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filterPrivacy="1" codeName="ThisWorkbook" defaultThemeVersion="124226"/>
  <xr:revisionPtr revIDLastSave="0" documentId="13_ncr:1_{9195EB43-2E91-4E42-8AFF-8F632D091402}" xr6:coauthVersionLast="47" xr6:coauthVersionMax="47" xr10:uidLastSave="{00000000-0000-0000-0000-000000000000}"/>
  <bookViews>
    <workbookView xWindow="-98" yWindow="-98" windowWidth="28996" windowHeight="15796" firstSheet="4" activeTab="5" xr2:uid="{00000000-000D-0000-FFFF-FFFF00000000}"/>
  </bookViews>
  <sheets>
    <sheet name="Pomocniczy" sheetId="7" state="hidden" r:id="rId1"/>
    <sheet name="Franchising old" sheetId="10" state="hidden" r:id="rId2"/>
    <sheet name="PL old" sheetId="8" state="hidden" r:id="rId3"/>
    <sheet name="Pomocniczy new" sheetId="12" state="hidden" r:id="rId4"/>
    <sheet name="Production Allocation - Initial" sheetId="27" r:id="rId5"/>
    <sheet name="Production Allocation - solutio" sheetId="26" r:id="rId6"/>
    <sheet name="Pivot Inga 1" sheetId="3" state="hidden" r:id="rId7"/>
    <sheet name="Pivot Inga 2" sheetId="6" state="hidden" r:id="rId8"/>
    <sheet name="Categories" sheetId="11" state="hidden" r:id="rId9"/>
    <sheet name="Inga Consolidation" sheetId="2" state="hidden" r:id="rId10"/>
    <sheet name="Franchising new " sheetId="15" state="hidden" r:id="rId11"/>
  </sheets>
  <definedNames>
    <definedName name="_xlnm._FilterDatabase" localSheetId="0" hidden="1">Pomocniczy!$A$1:$AK$1077</definedName>
    <definedName name="_xlnm._FilterDatabase" localSheetId="3" hidden="1">'Pomocniczy new'!$A$1:$AK$1077</definedName>
    <definedName name="Fragmentator_FCL__Consolidation">#N/A</definedName>
    <definedName name="Fragmentator_Transportation_Type">#N/A</definedName>
    <definedName name="Fragmentator_Transportation_Type1">#N/A</definedName>
    <definedName name="solver_adj" localSheetId="5" hidden="1">'Production Allocation - solutio'!$G$5:$J$8</definedName>
    <definedName name="solver_cvg" localSheetId="4" hidden="1">0.0001</definedName>
    <definedName name="solver_cvg" localSheetId="5" hidden="1">0.0001</definedName>
    <definedName name="solver_drv" localSheetId="4" hidden="1">1</definedName>
    <definedName name="solver_drv" localSheetId="5" hidden="1">1</definedName>
    <definedName name="solver_eng" localSheetId="4" hidden="1">2</definedName>
    <definedName name="solver_eng" localSheetId="5" hidden="1">2</definedName>
    <definedName name="solver_est" localSheetId="4" hidden="1">1</definedName>
    <definedName name="solver_est" localSheetId="5" hidden="1">1</definedName>
    <definedName name="solver_itr" localSheetId="4" hidden="1">2147483647</definedName>
    <definedName name="solver_itr" localSheetId="5" hidden="1">2147483647</definedName>
    <definedName name="solver_lhs1" localSheetId="4" hidden="1">'Production Allocation - Initial'!$K$5:$K$8</definedName>
    <definedName name="solver_lhs1" localSheetId="5" hidden="1">'Production Allocation - solutio'!$G$9:$J$9</definedName>
    <definedName name="solver_lhs2" localSheetId="4" hidden="1">'Production Allocation - Initial'!$K$5:$K$8</definedName>
    <definedName name="solver_lhs2" localSheetId="5" hidden="1">'Production Allocation - solutio'!$K$5:$K$8</definedName>
    <definedName name="solver_lhs3" localSheetId="4" hidden="1">'Production Allocation - Initial'!$I$9</definedName>
    <definedName name="solver_lhs3" localSheetId="5" hidden="1">'Production Allocation - solutio'!$I$9</definedName>
    <definedName name="solver_lhs4" localSheetId="4" hidden="1">'Production Allocation - Initial'!$J$9</definedName>
    <definedName name="solver_lhs4" localSheetId="5" hidden="1">'Production Allocation - solutio'!$J$9</definedName>
    <definedName name="solver_lhs5" localSheetId="4" hidden="1">'Production Allocation - Initial'!$K$5</definedName>
    <definedName name="solver_lhs5" localSheetId="5" hidden="1">'Production Allocation - solutio'!$K$5</definedName>
    <definedName name="solver_lhs6" localSheetId="4" hidden="1">'Production Allocation - Initial'!$K$6</definedName>
    <definedName name="solver_lhs6" localSheetId="5" hidden="1">'Production Allocation - solutio'!$K$6</definedName>
    <definedName name="solver_lhs7" localSheetId="4" hidden="1">'Production Allocation - Initial'!$K$7</definedName>
    <definedName name="solver_lhs7" localSheetId="5" hidden="1">'Production Allocation - solutio'!$K$7</definedName>
    <definedName name="solver_lhs8" localSheetId="4" hidden="1">'Production Allocation - Initial'!$K$8</definedName>
    <definedName name="solver_lhs8" localSheetId="5" hidden="1">'Production Allocation - solutio'!$K$8</definedName>
    <definedName name="solver_lhs9" localSheetId="4" hidden="1">'Production Allocation - Initial'!$K$8</definedName>
    <definedName name="solver_lhs9" localSheetId="5" hidden="1">'Production Allocation - solutio'!$K$8</definedName>
    <definedName name="solver_mip" localSheetId="4" hidden="1">2147483647</definedName>
    <definedName name="solver_mip" localSheetId="5" hidden="1">2147483647</definedName>
    <definedName name="solver_mni" localSheetId="4" hidden="1">30</definedName>
    <definedName name="solver_mni" localSheetId="5" hidden="1">30</definedName>
    <definedName name="solver_mrt" localSheetId="4" hidden="1">0.075</definedName>
    <definedName name="solver_mrt" localSheetId="5" hidden="1">0.075</definedName>
    <definedName name="solver_msl" localSheetId="4" hidden="1">2</definedName>
    <definedName name="solver_msl" localSheetId="5" hidden="1">2</definedName>
    <definedName name="solver_neg" localSheetId="4" hidden="1">1</definedName>
    <definedName name="solver_neg" localSheetId="5" hidden="1">1</definedName>
    <definedName name="solver_nod" localSheetId="4" hidden="1">2147483647</definedName>
    <definedName name="solver_nod" localSheetId="5" hidden="1">2147483647</definedName>
    <definedName name="solver_num" localSheetId="4" hidden="1">0</definedName>
    <definedName name="solver_num" localSheetId="5" hidden="1">2</definedName>
    <definedName name="solver_nwt" localSheetId="4" hidden="1">1</definedName>
    <definedName name="solver_nwt" localSheetId="5" hidden="1">1</definedName>
    <definedName name="solver_opt" localSheetId="5" hidden="1">'Production Allocation - solutio'!$G$21</definedName>
    <definedName name="solver_pre" localSheetId="4" hidden="1">0.000001</definedName>
    <definedName name="solver_pre" localSheetId="5" hidden="1">0.000001</definedName>
    <definedName name="solver_rbv" localSheetId="4" hidden="1">1</definedName>
    <definedName name="solver_rbv" localSheetId="5" hidden="1">1</definedName>
    <definedName name="solver_rel1" localSheetId="4" hidden="1">2</definedName>
    <definedName name="solver_rel1" localSheetId="5" hidden="1">1</definedName>
    <definedName name="solver_rel2" localSheetId="4" hidden="1">2</definedName>
    <definedName name="solver_rel2" localSheetId="5" hidden="1">2</definedName>
    <definedName name="solver_rel3" localSheetId="4" hidden="1">1</definedName>
    <definedName name="solver_rel3" localSheetId="5" hidden="1">1</definedName>
    <definedName name="solver_rel4" localSheetId="4" hidden="1">1</definedName>
    <definedName name="solver_rel4" localSheetId="5" hidden="1">1</definedName>
    <definedName name="solver_rel5" localSheetId="4" hidden="1">2</definedName>
    <definedName name="solver_rel5" localSheetId="5" hidden="1">2</definedName>
    <definedName name="solver_rel6" localSheetId="4" hidden="1">2</definedName>
    <definedName name="solver_rel6" localSheetId="5" hidden="1">2</definedName>
    <definedName name="solver_rel7" localSheetId="4" hidden="1">2</definedName>
    <definedName name="solver_rel7" localSheetId="5" hidden="1">2</definedName>
    <definedName name="solver_rel8" localSheetId="4" hidden="1">2</definedName>
    <definedName name="solver_rel8" localSheetId="5" hidden="1">2</definedName>
    <definedName name="solver_rel9" localSheetId="4" hidden="1">2</definedName>
    <definedName name="solver_rel9" localSheetId="5" hidden="1">2</definedName>
    <definedName name="solver_rhs1" localSheetId="4" hidden="1">'Production Allocation - Initial'!$L$5:$L$8</definedName>
    <definedName name="solver_rhs1" localSheetId="5" hidden="1">'Production Allocation - solutio'!$G$10:$J$10</definedName>
    <definedName name="solver_rhs2" localSheetId="4" hidden="1">'Production Allocation - Initial'!$L$5:$L$8</definedName>
    <definedName name="solver_rhs2" localSheetId="5" hidden="1">'Production Allocation - solutio'!$L$5:$L$8</definedName>
    <definedName name="solver_rhs3" localSheetId="4" hidden="1">'Production Allocation - Initial'!$I$10</definedName>
    <definedName name="solver_rhs3" localSheetId="5" hidden="1">'Production Allocation - solutio'!$I$10</definedName>
    <definedName name="solver_rhs4" localSheetId="4" hidden="1">'Production Allocation - Initial'!$J$10</definedName>
    <definedName name="solver_rhs4" localSheetId="5" hidden="1">'Production Allocation - solutio'!$J$10</definedName>
    <definedName name="solver_rhs5" localSheetId="4" hidden="1">'Production Allocation - Initial'!$L$5</definedName>
    <definedName name="solver_rhs5" localSheetId="5" hidden="1">'Production Allocation - solutio'!$L$5</definedName>
    <definedName name="solver_rhs6" localSheetId="4" hidden="1">'Production Allocation - Initial'!$L$6</definedName>
    <definedName name="solver_rhs6" localSheetId="5" hidden="1">'Production Allocation - solutio'!$L$6</definedName>
    <definedName name="solver_rhs7" localSheetId="4" hidden="1">'Production Allocation - Initial'!$L$7</definedName>
    <definedName name="solver_rhs7" localSheetId="5" hidden="1">'Production Allocation - solutio'!$L$7</definedName>
    <definedName name="solver_rhs8" localSheetId="4" hidden="1">'Production Allocation - Initial'!$L$8</definedName>
    <definedName name="solver_rhs8" localSheetId="5" hidden="1">'Production Allocation - solutio'!$L$8</definedName>
    <definedName name="solver_rhs9" localSheetId="4" hidden="1">'Production Allocation - Initial'!$L$8</definedName>
    <definedName name="solver_rhs9" localSheetId="5" hidden="1">'Production Allocation - solutio'!$L$8</definedName>
    <definedName name="solver_rlx" localSheetId="4" hidden="1">2</definedName>
    <definedName name="solver_rlx" localSheetId="5" hidden="1">2</definedName>
    <definedName name="solver_rsd" localSheetId="4" hidden="1">0</definedName>
    <definedName name="solver_rsd" localSheetId="5" hidden="1">0</definedName>
    <definedName name="solver_scl" localSheetId="4" hidden="1">1</definedName>
    <definedName name="solver_scl" localSheetId="5" hidden="1">1</definedName>
    <definedName name="solver_sho" localSheetId="4" hidden="1">2</definedName>
    <definedName name="solver_sho" localSheetId="5" hidden="1">2</definedName>
    <definedName name="solver_ssz" localSheetId="4" hidden="1">100</definedName>
    <definedName name="solver_ssz" localSheetId="5" hidden="1">100</definedName>
    <definedName name="solver_tim" localSheetId="4" hidden="1">2147483647</definedName>
    <definedName name="solver_tim" localSheetId="5" hidden="1">2147483647</definedName>
    <definedName name="solver_tol" localSheetId="4" hidden="1">0.01</definedName>
    <definedName name="solver_tol" localSheetId="5" hidden="1">0.01</definedName>
    <definedName name="solver_typ" localSheetId="4" hidden="1">2</definedName>
    <definedName name="solver_typ" localSheetId="5" hidden="1">2</definedName>
    <definedName name="solver_val" localSheetId="4" hidden="1">0</definedName>
    <definedName name="solver_val" localSheetId="5" hidden="1">0</definedName>
    <definedName name="solver_ver" localSheetId="4" hidden="1">3</definedName>
    <definedName name="solver_ver" localSheetId="5" hidden="1">3</definedName>
  </definedNames>
  <calcPr calcId="191029" fullPrecision="0"/>
  <pivotCaches>
    <pivotCache cacheId="0" r:id="rId12"/>
    <pivotCache cacheId="1" r:id="rId13"/>
    <pivotCache cacheId="2" r:id="rId14"/>
    <pivotCache cacheId="3" r:id="rId15"/>
    <pivotCache cacheId="4" r:id="rId16"/>
    <pivotCache cacheId="5" r:id="rId17"/>
    <pivotCache cacheId="6" r:id="rId18"/>
    <pivotCache cacheId="7" r:id="rId19"/>
  </pivotCaches>
  <fileRecoveryPr autoRecover="0"/>
  <extLst>
    <ext xmlns:x14="http://schemas.microsoft.com/office/spreadsheetml/2009/9/main" uri="{BBE1A952-AA13-448e-AADC-164F8A28A991}">
      <x14:slicerCaches>
        <x14:slicerCache r:id="rId20"/>
        <x14:slicerCache r:id="rId21"/>
        <x14:slicerCache r:id="rId22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1" i="27" l="1"/>
  <c r="J9" i="27"/>
  <c r="I9" i="27"/>
  <c r="H9" i="27"/>
  <c r="G9" i="27"/>
  <c r="K8" i="27"/>
  <c r="K7" i="27"/>
  <c r="K6" i="27"/>
  <c r="K5" i="27"/>
  <c r="K5" i="26"/>
  <c r="H9" i="26" l="1"/>
  <c r="I9" i="26"/>
  <c r="J9" i="26"/>
  <c r="G9" i="26"/>
  <c r="G21" i="26"/>
  <c r="K7" i="26"/>
  <c r="K6" i="26"/>
  <c r="K8" i="26"/>
  <c r="S42" i="2" l="1"/>
  <c r="S41" i="2"/>
  <c r="Z1164" i="12" l="1"/>
  <c r="Z1163" i="12"/>
  <c r="Z1162" i="12"/>
  <c r="Z1161" i="12"/>
  <c r="Z1160" i="12"/>
  <c r="Z1159" i="12"/>
  <c r="Z1158" i="12"/>
  <c r="Z1157" i="12"/>
  <c r="Z1156" i="12"/>
  <c r="Z1155" i="12"/>
  <c r="Z1154" i="12"/>
  <c r="Z1153" i="12"/>
  <c r="Z1152" i="12"/>
  <c r="Z1151" i="12"/>
  <c r="Z1150" i="12"/>
  <c r="Z1149" i="12"/>
  <c r="Z1148" i="12"/>
  <c r="Z1147" i="12"/>
  <c r="Z1146" i="12"/>
  <c r="Z1145" i="12"/>
  <c r="Z1144" i="12"/>
  <c r="Z1143" i="12"/>
  <c r="Z1142" i="12"/>
  <c r="Z1141" i="12"/>
  <c r="Z1140" i="12"/>
  <c r="Z1139" i="12"/>
  <c r="Z1138" i="12"/>
  <c r="Z1137" i="12"/>
  <c r="Z1136" i="12"/>
  <c r="Z1135" i="12"/>
  <c r="Z1134" i="12"/>
  <c r="Z1133" i="12"/>
  <c r="Z1132" i="12"/>
  <c r="Z1131" i="12"/>
  <c r="Z1130" i="12"/>
  <c r="Z1129" i="12"/>
  <c r="Z1128" i="12"/>
  <c r="Z1127" i="12"/>
  <c r="Z1126" i="12"/>
  <c r="Z1125" i="12"/>
  <c r="Z1124" i="12"/>
  <c r="Z1123" i="12"/>
  <c r="Z1122" i="12"/>
  <c r="Z1121" i="12"/>
  <c r="Z1120" i="12"/>
  <c r="Z1119" i="12"/>
  <c r="Z1118" i="12"/>
  <c r="Z1117" i="12"/>
  <c r="Z1116" i="12"/>
  <c r="Z1115" i="12"/>
  <c r="Z1114" i="12"/>
  <c r="Z1113" i="12"/>
  <c r="Z1112" i="12"/>
  <c r="Z1111" i="12"/>
  <c r="Z1110" i="12"/>
  <c r="Z1109" i="12"/>
  <c r="Z1108" i="12"/>
  <c r="Z1107" i="12"/>
  <c r="Z1106" i="12"/>
  <c r="Z1105" i="12"/>
  <c r="Z1104" i="12"/>
  <c r="Z1103" i="12"/>
  <c r="Z1102" i="12"/>
  <c r="Z1101" i="12"/>
  <c r="Z1100" i="12"/>
  <c r="Z1099" i="12"/>
  <c r="Z1098" i="12"/>
  <c r="Z1097" i="12"/>
  <c r="Z1096" i="12"/>
  <c r="Z1095" i="12"/>
  <c r="Z1094" i="12"/>
  <c r="Z1093" i="12"/>
  <c r="Z1092" i="12"/>
  <c r="Z1091" i="12"/>
  <c r="Z1090" i="12"/>
  <c r="Z1089" i="12"/>
  <c r="Z1088" i="12"/>
  <c r="Z1087" i="12"/>
  <c r="Z1086" i="12"/>
  <c r="Z1085" i="12"/>
  <c r="Z1084" i="12"/>
  <c r="Z1083" i="12"/>
  <c r="Z1082" i="12"/>
  <c r="Z1081" i="12"/>
  <c r="Z1080" i="12"/>
  <c r="Z1079" i="12"/>
  <c r="Z1078" i="12"/>
  <c r="Z1077" i="12"/>
  <c r="Z1076" i="12"/>
  <c r="Z1075" i="12"/>
  <c r="Z1074" i="12"/>
  <c r="Z1073" i="12"/>
  <c r="Z1072" i="12"/>
  <c r="Z1071" i="12"/>
  <c r="Z1070" i="12"/>
  <c r="Z1069" i="12"/>
  <c r="Z1068" i="12"/>
  <c r="Z1067" i="12"/>
  <c r="Z1066" i="12"/>
  <c r="Z1065" i="12"/>
  <c r="Z1064" i="12"/>
  <c r="Z1063" i="12"/>
  <c r="Z1062" i="12"/>
  <c r="Z1061" i="12"/>
  <c r="Z1060" i="12"/>
  <c r="Z1059" i="12"/>
  <c r="Z1058" i="12"/>
  <c r="Z1057" i="12"/>
  <c r="Z1056" i="12"/>
  <c r="Z1055" i="12"/>
  <c r="Z1054" i="12"/>
  <c r="Z1053" i="12"/>
  <c r="Z1052" i="12"/>
  <c r="Z1051" i="12"/>
  <c r="Z1050" i="12"/>
  <c r="Z1049" i="12"/>
  <c r="Z1048" i="12"/>
  <c r="Z1047" i="12"/>
  <c r="Z1046" i="12"/>
  <c r="Z1045" i="12"/>
  <c r="Z1044" i="12"/>
  <c r="Z1043" i="12"/>
  <c r="Z1042" i="12"/>
  <c r="Z1041" i="12"/>
  <c r="Z1040" i="12"/>
  <c r="Z1039" i="12"/>
  <c r="Z1038" i="12"/>
  <c r="Z1037" i="12"/>
  <c r="Z1036" i="12"/>
  <c r="Z1035" i="12"/>
  <c r="Z1034" i="12"/>
  <c r="Z1033" i="12"/>
  <c r="Z1032" i="12"/>
  <c r="Z1031" i="12"/>
  <c r="Z1030" i="12"/>
  <c r="Z1029" i="12"/>
  <c r="Z1028" i="12"/>
  <c r="Z1027" i="12"/>
  <c r="Z1026" i="12"/>
  <c r="Z1025" i="12"/>
  <c r="Z1024" i="12"/>
  <c r="Z1023" i="12"/>
  <c r="Z1022" i="12"/>
  <c r="Z1021" i="12"/>
  <c r="Z1020" i="12"/>
  <c r="Z1019" i="12"/>
  <c r="Z1018" i="12"/>
  <c r="Z1017" i="12"/>
  <c r="Z1016" i="12"/>
  <c r="Z1015" i="12"/>
  <c r="Z1014" i="12"/>
  <c r="Z1013" i="12"/>
  <c r="Z1012" i="12"/>
  <c r="Z1011" i="12"/>
  <c r="Z1010" i="12"/>
  <c r="Z1009" i="12"/>
  <c r="Z1008" i="12"/>
  <c r="Z1007" i="12"/>
  <c r="Z1006" i="12"/>
  <c r="Z1005" i="12"/>
  <c r="Z1004" i="12"/>
  <c r="Z1003" i="12"/>
  <c r="Z1002" i="12"/>
  <c r="Z1001" i="12"/>
  <c r="Z1000" i="12"/>
  <c r="Z999" i="12"/>
  <c r="Z998" i="12"/>
  <c r="Z997" i="12"/>
  <c r="Z996" i="12"/>
  <c r="Z995" i="12"/>
  <c r="Z994" i="12"/>
  <c r="Z993" i="12"/>
  <c r="Z992" i="12"/>
  <c r="Z991" i="12"/>
  <c r="Z990" i="12"/>
  <c r="Z989" i="12"/>
  <c r="Z988" i="12"/>
  <c r="Z987" i="12"/>
  <c r="Z986" i="12"/>
  <c r="Z985" i="12"/>
  <c r="Z984" i="12"/>
  <c r="Z983" i="12"/>
  <c r="Z982" i="12"/>
  <c r="Z981" i="12"/>
  <c r="Z980" i="12"/>
  <c r="Z979" i="12"/>
  <c r="Z978" i="12"/>
  <c r="Z977" i="12"/>
  <c r="Z976" i="12"/>
  <c r="Z975" i="12"/>
  <c r="Z974" i="12"/>
  <c r="Z973" i="12"/>
  <c r="Z972" i="12"/>
  <c r="Z971" i="12"/>
  <c r="Z970" i="12"/>
  <c r="Z969" i="12"/>
  <c r="Z968" i="12"/>
  <c r="Z967" i="12"/>
  <c r="Z966" i="12"/>
  <c r="Z965" i="12"/>
  <c r="Z964" i="12"/>
  <c r="Z963" i="12"/>
  <c r="Z962" i="12"/>
  <c r="Z961" i="12"/>
  <c r="Z960" i="12"/>
  <c r="Z959" i="12"/>
  <c r="Z958" i="12"/>
  <c r="Z957" i="12"/>
  <c r="Z956" i="12"/>
  <c r="Z955" i="12"/>
  <c r="Z954" i="12"/>
  <c r="Z953" i="12"/>
  <c r="Z952" i="12"/>
  <c r="Z951" i="12"/>
  <c r="Z950" i="12"/>
  <c r="Z949" i="12"/>
  <c r="Z948" i="12"/>
  <c r="Z947" i="12"/>
  <c r="Z946" i="12"/>
  <c r="Z945" i="12"/>
  <c r="Z944" i="12"/>
  <c r="Z943" i="12"/>
  <c r="Z942" i="12"/>
  <c r="Z941" i="12"/>
  <c r="Z940" i="12"/>
  <c r="Z939" i="12"/>
  <c r="Z938" i="12"/>
  <c r="Z937" i="12"/>
  <c r="Z936" i="12"/>
  <c r="Z935" i="12"/>
  <c r="Z934" i="12"/>
  <c r="Z933" i="12"/>
  <c r="Z932" i="12"/>
  <c r="Z931" i="12"/>
  <c r="Z930" i="12"/>
  <c r="Z929" i="12"/>
  <c r="Z928" i="12"/>
  <c r="Z927" i="12"/>
  <c r="Z926" i="12"/>
  <c r="Z925" i="12"/>
  <c r="Z924" i="12"/>
  <c r="Z923" i="12"/>
  <c r="Z922" i="12"/>
  <c r="Z921" i="12"/>
  <c r="Z920" i="12"/>
  <c r="Z919" i="12"/>
  <c r="Z918" i="12"/>
  <c r="Z917" i="12"/>
  <c r="Z916" i="12"/>
  <c r="Z915" i="12"/>
  <c r="Z914" i="12"/>
  <c r="Z913" i="12"/>
  <c r="Z912" i="12"/>
  <c r="Z911" i="12"/>
  <c r="Z910" i="12"/>
  <c r="Z909" i="12"/>
  <c r="Z908" i="12"/>
  <c r="Z907" i="12"/>
  <c r="Z906" i="12"/>
  <c r="Z905" i="12"/>
  <c r="Z904" i="12"/>
  <c r="Z903" i="12"/>
  <c r="Z902" i="12"/>
  <c r="Z901" i="12"/>
  <c r="Z900" i="12"/>
  <c r="Z899" i="12"/>
  <c r="Z898" i="12"/>
  <c r="Z897" i="12"/>
  <c r="Z896" i="12"/>
  <c r="Z895" i="12"/>
  <c r="Z894" i="12"/>
  <c r="Z893" i="12"/>
  <c r="Z892" i="12"/>
  <c r="Z891" i="12"/>
  <c r="Z890" i="12"/>
  <c r="Z889" i="12"/>
  <c r="Z888" i="12"/>
  <c r="Z887" i="12"/>
  <c r="Z886" i="12"/>
  <c r="Z885" i="12"/>
  <c r="Z884" i="12"/>
  <c r="Z883" i="12"/>
  <c r="Z882" i="12"/>
  <c r="Z881" i="12"/>
  <c r="Z880" i="12"/>
  <c r="Z879" i="12"/>
  <c r="Z878" i="12"/>
  <c r="Z877" i="12"/>
  <c r="Z876" i="12"/>
  <c r="Z875" i="12"/>
  <c r="Z874" i="12"/>
  <c r="Z873" i="12"/>
  <c r="Z872" i="12"/>
  <c r="Z871" i="12"/>
  <c r="Z870" i="12"/>
  <c r="Z869" i="12"/>
  <c r="Z868" i="12"/>
  <c r="Z867" i="12"/>
  <c r="Z866" i="12"/>
  <c r="Z865" i="12"/>
  <c r="Z864" i="12"/>
  <c r="Z863" i="12"/>
  <c r="Z862" i="12"/>
  <c r="Z861" i="12"/>
  <c r="Z860" i="12"/>
  <c r="Z859" i="12"/>
  <c r="Z858" i="12"/>
  <c r="Z857" i="12"/>
  <c r="Z856" i="12"/>
  <c r="Z855" i="12"/>
  <c r="Z854" i="12"/>
  <c r="Z853" i="12"/>
  <c r="Z852" i="12"/>
  <c r="Z851" i="12"/>
  <c r="Z850" i="12"/>
  <c r="Z849" i="12"/>
  <c r="Z848" i="12"/>
  <c r="Z847" i="12"/>
  <c r="Z846" i="12"/>
  <c r="Z845" i="12"/>
  <c r="Z844" i="12"/>
  <c r="Z843" i="12"/>
  <c r="Z842" i="12"/>
  <c r="Z841" i="12"/>
  <c r="Z840" i="12"/>
  <c r="Z839" i="12"/>
  <c r="Z838" i="12"/>
  <c r="Z837" i="12"/>
  <c r="Z836" i="12"/>
  <c r="Z835" i="12"/>
  <c r="Z834" i="12"/>
  <c r="Z833" i="12"/>
  <c r="Z832" i="12"/>
  <c r="Z831" i="12"/>
  <c r="Z830" i="12"/>
  <c r="Z829" i="12"/>
  <c r="Z828" i="12"/>
  <c r="Z827" i="12"/>
  <c r="Z826" i="12"/>
  <c r="Z825" i="12"/>
  <c r="Z824" i="12"/>
  <c r="Z823" i="12"/>
  <c r="Z822" i="12"/>
  <c r="Z821" i="12"/>
  <c r="Z820" i="12"/>
  <c r="Z819" i="12"/>
  <c r="Z818" i="12"/>
  <c r="Z817" i="12"/>
  <c r="Z816" i="12"/>
  <c r="Z815" i="12"/>
  <c r="Z814" i="12"/>
  <c r="Z813" i="12"/>
  <c r="Z812" i="12"/>
  <c r="Z811" i="12"/>
  <c r="Z810" i="12"/>
  <c r="Z809" i="12"/>
  <c r="Z808" i="12"/>
  <c r="Z807" i="12"/>
  <c r="Z806" i="12"/>
  <c r="Z805" i="12"/>
  <c r="Z804" i="12"/>
  <c r="Z803" i="12"/>
  <c r="Z802" i="12"/>
  <c r="Z801" i="12"/>
  <c r="Z800" i="12"/>
  <c r="Z799" i="12"/>
  <c r="Z798" i="12"/>
  <c r="Z797" i="12"/>
  <c r="Z796" i="12"/>
  <c r="Z795" i="12"/>
  <c r="Z794" i="12"/>
  <c r="Z793" i="12"/>
  <c r="Z792" i="12"/>
  <c r="Z791" i="12"/>
  <c r="Z790" i="12"/>
  <c r="Z789" i="12"/>
  <c r="Z788" i="12"/>
  <c r="Z787" i="12"/>
  <c r="Z786" i="12"/>
  <c r="Z785" i="12"/>
  <c r="Z784" i="12"/>
  <c r="Z783" i="12"/>
  <c r="Z782" i="12"/>
  <c r="Z781" i="12"/>
  <c r="Z780" i="12"/>
  <c r="Z779" i="12"/>
  <c r="Z778" i="12"/>
  <c r="Z777" i="12"/>
  <c r="Z776" i="12"/>
  <c r="Z775" i="12"/>
  <c r="Z774" i="12"/>
  <c r="Z773" i="12"/>
  <c r="Z772" i="12"/>
  <c r="Z771" i="12"/>
  <c r="Z770" i="12"/>
  <c r="Z769" i="12"/>
  <c r="Z768" i="12"/>
  <c r="Z767" i="12"/>
  <c r="Z766" i="12"/>
  <c r="Z765" i="12"/>
  <c r="Z764" i="12"/>
  <c r="Z763" i="12"/>
  <c r="Z762" i="12"/>
  <c r="Z761" i="12"/>
  <c r="Z760" i="12"/>
  <c r="Z759" i="12"/>
  <c r="Z758" i="12"/>
  <c r="Z757" i="12"/>
  <c r="Z756" i="12"/>
  <c r="Z755" i="12"/>
  <c r="Z754" i="12"/>
  <c r="Z753" i="12"/>
  <c r="Z752" i="12"/>
  <c r="Z751" i="12"/>
  <c r="Z750" i="12"/>
  <c r="Z749" i="12"/>
  <c r="Z748" i="12"/>
  <c r="Z747" i="12"/>
  <c r="Z746" i="12"/>
  <c r="Z745" i="12"/>
  <c r="Z744" i="12"/>
  <c r="Z743" i="12"/>
  <c r="Z742" i="12"/>
  <c r="Z741" i="12"/>
  <c r="Z740" i="12"/>
  <c r="Z739" i="12"/>
  <c r="Z738" i="12"/>
  <c r="Z737" i="12"/>
  <c r="Z736" i="12"/>
  <c r="Z735" i="12"/>
  <c r="Z734" i="12"/>
  <c r="Z733" i="12"/>
  <c r="Z732" i="12"/>
  <c r="Z731" i="12"/>
  <c r="Z730" i="12"/>
  <c r="Z729" i="12"/>
  <c r="Z728" i="12"/>
  <c r="Z727" i="12"/>
  <c r="Z726" i="12"/>
  <c r="Z725" i="12"/>
  <c r="Z724" i="12"/>
  <c r="Z723" i="12"/>
  <c r="Z722" i="12"/>
  <c r="Z721" i="12"/>
  <c r="Z720" i="12"/>
  <c r="Z719" i="12"/>
  <c r="Z718" i="12"/>
  <c r="Z717" i="12"/>
  <c r="Z716" i="12"/>
  <c r="Z715" i="12"/>
  <c r="Z714" i="12"/>
  <c r="Z713" i="12"/>
  <c r="Z712" i="12"/>
  <c r="Z711" i="12"/>
  <c r="Z710" i="12"/>
  <c r="Z709" i="12"/>
  <c r="Z708" i="12"/>
  <c r="Z707" i="12"/>
  <c r="Z706" i="12"/>
  <c r="Z705" i="12"/>
  <c r="Z704" i="12"/>
  <c r="Z703" i="12"/>
  <c r="Z702" i="12"/>
  <c r="Z701" i="12"/>
  <c r="Z700" i="12"/>
  <c r="Z699" i="12"/>
  <c r="Z698" i="12"/>
  <c r="Z697" i="12"/>
  <c r="Z696" i="12"/>
  <c r="Z695" i="12"/>
  <c r="Z694" i="12"/>
  <c r="Z693" i="12"/>
  <c r="Z692" i="12"/>
  <c r="Z691" i="12"/>
  <c r="Z690" i="12"/>
  <c r="Z689" i="12"/>
  <c r="Z688" i="12"/>
  <c r="Z687" i="12"/>
  <c r="Z686" i="12"/>
  <c r="Z685" i="12"/>
  <c r="Z684" i="12"/>
  <c r="Z683" i="12"/>
  <c r="Z682" i="12"/>
  <c r="Z681" i="12"/>
  <c r="Z680" i="12"/>
  <c r="Z679" i="12"/>
  <c r="Z678" i="12"/>
  <c r="Z677" i="12"/>
  <c r="Z676" i="12"/>
  <c r="Z675" i="12"/>
  <c r="Z674" i="12"/>
  <c r="Z673" i="12"/>
  <c r="Z672" i="12"/>
  <c r="Z671" i="12"/>
  <c r="Z670" i="12"/>
  <c r="Z669" i="12"/>
  <c r="Z668" i="12"/>
  <c r="Z667" i="12"/>
  <c r="Z666" i="12"/>
  <c r="Z665" i="12"/>
  <c r="Z664" i="12"/>
  <c r="Z663" i="12"/>
  <c r="Z662" i="12"/>
  <c r="Z661" i="12"/>
  <c r="Z660" i="12"/>
  <c r="Z659" i="12"/>
  <c r="Z658" i="12"/>
  <c r="Z657" i="12"/>
  <c r="Z656" i="12"/>
  <c r="Z655" i="12"/>
  <c r="Z654" i="12"/>
  <c r="Z653" i="12"/>
  <c r="Z652" i="12"/>
  <c r="Z651" i="12"/>
  <c r="Z650" i="12"/>
  <c r="Z649" i="12"/>
  <c r="Z648" i="12"/>
  <c r="Z647" i="12"/>
  <c r="Z646" i="12"/>
  <c r="Z645" i="12"/>
  <c r="Z644" i="12"/>
  <c r="Z643" i="12"/>
  <c r="Z642" i="12"/>
  <c r="Z641" i="12"/>
  <c r="Z640" i="12"/>
  <c r="Z639" i="12"/>
  <c r="Z638" i="12"/>
  <c r="Z637" i="12"/>
  <c r="Z636" i="12"/>
  <c r="Z635" i="12"/>
  <c r="Z634" i="12"/>
  <c r="Z633" i="12"/>
  <c r="Z632" i="12"/>
  <c r="Z631" i="12"/>
  <c r="Z630" i="12"/>
  <c r="Z629" i="12"/>
  <c r="Z628" i="12"/>
  <c r="Z627" i="12"/>
  <c r="Z626" i="12"/>
  <c r="Z625" i="12"/>
  <c r="Z624" i="12"/>
  <c r="Z623" i="12"/>
  <c r="Z622" i="12"/>
  <c r="Z621" i="12"/>
  <c r="Z620" i="12"/>
  <c r="Z619" i="12"/>
  <c r="Z618" i="12"/>
  <c r="Z617" i="12"/>
  <c r="Z616" i="12"/>
  <c r="Z615" i="12"/>
  <c r="Z614" i="12"/>
  <c r="Z613" i="12"/>
  <c r="Z612" i="12"/>
  <c r="Z611" i="12"/>
  <c r="Z610" i="12"/>
  <c r="Z609" i="12"/>
  <c r="Z608" i="12"/>
  <c r="Z607" i="12"/>
  <c r="Z606" i="12"/>
  <c r="Z605" i="12"/>
  <c r="Z604" i="12"/>
  <c r="Z603" i="12"/>
  <c r="Z602" i="12"/>
  <c r="Z601" i="12"/>
  <c r="Z600" i="12"/>
  <c r="Z599" i="12"/>
  <c r="Z598" i="12"/>
  <c r="Z597" i="12"/>
  <c r="Z596" i="12"/>
  <c r="Z595" i="12"/>
  <c r="Z594" i="12"/>
  <c r="Z593" i="12"/>
  <c r="Z592" i="12"/>
  <c r="Z591" i="12"/>
  <c r="Z590" i="12"/>
  <c r="Z589" i="12"/>
  <c r="Z588" i="12"/>
  <c r="Z587" i="12"/>
  <c r="Z586" i="12"/>
  <c r="Z585" i="12"/>
  <c r="Z584" i="12"/>
  <c r="Z583" i="12"/>
  <c r="Z582" i="12"/>
  <c r="Z581" i="12"/>
  <c r="Z580" i="12"/>
  <c r="Z579" i="12"/>
  <c r="Z578" i="12"/>
  <c r="Z577" i="12"/>
  <c r="Z576" i="12"/>
  <c r="Z575" i="12"/>
  <c r="Z574" i="12"/>
  <c r="Z573" i="12"/>
  <c r="Z572" i="12"/>
  <c r="Z571" i="12"/>
  <c r="Z570" i="12"/>
  <c r="Z569" i="12"/>
  <c r="Z568" i="12"/>
  <c r="Z567" i="12"/>
  <c r="Z566" i="12"/>
  <c r="Z565" i="12"/>
  <c r="Z564" i="12"/>
  <c r="Z563" i="12"/>
  <c r="Z562" i="12"/>
  <c r="Z561" i="12"/>
  <c r="Z560" i="12"/>
  <c r="Z559" i="12"/>
  <c r="Z558" i="12"/>
  <c r="Z557" i="12"/>
  <c r="Z556" i="12"/>
  <c r="Z555" i="12"/>
  <c r="Z554" i="12"/>
  <c r="Z553" i="12"/>
  <c r="Z552" i="12"/>
  <c r="Z551" i="12"/>
  <c r="Z550" i="12"/>
  <c r="Z549" i="12"/>
  <c r="Z548" i="12"/>
  <c r="Z547" i="12"/>
  <c r="Z546" i="12"/>
  <c r="Z545" i="12"/>
  <c r="Z544" i="12"/>
  <c r="Z543" i="12"/>
  <c r="Z542" i="12"/>
  <c r="Z541" i="12"/>
  <c r="Z540" i="12"/>
  <c r="Z539" i="12"/>
  <c r="Z538" i="12"/>
  <c r="Z537" i="12"/>
  <c r="Z536" i="12"/>
  <c r="Z535" i="12"/>
  <c r="Z534" i="12"/>
  <c r="Z533" i="12"/>
  <c r="Z532" i="12"/>
  <c r="Z531" i="12"/>
  <c r="Z530" i="12"/>
  <c r="Z529" i="12"/>
  <c r="Z528" i="12"/>
  <c r="Z527" i="12"/>
  <c r="Z526" i="12"/>
  <c r="Z525" i="12"/>
  <c r="Z524" i="12"/>
  <c r="Z523" i="12"/>
  <c r="Z522" i="12"/>
  <c r="Z521" i="12"/>
  <c r="Z520" i="12"/>
  <c r="Z519" i="12"/>
  <c r="Z518" i="12"/>
  <c r="Z517" i="12"/>
  <c r="Z516" i="12"/>
  <c r="Z515" i="12"/>
  <c r="Z514" i="12"/>
  <c r="Z513" i="12"/>
  <c r="Z512" i="12"/>
  <c r="Z511" i="12"/>
  <c r="Z510" i="12"/>
  <c r="Z509" i="12"/>
  <c r="Z508" i="12"/>
  <c r="Z507" i="12"/>
  <c r="Z506" i="12"/>
  <c r="Z505" i="12"/>
  <c r="Z504" i="12"/>
  <c r="Z503" i="12"/>
  <c r="Z502" i="12"/>
  <c r="Z501" i="12"/>
  <c r="Z500" i="12"/>
  <c r="Z499" i="12"/>
  <c r="Z498" i="12"/>
  <c r="Z497" i="12"/>
  <c r="Z496" i="12"/>
  <c r="Z495" i="12"/>
  <c r="Z494" i="12"/>
  <c r="Z493" i="12"/>
  <c r="Z492" i="12"/>
  <c r="Z491" i="12"/>
  <c r="Z490" i="12"/>
  <c r="Z489" i="12"/>
  <c r="Z488" i="12"/>
  <c r="Z487" i="12"/>
  <c r="Z486" i="12"/>
  <c r="Z485" i="12"/>
  <c r="Z484" i="12"/>
  <c r="Z483" i="12"/>
  <c r="Z482" i="12"/>
  <c r="Z481" i="12"/>
  <c r="Z480" i="12"/>
  <c r="Z479" i="12"/>
  <c r="Z478" i="12"/>
  <c r="Z477" i="12"/>
  <c r="Z476" i="12"/>
  <c r="Z475" i="12"/>
  <c r="Z474" i="12"/>
  <c r="Z473" i="12"/>
  <c r="Z472" i="12"/>
  <c r="Z471" i="12"/>
  <c r="Z470" i="12"/>
  <c r="Z469" i="12"/>
  <c r="Z468" i="12"/>
  <c r="Z467" i="12"/>
  <c r="Z466" i="12"/>
  <c r="Z465" i="12"/>
  <c r="Z464" i="12"/>
  <c r="Z463" i="12"/>
  <c r="Z462" i="12"/>
  <c r="Z461" i="12"/>
  <c r="Z460" i="12"/>
  <c r="Z459" i="12"/>
  <c r="Z458" i="12"/>
  <c r="Z457" i="12"/>
  <c r="Z456" i="12"/>
  <c r="Z455" i="12"/>
  <c r="Z454" i="12"/>
  <c r="Z453" i="12"/>
  <c r="Z452" i="12"/>
  <c r="Z451" i="12"/>
  <c r="Z450" i="12"/>
  <c r="Z449" i="12"/>
  <c r="Z448" i="12"/>
  <c r="Z447" i="12"/>
  <c r="Z446" i="12"/>
  <c r="Z445" i="12"/>
  <c r="Z444" i="12"/>
  <c r="Z443" i="12"/>
  <c r="Z442" i="12"/>
  <c r="Z441" i="12"/>
  <c r="Z440" i="12"/>
  <c r="Z439" i="12"/>
  <c r="Z438" i="12"/>
  <c r="Z437" i="12"/>
  <c r="Z436" i="12"/>
  <c r="Z435" i="12"/>
  <c r="Z434" i="12"/>
  <c r="Z433" i="12"/>
  <c r="Z432" i="12"/>
  <c r="Z431" i="12"/>
  <c r="Z430" i="12"/>
  <c r="Z429" i="12"/>
  <c r="Z428" i="12"/>
  <c r="Z427" i="12"/>
  <c r="Z426" i="12"/>
  <c r="Z425" i="12"/>
  <c r="Z424" i="12"/>
  <c r="Z423" i="12"/>
  <c r="Z422" i="12"/>
  <c r="Z421" i="12"/>
  <c r="Z420" i="12"/>
  <c r="Z419" i="12"/>
  <c r="Z418" i="12"/>
  <c r="Z417" i="12"/>
  <c r="Z416" i="12"/>
  <c r="Z415" i="12"/>
  <c r="Z414" i="12"/>
  <c r="Z413" i="12"/>
  <c r="Z412" i="12"/>
  <c r="Z411" i="12"/>
  <c r="Z410" i="12"/>
  <c r="Z409" i="12"/>
  <c r="Z408" i="12"/>
  <c r="Z407" i="12"/>
  <c r="Z406" i="12"/>
  <c r="Z405" i="12"/>
  <c r="Z404" i="12"/>
  <c r="Z403" i="12"/>
  <c r="Z402" i="12"/>
  <c r="Z401" i="12"/>
  <c r="Z400" i="12"/>
  <c r="Z399" i="12"/>
  <c r="Z398" i="12"/>
  <c r="Z397" i="12"/>
  <c r="Z396" i="12"/>
  <c r="Z395" i="12"/>
  <c r="Z394" i="12"/>
  <c r="Z393" i="12"/>
  <c r="Z392" i="12"/>
  <c r="Z391" i="12"/>
  <c r="Z390" i="12"/>
  <c r="Z389" i="12"/>
  <c r="Z388" i="12"/>
  <c r="Z387" i="12"/>
  <c r="Z386" i="12"/>
  <c r="Z385" i="12"/>
  <c r="Z384" i="12"/>
  <c r="Z383" i="12"/>
  <c r="Z382" i="12"/>
  <c r="Z381" i="12"/>
  <c r="Z380" i="12"/>
  <c r="Z379" i="12"/>
  <c r="Z378" i="12"/>
  <c r="Z377" i="12"/>
  <c r="Z376" i="12"/>
  <c r="Z375" i="12"/>
  <c r="Z374" i="12"/>
  <c r="Z373" i="12"/>
  <c r="Z372" i="12"/>
  <c r="Z371" i="12"/>
  <c r="Z370" i="12"/>
  <c r="Z369" i="12"/>
  <c r="Z368" i="12"/>
  <c r="Z367" i="12"/>
  <c r="Z366" i="12"/>
  <c r="Z365" i="12"/>
  <c r="Z364" i="12"/>
  <c r="Z363" i="12"/>
  <c r="Z362" i="12"/>
  <c r="Z361" i="12"/>
  <c r="Z360" i="12"/>
  <c r="Z359" i="12"/>
  <c r="Z358" i="12"/>
  <c r="Z357" i="12"/>
  <c r="Z356" i="12"/>
  <c r="Z355" i="12"/>
  <c r="Z354" i="12"/>
  <c r="Z353" i="12"/>
  <c r="Z352" i="12"/>
  <c r="Z351" i="12"/>
  <c r="Z350" i="12"/>
  <c r="Z349" i="12"/>
  <c r="Z348" i="12"/>
  <c r="Z347" i="12"/>
  <c r="Z346" i="12"/>
  <c r="Z345" i="12"/>
  <c r="Z344" i="12"/>
  <c r="Z343" i="12"/>
  <c r="Z342" i="12"/>
  <c r="Z341" i="12"/>
  <c r="Z340" i="12"/>
  <c r="Z339" i="12"/>
  <c r="Z338" i="12"/>
  <c r="Z337" i="12"/>
  <c r="Z336" i="12"/>
  <c r="Z335" i="12"/>
  <c r="Z334" i="12"/>
  <c r="Z333" i="12"/>
  <c r="Z332" i="12"/>
  <c r="Z331" i="12"/>
  <c r="Z330" i="12"/>
  <c r="Z329" i="12"/>
  <c r="Z328" i="12"/>
  <c r="Z327" i="12"/>
  <c r="Z326" i="12"/>
  <c r="Z325" i="12"/>
  <c r="Z324" i="12"/>
  <c r="Z323" i="12"/>
  <c r="Z322" i="12"/>
  <c r="Z321" i="12"/>
  <c r="Z320" i="12"/>
  <c r="Z319" i="12"/>
  <c r="Z318" i="12"/>
  <c r="Z317" i="12"/>
  <c r="Z316" i="12"/>
  <c r="Z315" i="12"/>
  <c r="Z314" i="12"/>
  <c r="Z313" i="12"/>
  <c r="Z312" i="12"/>
  <c r="Z311" i="12"/>
  <c r="Z310" i="12"/>
  <c r="Z309" i="12"/>
  <c r="Z308" i="12"/>
  <c r="Z307" i="12"/>
  <c r="Z306" i="12"/>
  <c r="Z305" i="12"/>
  <c r="Z304" i="12"/>
  <c r="Z303" i="12"/>
  <c r="Z302" i="12"/>
  <c r="Z301" i="12"/>
  <c r="Z300" i="12"/>
  <c r="Z299" i="12"/>
  <c r="Z298" i="12"/>
  <c r="Z297" i="12"/>
  <c r="Z296" i="12"/>
  <c r="Z295" i="12"/>
  <c r="Z294" i="12"/>
  <c r="Z293" i="12"/>
  <c r="Z292" i="12"/>
  <c r="Z291" i="12"/>
  <c r="Z290" i="12"/>
  <c r="Z289" i="12"/>
  <c r="Z288" i="12"/>
  <c r="Z287" i="12"/>
  <c r="Z286" i="12"/>
  <c r="Z285" i="12"/>
  <c r="Z284" i="12"/>
  <c r="Z283" i="12"/>
  <c r="Z282" i="12"/>
  <c r="Z281" i="12"/>
  <c r="Z280" i="12"/>
  <c r="Z279" i="12"/>
  <c r="Z278" i="12"/>
  <c r="Z277" i="12"/>
  <c r="Z276" i="12"/>
  <c r="Z275" i="12"/>
  <c r="Z274" i="12"/>
  <c r="Z273" i="12"/>
  <c r="Z272" i="12"/>
  <c r="Z271" i="12"/>
  <c r="Z270" i="12"/>
  <c r="Z269" i="12"/>
  <c r="Z268" i="12"/>
  <c r="Z267" i="12"/>
  <c r="Z266" i="12"/>
  <c r="Z265" i="12"/>
  <c r="Z264" i="12"/>
  <c r="Z263" i="12"/>
  <c r="Z262" i="12"/>
  <c r="Z261" i="12"/>
  <c r="Z260" i="12"/>
  <c r="Z259" i="12"/>
  <c r="Z258" i="12"/>
  <c r="Z257" i="12"/>
  <c r="Z256" i="12"/>
  <c r="Z255" i="12"/>
  <c r="Z254" i="12"/>
  <c r="Z253" i="12"/>
  <c r="Z252" i="12"/>
  <c r="Z251" i="12"/>
  <c r="Z250" i="12"/>
  <c r="Z249" i="12"/>
  <c r="Z248" i="12"/>
  <c r="Z247" i="12"/>
  <c r="Z246" i="12"/>
  <c r="Z245" i="12"/>
  <c r="Z244" i="12"/>
  <c r="Z243" i="12"/>
  <c r="Z242" i="12"/>
  <c r="Z241" i="12"/>
  <c r="Z240" i="12"/>
  <c r="Z239" i="12"/>
  <c r="Z238" i="12"/>
  <c r="Z237" i="12"/>
  <c r="Z236" i="12"/>
  <c r="Z235" i="12"/>
  <c r="Z234" i="12"/>
  <c r="Z233" i="12"/>
  <c r="Z232" i="12"/>
  <c r="Z231" i="12"/>
  <c r="Z230" i="12"/>
  <c r="Z229" i="12"/>
  <c r="Z228" i="12"/>
  <c r="Z227" i="12"/>
  <c r="Z226" i="12"/>
  <c r="Z225" i="12"/>
  <c r="Z224" i="12"/>
  <c r="Z223" i="12"/>
  <c r="Z222" i="12"/>
  <c r="Z221" i="12"/>
  <c r="Z220" i="12"/>
  <c r="Z219" i="12"/>
  <c r="Z218" i="12"/>
  <c r="Z217" i="12"/>
  <c r="Z216" i="12"/>
  <c r="Z215" i="12"/>
  <c r="Z214" i="12"/>
  <c r="Z213" i="12"/>
  <c r="Z212" i="12"/>
  <c r="Z211" i="12"/>
  <c r="Z210" i="12"/>
  <c r="Z209" i="12"/>
  <c r="Z208" i="12"/>
  <c r="Z207" i="12"/>
  <c r="Z206" i="12"/>
  <c r="Z205" i="12"/>
  <c r="Z204" i="12"/>
  <c r="Z203" i="12"/>
  <c r="Z202" i="12"/>
  <c r="Z201" i="12"/>
  <c r="Z200" i="12"/>
  <c r="Z199" i="12"/>
  <c r="Z198" i="12"/>
  <c r="Z197" i="12"/>
  <c r="Z196" i="12"/>
  <c r="Z195" i="12"/>
  <c r="Z194" i="12"/>
  <c r="Z193" i="12"/>
  <c r="Z192" i="12"/>
  <c r="Z191" i="12"/>
  <c r="Z190" i="12"/>
  <c r="Z189" i="12"/>
  <c r="Z188" i="12"/>
  <c r="Z187" i="12"/>
  <c r="Z186" i="12"/>
  <c r="Z185" i="12"/>
  <c r="Z184" i="12"/>
  <c r="Z183" i="12"/>
  <c r="Z182" i="12"/>
  <c r="Z181" i="12"/>
  <c r="Z180" i="12"/>
  <c r="Z179" i="12"/>
  <c r="Z178" i="12"/>
  <c r="Z177" i="12"/>
  <c r="Z176" i="12"/>
  <c r="Z175" i="12"/>
  <c r="Z174" i="12"/>
  <c r="Z173" i="12"/>
  <c r="Z172" i="12"/>
  <c r="Z171" i="12"/>
  <c r="Z170" i="12"/>
  <c r="Z169" i="12"/>
  <c r="Z168" i="12"/>
  <c r="Z167" i="12"/>
  <c r="Z166" i="12"/>
  <c r="Z165" i="12"/>
  <c r="Z164" i="12"/>
  <c r="Z163" i="12"/>
  <c r="Z162" i="12"/>
  <c r="Z161" i="12"/>
  <c r="Z160" i="12"/>
  <c r="Z159" i="12"/>
  <c r="Z158" i="12"/>
  <c r="Z157" i="12"/>
  <c r="Z156" i="12"/>
  <c r="Z155" i="12"/>
  <c r="Z154" i="12"/>
  <c r="Z153" i="12"/>
  <c r="Z152" i="12"/>
  <c r="Z151" i="12"/>
  <c r="Z150" i="12"/>
  <c r="Z149" i="12"/>
  <c r="Z148" i="12"/>
  <c r="Z147" i="12"/>
  <c r="Z146" i="12"/>
  <c r="Z145" i="12"/>
  <c r="Z144" i="12"/>
  <c r="Z143" i="12"/>
  <c r="Z142" i="12"/>
  <c r="Z141" i="12"/>
  <c r="Z140" i="12"/>
  <c r="Z139" i="12"/>
  <c r="Z138" i="12"/>
  <c r="Z137" i="12"/>
  <c r="Z136" i="12"/>
  <c r="Z135" i="12"/>
  <c r="Z134" i="12"/>
  <c r="Z133" i="12"/>
  <c r="Z132" i="12"/>
  <c r="Z131" i="12"/>
  <c r="Z130" i="12"/>
  <c r="Z129" i="12"/>
  <c r="Z128" i="12"/>
  <c r="Z127" i="12"/>
  <c r="Z126" i="12"/>
  <c r="Z125" i="12"/>
  <c r="Z124" i="12"/>
  <c r="Z123" i="12"/>
  <c r="Z122" i="12"/>
  <c r="Z121" i="12"/>
  <c r="Z120" i="12"/>
  <c r="Z119" i="12"/>
  <c r="Z118" i="12"/>
  <c r="Z117" i="12"/>
  <c r="Z116" i="12"/>
  <c r="Z115" i="12"/>
  <c r="Z114" i="12"/>
  <c r="Z113" i="12"/>
  <c r="Z112" i="12"/>
  <c r="Z111" i="12"/>
  <c r="Z110" i="12"/>
  <c r="Z109" i="12"/>
  <c r="Z108" i="12"/>
  <c r="Z107" i="12"/>
  <c r="Z106" i="12"/>
  <c r="Z105" i="12"/>
  <c r="Z104" i="12"/>
  <c r="Z103" i="12"/>
  <c r="Z102" i="12"/>
  <c r="Z101" i="12"/>
  <c r="Z100" i="12"/>
  <c r="Z99" i="12"/>
  <c r="Z98" i="12"/>
  <c r="Z97" i="12"/>
  <c r="Z96" i="12"/>
  <c r="Z95" i="12"/>
  <c r="Z94" i="12"/>
  <c r="Z93" i="12"/>
  <c r="Z92" i="12"/>
  <c r="Z91" i="12"/>
  <c r="Z90" i="12"/>
  <c r="Z89" i="12"/>
  <c r="Z88" i="12"/>
  <c r="Z87" i="12"/>
  <c r="Z86" i="12"/>
  <c r="Z85" i="12"/>
  <c r="Z84" i="12"/>
  <c r="Z83" i="12"/>
  <c r="Z82" i="12"/>
  <c r="Z81" i="12"/>
  <c r="Z80" i="12"/>
  <c r="Z79" i="12"/>
  <c r="Z78" i="12"/>
  <c r="Z77" i="12"/>
  <c r="Z76" i="12"/>
  <c r="Z75" i="12"/>
  <c r="Z74" i="12"/>
  <c r="Z73" i="12"/>
  <c r="Z72" i="12"/>
  <c r="Z71" i="12"/>
  <c r="Z70" i="12"/>
  <c r="Z69" i="12"/>
  <c r="Z68" i="12"/>
  <c r="Z67" i="12"/>
  <c r="Z66" i="12"/>
  <c r="Z65" i="12"/>
  <c r="Z64" i="12"/>
  <c r="Z63" i="12"/>
  <c r="Z62" i="12"/>
  <c r="Z61" i="12"/>
  <c r="Z60" i="12"/>
  <c r="Z59" i="12"/>
  <c r="Z58" i="12"/>
  <c r="Z57" i="12"/>
  <c r="Z56" i="12"/>
  <c r="Z55" i="12"/>
  <c r="Z54" i="12"/>
  <c r="Z53" i="12"/>
  <c r="Z52" i="12"/>
  <c r="Z51" i="12"/>
  <c r="Z50" i="12"/>
  <c r="Z49" i="12"/>
  <c r="Z48" i="12"/>
  <c r="Z47" i="12"/>
  <c r="Z46" i="12"/>
  <c r="Z45" i="12"/>
  <c r="Z44" i="12"/>
  <c r="Z43" i="12"/>
  <c r="Z42" i="12"/>
  <c r="Z41" i="12"/>
  <c r="Z40" i="12"/>
  <c r="Z39" i="12"/>
  <c r="Z38" i="12"/>
  <c r="Z37" i="12"/>
  <c r="Z36" i="12"/>
  <c r="Z35" i="12"/>
  <c r="Z34" i="12"/>
  <c r="Z33" i="12"/>
  <c r="Z32" i="12"/>
  <c r="Z31" i="12"/>
  <c r="Z30" i="12"/>
  <c r="Z29" i="12"/>
  <c r="Z28" i="12"/>
  <c r="Z27" i="12"/>
  <c r="Z26" i="12"/>
  <c r="Z25" i="12"/>
  <c r="Z24" i="12"/>
  <c r="Z23" i="12"/>
  <c r="Z22" i="12"/>
  <c r="Z21" i="12"/>
  <c r="Z20" i="12"/>
  <c r="Z19" i="12"/>
  <c r="Z18" i="12"/>
  <c r="Z17" i="12"/>
  <c r="Z16" i="12"/>
  <c r="Z15" i="12"/>
  <c r="Z14" i="12"/>
  <c r="Z13" i="12"/>
  <c r="Z12" i="12"/>
  <c r="Z11" i="12"/>
  <c r="Z10" i="12"/>
  <c r="Z9" i="12"/>
  <c r="Z8" i="12"/>
  <c r="Z7" i="12"/>
  <c r="Z6" i="12"/>
  <c r="Z5" i="12"/>
  <c r="Z4" i="12"/>
  <c r="Z3" i="12"/>
  <c r="Z2" i="12"/>
  <c r="AE1164" i="12"/>
  <c r="AG1164" i="12" s="1"/>
  <c r="AD1164" i="12"/>
  <c r="AF1164" i="12" s="1"/>
  <c r="E1164" i="12"/>
  <c r="C1164" i="12"/>
  <c r="F1164" i="12" s="1"/>
  <c r="AE1163" i="12"/>
  <c r="AG1163" i="12" s="1"/>
  <c r="AD1163" i="12"/>
  <c r="AF1163" i="12" s="1"/>
  <c r="E1163" i="12"/>
  <c r="C1163" i="12"/>
  <c r="F1163" i="12" s="1"/>
  <c r="AE1162" i="12"/>
  <c r="AG1162" i="12" s="1"/>
  <c r="AD1162" i="12"/>
  <c r="AF1162" i="12" s="1"/>
  <c r="F1162" i="12"/>
  <c r="E1162" i="12"/>
  <c r="AF1161" i="12"/>
  <c r="AE1161" i="12"/>
  <c r="AG1161" i="12" s="1"/>
  <c r="AD1161" i="12"/>
  <c r="F1161" i="12"/>
  <c r="E1161" i="12"/>
  <c r="AE1160" i="12"/>
  <c r="AG1160" i="12" s="1"/>
  <c r="AD1160" i="12"/>
  <c r="AF1160" i="12" s="1"/>
  <c r="F1160" i="12"/>
  <c r="E1160" i="12"/>
  <c r="AE1159" i="12"/>
  <c r="AG1159" i="12" s="1"/>
  <c r="AD1159" i="12"/>
  <c r="AF1159" i="12" s="1"/>
  <c r="F1159" i="12"/>
  <c r="E1159" i="12"/>
  <c r="AE1158" i="12"/>
  <c r="AG1158" i="12" s="1"/>
  <c r="AD1158" i="12"/>
  <c r="AF1158" i="12" s="1"/>
  <c r="F1158" i="12"/>
  <c r="E1158" i="12"/>
  <c r="AE1157" i="12"/>
  <c r="AG1157" i="12" s="1"/>
  <c r="AD1157" i="12"/>
  <c r="AF1157" i="12" s="1"/>
  <c r="F1157" i="12"/>
  <c r="E1157" i="12"/>
  <c r="AE1156" i="12"/>
  <c r="AG1156" i="12" s="1"/>
  <c r="AD1156" i="12"/>
  <c r="AF1156" i="12" s="1"/>
  <c r="F1156" i="12"/>
  <c r="E1156" i="12"/>
  <c r="AE1155" i="12"/>
  <c r="AG1155" i="12" s="1"/>
  <c r="AD1155" i="12"/>
  <c r="AF1155" i="12" s="1"/>
  <c r="F1155" i="12"/>
  <c r="E1155" i="12"/>
  <c r="AE1154" i="12"/>
  <c r="AG1154" i="12" s="1"/>
  <c r="AD1154" i="12"/>
  <c r="AF1154" i="12" s="1"/>
  <c r="F1154" i="12"/>
  <c r="E1154" i="12"/>
  <c r="AF1153" i="12"/>
  <c r="AE1153" i="12"/>
  <c r="AG1153" i="12" s="1"/>
  <c r="AD1153" i="12"/>
  <c r="F1153" i="12"/>
  <c r="E1153" i="12"/>
  <c r="AE1152" i="12"/>
  <c r="AG1152" i="12" s="1"/>
  <c r="AD1152" i="12"/>
  <c r="AF1152" i="12" s="1"/>
  <c r="F1152" i="12"/>
  <c r="E1152" i="12"/>
  <c r="AE1151" i="12"/>
  <c r="AG1151" i="12" s="1"/>
  <c r="AD1151" i="12"/>
  <c r="AF1151" i="12" s="1"/>
  <c r="F1151" i="12"/>
  <c r="E1151" i="12"/>
  <c r="AE1150" i="12"/>
  <c r="AG1150" i="12" s="1"/>
  <c r="AD1150" i="12"/>
  <c r="AF1150" i="12" s="1"/>
  <c r="F1150" i="12"/>
  <c r="E1150" i="12"/>
  <c r="AE1149" i="12"/>
  <c r="AG1149" i="12" s="1"/>
  <c r="AD1149" i="12"/>
  <c r="AF1149" i="12" s="1"/>
  <c r="F1149" i="12"/>
  <c r="E1149" i="12"/>
  <c r="AE1148" i="12"/>
  <c r="AG1148" i="12" s="1"/>
  <c r="AD1148" i="12"/>
  <c r="AF1148" i="12" s="1"/>
  <c r="F1148" i="12"/>
  <c r="E1148" i="12"/>
  <c r="AE1147" i="12"/>
  <c r="AG1147" i="12" s="1"/>
  <c r="AD1147" i="12"/>
  <c r="AF1147" i="12" s="1"/>
  <c r="F1147" i="12"/>
  <c r="E1147" i="12"/>
  <c r="AE1146" i="12"/>
  <c r="AG1146" i="12" s="1"/>
  <c r="AD1146" i="12"/>
  <c r="AF1146" i="12" s="1"/>
  <c r="F1146" i="12"/>
  <c r="E1146" i="12"/>
  <c r="AE1145" i="12"/>
  <c r="AG1145" i="12" s="1"/>
  <c r="AD1145" i="12"/>
  <c r="AF1145" i="12" s="1"/>
  <c r="F1145" i="12"/>
  <c r="E1145" i="12"/>
  <c r="AE1144" i="12"/>
  <c r="AG1144" i="12" s="1"/>
  <c r="AD1144" i="12"/>
  <c r="AF1144" i="12" s="1"/>
  <c r="F1144" i="12"/>
  <c r="E1144" i="12"/>
  <c r="AE1143" i="12"/>
  <c r="AG1143" i="12" s="1"/>
  <c r="AD1143" i="12"/>
  <c r="AF1143" i="12" s="1"/>
  <c r="F1143" i="12"/>
  <c r="E1143" i="12"/>
  <c r="AE1142" i="12"/>
  <c r="AG1142" i="12" s="1"/>
  <c r="AD1142" i="12"/>
  <c r="AF1142" i="12" s="1"/>
  <c r="F1142" i="12"/>
  <c r="E1142" i="12"/>
  <c r="AE1141" i="12"/>
  <c r="AG1141" i="12" s="1"/>
  <c r="AD1141" i="12"/>
  <c r="AF1141" i="12" s="1"/>
  <c r="F1141" i="12"/>
  <c r="E1141" i="12"/>
  <c r="AE1140" i="12"/>
  <c r="AG1140" i="12" s="1"/>
  <c r="AD1140" i="12"/>
  <c r="AF1140" i="12" s="1"/>
  <c r="F1140" i="12"/>
  <c r="E1140" i="12"/>
  <c r="AE1139" i="12"/>
  <c r="AG1139" i="12" s="1"/>
  <c r="AD1139" i="12"/>
  <c r="AF1139" i="12" s="1"/>
  <c r="F1139" i="12"/>
  <c r="E1139" i="12"/>
  <c r="AE1138" i="12"/>
  <c r="AG1138" i="12" s="1"/>
  <c r="AD1138" i="12"/>
  <c r="AF1138" i="12" s="1"/>
  <c r="F1138" i="12"/>
  <c r="E1138" i="12"/>
  <c r="AF1137" i="12"/>
  <c r="AE1137" i="12"/>
  <c r="AG1137" i="12" s="1"/>
  <c r="AD1137" i="12"/>
  <c r="F1137" i="12"/>
  <c r="E1137" i="12"/>
  <c r="AE1136" i="12"/>
  <c r="AG1136" i="12" s="1"/>
  <c r="AD1136" i="12"/>
  <c r="AF1136" i="12" s="1"/>
  <c r="F1136" i="12"/>
  <c r="E1136" i="12"/>
  <c r="AF1135" i="12"/>
  <c r="AE1135" i="12"/>
  <c r="AG1135" i="12" s="1"/>
  <c r="AD1135" i="12"/>
  <c r="F1135" i="12"/>
  <c r="E1135" i="12"/>
  <c r="AE1134" i="12"/>
  <c r="AG1134" i="12" s="1"/>
  <c r="AD1134" i="12"/>
  <c r="AF1134" i="12" s="1"/>
  <c r="F1134" i="12"/>
  <c r="E1134" i="12"/>
  <c r="AE1133" i="12"/>
  <c r="AG1133" i="12" s="1"/>
  <c r="AD1133" i="12"/>
  <c r="AF1133" i="12" s="1"/>
  <c r="F1133" i="12"/>
  <c r="E1133" i="12"/>
  <c r="AE1132" i="12"/>
  <c r="AG1132" i="12" s="1"/>
  <c r="AD1132" i="12"/>
  <c r="AF1132" i="12" s="1"/>
  <c r="F1132" i="12"/>
  <c r="E1132" i="12"/>
  <c r="AE1131" i="12"/>
  <c r="AG1131" i="12" s="1"/>
  <c r="AD1131" i="12"/>
  <c r="AF1131" i="12" s="1"/>
  <c r="F1131" i="12"/>
  <c r="E1131" i="12"/>
  <c r="AE1130" i="12"/>
  <c r="AG1130" i="12" s="1"/>
  <c r="AD1130" i="12"/>
  <c r="AF1130" i="12" s="1"/>
  <c r="F1130" i="12"/>
  <c r="E1130" i="12"/>
  <c r="AF1129" i="12"/>
  <c r="AE1129" i="12"/>
  <c r="AG1129" i="12" s="1"/>
  <c r="AD1129" i="12"/>
  <c r="F1129" i="12"/>
  <c r="E1129" i="12"/>
  <c r="AE1128" i="12"/>
  <c r="AG1128" i="12" s="1"/>
  <c r="AD1128" i="12"/>
  <c r="AF1128" i="12" s="1"/>
  <c r="F1128" i="12"/>
  <c r="E1128" i="12"/>
  <c r="AE1127" i="12"/>
  <c r="AG1127" i="12" s="1"/>
  <c r="AD1127" i="12"/>
  <c r="AF1127" i="12" s="1"/>
  <c r="F1127" i="12"/>
  <c r="E1127" i="12"/>
  <c r="AE1126" i="12"/>
  <c r="AG1126" i="12" s="1"/>
  <c r="AD1126" i="12"/>
  <c r="AF1126" i="12" s="1"/>
  <c r="F1126" i="12"/>
  <c r="E1126" i="12"/>
  <c r="AE1125" i="12"/>
  <c r="AG1125" i="12" s="1"/>
  <c r="AD1125" i="12"/>
  <c r="AF1125" i="12" s="1"/>
  <c r="F1125" i="12"/>
  <c r="E1125" i="12"/>
  <c r="AE1124" i="12"/>
  <c r="AG1124" i="12" s="1"/>
  <c r="AD1124" i="12"/>
  <c r="AF1124" i="12" s="1"/>
  <c r="F1124" i="12"/>
  <c r="E1124" i="12"/>
  <c r="AE1123" i="12"/>
  <c r="AG1123" i="12" s="1"/>
  <c r="AD1123" i="12"/>
  <c r="AF1123" i="12" s="1"/>
  <c r="F1123" i="12"/>
  <c r="E1123" i="12"/>
  <c r="AE1122" i="12"/>
  <c r="AG1122" i="12" s="1"/>
  <c r="AD1122" i="12"/>
  <c r="AF1122" i="12" s="1"/>
  <c r="F1122" i="12"/>
  <c r="E1122" i="12"/>
  <c r="AE1121" i="12"/>
  <c r="AG1121" i="12" s="1"/>
  <c r="AD1121" i="12"/>
  <c r="AF1121" i="12" s="1"/>
  <c r="F1121" i="12"/>
  <c r="E1121" i="12"/>
  <c r="AE1120" i="12"/>
  <c r="AG1120" i="12" s="1"/>
  <c r="AD1120" i="12"/>
  <c r="AF1120" i="12" s="1"/>
  <c r="F1120" i="12"/>
  <c r="E1120" i="12"/>
  <c r="AF1119" i="12"/>
  <c r="AE1119" i="12"/>
  <c r="AG1119" i="12" s="1"/>
  <c r="AD1119" i="12"/>
  <c r="F1119" i="12"/>
  <c r="E1119" i="12"/>
  <c r="AE1118" i="12"/>
  <c r="AG1118" i="12" s="1"/>
  <c r="AD1118" i="12"/>
  <c r="AF1118" i="12" s="1"/>
  <c r="F1118" i="12"/>
  <c r="E1118" i="12"/>
  <c r="AE1117" i="12"/>
  <c r="AG1117" i="12" s="1"/>
  <c r="AD1117" i="12"/>
  <c r="AF1117" i="12" s="1"/>
  <c r="F1117" i="12"/>
  <c r="E1117" i="12"/>
  <c r="AE1116" i="12"/>
  <c r="AG1116" i="12" s="1"/>
  <c r="AD1116" i="12"/>
  <c r="AF1116" i="12" s="1"/>
  <c r="F1116" i="12"/>
  <c r="E1116" i="12"/>
  <c r="AE1115" i="12"/>
  <c r="AG1115" i="12" s="1"/>
  <c r="AD1115" i="12"/>
  <c r="AF1115" i="12" s="1"/>
  <c r="F1115" i="12"/>
  <c r="E1115" i="12"/>
  <c r="AE1114" i="12"/>
  <c r="AG1114" i="12" s="1"/>
  <c r="AD1114" i="12"/>
  <c r="AF1114" i="12" s="1"/>
  <c r="F1114" i="12"/>
  <c r="E1114" i="12"/>
  <c r="AE1113" i="12"/>
  <c r="AG1113" i="12" s="1"/>
  <c r="AD1113" i="12"/>
  <c r="AF1113" i="12" s="1"/>
  <c r="F1113" i="12"/>
  <c r="E1113" i="12"/>
  <c r="AE1112" i="12"/>
  <c r="AG1112" i="12" s="1"/>
  <c r="AD1112" i="12"/>
  <c r="AF1112" i="12" s="1"/>
  <c r="F1112" i="12"/>
  <c r="E1112" i="12"/>
  <c r="AF1111" i="12"/>
  <c r="AE1111" i="12"/>
  <c r="AG1111" i="12" s="1"/>
  <c r="AD1111" i="12"/>
  <c r="F1111" i="12"/>
  <c r="E1111" i="12"/>
  <c r="AE1110" i="12"/>
  <c r="AG1110" i="12" s="1"/>
  <c r="AD1110" i="12"/>
  <c r="AF1110" i="12" s="1"/>
  <c r="F1110" i="12"/>
  <c r="E1110" i="12"/>
  <c r="AE1109" i="12"/>
  <c r="AG1109" i="12" s="1"/>
  <c r="AD1109" i="12"/>
  <c r="AF1109" i="12" s="1"/>
  <c r="F1109" i="12"/>
  <c r="E1109" i="12"/>
  <c r="AE1108" i="12"/>
  <c r="AG1108" i="12" s="1"/>
  <c r="AD1108" i="12"/>
  <c r="AF1108" i="12" s="1"/>
  <c r="F1108" i="12"/>
  <c r="E1108" i="12"/>
  <c r="AE1107" i="12"/>
  <c r="AG1107" i="12" s="1"/>
  <c r="AD1107" i="12"/>
  <c r="AF1107" i="12" s="1"/>
  <c r="F1107" i="12"/>
  <c r="E1107" i="12"/>
  <c r="AE1106" i="12"/>
  <c r="AG1106" i="12" s="1"/>
  <c r="AD1106" i="12"/>
  <c r="AF1106" i="12" s="1"/>
  <c r="F1106" i="12"/>
  <c r="E1106" i="12"/>
  <c r="AF1105" i="12"/>
  <c r="AE1105" i="12"/>
  <c r="AG1105" i="12" s="1"/>
  <c r="AD1105" i="12"/>
  <c r="F1105" i="12"/>
  <c r="E1105" i="12"/>
  <c r="AE1104" i="12"/>
  <c r="AG1104" i="12" s="1"/>
  <c r="AD1104" i="12"/>
  <c r="AF1104" i="12" s="1"/>
  <c r="F1104" i="12"/>
  <c r="E1104" i="12"/>
  <c r="AE1103" i="12"/>
  <c r="AG1103" i="12" s="1"/>
  <c r="AD1103" i="12"/>
  <c r="AF1103" i="12" s="1"/>
  <c r="F1103" i="12"/>
  <c r="E1103" i="12"/>
  <c r="AE1102" i="12"/>
  <c r="AG1102" i="12" s="1"/>
  <c r="AD1102" i="12"/>
  <c r="AF1102" i="12" s="1"/>
  <c r="F1102" i="12"/>
  <c r="E1102" i="12"/>
  <c r="AE1101" i="12"/>
  <c r="AD1101" i="12"/>
  <c r="AE1100" i="12"/>
  <c r="AG1100" i="12" s="1"/>
  <c r="AD1100" i="12"/>
  <c r="F1100" i="12"/>
  <c r="E1100" i="12"/>
  <c r="AE1099" i="12"/>
  <c r="AG1099" i="12" s="1"/>
  <c r="AD1099" i="12"/>
  <c r="AF1099" i="12" s="1"/>
  <c r="F1099" i="12"/>
  <c r="E1099" i="12"/>
  <c r="AE1098" i="12"/>
  <c r="AG1098" i="12" s="1"/>
  <c r="AD1098" i="12"/>
  <c r="AF1098" i="12" s="1"/>
  <c r="F1098" i="12"/>
  <c r="E1098" i="12"/>
  <c r="AE1097" i="12"/>
  <c r="AG1097" i="12" s="1"/>
  <c r="AD1097" i="12"/>
  <c r="AF1097" i="12" s="1"/>
  <c r="F1097" i="12"/>
  <c r="E1097" i="12"/>
  <c r="AG1096" i="12"/>
  <c r="AE1096" i="12"/>
  <c r="AD1096" i="12"/>
  <c r="AF1096" i="12" s="1"/>
  <c r="F1096" i="12"/>
  <c r="E1096" i="12"/>
  <c r="AE1095" i="12"/>
  <c r="AG1095" i="12" s="1"/>
  <c r="AD1095" i="12"/>
  <c r="AF1095" i="12" s="1"/>
  <c r="F1095" i="12"/>
  <c r="E1095" i="12"/>
  <c r="AE1094" i="12"/>
  <c r="AG1094" i="12" s="1"/>
  <c r="AD1094" i="12"/>
  <c r="AF1094" i="12" s="1"/>
  <c r="F1094" i="12"/>
  <c r="E1094" i="12"/>
  <c r="AE1093" i="12"/>
  <c r="AG1093" i="12" s="1"/>
  <c r="AD1093" i="12"/>
  <c r="AF1093" i="12" s="1"/>
  <c r="F1093" i="12"/>
  <c r="E1093" i="12"/>
  <c r="AE1092" i="12"/>
  <c r="AG1092" i="12" s="1"/>
  <c r="AD1092" i="12"/>
  <c r="AF1092" i="12" s="1"/>
  <c r="F1092" i="12"/>
  <c r="E1092" i="12"/>
  <c r="AE1091" i="12"/>
  <c r="AG1091" i="12" s="1"/>
  <c r="AD1091" i="12"/>
  <c r="AF1091" i="12" s="1"/>
  <c r="F1091" i="12"/>
  <c r="E1091" i="12"/>
  <c r="AG1090" i="12"/>
  <c r="AE1090" i="12"/>
  <c r="AD1090" i="12"/>
  <c r="AF1090" i="12" s="1"/>
  <c r="F1090" i="12"/>
  <c r="E1090" i="12"/>
  <c r="AE1089" i="12"/>
  <c r="AG1089" i="12" s="1"/>
  <c r="AD1089" i="12"/>
  <c r="AF1089" i="12" s="1"/>
  <c r="F1089" i="12"/>
  <c r="E1089" i="12"/>
  <c r="AE1088" i="12"/>
  <c r="AG1088" i="12" s="1"/>
  <c r="AD1088" i="12"/>
  <c r="AF1088" i="12" s="1"/>
  <c r="F1088" i="12"/>
  <c r="E1088" i="12"/>
  <c r="AE1087" i="12"/>
  <c r="AG1087" i="12" s="1"/>
  <c r="AD1087" i="12"/>
  <c r="AF1087" i="12" s="1"/>
  <c r="F1087" i="12"/>
  <c r="E1087" i="12"/>
  <c r="AE1086" i="12"/>
  <c r="AG1086" i="12" s="1"/>
  <c r="AD1086" i="12"/>
  <c r="AF1086" i="12" s="1"/>
  <c r="F1086" i="12"/>
  <c r="E1086" i="12"/>
  <c r="AE1085" i="12"/>
  <c r="AG1085" i="12" s="1"/>
  <c r="AD1085" i="12"/>
  <c r="AF1085" i="12" s="1"/>
  <c r="F1085" i="12"/>
  <c r="E1085" i="12"/>
  <c r="AE1084" i="12"/>
  <c r="AG1084" i="12" s="1"/>
  <c r="AD1084" i="12"/>
  <c r="AF1084" i="12" s="1"/>
  <c r="F1084" i="12"/>
  <c r="E1084" i="12"/>
  <c r="AE1083" i="12"/>
  <c r="AG1083" i="12" s="1"/>
  <c r="AD1083" i="12"/>
  <c r="AF1083" i="12" s="1"/>
  <c r="F1083" i="12"/>
  <c r="E1083" i="12"/>
  <c r="AG1082" i="12"/>
  <c r="AE1082" i="12"/>
  <c r="AD1082" i="12"/>
  <c r="AF1082" i="12" s="1"/>
  <c r="F1082" i="12"/>
  <c r="E1082" i="12"/>
  <c r="AE1081" i="12"/>
  <c r="AG1081" i="12" s="1"/>
  <c r="AD1081" i="12"/>
  <c r="AF1081" i="12" s="1"/>
  <c r="F1081" i="12"/>
  <c r="E1081" i="12"/>
  <c r="AG1080" i="12"/>
  <c r="AE1080" i="12"/>
  <c r="AD1080" i="12"/>
  <c r="AF1080" i="12" s="1"/>
  <c r="F1080" i="12"/>
  <c r="E1080" i="12"/>
  <c r="AE1079" i="12"/>
  <c r="AG1079" i="12" s="1"/>
  <c r="AD1079" i="12"/>
  <c r="AF1079" i="12" s="1"/>
  <c r="F1079" i="12"/>
  <c r="E1079" i="12"/>
  <c r="AE1078" i="12"/>
  <c r="AG1078" i="12" s="1"/>
  <c r="AD1078" i="12"/>
  <c r="AF1078" i="12" s="1"/>
  <c r="F1078" i="12"/>
  <c r="E1078" i="12"/>
  <c r="AE1077" i="12"/>
  <c r="AG1077" i="12" s="1"/>
  <c r="AD1077" i="12"/>
  <c r="AF1077" i="12" s="1"/>
  <c r="F1077" i="12"/>
  <c r="E1077" i="12"/>
  <c r="AE1076" i="12"/>
  <c r="AG1076" i="12" s="1"/>
  <c r="AD1076" i="12"/>
  <c r="AF1076" i="12" s="1"/>
  <c r="F1076" i="12"/>
  <c r="E1076" i="12"/>
  <c r="AE1075" i="12"/>
  <c r="AG1075" i="12" s="1"/>
  <c r="AD1075" i="12"/>
  <c r="AF1075" i="12" s="1"/>
  <c r="F1075" i="12"/>
  <c r="E1075" i="12"/>
  <c r="AE1074" i="12"/>
  <c r="AG1074" i="12" s="1"/>
  <c r="AD1074" i="12"/>
  <c r="AF1074" i="12" s="1"/>
  <c r="F1074" i="12"/>
  <c r="E1074" i="12"/>
  <c r="AE1073" i="12"/>
  <c r="AG1073" i="12" s="1"/>
  <c r="AD1073" i="12"/>
  <c r="AF1073" i="12" s="1"/>
  <c r="F1073" i="12"/>
  <c r="E1073" i="12"/>
  <c r="AE1072" i="12"/>
  <c r="AD1072" i="12"/>
  <c r="AE1071" i="12"/>
  <c r="AG1071" i="12" s="1"/>
  <c r="AD1071" i="12"/>
  <c r="F1071" i="12"/>
  <c r="E1071" i="12"/>
  <c r="AF1070" i="12"/>
  <c r="AE1070" i="12"/>
  <c r="AG1070" i="12" s="1"/>
  <c r="AD1070" i="12"/>
  <c r="F1070" i="12"/>
  <c r="E1070" i="12"/>
  <c r="AE1069" i="12"/>
  <c r="AG1069" i="12" s="1"/>
  <c r="AD1069" i="12"/>
  <c r="AF1069" i="12" s="1"/>
  <c r="F1069" i="12"/>
  <c r="E1069" i="12"/>
  <c r="AE1068" i="12"/>
  <c r="AG1068" i="12" s="1"/>
  <c r="AD1068" i="12"/>
  <c r="AF1068" i="12" s="1"/>
  <c r="F1068" i="12"/>
  <c r="E1068" i="12"/>
  <c r="AE1067" i="12"/>
  <c r="AG1067" i="12" s="1"/>
  <c r="AD1067" i="12"/>
  <c r="AF1067" i="12" s="1"/>
  <c r="F1067" i="12"/>
  <c r="E1067" i="12"/>
  <c r="AF1066" i="12"/>
  <c r="AE1066" i="12"/>
  <c r="AG1066" i="12" s="1"/>
  <c r="AD1066" i="12"/>
  <c r="F1066" i="12"/>
  <c r="E1066" i="12"/>
  <c r="AE1065" i="12"/>
  <c r="AG1065" i="12" s="1"/>
  <c r="AD1065" i="12"/>
  <c r="AF1065" i="12" s="1"/>
  <c r="F1065" i="12"/>
  <c r="E1065" i="12"/>
  <c r="AE1064" i="12"/>
  <c r="AG1064" i="12" s="1"/>
  <c r="AD1064" i="12"/>
  <c r="AF1064" i="12" s="1"/>
  <c r="F1064" i="12"/>
  <c r="E1064" i="12"/>
  <c r="AE1063" i="12"/>
  <c r="AG1063" i="12" s="1"/>
  <c r="AD1063" i="12"/>
  <c r="AF1063" i="12" s="1"/>
  <c r="F1063" i="12"/>
  <c r="E1063" i="12"/>
  <c r="AF1062" i="12"/>
  <c r="AE1062" i="12"/>
  <c r="AG1062" i="12" s="1"/>
  <c r="AD1062" i="12"/>
  <c r="F1062" i="12"/>
  <c r="E1062" i="12"/>
  <c r="AE1061" i="12"/>
  <c r="AG1061" i="12" s="1"/>
  <c r="AD1061" i="12"/>
  <c r="AF1061" i="12" s="1"/>
  <c r="F1061" i="12"/>
  <c r="E1061" i="12"/>
  <c r="AE1060" i="12"/>
  <c r="AG1060" i="12" s="1"/>
  <c r="AD1060" i="12"/>
  <c r="AF1060" i="12" s="1"/>
  <c r="F1060" i="12"/>
  <c r="E1060" i="12"/>
  <c r="AE1059" i="12"/>
  <c r="AG1059" i="12" s="1"/>
  <c r="AD1059" i="12"/>
  <c r="AF1059" i="12" s="1"/>
  <c r="F1059" i="12"/>
  <c r="E1059" i="12"/>
  <c r="AE1058" i="12"/>
  <c r="AG1058" i="12" s="1"/>
  <c r="AD1058" i="12"/>
  <c r="AF1058" i="12" s="1"/>
  <c r="F1058" i="12"/>
  <c r="E1058" i="12"/>
  <c r="AE1057" i="12"/>
  <c r="AG1057" i="12" s="1"/>
  <c r="AD1057" i="12"/>
  <c r="AF1057" i="12" s="1"/>
  <c r="F1057" i="12"/>
  <c r="E1057" i="12"/>
  <c r="AG1056" i="12"/>
  <c r="AE1056" i="12"/>
  <c r="AD1056" i="12"/>
  <c r="AF1056" i="12" s="1"/>
  <c r="F1056" i="12"/>
  <c r="E1056" i="12"/>
  <c r="AE1055" i="12"/>
  <c r="AG1055" i="12" s="1"/>
  <c r="AD1055" i="12"/>
  <c r="AF1055" i="12" s="1"/>
  <c r="F1055" i="12"/>
  <c r="E1055" i="12"/>
  <c r="AE1054" i="12"/>
  <c r="AG1054" i="12" s="1"/>
  <c r="AD1054" i="12"/>
  <c r="AF1054" i="12" s="1"/>
  <c r="F1054" i="12"/>
  <c r="E1054" i="12"/>
  <c r="AE1053" i="12"/>
  <c r="AG1053" i="12" s="1"/>
  <c r="AD1053" i="12"/>
  <c r="AF1053" i="12" s="1"/>
  <c r="F1053" i="12"/>
  <c r="E1053" i="12"/>
  <c r="AE1051" i="12"/>
  <c r="AG1051" i="12" s="1"/>
  <c r="AD1051" i="12"/>
  <c r="F1051" i="12"/>
  <c r="E1051" i="12"/>
  <c r="AE1050" i="12"/>
  <c r="AG1050" i="12" s="1"/>
  <c r="AD1050" i="12"/>
  <c r="AF1050" i="12" s="1"/>
  <c r="F1050" i="12"/>
  <c r="E1050" i="12"/>
  <c r="AF1049" i="12"/>
  <c r="AE1049" i="12"/>
  <c r="AG1049" i="12" s="1"/>
  <c r="AD1049" i="12"/>
  <c r="F1049" i="12"/>
  <c r="E1049" i="12"/>
  <c r="AE1048" i="12"/>
  <c r="AG1048" i="12" s="1"/>
  <c r="AD1048" i="12"/>
  <c r="AF1048" i="12" s="1"/>
  <c r="F1048" i="12"/>
  <c r="E1048" i="12"/>
  <c r="AE1047" i="12"/>
  <c r="AG1047" i="12" s="1"/>
  <c r="AD1047" i="12"/>
  <c r="AF1047" i="12" s="1"/>
  <c r="F1047" i="12"/>
  <c r="E1047" i="12"/>
  <c r="AE1046" i="12"/>
  <c r="AG1046" i="12" s="1"/>
  <c r="AD1046" i="12"/>
  <c r="AF1046" i="12" s="1"/>
  <c r="F1046" i="12"/>
  <c r="E1046" i="12"/>
  <c r="AF1045" i="12"/>
  <c r="AE1045" i="12"/>
  <c r="AG1045" i="12" s="1"/>
  <c r="AD1045" i="12"/>
  <c r="F1045" i="12"/>
  <c r="E1045" i="12"/>
  <c r="AE1044" i="12"/>
  <c r="AG1044" i="12" s="1"/>
  <c r="AD1044" i="12"/>
  <c r="AF1044" i="12" s="1"/>
  <c r="F1044" i="12"/>
  <c r="E1044" i="12"/>
  <c r="AG1043" i="12"/>
  <c r="AE1043" i="12"/>
  <c r="AD1043" i="12"/>
  <c r="AF1043" i="12" s="1"/>
  <c r="F1043" i="12"/>
  <c r="E1043" i="12"/>
  <c r="AE1042" i="12"/>
  <c r="AD1042" i="12"/>
  <c r="AE1041" i="12"/>
  <c r="AG1041" i="12" s="1"/>
  <c r="AD1041" i="12"/>
  <c r="F1041" i="12"/>
  <c r="E1041" i="12"/>
  <c r="AE1040" i="12"/>
  <c r="AG1040" i="12" s="1"/>
  <c r="AD1040" i="12"/>
  <c r="AF1040" i="12" s="1"/>
  <c r="F1040" i="12"/>
  <c r="E1040" i="12"/>
  <c r="AE1039" i="12"/>
  <c r="AG1039" i="12" s="1"/>
  <c r="AD1039" i="12"/>
  <c r="AF1039" i="12" s="1"/>
  <c r="F1039" i="12"/>
  <c r="E1039" i="12"/>
  <c r="AE1038" i="12"/>
  <c r="AG1038" i="12" s="1"/>
  <c r="AD1038" i="12"/>
  <c r="AF1038" i="12" s="1"/>
  <c r="F1038" i="12"/>
  <c r="E1038" i="12"/>
  <c r="AE1037" i="12"/>
  <c r="AG1037" i="12" s="1"/>
  <c r="AD1037" i="12"/>
  <c r="AF1037" i="12" s="1"/>
  <c r="F1037" i="12"/>
  <c r="E1037" i="12"/>
  <c r="AE1036" i="12"/>
  <c r="AD1036" i="12"/>
  <c r="AE1035" i="12"/>
  <c r="AG1035" i="12" s="1"/>
  <c r="AD1035" i="12"/>
  <c r="F1035" i="12"/>
  <c r="E1035" i="12"/>
  <c r="AE1034" i="12"/>
  <c r="AG1034" i="12" s="1"/>
  <c r="AD1034" i="12"/>
  <c r="AF1034" i="12" s="1"/>
  <c r="F1034" i="12"/>
  <c r="E1034" i="12"/>
  <c r="AG1033" i="12"/>
  <c r="AE1033" i="12"/>
  <c r="AD1033" i="12"/>
  <c r="AF1033" i="12" s="1"/>
  <c r="F1033" i="12"/>
  <c r="E1033" i="12"/>
  <c r="AF1032" i="12"/>
  <c r="AE1032" i="12"/>
  <c r="AG1032" i="12" s="1"/>
  <c r="AD1032" i="12"/>
  <c r="F1032" i="12"/>
  <c r="E1032" i="12"/>
  <c r="AE1031" i="12"/>
  <c r="AG1031" i="12" s="1"/>
  <c r="AD1031" i="12"/>
  <c r="AF1031" i="12" s="1"/>
  <c r="F1031" i="12"/>
  <c r="E1031" i="12"/>
  <c r="AE1030" i="12"/>
  <c r="AG1030" i="12" s="1"/>
  <c r="AD1030" i="12"/>
  <c r="AF1030" i="12" s="1"/>
  <c r="F1030" i="12"/>
  <c r="E1030" i="12"/>
  <c r="AE1029" i="12"/>
  <c r="AG1029" i="12" s="1"/>
  <c r="AD1029" i="12"/>
  <c r="AF1029" i="12" s="1"/>
  <c r="F1029" i="12"/>
  <c r="E1029" i="12"/>
  <c r="AE1028" i="12"/>
  <c r="AG1028" i="12" s="1"/>
  <c r="AD1028" i="12"/>
  <c r="AF1028" i="12" s="1"/>
  <c r="F1028" i="12"/>
  <c r="E1028" i="12"/>
  <c r="AF1027" i="12"/>
  <c r="AE1027" i="12"/>
  <c r="AG1027" i="12" s="1"/>
  <c r="AD1027" i="12"/>
  <c r="F1027" i="12"/>
  <c r="E1027" i="12"/>
  <c r="AE1026" i="12"/>
  <c r="AG1026" i="12" s="1"/>
  <c r="AD1026" i="12"/>
  <c r="AF1026" i="12" s="1"/>
  <c r="F1026" i="12"/>
  <c r="E1026" i="12"/>
  <c r="AE1025" i="12"/>
  <c r="AG1025" i="12" s="1"/>
  <c r="AD1025" i="12"/>
  <c r="AF1025" i="12" s="1"/>
  <c r="F1025" i="12"/>
  <c r="E1025" i="12"/>
  <c r="AF1024" i="12"/>
  <c r="AE1024" i="12"/>
  <c r="AG1024" i="12" s="1"/>
  <c r="AD1024" i="12"/>
  <c r="F1024" i="12"/>
  <c r="E1024" i="12"/>
  <c r="AE1023" i="12"/>
  <c r="AG1023" i="12" s="1"/>
  <c r="AD1023" i="12"/>
  <c r="AF1023" i="12" s="1"/>
  <c r="F1023" i="12"/>
  <c r="E1023" i="12"/>
  <c r="AE1022" i="12"/>
  <c r="AG1022" i="12" s="1"/>
  <c r="AD1022" i="12"/>
  <c r="AF1022" i="12" s="1"/>
  <c r="F1022" i="12"/>
  <c r="E1022" i="12"/>
  <c r="AE1021" i="12"/>
  <c r="AG1021" i="12" s="1"/>
  <c r="AD1021" i="12"/>
  <c r="AF1021" i="12" s="1"/>
  <c r="F1021" i="12"/>
  <c r="E1021" i="12"/>
  <c r="AF1020" i="12"/>
  <c r="AE1020" i="12"/>
  <c r="AG1020" i="12" s="1"/>
  <c r="AD1020" i="12"/>
  <c r="F1020" i="12"/>
  <c r="E1020" i="12"/>
  <c r="AF1019" i="12"/>
  <c r="AE1019" i="12"/>
  <c r="AG1019" i="12" s="1"/>
  <c r="AD1019" i="12"/>
  <c r="F1019" i="12"/>
  <c r="E1019" i="12"/>
  <c r="AE1018" i="12"/>
  <c r="AG1018" i="12" s="1"/>
  <c r="AD1018" i="12"/>
  <c r="AF1018" i="12" s="1"/>
  <c r="F1018" i="12"/>
  <c r="E1018" i="12"/>
  <c r="AE1017" i="12"/>
  <c r="AG1017" i="12" s="1"/>
  <c r="AD1017" i="12"/>
  <c r="AF1017" i="12" s="1"/>
  <c r="F1017" i="12"/>
  <c r="E1017" i="12"/>
  <c r="AF1016" i="12"/>
  <c r="AE1016" i="12"/>
  <c r="AG1016" i="12" s="1"/>
  <c r="AD1016" i="12"/>
  <c r="F1016" i="12"/>
  <c r="E1016" i="12"/>
  <c r="AF1015" i="12"/>
  <c r="AE1015" i="12"/>
  <c r="AG1015" i="12" s="1"/>
  <c r="AD1015" i="12"/>
  <c r="F1015" i="12"/>
  <c r="E1015" i="12"/>
  <c r="AE1014" i="12"/>
  <c r="AG1014" i="12" s="1"/>
  <c r="AD1014" i="12"/>
  <c r="AF1014" i="12" s="1"/>
  <c r="F1014" i="12"/>
  <c r="E1014" i="12"/>
  <c r="AE1013" i="12"/>
  <c r="AG1013" i="12" s="1"/>
  <c r="AD1013" i="12"/>
  <c r="AF1013" i="12" s="1"/>
  <c r="F1013" i="12"/>
  <c r="E1013" i="12"/>
  <c r="AE1012" i="12"/>
  <c r="AG1012" i="12" s="1"/>
  <c r="AD1012" i="12"/>
  <c r="AF1012" i="12" s="1"/>
  <c r="F1012" i="12"/>
  <c r="E1012" i="12"/>
  <c r="AF1011" i="12"/>
  <c r="AE1011" i="12"/>
  <c r="AG1011" i="12" s="1"/>
  <c r="AD1011" i="12"/>
  <c r="F1011" i="12"/>
  <c r="E1011" i="12"/>
  <c r="AE1010" i="12"/>
  <c r="AG1010" i="12" s="1"/>
  <c r="AD1010" i="12"/>
  <c r="AF1010" i="12" s="1"/>
  <c r="F1010" i="12"/>
  <c r="E1010" i="12"/>
  <c r="AE1009" i="12"/>
  <c r="AD1009" i="12"/>
  <c r="AE1008" i="12"/>
  <c r="AG1008" i="12" s="1"/>
  <c r="AD1008" i="12"/>
  <c r="F1008" i="12"/>
  <c r="E1008" i="12"/>
  <c r="AE1007" i="12"/>
  <c r="AG1007" i="12" s="1"/>
  <c r="AD1007" i="12"/>
  <c r="AF1007" i="12" s="1"/>
  <c r="F1007" i="12"/>
  <c r="E1007" i="12"/>
  <c r="AE1006" i="12"/>
  <c r="AG1006" i="12" s="1"/>
  <c r="AD1006" i="12"/>
  <c r="AF1006" i="12" s="1"/>
  <c r="F1006" i="12"/>
  <c r="E1006" i="12"/>
  <c r="AG1005" i="12"/>
  <c r="AE1005" i="12"/>
  <c r="AD1005" i="12"/>
  <c r="AF1005" i="12" s="1"/>
  <c r="F1005" i="12"/>
  <c r="E1005" i="12"/>
  <c r="AE1004" i="12"/>
  <c r="AG1004" i="12" s="1"/>
  <c r="AD1004" i="12"/>
  <c r="AF1004" i="12" s="1"/>
  <c r="F1004" i="12"/>
  <c r="E1004" i="12"/>
  <c r="AE1003" i="12"/>
  <c r="AG1003" i="12" s="1"/>
  <c r="AD1003" i="12"/>
  <c r="AF1003" i="12" s="1"/>
  <c r="F1003" i="12"/>
  <c r="E1003" i="12"/>
  <c r="AE1002" i="12"/>
  <c r="AG1002" i="12" s="1"/>
  <c r="AD1002" i="12"/>
  <c r="AF1002" i="12" s="1"/>
  <c r="F1002" i="12"/>
  <c r="E1002" i="12"/>
  <c r="AE1001" i="12"/>
  <c r="AG1001" i="12" s="1"/>
  <c r="AD1001" i="12"/>
  <c r="AF1001" i="12" s="1"/>
  <c r="F1001" i="12"/>
  <c r="E1001" i="12"/>
  <c r="AE1000" i="12"/>
  <c r="AG1000" i="12" s="1"/>
  <c r="AD1000" i="12"/>
  <c r="AF1000" i="12" s="1"/>
  <c r="F1000" i="12"/>
  <c r="E1000" i="12"/>
  <c r="AE999" i="12"/>
  <c r="AG999" i="12" s="1"/>
  <c r="AD999" i="12"/>
  <c r="AF999" i="12" s="1"/>
  <c r="F999" i="12"/>
  <c r="E999" i="12"/>
  <c r="AE998" i="12"/>
  <c r="AG998" i="12" s="1"/>
  <c r="AD998" i="12"/>
  <c r="AF998" i="12" s="1"/>
  <c r="F998" i="12"/>
  <c r="E998" i="12"/>
  <c r="AG997" i="12"/>
  <c r="AE997" i="12"/>
  <c r="AD997" i="12"/>
  <c r="AF997" i="12" s="1"/>
  <c r="F997" i="12"/>
  <c r="E997" i="12"/>
  <c r="AE996" i="12"/>
  <c r="AG996" i="12" s="1"/>
  <c r="AD996" i="12"/>
  <c r="AF996" i="12" s="1"/>
  <c r="F996" i="12"/>
  <c r="E996" i="12"/>
  <c r="AE995" i="12"/>
  <c r="AG995" i="12" s="1"/>
  <c r="AD995" i="12"/>
  <c r="AF995" i="12" s="1"/>
  <c r="F995" i="12"/>
  <c r="E995" i="12"/>
  <c r="AE994" i="12"/>
  <c r="AG994" i="12" s="1"/>
  <c r="AD994" i="12"/>
  <c r="AF994" i="12" s="1"/>
  <c r="F994" i="12"/>
  <c r="E994" i="12"/>
  <c r="AE993" i="12"/>
  <c r="AG993" i="12" s="1"/>
  <c r="AD993" i="12"/>
  <c r="AF993" i="12" s="1"/>
  <c r="F993" i="12"/>
  <c r="E993" i="12"/>
  <c r="AE992" i="12"/>
  <c r="AG992" i="12" s="1"/>
  <c r="AD992" i="12"/>
  <c r="AF992" i="12" s="1"/>
  <c r="F992" i="12"/>
  <c r="E992" i="12"/>
  <c r="AE991" i="12"/>
  <c r="AG991" i="12" s="1"/>
  <c r="AD991" i="12"/>
  <c r="AF991" i="12" s="1"/>
  <c r="F991" i="12"/>
  <c r="E991" i="12"/>
  <c r="AE990" i="12"/>
  <c r="AG990" i="12" s="1"/>
  <c r="AD990" i="12"/>
  <c r="AF990" i="12" s="1"/>
  <c r="F990" i="12"/>
  <c r="E990" i="12"/>
  <c r="AG989" i="12"/>
  <c r="AE989" i="12"/>
  <c r="AD989" i="12"/>
  <c r="AF989" i="12" s="1"/>
  <c r="F989" i="12"/>
  <c r="E989" i="12"/>
  <c r="AE988" i="12"/>
  <c r="AG988" i="12" s="1"/>
  <c r="AD988" i="12"/>
  <c r="AF988" i="12" s="1"/>
  <c r="F988" i="12"/>
  <c r="E988" i="12"/>
  <c r="AE987" i="12"/>
  <c r="AG987" i="12" s="1"/>
  <c r="AD987" i="12"/>
  <c r="AF987" i="12" s="1"/>
  <c r="F987" i="12"/>
  <c r="E987" i="12"/>
  <c r="AE985" i="12"/>
  <c r="AG985" i="12" s="1"/>
  <c r="AD985" i="12"/>
  <c r="F985" i="12"/>
  <c r="E985" i="12"/>
  <c r="AE984" i="12"/>
  <c r="AG984" i="12" s="1"/>
  <c r="AD984" i="12"/>
  <c r="AF984" i="12" s="1"/>
  <c r="F984" i="12"/>
  <c r="E984" i="12"/>
  <c r="AE983" i="12"/>
  <c r="AG983" i="12" s="1"/>
  <c r="AD983" i="12"/>
  <c r="AF983" i="12" s="1"/>
  <c r="F983" i="12"/>
  <c r="E983" i="12"/>
  <c r="AE982" i="12"/>
  <c r="AG982" i="12" s="1"/>
  <c r="AD982" i="12"/>
  <c r="AF982" i="12" s="1"/>
  <c r="F982" i="12"/>
  <c r="E982" i="12"/>
  <c r="AE981" i="12"/>
  <c r="AG981" i="12" s="1"/>
  <c r="AD981" i="12"/>
  <c r="AF981" i="12" s="1"/>
  <c r="F981" i="12"/>
  <c r="E981" i="12"/>
  <c r="AE980" i="12"/>
  <c r="AG980" i="12" s="1"/>
  <c r="AD980" i="12"/>
  <c r="AF980" i="12" s="1"/>
  <c r="F980" i="12"/>
  <c r="E980" i="12"/>
  <c r="AE979" i="12"/>
  <c r="AG979" i="12" s="1"/>
  <c r="AD979" i="12"/>
  <c r="AF979" i="12" s="1"/>
  <c r="F979" i="12"/>
  <c r="E979" i="12"/>
  <c r="AE978" i="12"/>
  <c r="AG978" i="12" s="1"/>
  <c r="AD978" i="12"/>
  <c r="AF978" i="12" s="1"/>
  <c r="F978" i="12"/>
  <c r="E978" i="12"/>
  <c r="AE977" i="12"/>
  <c r="AG977" i="12" s="1"/>
  <c r="AD977" i="12"/>
  <c r="AF977" i="12" s="1"/>
  <c r="F977" i="12"/>
  <c r="E977" i="12"/>
  <c r="AE976" i="12"/>
  <c r="AG976" i="12" s="1"/>
  <c r="AD976" i="12"/>
  <c r="AF976" i="12" s="1"/>
  <c r="F976" i="12"/>
  <c r="E976" i="12"/>
  <c r="AE975" i="12"/>
  <c r="AG975" i="12" s="1"/>
  <c r="AD975" i="12"/>
  <c r="AF975" i="12" s="1"/>
  <c r="F975" i="12"/>
  <c r="E975" i="12"/>
  <c r="AE974" i="12"/>
  <c r="AG974" i="12" s="1"/>
  <c r="AD974" i="12"/>
  <c r="AF974" i="12" s="1"/>
  <c r="F974" i="12"/>
  <c r="E974" i="12"/>
  <c r="AE973" i="12"/>
  <c r="AG973" i="12" s="1"/>
  <c r="AD973" i="12"/>
  <c r="AF973" i="12" s="1"/>
  <c r="F973" i="12"/>
  <c r="E973" i="12"/>
  <c r="AF972" i="12"/>
  <c r="AE972" i="12"/>
  <c r="AG972" i="12" s="1"/>
  <c r="AD972" i="12"/>
  <c r="F972" i="12"/>
  <c r="E972" i="12"/>
  <c r="AE971" i="12"/>
  <c r="AG971" i="12" s="1"/>
  <c r="AD971" i="12"/>
  <c r="AF971" i="12" s="1"/>
  <c r="F971" i="12"/>
  <c r="E971" i="12"/>
  <c r="AE970" i="12"/>
  <c r="AG970" i="12" s="1"/>
  <c r="AD970" i="12"/>
  <c r="AF970" i="12" s="1"/>
  <c r="F970" i="12"/>
  <c r="E970" i="12"/>
  <c r="AE969" i="12"/>
  <c r="AG969" i="12" s="1"/>
  <c r="AD969" i="12"/>
  <c r="AF969" i="12" s="1"/>
  <c r="F969" i="12"/>
  <c r="E969" i="12"/>
  <c r="AE968" i="12"/>
  <c r="AG968" i="12" s="1"/>
  <c r="AD968" i="12"/>
  <c r="AF968" i="12" s="1"/>
  <c r="F968" i="12"/>
  <c r="E968" i="12"/>
  <c r="AE967" i="12"/>
  <c r="AG967" i="12" s="1"/>
  <c r="AD967" i="12"/>
  <c r="AF967" i="12" s="1"/>
  <c r="F967" i="12"/>
  <c r="E967" i="12"/>
  <c r="AE966" i="12"/>
  <c r="AG966" i="12" s="1"/>
  <c r="AD966" i="12"/>
  <c r="AF966" i="12" s="1"/>
  <c r="F966" i="12"/>
  <c r="E966" i="12"/>
  <c r="AE965" i="12"/>
  <c r="AG965" i="12" s="1"/>
  <c r="AD965" i="12"/>
  <c r="AF965" i="12" s="1"/>
  <c r="F965" i="12"/>
  <c r="E965" i="12"/>
  <c r="AE964" i="12"/>
  <c r="AG964" i="12" s="1"/>
  <c r="AD964" i="12"/>
  <c r="AF964" i="12" s="1"/>
  <c r="F964" i="12"/>
  <c r="E964" i="12"/>
  <c r="AE963" i="12"/>
  <c r="AG963" i="12" s="1"/>
  <c r="AD963" i="12"/>
  <c r="AF963" i="12" s="1"/>
  <c r="F963" i="12"/>
  <c r="E963" i="12"/>
  <c r="AE962" i="12"/>
  <c r="AG962" i="12" s="1"/>
  <c r="AD962" i="12"/>
  <c r="AF962" i="12" s="1"/>
  <c r="F962" i="12"/>
  <c r="E962" i="12"/>
  <c r="AE961" i="12"/>
  <c r="AG961" i="12" s="1"/>
  <c r="AD961" i="12"/>
  <c r="AF961" i="12" s="1"/>
  <c r="F961" i="12"/>
  <c r="E961" i="12"/>
  <c r="AE960" i="12"/>
  <c r="AG960" i="12" s="1"/>
  <c r="AD960" i="12"/>
  <c r="AF960" i="12" s="1"/>
  <c r="F960" i="12"/>
  <c r="E960" i="12"/>
  <c r="AE959" i="12"/>
  <c r="AG959" i="12" s="1"/>
  <c r="AD959" i="12"/>
  <c r="AF959" i="12" s="1"/>
  <c r="F959" i="12"/>
  <c r="E959" i="12"/>
  <c r="AE958" i="12"/>
  <c r="AG958" i="12" s="1"/>
  <c r="AD958" i="12"/>
  <c r="AF958" i="12" s="1"/>
  <c r="F958" i="12"/>
  <c r="E958" i="12"/>
  <c r="AE957" i="12"/>
  <c r="AG957" i="12" s="1"/>
  <c r="AD957" i="12"/>
  <c r="AF957" i="12" s="1"/>
  <c r="F957" i="12"/>
  <c r="E957" i="12"/>
  <c r="AF956" i="12"/>
  <c r="AE956" i="12"/>
  <c r="AG956" i="12" s="1"/>
  <c r="AD956" i="12"/>
  <c r="F956" i="12"/>
  <c r="E956" i="12"/>
  <c r="AE955" i="12"/>
  <c r="AG955" i="12" s="1"/>
  <c r="AD955" i="12"/>
  <c r="AF955" i="12" s="1"/>
  <c r="F955" i="12"/>
  <c r="E955" i="12"/>
  <c r="AE954" i="12"/>
  <c r="AG954" i="12" s="1"/>
  <c r="AD954" i="12"/>
  <c r="AF954" i="12" s="1"/>
  <c r="F954" i="12"/>
  <c r="E954" i="12"/>
  <c r="AE953" i="12"/>
  <c r="AG953" i="12" s="1"/>
  <c r="AD953" i="12"/>
  <c r="AF953" i="12" s="1"/>
  <c r="F953" i="12"/>
  <c r="E953" i="12"/>
  <c r="AE952" i="12"/>
  <c r="AG952" i="12" s="1"/>
  <c r="AD952" i="12"/>
  <c r="AF952" i="12" s="1"/>
  <c r="F952" i="12"/>
  <c r="E952" i="12"/>
  <c r="AE951" i="12"/>
  <c r="AG951" i="12" s="1"/>
  <c r="AD951" i="12"/>
  <c r="AF951" i="12" s="1"/>
  <c r="F951" i="12"/>
  <c r="E951" i="12"/>
  <c r="AE950" i="12"/>
  <c r="AG950" i="12" s="1"/>
  <c r="AD950" i="12"/>
  <c r="AF950" i="12" s="1"/>
  <c r="F950" i="12"/>
  <c r="E950" i="12"/>
  <c r="AE949" i="12"/>
  <c r="AG949" i="12" s="1"/>
  <c r="AD949" i="12"/>
  <c r="AF949" i="12" s="1"/>
  <c r="F949" i="12"/>
  <c r="E949" i="12"/>
  <c r="AE948" i="12"/>
  <c r="AD948" i="12"/>
  <c r="AE947" i="12"/>
  <c r="AG947" i="12" s="1"/>
  <c r="AD947" i="12"/>
  <c r="F947" i="12"/>
  <c r="E947" i="12"/>
  <c r="AE946" i="12"/>
  <c r="AD946" i="12"/>
  <c r="F946" i="12"/>
  <c r="E946" i="12"/>
  <c r="AE945" i="12"/>
  <c r="AG945" i="12" s="1"/>
  <c r="AD945" i="12"/>
  <c r="AF945" i="12" s="1"/>
  <c r="F945" i="12"/>
  <c r="E945" i="12"/>
  <c r="AG944" i="12"/>
  <c r="AE944" i="12"/>
  <c r="AD944" i="12"/>
  <c r="AF944" i="12" s="1"/>
  <c r="F944" i="12"/>
  <c r="E944" i="12"/>
  <c r="AE942" i="12"/>
  <c r="AD942" i="12"/>
  <c r="AE941" i="12"/>
  <c r="AD941" i="12"/>
  <c r="F941" i="12"/>
  <c r="E941" i="12"/>
  <c r="AE940" i="12"/>
  <c r="AG940" i="12" s="1"/>
  <c r="AD940" i="12"/>
  <c r="AF940" i="12" s="1"/>
  <c r="F940" i="12"/>
  <c r="E940" i="12"/>
  <c r="AE939" i="12"/>
  <c r="AG939" i="12" s="1"/>
  <c r="AD939" i="12"/>
  <c r="AF939" i="12" s="1"/>
  <c r="F939" i="12"/>
  <c r="E939" i="12"/>
  <c r="AF938" i="12"/>
  <c r="AE938" i="12"/>
  <c r="AG938" i="12" s="1"/>
  <c r="AD938" i="12"/>
  <c r="F938" i="12"/>
  <c r="E938" i="12"/>
  <c r="AE937" i="12"/>
  <c r="AG937" i="12" s="1"/>
  <c r="AD937" i="12"/>
  <c r="F937" i="12"/>
  <c r="E937" i="12"/>
  <c r="AE936" i="12"/>
  <c r="AG936" i="12" s="1"/>
  <c r="AD936" i="12"/>
  <c r="AF936" i="12" s="1"/>
  <c r="F936" i="12"/>
  <c r="E936" i="12"/>
  <c r="AE935" i="12"/>
  <c r="AG935" i="12" s="1"/>
  <c r="AD935" i="12"/>
  <c r="AF935" i="12" s="1"/>
  <c r="F935" i="12"/>
  <c r="E935" i="12"/>
  <c r="AE934" i="12"/>
  <c r="AG934" i="12" s="1"/>
  <c r="AD934" i="12"/>
  <c r="AF934" i="12" s="1"/>
  <c r="F934" i="12"/>
  <c r="E934" i="12"/>
  <c r="AE933" i="12"/>
  <c r="AG933" i="12" s="1"/>
  <c r="AD933" i="12"/>
  <c r="AF933" i="12" s="1"/>
  <c r="F933" i="12"/>
  <c r="E933" i="12"/>
  <c r="AE932" i="12"/>
  <c r="AG932" i="12" s="1"/>
  <c r="AD932" i="12"/>
  <c r="AF932" i="12" s="1"/>
  <c r="F932" i="12"/>
  <c r="E932" i="12"/>
  <c r="AE931" i="12"/>
  <c r="AD931" i="12"/>
  <c r="AE930" i="12"/>
  <c r="AG930" i="12" s="1"/>
  <c r="AD930" i="12"/>
  <c r="F930" i="12"/>
  <c r="E930" i="12"/>
  <c r="AE929" i="12"/>
  <c r="AD929" i="12"/>
  <c r="AE928" i="12"/>
  <c r="AD928" i="12"/>
  <c r="F928" i="12"/>
  <c r="E928" i="12"/>
  <c r="AF927" i="12"/>
  <c r="AE927" i="12"/>
  <c r="AG927" i="12" s="1"/>
  <c r="AD927" i="12"/>
  <c r="F927" i="12"/>
  <c r="E927" i="12"/>
  <c r="AF926" i="12"/>
  <c r="AE926" i="12"/>
  <c r="AG926" i="12" s="1"/>
  <c r="AD926" i="12"/>
  <c r="F926" i="12"/>
  <c r="E926" i="12"/>
  <c r="AE925" i="12"/>
  <c r="AG925" i="12" s="1"/>
  <c r="AD925" i="12"/>
  <c r="AF925" i="12" s="1"/>
  <c r="F925" i="12"/>
  <c r="E925" i="12"/>
  <c r="AE924" i="12"/>
  <c r="AG924" i="12" s="1"/>
  <c r="AD924" i="12"/>
  <c r="AF924" i="12" s="1"/>
  <c r="F924" i="12"/>
  <c r="E924" i="12"/>
  <c r="AE923" i="12"/>
  <c r="AD923" i="12"/>
  <c r="AE922" i="12"/>
  <c r="AG922" i="12" s="1"/>
  <c r="AD922" i="12"/>
  <c r="F922" i="12"/>
  <c r="E922" i="12"/>
  <c r="AG921" i="12"/>
  <c r="AE921" i="12"/>
  <c r="AD921" i="12"/>
  <c r="AF921" i="12" s="1"/>
  <c r="F921" i="12"/>
  <c r="E921" i="12"/>
  <c r="AG920" i="12"/>
  <c r="AE920" i="12"/>
  <c r="AD920" i="12"/>
  <c r="AF920" i="12" s="1"/>
  <c r="F920" i="12"/>
  <c r="E920" i="12"/>
  <c r="AE919" i="12"/>
  <c r="AG919" i="12" s="1"/>
  <c r="AD919" i="12"/>
  <c r="AF919" i="12" s="1"/>
  <c r="F919" i="12"/>
  <c r="E919" i="12"/>
  <c r="AE918" i="12"/>
  <c r="AG918" i="12" s="1"/>
  <c r="AD918" i="12"/>
  <c r="AF918" i="12" s="1"/>
  <c r="F918" i="12"/>
  <c r="E918" i="12"/>
  <c r="AE917" i="12"/>
  <c r="AG917" i="12" s="1"/>
  <c r="AD917" i="12"/>
  <c r="F917" i="12"/>
  <c r="E917" i="12"/>
  <c r="AE916" i="12"/>
  <c r="AG916" i="12" s="1"/>
  <c r="AD916" i="12"/>
  <c r="AF916" i="12" s="1"/>
  <c r="F916" i="12"/>
  <c r="E916" i="12"/>
  <c r="AE915" i="12"/>
  <c r="AD915" i="12"/>
  <c r="AE914" i="12"/>
  <c r="AG914" i="12" s="1"/>
  <c r="AD914" i="12"/>
  <c r="F914" i="12"/>
  <c r="E914" i="12"/>
  <c r="AE912" i="12"/>
  <c r="AG912" i="12" s="1"/>
  <c r="AD912" i="12"/>
  <c r="F912" i="12"/>
  <c r="E912" i="12"/>
  <c r="AE911" i="12"/>
  <c r="AD911" i="12"/>
  <c r="AE910" i="12"/>
  <c r="AG910" i="12" s="1"/>
  <c r="AD910" i="12"/>
  <c r="F910" i="12"/>
  <c r="E910" i="12"/>
  <c r="AF909" i="12"/>
  <c r="AE909" i="12"/>
  <c r="AG909" i="12" s="1"/>
  <c r="AD909" i="12"/>
  <c r="F909" i="12"/>
  <c r="E909" i="12"/>
  <c r="AE908" i="12"/>
  <c r="AG908" i="12" s="1"/>
  <c r="AD908" i="12"/>
  <c r="AF908" i="12" s="1"/>
  <c r="F908" i="12"/>
  <c r="E908" i="12"/>
  <c r="AG907" i="12"/>
  <c r="AE907" i="12"/>
  <c r="AD907" i="12"/>
  <c r="AF907" i="12" s="1"/>
  <c r="F907" i="12"/>
  <c r="E907" i="12"/>
  <c r="AF906" i="12"/>
  <c r="AE906" i="12"/>
  <c r="AG906" i="12" s="1"/>
  <c r="AD906" i="12"/>
  <c r="F906" i="12"/>
  <c r="E906" i="12"/>
  <c r="AE905" i="12"/>
  <c r="AD905" i="12"/>
  <c r="AE904" i="12"/>
  <c r="AD904" i="12"/>
  <c r="AE903" i="12"/>
  <c r="AD903" i="12"/>
  <c r="F903" i="12"/>
  <c r="E903" i="12"/>
  <c r="AE902" i="12"/>
  <c r="AG902" i="12" s="1"/>
  <c r="AD902" i="12"/>
  <c r="AF902" i="12" s="1"/>
  <c r="F902" i="12"/>
  <c r="E902" i="12"/>
  <c r="AE901" i="12"/>
  <c r="AG901" i="12" s="1"/>
  <c r="AD901" i="12"/>
  <c r="AF901" i="12" s="1"/>
  <c r="F901" i="12"/>
  <c r="E901" i="12"/>
  <c r="AE900" i="12"/>
  <c r="AG900" i="12" s="1"/>
  <c r="AD900" i="12"/>
  <c r="AF900" i="12" s="1"/>
  <c r="F900" i="12"/>
  <c r="E900" i="12"/>
  <c r="AE899" i="12"/>
  <c r="AG899" i="12" s="1"/>
  <c r="AD899" i="12"/>
  <c r="AF899" i="12" s="1"/>
  <c r="F899" i="12"/>
  <c r="E899" i="12"/>
  <c r="AE898" i="12"/>
  <c r="AG898" i="12" s="1"/>
  <c r="AD898" i="12"/>
  <c r="AF898" i="12" s="1"/>
  <c r="F898" i="12"/>
  <c r="E898" i="12"/>
  <c r="AE897" i="12"/>
  <c r="AG897" i="12" s="1"/>
  <c r="AD897" i="12"/>
  <c r="AF897" i="12" s="1"/>
  <c r="F897" i="12"/>
  <c r="E897" i="12"/>
  <c r="AE896" i="12"/>
  <c r="AG896" i="12" s="1"/>
  <c r="AD896" i="12"/>
  <c r="AF896" i="12" s="1"/>
  <c r="F896" i="12"/>
  <c r="E896" i="12"/>
  <c r="AE895" i="12"/>
  <c r="AG895" i="12" s="1"/>
  <c r="AD895" i="12"/>
  <c r="AF895" i="12" s="1"/>
  <c r="F895" i="12"/>
  <c r="E895" i="12"/>
  <c r="AE894" i="12"/>
  <c r="AG894" i="12" s="1"/>
  <c r="AD894" i="12"/>
  <c r="AF894" i="12" s="1"/>
  <c r="F894" i="12"/>
  <c r="E894" i="12"/>
  <c r="AG893" i="12"/>
  <c r="AE893" i="12"/>
  <c r="AD893" i="12"/>
  <c r="AF893" i="12" s="1"/>
  <c r="F893" i="12"/>
  <c r="E893" i="12"/>
  <c r="AE892" i="12"/>
  <c r="AG892" i="12" s="1"/>
  <c r="AD892" i="12"/>
  <c r="AF892" i="12" s="1"/>
  <c r="F892" i="12"/>
  <c r="E892" i="12"/>
  <c r="AE891" i="12"/>
  <c r="AG891" i="12" s="1"/>
  <c r="AD891" i="12"/>
  <c r="AF891" i="12" s="1"/>
  <c r="F891" i="12"/>
  <c r="E891" i="12"/>
  <c r="AE890" i="12"/>
  <c r="AG890" i="12" s="1"/>
  <c r="AD890" i="12"/>
  <c r="AF890" i="12" s="1"/>
  <c r="F890" i="12"/>
  <c r="E890" i="12"/>
  <c r="AE889" i="12"/>
  <c r="AG889" i="12" s="1"/>
  <c r="AD889" i="12"/>
  <c r="AF889" i="12" s="1"/>
  <c r="F889" i="12"/>
  <c r="E889" i="12"/>
  <c r="AE888" i="12"/>
  <c r="AG888" i="12" s="1"/>
  <c r="AD888" i="12"/>
  <c r="AF888" i="12" s="1"/>
  <c r="F888" i="12"/>
  <c r="E888" i="12"/>
  <c r="AE887" i="12"/>
  <c r="AG887" i="12" s="1"/>
  <c r="AD887" i="12"/>
  <c r="AF887" i="12" s="1"/>
  <c r="F887" i="12"/>
  <c r="E887" i="12"/>
  <c r="AE886" i="12"/>
  <c r="AD886" i="12"/>
  <c r="AE885" i="12"/>
  <c r="AG885" i="12" s="1"/>
  <c r="AD885" i="12"/>
  <c r="F885" i="12"/>
  <c r="E885" i="12"/>
  <c r="AE884" i="12"/>
  <c r="AG884" i="12" s="1"/>
  <c r="AD884" i="12"/>
  <c r="AF884" i="12" s="1"/>
  <c r="F884" i="12"/>
  <c r="E884" i="12"/>
  <c r="AE883" i="12"/>
  <c r="AG883" i="12" s="1"/>
  <c r="AD883" i="12"/>
  <c r="AF883" i="12" s="1"/>
  <c r="F883" i="12"/>
  <c r="E883" i="12"/>
  <c r="AE882" i="12"/>
  <c r="AG882" i="12" s="1"/>
  <c r="AD882" i="12"/>
  <c r="AF882" i="12" s="1"/>
  <c r="F882" i="12"/>
  <c r="E882" i="12"/>
  <c r="AE881" i="12"/>
  <c r="AG881" i="12" s="1"/>
  <c r="AD881" i="12"/>
  <c r="AF881" i="12" s="1"/>
  <c r="F881" i="12"/>
  <c r="E881" i="12"/>
  <c r="AF880" i="12"/>
  <c r="AE880" i="12"/>
  <c r="AG880" i="12" s="1"/>
  <c r="AD880" i="12"/>
  <c r="F880" i="12"/>
  <c r="E880" i="12"/>
  <c r="AE879" i="12"/>
  <c r="AG879" i="12" s="1"/>
  <c r="AD879" i="12"/>
  <c r="AF879" i="12" s="1"/>
  <c r="F879" i="12"/>
  <c r="E879" i="12"/>
  <c r="AG878" i="12"/>
  <c r="AE878" i="12"/>
  <c r="AD878" i="12"/>
  <c r="AF878" i="12" s="1"/>
  <c r="F878" i="12"/>
  <c r="E878" i="12"/>
  <c r="AE877" i="12"/>
  <c r="AG877" i="12" s="1"/>
  <c r="AD877" i="12"/>
  <c r="AF877" i="12" s="1"/>
  <c r="F877" i="12"/>
  <c r="E877" i="12"/>
  <c r="AF876" i="12"/>
  <c r="AE876" i="12"/>
  <c r="AG876" i="12" s="1"/>
  <c r="AD876" i="12"/>
  <c r="F876" i="12"/>
  <c r="E876" i="12"/>
  <c r="AE875" i="12"/>
  <c r="AG875" i="12" s="1"/>
  <c r="AD875" i="12"/>
  <c r="AF875" i="12" s="1"/>
  <c r="F875" i="12"/>
  <c r="E875" i="12"/>
  <c r="AG874" i="12"/>
  <c r="AE874" i="12"/>
  <c r="AD874" i="12"/>
  <c r="AF874" i="12" s="1"/>
  <c r="F874" i="12"/>
  <c r="E874" i="12"/>
  <c r="AE873" i="12"/>
  <c r="AG873" i="12" s="1"/>
  <c r="AD873" i="12"/>
  <c r="AF873" i="12" s="1"/>
  <c r="F873" i="12"/>
  <c r="E873" i="12"/>
  <c r="AE872" i="12"/>
  <c r="AD872" i="12"/>
  <c r="AE871" i="12"/>
  <c r="AD871" i="12"/>
  <c r="F871" i="12"/>
  <c r="E871" i="12"/>
  <c r="AE870" i="12"/>
  <c r="AG870" i="12" s="1"/>
  <c r="AD870" i="12"/>
  <c r="AF870" i="12" s="1"/>
  <c r="F870" i="12"/>
  <c r="E870" i="12"/>
  <c r="AE869" i="12"/>
  <c r="AG869" i="12" s="1"/>
  <c r="AD869" i="12"/>
  <c r="AF869" i="12" s="1"/>
  <c r="F869" i="12"/>
  <c r="E869" i="12"/>
  <c r="AE868" i="12"/>
  <c r="AG868" i="12" s="1"/>
  <c r="AD868" i="12"/>
  <c r="AF868" i="12" s="1"/>
  <c r="F868" i="12"/>
  <c r="E868" i="12"/>
  <c r="AE867" i="12"/>
  <c r="AG867" i="12" s="1"/>
  <c r="AD867" i="12"/>
  <c r="AF867" i="12" s="1"/>
  <c r="F867" i="12"/>
  <c r="E867" i="12"/>
  <c r="AE866" i="12"/>
  <c r="AG866" i="12" s="1"/>
  <c r="AD866" i="12"/>
  <c r="AF866" i="12" s="1"/>
  <c r="F866" i="12"/>
  <c r="E866" i="12"/>
  <c r="AE865" i="12"/>
  <c r="AG865" i="12" s="1"/>
  <c r="AD865" i="12"/>
  <c r="AF865" i="12" s="1"/>
  <c r="F865" i="12"/>
  <c r="E865" i="12"/>
  <c r="AE864" i="12"/>
  <c r="AG864" i="12" s="1"/>
  <c r="AD864" i="12"/>
  <c r="AF864" i="12" s="1"/>
  <c r="F864" i="12"/>
  <c r="E864" i="12"/>
  <c r="AG863" i="12"/>
  <c r="AE863" i="12"/>
  <c r="AD863" i="12"/>
  <c r="AF863" i="12" s="1"/>
  <c r="F863" i="12"/>
  <c r="E863" i="12"/>
  <c r="AE862" i="12"/>
  <c r="AG862" i="12" s="1"/>
  <c r="AD862" i="12"/>
  <c r="AF862" i="12" s="1"/>
  <c r="F862" i="12"/>
  <c r="E862" i="12"/>
  <c r="AE861" i="12"/>
  <c r="AG861" i="12" s="1"/>
  <c r="AD861" i="12"/>
  <c r="AF861" i="12" s="1"/>
  <c r="F861" i="12"/>
  <c r="E861" i="12"/>
  <c r="AE860" i="12"/>
  <c r="AG860" i="12" s="1"/>
  <c r="AD860" i="12"/>
  <c r="AF860" i="12" s="1"/>
  <c r="F860" i="12"/>
  <c r="E860" i="12"/>
  <c r="AG859" i="12"/>
  <c r="AE859" i="12"/>
  <c r="AD859" i="12"/>
  <c r="AF859" i="12" s="1"/>
  <c r="F859" i="12"/>
  <c r="E859" i="12"/>
  <c r="AE858" i="12"/>
  <c r="AG858" i="12" s="1"/>
  <c r="AD858" i="12"/>
  <c r="AF858" i="12" s="1"/>
  <c r="F858" i="12"/>
  <c r="E858" i="12"/>
  <c r="AE857" i="12"/>
  <c r="AG857" i="12" s="1"/>
  <c r="AD857" i="12"/>
  <c r="F857" i="12"/>
  <c r="E857" i="12"/>
  <c r="AG856" i="12"/>
  <c r="AF856" i="12"/>
  <c r="AE856" i="12"/>
  <c r="AD856" i="12"/>
  <c r="F856" i="12"/>
  <c r="E856" i="12"/>
  <c r="AE855" i="12"/>
  <c r="AG855" i="12" s="1"/>
  <c r="AD855" i="12"/>
  <c r="AF855" i="12" s="1"/>
  <c r="F855" i="12"/>
  <c r="E855" i="12"/>
  <c r="AE854" i="12"/>
  <c r="AG854" i="12" s="1"/>
  <c r="AD854" i="12"/>
  <c r="AF854" i="12" s="1"/>
  <c r="F854" i="12"/>
  <c r="E854" i="12"/>
  <c r="AE853" i="12"/>
  <c r="AG853" i="12" s="1"/>
  <c r="AD853" i="12"/>
  <c r="AF853" i="12" s="1"/>
  <c r="F853" i="12"/>
  <c r="E853" i="12"/>
  <c r="AE852" i="12"/>
  <c r="AG852" i="12" s="1"/>
  <c r="AD852" i="12"/>
  <c r="AF852" i="12" s="1"/>
  <c r="F852" i="12"/>
  <c r="E852" i="12"/>
  <c r="AE851" i="12"/>
  <c r="AG851" i="12" s="1"/>
  <c r="AD851" i="12"/>
  <c r="AF851" i="12" s="1"/>
  <c r="F851" i="12"/>
  <c r="E851" i="12"/>
  <c r="AE850" i="12"/>
  <c r="AG850" i="12" s="1"/>
  <c r="AD850" i="12"/>
  <c r="AF850" i="12" s="1"/>
  <c r="F850" i="12"/>
  <c r="E850" i="12"/>
  <c r="AE849" i="12"/>
  <c r="AG849" i="12" s="1"/>
  <c r="AD849" i="12"/>
  <c r="AF849" i="12" s="1"/>
  <c r="F849" i="12"/>
  <c r="E849" i="12"/>
  <c r="AF848" i="12"/>
  <c r="AE848" i="12"/>
  <c r="AG848" i="12" s="1"/>
  <c r="AD848" i="12"/>
  <c r="F848" i="12"/>
  <c r="E848" i="12"/>
  <c r="AE847" i="12"/>
  <c r="AG847" i="12" s="1"/>
  <c r="AD847" i="12"/>
  <c r="AF847" i="12" s="1"/>
  <c r="F847" i="12"/>
  <c r="E847" i="12"/>
  <c r="AE846" i="12"/>
  <c r="AG846" i="12" s="1"/>
  <c r="AD846" i="12"/>
  <c r="AF846" i="12" s="1"/>
  <c r="F846" i="12"/>
  <c r="E846" i="12"/>
  <c r="AE845" i="12"/>
  <c r="AG845" i="12" s="1"/>
  <c r="AD845" i="12"/>
  <c r="AF845" i="12" s="1"/>
  <c r="F845" i="12"/>
  <c r="E845" i="12"/>
  <c r="AF844" i="12"/>
  <c r="AE844" i="12"/>
  <c r="AG844" i="12" s="1"/>
  <c r="AD844" i="12"/>
  <c r="F844" i="12"/>
  <c r="E844" i="12"/>
  <c r="AE843" i="12"/>
  <c r="AG843" i="12" s="1"/>
  <c r="AD843" i="12"/>
  <c r="AF843" i="12" s="1"/>
  <c r="F843" i="12"/>
  <c r="E843" i="12"/>
  <c r="AE842" i="12"/>
  <c r="AG842" i="12" s="1"/>
  <c r="AD842" i="12"/>
  <c r="AF842" i="12" s="1"/>
  <c r="F842" i="12"/>
  <c r="E842" i="12"/>
  <c r="AE841" i="12"/>
  <c r="AG841" i="12" s="1"/>
  <c r="AD841" i="12"/>
  <c r="AF841" i="12" s="1"/>
  <c r="F841" i="12"/>
  <c r="E841" i="12"/>
  <c r="AG840" i="12"/>
  <c r="AF840" i="12"/>
  <c r="AE840" i="12"/>
  <c r="AD840" i="12"/>
  <c r="F840" i="12"/>
  <c r="E840" i="12"/>
  <c r="AE839" i="12"/>
  <c r="AG839" i="12" s="1"/>
  <c r="AD839" i="12"/>
  <c r="AF839" i="12" s="1"/>
  <c r="F839" i="12"/>
  <c r="E839" i="12"/>
  <c r="AE838" i="12"/>
  <c r="AG838" i="12" s="1"/>
  <c r="AD838" i="12"/>
  <c r="AF838" i="12" s="1"/>
  <c r="F838" i="12"/>
  <c r="E838" i="12"/>
  <c r="AE837" i="12"/>
  <c r="AG837" i="12" s="1"/>
  <c r="AD837" i="12"/>
  <c r="AF837" i="12" s="1"/>
  <c r="F837" i="12"/>
  <c r="E837" i="12"/>
  <c r="AE836" i="12"/>
  <c r="AG836" i="12" s="1"/>
  <c r="AD836" i="12"/>
  <c r="AF836" i="12" s="1"/>
  <c r="F836" i="12"/>
  <c r="E836" i="12"/>
  <c r="AE835" i="12"/>
  <c r="AG835" i="12" s="1"/>
  <c r="AD835" i="12"/>
  <c r="AF835" i="12" s="1"/>
  <c r="F835" i="12"/>
  <c r="E835" i="12"/>
  <c r="AE834" i="12"/>
  <c r="AG834" i="12" s="1"/>
  <c r="AD834" i="12"/>
  <c r="AF834" i="12" s="1"/>
  <c r="F834" i="12"/>
  <c r="E834" i="12"/>
  <c r="AE833" i="12"/>
  <c r="AG833" i="12" s="1"/>
  <c r="AD833" i="12"/>
  <c r="AF833" i="12" s="1"/>
  <c r="F833" i="12"/>
  <c r="E833" i="12"/>
  <c r="AF832" i="12"/>
  <c r="AE832" i="12"/>
  <c r="AG832" i="12" s="1"/>
  <c r="AD832" i="12"/>
  <c r="F832" i="12"/>
  <c r="E832" i="12"/>
  <c r="AE831" i="12"/>
  <c r="AG831" i="12" s="1"/>
  <c r="AD831" i="12"/>
  <c r="AF831" i="12" s="1"/>
  <c r="F831" i="12"/>
  <c r="E831" i="12"/>
  <c r="AE830" i="12"/>
  <c r="AG830" i="12" s="1"/>
  <c r="AD830" i="12"/>
  <c r="AF830" i="12" s="1"/>
  <c r="F830" i="12"/>
  <c r="E830" i="12"/>
  <c r="AE828" i="12"/>
  <c r="AG828" i="12" s="1"/>
  <c r="AD828" i="12"/>
  <c r="F828" i="12"/>
  <c r="E828" i="12"/>
  <c r="AF827" i="12"/>
  <c r="AE827" i="12"/>
  <c r="AG827" i="12" s="1"/>
  <c r="AD827" i="12"/>
  <c r="F827" i="12"/>
  <c r="E827" i="12"/>
  <c r="AE826" i="12"/>
  <c r="AG826" i="12" s="1"/>
  <c r="AD826" i="12"/>
  <c r="AF826" i="12" s="1"/>
  <c r="F826" i="12"/>
  <c r="E826" i="12"/>
  <c r="AE825" i="12"/>
  <c r="AG825" i="12" s="1"/>
  <c r="AD825" i="12"/>
  <c r="AF825" i="12" s="1"/>
  <c r="F825" i="12"/>
  <c r="E825" i="12"/>
  <c r="AE824" i="12"/>
  <c r="AG824" i="12" s="1"/>
  <c r="AD824" i="12"/>
  <c r="AF824" i="12" s="1"/>
  <c r="F824" i="12"/>
  <c r="E824" i="12"/>
  <c r="AG823" i="12"/>
  <c r="AF823" i="12"/>
  <c r="AE823" i="12"/>
  <c r="AD823" i="12"/>
  <c r="F823" i="12"/>
  <c r="E823" i="12"/>
  <c r="AE822" i="12"/>
  <c r="AG822" i="12" s="1"/>
  <c r="AD822" i="12"/>
  <c r="AF822" i="12" s="1"/>
  <c r="F822" i="12"/>
  <c r="E822" i="12"/>
  <c r="AE821" i="12"/>
  <c r="AG821" i="12" s="1"/>
  <c r="AD821" i="12"/>
  <c r="AF821" i="12" s="1"/>
  <c r="F821" i="12"/>
  <c r="E821" i="12"/>
  <c r="AE820" i="12"/>
  <c r="AG820" i="12" s="1"/>
  <c r="AD820" i="12"/>
  <c r="AF820" i="12" s="1"/>
  <c r="F820" i="12"/>
  <c r="E820" i="12"/>
  <c r="AE819" i="12"/>
  <c r="AG819" i="12" s="1"/>
  <c r="AD819" i="12"/>
  <c r="AF819" i="12" s="1"/>
  <c r="F819" i="12"/>
  <c r="E819" i="12"/>
  <c r="AE818" i="12"/>
  <c r="AG818" i="12" s="1"/>
  <c r="AD818" i="12"/>
  <c r="AF818" i="12" s="1"/>
  <c r="F818" i="12"/>
  <c r="E818" i="12"/>
  <c r="AE817" i="12"/>
  <c r="AG817" i="12" s="1"/>
  <c r="AD817" i="12"/>
  <c r="AF817" i="12" s="1"/>
  <c r="F817" i="12"/>
  <c r="E817" i="12"/>
  <c r="AE816" i="12"/>
  <c r="AG816" i="12" s="1"/>
  <c r="AD816" i="12"/>
  <c r="AF816" i="12" s="1"/>
  <c r="F816" i="12"/>
  <c r="E816" i="12"/>
  <c r="AF815" i="12"/>
  <c r="AE815" i="12"/>
  <c r="AG815" i="12" s="1"/>
  <c r="AD815" i="12"/>
  <c r="F815" i="12"/>
  <c r="E815" i="12"/>
  <c r="AE814" i="12"/>
  <c r="AG814" i="12" s="1"/>
  <c r="AD814" i="12"/>
  <c r="AF814" i="12" s="1"/>
  <c r="F814" i="12"/>
  <c r="E814" i="12"/>
  <c r="AE813" i="12"/>
  <c r="AG813" i="12" s="1"/>
  <c r="AD813" i="12"/>
  <c r="AF813" i="12" s="1"/>
  <c r="F813" i="12"/>
  <c r="E813" i="12"/>
  <c r="AE812" i="12"/>
  <c r="AG812" i="12" s="1"/>
  <c r="AD812" i="12"/>
  <c r="AF812" i="12" s="1"/>
  <c r="F812" i="12"/>
  <c r="E812" i="12"/>
  <c r="AF811" i="12"/>
  <c r="AE811" i="12"/>
  <c r="AG811" i="12" s="1"/>
  <c r="AD811" i="12"/>
  <c r="F811" i="12"/>
  <c r="E811" i="12"/>
  <c r="AE810" i="12"/>
  <c r="AG810" i="12" s="1"/>
  <c r="AD810" i="12"/>
  <c r="F810" i="12"/>
  <c r="E810" i="12"/>
  <c r="AE809" i="12"/>
  <c r="AG809" i="12" s="1"/>
  <c r="AD809" i="12"/>
  <c r="AF809" i="12" s="1"/>
  <c r="F809" i="12"/>
  <c r="E809" i="12"/>
  <c r="AE808" i="12"/>
  <c r="AD808" i="12"/>
  <c r="AE807" i="12"/>
  <c r="AD807" i="12"/>
  <c r="AE806" i="12"/>
  <c r="AD806" i="12"/>
  <c r="F806" i="12"/>
  <c r="E806" i="12"/>
  <c r="AE805" i="12"/>
  <c r="AG805" i="12" s="1"/>
  <c r="AD805" i="12"/>
  <c r="AF805" i="12" s="1"/>
  <c r="F805" i="12"/>
  <c r="E805" i="12"/>
  <c r="AE804" i="12"/>
  <c r="AG804" i="12" s="1"/>
  <c r="AD804" i="12"/>
  <c r="AF804" i="12" s="1"/>
  <c r="F804" i="12"/>
  <c r="E804" i="12"/>
  <c r="AE803" i="12"/>
  <c r="AG803" i="12" s="1"/>
  <c r="AD803" i="12"/>
  <c r="AF803" i="12" s="1"/>
  <c r="F803" i="12"/>
  <c r="E803" i="12"/>
  <c r="AE802" i="12"/>
  <c r="AG802" i="12" s="1"/>
  <c r="AD802" i="12"/>
  <c r="AF802" i="12" s="1"/>
  <c r="F802" i="12"/>
  <c r="E802" i="12"/>
  <c r="AE801" i="12"/>
  <c r="AG801" i="12" s="1"/>
  <c r="AD801" i="12"/>
  <c r="AF801" i="12" s="1"/>
  <c r="F801" i="12"/>
  <c r="E801" i="12"/>
  <c r="AE800" i="12"/>
  <c r="AG800" i="12" s="1"/>
  <c r="AD800" i="12"/>
  <c r="AF800" i="12" s="1"/>
  <c r="F800" i="12"/>
  <c r="E800" i="12"/>
  <c r="AE799" i="12"/>
  <c r="AG799" i="12" s="1"/>
  <c r="AD799" i="12"/>
  <c r="AF799" i="12" s="1"/>
  <c r="F799" i="12"/>
  <c r="E799" i="12"/>
  <c r="AE798" i="12"/>
  <c r="AG798" i="12" s="1"/>
  <c r="AD798" i="12"/>
  <c r="AF798" i="12" s="1"/>
  <c r="F798" i="12"/>
  <c r="E798" i="12"/>
  <c r="AE797" i="12"/>
  <c r="AG797" i="12" s="1"/>
  <c r="AD797" i="12"/>
  <c r="AF797" i="12" s="1"/>
  <c r="F797" i="12"/>
  <c r="E797" i="12"/>
  <c r="AE796" i="12"/>
  <c r="AG796" i="12" s="1"/>
  <c r="AD796" i="12"/>
  <c r="AF796" i="12" s="1"/>
  <c r="F796" i="12"/>
  <c r="E796" i="12"/>
  <c r="AE795" i="12"/>
  <c r="AG795" i="12" s="1"/>
  <c r="AD795" i="12"/>
  <c r="AF795" i="12" s="1"/>
  <c r="F795" i="12"/>
  <c r="E795" i="12"/>
  <c r="AE794" i="12"/>
  <c r="AG794" i="12" s="1"/>
  <c r="AD794" i="12"/>
  <c r="AF794" i="12" s="1"/>
  <c r="F794" i="12"/>
  <c r="E794" i="12"/>
  <c r="AE793" i="12"/>
  <c r="AG793" i="12" s="1"/>
  <c r="AD793" i="12"/>
  <c r="AF793" i="12" s="1"/>
  <c r="F793" i="12"/>
  <c r="E793" i="12"/>
  <c r="AE792" i="12"/>
  <c r="AG792" i="12" s="1"/>
  <c r="AD792" i="12"/>
  <c r="AF792" i="12" s="1"/>
  <c r="F792" i="12"/>
  <c r="E792" i="12"/>
  <c r="AE791" i="12"/>
  <c r="AG791" i="12" s="1"/>
  <c r="AD791" i="12"/>
  <c r="AF791" i="12" s="1"/>
  <c r="F791" i="12"/>
  <c r="E791" i="12"/>
  <c r="AF790" i="12"/>
  <c r="AE790" i="12"/>
  <c r="AG790" i="12" s="1"/>
  <c r="AD790" i="12"/>
  <c r="F790" i="12"/>
  <c r="E790" i="12"/>
  <c r="AE789" i="12"/>
  <c r="AG789" i="12" s="1"/>
  <c r="AD789" i="12"/>
  <c r="AF789" i="12" s="1"/>
  <c r="F789" i="12"/>
  <c r="E789" i="12"/>
  <c r="AE788" i="12"/>
  <c r="AG788" i="12" s="1"/>
  <c r="AD788" i="12"/>
  <c r="AF788" i="12" s="1"/>
  <c r="F788" i="12"/>
  <c r="E788" i="12"/>
  <c r="AE787" i="12"/>
  <c r="AG787" i="12" s="1"/>
  <c r="AD787" i="12"/>
  <c r="AF787" i="12" s="1"/>
  <c r="F787" i="12"/>
  <c r="E787" i="12"/>
  <c r="AE786" i="12"/>
  <c r="AG786" i="12" s="1"/>
  <c r="AD786" i="12"/>
  <c r="AF786" i="12" s="1"/>
  <c r="F786" i="12"/>
  <c r="E786" i="12"/>
  <c r="AE785" i="12"/>
  <c r="AG785" i="12" s="1"/>
  <c r="AD785" i="12"/>
  <c r="AF785" i="12" s="1"/>
  <c r="F785" i="12"/>
  <c r="E785" i="12"/>
  <c r="AE784" i="12"/>
  <c r="AG784" i="12" s="1"/>
  <c r="AD784" i="12"/>
  <c r="AF784" i="12" s="1"/>
  <c r="F784" i="12"/>
  <c r="E784" i="12"/>
  <c r="AE783" i="12"/>
  <c r="AG783" i="12" s="1"/>
  <c r="AD783" i="12"/>
  <c r="AF783" i="12" s="1"/>
  <c r="F783" i="12"/>
  <c r="E783" i="12"/>
  <c r="AE782" i="12"/>
  <c r="AG782" i="12" s="1"/>
  <c r="AD782" i="12"/>
  <c r="AF782" i="12" s="1"/>
  <c r="F782" i="12"/>
  <c r="E782" i="12"/>
  <c r="AE781" i="12"/>
  <c r="AD781" i="12"/>
  <c r="AE779" i="12"/>
  <c r="AD779" i="12"/>
  <c r="AE778" i="12"/>
  <c r="AD778" i="12"/>
  <c r="AE777" i="12"/>
  <c r="AD777" i="12"/>
  <c r="AE776" i="12"/>
  <c r="AD776" i="12"/>
  <c r="F776" i="12"/>
  <c r="E776" i="12"/>
  <c r="AE775" i="12"/>
  <c r="AD775" i="12"/>
  <c r="AE774" i="12"/>
  <c r="AD774" i="12"/>
  <c r="F774" i="12"/>
  <c r="E774" i="12"/>
  <c r="AE773" i="12"/>
  <c r="AG773" i="12" s="1"/>
  <c r="AD773" i="12"/>
  <c r="AF773" i="12" s="1"/>
  <c r="F773" i="12"/>
  <c r="E773" i="12"/>
  <c r="AG772" i="12"/>
  <c r="AE772" i="12"/>
  <c r="AD772" i="12"/>
  <c r="AF772" i="12" s="1"/>
  <c r="F772" i="12"/>
  <c r="E772" i="12"/>
  <c r="AE771" i="12"/>
  <c r="AG771" i="12" s="1"/>
  <c r="AD771" i="12"/>
  <c r="AF771" i="12" s="1"/>
  <c r="F771" i="12"/>
  <c r="E771" i="12"/>
  <c r="AE770" i="12"/>
  <c r="AG770" i="12" s="1"/>
  <c r="AD770" i="12"/>
  <c r="AF770" i="12" s="1"/>
  <c r="F770" i="12"/>
  <c r="E770" i="12"/>
  <c r="AE769" i="12"/>
  <c r="AG769" i="12" s="1"/>
  <c r="AD769" i="12"/>
  <c r="AF769" i="12" s="1"/>
  <c r="F769" i="12"/>
  <c r="E769" i="12"/>
  <c r="AG768" i="12"/>
  <c r="AE768" i="12"/>
  <c r="AD768" i="12"/>
  <c r="AF768" i="12" s="1"/>
  <c r="F768" i="12"/>
  <c r="E768" i="12"/>
  <c r="AE767" i="12"/>
  <c r="AG767" i="12" s="1"/>
  <c r="AD767" i="12"/>
  <c r="AF767" i="12" s="1"/>
  <c r="F767" i="12"/>
  <c r="E767" i="12"/>
  <c r="AE766" i="12"/>
  <c r="AG766" i="12" s="1"/>
  <c r="AD766" i="12"/>
  <c r="AF766" i="12" s="1"/>
  <c r="F766" i="12"/>
  <c r="E766" i="12"/>
  <c r="AE765" i="12"/>
  <c r="AG765" i="12" s="1"/>
  <c r="AD765" i="12"/>
  <c r="AF765" i="12" s="1"/>
  <c r="F765" i="12"/>
  <c r="E765" i="12"/>
  <c r="AG764" i="12"/>
  <c r="AE764" i="12"/>
  <c r="AD764" i="12"/>
  <c r="AF764" i="12" s="1"/>
  <c r="F764" i="12"/>
  <c r="E764" i="12"/>
  <c r="AE763" i="12"/>
  <c r="AG763" i="12" s="1"/>
  <c r="AD763" i="12"/>
  <c r="AF763" i="12" s="1"/>
  <c r="F763" i="12"/>
  <c r="E763" i="12"/>
  <c r="AE762" i="12"/>
  <c r="AG762" i="12" s="1"/>
  <c r="AD762" i="12"/>
  <c r="AF762" i="12" s="1"/>
  <c r="F762" i="12"/>
  <c r="E762" i="12"/>
  <c r="AG761" i="12"/>
  <c r="AE761" i="12"/>
  <c r="AD761" i="12"/>
  <c r="AF761" i="12" s="1"/>
  <c r="F761" i="12"/>
  <c r="E761" i="12"/>
  <c r="AE760" i="12"/>
  <c r="AG760" i="12" s="1"/>
  <c r="AD760" i="12"/>
  <c r="AF760" i="12" s="1"/>
  <c r="F760" i="12"/>
  <c r="E760" i="12"/>
  <c r="AE759" i="12"/>
  <c r="AG759" i="12" s="1"/>
  <c r="AD759" i="12"/>
  <c r="AF759" i="12" s="1"/>
  <c r="F759" i="12"/>
  <c r="E759" i="12"/>
  <c r="AE758" i="12"/>
  <c r="AG758" i="12" s="1"/>
  <c r="AD758" i="12"/>
  <c r="AF758" i="12" s="1"/>
  <c r="F758" i="12"/>
  <c r="E758" i="12"/>
  <c r="AE757" i="12"/>
  <c r="AG757" i="12" s="1"/>
  <c r="AD757" i="12"/>
  <c r="AF757" i="12" s="1"/>
  <c r="F757" i="12"/>
  <c r="E757" i="12"/>
  <c r="AE756" i="12"/>
  <c r="AG756" i="12" s="1"/>
  <c r="AD756" i="12"/>
  <c r="AF756" i="12" s="1"/>
  <c r="F756" i="12"/>
  <c r="E756" i="12"/>
  <c r="AE755" i="12"/>
  <c r="AG755" i="12" s="1"/>
  <c r="AD755" i="12"/>
  <c r="AF755" i="12" s="1"/>
  <c r="F755" i="12"/>
  <c r="E755" i="12"/>
  <c r="AE753" i="12"/>
  <c r="AD753" i="12"/>
  <c r="AE752" i="12"/>
  <c r="AD752" i="12"/>
  <c r="F752" i="12"/>
  <c r="E752" i="12"/>
  <c r="AE751" i="12"/>
  <c r="AD751" i="12"/>
  <c r="AE750" i="12"/>
  <c r="AD750" i="12"/>
  <c r="AE749" i="12"/>
  <c r="AD749" i="12"/>
  <c r="F749" i="12"/>
  <c r="E749" i="12"/>
  <c r="AE748" i="12"/>
  <c r="AD748" i="12"/>
  <c r="AE747" i="12"/>
  <c r="AD747" i="12"/>
  <c r="F747" i="12"/>
  <c r="E747" i="12"/>
  <c r="AE746" i="12"/>
  <c r="AG746" i="12" s="1"/>
  <c r="AD746" i="12"/>
  <c r="AF746" i="12" s="1"/>
  <c r="F746" i="12"/>
  <c r="E746" i="12"/>
  <c r="AG745" i="12"/>
  <c r="AE745" i="12"/>
  <c r="AD745" i="12"/>
  <c r="AF745" i="12" s="1"/>
  <c r="F745" i="12"/>
  <c r="E745" i="12"/>
  <c r="AE744" i="12"/>
  <c r="AG744" i="12" s="1"/>
  <c r="AD744" i="12"/>
  <c r="AF744" i="12" s="1"/>
  <c r="F744" i="12"/>
  <c r="E744" i="12"/>
  <c r="AE743" i="12"/>
  <c r="AG743" i="12" s="1"/>
  <c r="AD743" i="12"/>
  <c r="AF743" i="12" s="1"/>
  <c r="F743" i="12"/>
  <c r="E743" i="12"/>
  <c r="AE742" i="12"/>
  <c r="AG742" i="12" s="1"/>
  <c r="AD742" i="12"/>
  <c r="AF742" i="12" s="1"/>
  <c r="F742" i="12"/>
  <c r="E742" i="12"/>
  <c r="AE741" i="12"/>
  <c r="AG741" i="12" s="1"/>
  <c r="AD741" i="12"/>
  <c r="AF741" i="12" s="1"/>
  <c r="F741" i="12"/>
  <c r="E741" i="12"/>
  <c r="AG740" i="12"/>
  <c r="AE740" i="12"/>
  <c r="AD740" i="12"/>
  <c r="AF740" i="12" s="1"/>
  <c r="F740" i="12"/>
  <c r="E740" i="12"/>
  <c r="AF739" i="12"/>
  <c r="AE739" i="12"/>
  <c r="AG739" i="12" s="1"/>
  <c r="AD739" i="12"/>
  <c r="F739" i="12"/>
  <c r="E739" i="12"/>
  <c r="AE738" i="12"/>
  <c r="AG738" i="12" s="1"/>
  <c r="AD738" i="12"/>
  <c r="AF738" i="12" s="1"/>
  <c r="F738" i="12"/>
  <c r="E738" i="12"/>
  <c r="AE737" i="12"/>
  <c r="AG737" i="12" s="1"/>
  <c r="AD737" i="12"/>
  <c r="AF737" i="12" s="1"/>
  <c r="F737" i="12"/>
  <c r="E737" i="12"/>
  <c r="AE736" i="12"/>
  <c r="AG736" i="12" s="1"/>
  <c r="AD736" i="12"/>
  <c r="AF736" i="12" s="1"/>
  <c r="F736" i="12"/>
  <c r="E736" i="12"/>
  <c r="AE735" i="12"/>
  <c r="AG735" i="12" s="1"/>
  <c r="AD735" i="12"/>
  <c r="AF735" i="12" s="1"/>
  <c r="F735" i="12"/>
  <c r="E735" i="12"/>
  <c r="AE734" i="12"/>
  <c r="AG734" i="12" s="1"/>
  <c r="AD734" i="12"/>
  <c r="AF734" i="12" s="1"/>
  <c r="F734" i="12"/>
  <c r="E734" i="12"/>
  <c r="AE732" i="12"/>
  <c r="AG732" i="12" s="1"/>
  <c r="AD732" i="12"/>
  <c r="F732" i="12"/>
  <c r="E732" i="12"/>
  <c r="AF731" i="12"/>
  <c r="AE731" i="12"/>
  <c r="AG731" i="12" s="1"/>
  <c r="AD731" i="12"/>
  <c r="F731" i="12"/>
  <c r="E731" i="12"/>
  <c r="AE730" i="12"/>
  <c r="AD730" i="12"/>
  <c r="AE728" i="12"/>
  <c r="AD728" i="12"/>
  <c r="AE727" i="12"/>
  <c r="AD727" i="12"/>
  <c r="F727" i="12"/>
  <c r="E727" i="12"/>
  <c r="AE726" i="12"/>
  <c r="AG726" i="12" s="1"/>
  <c r="AD726" i="12"/>
  <c r="AF726" i="12" s="1"/>
  <c r="F726" i="12"/>
  <c r="E726" i="12"/>
  <c r="AE725" i="12"/>
  <c r="AG725" i="12" s="1"/>
  <c r="AD725" i="12"/>
  <c r="AF725" i="12" s="1"/>
  <c r="F725" i="12"/>
  <c r="E725" i="12"/>
  <c r="AE724" i="12"/>
  <c r="AG724" i="12" s="1"/>
  <c r="AD724" i="12"/>
  <c r="AF724" i="12" s="1"/>
  <c r="F724" i="12"/>
  <c r="E724" i="12"/>
  <c r="AF723" i="12"/>
  <c r="AE723" i="12"/>
  <c r="AG723" i="12" s="1"/>
  <c r="AD723" i="12"/>
  <c r="F723" i="12"/>
  <c r="E723" i="12"/>
  <c r="AF722" i="12"/>
  <c r="AE722" i="12"/>
  <c r="AG722" i="12" s="1"/>
  <c r="AD722" i="12"/>
  <c r="F722" i="12"/>
  <c r="E722" i="12"/>
  <c r="AE721" i="12"/>
  <c r="AG721" i="12" s="1"/>
  <c r="AD721" i="12"/>
  <c r="AF721" i="12" s="1"/>
  <c r="F721" i="12"/>
  <c r="E721" i="12"/>
  <c r="AE720" i="12"/>
  <c r="AG720" i="12" s="1"/>
  <c r="AD720" i="12"/>
  <c r="AF720" i="12" s="1"/>
  <c r="F720" i="12"/>
  <c r="E720" i="12"/>
  <c r="AF719" i="12"/>
  <c r="AE719" i="12"/>
  <c r="AG719" i="12" s="1"/>
  <c r="AD719" i="12"/>
  <c r="F719" i="12"/>
  <c r="E719" i="12"/>
  <c r="AF718" i="12"/>
  <c r="AE718" i="12"/>
  <c r="AG718" i="12" s="1"/>
  <c r="AD718" i="12"/>
  <c r="F718" i="12"/>
  <c r="E718" i="12"/>
  <c r="AE717" i="12"/>
  <c r="AG717" i="12" s="1"/>
  <c r="AD717" i="12"/>
  <c r="AF717" i="12" s="1"/>
  <c r="F717" i="12"/>
  <c r="E717" i="12"/>
  <c r="AE716" i="12"/>
  <c r="AG716" i="12" s="1"/>
  <c r="AD716" i="12"/>
  <c r="AF716" i="12" s="1"/>
  <c r="F716" i="12"/>
  <c r="E716" i="12"/>
  <c r="AF715" i="12"/>
  <c r="AE715" i="12"/>
  <c r="AG715" i="12" s="1"/>
  <c r="AD715" i="12"/>
  <c r="F715" i="12"/>
  <c r="E715" i="12"/>
  <c r="AF714" i="12"/>
  <c r="AE714" i="12"/>
  <c r="AG714" i="12" s="1"/>
  <c r="AD714" i="12"/>
  <c r="F714" i="12"/>
  <c r="E714" i="12"/>
  <c r="AE713" i="12"/>
  <c r="AG713" i="12" s="1"/>
  <c r="AD713" i="12"/>
  <c r="AF713" i="12" s="1"/>
  <c r="F713" i="12"/>
  <c r="E713" i="12"/>
  <c r="AE711" i="12"/>
  <c r="AG711" i="12" s="1"/>
  <c r="AD711" i="12"/>
  <c r="F711" i="12"/>
  <c r="E711" i="12"/>
  <c r="AF710" i="12"/>
  <c r="AE710" i="12"/>
  <c r="AG710" i="12" s="1"/>
  <c r="AD710" i="12"/>
  <c r="F710" i="12"/>
  <c r="E710" i="12"/>
  <c r="AE709" i="12"/>
  <c r="AG709" i="12" s="1"/>
  <c r="AD709" i="12"/>
  <c r="AF709" i="12" s="1"/>
  <c r="F709" i="12"/>
  <c r="E709" i="12"/>
  <c r="AE708" i="12"/>
  <c r="AG708" i="12" s="1"/>
  <c r="AD708" i="12"/>
  <c r="AF708" i="12" s="1"/>
  <c r="F708" i="12"/>
  <c r="E708" i="12"/>
  <c r="AE707" i="12"/>
  <c r="AG707" i="12" s="1"/>
  <c r="AD707" i="12"/>
  <c r="AF707" i="12" s="1"/>
  <c r="F707" i="12"/>
  <c r="E707" i="12"/>
  <c r="AF706" i="12"/>
  <c r="AE706" i="12"/>
  <c r="AG706" i="12" s="1"/>
  <c r="AD706" i="12"/>
  <c r="F706" i="12"/>
  <c r="E706" i="12"/>
  <c r="AF705" i="12"/>
  <c r="AE705" i="12"/>
  <c r="AG705" i="12" s="1"/>
  <c r="AD705" i="12"/>
  <c r="F705" i="12"/>
  <c r="E705" i="12"/>
  <c r="AE704" i="12"/>
  <c r="AG704" i="12" s="1"/>
  <c r="AD704" i="12"/>
  <c r="AF704" i="12" s="1"/>
  <c r="F704" i="12"/>
  <c r="E704" i="12"/>
  <c r="AE703" i="12"/>
  <c r="AG703" i="12" s="1"/>
  <c r="AD703" i="12"/>
  <c r="AF703" i="12" s="1"/>
  <c r="F703" i="12"/>
  <c r="E703" i="12"/>
  <c r="AF702" i="12"/>
  <c r="AE702" i="12"/>
  <c r="AG702" i="12" s="1"/>
  <c r="AD702" i="12"/>
  <c r="F702" i="12"/>
  <c r="E702" i="12"/>
  <c r="AF701" i="12"/>
  <c r="AE701" i="12"/>
  <c r="AG701" i="12" s="1"/>
  <c r="AD701" i="12"/>
  <c r="F701" i="12"/>
  <c r="E701" i="12"/>
  <c r="AE700" i="12"/>
  <c r="AG700" i="12" s="1"/>
  <c r="AD700" i="12"/>
  <c r="AF700" i="12" s="1"/>
  <c r="F700" i="12"/>
  <c r="E700" i="12"/>
  <c r="AE699" i="12"/>
  <c r="AG699" i="12" s="1"/>
  <c r="AD699" i="12"/>
  <c r="AF699" i="12" s="1"/>
  <c r="F699" i="12"/>
  <c r="E699" i="12"/>
  <c r="AF698" i="12"/>
  <c r="AE698" i="12"/>
  <c r="AG698" i="12" s="1"/>
  <c r="AD698" i="12"/>
  <c r="F698" i="12"/>
  <c r="E698" i="12"/>
  <c r="AF697" i="12"/>
  <c r="AE697" i="12"/>
  <c r="AG697" i="12" s="1"/>
  <c r="AD697" i="12"/>
  <c r="F697" i="12"/>
  <c r="E697" i="12"/>
  <c r="AE696" i="12"/>
  <c r="AG696" i="12" s="1"/>
  <c r="AD696" i="12"/>
  <c r="AF696" i="12" s="1"/>
  <c r="F696" i="12"/>
  <c r="E696" i="12"/>
  <c r="AE695" i="12"/>
  <c r="AG695" i="12" s="1"/>
  <c r="AD695" i="12"/>
  <c r="AF695" i="12" s="1"/>
  <c r="F695" i="12"/>
  <c r="E695" i="12"/>
  <c r="AF694" i="12"/>
  <c r="AE694" i="12"/>
  <c r="AG694" i="12" s="1"/>
  <c r="AD694" i="12"/>
  <c r="F694" i="12"/>
  <c r="E694" i="12"/>
  <c r="AE693" i="12"/>
  <c r="AG693" i="12" s="1"/>
  <c r="AD693" i="12"/>
  <c r="AF693" i="12" s="1"/>
  <c r="F693" i="12"/>
  <c r="E693" i="12"/>
  <c r="AE692" i="12"/>
  <c r="AD692" i="12"/>
  <c r="AE691" i="12"/>
  <c r="AG691" i="12" s="1"/>
  <c r="AD691" i="12"/>
  <c r="F691" i="12"/>
  <c r="E691" i="12"/>
  <c r="AE690" i="12"/>
  <c r="AG690" i="12" s="1"/>
  <c r="AD690" i="12"/>
  <c r="AF690" i="12" s="1"/>
  <c r="F690" i="12"/>
  <c r="E690" i="12"/>
  <c r="AE689" i="12"/>
  <c r="AG689" i="12" s="1"/>
  <c r="AD689" i="12"/>
  <c r="AF689" i="12" s="1"/>
  <c r="F689" i="12"/>
  <c r="E689" i="12"/>
  <c r="AE688" i="12"/>
  <c r="AG688" i="12" s="1"/>
  <c r="AD688" i="12"/>
  <c r="AF688" i="12" s="1"/>
  <c r="F688" i="12"/>
  <c r="E688" i="12"/>
  <c r="AE687" i="12"/>
  <c r="AG687" i="12" s="1"/>
  <c r="AD687" i="12"/>
  <c r="AF687" i="12" s="1"/>
  <c r="F687" i="12"/>
  <c r="E687" i="12"/>
  <c r="AF686" i="12"/>
  <c r="AE686" i="12"/>
  <c r="AG686" i="12" s="1"/>
  <c r="AD686" i="12"/>
  <c r="F686" i="12"/>
  <c r="E686" i="12"/>
  <c r="AE685" i="12"/>
  <c r="AG685" i="12" s="1"/>
  <c r="AD685" i="12"/>
  <c r="AF685" i="12" s="1"/>
  <c r="F685" i="12"/>
  <c r="E685" i="12"/>
  <c r="AE684" i="12"/>
  <c r="AG684" i="12" s="1"/>
  <c r="AD684" i="12"/>
  <c r="AF684" i="12" s="1"/>
  <c r="F684" i="12"/>
  <c r="E684" i="12"/>
  <c r="AF683" i="12"/>
  <c r="AE683" i="12"/>
  <c r="AG683" i="12" s="1"/>
  <c r="AD683" i="12"/>
  <c r="F683" i="12"/>
  <c r="E683" i="12"/>
  <c r="AE682" i="12"/>
  <c r="AG682" i="12" s="1"/>
  <c r="AD682" i="12"/>
  <c r="AF682" i="12" s="1"/>
  <c r="F682" i="12"/>
  <c r="E682" i="12"/>
  <c r="AE681" i="12"/>
  <c r="AG681" i="12" s="1"/>
  <c r="AD681" i="12"/>
  <c r="AF681" i="12" s="1"/>
  <c r="F681" i="12"/>
  <c r="E681" i="12"/>
  <c r="AE680" i="12"/>
  <c r="AG680" i="12" s="1"/>
  <c r="AD680" i="12"/>
  <c r="AF680" i="12" s="1"/>
  <c r="F680" i="12"/>
  <c r="E680" i="12"/>
  <c r="AF679" i="12"/>
  <c r="AE679" i="12"/>
  <c r="AG679" i="12" s="1"/>
  <c r="AD679" i="12"/>
  <c r="F679" i="12"/>
  <c r="E679" i="12"/>
  <c r="AE678" i="12"/>
  <c r="AG678" i="12" s="1"/>
  <c r="AD678" i="12"/>
  <c r="AF678" i="12" s="1"/>
  <c r="F678" i="12"/>
  <c r="E678" i="12"/>
  <c r="AE677" i="12"/>
  <c r="AG677" i="12" s="1"/>
  <c r="AD677" i="12"/>
  <c r="AF677" i="12" s="1"/>
  <c r="F677" i="12"/>
  <c r="E677" i="12"/>
  <c r="AE676" i="12"/>
  <c r="AG676" i="12" s="1"/>
  <c r="AD676" i="12"/>
  <c r="AF676" i="12" s="1"/>
  <c r="F676" i="12"/>
  <c r="E676" i="12"/>
  <c r="AF675" i="12"/>
  <c r="AE675" i="12"/>
  <c r="AG675" i="12" s="1"/>
  <c r="AD675" i="12"/>
  <c r="F675" i="12"/>
  <c r="E675" i="12"/>
  <c r="AE674" i="12"/>
  <c r="AG674" i="12" s="1"/>
  <c r="AD674" i="12"/>
  <c r="AF674" i="12" s="1"/>
  <c r="F674" i="12"/>
  <c r="E674" i="12"/>
  <c r="AE673" i="12"/>
  <c r="AG673" i="12" s="1"/>
  <c r="AD673" i="12"/>
  <c r="AF673" i="12" s="1"/>
  <c r="F673" i="12"/>
  <c r="E673" i="12"/>
  <c r="AE672" i="12"/>
  <c r="AG672" i="12" s="1"/>
  <c r="AD672" i="12"/>
  <c r="AF672" i="12" s="1"/>
  <c r="F672" i="12"/>
  <c r="E672" i="12"/>
  <c r="AE671" i="12"/>
  <c r="AG671" i="12" s="1"/>
  <c r="AD671" i="12"/>
  <c r="AF671" i="12" s="1"/>
  <c r="F671" i="12"/>
  <c r="E671" i="12"/>
  <c r="AF670" i="12"/>
  <c r="AE670" i="12"/>
  <c r="AG670" i="12" s="1"/>
  <c r="AD670" i="12"/>
  <c r="F670" i="12"/>
  <c r="E670" i="12"/>
  <c r="AE669" i="12"/>
  <c r="AD669" i="12"/>
  <c r="AE668" i="12"/>
  <c r="AG668" i="12" s="1"/>
  <c r="AD668" i="12"/>
  <c r="F668" i="12"/>
  <c r="E668" i="12"/>
  <c r="AE667" i="12"/>
  <c r="AG667" i="12" s="1"/>
  <c r="AD667" i="12"/>
  <c r="AF667" i="12" s="1"/>
  <c r="F667" i="12"/>
  <c r="E667" i="12"/>
  <c r="AE666" i="12"/>
  <c r="AG666" i="12" s="1"/>
  <c r="AD666" i="12"/>
  <c r="AF666" i="12" s="1"/>
  <c r="F666" i="12"/>
  <c r="E666" i="12"/>
  <c r="AE665" i="12"/>
  <c r="AG665" i="12" s="1"/>
  <c r="AD665" i="12"/>
  <c r="AF665" i="12" s="1"/>
  <c r="F665" i="12"/>
  <c r="E665" i="12"/>
  <c r="AF664" i="12"/>
  <c r="AE664" i="12"/>
  <c r="AG664" i="12" s="1"/>
  <c r="AD664" i="12"/>
  <c r="F664" i="12"/>
  <c r="E664" i="12"/>
  <c r="AE663" i="12"/>
  <c r="AG663" i="12" s="1"/>
  <c r="AD663" i="12"/>
  <c r="AF663" i="12" s="1"/>
  <c r="F663" i="12"/>
  <c r="E663" i="12"/>
  <c r="AE662" i="12"/>
  <c r="AG662" i="12" s="1"/>
  <c r="AD662" i="12"/>
  <c r="AF662" i="12" s="1"/>
  <c r="F662" i="12"/>
  <c r="E662" i="12"/>
  <c r="AE661" i="12"/>
  <c r="AG661" i="12" s="1"/>
  <c r="AD661" i="12"/>
  <c r="AF661" i="12" s="1"/>
  <c r="F661" i="12"/>
  <c r="E661" i="12"/>
  <c r="AE660" i="12"/>
  <c r="AG660" i="12" s="1"/>
  <c r="AD660" i="12"/>
  <c r="AF660" i="12" s="1"/>
  <c r="F660" i="12"/>
  <c r="E660" i="12"/>
  <c r="AE659" i="12"/>
  <c r="AD659" i="12"/>
  <c r="AE658" i="12"/>
  <c r="AG658" i="12" s="1"/>
  <c r="AD658" i="12"/>
  <c r="F658" i="12"/>
  <c r="E658" i="12"/>
  <c r="AE656" i="12"/>
  <c r="AG656" i="12" s="1"/>
  <c r="AD656" i="12"/>
  <c r="F656" i="12"/>
  <c r="E656" i="12"/>
  <c r="AF655" i="12"/>
  <c r="AE655" i="12"/>
  <c r="AG655" i="12" s="1"/>
  <c r="AD655" i="12"/>
  <c r="F655" i="12"/>
  <c r="E655" i="12"/>
  <c r="AE654" i="12"/>
  <c r="AG654" i="12" s="1"/>
  <c r="AD654" i="12"/>
  <c r="AF654" i="12" s="1"/>
  <c r="F654" i="12"/>
  <c r="E654" i="12"/>
  <c r="AE653" i="12"/>
  <c r="AG653" i="12" s="1"/>
  <c r="AD653" i="12"/>
  <c r="AF653" i="12" s="1"/>
  <c r="F653" i="12"/>
  <c r="E653" i="12"/>
  <c r="AE652" i="12"/>
  <c r="AG652" i="12" s="1"/>
  <c r="AD652" i="12"/>
  <c r="AF652" i="12" s="1"/>
  <c r="F652" i="12"/>
  <c r="E652" i="12"/>
  <c r="AF651" i="12"/>
  <c r="AE651" i="12"/>
  <c r="AG651" i="12" s="1"/>
  <c r="AD651" i="12"/>
  <c r="F651" i="12"/>
  <c r="E651" i="12"/>
  <c r="AE650" i="12"/>
  <c r="AG650" i="12" s="1"/>
  <c r="AD650" i="12"/>
  <c r="AF650" i="12" s="1"/>
  <c r="F650" i="12"/>
  <c r="E650" i="12"/>
  <c r="AE649" i="12"/>
  <c r="AG649" i="12" s="1"/>
  <c r="AD649" i="12"/>
  <c r="AF649" i="12" s="1"/>
  <c r="F649" i="12"/>
  <c r="E649" i="12"/>
  <c r="AF648" i="12"/>
  <c r="AE648" i="12"/>
  <c r="AG648" i="12" s="1"/>
  <c r="AD648" i="12"/>
  <c r="F648" i="12"/>
  <c r="E648" i="12"/>
  <c r="AF647" i="12"/>
  <c r="AE647" i="12"/>
  <c r="AG647" i="12" s="1"/>
  <c r="AD647" i="12"/>
  <c r="F647" i="12"/>
  <c r="E647" i="12"/>
  <c r="AE646" i="12"/>
  <c r="AG646" i="12" s="1"/>
  <c r="AD646" i="12"/>
  <c r="AF646" i="12" s="1"/>
  <c r="F646" i="12"/>
  <c r="E646" i="12"/>
  <c r="AE645" i="12"/>
  <c r="AG645" i="12" s="1"/>
  <c r="AD645" i="12"/>
  <c r="AF645" i="12" s="1"/>
  <c r="F645" i="12"/>
  <c r="E645" i="12"/>
  <c r="AF644" i="12"/>
  <c r="AE644" i="12"/>
  <c r="AG644" i="12" s="1"/>
  <c r="AD644" i="12"/>
  <c r="F644" i="12"/>
  <c r="E644" i="12"/>
  <c r="AE643" i="12"/>
  <c r="AG643" i="12" s="1"/>
  <c r="AD643" i="12"/>
  <c r="AF643" i="12" s="1"/>
  <c r="F643" i="12"/>
  <c r="E643" i="12"/>
  <c r="AE642" i="12"/>
  <c r="AG642" i="12" s="1"/>
  <c r="AD642" i="12"/>
  <c r="AF642" i="12" s="1"/>
  <c r="F642" i="12"/>
  <c r="E642" i="12"/>
  <c r="AE641" i="12"/>
  <c r="AG641" i="12" s="1"/>
  <c r="AD641" i="12"/>
  <c r="AF641" i="12" s="1"/>
  <c r="F641" i="12"/>
  <c r="E641" i="12"/>
  <c r="AF640" i="12"/>
  <c r="AE640" i="12"/>
  <c r="AG640" i="12" s="1"/>
  <c r="AD640" i="12"/>
  <c r="F640" i="12"/>
  <c r="E640" i="12"/>
  <c r="AF639" i="12"/>
  <c r="AE639" i="12"/>
  <c r="AG639" i="12" s="1"/>
  <c r="AD639" i="12"/>
  <c r="F639" i="12"/>
  <c r="E639" i="12"/>
  <c r="AE638" i="12"/>
  <c r="AG638" i="12" s="1"/>
  <c r="AD638" i="12"/>
  <c r="AF638" i="12" s="1"/>
  <c r="F638" i="12"/>
  <c r="E638" i="12"/>
  <c r="AE637" i="12"/>
  <c r="AG637" i="12" s="1"/>
  <c r="AD637" i="12"/>
  <c r="AF637" i="12" s="1"/>
  <c r="F637" i="12"/>
  <c r="E637" i="12"/>
  <c r="AE636" i="12"/>
  <c r="AG636" i="12" s="1"/>
  <c r="AD636" i="12"/>
  <c r="AF636" i="12" s="1"/>
  <c r="F636" i="12"/>
  <c r="E636" i="12"/>
  <c r="AF635" i="12"/>
  <c r="AE635" i="12"/>
  <c r="AG635" i="12" s="1"/>
  <c r="AD635" i="12"/>
  <c r="F635" i="12"/>
  <c r="E635" i="12"/>
  <c r="AE634" i="12"/>
  <c r="AG634" i="12" s="1"/>
  <c r="AD634" i="12"/>
  <c r="AF634" i="12" s="1"/>
  <c r="F634" i="12"/>
  <c r="E634" i="12"/>
  <c r="AE633" i="12"/>
  <c r="AG633" i="12" s="1"/>
  <c r="AD633" i="12"/>
  <c r="AF633" i="12" s="1"/>
  <c r="F633" i="12"/>
  <c r="E633" i="12"/>
  <c r="AF632" i="12"/>
  <c r="AE632" i="12"/>
  <c r="AG632" i="12" s="1"/>
  <c r="AD632" i="12"/>
  <c r="F632" i="12"/>
  <c r="E632" i="12"/>
  <c r="AF631" i="12"/>
  <c r="AE631" i="12"/>
  <c r="AG631" i="12" s="1"/>
  <c r="AD631" i="12"/>
  <c r="F631" i="12"/>
  <c r="E631" i="12"/>
  <c r="AE630" i="12"/>
  <c r="AG630" i="12" s="1"/>
  <c r="AD630" i="12"/>
  <c r="AF630" i="12" s="1"/>
  <c r="F630" i="12"/>
  <c r="E630" i="12"/>
  <c r="AE629" i="12"/>
  <c r="AG629" i="12" s="1"/>
  <c r="AD629" i="12"/>
  <c r="AF629" i="12" s="1"/>
  <c r="F629" i="12"/>
  <c r="E629" i="12"/>
  <c r="AF628" i="12"/>
  <c r="AE628" i="12"/>
  <c r="AG628" i="12" s="1"/>
  <c r="AD628" i="12"/>
  <c r="F628" i="12"/>
  <c r="E628" i="12"/>
  <c r="AE627" i="12"/>
  <c r="AG627" i="12" s="1"/>
  <c r="AD627" i="12"/>
  <c r="AF627" i="12" s="1"/>
  <c r="F627" i="12"/>
  <c r="E627" i="12"/>
  <c r="AE626" i="12"/>
  <c r="AG626" i="12" s="1"/>
  <c r="AD626" i="12"/>
  <c r="AF626" i="12" s="1"/>
  <c r="F626" i="12"/>
  <c r="E626" i="12"/>
  <c r="AE625" i="12"/>
  <c r="AG625" i="12" s="1"/>
  <c r="AD625" i="12"/>
  <c r="AF625" i="12" s="1"/>
  <c r="F625" i="12"/>
  <c r="E625" i="12"/>
  <c r="AF624" i="12"/>
  <c r="AE624" i="12"/>
  <c r="AG624" i="12" s="1"/>
  <c r="AD624" i="12"/>
  <c r="F624" i="12"/>
  <c r="E624" i="12"/>
  <c r="AF623" i="12"/>
  <c r="AE623" i="12"/>
  <c r="AG623" i="12" s="1"/>
  <c r="AD623" i="12"/>
  <c r="F623" i="12"/>
  <c r="E623" i="12"/>
  <c r="AE622" i="12"/>
  <c r="AG622" i="12" s="1"/>
  <c r="AD622" i="12"/>
  <c r="AF622" i="12" s="1"/>
  <c r="F622" i="12"/>
  <c r="E622" i="12"/>
  <c r="AE621" i="12"/>
  <c r="AG621" i="12" s="1"/>
  <c r="AD621" i="12"/>
  <c r="AF621" i="12" s="1"/>
  <c r="F621" i="12"/>
  <c r="E621" i="12"/>
  <c r="AE620" i="12"/>
  <c r="AG620" i="12" s="1"/>
  <c r="AD620" i="12"/>
  <c r="AF620" i="12" s="1"/>
  <c r="F620" i="12"/>
  <c r="E620" i="12"/>
  <c r="AE619" i="12"/>
  <c r="AD619" i="12"/>
  <c r="AE618" i="12"/>
  <c r="AD618" i="12"/>
  <c r="AE617" i="12"/>
  <c r="AD617" i="12"/>
  <c r="F617" i="12"/>
  <c r="E617" i="12"/>
  <c r="AE616" i="12"/>
  <c r="AG616" i="12" s="1"/>
  <c r="AD616" i="12"/>
  <c r="AF616" i="12" s="1"/>
  <c r="F616" i="12"/>
  <c r="E616" i="12"/>
  <c r="AE615" i="12"/>
  <c r="AD615" i="12"/>
  <c r="AE614" i="12"/>
  <c r="AD614" i="12"/>
  <c r="AE613" i="12"/>
  <c r="AD613" i="12"/>
  <c r="F613" i="12"/>
  <c r="E613" i="12"/>
  <c r="AE612" i="12"/>
  <c r="AG612" i="12" s="1"/>
  <c r="AD612" i="12"/>
  <c r="AF612" i="12" s="1"/>
  <c r="F612" i="12"/>
  <c r="E612" i="12"/>
  <c r="AE611" i="12"/>
  <c r="AG611" i="12" s="1"/>
  <c r="AD611" i="12"/>
  <c r="AF611" i="12" s="1"/>
  <c r="F611" i="12"/>
  <c r="E611" i="12"/>
  <c r="AE610" i="12"/>
  <c r="AG610" i="12" s="1"/>
  <c r="AD610" i="12"/>
  <c r="AF610" i="12" s="1"/>
  <c r="F610" i="12"/>
  <c r="E610" i="12"/>
  <c r="AE609" i="12"/>
  <c r="AG609" i="12" s="1"/>
  <c r="AD609" i="12"/>
  <c r="AF609" i="12" s="1"/>
  <c r="F609" i="12"/>
  <c r="E609" i="12"/>
  <c r="AE608" i="12"/>
  <c r="AG608" i="12" s="1"/>
  <c r="AD608" i="12"/>
  <c r="AF608" i="12" s="1"/>
  <c r="F608" i="12"/>
  <c r="E608" i="12"/>
  <c r="AE607" i="12"/>
  <c r="AG607" i="12" s="1"/>
  <c r="AD607" i="12"/>
  <c r="AF607" i="12" s="1"/>
  <c r="F607" i="12"/>
  <c r="E607" i="12"/>
  <c r="AE606" i="12"/>
  <c r="AD606" i="12"/>
  <c r="AE605" i="12"/>
  <c r="AD605" i="12"/>
  <c r="AE604" i="12"/>
  <c r="AD604" i="12"/>
  <c r="AE603" i="12"/>
  <c r="AD603" i="12"/>
  <c r="F603" i="12"/>
  <c r="E603" i="12"/>
  <c r="AE602" i="12"/>
  <c r="AG602" i="12" s="1"/>
  <c r="AD602" i="12"/>
  <c r="AF602" i="12" s="1"/>
  <c r="F602" i="12"/>
  <c r="E602" i="12"/>
  <c r="AE601" i="12"/>
  <c r="AG601" i="12" s="1"/>
  <c r="AD601" i="12"/>
  <c r="AF601" i="12" s="1"/>
  <c r="F601" i="12"/>
  <c r="E601" i="12"/>
  <c r="AE600" i="12"/>
  <c r="AG600" i="12" s="1"/>
  <c r="AD600" i="12"/>
  <c r="AF600" i="12" s="1"/>
  <c r="F600" i="12"/>
  <c r="E600" i="12"/>
  <c r="AG599" i="12"/>
  <c r="AE599" i="12"/>
  <c r="AD599" i="12"/>
  <c r="AF599" i="12" s="1"/>
  <c r="F599" i="12"/>
  <c r="E599" i="12"/>
  <c r="AE598" i="12"/>
  <c r="AG598" i="12" s="1"/>
  <c r="AD598" i="12"/>
  <c r="AF598" i="12" s="1"/>
  <c r="F598" i="12"/>
  <c r="E598" i="12"/>
  <c r="AF597" i="12"/>
  <c r="AE597" i="12"/>
  <c r="AG597" i="12" s="1"/>
  <c r="AD597" i="12"/>
  <c r="F597" i="12"/>
  <c r="E597" i="12"/>
  <c r="AE595" i="12"/>
  <c r="AD595" i="12"/>
  <c r="AE594" i="12"/>
  <c r="AD594" i="12"/>
  <c r="F594" i="12"/>
  <c r="E594" i="12"/>
  <c r="AE593" i="12"/>
  <c r="AG593" i="12" s="1"/>
  <c r="AD593" i="12"/>
  <c r="AF593" i="12" s="1"/>
  <c r="F593" i="12"/>
  <c r="E593" i="12"/>
  <c r="AE592" i="12"/>
  <c r="AG592" i="12" s="1"/>
  <c r="AD592" i="12"/>
  <c r="AF592" i="12" s="1"/>
  <c r="F592" i="12"/>
  <c r="E592" i="12"/>
  <c r="AE590" i="12"/>
  <c r="AG590" i="12" s="1"/>
  <c r="AD590" i="12"/>
  <c r="F590" i="12"/>
  <c r="E590" i="12"/>
  <c r="AG589" i="12"/>
  <c r="AE589" i="12"/>
  <c r="AD589" i="12"/>
  <c r="AF589" i="12" s="1"/>
  <c r="F589" i="12"/>
  <c r="E589" i="12"/>
  <c r="AE588" i="12"/>
  <c r="AG588" i="12" s="1"/>
  <c r="AD588" i="12"/>
  <c r="AF588" i="12" s="1"/>
  <c r="F588" i="12"/>
  <c r="E588" i="12"/>
  <c r="AE587" i="12"/>
  <c r="AG587" i="12" s="1"/>
  <c r="AD587" i="12"/>
  <c r="AF587" i="12" s="1"/>
  <c r="F587" i="12"/>
  <c r="E587" i="12"/>
  <c r="AE586" i="12"/>
  <c r="AG586" i="12" s="1"/>
  <c r="AD586" i="12"/>
  <c r="AF586" i="12" s="1"/>
  <c r="F586" i="12"/>
  <c r="E586" i="12"/>
  <c r="AG585" i="12"/>
  <c r="AE585" i="12"/>
  <c r="AD585" i="12"/>
  <c r="AF585" i="12" s="1"/>
  <c r="F585" i="12"/>
  <c r="E585" i="12"/>
  <c r="AE584" i="12"/>
  <c r="AG584" i="12" s="1"/>
  <c r="AD584" i="12"/>
  <c r="AF584" i="12" s="1"/>
  <c r="F584" i="12"/>
  <c r="E584" i="12"/>
  <c r="AE583" i="12"/>
  <c r="AG583" i="12" s="1"/>
  <c r="AD583" i="12"/>
  <c r="AF583" i="12" s="1"/>
  <c r="F583" i="12"/>
  <c r="E583" i="12"/>
  <c r="AE582" i="12"/>
  <c r="AG582" i="12" s="1"/>
  <c r="AD582" i="12"/>
  <c r="AF582" i="12" s="1"/>
  <c r="F582" i="12"/>
  <c r="E582" i="12"/>
  <c r="AE581" i="12"/>
  <c r="AG581" i="12" s="1"/>
  <c r="AD581" i="12"/>
  <c r="AF581" i="12" s="1"/>
  <c r="F581" i="12"/>
  <c r="E581" i="12"/>
  <c r="AE580" i="12"/>
  <c r="AG580" i="12" s="1"/>
  <c r="AD580" i="12"/>
  <c r="AF580" i="12" s="1"/>
  <c r="F580" i="12"/>
  <c r="E580" i="12"/>
  <c r="AE579" i="12"/>
  <c r="AG579" i="12" s="1"/>
  <c r="AD579" i="12"/>
  <c r="AF579" i="12" s="1"/>
  <c r="F579" i="12"/>
  <c r="E579" i="12"/>
  <c r="AE578" i="12"/>
  <c r="AD578" i="12"/>
  <c r="AE577" i="12"/>
  <c r="AG577" i="12" s="1"/>
  <c r="AD577" i="12"/>
  <c r="F577" i="12"/>
  <c r="E577" i="12"/>
  <c r="AE576" i="12"/>
  <c r="AD576" i="12"/>
  <c r="AE575" i="12"/>
  <c r="AD575" i="12"/>
  <c r="F575" i="12"/>
  <c r="E575" i="12"/>
  <c r="AE573" i="12"/>
  <c r="AG573" i="12" s="1"/>
  <c r="AD573" i="12"/>
  <c r="F573" i="12"/>
  <c r="E573" i="12"/>
  <c r="AE572" i="12"/>
  <c r="AD572" i="12"/>
  <c r="AE571" i="12"/>
  <c r="AD571" i="12"/>
  <c r="AE570" i="12"/>
  <c r="AD570" i="12"/>
  <c r="F570" i="12"/>
  <c r="E570" i="12"/>
  <c r="AE569" i="12"/>
  <c r="AD569" i="12"/>
  <c r="AE568" i="12"/>
  <c r="AD568" i="12"/>
  <c r="AE567" i="12"/>
  <c r="AD567" i="12"/>
  <c r="F567" i="12"/>
  <c r="E567" i="12"/>
  <c r="AE566" i="12"/>
  <c r="AG566" i="12" s="1"/>
  <c r="AD566" i="12"/>
  <c r="AF566" i="12" s="1"/>
  <c r="F566" i="12"/>
  <c r="E566" i="12"/>
  <c r="AE565" i="12"/>
  <c r="AG565" i="12" s="1"/>
  <c r="AD565" i="12"/>
  <c r="AF565" i="12" s="1"/>
  <c r="F565" i="12"/>
  <c r="E565" i="12"/>
  <c r="AE564" i="12"/>
  <c r="AG564" i="12" s="1"/>
  <c r="AD564" i="12"/>
  <c r="AF564" i="12" s="1"/>
  <c r="F564" i="12"/>
  <c r="E564" i="12"/>
  <c r="AF563" i="12"/>
  <c r="AE563" i="12"/>
  <c r="AG563" i="12" s="1"/>
  <c r="AD563" i="12"/>
  <c r="F563" i="12"/>
  <c r="E563" i="12"/>
  <c r="AF562" i="12"/>
  <c r="AE562" i="12"/>
  <c r="AG562" i="12" s="1"/>
  <c r="AD562" i="12"/>
  <c r="F562" i="12"/>
  <c r="E562" i="12"/>
  <c r="AE561" i="12"/>
  <c r="AG561" i="12" s="1"/>
  <c r="AD561" i="12"/>
  <c r="AF561" i="12" s="1"/>
  <c r="F561" i="12"/>
  <c r="E561" i="12"/>
  <c r="AE560" i="12"/>
  <c r="AG560" i="12" s="1"/>
  <c r="AD560" i="12"/>
  <c r="AF560" i="12" s="1"/>
  <c r="F560" i="12"/>
  <c r="E560" i="12"/>
  <c r="AE559" i="12"/>
  <c r="AG559" i="12" s="1"/>
  <c r="AD559" i="12"/>
  <c r="AF559" i="12" s="1"/>
  <c r="F559" i="12"/>
  <c r="E559" i="12"/>
  <c r="AF558" i="12"/>
  <c r="AE558" i="12"/>
  <c r="AG558" i="12" s="1"/>
  <c r="AD558" i="12"/>
  <c r="F558" i="12"/>
  <c r="E558" i="12"/>
  <c r="AE557" i="12"/>
  <c r="AG557" i="12" s="1"/>
  <c r="AD557" i="12"/>
  <c r="AF557" i="12" s="1"/>
  <c r="F557" i="12"/>
  <c r="E557" i="12"/>
  <c r="AE556" i="12"/>
  <c r="AG556" i="12" s="1"/>
  <c r="AD556" i="12"/>
  <c r="AF556" i="12" s="1"/>
  <c r="F556" i="12"/>
  <c r="E556" i="12"/>
  <c r="AF555" i="12"/>
  <c r="AE555" i="12"/>
  <c r="AG555" i="12" s="1"/>
  <c r="AD555" i="12"/>
  <c r="F555" i="12"/>
  <c r="E555" i="12"/>
  <c r="AF554" i="12"/>
  <c r="AE554" i="12"/>
  <c r="AG554" i="12" s="1"/>
  <c r="AD554" i="12"/>
  <c r="F554" i="12"/>
  <c r="E554" i="12"/>
  <c r="AE553" i="12"/>
  <c r="AG553" i="12" s="1"/>
  <c r="AD553" i="12"/>
  <c r="AF553" i="12" s="1"/>
  <c r="F553" i="12"/>
  <c r="E553" i="12"/>
  <c r="AE552" i="12"/>
  <c r="AG552" i="12" s="1"/>
  <c r="AD552" i="12"/>
  <c r="AF552" i="12" s="1"/>
  <c r="F552" i="12"/>
  <c r="E552" i="12"/>
  <c r="AF551" i="12"/>
  <c r="AE551" i="12"/>
  <c r="AG551" i="12" s="1"/>
  <c r="AD551" i="12"/>
  <c r="F551" i="12"/>
  <c r="E551" i="12"/>
  <c r="AE550" i="12"/>
  <c r="AG550" i="12" s="1"/>
  <c r="AD550" i="12"/>
  <c r="AF550" i="12" s="1"/>
  <c r="F550" i="12"/>
  <c r="E550" i="12"/>
  <c r="AE549" i="12"/>
  <c r="AD549" i="12"/>
  <c r="F549" i="12"/>
  <c r="E549" i="12"/>
  <c r="AE548" i="12"/>
  <c r="AG548" i="12" s="1"/>
  <c r="AD548" i="12"/>
  <c r="AF548" i="12" s="1"/>
  <c r="F548" i="12"/>
  <c r="E548" i="12"/>
  <c r="AG547" i="12"/>
  <c r="AE547" i="12"/>
  <c r="AD547" i="12"/>
  <c r="AF547" i="12" s="1"/>
  <c r="F547" i="12"/>
  <c r="E547" i="12"/>
  <c r="AE546" i="12"/>
  <c r="AG546" i="12" s="1"/>
  <c r="AD546" i="12"/>
  <c r="AF546" i="12" s="1"/>
  <c r="F546" i="12"/>
  <c r="E546" i="12"/>
  <c r="AE545" i="12"/>
  <c r="AG545" i="12" s="1"/>
  <c r="AD545" i="12"/>
  <c r="AF545" i="12" s="1"/>
  <c r="F545" i="12"/>
  <c r="E545" i="12"/>
  <c r="AE544" i="12"/>
  <c r="AG544" i="12" s="1"/>
  <c r="AD544" i="12"/>
  <c r="AF544" i="12" s="1"/>
  <c r="F544" i="12"/>
  <c r="E544" i="12"/>
  <c r="AG543" i="12"/>
  <c r="AE543" i="12"/>
  <c r="AD543" i="12"/>
  <c r="AF543" i="12" s="1"/>
  <c r="F543" i="12"/>
  <c r="E543" i="12"/>
  <c r="AE542" i="12"/>
  <c r="AG542" i="12" s="1"/>
  <c r="AD542" i="12"/>
  <c r="AF542" i="12" s="1"/>
  <c r="F542" i="12"/>
  <c r="E542" i="12"/>
  <c r="AE541" i="12"/>
  <c r="AG541" i="12" s="1"/>
  <c r="AD541" i="12"/>
  <c r="AF541" i="12" s="1"/>
  <c r="F541" i="12"/>
  <c r="E541" i="12"/>
  <c r="AE540" i="12"/>
  <c r="AG540" i="12" s="1"/>
  <c r="AD540" i="12"/>
  <c r="AF540" i="12" s="1"/>
  <c r="F540" i="12"/>
  <c r="E540" i="12"/>
  <c r="AG539" i="12"/>
  <c r="AE539" i="12"/>
  <c r="AD539" i="12"/>
  <c r="AF539" i="12" s="1"/>
  <c r="F539" i="12"/>
  <c r="E539" i="12"/>
  <c r="AE538" i="12"/>
  <c r="AG538" i="12" s="1"/>
  <c r="AD538" i="12"/>
  <c r="AF538" i="12" s="1"/>
  <c r="F538" i="12"/>
  <c r="E538" i="12"/>
  <c r="AF537" i="12"/>
  <c r="AE537" i="12"/>
  <c r="AG537" i="12" s="1"/>
  <c r="AD537" i="12"/>
  <c r="F537" i="12"/>
  <c r="E537" i="12"/>
  <c r="AE536" i="12"/>
  <c r="AD536" i="12"/>
  <c r="AE535" i="12"/>
  <c r="AG535" i="12" s="1"/>
  <c r="AD535" i="12"/>
  <c r="F535" i="12"/>
  <c r="E535" i="12"/>
  <c r="AE534" i="12"/>
  <c r="AG534" i="12" s="1"/>
  <c r="AD534" i="12"/>
  <c r="AF534" i="12" s="1"/>
  <c r="F534" i="12"/>
  <c r="E534" i="12"/>
  <c r="AE533" i="12"/>
  <c r="AG533" i="12" s="1"/>
  <c r="AD533" i="12"/>
  <c r="AF533" i="12" s="1"/>
  <c r="F533" i="12"/>
  <c r="E533" i="12"/>
  <c r="AE532" i="12"/>
  <c r="AG532" i="12" s="1"/>
  <c r="AD532" i="12"/>
  <c r="AF532" i="12" s="1"/>
  <c r="F532" i="12"/>
  <c r="E532" i="12"/>
  <c r="AE531" i="12"/>
  <c r="AG531" i="12" s="1"/>
  <c r="AD531" i="12"/>
  <c r="AF531" i="12" s="1"/>
  <c r="F531" i="12"/>
  <c r="E531" i="12"/>
  <c r="AE530" i="12"/>
  <c r="AG530" i="12" s="1"/>
  <c r="AD530" i="12"/>
  <c r="AF530" i="12" s="1"/>
  <c r="F530" i="12"/>
  <c r="E530" i="12"/>
  <c r="AE529" i="12"/>
  <c r="AG529" i="12" s="1"/>
  <c r="AD529" i="12"/>
  <c r="AF529" i="12" s="1"/>
  <c r="F529" i="12"/>
  <c r="E529" i="12"/>
  <c r="AE528" i="12"/>
  <c r="AG528" i="12" s="1"/>
  <c r="AD528" i="12"/>
  <c r="AF528" i="12" s="1"/>
  <c r="F528" i="12"/>
  <c r="E528" i="12"/>
  <c r="AE527" i="12"/>
  <c r="AG527" i="12" s="1"/>
  <c r="AD527" i="12"/>
  <c r="AF527" i="12" s="1"/>
  <c r="F527" i="12"/>
  <c r="E527" i="12"/>
  <c r="AE526" i="12"/>
  <c r="AG526" i="12" s="1"/>
  <c r="AD526" i="12"/>
  <c r="AF526" i="12" s="1"/>
  <c r="F526" i="12"/>
  <c r="E526" i="12"/>
  <c r="AE525" i="12"/>
  <c r="AG525" i="12" s="1"/>
  <c r="AD525" i="12"/>
  <c r="AF525" i="12" s="1"/>
  <c r="F525" i="12"/>
  <c r="E525" i="12"/>
  <c r="AG524" i="12"/>
  <c r="AE524" i="12"/>
  <c r="AD524" i="12"/>
  <c r="AF524" i="12" s="1"/>
  <c r="F524" i="12"/>
  <c r="E524" i="12"/>
  <c r="AE523" i="12"/>
  <c r="AG523" i="12" s="1"/>
  <c r="AD523" i="12"/>
  <c r="AF523" i="12" s="1"/>
  <c r="F523" i="12"/>
  <c r="E523" i="12"/>
  <c r="AE521" i="12"/>
  <c r="AD521" i="12"/>
  <c r="AE520" i="12"/>
  <c r="AD520" i="12"/>
  <c r="AE519" i="12"/>
  <c r="AD519" i="12"/>
  <c r="F519" i="12"/>
  <c r="E519" i="12"/>
  <c r="AF518" i="12"/>
  <c r="AE518" i="12"/>
  <c r="AG518" i="12" s="1"/>
  <c r="AD518" i="12"/>
  <c r="F518" i="12"/>
  <c r="E518" i="12"/>
  <c r="AE517" i="12"/>
  <c r="AG517" i="12" s="1"/>
  <c r="AD517" i="12"/>
  <c r="AF517" i="12" s="1"/>
  <c r="F517" i="12"/>
  <c r="E517" i="12"/>
  <c r="AG516" i="12"/>
  <c r="AE516" i="12"/>
  <c r="AD516" i="12"/>
  <c r="AF516" i="12" s="1"/>
  <c r="F516" i="12"/>
  <c r="E516" i="12"/>
  <c r="AE515" i="12"/>
  <c r="AG515" i="12" s="1"/>
  <c r="AD515" i="12"/>
  <c r="AF515" i="12" s="1"/>
  <c r="F515" i="12"/>
  <c r="E515" i="12"/>
  <c r="AE514" i="12"/>
  <c r="AG514" i="12" s="1"/>
  <c r="AD514" i="12"/>
  <c r="AF514" i="12" s="1"/>
  <c r="F514" i="12"/>
  <c r="E514" i="12"/>
  <c r="AE513" i="12"/>
  <c r="AG513" i="12" s="1"/>
  <c r="AD513" i="12"/>
  <c r="AF513" i="12" s="1"/>
  <c r="F513" i="12"/>
  <c r="E513" i="12"/>
  <c r="AG512" i="12"/>
  <c r="AE512" i="12"/>
  <c r="AD512" i="12"/>
  <c r="AF512" i="12" s="1"/>
  <c r="F512" i="12"/>
  <c r="E512" i="12"/>
  <c r="AE511" i="12"/>
  <c r="AG511" i="12" s="1"/>
  <c r="AD511" i="12"/>
  <c r="AF511" i="12" s="1"/>
  <c r="F511" i="12"/>
  <c r="E511" i="12"/>
  <c r="AF510" i="12"/>
  <c r="AE510" i="12"/>
  <c r="AG510" i="12" s="1"/>
  <c r="AD510" i="12"/>
  <c r="F510" i="12"/>
  <c r="E510" i="12"/>
  <c r="AE509" i="12"/>
  <c r="AG509" i="12" s="1"/>
  <c r="AD509" i="12"/>
  <c r="AF509" i="12" s="1"/>
  <c r="F509" i="12"/>
  <c r="E509" i="12"/>
  <c r="AG508" i="12"/>
  <c r="AE508" i="12"/>
  <c r="AD508" i="12"/>
  <c r="AF508" i="12" s="1"/>
  <c r="F508" i="12"/>
  <c r="E508" i="12"/>
  <c r="AE507" i="12"/>
  <c r="AG507" i="12" s="1"/>
  <c r="AD507" i="12"/>
  <c r="AF507" i="12" s="1"/>
  <c r="F507" i="12"/>
  <c r="E507" i="12"/>
  <c r="AF506" i="12"/>
  <c r="AE506" i="12"/>
  <c r="AG506" i="12" s="1"/>
  <c r="AD506" i="12"/>
  <c r="F506" i="12"/>
  <c r="E506" i="12"/>
  <c r="AE505" i="12"/>
  <c r="AG505" i="12" s="1"/>
  <c r="AD505" i="12"/>
  <c r="AF505" i="12" s="1"/>
  <c r="F505" i="12"/>
  <c r="E505" i="12"/>
  <c r="AE504" i="12"/>
  <c r="AG504" i="12" s="1"/>
  <c r="AD504" i="12"/>
  <c r="AF504" i="12" s="1"/>
  <c r="F504" i="12"/>
  <c r="E504" i="12"/>
  <c r="AE503" i="12"/>
  <c r="AG503" i="12" s="1"/>
  <c r="AD503" i="12"/>
  <c r="AF503" i="12" s="1"/>
  <c r="F503" i="12"/>
  <c r="E503" i="12"/>
  <c r="AF502" i="12"/>
  <c r="AE502" i="12"/>
  <c r="AG502" i="12" s="1"/>
  <c r="AD502" i="12"/>
  <c r="F502" i="12"/>
  <c r="E502" i="12"/>
  <c r="AE501" i="12"/>
  <c r="AG501" i="12" s="1"/>
  <c r="AD501" i="12"/>
  <c r="AF501" i="12" s="1"/>
  <c r="F501" i="12"/>
  <c r="E501" i="12"/>
  <c r="AG500" i="12"/>
  <c r="AE500" i="12"/>
  <c r="AD500" i="12"/>
  <c r="AF500" i="12" s="1"/>
  <c r="F500" i="12"/>
  <c r="E500" i="12"/>
  <c r="AE499" i="12"/>
  <c r="AG499" i="12" s="1"/>
  <c r="AD499" i="12"/>
  <c r="AF499" i="12" s="1"/>
  <c r="F499" i="12"/>
  <c r="E499" i="12"/>
  <c r="AE498" i="12"/>
  <c r="AG498" i="12" s="1"/>
  <c r="AD498" i="12"/>
  <c r="AF498" i="12" s="1"/>
  <c r="F498" i="12"/>
  <c r="E498" i="12"/>
  <c r="AE497" i="12"/>
  <c r="AG497" i="12" s="1"/>
  <c r="AD497" i="12"/>
  <c r="AF497" i="12" s="1"/>
  <c r="F497" i="12"/>
  <c r="E497" i="12"/>
  <c r="AG496" i="12"/>
  <c r="AE496" i="12"/>
  <c r="AD496" i="12"/>
  <c r="AF496" i="12" s="1"/>
  <c r="F496" i="12"/>
  <c r="E496" i="12"/>
  <c r="AE495" i="12"/>
  <c r="AG495" i="12" s="1"/>
  <c r="AD495" i="12"/>
  <c r="AF495" i="12" s="1"/>
  <c r="F495" i="12"/>
  <c r="E495" i="12"/>
  <c r="AF494" i="12"/>
  <c r="AE494" i="12"/>
  <c r="AG494" i="12" s="1"/>
  <c r="AD494" i="12"/>
  <c r="F494" i="12"/>
  <c r="E494" i="12"/>
  <c r="AE493" i="12"/>
  <c r="AG493" i="12" s="1"/>
  <c r="AD493" i="12"/>
  <c r="AF493" i="12" s="1"/>
  <c r="F493" i="12"/>
  <c r="E493" i="12"/>
  <c r="AG492" i="12"/>
  <c r="AE492" i="12"/>
  <c r="AD492" i="12"/>
  <c r="AF492" i="12" s="1"/>
  <c r="F492" i="12"/>
  <c r="E492" i="12"/>
  <c r="AE491" i="12"/>
  <c r="AG491" i="12" s="1"/>
  <c r="AD491" i="12"/>
  <c r="AF491" i="12" s="1"/>
  <c r="F491" i="12"/>
  <c r="E491" i="12"/>
  <c r="AF490" i="12"/>
  <c r="AE490" i="12"/>
  <c r="AG490" i="12" s="1"/>
  <c r="AD490" i="12"/>
  <c r="F490" i="12"/>
  <c r="E490" i="12"/>
  <c r="AE489" i="12"/>
  <c r="AG489" i="12" s="1"/>
  <c r="AD489" i="12"/>
  <c r="AF489" i="12" s="1"/>
  <c r="F489" i="12"/>
  <c r="E489" i="12"/>
  <c r="AE488" i="12"/>
  <c r="AG488" i="12" s="1"/>
  <c r="AD488" i="12"/>
  <c r="AF488" i="12" s="1"/>
  <c r="F488" i="12"/>
  <c r="E488" i="12"/>
  <c r="AE487" i="12"/>
  <c r="AG487" i="12" s="1"/>
  <c r="AD487" i="12"/>
  <c r="AF487" i="12" s="1"/>
  <c r="F487" i="12"/>
  <c r="E487" i="12"/>
  <c r="AF486" i="12"/>
  <c r="AE486" i="12"/>
  <c r="AG486" i="12" s="1"/>
  <c r="AD486" i="12"/>
  <c r="F486" i="12"/>
  <c r="E486" i="12"/>
  <c r="AE485" i="12"/>
  <c r="AG485" i="12" s="1"/>
  <c r="AD485" i="12"/>
  <c r="AF485" i="12" s="1"/>
  <c r="F485" i="12"/>
  <c r="E485" i="12"/>
  <c r="AG484" i="12"/>
  <c r="AE484" i="12"/>
  <c r="AD484" i="12"/>
  <c r="AF484" i="12" s="1"/>
  <c r="F484" i="12"/>
  <c r="E484" i="12"/>
  <c r="AE483" i="12"/>
  <c r="AG483" i="12" s="1"/>
  <c r="AD483" i="12"/>
  <c r="AF483" i="12" s="1"/>
  <c r="F483" i="12"/>
  <c r="E483" i="12"/>
  <c r="AE482" i="12"/>
  <c r="AG482" i="12" s="1"/>
  <c r="AD482" i="12"/>
  <c r="AF482" i="12" s="1"/>
  <c r="F482" i="12"/>
  <c r="E482" i="12"/>
  <c r="AE481" i="12"/>
  <c r="AG481" i="12" s="1"/>
  <c r="AD481" i="12"/>
  <c r="AF481" i="12" s="1"/>
  <c r="F481" i="12"/>
  <c r="E481" i="12"/>
  <c r="AG480" i="12"/>
  <c r="AE480" i="12"/>
  <c r="AD480" i="12"/>
  <c r="AF480" i="12" s="1"/>
  <c r="F480" i="12"/>
  <c r="E480" i="12"/>
  <c r="AE479" i="12"/>
  <c r="AG479" i="12" s="1"/>
  <c r="AD479" i="12"/>
  <c r="AF479" i="12" s="1"/>
  <c r="F479" i="12"/>
  <c r="E479" i="12"/>
  <c r="AF478" i="12"/>
  <c r="AE478" i="12"/>
  <c r="AG478" i="12" s="1"/>
  <c r="AD478" i="12"/>
  <c r="F478" i="12"/>
  <c r="E478" i="12"/>
  <c r="AE477" i="12"/>
  <c r="AG477" i="12" s="1"/>
  <c r="AD477" i="12"/>
  <c r="AF477" i="12" s="1"/>
  <c r="F477" i="12"/>
  <c r="E477" i="12"/>
  <c r="AG476" i="12"/>
  <c r="AE476" i="12"/>
  <c r="AD476" i="12"/>
  <c r="AF476" i="12" s="1"/>
  <c r="F476" i="12"/>
  <c r="E476" i="12"/>
  <c r="AF475" i="12"/>
  <c r="AE475" i="12"/>
  <c r="AG475" i="12" s="1"/>
  <c r="AD475" i="12"/>
  <c r="F475" i="12"/>
  <c r="E475" i="12"/>
  <c r="AF474" i="12"/>
  <c r="AE474" i="12"/>
  <c r="AG474" i="12" s="1"/>
  <c r="AD474" i="12"/>
  <c r="F474" i="12"/>
  <c r="E474" i="12"/>
  <c r="AE473" i="12"/>
  <c r="AG473" i="12" s="1"/>
  <c r="AD473" i="12"/>
  <c r="AF473" i="12" s="1"/>
  <c r="F473" i="12"/>
  <c r="E473" i="12"/>
  <c r="AG472" i="12"/>
  <c r="AE472" i="12"/>
  <c r="AD472" i="12"/>
  <c r="AF472" i="12" s="1"/>
  <c r="F472" i="12"/>
  <c r="E472" i="12"/>
  <c r="AE471" i="12"/>
  <c r="AG471" i="12" s="1"/>
  <c r="AD471" i="12"/>
  <c r="AF471" i="12" s="1"/>
  <c r="F471" i="12"/>
  <c r="E471" i="12"/>
  <c r="AF470" i="12"/>
  <c r="AE470" i="12"/>
  <c r="AG470" i="12" s="1"/>
  <c r="AD470" i="12"/>
  <c r="F470" i="12"/>
  <c r="E470" i="12"/>
  <c r="AE469" i="12"/>
  <c r="AG469" i="12" s="1"/>
  <c r="AD469" i="12"/>
  <c r="AF469" i="12" s="1"/>
  <c r="F469" i="12"/>
  <c r="E469" i="12"/>
  <c r="AE468" i="12"/>
  <c r="AG468" i="12" s="1"/>
  <c r="AD468" i="12"/>
  <c r="AF468" i="12" s="1"/>
  <c r="F468" i="12"/>
  <c r="E468" i="12"/>
  <c r="AE467" i="12"/>
  <c r="AG467" i="12" s="1"/>
  <c r="AD467" i="12"/>
  <c r="AF467" i="12" s="1"/>
  <c r="F467" i="12"/>
  <c r="E467" i="12"/>
  <c r="AF466" i="12"/>
  <c r="AE466" i="12"/>
  <c r="AG466" i="12" s="1"/>
  <c r="AD466" i="12"/>
  <c r="F466" i="12"/>
  <c r="E466" i="12"/>
  <c r="AE465" i="12"/>
  <c r="AG465" i="12" s="1"/>
  <c r="AD465" i="12"/>
  <c r="AF465" i="12" s="1"/>
  <c r="F465" i="12"/>
  <c r="E465" i="12"/>
  <c r="AG464" i="12"/>
  <c r="AE464" i="12"/>
  <c r="AD464" i="12"/>
  <c r="AF464" i="12" s="1"/>
  <c r="F464" i="12"/>
  <c r="E464" i="12"/>
  <c r="AF463" i="12"/>
  <c r="AE463" i="12"/>
  <c r="AG463" i="12" s="1"/>
  <c r="AD463" i="12"/>
  <c r="F463" i="12"/>
  <c r="E463" i="12"/>
  <c r="AE462" i="12"/>
  <c r="AG462" i="12" s="1"/>
  <c r="AD462" i="12"/>
  <c r="AF462" i="12" s="1"/>
  <c r="F462" i="12"/>
  <c r="E462" i="12"/>
  <c r="AE461" i="12"/>
  <c r="AG461" i="12" s="1"/>
  <c r="AD461" i="12"/>
  <c r="AF461" i="12" s="1"/>
  <c r="F461" i="12"/>
  <c r="E461" i="12"/>
  <c r="AG460" i="12"/>
  <c r="AE460" i="12"/>
  <c r="AD460" i="12"/>
  <c r="AF460" i="12" s="1"/>
  <c r="F460" i="12"/>
  <c r="E460" i="12"/>
  <c r="AE459" i="12"/>
  <c r="AG459" i="12" s="1"/>
  <c r="AD459" i="12"/>
  <c r="AF459" i="12" s="1"/>
  <c r="F459" i="12"/>
  <c r="E459" i="12"/>
  <c r="AF458" i="12"/>
  <c r="AE458" i="12"/>
  <c r="AG458" i="12" s="1"/>
  <c r="AD458" i="12"/>
  <c r="F458" i="12"/>
  <c r="E458" i="12"/>
  <c r="AE457" i="12"/>
  <c r="AG457" i="12" s="1"/>
  <c r="AD457" i="12"/>
  <c r="AF457" i="12" s="1"/>
  <c r="F457" i="12"/>
  <c r="E457" i="12"/>
  <c r="AG456" i="12"/>
  <c r="AE456" i="12"/>
  <c r="AD456" i="12"/>
  <c r="AF456" i="12" s="1"/>
  <c r="F456" i="12"/>
  <c r="E456" i="12"/>
  <c r="AE455" i="12"/>
  <c r="AG455" i="12" s="1"/>
  <c r="AD455" i="12"/>
  <c r="AF455" i="12" s="1"/>
  <c r="F455" i="12"/>
  <c r="E455" i="12"/>
  <c r="AF454" i="12"/>
  <c r="AE454" i="12"/>
  <c r="AG454" i="12" s="1"/>
  <c r="AD454" i="12"/>
  <c r="F454" i="12"/>
  <c r="E454" i="12"/>
  <c r="AE453" i="12"/>
  <c r="AG453" i="12" s="1"/>
  <c r="AD453" i="12"/>
  <c r="AF453" i="12" s="1"/>
  <c r="F453" i="12"/>
  <c r="E453" i="12"/>
  <c r="AG452" i="12"/>
  <c r="AE452" i="12"/>
  <c r="AD452" i="12"/>
  <c r="AF452" i="12" s="1"/>
  <c r="F452" i="12"/>
  <c r="E452" i="12"/>
  <c r="AE451" i="12"/>
  <c r="AG451" i="12" s="1"/>
  <c r="AD451" i="12"/>
  <c r="AF451" i="12" s="1"/>
  <c r="F451" i="12"/>
  <c r="E451" i="12"/>
  <c r="AE450" i="12"/>
  <c r="AG450" i="12" s="1"/>
  <c r="AD450" i="12"/>
  <c r="AF450" i="12" s="1"/>
  <c r="F450" i="12"/>
  <c r="E450" i="12"/>
  <c r="AE449" i="12"/>
  <c r="AG449" i="12" s="1"/>
  <c r="AD449" i="12"/>
  <c r="AF449" i="12" s="1"/>
  <c r="F449" i="12"/>
  <c r="E449" i="12"/>
  <c r="AE448" i="12"/>
  <c r="AG448" i="12" s="1"/>
  <c r="AD448" i="12"/>
  <c r="AF448" i="12" s="1"/>
  <c r="F448" i="12"/>
  <c r="E448" i="12"/>
  <c r="AE447" i="12"/>
  <c r="AG447" i="12" s="1"/>
  <c r="AD447" i="12"/>
  <c r="AF447" i="12" s="1"/>
  <c r="F447" i="12"/>
  <c r="E447" i="12"/>
  <c r="AE446" i="12"/>
  <c r="AG446" i="12" s="1"/>
  <c r="AD446" i="12"/>
  <c r="AF446" i="12" s="1"/>
  <c r="F446" i="12"/>
  <c r="E446" i="12"/>
  <c r="AE445" i="12"/>
  <c r="AG445" i="12" s="1"/>
  <c r="AD445" i="12"/>
  <c r="AF445" i="12" s="1"/>
  <c r="F445" i="12"/>
  <c r="E445" i="12"/>
  <c r="AE444" i="12"/>
  <c r="AG444" i="12" s="1"/>
  <c r="AD444" i="12"/>
  <c r="AF444" i="12" s="1"/>
  <c r="F444" i="12"/>
  <c r="E444" i="12"/>
  <c r="AF443" i="12"/>
  <c r="AE443" i="12"/>
  <c r="AG443" i="12" s="1"/>
  <c r="AD443" i="12"/>
  <c r="F443" i="12"/>
  <c r="E443" i="12"/>
  <c r="AE442" i="12"/>
  <c r="AG442" i="12" s="1"/>
  <c r="AD442" i="12"/>
  <c r="AF442" i="12" s="1"/>
  <c r="F442" i="12"/>
  <c r="E442" i="12"/>
  <c r="AE441" i="12"/>
  <c r="AG441" i="12" s="1"/>
  <c r="AD441" i="12"/>
  <c r="AF441" i="12" s="1"/>
  <c r="F441" i="12"/>
  <c r="E441" i="12"/>
  <c r="AG440" i="12"/>
  <c r="AE440" i="12"/>
  <c r="AD440" i="12"/>
  <c r="AF440" i="12" s="1"/>
  <c r="F440" i="12"/>
  <c r="E440" i="12"/>
  <c r="AE439" i="12"/>
  <c r="AG439" i="12" s="1"/>
  <c r="AD439" i="12"/>
  <c r="AF439" i="12" s="1"/>
  <c r="F439" i="12"/>
  <c r="E439" i="12"/>
  <c r="AE438" i="12"/>
  <c r="AG438" i="12" s="1"/>
  <c r="AD438" i="12"/>
  <c r="AF438" i="12" s="1"/>
  <c r="F438" i="12"/>
  <c r="E438" i="12"/>
  <c r="AE437" i="12"/>
  <c r="AG437" i="12" s="1"/>
  <c r="AD437" i="12"/>
  <c r="AF437" i="12" s="1"/>
  <c r="F437" i="12"/>
  <c r="E437" i="12"/>
  <c r="AG436" i="12"/>
  <c r="AE436" i="12"/>
  <c r="AD436" i="12"/>
  <c r="AF436" i="12" s="1"/>
  <c r="F436" i="12"/>
  <c r="E436" i="12"/>
  <c r="AE435" i="12"/>
  <c r="AG435" i="12" s="1"/>
  <c r="AD435" i="12"/>
  <c r="AF435" i="12" s="1"/>
  <c r="F435" i="12"/>
  <c r="E435" i="12"/>
  <c r="AF434" i="12"/>
  <c r="AE434" i="12"/>
  <c r="AG434" i="12" s="1"/>
  <c r="AD434" i="12"/>
  <c r="F434" i="12"/>
  <c r="E434" i="12"/>
  <c r="AE433" i="12"/>
  <c r="AG433" i="12" s="1"/>
  <c r="AD433" i="12"/>
  <c r="AF433" i="12" s="1"/>
  <c r="F433" i="12"/>
  <c r="E433" i="12"/>
  <c r="AE432" i="12"/>
  <c r="AG432" i="12" s="1"/>
  <c r="AD432" i="12"/>
  <c r="AF432" i="12" s="1"/>
  <c r="F432" i="12"/>
  <c r="E432" i="12"/>
  <c r="AF431" i="12"/>
  <c r="AE431" i="12"/>
  <c r="AG431" i="12" s="1"/>
  <c r="AD431" i="12"/>
  <c r="F431" i="12"/>
  <c r="E431" i="12"/>
  <c r="AE430" i="12"/>
  <c r="AG430" i="12" s="1"/>
  <c r="AD430" i="12"/>
  <c r="AF430" i="12" s="1"/>
  <c r="F430" i="12"/>
  <c r="E430" i="12"/>
  <c r="AE429" i="12"/>
  <c r="AG429" i="12" s="1"/>
  <c r="AD429" i="12"/>
  <c r="AF429" i="12" s="1"/>
  <c r="F429" i="12"/>
  <c r="E429" i="12"/>
  <c r="AG428" i="12"/>
  <c r="AE428" i="12"/>
  <c r="AD428" i="12"/>
  <c r="AF428" i="12" s="1"/>
  <c r="F428" i="12"/>
  <c r="E428" i="12"/>
  <c r="AF427" i="12"/>
  <c r="AE427" i="12"/>
  <c r="AG427" i="12" s="1"/>
  <c r="AD427" i="12"/>
  <c r="F427" i="12"/>
  <c r="E427" i="12"/>
  <c r="AF426" i="12"/>
  <c r="AE426" i="12"/>
  <c r="AG426" i="12" s="1"/>
  <c r="AD426" i="12"/>
  <c r="F426" i="12"/>
  <c r="E426" i="12"/>
  <c r="AE425" i="12"/>
  <c r="AG425" i="12" s="1"/>
  <c r="AD425" i="12"/>
  <c r="AF425" i="12" s="1"/>
  <c r="F425" i="12"/>
  <c r="E425" i="12"/>
  <c r="AE424" i="12"/>
  <c r="AG424" i="12" s="1"/>
  <c r="AD424" i="12"/>
  <c r="AF424" i="12" s="1"/>
  <c r="F424" i="12"/>
  <c r="E424" i="12"/>
  <c r="AE423" i="12"/>
  <c r="AG423" i="12" s="1"/>
  <c r="AD423" i="12"/>
  <c r="AF423" i="12" s="1"/>
  <c r="F423" i="12"/>
  <c r="E423" i="12"/>
  <c r="AF422" i="12"/>
  <c r="AE422" i="12"/>
  <c r="AG422" i="12" s="1"/>
  <c r="AD422" i="12"/>
  <c r="F422" i="12"/>
  <c r="E422" i="12"/>
  <c r="AE421" i="12"/>
  <c r="AG421" i="12" s="1"/>
  <c r="AD421" i="12"/>
  <c r="AF421" i="12" s="1"/>
  <c r="F421" i="12"/>
  <c r="E421" i="12"/>
  <c r="AG420" i="12"/>
  <c r="AE420" i="12"/>
  <c r="AD420" i="12"/>
  <c r="AF420" i="12" s="1"/>
  <c r="F420" i="12"/>
  <c r="E420" i="12"/>
  <c r="AE419" i="12"/>
  <c r="AG419" i="12" s="1"/>
  <c r="AD419" i="12"/>
  <c r="AF419" i="12" s="1"/>
  <c r="F419" i="12"/>
  <c r="E419" i="12"/>
  <c r="AF418" i="12"/>
  <c r="AE418" i="12"/>
  <c r="AG418" i="12" s="1"/>
  <c r="AD418" i="12"/>
  <c r="F418" i="12"/>
  <c r="E418" i="12"/>
  <c r="AE417" i="12"/>
  <c r="AG417" i="12" s="1"/>
  <c r="AD417" i="12"/>
  <c r="AF417" i="12" s="1"/>
  <c r="F417" i="12"/>
  <c r="E417" i="12"/>
  <c r="AE416" i="12"/>
  <c r="AG416" i="12" s="1"/>
  <c r="AD416" i="12"/>
  <c r="AF416" i="12" s="1"/>
  <c r="F416" i="12"/>
  <c r="E416" i="12"/>
  <c r="AF415" i="12"/>
  <c r="AE415" i="12"/>
  <c r="AG415" i="12" s="1"/>
  <c r="AD415" i="12"/>
  <c r="F415" i="12"/>
  <c r="E415" i="12"/>
  <c r="AF414" i="12"/>
  <c r="AE414" i="12"/>
  <c r="AG414" i="12" s="1"/>
  <c r="AD414" i="12"/>
  <c r="F414" i="12"/>
  <c r="E414" i="12"/>
  <c r="AE413" i="12"/>
  <c r="AG413" i="12" s="1"/>
  <c r="AD413" i="12"/>
  <c r="AF413" i="12" s="1"/>
  <c r="F413" i="12"/>
  <c r="E413" i="12"/>
  <c r="AE412" i="12"/>
  <c r="AG412" i="12" s="1"/>
  <c r="AD412" i="12"/>
  <c r="AF412" i="12" s="1"/>
  <c r="F412" i="12"/>
  <c r="E412" i="12"/>
  <c r="AE411" i="12"/>
  <c r="AG411" i="12" s="1"/>
  <c r="AD411" i="12"/>
  <c r="AF411" i="12" s="1"/>
  <c r="F411" i="12"/>
  <c r="E411" i="12"/>
  <c r="AF410" i="12"/>
  <c r="AE410" i="12"/>
  <c r="AG410" i="12" s="1"/>
  <c r="AD410" i="12"/>
  <c r="F410" i="12"/>
  <c r="E410" i="12"/>
  <c r="AE409" i="12"/>
  <c r="AG409" i="12" s="1"/>
  <c r="AD409" i="12"/>
  <c r="AF409" i="12" s="1"/>
  <c r="F409" i="12"/>
  <c r="E409" i="12"/>
  <c r="AG408" i="12"/>
  <c r="AE408" i="12"/>
  <c r="AD408" i="12"/>
  <c r="AF408" i="12" s="1"/>
  <c r="F408" i="12"/>
  <c r="E408" i="12"/>
  <c r="AE407" i="12"/>
  <c r="AG407" i="12" s="1"/>
  <c r="AD407" i="12"/>
  <c r="AF407" i="12" s="1"/>
  <c r="F407" i="12"/>
  <c r="E407" i="12"/>
  <c r="AF406" i="12"/>
  <c r="AE406" i="12"/>
  <c r="AG406" i="12" s="1"/>
  <c r="AD406" i="12"/>
  <c r="F406" i="12"/>
  <c r="E406" i="12"/>
  <c r="AE405" i="12"/>
  <c r="AG405" i="12" s="1"/>
  <c r="AD405" i="12"/>
  <c r="AF405" i="12" s="1"/>
  <c r="F405" i="12"/>
  <c r="E405" i="12"/>
  <c r="AG404" i="12"/>
  <c r="AE404" i="12"/>
  <c r="AD404" i="12"/>
  <c r="AF404" i="12" s="1"/>
  <c r="F404" i="12"/>
  <c r="E404" i="12"/>
  <c r="AE403" i="12"/>
  <c r="AG403" i="12" s="1"/>
  <c r="AD403" i="12"/>
  <c r="AF403" i="12" s="1"/>
  <c r="F403" i="12"/>
  <c r="E403" i="12"/>
  <c r="AF402" i="12"/>
  <c r="AE402" i="12"/>
  <c r="AG402" i="12" s="1"/>
  <c r="AD402" i="12"/>
  <c r="F402" i="12"/>
  <c r="E402" i="12"/>
  <c r="AE401" i="12"/>
  <c r="AG401" i="12" s="1"/>
  <c r="AD401" i="12"/>
  <c r="AF401" i="12" s="1"/>
  <c r="F401" i="12"/>
  <c r="E401" i="12"/>
  <c r="AG400" i="12"/>
  <c r="AE400" i="12"/>
  <c r="AD400" i="12"/>
  <c r="AF400" i="12" s="1"/>
  <c r="F400" i="12"/>
  <c r="E400" i="12"/>
  <c r="AE399" i="12"/>
  <c r="AG399" i="12" s="1"/>
  <c r="AD399" i="12"/>
  <c r="AF399" i="12" s="1"/>
  <c r="F399" i="12"/>
  <c r="E399" i="12"/>
  <c r="AE398" i="12"/>
  <c r="AG398" i="12" s="1"/>
  <c r="AD398" i="12"/>
  <c r="AF398" i="12" s="1"/>
  <c r="F398" i="12"/>
  <c r="E398" i="12"/>
  <c r="AE397" i="12"/>
  <c r="AG397" i="12" s="1"/>
  <c r="AD397" i="12"/>
  <c r="AF397" i="12" s="1"/>
  <c r="F397" i="12"/>
  <c r="E397" i="12"/>
  <c r="AG396" i="12"/>
  <c r="AE396" i="12"/>
  <c r="AD396" i="12"/>
  <c r="AF396" i="12" s="1"/>
  <c r="F396" i="12"/>
  <c r="E396" i="12"/>
  <c r="AF395" i="12"/>
  <c r="AE395" i="12"/>
  <c r="AG395" i="12" s="1"/>
  <c r="AD395" i="12"/>
  <c r="F395" i="12"/>
  <c r="E395" i="12"/>
  <c r="AE394" i="12"/>
  <c r="AG394" i="12" s="1"/>
  <c r="AD394" i="12"/>
  <c r="AF394" i="12" s="1"/>
  <c r="F394" i="12"/>
  <c r="E394" i="12"/>
  <c r="AE393" i="12"/>
  <c r="AG393" i="12" s="1"/>
  <c r="AD393" i="12"/>
  <c r="AF393" i="12" s="1"/>
  <c r="F393" i="12"/>
  <c r="E393" i="12"/>
  <c r="AG392" i="12"/>
  <c r="AE392" i="12"/>
  <c r="AD392" i="12"/>
  <c r="AF392" i="12" s="1"/>
  <c r="F392" i="12"/>
  <c r="E392" i="12"/>
  <c r="AE391" i="12"/>
  <c r="AG391" i="12" s="1"/>
  <c r="AD391" i="12"/>
  <c r="AF391" i="12" s="1"/>
  <c r="F391" i="12"/>
  <c r="E391" i="12"/>
  <c r="AE390" i="12"/>
  <c r="AG390" i="12" s="1"/>
  <c r="AD390" i="12"/>
  <c r="AF390" i="12" s="1"/>
  <c r="F390" i="12"/>
  <c r="E390" i="12"/>
  <c r="AE389" i="12"/>
  <c r="AG389" i="12" s="1"/>
  <c r="AD389" i="12"/>
  <c r="AF389" i="12" s="1"/>
  <c r="F389" i="12"/>
  <c r="E389" i="12"/>
  <c r="AG388" i="12"/>
  <c r="AE388" i="12"/>
  <c r="AD388" i="12"/>
  <c r="AF388" i="12" s="1"/>
  <c r="F388" i="12"/>
  <c r="E388" i="12"/>
  <c r="AE387" i="12"/>
  <c r="AG387" i="12" s="1"/>
  <c r="AD387" i="12"/>
  <c r="AF387" i="12" s="1"/>
  <c r="F387" i="12"/>
  <c r="E387" i="12"/>
  <c r="AE386" i="12"/>
  <c r="AG386" i="12" s="1"/>
  <c r="AD386" i="12"/>
  <c r="AF386" i="12" s="1"/>
  <c r="F386" i="12"/>
  <c r="E386" i="12"/>
  <c r="AE385" i="12"/>
  <c r="AG385" i="12" s="1"/>
  <c r="AD385" i="12"/>
  <c r="AF385" i="12" s="1"/>
  <c r="F385" i="12"/>
  <c r="E385" i="12"/>
  <c r="AE384" i="12"/>
  <c r="AG384" i="12" s="1"/>
  <c r="AD384" i="12"/>
  <c r="AF384" i="12" s="1"/>
  <c r="F384" i="12"/>
  <c r="E384" i="12"/>
  <c r="AE383" i="12"/>
  <c r="AG383" i="12" s="1"/>
  <c r="AD383" i="12"/>
  <c r="AF383" i="12" s="1"/>
  <c r="F383" i="12"/>
  <c r="E383" i="12"/>
  <c r="AG382" i="12"/>
  <c r="AF382" i="12"/>
  <c r="AE382" i="12"/>
  <c r="AD382" i="12"/>
  <c r="F382" i="12"/>
  <c r="E382" i="12"/>
  <c r="AE381" i="12"/>
  <c r="AG381" i="12" s="1"/>
  <c r="AD381" i="12"/>
  <c r="AF381" i="12" s="1"/>
  <c r="F381" i="12"/>
  <c r="E381" i="12"/>
  <c r="AG380" i="12"/>
  <c r="AE380" i="12"/>
  <c r="AD380" i="12"/>
  <c r="AF380" i="12" s="1"/>
  <c r="F380" i="12"/>
  <c r="E380" i="12"/>
  <c r="AE379" i="12"/>
  <c r="AG379" i="12" s="1"/>
  <c r="AD379" i="12"/>
  <c r="AF379" i="12" s="1"/>
  <c r="F379" i="12"/>
  <c r="E379" i="12"/>
  <c r="AF378" i="12"/>
  <c r="AE378" i="12"/>
  <c r="AG378" i="12" s="1"/>
  <c r="AD378" i="12"/>
  <c r="F378" i="12"/>
  <c r="E378" i="12"/>
  <c r="AE377" i="12"/>
  <c r="AG377" i="12" s="1"/>
  <c r="AD377" i="12"/>
  <c r="AF377" i="12" s="1"/>
  <c r="F377" i="12"/>
  <c r="E377" i="12"/>
  <c r="AE376" i="12"/>
  <c r="AG376" i="12" s="1"/>
  <c r="AD376" i="12"/>
  <c r="AF376" i="12" s="1"/>
  <c r="F376" i="12"/>
  <c r="E376" i="12"/>
  <c r="AE375" i="12"/>
  <c r="AG375" i="12" s="1"/>
  <c r="AD375" i="12"/>
  <c r="AF375" i="12" s="1"/>
  <c r="F375" i="12"/>
  <c r="E375" i="12"/>
  <c r="AF374" i="12"/>
  <c r="AE374" i="12"/>
  <c r="AG374" i="12" s="1"/>
  <c r="AD374" i="12"/>
  <c r="F374" i="12"/>
  <c r="E374" i="12"/>
  <c r="AE373" i="12"/>
  <c r="AG373" i="12" s="1"/>
  <c r="AD373" i="12"/>
  <c r="AF373" i="12" s="1"/>
  <c r="F373" i="12"/>
  <c r="E373" i="12"/>
  <c r="AG372" i="12"/>
  <c r="AE372" i="12"/>
  <c r="AD372" i="12"/>
  <c r="AF372" i="12" s="1"/>
  <c r="F372" i="12"/>
  <c r="E372" i="12"/>
  <c r="AE371" i="12"/>
  <c r="AG371" i="12" s="1"/>
  <c r="AD371" i="12"/>
  <c r="AF371" i="12" s="1"/>
  <c r="F371" i="12"/>
  <c r="E371" i="12"/>
  <c r="AE370" i="12"/>
  <c r="AG370" i="12" s="1"/>
  <c r="AD370" i="12"/>
  <c r="AF370" i="12" s="1"/>
  <c r="F370" i="12"/>
  <c r="E370" i="12"/>
  <c r="AE369" i="12"/>
  <c r="AG369" i="12" s="1"/>
  <c r="AD369" i="12"/>
  <c r="AF369" i="12" s="1"/>
  <c r="F369" i="12"/>
  <c r="E369" i="12"/>
  <c r="AE368" i="12"/>
  <c r="AG368" i="12" s="1"/>
  <c r="AD368" i="12"/>
  <c r="AF368" i="12" s="1"/>
  <c r="F368" i="12"/>
  <c r="E368" i="12"/>
  <c r="AG367" i="12"/>
  <c r="AE367" i="12"/>
  <c r="AD367" i="12"/>
  <c r="AF367" i="12" s="1"/>
  <c r="F367" i="12"/>
  <c r="E367" i="12"/>
  <c r="AE366" i="12"/>
  <c r="AG366" i="12" s="1"/>
  <c r="AD366" i="12"/>
  <c r="AF366" i="12" s="1"/>
  <c r="F366" i="12"/>
  <c r="E366" i="12"/>
  <c r="AE365" i="12"/>
  <c r="AG365" i="12" s="1"/>
  <c r="AD365" i="12"/>
  <c r="AF365" i="12" s="1"/>
  <c r="F365" i="12"/>
  <c r="E365" i="12"/>
  <c r="AE364" i="12"/>
  <c r="AG364" i="12" s="1"/>
  <c r="AD364" i="12"/>
  <c r="AF364" i="12" s="1"/>
  <c r="F364" i="12"/>
  <c r="E364" i="12"/>
  <c r="AE363" i="12"/>
  <c r="AG363" i="12" s="1"/>
  <c r="AD363" i="12"/>
  <c r="AF363" i="12" s="1"/>
  <c r="F363" i="12"/>
  <c r="E363" i="12"/>
  <c r="AE362" i="12"/>
  <c r="AG362" i="12" s="1"/>
  <c r="AD362" i="12"/>
  <c r="AF362" i="12" s="1"/>
  <c r="F362" i="12"/>
  <c r="E362" i="12"/>
  <c r="AE361" i="12"/>
  <c r="AG361" i="12" s="1"/>
  <c r="AD361" i="12"/>
  <c r="AF361" i="12" s="1"/>
  <c r="F361" i="12"/>
  <c r="E361" i="12"/>
  <c r="AE360" i="12"/>
  <c r="AG360" i="12" s="1"/>
  <c r="AD360" i="12"/>
  <c r="AF360" i="12" s="1"/>
  <c r="F360" i="12"/>
  <c r="E360" i="12"/>
  <c r="AG359" i="12"/>
  <c r="AE359" i="12"/>
  <c r="AD359" i="12"/>
  <c r="AF359" i="12" s="1"/>
  <c r="F359" i="12"/>
  <c r="E359" i="12"/>
  <c r="AE358" i="12"/>
  <c r="AG358" i="12" s="1"/>
  <c r="AD358" i="12"/>
  <c r="AF358" i="12" s="1"/>
  <c r="F358" i="12"/>
  <c r="E358" i="12"/>
  <c r="AE357" i="12"/>
  <c r="AG357" i="12" s="1"/>
  <c r="AD357" i="12"/>
  <c r="AF357" i="12" s="1"/>
  <c r="F357" i="12"/>
  <c r="E357" i="12"/>
  <c r="AE356" i="12"/>
  <c r="AG356" i="12" s="1"/>
  <c r="AD356" i="12"/>
  <c r="AF356" i="12" s="1"/>
  <c r="F356" i="12"/>
  <c r="E356" i="12"/>
  <c r="AG355" i="12"/>
  <c r="AE355" i="12"/>
  <c r="AD355" i="12"/>
  <c r="AF355" i="12" s="1"/>
  <c r="F355" i="12"/>
  <c r="E355" i="12"/>
  <c r="AE354" i="12"/>
  <c r="AG354" i="12" s="1"/>
  <c r="AD354" i="12"/>
  <c r="AF354" i="12" s="1"/>
  <c r="F354" i="12"/>
  <c r="E354" i="12"/>
  <c r="AE353" i="12"/>
  <c r="AG353" i="12" s="1"/>
  <c r="AD353" i="12"/>
  <c r="AF353" i="12" s="1"/>
  <c r="F353" i="12"/>
  <c r="E353" i="12"/>
  <c r="AE352" i="12"/>
  <c r="AG352" i="12" s="1"/>
  <c r="AD352" i="12"/>
  <c r="AF352" i="12" s="1"/>
  <c r="F352" i="12"/>
  <c r="E352" i="12"/>
  <c r="AG351" i="12"/>
  <c r="AE351" i="12"/>
  <c r="AD351" i="12"/>
  <c r="AF351" i="12" s="1"/>
  <c r="F351" i="12"/>
  <c r="E351" i="12"/>
  <c r="AE350" i="12"/>
  <c r="AG350" i="12" s="1"/>
  <c r="AD350" i="12"/>
  <c r="AF350" i="12" s="1"/>
  <c r="F350" i="12"/>
  <c r="E350" i="12"/>
  <c r="AE349" i="12"/>
  <c r="AG349" i="12" s="1"/>
  <c r="AD349" i="12"/>
  <c r="AF349" i="12" s="1"/>
  <c r="F349" i="12"/>
  <c r="E349" i="12"/>
  <c r="AE348" i="12"/>
  <c r="AG348" i="12" s="1"/>
  <c r="AD348" i="12"/>
  <c r="AF348" i="12" s="1"/>
  <c r="F348" i="12"/>
  <c r="E348" i="12"/>
  <c r="AG347" i="12"/>
  <c r="AE347" i="12"/>
  <c r="AD347" i="12"/>
  <c r="AF347" i="12" s="1"/>
  <c r="F347" i="12"/>
  <c r="E347" i="12"/>
  <c r="AE346" i="12"/>
  <c r="AG346" i="12" s="1"/>
  <c r="AD346" i="12"/>
  <c r="AF346" i="12" s="1"/>
  <c r="F346" i="12"/>
  <c r="E346" i="12"/>
  <c r="AE345" i="12"/>
  <c r="AG345" i="12" s="1"/>
  <c r="AD345" i="12"/>
  <c r="AF345" i="12" s="1"/>
  <c r="F345" i="12"/>
  <c r="E345" i="12"/>
  <c r="AE344" i="12"/>
  <c r="AG344" i="12" s="1"/>
  <c r="AD344" i="12"/>
  <c r="AF344" i="12" s="1"/>
  <c r="F344" i="12"/>
  <c r="E344" i="12"/>
  <c r="AG343" i="12"/>
  <c r="AE343" i="12"/>
  <c r="AD343" i="12"/>
  <c r="AF343" i="12" s="1"/>
  <c r="F343" i="12"/>
  <c r="E343" i="12"/>
  <c r="AE342" i="12"/>
  <c r="AG342" i="12" s="1"/>
  <c r="AD342" i="12"/>
  <c r="AF342" i="12" s="1"/>
  <c r="F342" i="12"/>
  <c r="E342" i="12"/>
  <c r="AE341" i="12"/>
  <c r="AG341" i="12" s="1"/>
  <c r="AD341" i="12"/>
  <c r="AF341" i="12" s="1"/>
  <c r="F341" i="12"/>
  <c r="E341" i="12"/>
  <c r="AE340" i="12"/>
  <c r="AG340" i="12" s="1"/>
  <c r="AD340" i="12"/>
  <c r="AF340" i="12" s="1"/>
  <c r="F340" i="12"/>
  <c r="E340" i="12"/>
  <c r="AE339" i="12"/>
  <c r="AG339" i="12" s="1"/>
  <c r="AD339" i="12"/>
  <c r="AF339" i="12" s="1"/>
  <c r="F339" i="12"/>
  <c r="E339" i="12"/>
  <c r="AE338" i="12"/>
  <c r="AG338" i="12" s="1"/>
  <c r="AD338" i="12"/>
  <c r="AF338" i="12" s="1"/>
  <c r="F338" i="12"/>
  <c r="E338" i="12"/>
  <c r="AE337" i="12"/>
  <c r="AG337" i="12" s="1"/>
  <c r="AD337" i="12"/>
  <c r="AF337" i="12" s="1"/>
  <c r="F337" i="12"/>
  <c r="E337" i="12"/>
  <c r="AE336" i="12"/>
  <c r="AG336" i="12" s="1"/>
  <c r="AD336" i="12"/>
  <c r="AF336" i="12" s="1"/>
  <c r="F336" i="12"/>
  <c r="E336" i="12"/>
  <c r="AE335" i="12"/>
  <c r="AG335" i="12" s="1"/>
  <c r="AD335" i="12"/>
  <c r="AF335" i="12" s="1"/>
  <c r="F335" i="12"/>
  <c r="E335" i="12"/>
  <c r="AE334" i="12"/>
  <c r="AG334" i="12" s="1"/>
  <c r="AD334" i="12"/>
  <c r="AF334" i="12" s="1"/>
  <c r="F334" i="12"/>
  <c r="E334" i="12"/>
  <c r="AE333" i="12"/>
  <c r="AG333" i="12" s="1"/>
  <c r="AD333" i="12"/>
  <c r="AF333" i="12" s="1"/>
  <c r="F333" i="12"/>
  <c r="E333" i="12"/>
  <c r="AE332" i="12"/>
  <c r="AG332" i="12" s="1"/>
  <c r="AD332" i="12"/>
  <c r="AF332" i="12" s="1"/>
  <c r="F332" i="12"/>
  <c r="E332" i="12"/>
  <c r="AG331" i="12"/>
  <c r="AE331" i="12"/>
  <c r="AD331" i="12"/>
  <c r="AF331" i="12" s="1"/>
  <c r="F331" i="12"/>
  <c r="E331" i="12"/>
  <c r="AE330" i="12"/>
  <c r="AG330" i="12" s="1"/>
  <c r="AD330" i="12"/>
  <c r="AF330" i="12" s="1"/>
  <c r="F330" i="12"/>
  <c r="E330" i="12"/>
  <c r="AE329" i="12"/>
  <c r="AG329" i="12" s="1"/>
  <c r="AD329" i="12"/>
  <c r="AF329" i="12" s="1"/>
  <c r="F329" i="12"/>
  <c r="E329" i="12"/>
  <c r="AE328" i="12"/>
  <c r="AG328" i="12" s="1"/>
  <c r="AD328" i="12"/>
  <c r="AF328" i="12" s="1"/>
  <c r="F328" i="12"/>
  <c r="E328" i="12"/>
  <c r="AG327" i="12"/>
  <c r="AE327" i="12"/>
  <c r="AD327" i="12"/>
  <c r="AF327" i="12" s="1"/>
  <c r="F327" i="12"/>
  <c r="E327" i="12"/>
  <c r="AE326" i="12"/>
  <c r="AG326" i="12" s="1"/>
  <c r="AD326" i="12"/>
  <c r="AF326" i="12" s="1"/>
  <c r="F326" i="12"/>
  <c r="E326" i="12"/>
  <c r="AE325" i="12"/>
  <c r="AG325" i="12" s="1"/>
  <c r="AD325" i="12"/>
  <c r="AF325" i="12" s="1"/>
  <c r="F325" i="12"/>
  <c r="E325" i="12"/>
  <c r="AE324" i="12"/>
  <c r="AG324" i="12" s="1"/>
  <c r="AD324" i="12"/>
  <c r="AF324" i="12" s="1"/>
  <c r="F324" i="12"/>
  <c r="E324" i="12"/>
  <c r="AE323" i="12"/>
  <c r="AG323" i="12" s="1"/>
  <c r="AD323" i="12"/>
  <c r="AF323" i="12" s="1"/>
  <c r="F323" i="12"/>
  <c r="E323" i="12"/>
  <c r="AE322" i="12"/>
  <c r="AG322" i="12" s="1"/>
  <c r="AD322" i="12"/>
  <c r="AF322" i="12" s="1"/>
  <c r="F322" i="12"/>
  <c r="E322" i="12"/>
  <c r="AE321" i="12"/>
  <c r="AG321" i="12" s="1"/>
  <c r="AD321" i="12"/>
  <c r="AF321" i="12" s="1"/>
  <c r="F321" i="12"/>
  <c r="E321" i="12"/>
  <c r="AE320" i="12"/>
  <c r="AD320" i="12"/>
  <c r="AE319" i="12"/>
  <c r="AG319" i="12" s="1"/>
  <c r="AD319" i="12"/>
  <c r="F319" i="12"/>
  <c r="E319" i="12"/>
  <c r="AE318" i="12"/>
  <c r="AG318" i="12" s="1"/>
  <c r="AD318" i="12"/>
  <c r="AF318" i="12" s="1"/>
  <c r="F318" i="12"/>
  <c r="E318" i="12"/>
  <c r="AG317" i="12"/>
  <c r="AE317" i="12"/>
  <c r="AD317" i="12"/>
  <c r="AF317" i="12" s="1"/>
  <c r="F317" i="12"/>
  <c r="E317" i="12"/>
  <c r="AE316" i="12"/>
  <c r="AG316" i="12" s="1"/>
  <c r="AD316" i="12"/>
  <c r="AF316" i="12" s="1"/>
  <c r="F316" i="12"/>
  <c r="E316" i="12"/>
  <c r="AE315" i="12"/>
  <c r="AG315" i="12" s="1"/>
  <c r="AD315" i="12"/>
  <c r="AF315" i="12" s="1"/>
  <c r="F315" i="12"/>
  <c r="E315" i="12"/>
  <c r="AE314" i="12"/>
  <c r="AG314" i="12" s="1"/>
  <c r="AD314" i="12"/>
  <c r="AF314" i="12" s="1"/>
  <c r="F314" i="12"/>
  <c r="E314" i="12"/>
  <c r="AG313" i="12"/>
  <c r="AE313" i="12"/>
  <c r="AD313" i="12"/>
  <c r="AF313" i="12" s="1"/>
  <c r="F313" i="12"/>
  <c r="E313" i="12"/>
  <c r="AE311" i="12"/>
  <c r="AG311" i="12" s="1"/>
  <c r="AD311" i="12"/>
  <c r="F311" i="12"/>
  <c r="E311" i="12"/>
  <c r="AE310" i="12"/>
  <c r="AG310" i="12" s="1"/>
  <c r="AD310" i="12"/>
  <c r="AF310" i="12" s="1"/>
  <c r="F310" i="12"/>
  <c r="E310" i="12"/>
  <c r="AE309" i="12"/>
  <c r="AG309" i="12" s="1"/>
  <c r="AD309" i="12"/>
  <c r="AF309" i="12" s="1"/>
  <c r="F309" i="12"/>
  <c r="E309" i="12"/>
  <c r="AE308" i="12"/>
  <c r="AG308" i="12" s="1"/>
  <c r="AD308" i="12"/>
  <c r="AF308" i="12" s="1"/>
  <c r="F308" i="12"/>
  <c r="E308" i="12"/>
  <c r="AE307" i="12"/>
  <c r="AG307" i="12" s="1"/>
  <c r="AD307" i="12"/>
  <c r="AF307" i="12" s="1"/>
  <c r="F307" i="12"/>
  <c r="E307" i="12"/>
  <c r="AE306" i="12"/>
  <c r="AG306" i="12" s="1"/>
  <c r="AD306" i="12"/>
  <c r="AF306" i="12" s="1"/>
  <c r="F306" i="12"/>
  <c r="E306" i="12"/>
  <c r="AE305" i="12"/>
  <c r="AG305" i="12" s="1"/>
  <c r="AD305" i="12"/>
  <c r="AF305" i="12" s="1"/>
  <c r="F305" i="12"/>
  <c r="E305" i="12"/>
  <c r="AE304" i="12"/>
  <c r="AG304" i="12" s="1"/>
  <c r="AD304" i="12"/>
  <c r="AF304" i="12" s="1"/>
  <c r="F304" i="12"/>
  <c r="E304" i="12"/>
  <c r="AE303" i="12"/>
  <c r="AG303" i="12" s="1"/>
  <c r="AD303" i="12"/>
  <c r="AF303" i="12" s="1"/>
  <c r="F303" i="12"/>
  <c r="E303" i="12"/>
  <c r="AE302" i="12"/>
  <c r="AG302" i="12" s="1"/>
  <c r="AD302" i="12"/>
  <c r="AF302" i="12" s="1"/>
  <c r="F302" i="12"/>
  <c r="E302" i="12"/>
  <c r="AE301" i="12"/>
  <c r="AG301" i="12" s="1"/>
  <c r="AD301" i="12"/>
  <c r="AF301" i="12" s="1"/>
  <c r="F301" i="12"/>
  <c r="E301" i="12"/>
  <c r="AE300" i="12"/>
  <c r="AG300" i="12" s="1"/>
  <c r="AD300" i="12"/>
  <c r="AF300" i="12" s="1"/>
  <c r="F300" i="12"/>
  <c r="E300" i="12"/>
  <c r="AE299" i="12"/>
  <c r="AG299" i="12" s="1"/>
  <c r="AD299" i="12"/>
  <c r="AF299" i="12" s="1"/>
  <c r="F299" i="12"/>
  <c r="E299" i="12"/>
  <c r="AE298" i="12"/>
  <c r="AG298" i="12" s="1"/>
  <c r="AD298" i="12"/>
  <c r="AF298" i="12" s="1"/>
  <c r="F298" i="12"/>
  <c r="E298" i="12"/>
  <c r="AE296" i="12"/>
  <c r="AG296" i="12" s="1"/>
  <c r="AD296" i="12"/>
  <c r="F296" i="12"/>
  <c r="E296" i="12"/>
  <c r="AG295" i="12"/>
  <c r="AE295" i="12"/>
  <c r="AD295" i="12"/>
  <c r="AF295" i="12" s="1"/>
  <c r="F295" i="12"/>
  <c r="E295" i="12"/>
  <c r="AE294" i="12"/>
  <c r="AG294" i="12" s="1"/>
  <c r="AD294" i="12"/>
  <c r="AF294" i="12" s="1"/>
  <c r="F294" i="12"/>
  <c r="E294" i="12"/>
  <c r="AE293" i="12"/>
  <c r="AG293" i="12" s="1"/>
  <c r="AD293" i="12"/>
  <c r="AF293" i="12" s="1"/>
  <c r="F293" i="12"/>
  <c r="E293" i="12"/>
  <c r="AE292" i="12"/>
  <c r="AG292" i="12" s="1"/>
  <c r="AD292" i="12"/>
  <c r="AF292" i="12" s="1"/>
  <c r="F292" i="12"/>
  <c r="E292" i="12"/>
  <c r="AE291" i="12"/>
  <c r="AG291" i="12" s="1"/>
  <c r="AD291" i="12"/>
  <c r="AF291" i="12" s="1"/>
  <c r="F291" i="12"/>
  <c r="E291" i="12"/>
  <c r="AE290" i="12"/>
  <c r="AG290" i="12" s="1"/>
  <c r="AD290" i="12"/>
  <c r="AF290" i="12" s="1"/>
  <c r="F290" i="12"/>
  <c r="E290" i="12"/>
  <c r="AE289" i="12"/>
  <c r="AG289" i="12" s="1"/>
  <c r="AD289" i="12"/>
  <c r="AF289" i="12" s="1"/>
  <c r="F289" i="12"/>
  <c r="E289" i="12"/>
  <c r="AE288" i="12"/>
  <c r="AG288" i="12" s="1"/>
  <c r="AD288" i="12"/>
  <c r="AF288" i="12" s="1"/>
  <c r="F288" i="12"/>
  <c r="E288" i="12"/>
  <c r="AE287" i="12"/>
  <c r="AG287" i="12" s="1"/>
  <c r="AD287" i="12"/>
  <c r="AF287" i="12" s="1"/>
  <c r="F287" i="12"/>
  <c r="E287" i="12"/>
  <c r="AE286" i="12"/>
  <c r="AG286" i="12" s="1"/>
  <c r="AD286" i="12"/>
  <c r="AF286" i="12" s="1"/>
  <c r="F286" i="12"/>
  <c r="E286" i="12"/>
  <c r="AE285" i="12"/>
  <c r="AG285" i="12" s="1"/>
  <c r="AD285" i="12"/>
  <c r="AF285" i="12" s="1"/>
  <c r="F285" i="12"/>
  <c r="E285" i="12"/>
  <c r="AE284" i="12"/>
  <c r="AG284" i="12" s="1"/>
  <c r="AD284" i="12"/>
  <c r="AF284" i="12" s="1"/>
  <c r="F284" i="12"/>
  <c r="E284" i="12"/>
  <c r="AE283" i="12"/>
  <c r="AG283" i="12" s="1"/>
  <c r="AD283" i="12"/>
  <c r="AF283" i="12" s="1"/>
  <c r="F283" i="12"/>
  <c r="E283" i="12"/>
  <c r="AE282" i="12"/>
  <c r="AG282" i="12" s="1"/>
  <c r="AD282" i="12"/>
  <c r="AF282" i="12" s="1"/>
  <c r="F282" i="12"/>
  <c r="E282" i="12"/>
  <c r="AE281" i="12"/>
  <c r="AG281" i="12" s="1"/>
  <c r="AD281" i="12"/>
  <c r="AF281" i="12" s="1"/>
  <c r="F281" i="12"/>
  <c r="E281" i="12"/>
  <c r="AE280" i="12"/>
  <c r="AG280" i="12" s="1"/>
  <c r="AD280" i="12"/>
  <c r="AF280" i="12" s="1"/>
  <c r="F280" i="12"/>
  <c r="E280" i="12"/>
  <c r="AG279" i="12"/>
  <c r="AE279" i="12"/>
  <c r="AD279" i="12"/>
  <c r="AF279" i="12" s="1"/>
  <c r="F279" i="12"/>
  <c r="E279" i="12"/>
  <c r="AE278" i="12"/>
  <c r="AG278" i="12" s="1"/>
  <c r="AD278" i="12"/>
  <c r="AF278" i="12" s="1"/>
  <c r="F278" i="12"/>
  <c r="E278" i="12"/>
  <c r="AE277" i="12"/>
  <c r="AG277" i="12" s="1"/>
  <c r="AD277" i="12"/>
  <c r="AF277" i="12" s="1"/>
  <c r="F277" i="12"/>
  <c r="E277" i="12"/>
  <c r="AE276" i="12"/>
  <c r="AG276" i="12" s="1"/>
  <c r="AD276" i="12"/>
  <c r="AF276" i="12" s="1"/>
  <c r="F276" i="12"/>
  <c r="E276" i="12"/>
  <c r="AE275" i="12"/>
  <c r="AG275" i="12" s="1"/>
  <c r="AD275" i="12"/>
  <c r="AF275" i="12" s="1"/>
  <c r="F275" i="12"/>
  <c r="E275" i="12"/>
  <c r="AE274" i="12"/>
  <c r="AG274" i="12" s="1"/>
  <c r="AD274" i="12"/>
  <c r="AF274" i="12" s="1"/>
  <c r="F274" i="12"/>
  <c r="E274" i="12"/>
  <c r="AE273" i="12"/>
  <c r="AG273" i="12" s="1"/>
  <c r="AD273" i="12"/>
  <c r="AF273" i="12" s="1"/>
  <c r="F273" i="12"/>
  <c r="E273" i="12"/>
  <c r="AE272" i="12"/>
  <c r="AG272" i="12" s="1"/>
  <c r="AD272" i="12"/>
  <c r="AF272" i="12" s="1"/>
  <c r="F272" i="12"/>
  <c r="E272" i="12"/>
  <c r="AE271" i="12"/>
  <c r="AG271" i="12" s="1"/>
  <c r="AD271" i="12"/>
  <c r="AF271" i="12" s="1"/>
  <c r="F271" i="12"/>
  <c r="E271" i="12"/>
  <c r="AE270" i="12"/>
  <c r="AG270" i="12" s="1"/>
  <c r="AD270" i="12"/>
  <c r="AF270" i="12" s="1"/>
  <c r="F270" i="12"/>
  <c r="E270" i="12"/>
  <c r="AE269" i="12"/>
  <c r="AG269" i="12" s="1"/>
  <c r="AD269" i="12"/>
  <c r="AF269" i="12" s="1"/>
  <c r="F269" i="12"/>
  <c r="E269" i="12"/>
  <c r="AE268" i="12"/>
  <c r="AG268" i="12" s="1"/>
  <c r="AD268" i="12"/>
  <c r="AF268" i="12" s="1"/>
  <c r="F268" i="12"/>
  <c r="E268" i="12"/>
  <c r="AE267" i="12"/>
  <c r="AG267" i="12" s="1"/>
  <c r="AD267" i="12"/>
  <c r="AF267" i="12" s="1"/>
  <c r="F267" i="12"/>
  <c r="E267" i="12"/>
  <c r="AE266" i="12"/>
  <c r="AG266" i="12" s="1"/>
  <c r="AD266" i="12"/>
  <c r="AF266" i="12" s="1"/>
  <c r="F266" i="12"/>
  <c r="E266" i="12"/>
  <c r="AE265" i="12"/>
  <c r="AG265" i="12" s="1"/>
  <c r="AD265" i="12"/>
  <c r="AF265" i="12" s="1"/>
  <c r="F265" i="12"/>
  <c r="E265" i="12"/>
  <c r="AE264" i="12"/>
  <c r="AG264" i="12" s="1"/>
  <c r="AD264" i="12"/>
  <c r="AF264" i="12" s="1"/>
  <c r="F264" i="12"/>
  <c r="E264" i="12"/>
  <c r="AG263" i="12"/>
  <c r="AE263" i="12"/>
  <c r="AD263" i="12"/>
  <c r="AF263" i="12" s="1"/>
  <c r="F263" i="12"/>
  <c r="E263" i="12"/>
  <c r="AE262" i="12"/>
  <c r="AG262" i="12" s="1"/>
  <c r="AD262" i="12"/>
  <c r="AF262" i="12" s="1"/>
  <c r="F262" i="12"/>
  <c r="E262" i="12"/>
  <c r="AE261" i="12"/>
  <c r="AG261" i="12" s="1"/>
  <c r="AD261" i="12"/>
  <c r="AF261" i="12" s="1"/>
  <c r="F261" i="12"/>
  <c r="E261" i="12"/>
  <c r="AE260" i="12"/>
  <c r="AG260" i="12" s="1"/>
  <c r="AD260" i="12"/>
  <c r="AF260" i="12" s="1"/>
  <c r="F260" i="12"/>
  <c r="E260" i="12"/>
  <c r="AE259" i="12"/>
  <c r="AG259" i="12" s="1"/>
  <c r="AD259" i="12"/>
  <c r="AF259" i="12" s="1"/>
  <c r="F259" i="12"/>
  <c r="E259" i="12"/>
  <c r="AE258" i="12"/>
  <c r="AG258" i="12" s="1"/>
  <c r="AD258" i="12"/>
  <c r="AF258" i="12" s="1"/>
  <c r="F258" i="12"/>
  <c r="E258" i="12"/>
  <c r="AE257" i="12"/>
  <c r="AG257" i="12" s="1"/>
  <c r="AD257" i="12"/>
  <c r="AF257" i="12" s="1"/>
  <c r="F257" i="12"/>
  <c r="E257" i="12"/>
  <c r="AE256" i="12"/>
  <c r="AG256" i="12" s="1"/>
  <c r="AD256" i="12"/>
  <c r="AF256" i="12" s="1"/>
  <c r="F256" i="12"/>
  <c r="E256" i="12"/>
  <c r="AE255" i="12"/>
  <c r="AG255" i="12" s="1"/>
  <c r="AD255" i="12"/>
  <c r="AF255" i="12" s="1"/>
  <c r="F255" i="12"/>
  <c r="E255" i="12"/>
  <c r="AE254" i="12"/>
  <c r="AG254" i="12" s="1"/>
  <c r="AD254" i="12"/>
  <c r="AF254" i="12" s="1"/>
  <c r="F254" i="12"/>
  <c r="E254" i="12"/>
  <c r="AE253" i="12"/>
  <c r="AG253" i="12" s="1"/>
  <c r="AD253" i="12"/>
  <c r="AF253" i="12" s="1"/>
  <c r="F253" i="12"/>
  <c r="E253" i="12"/>
  <c r="AE252" i="12"/>
  <c r="AG252" i="12" s="1"/>
  <c r="AD252" i="12"/>
  <c r="AF252" i="12" s="1"/>
  <c r="F252" i="12"/>
  <c r="E252" i="12"/>
  <c r="AE251" i="12"/>
  <c r="AG251" i="12" s="1"/>
  <c r="AD251" i="12"/>
  <c r="AF251" i="12" s="1"/>
  <c r="F251" i="12"/>
  <c r="E251" i="12"/>
  <c r="AE250" i="12"/>
  <c r="AG250" i="12" s="1"/>
  <c r="AD250" i="12"/>
  <c r="AF250" i="12" s="1"/>
  <c r="F250" i="12"/>
  <c r="E250" i="12"/>
  <c r="AE249" i="12"/>
  <c r="AG249" i="12" s="1"/>
  <c r="AD249" i="12"/>
  <c r="AF249" i="12" s="1"/>
  <c r="F249" i="12"/>
  <c r="E249" i="12"/>
  <c r="AE248" i="12"/>
  <c r="AG248" i="12" s="1"/>
  <c r="AD248" i="12"/>
  <c r="AF248" i="12" s="1"/>
  <c r="F248" i="12"/>
  <c r="E248" i="12"/>
  <c r="AG247" i="12"/>
  <c r="AE247" i="12"/>
  <c r="AD247" i="12"/>
  <c r="AF247" i="12" s="1"/>
  <c r="F247" i="12"/>
  <c r="E247" i="12"/>
  <c r="AE246" i="12"/>
  <c r="AG246" i="12" s="1"/>
  <c r="AD246" i="12"/>
  <c r="AF246" i="12" s="1"/>
  <c r="F246" i="12"/>
  <c r="E246" i="12"/>
  <c r="AE245" i="12"/>
  <c r="AG245" i="12" s="1"/>
  <c r="AD245" i="12"/>
  <c r="AF245" i="12" s="1"/>
  <c r="F245" i="12"/>
  <c r="E245" i="12"/>
  <c r="AE244" i="12"/>
  <c r="AG244" i="12" s="1"/>
  <c r="AD244" i="12"/>
  <c r="AF244" i="12" s="1"/>
  <c r="F244" i="12"/>
  <c r="E244" i="12"/>
  <c r="AE243" i="12"/>
  <c r="AG243" i="12" s="1"/>
  <c r="AD243" i="12"/>
  <c r="AF243" i="12" s="1"/>
  <c r="F243" i="12"/>
  <c r="E243" i="12"/>
  <c r="AE242" i="12"/>
  <c r="AG242" i="12" s="1"/>
  <c r="AD242" i="12"/>
  <c r="AF242" i="12" s="1"/>
  <c r="F242" i="12"/>
  <c r="E242" i="12"/>
  <c r="AE241" i="12"/>
  <c r="AG241" i="12" s="1"/>
  <c r="AD241" i="12"/>
  <c r="AF241" i="12" s="1"/>
  <c r="F241" i="12"/>
  <c r="E241" i="12"/>
  <c r="AE240" i="12"/>
  <c r="AG240" i="12" s="1"/>
  <c r="AD240" i="12"/>
  <c r="AF240" i="12" s="1"/>
  <c r="F240" i="12"/>
  <c r="E240" i="12"/>
  <c r="AE239" i="12"/>
  <c r="AG239" i="12" s="1"/>
  <c r="AD239" i="12"/>
  <c r="AF239" i="12" s="1"/>
  <c r="F239" i="12"/>
  <c r="E239" i="12"/>
  <c r="AE238" i="12"/>
  <c r="AG238" i="12" s="1"/>
  <c r="AD238" i="12"/>
  <c r="AF238" i="12" s="1"/>
  <c r="F238" i="12"/>
  <c r="E238" i="12"/>
  <c r="AE237" i="12"/>
  <c r="AG237" i="12" s="1"/>
  <c r="AD237" i="12"/>
  <c r="AF237" i="12" s="1"/>
  <c r="F237" i="12"/>
  <c r="E237" i="12"/>
  <c r="AE236" i="12"/>
  <c r="AG236" i="12" s="1"/>
  <c r="AD236" i="12"/>
  <c r="AF236" i="12" s="1"/>
  <c r="F236" i="12"/>
  <c r="E236" i="12"/>
  <c r="AE235" i="12"/>
  <c r="AG235" i="12" s="1"/>
  <c r="AD235" i="12"/>
  <c r="AF235" i="12" s="1"/>
  <c r="F235" i="12"/>
  <c r="E235" i="12"/>
  <c r="AE234" i="12"/>
  <c r="AG234" i="12" s="1"/>
  <c r="AD234" i="12"/>
  <c r="AF234" i="12" s="1"/>
  <c r="F234" i="12"/>
  <c r="E234" i="12"/>
  <c r="AE233" i="12"/>
  <c r="AG233" i="12" s="1"/>
  <c r="AD233" i="12"/>
  <c r="AF233" i="12" s="1"/>
  <c r="F233" i="12"/>
  <c r="E233" i="12"/>
  <c r="AE232" i="12"/>
  <c r="AG232" i="12" s="1"/>
  <c r="AD232" i="12"/>
  <c r="AF232" i="12" s="1"/>
  <c r="F232" i="12"/>
  <c r="E232" i="12"/>
  <c r="AG231" i="12"/>
  <c r="AE231" i="12"/>
  <c r="AD231" i="12"/>
  <c r="AF231" i="12" s="1"/>
  <c r="F231" i="12"/>
  <c r="E231" i="12"/>
  <c r="AE230" i="12"/>
  <c r="AG230" i="12" s="1"/>
  <c r="AD230" i="12"/>
  <c r="AF230" i="12" s="1"/>
  <c r="F230" i="12"/>
  <c r="E230" i="12"/>
  <c r="AE229" i="12"/>
  <c r="AG229" i="12" s="1"/>
  <c r="AD229" i="12"/>
  <c r="AF229" i="12" s="1"/>
  <c r="F229" i="12"/>
  <c r="E229" i="12"/>
  <c r="AE228" i="12"/>
  <c r="AG228" i="12" s="1"/>
  <c r="AD228" i="12"/>
  <c r="AF228" i="12" s="1"/>
  <c r="F228" i="12"/>
  <c r="E228" i="12"/>
  <c r="AE227" i="12"/>
  <c r="AG227" i="12" s="1"/>
  <c r="AD227" i="12"/>
  <c r="AF227" i="12" s="1"/>
  <c r="F227" i="12"/>
  <c r="E227" i="12"/>
  <c r="AE226" i="12"/>
  <c r="AG226" i="12" s="1"/>
  <c r="AD226" i="12"/>
  <c r="AF226" i="12" s="1"/>
  <c r="F226" i="12"/>
  <c r="E226" i="12"/>
  <c r="AE225" i="12"/>
  <c r="AG225" i="12" s="1"/>
  <c r="AD225" i="12"/>
  <c r="AF225" i="12" s="1"/>
  <c r="F225" i="12"/>
  <c r="E225" i="12"/>
  <c r="AE224" i="12"/>
  <c r="AG224" i="12" s="1"/>
  <c r="AD224" i="12"/>
  <c r="AF224" i="12" s="1"/>
  <c r="F224" i="12"/>
  <c r="E224" i="12"/>
  <c r="AE223" i="12"/>
  <c r="AG223" i="12" s="1"/>
  <c r="AD223" i="12"/>
  <c r="AF223" i="12" s="1"/>
  <c r="F223" i="12"/>
  <c r="E223" i="12"/>
  <c r="AE222" i="12"/>
  <c r="AG222" i="12" s="1"/>
  <c r="AD222" i="12"/>
  <c r="AF222" i="12" s="1"/>
  <c r="F222" i="12"/>
  <c r="E222" i="12"/>
  <c r="AE221" i="12"/>
  <c r="AG221" i="12" s="1"/>
  <c r="AD221" i="12"/>
  <c r="AF221" i="12" s="1"/>
  <c r="F221" i="12"/>
  <c r="E221" i="12"/>
  <c r="AE220" i="12"/>
  <c r="AG220" i="12" s="1"/>
  <c r="AD220" i="12"/>
  <c r="AF220" i="12" s="1"/>
  <c r="F220" i="12"/>
  <c r="E220" i="12"/>
  <c r="AG219" i="12"/>
  <c r="AE219" i="12"/>
  <c r="AD219" i="12"/>
  <c r="AF219" i="12" s="1"/>
  <c r="F219" i="12"/>
  <c r="E219" i="12"/>
  <c r="AE218" i="12"/>
  <c r="AG218" i="12" s="1"/>
  <c r="AD218" i="12"/>
  <c r="AF218" i="12" s="1"/>
  <c r="F218" i="12"/>
  <c r="E218" i="12"/>
  <c r="AE217" i="12"/>
  <c r="AG217" i="12" s="1"/>
  <c r="AD217" i="12"/>
  <c r="AF217" i="12" s="1"/>
  <c r="F217" i="12"/>
  <c r="E217" i="12"/>
  <c r="AE216" i="12"/>
  <c r="AG216" i="12" s="1"/>
  <c r="AD216" i="12"/>
  <c r="AF216" i="12" s="1"/>
  <c r="F216" i="12"/>
  <c r="E216" i="12"/>
  <c r="AE215" i="12"/>
  <c r="AG215" i="12" s="1"/>
  <c r="AD215" i="12"/>
  <c r="AF215" i="12" s="1"/>
  <c r="F215" i="12"/>
  <c r="E215" i="12"/>
  <c r="AE214" i="12"/>
  <c r="AG214" i="12" s="1"/>
  <c r="AD214" i="12"/>
  <c r="AF214" i="12" s="1"/>
  <c r="F214" i="12"/>
  <c r="E214" i="12"/>
  <c r="AE213" i="12"/>
  <c r="AG213" i="12" s="1"/>
  <c r="AD213" i="12"/>
  <c r="AF213" i="12" s="1"/>
  <c r="F213" i="12"/>
  <c r="E213" i="12"/>
  <c r="AE212" i="12"/>
  <c r="AG212" i="12" s="1"/>
  <c r="AD212" i="12"/>
  <c r="AF212" i="12" s="1"/>
  <c r="F212" i="12"/>
  <c r="E212" i="12"/>
  <c r="AE211" i="12"/>
  <c r="AG211" i="12" s="1"/>
  <c r="AD211" i="12"/>
  <c r="AF211" i="12" s="1"/>
  <c r="F211" i="12"/>
  <c r="E211" i="12"/>
  <c r="AE210" i="12"/>
  <c r="AG210" i="12" s="1"/>
  <c r="AD210" i="12"/>
  <c r="AF210" i="12" s="1"/>
  <c r="F210" i="12"/>
  <c r="E210" i="12"/>
  <c r="AE209" i="12"/>
  <c r="AG209" i="12" s="1"/>
  <c r="AD209" i="12"/>
  <c r="AF209" i="12" s="1"/>
  <c r="F209" i="12"/>
  <c r="E209" i="12"/>
  <c r="AE208" i="12"/>
  <c r="AG208" i="12" s="1"/>
  <c r="AD208" i="12"/>
  <c r="AF208" i="12" s="1"/>
  <c r="F208" i="12"/>
  <c r="E208" i="12"/>
  <c r="AG207" i="12"/>
  <c r="AE207" i="12"/>
  <c r="AD207" i="12"/>
  <c r="AF207" i="12" s="1"/>
  <c r="F207" i="12"/>
  <c r="E207" i="12"/>
  <c r="AE206" i="12"/>
  <c r="AG206" i="12" s="1"/>
  <c r="AD206" i="12"/>
  <c r="AF206" i="12" s="1"/>
  <c r="F206" i="12"/>
  <c r="E206" i="12"/>
  <c r="AE205" i="12"/>
  <c r="AG205" i="12" s="1"/>
  <c r="AD205" i="12"/>
  <c r="AF205" i="12" s="1"/>
  <c r="F205" i="12"/>
  <c r="E205" i="12"/>
  <c r="AE204" i="12"/>
  <c r="AG204" i="12" s="1"/>
  <c r="AD204" i="12"/>
  <c r="AF204" i="12" s="1"/>
  <c r="F204" i="12"/>
  <c r="E204" i="12"/>
  <c r="AG203" i="12"/>
  <c r="AE203" i="12"/>
  <c r="AD203" i="12"/>
  <c r="AF203" i="12" s="1"/>
  <c r="F203" i="12"/>
  <c r="E203" i="12"/>
  <c r="AE202" i="12"/>
  <c r="AG202" i="12" s="1"/>
  <c r="AD202" i="12"/>
  <c r="AF202" i="12" s="1"/>
  <c r="F202" i="12"/>
  <c r="E202" i="12"/>
  <c r="AE201" i="12"/>
  <c r="AG201" i="12" s="1"/>
  <c r="AD201" i="12"/>
  <c r="AF201" i="12" s="1"/>
  <c r="F201" i="12"/>
  <c r="E201" i="12"/>
  <c r="AE200" i="12"/>
  <c r="AG200" i="12" s="1"/>
  <c r="AD200" i="12"/>
  <c r="AF200" i="12" s="1"/>
  <c r="F200" i="12"/>
  <c r="E200" i="12"/>
  <c r="AG199" i="12"/>
  <c r="AE199" i="12"/>
  <c r="AD199" i="12"/>
  <c r="AF199" i="12" s="1"/>
  <c r="F199" i="12"/>
  <c r="E199" i="12"/>
  <c r="AE198" i="12"/>
  <c r="AG198" i="12" s="1"/>
  <c r="AD198" i="12"/>
  <c r="AF198" i="12" s="1"/>
  <c r="F198" i="12"/>
  <c r="E198" i="12"/>
  <c r="AE197" i="12"/>
  <c r="AG197" i="12" s="1"/>
  <c r="AD197" i="12"/>
  <c r="AF197" i="12" s="1"/>
  <c r="F197" i="12"/>
  <c r="E197" i="12"/>
  <c r="AE196" i="12"/>
  <c r="AG196" i="12" s="1"/>
  <c r="AD196" i="12"/>
  <c r="AF196" i="12" s="1"/>
  <c r="F196" i="12"/>
  <c r="E196" i="12"/>
  <c r="AG195" i="12"/>
  <c r="AE195" i="12"/>
  <c r="AD195" i="12"/>
  <c r="AF195" i="12" s="1"/>
  <c r="F195" i="12"/>
  <c r="E195" i="12"/>
  <c r="AE194" i="12"/>
  <c r="AG194" i="12" s="1"/>
  <c r="AD194" i="12"/>
  <c r="AF194" i="12" s="1"/>
  <c r="F194" i="12"/>
  <c r="E194" i="12"/>
  <c r="AE193" i="12"/>
  <c r="AG193" i="12" s="1"/>
  <c r="AD193" i="12"/>
  <c r="AF193" i="12" s="1"/>
  <c r="F193" i="12"/>
  <c r="E193" i="12"/>
  <c r="AG192" i="12"/>
  <c r="AE192" i="12"/>
  <c r="AD192" i="12"/>
  <c r="AF192" i="12" s="1"/>
  <c r="F192" i="12"/>
  <c r="E192" i="12"/>
  <c r="AG191" i="12"/>
  <c r="AE191" i="12"/>
  <c r="AD191" i="12"/>
  <c r="AF191" i="12" s="1"/>
  <c r="F191" i="12"/>
  <c r="E191" i="12"/>
  <c r="AE190" i="12"/>
  <c r="AG190" i="12" s="1"/>
  <c r="AD190" i="12"/>
  <c r="AF190" i="12" s="1"/>
  <c r="F190" i="12"/>
  <c r="E190" i="12"/>
  <c r="AE189" i="12"/>
  <c r="AG189" i="12" s="1"/>
  <c r="AD189" i="12"/>
  <c r="AF189" i="12" s="1"/>
  <c r="F189" i="12"/>
  <c r="E189" i="12"/>
  <c r="AE188" i="12"/>
  <c r="AG188" i="12" s="1"/>
  <c r="AD188" i="12"/>
  <c r="AF188" i="12" s="1"/>
  <c r="F188" i="12"/>
  <c r="E188" i="12"/>
  <c r="AG187" i="12"/>
  <c r="AE187" i="12"/>
  <c r="AD187" i="12"/>
  <c r="AF187" i="12" s="1"/>
  <c r="F187" i="12"/>
  <c r="E187" i="12"/>
  <c r="AE186" i="12"/>
  <c r="AG186" i="12" s="1"/>
  <c r="AD186" i="12"/>
  <c r="AF186" i="12" s="1"/>
  <c r="F186" i="12"/>
  <c r="E186" i="12"/>
  <c r="AE185" i="12"/>
  <c r="AG185" i="12" s="1"/>
  <c r="AD185" i="12"/>
  <c r="AF185" i="12" s="1"/>
  <c r="F185" i="12"/>
  <c r="E185" i="12"/>
  <c r="AG184" i="12"/>
  <c r="AE184" i="12"/>
  <c r="AD184" i="12"/>
  <c r="AF184" i="12" s="1"/>
  <c r="F184" i="12"/>
  <c r="E184" i="12"/>
  <c r="AE183" i="12"/>
  <c r="AD183" i="12"/>
  <c r="AE182" i="12"/>
  <c r="AG182" i="12" s="1"/>
  <c r="AD182" i="12"/>
  <c r="F182" i="12"/>
  <c r="E182" i="12"/>
  <c r="AE181" i="12"/>
  <c r="AD181" i="12"/>
  <c r="AG180" i="12"/>
  <c r="AE180" i="12"/>
  <c r="AD180" i="12"/>
  <c r="F180" i="12"/>
  <c r="E180" i="12"/>
  <c r="AE179" i="12"/>
  <c r="AG179" i="12" s="1"/>
  <c r="AD179" i="12"/>
  <c r="AF179" i="12" s="1"/>
  <c r="F179" i="12"/>
  <c r="E179" i="12"/>
  <c r="AE178" i="12"/>
  <c r="AG178" i="12" s="1"/>
  <c r="AD178" i="12"/>
  <c r="AF178" i="12" s="1"/>
  <c r="F178" i="12"/>
  <c r="E178" i="12"/>
  <c r="AE177" i="12"/>
  <c r="AG177" i="12" s="1"/>
  <c r="AD177" i="12"/>
  <c r="AF177" i="12" s="1"/>
  <c r="F177" i="12"/>
  <c r="E177" i="12"/>
  <c r="AF176" i="12"/>
  <c r="AE176" i="12"/>
  <c r="AG176" i="12" s="1"/>
  <c r="AD176" i="12"/>
  <c r="F176" i="12"/>
  <c r="E176" i="12"/>
  <c r="AE175" i="12"/>
  <c r="AG175" i="12" s="1"/>
  <c r="AD175" i="12"/>
  <c r="AF175" i="12" s="1"/>
  <c r="F175" i="12"/>
  <c r="E175" i="12"/>
  <c r="AE174" i="12"/>
  <c r="AG174" i="12" s="1"/>
  <c r="AD174" i="12"/>
  <c r="AF174" i="12" s="1"/>
  <c r="F174" i="12"/>
  <c r="E174" i="12"/>
  <c r="AE173" i="12"/>
  <c r="AG173" i="12" s="1"/>
  <c r="AD173" i="12"/>
  <c r="AF173" i="12" s="1"/>
  <c r="F173" i="12"/>
  <c r="E173" i="12"/>
  <c r="AE172" i="12"/>
  <c r="AG172" i="12" s="1"/>
  <c r="AD172" i="12"/>
  <c r="AF172" i="12" s="1"/>
  <c r="F172" i="12"/>
  <c r="E172" i="12"/>
  <c r="AE171" i="12"/>
  <c r="AG171" i="12" s="1"/>
  <c r="AD171" i="12"/>
  <c r="AF171" i="12" s="1"/>
  <c r="F171" i="12"/>
  <c r="E171" i="12"/>
  <c r="AE170" i="12"/>
  <c r="AG170" i="12" s="1"/>
  <c r="AD170" i="12"/>
  <c r="AF170" i="12" s="1"/>
  <c r="F170" i="12"/>
  <c r="E170" i="12"/>
  <c r="AE169" i="12"/>
  <c r="AD169" i="12"/>
  <c r="AE168" i="12"/>
  <c r="AD168" i="12"/>
  <c r="F168" i="12"/>
  <c r="E168" i="12"/>
  <c r="AG167" i="12"/>
  <c r="AE167" i="12"/>
  <c r="AD167" i="12"/>
  <c r="AF167" i="12" s="1"/>
  <c r="F167" i="12"/>
  <c r="E167" i="12"/>
  <c r="AE166" i="12"/>
  <c r="AG166" i="12" s="1"/>
  <c r="AD166" i="12"/>
  <c r="AF166" i="12" s="1"/>
  <c r="F166" i="12"/>
  <c r="E166" i="12"/>
  <c r="AE165" i="12"/>
  <c r="AG165" i="12" s="1"/>
  <c r="AD165" i="12"/>
  <c r="AF165" i="12" s="1"/>
  <c r="F165" i="12"/>
  <c r="E165" i="12"/>
  <c r="AE164" i="12"/>
  <c r="AG164" i="12" s="1"/>
  <c r="AD164" i="12"/>
  <c r="AF164" i="12" s="1"/>
  <c r="F164" i="12"/>
  <c r="E164" i="12"/>
  <c r="AG163" i="12"/>
  <c r="AE163" i="12"/>
  <c r="AD163" i="12"/>
  <c r="AF163" i="12" s="1"/>
  <c r="F163" i="12"/>
  <c r="E163" i="12"/>
  <c r="AE162" i="12"/>
  <c r="AG162" i="12" s="1"/>
  <c r="AD162" i="12"/>
  <c r="AF162" i="12" s="1"/>
  <c r="F162" i="12"/>
  <c r="E162" i="12"/>
  <c r="AE161" i="12"/>
  <c r="AG161" i="12" s="1"/>
  <c r="AD161" i="12"/>
  <c r="AF161" i="12" s="1"/>
  <c r="F161" i="12"/>
  <c r="E161" i="12"/>
  <c r="AE160" i="12"/>
  <c r="AD160" i="12"/>
  <c r="AE159" i="12"/>
  <c r="AD159" i="12"/>
  <c r="AE158" i="12"/>
  <c r="AD158" i="12"/>
  <c r="F158" i="12"/>
  <c r="E158" i="12"/>
  <c r="AG157" i="12"/>
  <c r="AF157" i="12"/>
  <c r="AE157" i="12"/>
  <c r="AD157" i="12"/>
  <c r="F157" i="12"/>
  <c r="E157" i="12"/>
  <c r="AE156" i="12"/>
  <c r="AG156" i="12" s="1"/>
  <c r="AD156" i="12"/>
  <c r="AF156" i="12" s="1"/>
  <c r="F156" i="12"/>
  <c r="E156" i="12"/>
  <c r="AE155" i="12"/>
  <c r="AG155" i="12" s="1"/>
  <c r="AD155" i="12"/>
  <c r="AF155" i="12" s="1"/>
  <c r="F155" i="12"/>
  <c r="E155" i="12"/>
  <c r="AE154" i="12"/>
  <c r="AG154" i="12" s="1"/>
  <c r="AD154" i="12"/>
  <c r="AF154" i="12" s="1"/>
  <c r="F154" i="12"/>
  <c r="E154" i="12"/>
  <c r="AG153" i="12"/>
  <c r="AF153" i="12"/>
  <c r="AE153" i="12"/>
  <c r="AD153" i="12"/>
  <c r="F153" i="12"/>
  <c r="E153" i="12"/>
  <c r="AE152" i="12"/>
  <c r="AG152" i="12" s="1"/>
  <c r="AD152" i="12"/>
  <c r="AF152" i="12" s="1"/>
  <c r="F152" i="12"/>
  <c r="E152" i="12"/>
  <c r="AE151" i="12"/>
  <c r="AG151" i="12" s="1"/>
  <c r="AD151" i="12"/>
  <c r="AF151" i="12" s="1"/>
  <c r="F151" i="12"/>
  <c r="E151" i="12"/>
  <c r="AE150" i="12"/>
  <c r="AG150" i="12" s="1"/>
  <c r="AD150" i="12"/>
  <c r="AF150" i="12" s="1"/>
  <c r="F150" i="12"/>
  <c r="E150" i="12"/>
  <c r="AF149" i="12"/>
  <c r="AE149" i="12"/>
  <c r="AG149" i="12" s="1"/>
  <c r="AD149" i="12"/>
  <c r="F149" i="12"/>
  <c r="E149" i="12"/>
  <c r="AE148" i="12"/>
  <c r="AG148" i="12" s="1"/>
  <c r="AD148" i="12"/>
  <c r="AF148" i="12" s="1"/>
  <c r="F148" i="12"/>
  <c r="E148" i="12"/>
  <c r="AE147" i="12"/>
  <c r="AG147" i="12" s="1"/>
  <c r="AD147" i="12"/>
  <c r="AF147" i="12" s="1"/>
  <c r="F147" i="12"/>
  <c r="E147" i="12"/>
  <c r="AE146" i="12"/>
  <c r="AG146" i="12" s="1"/>
  <c r="AD146" i="12"/>
  <c r="AF146" i="12" s="1"/>
  <c r="F146" i="12"/>
  <c r="E146" i="12"/>
  <c r="AF145" i="12"/>
  <c r="AE145" i="12"/>
  <c r="AG145" i="12" s="1"/>
  <c r="AD145" i="12"/>
  <c r="F145" i="12"/>
  <c r="E145" i="12"/>
  <c r="AE144" i="12"/>
  <c r="AG144" i="12" s="1"/>
  <c r="AD144" i="12"/>
  <c r="AF144" i="12" s="1"/>
  <c r="F144" i="12"/>
  <c r="E144" i="12"/>
  <c r="AE143" i="12"/>
  <c r="AG143" i="12" s="1"/>
  <c r="AD143" i="12"/>
  <c r="AF143" i="12" s="1"/>
  <c r="F143" i="12"/>
  <c r="E143" i="12"/>
  <c r="AE142" i="12"/>
  <c r="AD142" i="12"/>
  <c r="AG141" i="12"/>
  <c r="AE141" i="12"/>
  <c r="AD141" i="12"/>
  <c r="F141" i="12"/>
  <c r="E141" i="12"/>
  <c r="AE140" i="12"/>
  <c r="AD140" i="12"/>
  <c r="AE139" i="12"/>
  <c r="AG139" i="12" s="1"/>
  <c r="AD139" i="12"/>
  <c r="F139" i="12"/>
  <c r="E139" i="12"/>
  <c r="AE138" i="12"/>
  <c r="AG138" i="12" s="1"/>
  <c r="AD138" i="12"/>
  <c r="AF138" i="12" s="1"/>
  <c r="F138" i="12"/>
  <c r="E138" i="12"/>
  <c r="C138" i="12"/>
  <c r="AE137" i="12"/>
  <c r="AG137" i="12" s="1"/>
  <c r="AD137" i="12"/>
  <c r="AF137" i="12" s="1"/>
  <c r="F137" i="12"/>
  <c r="E137" i="12"/>
  <c r="AE136" i="12"/>
  <c r="AG136" i="12" s="1"/>
  <c r="AD136" i="12"/>
  <c r="AF136" i="12" s="1"/>
  <c r="F136" i="12"/>
  <c r="E136" i="12"/>
  <c r="AE135" i="12"/>
  <c r="AG135" i="12" s="1"/>
  <c r="AD135" i="12"/>
  <c r="AF135" i="12" s="1"/>
  <c r="F135" i="12"/>
  <c r="E135" i="12"/>
  <c r="AE134" i="12"/>
  <c r="AG134" i="12" s="1"/>
  <c r="AD134" i="12"/>
  <c r="AF134" i="12" s="1"/>
  <c r="F134" i="12"/>
  <c r="E134" i="12"/>
  <c r="AE133" i="12"/>
  <c r="AG133" i="12" s="1"/>
  <c r="AD133" i="12"/>
  <c r="AF133" i="12" s="1"/>
  <c r="F133" i="12"/>
  <c r="E133" i="12"/>
  <c r="AE132" i="12"/>
  <c r="AG132" i="12" s="1"/>
  <c r="AD132" i="12"/>
  <c r="AF132" i="12" s="1"/>
  <c r="F132" i="12"/>
  <c r="E132" i="12"/>
  <c r="AE131" i="12"/>
  <c r="AG131" i="12" s="1"/>
  <c r="AD131" i="12"/>
  <c r="AF131" i="12" s="1"/>
  <c r="F131" i="12"/>
  <c r="E131" i="12"/>
  <c r="AG130" i="12"/>
  <c r="AE130" i="12"/>
  <c r="AD130" i="12"/>
  <c r="AF130" i="12" s="1"/>
  <c r="F130" i="12"/>
  <c r="E130" i="12"/>
  <c r="AE129" i="12"/>
  <c r="AG129" i="12" s="1"/>
  <c r="AD129" i="12"/>
  <c r="AF129" i="12" s="1"/>
  <c r="F129" i="12"/>
  <c r="E129" i="12"/>
  <c r="AE128" i="12"/>
  <c r="AG128" i="12" s="1"/>
  <c r="AD128" i="12"/>
  <c r="AF128" i="12" s="1"/>
  <c r="F128" i="12"/>
  <c r="E128" i="12"/>
  <c r="AE127" i="12"/>
  <c r="AG127" i="12" s="1"/>
  <c r="AD127" i="12"/>
  <c r="AF127" i="12" s="1"/>
  <c r="F127" i="12"/>
  <c r="E127" i="12"/>
  <c r="AG126" i="12"/>
  <c r="AE126" i="12"/>
  <c r="AD126" i="12"/>
  <c r="AF126" i="12" s="1"/>
  <c r="F126" i="12"/>
  <c r="E126" i="12"/>
  <c r="AE125" i="12"/>
  <c r="AG125" i="12" s="1"/>
  <c r="AD125" i="12"/>
  <c r="AF125" i="12" s="1"/>
  <c r="F125" i="12"/>
  <c r="E125" i="12"/>
  <c r="AE123" i="12"/>
  <c r="AD123" i="12"/>
  <c r="F123" i="12"/>
  <c r="E123" i="12"/>
  <c r="AG122" i="12"/>
  <c r="AE122" i="12"/>
  <c r="AD122" i="12"/>
  <c r="AF122" i="12" s="1"/>
  <c r="F122" i="12"/>
  <c r="E122" i="12"/>
  <c r="AE121" i="12"/>
  <c r="AG121" i="12" s="1"/>
  <c r="AD121" i="12"/>
  <c r="AF121" i="12" s="1"/>
  <c r="F121" i="12"/>
  <c r="E121" i="12"/>
  <c r="AE120" i="12"/>
  <c r="AG120" i="12" s="1"/>
  <c r="AD120" i="12"/>
  <c r="AF120" i="12" s="1"/>
  <c r="F120" i="12"/>
  <c r="E120" i="12"/>
  <c r="AE119" i="12"/>
  <c r="AG119" i="12" s="1"/>
  <c r="AD119" i="12"/>
  <c r="AF119" i="12" s="1"/>
  <c r="F119" i="12"/>
  <c r="E119" i="12"/>
  <c r="AG118" i="12"/>
  <c r="AE118" i="12"/>
  <c r="AD118" i="12"/>
  <c r="AF118" i="12" s="1"/>
  <c r="F118" i="12"/>
  <c r="E118" i="12"/>
  <c r="AE117" i="12"/>
  <c r="AG117" i="12" s="1"/>
  <c r="AD117" i="12"/>
  <c r="AF117" i="12" s="1"/>
  <c r="F117" i="12"/>
  <c r="E117" i="12"/>
  <c r="AE116" i="12"/>
  <c r="AG116" i="12" s="1"/>
  <c r="AD116" i="12"/>
  <c r="AF116" i="12" s="1"/>
  <c r="F116" i="12"/>
  <c r="E116" i="12"/>
  <c r="AE115" i="12"/>
  <c r="AG115" i="12" s="1"/>
  <c r="AD115" i="12"/>
  <c r="AF115" i="12" s="1"/>
  <c r="F115" i="12"/>
  <c r="E115" i="12"/>
  <c r="AE114" i="12"/>
  <c r="AG114" i="12" s="1"/>
  <c r="AD114" i="12"/>
  <c r="AF114" i="12" s="1"/>
  <c r="F114" i="12"/>
  <c r="E114" i="12"/>
  <c r="AE113" i="12"/>
  <c r="AG113" i="12" s="1"/>
  <c r="AD113" i="12"/>
  <c r="AF113" i="12" s="1"/>
  <c r="F113" i="12"/>
  <c r="E113" i="12"/>
  <c r="AE112" i="12"/>
  <c r="AG112" i="12" s="1"/>
  <c r="AD112" i="12"/>
  <c r="AF112" i="12" s="1"/>
  <c r="F112" i="12"/>
  <c r="E112" i="12"/>
  <c r="AE111" i="12"/>
  <c r="AG111" i="12" s="1"/>
  <c r="AD111" i="12"/>
  <c r="AF111" i="12" s="1"/>
  <c r="F111" i="12"/>
  <c r="E111" i="12"/>
  <c r="AG110" i="12"/>
  <c r="AE110" i="12"/>
  <c r="AD110" i="12"/>
  <c r="AF110" i="12" s="1"/>
  <c r="F110" i="12"/>
  <c r="E110" i="12"/>
  <c r="AE109" i="12"/>
  <c r="AG109" i="12" s="1"/>
  <c r="AD109" i="12"/>
  <c r="AF109" i="12" s="1"/>
  <c r="F109" i="12"/>
  <c r="E109" i="12"/>
  <c r="AE108" i="12"/>
  <c r="AG108" i="12" s="1"/>
  <c r="AD108" i="12"/>
  <c r="AF108" i="12" s="1"/>
  <c r="F108" i="12"/>
  <c r="E108" i="12"/>
  <c r="AE107" i="12"/>
  <c r="AG107" i="12" s="1"/>
  <c r="AD107" i="12"/>
  <c r="AF107" i="12" s="1"/>
  <c r="F107" i="12"/>
  <c r="E107" i="12"/>
  <c r="AG106" i="12"/>
  <c r="AE106" i="12"/>
  <c r="AD106" i="12"/>
  <c r="AF106" i="12" s="1"/>
  <c r="F106" i="12"/>
  <c r="E106" i="12"/>
  <c r="AE105" i="12"/>
  <c r="AD105" i="12"/>
  <c r="AE104" i="12"/>
  <c r="AG104" i="12" s="1"/>
  <c r="AD104" i="12"/>
  <c r="F104" i="12"/>
  <c r="E104" i="12"/>
  <c r="AE103" i="12"/>
  <c r="AG103" i="12" s="1"/>
  <c r="AD103" i="12"/>
  <c r="AF103" i="12" s="1"/>
  <c r="F103" i="12"/>
  <c r="E103" i="12"/>
  <c r="AE102" i="12"/>
  <c r="AG102" i="12" s="1"/>
  <c r="AD102" i="12"/>
  <c r="AF102" i="12" s="1"/>
  <c r="F102" i="12"/>
  <c r="E102" i="12"/>
  <c r="AE101" i="12"/>
  <c r="AG101" i="12" s="1"/>
  <c r="AD101" i="12"/>
  <c r="AF101" i="12" s="1"/>
  <c r="F101" i="12"/>
  <c r="E101" i="12"/>
  <c r="AE100" i="12"/>
  <c r="AG100" i="12" s="1"/>
  <c r="AD100" i="12"/>
  <c r="AF100" i="12" s="1"/>
  <c r="F100" i="12"/>
  <c r="E100" i="12"/>
  <c r="AG99" i="12"/>
  <c r="AE99" i="12"/>
  <c r="AD99" i="12"/>
  <c r="AF99" i="12" s="1"/>
  <c r="F99" i="12"/>
  <c r="E99" i="12"/>
  <c r="AE98" i="12"/>
  <c r="AD98" i="12"/>
  <c r="AE97" i="12"/>
  <c r="AG97" i="12" s="1"/>
  <c r="AD97" i="12"/>
  <c r="F97" i="12"/>
  <c r="E97" i="12"/>
  <c r="AE96" i="12"/>
  <c r="AD96" i="12"/>
  <c r="AE94" i="12"/>
  <c r="AD94" i="12"/>
  <c r="F94" i="12"/>
  <c r="E94" i="12"/>
  <c r="AE93" i="12"/>
  <c r="AG93" i="12" s="1"/>
  <c r="AD93" i="12"/>
  <c r="AF93" i="12" s="1"/>
  <c r="F93" i="12"/>
  <c r="E93" i="12"/>
  <c r="AE92" i="12"/>
  <c r="AG92" i="12" s="1"/>
  <c r="AD92" i="12"/>
  <c r="F92" i="12"/>
  <c r="E92" i="12"/>
  <c r="AE91" i="12"/>
  <c r="AG91" i="12" s="1"/>
  <c r="AD91" i="12"/>
  <c r="AF91" i="12" s="1"/>
  <c r="F91" i="12"/>
  <c r="E91" i="12"/>
  <c r="AE90" i="12"/>
  <c r="AG90" i="12" s="1"/>
  <c r="AD90" i="12"/>
  <c r="AF90" i="12" s="1"/>
  <c r="F90" i="12"/>
  <c r="E90" i="12"/>
  <c r="AE89" i="12"/>
  <c r="AG89" i="12" s="1"/>
  <c r="AD89" i="12"/>
  <c r="AF89" i="12" s="1"/>
  <c r="F89" i="12"/>
  <c r="E89" i="12"/>
  <c r="AE88" i="12"/>
  <c r="AG88" i="12" s="1"/>
  <c r="AD88" i="12"/>
  <c r="AF88" i="12" s="1"/>
  <c r="F88" i="12"/>
  <c r="E88" i="12"/>
  <c r="AE87" i="12"/>
  <c r="AG87" i="12" s="1"/>
  <c r="AD87" i="12"/>
  <c r="AF87" i="12" s="1"/>
  <c r="F87" i="12"/>
  <c r="E87" i="12"/>
  <c r="AE86" i="12"/>
  <c r="AG86" i="12" s="1"/>
  <c r="AD86" i="12"/>
  <c r="AF86" i="12" s="1"/>
  <c r="F86" i="12"/>
  <c r="E86" i="12"/>
  <c r="AG85" i="12"/>
  <c r="AE85" i="12"/>
  <c r="AD85" i="12"/>
  <c r="AF85" i="12" s="1"/>
  <c r="F85" i="12"/>
  <c r="E85" i="12"/>
  <c r="AE84" i="12"/>
  <c r="AG84" i="12" s="1"/>
  <c r="AD84" i="12"/>
  <c r="AF84" i="12" s="1"/>
  <c r="F84" i="12"/>
  <c r="E84" i="12"/>
  <c r="AE83" i="12"/>
  <c r="AG83" i="12" s="1"/>
  <c r="AD83" i="12"/>
  <c r="AF83" i="12" s="1"/>
  <c r="F83" i="12"/>
  <c r="E83" i="12"/>
  <c r="AE82" i="12"/>
  <c r="AG82" i="12" s="1"/>
  <c r="AD82" i="12"/>
  <c r="AF82" i="12" s="1"/>
  <c r="F82" i="12"/>
  <c r="E82" i="12"/>
  <c r="AE81" i="12"/>
  <c r="AG81" i="12" s="1"/>
  <c r="AD81" i="12"/>
  <c r="AF81" i="12" s="1"/>
  <c r="F81" i="12"/>
  <c r="E81" i="12"/>
  <c r="AE80" i="12"/>
  <c r="AG80" i="12" s="1"/>
  <c r="AD80" i="12"/>
  <c r="AF80" i="12" s="1"/>
  <c r="F80" i="12"/>
  <c r="E80" i="12"/>
  <c r="AE79" i="12"/>
  <c r="AG79" i="12" s="1"/>
  <c r="AD79" i="12"/>
  <c r="AF79" i="12" s="1"/>
  <c r="F79" i="12"/>
  <c r="E79" i="12"/>
  <c r="AE77" i="12"/>
  <c r="AG77" i="12" s="1"/>
  <c r="AD77" i="12"/>
  <c r="F77" i="12"/>
  <c r="E77" i="12"/>
  <c r="AE76" i="12"/>
  <c r="AG76" i="12" s="1"/>
  <c r="AD76" i="12"/>
  <c r="AF76" i="12" s="1"/>
  <c r="F76" i="12"/>
  <c r="E76" i="12"/>
  <c r="AE75" i="12"/>
  <c r="AG75" i="12" s="1"/>
  <c r="AD75" i="12"/>
  <c r="AF75" i="12" s="1"/>
  <c r="F75" i="12"/>
  <c r="E75" i="12"/>
  <c r="AE74" i="12"/>
  <c r="AG74" i="12" s="1"/>
  <c r="AD74" i="12"/>
  <c r="AF74" i="12" s="1"/>
  <c r="F74" i="12"/>
  <c r="E74" i="12"/>
  <c r="AE73" i="12"/>
  <c r="AG73" i="12" s="1"/>
  <c r="AD73" i="12"/>
  <c r="AF73" i="12" s="1"/>
  <c r="F73" i="12"/>
  <c r="E73" i="12"/>
  <c r="AF72" i="12"/>
  <c r="AE72" i="12"/>
  <c r="AG72" i="12" s="1"/>
  <c r="AD72" i="12"/>
  <c r="F72" i="12"/>
  <c r="E72" i="12"/>
  <c r="AE71" i="12"/>
  <c r="AG71" i="12" s="1"/>
  <c r="AD71" i="12"/>
  <c r="AF71" i="12" s="1"/>
  <c r="F71" i="12"/>
  <c r="E71" i="12"/>
  <c r="AE70" i="12"/>
  <c r="AG70" i="12" s="1"/>
  <c r="AD70" i="12"/>
  <c r="AF70" i="12" s="1"/>
  <c r="F70" i="12"/>
  <c r="E70" i="12"/>
  <c r="AE69" i="12"/>
  <c r="AG69" i="12" s="1"/>
  <c r="AD69" i="12"/>
  <c r="AF69" i="12" s="1"/>
  <c r="F69" i="12"/>
  <c r="E69" i="12"/>
  <c r="AE67" i="12"/>
  <c r="AG67" i="12" s="1"/>
  <c r="AD67" i="12"/>
  <c r="F67" i="12"/>
  <c r="E67" i="12"/>
  <c r="AF66" i="12"/>
  <c r="AE66" i="12"/>
  <c r="AG66" i="12" s="1"/>
  <c r="AD66" i="12"/>
  <c r="F66" i="12"/>
  <c r="E66" i="12"/>
  <c r="AE65" i="12"/>
  <c r="AG65" i="12" s="1"/>
  <c r="AD65" i="12"/>
  <c r="AF65" i="12" s="1"/>
  <c r="F65" i="12"/>
  <c r="E65" i="12"/>
  <c r="AE64" i="12"/>
  <c r="AG64" i="12" s="1"/>
  <c r="AD64" i="12"/>
  <c r="AF64" i="12" s="1"/>
  <c r="F64" i="12"/>
  <c r="E64" i="12"/>
  <c r="AE63" i="12"/>
  <c r="AG63" i="12" s="1"/>
  <c r="AD63" i="12"/>
  <c r="AF63" i="12" s="1"/>
  <c r="F63" i="12"/>
  <c r="E63" i="12"/>
  <c r="AF62" i="12"/>
  <c r="AE62" i="12"/>
  <c r="AG62" i="12" s="1"/>
  <c r="AD62" i="12"/>
  <c r="F62" i="12"/>
  <c r="E62" i="12"/>
  <c r="AE61" i="12"/>
  <c r="AG61" i="12" s="1"/>
  <c r="AD61" i="12"/>
  <c r="AF61" i="12" s="1"/>
  <c r="F61" i="12"/>
  <c r="E61" i="12"/>
  <c r="AG60" i="12"/>
  <c r="AE60" i="12"/>
  <c r="AD60" i="12"/>
  <c r="AF60" i="12" s="1"/>
  <c r="F60" i="12"/>
  <c r="E60" i="12"/>
  <c r="AE59" i="12"/>
  <c r="AG59" i="12" s="1"/>
  <c r="AD59" i="12"/>
  <c r="AF59" i="12" s="1"/>
  <c r="F59" i="12"/>
  <c r="E59" i="12"/>
  <c r="AE58" i="12"/>
  <c r="AD58" i="12"/>
  <c r="AE57" i="12"/>
  <c r="AD57" i="12"/>
  <c r="AE56" i="12"/>
  <c r="AD56" i="12"/>
  <c r="F56" i="12"/>
  <c r="E56" i="12"/>
  <c r="AE55" i="12"/>
  <c r="AG55" i="12" s="1"/>
  <c r="AD55" i="12"/>
  <c r="AF55" i="12" s="1"/>
  <c r="F55" i="12"/>
  <c r="E55" i="12"/>
  <c r="AE54" i="12"/>
  <c r="AG54" i="12" s="1"/>
  <c r="AD54" i="12"/>
  <c r="AF54" i="12" s="1"/>
  <c r="F54" i="12"/>
  <c r="E54" i="12"/>
  <c r="AE53" i="12"/>
  <c r="AG53" i="12" s="1"/>
  <c r="AD53" i="12"/>
  <c r="AF53" i="12" s="1"/>
  <c r="F53" i="12"/>
  <c r="E53" i="12"/>
  <c r="AF52" i="12"/>
  <c r="AE52" i="12"/>
  <c r="AG52" i="12" s="1"/>
  <c r="AD52" i="12"/>
  <c r="F52" i="12"/>
  <c r="E52" i="12"/>
  <c r="AE51" i="12"/>
  <c r="AG51" i="12" s="1"/>
  <c r="AD51" i="12"/>
  <c r="AF51" i="12" s="1"/>
  <c r="F51" i="12"/>
  <c r="E51" i="12"/>
  <c r="AG50" i="12"/>
  <c r="AE50" i="12"/>
  <c r="AD50" i="12"/>
  <c r="AF50" i="12" s="1"/>
  <c r="F50" i="12"/>
  <c r="E50" i="12"/>
  <c r="AE49" i="12"/>
  <c r="AG49" i="12" s="1"/>
  <c r="AD49" i="12"/>
  <c r="AF49" i="12" s="1"/>
  <c r="F49" i="12"/>
  <c r="E49" i="12"/>
  <c r="AF48" i="12"/>
  <c r="AE48" i="12"/>
  <c r="AG48" i="12" s="1"/>
  <c r="AD48" i="12"/>
  <c r="F48" i="12"/>
  <c r="E48" i="12"/>
  <c r="AE47" i="12"/>
  <c r="AG47" i="12" s="1"/>
  <c r="AD47" i="12"/>
  <c r="AF47" i="12" s="1"/>
  <c r="F47" i="12"/>
  <c r="E47" i="12"/>
  <c r="AE46" i="12"/>
  <c r="AG46" i="12" s="1"/>
  <c r="AD46" i="12"/>
  <c r="AF46" i="12" s="1"/>
  <c r="F46" i="12"/>
  <c r="E46" i="12"/>
  <c r="AE45" i="12"/>
  <c r="AG45" i="12" s="1"/>
  <c r="AD45" i="12"/>
  <c r="AF45" i="12" s="1"/>
  <c r="F45" i="12"/>
  <c r="E45" i="12"/>
  <c r="AF44" i="12"/>
  <c r="AE44" i="12"/>
  <c r="AG44" i="12" s="1"/>
  <c r="AD44" i="12"/>
  <c r="F44" i="12"/>
  <c r="E44" i="12"/>
  <c r="AE43" i="12"/>
  <c r="AG43" i="12" s="1"/>
  <c r="AD43" i="12"/>
  <c r="AF43" i="12" s="1"/>
  <c r="F43" i="12"/>
  <c r="E43" i="12"/>
  <c r="AG42" i="12"/>
  <c r="AE42" i="12"/>
  <c r="AD42" i="12"/>
  <c r="AF42" i="12" s="1"/>
  <c r="F42" i="12"/>
  <c r="E42" i="12"/>
  <c r="AE41" i="12"/>
  <c r="AG41" i="12" s="1"/>
  <c r="AD41" i="12"/>
  <c r="AF41" i="12" s="1"/>
  <c r="F41" i="12"/>
  <c r="E41" i="12"/>
  <c r="AF40" i="12"/>
  <c r="AE40" i="12"/>
  <c r="AG40" i="12" s="1"/>
  <c r="AD40" i="12"/>
  <c r="F40" i="12"/>
  <c r="E40" i="12"/>
  <c r="AE39" i="12"/>
  <c r="AG39" i="12" s="1"/>
  <c r="AD39" i="12"/>
  <c r="AF39" i="12" s="1"/>
  <c r="F39" i="12"/>
  <c r="E39" i="12"/>
  <c r="AE38" i="12"/>
  <c r="AD38" i="12"/>
  <c r="AE37" i="12"/>
  <c r="AD37" i="12"/>
  <c r="AE36" i="12"/>
  <c r="AD36" i="12"/>
  <c r="F36" i="12"/>
  <c r="E36" i="12"/>
  <c r="AE35" i="12"/>
  <c r="AG35" i="12" s="1"/>
  <c r="AD35" i="12"/>
  <c r="AF35" i="12" s="1"/>
  <c r="F35" i="12"/>
  <c r="E35" i="12"/>
  <c r="AE34" i="12"/>
  <c r="AG34" i="12" s="1"/>
  <c r="AD34" i="12"/>
  <c r="AF34" i="12" s="1"/>
  <c r="F34" i="12"/>
  <c r="E34" i="12"/>
  <c r="AE33" i="12"/>
  <c r="AG33" i="12" s="1"/>
  <c r="AD33" i="12"/>
  <c r="AF33" i="12" s="1"/>
  <c r="F33" i="12"/>
  <c r="E33" i="12"/>
  <c r="AE32" i="12"/>
  <c r="AG32" i="12" s="1"/>
  <c r="AD32" i="12"/>
  <c r="AF32" i="12" s="1"/>
  <c r="F32" i="12"/>
  <c r="E32" i="12"/>
  <c r="AG31" i="12"/>
  <c r="AE31" i="12"/>
  <c r="AD31" i="12"/>
  <c r="AF31" i="12" s="1"/>
  <c r="F31" i="12"/>
  <c r="E31" i="12"/>
  <c r="AE30" i="12"/>
  <c r="AG30" i="12" s="1"/>
  <c r="AD30" i="12"/>
  <c r="AF30" i="12" s="1"/>
  <c r="F30" i="12"/>
  <c r="E30" i="12"/>
  <c r="AE29" i="12"/>
  <c r="AG29" i="12" s="1"/>
  <c r="AD29" i="12"/>
  <c r="AF29" i="12" s="1"/>
  <c r="F29" i="12"/>
  <c r="E29" i="12"/>
  <c r="AE28" i="12"/>
  <c r="AG28" i="12" s="1"/>
  <c r="AD28" i="12"/>
  <c r="AF28" i="12" s="1"/>
  <c r="F28" i="12"/>
  <c r="E28" i="12"/>
  <c r="AG27" i="12"/>
  <c r="AE27" i="12"/>
  <c r="AD27" i="12"/>
  <c r="AF27" i="12" s="1"/>
  <c r="F27" i="12"/>
  <c r="E27" i="12"/>
  <c r="AE26" i="12"/>
  <c r="AG26" i="12" s="1"/>
  <c r="AD26" i="12"/>
  <c r="AF26" i="12" s="1"/>
  <c r="F26" i="12"/>
  <c r="E26" i="12"/>
  <c r="AE25" i="12"/>
  <c r="AG25" i="12" s="1"/>
  <c r="AD25" i="12"/>
  <c r="AF25" i="12" s="1"/>
  <c r="F25" i="12"/>
  <c r="E25" i="12"/>
  <c r="AE24" i="12"/>
  <c r="AG24" i="12" s="1"/>
  <c r="AD24" i="12"/>
  <c r="AF24" i="12" s="1"/>
  <c r="F24" i="12"/>
  <c r="E24" i="12"/>
  <c r="AG23" i="12"/>
  <c r="AE23" i="12"/>
  <c r="AD23" i="12"/>
  <c r="AF23" i="12" s="1"/>
  <c r="F23" i="12"/>
  <c r="E23" i="12"/>
  <c r="AE22" i="12"/>
  <c r="AD22" i="12"/>
  <c r="AE21" i="12"/>
  <c r="AD21" i="12"/>
  <c r="F21" i="12"/>
  <c r="E21" i="12"/>
  <c r="AF20" i="12"/>
  <c r="AE20" i="12"/>
  <c r="AG20" i="12" s="1"/>
  <c r="AD20" i="12"/>
  <c r="F20" i="12"/>
  <c r="E20" i="12"/>
  <c r="AE19" i="12"/>
  <c r="AG19" i="12" s="1"/>
  <c r="AD19" i="12"/>
  <c r="AF19" i="12" s="1"/>
  <c r="F19" i="12"/>
  <c r="E19" i="12"/>
  <c r="AE18" i="12"/>
  <c r="AG18" i="12" s="1"/>
  <c r="AD18" i="12"/>
  <c r="AF18" i="12" s="1"/>
  <c r="F18" i="12"/>
  <c r="E18" i="12"/>
  <c r="AG17" i="12"/>
  <c r="AE17" i="12"/>
  <c r="AD17" i="12"/>
  <c r="AF17" i="12" s="1"/>
  <c r="F17" i="12"/>
  <c r="E17" i="12"/>
  <c r="AE16" i="12"/>
  <c r="AG16" i="12" s="1"/>
  <c r="AD16" i="12"/>
  <c r="AF16" i="12" s="1"/>
  <c r="F16" i="12"/>
  <c r="E16" i="12"/>
  <c r="AE15" i="12"/>
  <c r="AG15" i="12" s="1"/>
  <c r="AD15" i="12"/>
  <c r="AF15" i="12" s="1"/>
  <c r="F15" i="12"/>
  <c r="E15" i="12"/>
  <c r="AE14" i="12"/>
  <c r="AG14" i="12" s="1"/>
  <c r="AD14" i="12"/>
  <c r="AF14" i="12" s="1"/>
  <c r="F14" i="12"/>
  <c r="E14" i="12"/>
  <c r="AG13" i="12"/>
  <c r="AE13" i="12"/>
  <c r="AD13" i="12"/>
  <c r="AF13" i="12" s="1"/>
  <c r="F13" i="12"/>
  <c r="E13" i="12"/>
  <c r="AH12" i="12"/>
  <c r="AE12" i="12"/>
  <c r="AG12" i="12" s="1"/>
  <c r="AD12" i="12"/>
  <c r="AF12" i="12" s="1"/>
  <c r="F12" i="12"/>
  <c r="E12" i="12"/>
  <c r="AH11" i="12"/>
  <c r="AE11" i="12"/>
  <c r="AG11" i="12" s="1"/>
  <c r="AD11" i="12"/>
  <c r="AF11" i="12" s="1"/>
  <c r="F11" i="12"/>
  <c r="E11" i="12"/>
  <c r="AH10" i="12"/>
  <c r="AE10" i="12"/>
  <c r="AG10" i="12" s="1"/>
  <c r="AD10" i="12"/>
  <c r="AF10" i="12" s="1"/>
  <c r="F10" i="12"/>
  <c r="E10" i="12"/>
  <c r="AH9" i="12"/>
  <c r="AE9" i="12"/>
  <c r="AG9" i="12" s="1"/>
  <c r="AD9" i="12"/>
  <c r="AF9" i="12" s="1"/>
  <c r="F9" i="12"/>
  <c r="E9" i="12"/>
  <c r="AF8" i="12"/>
  <c r="AE8" i="12"/>
  <c r="AG8" i="12" s="1"/>
  <c r="AD8" i="12"/>
  <c r="F8" i="12"/>
  <c r="E8" i="12"/>
  <c r="AE7" i="12"/>
  <c r="AG7" i="12" s="1"/>
  <c r="AD7" i="12"/>
  <c r="AF7" i="12" s="1"/>
  <c r="F7" i="12"/>
  <c r="E7" i="12"/>
  <c r="AE6" i="12"/>
  <c r="AG6" i="12" s="1"/>
  <c r="AD6" i="12"/>
  <c r="AF6" i="12" s="1"/>
  <c r="F6" i="12"/>
  <c r="E6" i="12"/>
  <c r="AE5" i="12"/>
  <c r="AG5" i="12" s="1"/>
  <c r="AD5" i="12"/>
  <c r="AF5" i="12" s="1"/>
  <c r="F5" i="12"/>
  <c r="E5" i="12"/>
  <c r="AF4" i="12"/>
  <c r="AE4" i="12"/>
  <c r="AG4" i="12" s="1"/>
  <c r="AD4" i="12"/>
  <c r="F4" i="12"/>
  <c r="E4" i="12"/>
  <c r="AE3" i="12"/>
  <c r="AG3" i="12" s="1"/>
  <c r="AD3" i="12"/>
  <c r="AF3" i="12" s="1"/>
  <c r="F3" i="12"/>
  <c r="E3" i="12"/>
  <c r="AE2" i="12"/>
  <c r="AG2" i="12" s="1"/>
  <c r="AD2" i="12"/>
  <c r="AF2" i="12" s="1"/>
  <c r="F2" i="12"/>
  <c r="E2" i="12"/>
  <c r="W20" i="2" l="1"/>
  <c r="W19" i="2"/>
  <c r="O24" i="2"/>
  <c r="AD12" i="7" l="1"/>
  <c r="C7" i="11"/>
  <c r="C6" i="11"/>
  <c r="C5" i="11"/>
  <c r="Q19" i="2" l="1"/>
  <c r="P19" i="2"/>
  <c r="O19" i="2"/>
  <c r="Z1077" i="7"/>
  <c r="Z1076" i="7"/>
  <c r="Z1075" i="7"/>
  <c r="Z1074" i="7"/>
  <c r="Z1073" i="7"/>
  <c r="Z1072" i="7"/>
  <c r="Z1071" i="7"/>
  <c r="Z1070" i="7"/>
  <c r="Z1069" i="7"/>
  <c r="Z1068" i="7"/>
  <c r="Z1067" i="7"/>
  <c r="Z1066" i="7"/>
  <c r="Z1065" i="7"/>
  <c r="Z1064" i="7"/>
  <c r="Z1063" i="7"/>
  <c r="Z1062" i="7"/>
  <c r="Z1061" i="7"/>
  <c r="Z1060" i="7"/>
  <c r="Z1059" i="7"/>
  <c r="Z1058" i="7"/>
  <c r="Z1057" i="7"/>
  <c r="Z1056" i="7"/>
  <c r="Z1055" i="7"/>
  <c r="Z1054" i="7"/>
  <c r="Z1053" i="7"/>
  <c r="Z1052" i="7"/>
  <c r="Z1051" i="7"/>
  <c r="Z1050" i="7"/>
  <c r="Z1049" i="7"/>
  <c r="Z1048" i="7"/>
  <c r="Z1047" i="7"/>
  <c r="Z1046" i="7"/>
  <c r="Z1045" i="7"/>
  <c r="Z1044" i="7"/>
  <c r="Z1043" i="7"/>
  <c r="Z1042" i="7"/>
  <c r="Z1041" i="7"/>
  <c r="Z1040" i="7"/>
  <c r="Z1039" i="7"/>
  <c r="Z1038" i="7"/>
  <c r="Z1037" i="7"/>
  <c r="Z1036" i="7"/>
  <c r="Z1035" i="7"/>
  <c r="Z1034" i="7"/>
  <c r="Z1033" i="7"/>
  <c r="Z1032" i="7"/>
  <c r="Z1031" i="7"/>
  <c r="Z1030" i="7"/>
  <c r="Z1029" i="7"/>
  <c r="Z1028" i="7"/>
  <c r="Z1027" i="7"/>
  <c r="Z1026" i="7"/>
  <c r="Z1025" i="7"/>
  <c r="Z1024" i="7"/>
  <c r="Z1023" i="7"/>
  <c r="Z1022" i="7"/>
  <c r="Z1021" i="7"/>
  <c r="Z1020" i="7"/>
  <c r="Z1019" i="7"/>
  <c r="Z1018" i="7"/>
  <c r="Z1017" i="7"/>
  <c r="Z1016" i="7"/>
  <c r="Z1015" i="7"/>
  <c r="Z1014" i="7"/>
  <c r="Z1013" i="7"/>
  <c r="Z1012" i="7"/>
  <c r="Z1011" i="7"/>
  <c r="Z1010" i="7"/>
  <c r="Z1009" i="7"/>
  <c r="Z1008" i="7"/>
  <c r="Z1007" i="7"/>
  <c r="Z1006" i="7"/>
  <c r="Z1005" i="7"/>
  <c r="Z1004" i="7"/>
  <c r="Z1003" i="7"/>
  <c r="Z1002" i="7"/>
  <c r="Z1001" i="7"/>
  <c r="Z1000" i="7"/>
  <c r="Z999" i="7"/>
  <c r="Z998" i="7"/>
  <c r="Z997" i="7"/>
  <c r="Z996" i="7"/>
  <c r="Z995" i="7"/>
  <c r="Z994" i="7"/>
  <c r="Z993" i="7"/>
  <c r="Z992" i="7"/>
  <c r="Z991" i="7"/>
  <c r="Z990" i="7"/>
  <c r="Z989" i="7"/>
  <c r="Z988" i="7"/>
  <c r="Z987" i="7"/>
  <c r="Z986" i="7"/>
  <c r="Z985" i="7"/>
  <c r="Z984" i="7"/>
  <c r="Z983" i="7"/>
  <c r="Z982" i="7"/>
  <c r="Z981" i="7"/>
  <c r="Z980" i="7"/>
  <c r="Z979" i="7"/>
  <c r="Z978" i="7"/>
  <c r="Z977" i="7"/>
  <c r="Z976" i="7"/>
  <c r="Z975" i="7"/>
  <c r="Z974" i="7"/>
  <c r="Z973" i="7"/>
  <c r="Z972" i="7"/>
  <c r="Z971" i="7"/>
  <c r="Z970" i="7"/>
  <c r="Z969" i="7"/>
  <c r="Z968" i="7"/>
  <c r="Z967" i="7"/>
  <c r="Z966" i="7"/>
  <c r="Z965" i="7"/>
  <c r="Z964" i="7"/>
  <c r="Z963" i="7"/>
  <c r="Z962" i="7"/>
  <c r="Z961" i="7"/>
  <c r="Z960" i="7"/>
  <c r="Z959" i="7"/>
  <c r="Z958" i="7"/>
  <c r="Z957" i="7"/>
  <c r="Z956" i="7"/>
  <c r="Z955" i="7"/>
  <c r="Z954" i="7"/>
  <c r="Z953" i="7"/>
  <c r="Z952" i="7"/>
  <c r="Z951" i="7"/>
  <c r="Z950" i="7"/>
  <c r="Z949" i="7"/>
  <c r="Z948" i="7"/>
  <c r="Z947" i="7"/>
  <c r="Z946" i="7"/>
  <c r="Z945" i="7"/>
  <c r="Z944" i="7"/>
  <c r="Z943" i="7"/>
  <c r="Z942" i="7"/>
  <c r="Z941" i="7"/>
  <c r="Z940" i="7"/>
  <c r="Z939" i="7"/>
  <c r="Z938" i="7"/>
  <c r="Z937" i="7"/>
  <c r="Z936" i="7"/>
  <c r="Z935" i="7"/>
  <c r="Z934" i="7"/>
  <c r="Z933" i="7"/>
  <c r="Z932" i="7"/>
  <c r="Z931" i="7"/>
  <c r="Z930" i="7"/>
  <c r="Z929" i="7"/>
  <c r="Z928" i="7"/>
  <c r="Z927" i="7"/>
  <c r="Z926" i="7"/>
  <c r="Z925" i="7"/>
  <c r="Z924" i="7"/>
  <c r="Z923" i="7"/>
  <c r="Z922" i="7"/>
  <c r="Z921" i="7"/>
  <c r="Z920" i="7"/>
  <c r="Z919" i="7"/>
  <c r="Z918" i="7"/>
  <c r="Z917" i="7"/>
  <c r="Z916" i="7"/>
  <c r="Z915" i="7"/>
  <c r="Z914" i="7"/>
  <c r="Z913" i="7"/>
  <c r="Z912" i="7"/>
  <c r="Z911" i="7"/>
  <c r="Z910" i="7"/>
  <c r="Z909" i="7"/>
  <c r="Z908" i="7"/>
  <c r="Z907" i="7"/>
  <c r="Z906" i="7"/>
  <c r="Z905" i="7"/>
  <c r="Z904" i="7"/>
  <c r="Z903" i="7"/>
  <c r="Z902" i="7"/>
  <c r="Z901" i="7"/>
  <c r="Z900" i="7"/>
  <c r="Z899" i="7"/>
  <c r="Z898" i="7"/>
  <c r="Z897" i="7"/>
  <c r="Z896" i="7"/>
  <c r="Z895" i="7"/>
  <c r="Z894" i="7"/>
  <c r="Z893" i="7"/>
  <c r="Z892" i="7"/>
  <c r="Z891" i="7"/>
  <c r="Z890" i="7"/>
  <c r="Z889" i="7"/>
  <c r="Z888" i="7"/>
  <c r="Z887" i="7"/>
  <c r="Z886" i="7"/>
  <c r="Z885" i="7"/>
  <c r="Z884" i="7"/>
  <c r="Z883" i="7"/>
  <c r="Z882" i="7"/>
  <c r="Z881" i="7"/>
  <c r="Z880" i="7"/>
  <c r="Z879" i="7"/>
  <c r="Z878" i="7"/>
  <c r="Z877" i="7"/>
  <c r="Z876" i="7"/>
  <c r="Z875" i="7"/>
  <c r="Z874" i="7"/>
  <c r="Z873" i="7"/>
  <c r="Z872" i="7"/>
  <c r="Z871" i="7"/>
  <c r="Z870" i="7"/>
  <c r="Z869" i="7"/>
  <c r="Z868" i="7"/>
  <c r="Z867" i="7"/>
  <c r="Z866" i="7"/>
  <c r="Z865" i="7"/>
  <c r="Z864" i="7"/>
  <c r="Z863" i="7"/>
  <c r="Z862" i="7"/>
  <c r="Z861" i="7"/>
  <c r="Z860" i="7"/>
  <c r="Z859" i="7"/>
  <c r="Z858" i="7"/>
  <c r="Z857" i="7"/>
  <c r="Z856" i="7"/>
  <c r="Z855" i="7"/>
  <c r="Z854" i="7"/>
  <c r="Z853" i="7"/>
  <c r="Z852" i="7"/>
  <c r="Z851" i="7"/>
  <c r="Z850" i="7"/>
  <c r="Z849" i="7"/>
  <c r="Z848" i="7"/>
  <c r="Z847" i="7"/>
  <c r="Z846" i="7"/>
  <c r="Z845" i="7"/>
  <c r="Z844" i="7"/>
  <c r="Z843" i="7"/>
  <c r="Z842" i="7"/>
  <c r="Z841" i="7"/>
  <c r="Z840" i="7"/>
  <c r="Z839" i="7"/>
  <c r="Z838" i="7"/>
  <c r="Z837" i="7"/>
  <c r="Z836" i="7"/>
  <c r="Z835" i="7"/>
  <c r="Z834" i="7"/>
  <c r="Z833" i="7"/>
  <c r="Z832" i="7"/>
  <c r="Z831" i="7"/>
  <c r="Z830" i="7"/>
  <c r="Z829" i="7"/>
  <c r="Z828" i="7"/>
  <c r="Z827" i="7"/>
  <c r="Z826" i="7"/>
  <c r="Z825" i="7"/>
  <c r="Z824" i="7"/>
  <c r="Z823" i="7"/>
  <c r="Z822" i="7"/>
  <c r="Z821" i="7"/>
  <c r="Z820" i="7"/>
  <c r="Z819" i="7"/>
  <c r="Z818" i="7"/>
  <c r="Z817" i="7"/>
  <c r="Z816" i="7"/>
  <c r="Z815" i="7"/>
  <c r="Z814" i="7"/>
  <c r="Z813" i="7"/>
  <c r="Z812" i="7"/>
  <c r="Z811" i="7"/>
  <c r="Z810" i="7"/>
  <c r="Z809" i="7"/>
  <c r="Z808" i="7"/>
  <c r="Z807" i="7"/>
  <c r="Z806" i="7"/>
  <c r="Z805" i="7"/>
  <c r="Z804" i="7"/>
  <c r="Z803" i="7"/>
  <c r="Z802" i="7"/>
  <c r="Z801" i="7"/>
  <c r="Z800" i="7"/>
  <c r="Z799" i="7"/>
  <c r="Z798" i="7"/>
  <c r="Z797" i="7"/>
  <c r="Z796" i="7"/>
  <c r="Z795" i="7"/>
  <c r="Z794" i="7"/>
  <c r="Z793" i="7"/>
  <c r="Z792" i="7"/>
  <c r="Z791" i="7"/>
  <c r="Z790" i="7"/>
  <c r="Z789" i="7"/>
  <c r="Z788" i="7"/>
  <c r="Z787" i="7"/>
  <c r="Z786" i="7"/>
  <c r="Z785" i="7"/>
  <c r="Z784" i="7"/>
  <c r="Z783" i="7"/>
  <c r="Z782" i="7"/>
  <c r="Z781" i="7"/>
  <c r="Z780" i="7"/>
  <c r="Z779" i="7"/>
  <c r="Z778" i="7"/>
  <c r="Z777" i="7"/>
  <c r="Z776" i="7"/>
  <c r="Z775" i="7"/>
  <c r="Z774" i="7"/>
  <c r="Z773" i="7"/>
  <c r="Z772" i="7"/>
  <c r="Z771" i="7"/>
  <c r="Z770" i="7"/>
  <c r="Z769" i="7"/>
  <c r="Z768" i="7"/>
  <c r="Z767" i="7"/>
  <c r="Z766" i="7"/>
  <c r="Z765" i="7"/>
  <c r="Z764" i="7"/>
  <c r="Z763" i="7"/>
  <c r="Z762" i="7"/>
  <c r="Z761" i="7"/>
  <c r="Z760" i="7"/>
  <c r="Z759" i="7"/>
  <c r="Z758" i="7"/>
  <c r="Z757" i="7"/>
  <c r="Z756" i="7"/>
  <c r="Z755" i="7"/>
  <c r="Z754" i="7"/>
  <c r="Z753" i="7"/>
  <c r="Z752" i="7"/>
  <c r="Z751" i="7"/>
  <c r="Z750" i="7"/>
  <c r="Z749" i="7"/>
  <c r="Z748" i="7"/>
  <c r="Z747" i="7"/>
  <c r="Z746" i="7"/>
  <c r="Z745" i="7"/>
  <c r="Z744" i="7"/>
  <c r="Z743" i="7"/>
  <c r="Z742" i="7"/>
  <c r="Z741" i="7"/>
  <c r="Z740" i="7"/>
  <c r="Z739" i="7"/>
  <c r="Z738" i="7"/>
  <c r="Z737" i="7"/>
  <c r="Z736" i="7"/>
  <c r="Z735" i="7"/>
  <c r="Z734" i="7"/>
  <c r="Z733" i="7"/>
  <c r="Z732" i="7"/>
  <c r="Z731" i="7"/>
  <c r="Z730" i="7"/>
  <c r="Z729" i="7"/>
  <c r="Z728" i="7"/>
  <c r="Z727" i="7"/>
  <c r="Z726" i="7"/>
  <c r="Z725" i="7"/>
  <c r="Z724" i="7"/>
  <c r="Z723" i="7"/>
  <c r="Z722" i="7"/>
  <c r="Z721" i="7"/>
  <c r="Z720" i="7"/>
  <c r="Z719" i="7"/>
  <c r="Z718" i="7"/>
  <c r="Z717" i="7"/>
  <c r="Z716" i="7"/>
  <c r="Z715" i="7"/>
  <c r="Z714" i="7"/>
  <c r="Z713" i="7"/>
  <c r="Z712" i="7"/>
  <c r="Z711" i="7"/>
  <c r="Z710" i="7"/>
  <c r="Z709" i="7"/>
  <c r="Z708" i="7"/>
  <c r="Z707" i="7"/>
  <c r="Z706" i="7"/>
  <c r="Z705" i="7"/>
  <c r="Z704" i="7"/>
  <c r="Z703" i="7"/>
  <c r="Z702" i="7"/>
  <c r="Z701" i="7"/>
  <c r="Z700" i="7"/>
  <c r="Z699" i="7"/>
  <c r="Z698" i="7"/>
  <c r="Z697" i="7"/>
  <c r="Z696" i="7"/>
  <c r="Z695" i="7"/>
  <c r="Z694" i="7"/>
  <c r="Z693" i="7"/>
  <c r="Z692" i="7"/>
  <c r="Z691" i="7"/>
  <c r="Z690" i="7"/>
  <c r="Z689" i="7"/>
  <c r="Z688" i="7"/>
  <c r="Z687" i="7"/>
  <c r="Z686" i="7"/>
  <c r="Z685" i="7"/>
  <c r="Z684" i="7"/>
  <c r="Z683" i="7"/>
  <c r="Z682" i="7"/>
  <c r="Z681" i="7"/>
  <c r="Z680" i="7"/>
  <c r="Z679" i="7"/>
  <c r="Z678" i="7"/>
  <c r="Z677" i="7"/>
  <c r="Z676" i="7"/>
  <c r="Z675" i="7"/>
  <c r="Z674" i="7"/>
  <c r="Z673" i="7"/>
  <c r="Z672" i="7"/>
  <c r="Z671" i="7"/>
  <c r="Z670" i="7"/>
  <c r="Z669" i="7"/>
  <c r="Z668" i="7"/>
  <c r="Z667" i="7"/>
  <c r="Z666" i="7"/>
  <c r="Z665" i="7"/>
  <c r="Z664" i="7"/>
  <c r="Z663" i="7"/>
  <c r="Z662" i="7"/>
  <c r="Z661" i="7"/>
  <c r="Z660" i="7"/>
  <c r="Z659" i="7"/>
  <c r="Z658" i="7"/>
  <c r="Z657" i="7"/>
  <c r="Z656" i="7"/>
  <c r="Z655" i="7"/>
  <c r="Z654" i="7"/>
  <c r="Z653" i="7"/>
  <c r="Z652" i="7"/>
  <c r="Z651" i="7"/>
  <c r="Z650" i="7"/>
  <c r="Z649" i="7"/>
  <c r="Z648" i="7"/>
  <c r="Z647" i="7"/>
  <c r="Z646" i="7"/>
  <c r="Z645" i="7"/>
  <c r="Z644" i="7"/>
  <c r="Z643" i="7"/>
  <c r="Z642" i="7"/>
  <c r="Z641" i="7"/>
  <c r="Z640" i="7"/>
  <c r="Z639" i="7"/>
  <c r="Z638" i="7"/>
  <c r="Z637" i="7"/>
  <c r="Z636" i="7"/>
  <c r="Z635" i="7"/>
  <c r="Z634" i="7"/>
  <c r="Z633" i="7"/>
  <c r="Z632" i="7"/>
  <c r="Z631" i="7"/>
  <c r="Z630" i="7"/>
  <c r="Z629" i="7"/>
  <c r="Z628" i="7"/>
  <c r="Z627" i="7"/>
  <c r="Z626" i="7"/>
  <c r="Z625" i="7"/>
  <c r="Z624" i="7"/>
  <c r="Z623" i="7"/>
  <c r="Z622" i="7"/>
  <c r="Z621" i="7"/>
  <c r="Z620" i="7"/>
  <c r="Z619" i="7"/>
  <c r="Z618" i="7"/>
  <c r="Z617" i="7"/>
  <c r="Z616" i="7"/>
  <c r="Z615" i="7"/>
  <c r="Z614" i="7"/>
  <c r="Z613" i="7"/>
  <c r="Z612" i="7"/>
  <c r="Z611" i="7"/>
  <c r="Z610" i="7"/>
  <c r="Z609" i="7"/>
  <c r="Z608" i="7"/>
  <c r="Z607" i="7"/>
  <c r="Z606" i="7"/>
  <c r="Z605" i="7"/>
  <c r="Z604" i="7"/>
  <c r="Z603" i="7"/>
  <c r="Z602" i="7"/>
  <c r="Z601" i="7"/>
  <c r="Z600" i="7"/>
  <c r="Z599" i="7"/>
  <c r="Z598" i="7"/>
  <c r="Z597" i="7"/>
  <c r="Z596" i="7"/>
  <c r="Z595" i="7"/>
  <c r="Z594" i="7"/>
  <c r="Z593" i="7"/>
  <c r="Z592" i="7"/>
  <c r="Z591" i="7"/>
  <c r="Z590" i="7"/>
  <c r="Z589" i="7"/>
  <c r="Z588" i="7"/>
  <c r="Z587" i="7"/>
  <c r="Z586" i="7"/>
  <c r="Z585" i="7"/>
  <c r="Z584" i="7"/>
  <c r="Z583" i="7"/>
  <c r="Z582" i="7"/>
  <c r="Z581" i="7"/>
  <c r="Z580" i="7"/>
  <c r="Z579" i="7"/>
  <c r="Z578" i="7"/>
  <c r="Z577" i="7"/>
  <c r="Z576" i="7"/>
  <c r="Z575" i="7"/>
  <c r="Z574" i="7"/>
  <c r="Z573" i="7"/>
  <c r="Z572" i="7"/>
  <c r="Z571" i="7"/>
  <c r="Z570" i="7"/>
  <c r="Z569" i="7"/>
  <c r="Z568" i="7"/>
  <c r="Z567" i="7"/>
  <c r="Z566" i="7"/>
  <c r="Z565" i="7"/>
  <c r="Z564" i="7"/>
  <c r="Z563" i="7"/>
  <c r="Z562" i="7"/>
  <c r="Z561" i="7"/>
  <c r="Z560" i="7"/>
  <c r="Z559" i="7"/>
  <c r="Z558" i="7"/>
  <c r="Z557" i="7"/>
  <c r="Z556" i="7"/>
  <c r="Z555" i="7"/>
  <c r="Z554" i="7"/>
  <c r="Z553" i="7"/>
  <c r="Z552" i="7"/>
  <c r="Z551" i="7"/>
  <c r="Z550" i="7"/>
  <c r="Z549" i="7"/>
  <c r="Z548" i="7"/>
  <c r="Z547" i="7"/>
  <c r="Z546" i="7"/>
  <c r="Z545" i="7"/>
  <c r="Z544" i="7"/>
  <c r="Z543" i="7"/>
  <c r="Z542" i="7"/>
  <c r="Z541" i="7"/>
  <c r="Z540" i="7"/>
  <c r="Z539" i="7"/>
  <c r="Z538" i="7"/>
  <c r="Z537" i="7"/>
  <c r="Z536" i="7"/>
  <c r="Z535" i="7"/>
  <c r="Z534" i="7"/>
  <c r="Z533" i="7"/>
  <c r="Z532" i="7"/>
  <c r="Z531" i="7"/>
  <c r="Z530" i="7"/>
  <c r="Z529" i="7"/>
  <c r="Z528" i="7"/>
  <c r="Z527" i="7"/>
  <c r="Z526" i="7"/>
  <c r="Z525" i="7"/>
  <c r="Z524" i="7"/>
  <c r="Z523" i="7"/>
  <c r="Z522" i="7"/>
  <c r="Z521" i="7"/>
  <c r="Z520" i="7"/>
  <c r="Z519" i="7"/>
  <c r="Z518" i="7"/>
  <c r="Z517" i="7"/>
  <c r="Z516" i="7"/>
  <c r="Z515" i="7"/>
  <c r="Z514" i="7"/>
  <c r="Z513" i="7"/>
  <c r="Z512" i="7"/>
  <c r="Z511" i="7"/>
  <c r="Z510" i="7"/>
  <c r="Z509" i="7"/>
  <c r="Z508" i="7"/>
  <c r="Z507" i="7"/>
  <c r="Z506" i="7"/>
  <c r="Z505" i="7"/>
  <c r="Z504" i="7"/>
  <c r="Z503" i="7"/>
  <c r="Z502" i="7"/>
  <c r="Z501" i="7"/>
  <c r="Z500" i="7"/>
  <c r="Z499" i="7"/>
  <c r="Z498" i="7"/>
  <c r="Z497" i="7"/>
  <c r="Z496" i="7"/>
  <c r="Z495" i="7"/>
  <c r="Z494" i="7"/>
  <c r="Z493" i="7"/>
  <c r="Z492" i="7"/>
  <c r="Z491" i="7"/>
  <c r="Z490" i="7"/>
  <c r="Z489" i="7"/>
  <c r="Z488" i="7"/>
  <c r="Z487" i="7"/>
  <c r="Z486" i="7"/>
  <c r="Z485" i="7"/>
  <c r="Z484" i="7"/>
  <c r="Z483" i="7"/>
  <c r="Z482" i="7"/>
  <c r="Z481" i="7"/>
  <c r="Z480" i="7"/>
  <c r="Z479" i="7"/>
  <c r="Z478" i="7"/>
  <c r="Z477" i="7"/>
  <c r="Z476" i="7"/>
  <c r="Z475" i="7"/>
  <c r="Z474" i="7"/>
  <c r="Z473" i="7"/>
  <c r="Z472" i="7"/>
  <c r="Z471" i="7"/>
  <c r="Z470" i="7"/>
  <c r="Z469" i="7"/>
  <c r="Z468" i="7"/>
  <c r="Z467" i="7"/>
  <c r="Z466" i="7"/>
  <c r="Z465" i="7"/>
  <c r="Z464" i="7"/>
  <c r="Z463" i="7"/>
  <c r="Z462" i="7"/>
  <c r="Z461" i="7"/>
  <c r="Z460" i="7"/>
  <c r="Z459" i="7"/>
  <c r="Z458" i="7"/>
  <c r="Z457" i="7"/>
  <c r="Z456" i="7"/>
  <c r="Z455" i="7"/>
  <c r="Z454" i="7"/>
  <c r="Z453" i="7"/>
  <c r="Z452" i="7"/>
  <c r="Z451" i="7"/>
  <c r="Z450" i="7"/>
  <c r="Z449" i="7"/>
  <c r="Z448" i="7"/>
  <c r="Z447" i="7"/>
  <c r="Z446" i="7"/>
  <c r="Z445" i="7"/>
  <c r="Z444" i="7"/>
  <c r="Z443" i="7"/>
  <c r="Z442" i="7"/>
  <c r="Z441" i="7"/>
  <c r="Z440" i="7"/>
  <c r="Z439" i="7"/>
  <c r="Z438" i="7"/>
  <c r="Z437" i="7"/>
  <c r="Z436" i="7"/>
  <c r="Z435" i="7"/>
  <c r="Z434" i="7"/>
  <c r="Z433" i="7"/>
  <c r="Z432" i="7"/>
  <c r="Z431" i="7"/>
  <c r="Z430" i="7"/>
  <c r="Z429" i="7"/>
  <c r="Z428" i="7"/>
  <c r="Z427" i="7"/>
  <c r="Z426" i="7"/>
  <c r="Z425" i="7"/>
  <c r="Z424" i="7"/>
  <c r="Z423" i="7"/>
  <c r="Z422" i="7"/>
  <c r="Z421" i="7"/>
  <c r="Z420" i="7"/>
  <c r="Z419" i="7"/>
  <c r="Z418" i="7"/>
  <c r="Z417" i="7"/>
  <c r="Z416" i="7"/>
  <c r="Z415" i="7"/>
  <c r="Z414" i="7"/>
  <c r="Z413" i="7"/>
  <c r="Z412" i="7"/>
  <c r="Z411" i="7"/>
  <c r="Z410" i="7"/>
  <c r="Z409" i="7"/>
  <c r="Z408" i="7"/>
  <c r="Z407" i="7"/>
  <c r="Z406" i="7"/>
  <c r="Z405" i="7"/>
  <c r="Z404" i="7"/>
  <c r="Z403" i="7"/>
  <c r="Z402" i="7"/>
  <c r="Z401" i="7"/>
  <c r="Z400" i="7"/>
  <c r="Z399" i="7"/>
  <c r="Z398" i="7"/>
  <c r="Z397" i="7"/>
  <c r="Z396" i="7"/>
  <c r="Z395" i="7"/>
  <c r="Z394" i="7"/>
  <c r="Z393" i="7"/>
  <c r="Z392" i="7"/>
  <c r="Z391" i="7"/>
  <c r="Z390" i="7"/>
  <c r="Z389" i="7"/>
  <c r="Z388" i="7"/>
  <c r="Z387" i="7"/>
  <c r="Z386" i="7"/>
  <c r="Z385" i="7"/>
  <c r="Z384" i="7"/>
  <c r="Z383" i="7"/>
  <c r="Z382" i="7"/>
  <c r="Z381" i="7"/>
  <c r="Z380" i="7"/>
  <c r="Z379" i="7"/>
  <c r="Z378" i="7"/>
  <c r="Z377" i="7"/>
  <c r="Z376" i="7"/>
  <c r="Z375" i="7"/>
  <c r="Z374" i="7"/>
  <c r="Z373" i="7"/>
  <c r="Z372" i="7"/>
  <c r="Z371" i="7"/>
  <c r="Z370" i="7"/>
  <c r="Z369" i="7"/>
  <c r="Z368" i="7"/>
  <c r="Z367" i="7"/>
  <c r="Z366" i="7"/>
  <c r="Z365" i="7"/>
  <c r="Z364" i="7"/>
  <c r="Z363" i="7"/>
  <c r="Z362" i="7"/>
  <c r="Z361" i="7"/>
  <c r="Z360" i="7"/>
  <c r="Z359" i="7"/>
  <c r="Z358" i="7"/>
  <c r="Z357" i="7"/>
  <c r="Z356" i="7"/>
  <c r="Z355" i="7"/>
  <c r="Z354" i="7"/>
  <c r="Z353" i="7"/>
  <c r="Z352" i="7"/>
  <c r="Z351" i="7"/>
  <c r="Z350" i="7"/>
  <c r="Z349" i="7"/>
  <c r="Z348" i="7"/>
  <c r="Z347" i="7"/>
  <c r="Z346" i="7"/>
  <c r="Z345" i="7"/>
  <c r="Z344" i="7"/>
  <c r="Z343" i="7"/>
  <c r="Z342" i="7"/>
  <c r="Z341" i="7"/>
  <c r="Z340" i="7"/>
  <c r="Z339" i="7"/>
  <c r="Z338" i="7"/>
  <c r="Z337" i="7"/>
  <c r="Z336" i="7"/>
  <c r="Z335" i="7"/>
  <c r="Z334" i="7"/>
  <c r="Z333" i="7"/>
  <c r="Z332" i="7"/>
  <c r="Z331" i="7"/>
  <c r="Z330" i="7"/>
  <c r="Z329" i="7"/>
  <c r="Z328" i="7"/>
  <c r="Z327" i="7"/>
  <c r="Z326" i="7"/>
  <c r="Z325" i="7"/>
  <c r="Z324" i="7"/>
  <c r="Z323" i="7"/>
  <c r="Z322" i="7"/>
  <c r="Z321" i="7"/>
  <c r="Z320" i="7"/>
  <c r="Z319" i="7"/>
  <c r="Z318" i="7"/>
  <c r="Z317" i="7"/>
  <c r="Z316" i="7"/>
  <c r="Z315" i="7"/>
  <c r="Z314" i="7"/>
  <c r="Z313" i="7"/>
  <c r="Z312" i="7"/>
  <c r="Z311" i="7"/>
  <c r="Z310" i="7"/>
  <c r="Z309" i="7"/>
  <c r="Z308" i="7"/>
  <c r="Z307" i="7"/>
  <c r="Z306" i="7"/>
  <c r="Z305" i="7"/>
  <c r="Z304" i="7"/>
  <c r="Z303" i="7"/>
  <c r="Z302" i="7"/>
  <c r="Z301" i="7"/>
  <c r="Z300" i="7"/>
  <c r="Z299" i="7"/>
  <c r="Z298" i="7"/>
  <c r="Z297" i="7"/>
  <c r="Z296" i="7"/>
  <c r="Z295" i="7"/>
  <c r="Z294" i="7"/>
  <c r="Z293" i="7"/>
  <c r="Z292" i="7"/>
  <c r="Z291" i="7"/>
  <c r="Z290" i="7"/>
  <c r="Z289" i="7"/>
  <c r="Z288" i="7"/>
  <c r="Z287" i="7"/>
  <c r="Z286" i="7"/>
  <c r="Z285" i="7"/>
  <c r="Z284" i="7"/>
  <c r="Z283" i="7"/>
  <c r="Z282" i="7"/>
  <c r="Z281" i="7"/>
  <c r="Z280" i="7"/>
  <c r="Z279" i="7"/>
  <c r="Z278" i="7"/>
  <c r="Z277" i="7"/>
  <c r="Z276" i="7"/>
  <c r="Z275" i="7"/>
  <c r="Z274" i="7"/>
  <c r="Z273" i="7"/>
  <c r="Z272" i="7"/>
  <c r="Z271" i="7"/>
  <c r="Z270" i="7"/>
  <c r="Z269" i="7"/>
  <c r="Z268" i="7"/>
  <c r="Z267" i="7"/>
  <c r="Z266" i="7"/>
  <c r="Z265" i="7"/>
  <c r="Z264" i="7"/>
  <c r="Z263" i="7"/>
  <c r="Z262" i="7"/>
  <c r="Z261" i="7"/>
  <c r="Z260" i="7"/>
  <c r="Z259" i="7"/>
  <c r="Z258" i="7"/>
  <c r="Z257" i="7"/>
  <c r="Z256" i="7"/>
  <c r="Z255" i="7"/>
  <c r="Z254" i="7"/>
  <c r="Z253" i="7"/>
  <c r="Z252" i="7"/>
  <c r="Z251" i="7"/>
  <c r="Z250" i="7"/>
  <c r="Z249" i="7"/>
  <c r="Z248" i="7"/>
  <c r="Z247" i="7"/>
  <c r="Z246" i="7"/>
  <c r="Z245" i="7"/>
  <c r="Z244" i="7"/>
  <c r="Z243" i="7"/>
  <c r="Z242" i="7"/>
  <c r="Z241" i="7"/>
  <c r="Z240" i="7"/>
  <c r="Z239" i="7"/>
  <c r="Z238" i="7"/>
  <c r="Z237" i="7"/>
  <c r="Z236" i="7"/>
  <c r="Z235" i="7"/>
  <c r="Z234" i="7"/>
  <c r="Z233" i="7"/>
  <c r="Z232" i="7"/>
  <c r="Z231" i="7"/>
  <c r="Z230" i="7"/>
  <c r="Z229" i="7"/>
  <c r="Z228" i="7"/>
  <c r="Z227" i="7"/>
  <c r="Z226" i="7"/>
  <c r="Z225" i="7"/>
  <c r="Z224" i="7"/>
  <c r="Z223" i="7"/>
  <c r="Z222" i="7"/>
  <c r="Z221" i="7"/>
  <c r="Z220" i="7"/>
  <c r="Z219" i="7"/>
  <c r="Z218" i="7"/>
  <c r="Z217" i="7"/>
  <c r="Z216" i="7"/>
  <c r="Z215" i="7"/>
  <c r="Z214" i="7"/>
  <c r="Z213" i="7"/>
  <c r="Z212" i="7"/>
  <c r="Z211" i="7"/>
  <c r="Z210" i="7"/>
  <c r="Z209" i="7"/>
  <c r="Z208" i="7"/>
  <c r="Z207" i="7"/>
  <c r="Z206" i="7"/>
  <c r="Z205" i="7"/>
  <c r="Z204" i="7"/>
  <c r="Z203" i="7"/>
  <c r="Z202" i="7"/>
  <c r="Z201" i="7"/>
  <c r="Z200" i="7"/>
  <c r="Z199" i="7"/>
  <c r="Z198" i="7"/>
  <c r="Z197" i="7"/>
  <c r="Z196" i="7"/>
  <c r="Z195" i="7"/>
  <c r="Z194" i="7"/>
  <c r="Z193" i="7"/>
  <c r="Z192" i="7"/>
  <c r="Z191" i="7"/>
  <c r="Z190" i="7"/>
  <c r="Z189" i="7"/>
  <c r="Z188" i="7"/>
  <c r="Z187" i="7"/>
  <c r="Z186" i="7"/>
  <c r="Z185" i="7"/>
  <c r="Z184" i="7"/>
  <c r="Z183" i="7"/>
  <c r="Z182" i="7"/>
  <c r="Z181" i="7"/>
  <c r="Z180" i="7"/>
  <c r="Z179" i="7"/>
  <c r="Z178" i="7"/>
  <c r="Z177" i="7"/>
  <c r="Z176" i="7"/>
  <c r="Z175" i="7"/>
  <c r="Z174" i="7"/>
  <c r="Z173" i="7"/>
  <c r="Z172" i="7"/>
  <c r="Z171" i="7"/>
  <c r="Z170" i="7"/>
  <c r="Z169" i="7"/>
  <c r="Z168" i="7"/>
  <c r="Z167" i="7"/>
  <c r="Z166" i="7"/>
  <c r="Z165" i="7"/>
  <c r="Z164" i="7"/>
  <c r="Z163" i="7"/>
  <c r="Z162" i="7"/>
  <c r="Z161" i="7"/>
  <c r="Z160" i="7"/>
  <c r="Z159" i="7"/>
  <c r="Z158" i="7"/>
  <c r="Z157" i="7"/>
  <c r="Z156" i="7"/>
  <c r="Z155" i="7"/>
  <c r="Z154" i="7"/>
  <c r="Z153" i="7"/>
  <c r="Z152" i="7"/>
  <c r="Z151" i="7"/>
  <c r="Z150" i="7"/>
  <c r="Z149" i="7"/>
  <c r="Z148" i="7"/>
  <c r="Z147" i="7"/>
  <c r="Z146" i="7"/>
  <c r="Z145" i="7"/>
  <c r="Z144" i="7"/>
  <c r="Z143" i="7"/>
  <c r="Z142" i="7"/>
  <c r="Z141" i="7"/>
  <c r="Z140" i="7"/>
  <c r="Z139" i="7"/>
  <c r="Z138" i="7"/>
  <c r="Z137" i="7"/>
  <c r="Z136" i="7"/>
  <c r="Z135" i="7"/>
  <c r="Z134" i="7"/>
  <c r="Z133" i="7"/>
  <c r="Z132" i="7"/>
  <c r="Z131" i="7"/>
  <c r="Z130" i="7"/>
  <c r="Z129" i="7"/>
  <c r="Z128" i="7"/>
  <c r="Z127" i="7"/>
  <c r="Z126" i="7"/>
  <c r="Z125" i="7"/>
  <c r="Z124" i="7"/>
  <c r="Z123" i="7"/>
  <c r="Z122" i="7"/>
  <c r="Z121" i="7"/>
  <c r="Z120" i="7"/>
  <c r="Z119" i="7"/>
  <c r="Z118" i="7"/>
  <c r="Z117" i="7"/>
  <c r="Z116" i="7"/>
  <c r="Z115" i="7"/>
  <c r="Z114" i="7"/>
  <c r="Z113" i="7"/>
  <c r="Z112" i="7"/>
  <c r="Z111" i="7"/>
  <c r="Z110" i="7"/>
  <c r="Z109" i="7"/>
  <c r="Z108" i="7"/>
  <c r="Z107" i="7"/>
  <c r="Z106" i="7"/>
  <c r="Z105" i="7"/>
  <c r="Z104" i="7"/>
  <c r="Z103" i="7"/>
  <c r="Z102" i="7"/>
  <c r="Z101" i="7"/>
  <c r="Z100" i="7"/>
  <c r="Z99" i="7"/>
  <c r="Z98" i="7"/>
  <c r="Z97" i="7"/>
  <c r="Z96" i="7"/>
  <c r="Z95" i="7"/>
  <c r="Z94" i="7"/>
  <c r="Z93" i="7"/>
  <c r="Z92" i="7"/>
  <c r="Z91" i="7"/>
  <c r="Z90" i="7"/>
  <c r="Z89" i="7"/>
  <c r="Z88" i="7"/>
  <c r="Z87" i="7"/>
  <c r="Z86" i="7"/>
  <c r="Z85" i="7"/>
  <c r="Z84" i="7"/>
  <c r="Z83" i="7"/>
  <c r="Z82" i="7"/>
  <c r="Z81" i="7"/>
  <c r="Z80" i="7"/>
  <c r="Z79" i="7"/>
  <c r="Z78" i="7"/>
  <c r="Z77" i="7"/>
  <c r="Z76" i="7"/>
  <c r="Z75" i="7"/>
  <c r="Z74" i="7"/>
  <c r="Z73" i="7"/>
  <c r="Z72" i="7"/>
  <c r="Z71" i="7"/>
  <c r="Z70" i="7"/>
  <c r="Z69" i="7"/>
  <c r="Z68" i="7"/>
  <c r="Z67" i="7"/>
  <c r="Z66" i="7"/>
  <c r="Z65" i="7"/>
  <c r="Z64" i="7"/>
  <c r="Z63" i="7"/>
  <c r="Z62" i="7"/>
  <c r="Z61" i="7"/>
  <c r="Z60" i="7"/>
  <c r="Z59" i="7"/>
  <c r="Z58" i="7"/>
  <c r="Z57" i="7"/>
  <c r="Z56" i="7"/>
  <c r="Z55" i="7"/>
  <c r="Z54" i="7"/>
  <c r="Z53" i="7"/>
  <c r="Z52" i="7"/>
  <c r="Z51" i="7"/>
  <c r="Z50" i="7"/>
  <c r="Z49" i="7"/>
  <c r="Z48" i="7"/>
  <c r="Z47" i="7"/>
  <c r="Z46" i="7"/>
  <c r="Z45" i="7"/>
  <c r="Z44" i="7"/>
  <c r="Z43" i="7"/>
  <c r="Z42" i="7"/>
  <c r="Z41" i="7"/>
  <c r="Z40" i="7"/>
  <c r="Z39" i="7"/>
  <c r="Z38" i="7"/>
  <c r="Z37" i="7"/>
  <c r="Z36" i="7"/>
  <c r="Z35" i="7"/>
  <c r="Z34" i="7"/>
  <c r="Z33" i="7"/>
  <c r="Z32" i="7"/>
  <c r="Z31" i="7"/>
  <c r="Z30" i="7"/>
  <c r="Z29" i="7"/>
  <c r="Z28" i="7"/>
  <c r="Z27" i="7"/>
  <c r="Z26" i="7"/>
  <c r="Z25" i="7"/>
  <c r="Z24" i="7"/>
  <c r="Z23" i="7"/>
  <c r="Z22" i="7"/>
  <c r="Z21" i="7"/>
  <c r="Z20" i="7"/>
  <c r="Z19" i="7"/>
  <c r="Z18" i="7"/>
  <c r="Z17" i="7"/>
  <c r="Z16" i="7"/>
  <c r="Z15" i="7"/>
  <c r="Z14" i="7"/>
  <c r="Z13" i="7"/>
  <c r="Z12" i="7"/>
  <c r="Z11" i="7"/>
  <c r="Z10" i="7"/>
  <c r="Z9" i="7"/>
  <c r="Z8" i="7"/>
  <c r="Z7" i="7"/>
  <c r="Z6" i="7"/>
  <c r="Z5" i="7"/>
  <c r="Z4" i="7"/>
  <c r="Z3" i="7"/>
  <c r="Z2" i="7"/>
  <c r="AE1077" i="7"/>
  <c r="AG1077" i="7" s="1"/>
  <c r="AD1077" i="7"/>
  <c r="AF1077" i="7" s="1"/>
  <c r="E1077" i="7"/>
  <c r="C1077" i="7"/>
  <c r="F1077" i="7" s="1"/>
  <c r="AE1076" i="7"/>
  <c r="AG1076" i="7" s="1"/>
  <c r="AD1076" i="7"/>
  <c r="AF1076" i="7" s="1"/>
  <c r="E1076" i="7"/>
  <c r="C1076" i="7"/>
  <c r="F1076" i="7" s="1"/>
  <c r="AE1075" i="7"/>
  <c r="AG1075" i="7" s="1"/>
  <c r="AD1075" i="7"/>
  <c r="AF1075" i="7" s="1"/>
  <c r="F1075" i="7"/>
  <c r="E1075" i="7"/>
  <c r="AE1074" i="7"/>
  <c r="AG1074" i="7" s="1"/>
  <c r="AD1074" i="7"/>
  <c r="AF1074" i="7" s="1"/>
  <c r="F1074" i="7"/>
  <c r="E1074" i="7"/>
  <c r="AE1073" i="7"/>
  <c r="AG1073" i="7" s="1"/>
  <c r="AD1073" i="7"/>
  <c r="AF1073" i="7" s="1"/>
  <c r="F1073" i="7"/>
  <c r="E1073" i="7"/>
  <c r="AE1072" i="7"/>
  <c r="AG1072" i="7" s="1"/>
  <c r="AD1072" i="7"/>
  <c r="AF1072" i="7" s="1"/>
  <c r="F1072" i="7"/>
  <c r="E1072" i="7"/>
  <c r="AE1071" i="7"/>
  <c r="AG1071" i="7" s="1"/>
  <c r="AD1071" i="7"/>
  <c r="AF1071" i="7" s="1"/>
  <c r="F1071" i="7"/>
  <c r="E1071" i="7"/>
  <c r="AE1070" i="7"/>
  <c r="AG1070" i="7" s="1"/>
  <c r="AD1070" i="7"/>
  <c r="AF1070" i="7" s="1"/>
  <c r="F1070" i="7"/>
  <c r="E1070" i="7"/>
  <c r="AE1069" i="7"/>
  <c r="AG1069" i="7" s="1"/>
  <c r="AD1069" i="7"/>
  <c r="AF1069" i="7" s="1"/>
  <c r="F1069" i="7"/>
  <c r="E1069" i="7"/>
  <c r="AE1068" i="7"/>
  <c r="AG1068" i="7" s="1"/>
  <c r="AD1068" i="7"/>
  <c r="AF1068" i="7" s="1"/>
  <c r="F1068" i="7"/>
  <c r="E1068" i="7"/>
  <c r="AE1067" i="7"/>
  <c r="AG1067" i="7" s="1"/>
  <c r="AD1067" i="7"/>
  <c r="AF1067" i="7" s="1"/>
  <c r="F1067" i="7"/>
  <c r="E1067" i="7"/>
  <c r="AE1066" i="7"/>
  <c r="AG1066" i="7" s="1"/>
  <c r="AD1066" i="7"/>
  <c r="AF1066" i="7" s="1"/>
  <c r="F1066" i="7"/>
  <c r="E1066" i="7"/>
  <c r="AE1065" i="7"/>
  <c r="AG1065" i="7" s="1"/>
  <c r="AD1065" i="7"/>
  <c r="AF1065" i="7" s="1"/>
  <c r="F1065" i="7"/>
  <c r="E1065" i="7"/>
  <c r="AE1064" i="7"/>
  <c r="AG1064" i="7" s="1"/>
  <c r="AD1064" i="7"/>
  <c r="AF1064" i="7" s="1"/>
  <c r="F1064" i="7"/>
  <c r="E1064" i="7"/>
  <c r="AE1063" i="7"/>
  <c r="AG1063" i="7" s="1"/>
  <c r="AD1063" i="7"/>
  <c r="AF1063" i="7" s="1"/>
  <c r="F1063" i="7"/>
  <c r="E1063" i="7"/>
  <c r="AE1062" i="7"/>
  <c r="AG1062" i="7" s="1"/>
  <c r="AD1062" i="7"/>
  <c r="AF1062" i="7" s="1"/>
  <c r="F1062" i="7"/>
  <c r="E1062" i="7"/>
  <c r="AE1061" i="7"/>
  <c r="AG1061" i="7" s="1"/>
  <c r="AD1061" i="7"/>
  <c r="AF1061" i="7" s="1"/>
  <c r="F1061" i="7"/>
  <c r="E1061" i="7"/>
  <c r="AE1060" i="7"/>
  <c r="AG1060" i="7" s="1"/>
  <c r="AD1060" i="7"/>
  <c r="AF1060" i="7" s="1"/>
  <c r="F1060" i="7"/>
  <c r="E1060" i="7"/>
  <c r="AE1059" i="7"/>
  <c r="AG1059" i="7" s="1"/>
  <c r="AD1059" i="7"/>
  <c r="AF1059" i="7" s="1"/>
  <c r="F1059" i="7"/>
  <c r="E1059" i="7"/>
  <c r="AE1058" i="7"/>
  <c r="AG1058" i="7" s="1"/>
  <c r="AD1058" i="7"/>
  <c r="AF1058" i="7" s="1"/>
  <c r="F1058" i="7"/>
  <c r="E1058" i="7"/>
  <c r="AE1057" i="7"/>
  <c r="AG1057" i="7" s="1"/>
  <c r="AD1057" i="7"/>
  <c r="AF1057" i="7" s="1"/>
  <c r="F1057" i="7"/>
  <c r="E1057" i="7"/>
  <c r="AE1056" i="7"/>
  <c r="AG1056" i="7" s="1"/>
  <c r="AD1056" i="7"/>
  <c r="AF1056" i="7" s="1"/>
  <c r="F1056" i="7"/>
  <c r="E1056" i="7"/>
  <c r="AE1055" i="7"/>
  <c r="AG1055" i="7" s="1"/>
  <c r="AD1055" i="7"/>
  <c r="AF1055" i="7" s="1"/>
  <c r="F1055" i="7"/>
  <c r="E1055" i="7"/>
  <c r="AE1054" i="7"/>
  <c r="AG1054" i="7" s="1"/>
  <c r="AD1054" i="7"/>
  <c r="AF1054" i="7" s="1"/>
  <c r="F1054" i="7"/>
  <c r="E1054" i="7"/>
  <c r="AE1053" i="7"/>
  <c r="AG1053" i="7" s="1"/>
  <c r="AD1053" i="7"/>
  <c r="AF1053" i="7" s="1"/>
  <c r="F1053" i="7"/>
  <c r="E1053" i="7"/>
  <c r="AE1052" i="7"/>
  <c r="AG1052" i="7" s="1"/>
  <c r="AD1052" i="7"/>
  <c r="AF1052" i="7" s="1"/>
  <c r="F1052" i="7"/>
  <c r="E1052" i="7"/>
  <c r="AE1051" i="7"/>
  <c r="AG1051" i="7" s="1"/>
  <c r="AD1051" i="7"/>
  <c r="AF1051" i="7" s="1"/>
  <c r="F1051" i="7"/>
  <c r="E1051" i="7"/>
  <c r="AE1050" i="7"/>
  <c r="AG1050" i="7" s="1"/>
  <c r="AD1050" i="7"/>
  <c r="AF1050" i="7" s="1"/>
  <c r="F1050" i="7"/>
  <c r="E1050" i="7"/>
  <c r="AE1049" i="7"/>
  <c r="AG1049" i="7" s="1"/>
  <c r="AD1049" i="7"/>
  <c r="AF1049" i="7" s="1"/>
  <c r="F1049" i="7"/>
  <c r="E1049" i="7"/>
  <c r="AE1048" i="7"/>
  <c r="AG1048" i="7" s="1"/>
  <c r="AD1048" i="7"/>
  <c r="AF1048" i="7" s="1"/>
  <c r="F1048" i="7"/>
  <c r="E1048" i="7"/>
  <c r="AE1047" i="7"/>
  <c r="AG1047" i="7" s="1"/>
  <c r="AD1047" i="7"/>
  <c r="AF1047" i="7" s="1"/>
  <c r="F1047" i="7"/>
  <c r="E1047" i="7"/>
  <c r="AE1046" i="7"/>
  <c r="AG1046" i="7" s="1"/>
  <c r="AD1046" i="7"/>
  <c r="AF1046" i="7" s="1"/>
  <c r="F1046" i="7"/>
  <c r="E1046" i="7"/>
  <c r="AE1045" i="7"/>
  <c r="AG1045" i="7" s="1"/>
  <c r="AD1045" i="7"/>
  <c r="AF1045" i="7" s="1"/>
  <c r="F1045" i="7"/>
  <c r="E1045" i="7"/>
  <c r="AE1044" i="7"/>
  <c r="AG1044" i="7" s="1"/>
  <c r="AD1044" i="7"/>
  <c r="AF1044" i="7" s="1"/>
  <c r="F1044" i="7"/>
  <c r="E1044" i="7"/>
  <c r="AE1043" i="7"/>
  <c r="AG1043" i="7" s="1"/>
  <c r="AD1043" i="7"/>
  <c r="AF1043" i="7" s="1"/>
  <c r="F1043" i="7"/>
  <c r="E1043" i="7"/>
  <c r="AE1042" i="7"/>
  <c r="AG1042" i="7" s="1"/>
  <c r="AD1042" i="7"/>
  <c r="AF1042" i="7" s="1"/>
  <c r="F1042" i="7"/>
  <c r="E1042" i="7"/>
  <c r="AE1041" i="7"/>
  <c r="AG1041" i="7" s="1"/>
  <c r="AD1041" i="7"/>
  <c r="AF1041" i="7" s="1"/>
  <c r="F1041" i="7"/>
  <c r="E1041" i="7"/>
  <c r="AE1040" i="7"/>
  <c r="AG1040" i="7" s="1"/>
  <c r="AD1040" i="7"/>
  <c r="AF1040" i="7" s="1"/>
  <c r="F1040" i="7"/>
  <c r="E1040" i="7"/>
  <c r="AE1039" i="7"/>
  <c r="AG1039" i="7" s="1"/>
  <c r="AD1039" i="7"/>
  <c r="AF1039" i="7" s="1"/>
  <c r="F1039" i="7"/>
  <c r="E1039" i="7"/>
  <c r="AE1038" i="7"/>
  <c r="AG1038" i="7" s="1"/>
  <c r="AD1038" i="7"/>
  <c r="AF1038" i="7" s="1"/>
  <c r="F1038" i="7"/>
  <c r="E1038" i="7"/>
  <c r="AE1037" i="7"/>
  <c r="AG1037" i="7" s="1"/>
  <c r="AD1037" i="7"/>
  <c r="AF1037" i="7" s="1"/>
  <c r="F1037" i="7"/>
  <c r="E1037" i="7"/>
  <c r="AE1036" i="7"/>
  <c r="AG1036" i="7" s="1"/>
  <c r="AD1036" i="7"/>
  <c r="AF1036" i="7" s="1"/>
  <c r="F1036" i="7"/>
  <c r="E1036" i="7"/>
  <c r="AE1035" i="7"/>
  <c r="AG1035" i="7" s="1"/>
  <c r="AD1035" i="7"/>
  <c r="AF1035" i="7" s="1"/>
  <c r="F1035" i="7"/>
  <c r="E1035" i="7"/>
  <c r="AE1034" i="7"/>
  <c r="AG1034" i="7" s="1"/>
  <c r="AD1034" i="7"/>
  <c r="AF1034" i="7" s="1"/>
  <c r="F1034" i="7"/>
  <c r="E1034" i="7"/>
  <c r="AE1033" i="7"/>
  <c r="AG1033" i="7" s="1"/>
  <c r="AD1033" i="7"/>
  <c r="AF1033" i="7" s="1"/>
  <c r="F1033" i="7"/>
  <c r="E1033" i="7"/>
  <c r="AE1032" i="7"/>
  <c r="AG1032" i="7" s="1"/>
  <c r="AD1032" i="7"/>
  <c r="AF1032" i="7" s="1"/>
  <c r="F1032" i="7"/>
  <c r="E1032" i="7"/>
  <c r="AE1031" i="7"/>
  <c r="AG1031" i="7" s="1"/>
  <c r="AD1031" i="7"/>
  <c r="AF1031" i="7" s="1"/>
  <c r="F1031" i="7"/>
  <c r="E1031" i="7"/>
  <c r="AE1030" i="7"/>
  <c r="AG1030" i="7" s="1"/>
  <c r="AD1030" i="7"/>
  <c r="AF1030" i="7" s="1"/>
  <c r="F1030" i="7"/>
  <c r="E1030" i="7"/>
  <c r="AE1029" i="7"/>
  <c r="AG1029" i="7" s="1"/>
  <c r="AD1029" i="7"/>
  <c r="AF1029" i="7" s="1"/>
  <c r="F1029" i="7"/>
  <c r="E1029" i="7"/>
  <c r="AE1028" i="7"/>
  <c r="AG1028" i="7" s="1"/>
  <c r="AD1028" i="7"/>
  <c r="AF1028" i="7" s="1"/>
  <c r="F1028" i="7"/>
  <c r="E1028" i="7"/>
  <c r="AE1027" i="7"/>
  <c r="AG1027" i="7" s="1"/>
  <c r="AD1027" i="7"/>
  <c r="AF1027" i="7" s="1"/>
  <c r="F1027" i="7"/>
  <c r="E1027" i="7"/>
  <c r="AE1026" i="7"/>
  <c r="AG1026" i="7" s="1"/>
  <c r="AD1026" i="7"/>
  <c r="AF1026" i="7" s="1"/>
  <c r="F1026" i="7"/>
  <c r="E1026" i="7"/>
  <c r="AE1025" i="7"/>
  <c r="AG1025" i="7" s="1"/>
  <c r="AD1025" i="7"/>
  <c r="AF1025" i="7" s="1"/>
  <c r="F1025" i="7"/>
  <c r="E1025" i="7"/>
  <c r="AE1024" i="7"/>
  <c r="AG1024" i="7" s="1"/>
  <c r="AD1024" i="7"/>
  <c r="AF1024" i="7" s="1"/>
  <c r="F1024" i="7"/>
  <c r="E1024" i="7"/>
  <c r="AE1023" i="7"/>
  <c r="AG1023" i="7" s="1"/>
  <c r="AD1023" i="7"/>
  <c r="AF1023" i="7" s="1"/>
  <c r="F1023" i="7"/>
  <c r="E1023" i="7"/>
  <c r="AE1022" i="7"/>
  <c r="AG1022" i="7" s="1"/>
  <c r="AD1022" i="7"/>
  <c r="AF1022" i="7" s="1"/>
  <c r="F1022" i="7"/>
  <c r="E1022" i="7"/>
  <c r="AE1021" i="7"/>
  <c r="AG1021" i="7" s="1"/>
  <c r="AD1021" i="7"/>
  <c r="AF1021" i="7" s="1"/>
  <c r="F1021" i="7"/>
  <c r="E1021" i="7"/>
  <c r="AE1020" i="7"/>
  <c r="AG1020" i="7" s="1"/>
  <c r="AD1020" i="7"/>
  <c r="AF1020" i="7" s="1"/>
  <c r="F1020" i="7"/>
  <c r="E1020" i="7"/>
  <c r="AE1019" i="7"/>
  <c r="AG1019" i="7" s="1"/>
  <c r="AD1019" i="7"/>
  <c r="AF1019" i="7" s="1"/>
  <c r="F1019" i="7"/>
  <c r="E1019" i="7"/>
  <c r="AE1018" i="7"/>
  <c r="AG1018" i="7" s="1"/>
  <c r="AD1018" i="7"/>
  <c r="AF1018" i="7" s="1"/>
  <c r="F1018" i="7"/>
  <c r="E1018" i="7"/>
  <c r="AE1017" i="7"/>
  <c r="AG1017" i="7" s="1"/>
  <c r="AD1017" i="7"/>
  <c r="AF1017" i="7" s="1"/>
  <c r="F1017" i="7"/>
  <c r="E1017" i="7"/>
  <c r="AE1016" i="7"/>
  <c r="AG1016" i="7" s="1"/>
  <c r="AD1016" i="7"/>
  <c r="AF1016" i="7" s="1"/>
  <c r="F1016" i="7"/>
  <c r="E1016" i="7"/>
  <c r="AE1015" i="7"/>
  <c r="AG1015" i="7" s="1"/>
  <c r="AD1015" i="7"/>
  <c r="AF1015" i="7" s="1"/>
  <c r="F1015" i="7"/>
  <c r="E1015" i="7"/>
  <c r="AE1014" i="7"/>
  <c r="AG1014" i="7" s="1"/>
  <c r="AD1014" i="7"/>
  <c r="F1014" i="7"/>
  <c r="E1014" i="7"/>
  <c r="AE1013" i="7"/>
  <c r="AG1013" i="7" s="1"/>
  <c r="AD1013" i="7"/>
  <c r="AF1013" i="7" s="1"/>
  <c r="F1013" i="7"/>
  <c r="E1013" i="7"/>
  <c r="AE1012" i="7"/>
  <c r="AG1012" i="7" s="1"/>
  <c r="AD1012" i="7"/>
  <c r="AF1012" i="7" s="1"/>
  <c r="F1012" i="7"/>
  <c r="E1012" i="7"/>
  <c r="AE1011" i="7"/>
  <c r="AG1011" i="7" s="1"/>
  <c r="AD1011" i="7"/>
  <c r="AF1011" i="7" s="1"/>
  <c r="F1011" i="7"/>
  <c r="E1011" i="7"/>
  <c r="AE1010" i="7"/>
  <c r="AG1010" i="7" s="1"/>
  <c r="AD1010" i="7"/>
  <c r="AF1010" i="7" s="1"/>
  <c r="F1010" i="7"/>
  <c r="E1010" i="7"/>
  <c r="AE1009" i="7"/>
  <c r="AG1009" i="7" s="1"/>
  <c r="AD1009" i="7"/>
  <c r="AF1009" i="7" s="1"/>
  <c r="F1009" i="7"/>
  <c r="E1009" i="7"/>
  <c r="AE1008" i="7"/>
  <c r="AG1008" i="7" s="1"/>
  <c r="AD1008" i="7"/>
  <c r="AF1008" i="7" s="1"/>
  <c r="F1008" i="7"/>
  <c r="E1008" i="7"/>
  <c r="AE1007" i="7"/>
  <c r="AG1007" i="7" s="1"/>
  <c r="AD1007" i="7"/>
  <c r="AF1007" i="7" s="1"/>
  <c r="F1007" i="7"/>
  <c r="E1007" i="7"/>
  <c r="AE1006" i="7"/>
  <c r="AG1006" i="7" s="1"/>
  <c r="AD1006" i="7"/>
  <c r="AF1006" i="7" s="1"/>
  <c r="F1006" i="7"/>
  <c r="E1006" i="7"/>
  <c r="AE1005" i="7"/>
  <c r="AG1005" i="7" s="1"/>
  <c r="AD1005" i="7"/>
  <c r="AF1005" i="7" s="1"/>
  <c r="F1005" i="7"/>
  <c r="E1005" i="7"/>
  <c r="AE1004" i="7"/>
  <c r="AG1004" i="7" s="1"/>
  <c r="AD1004" i="7"/>
  <c r="AF1004" i="7" s="1"/>
  <c r="F1004" i="7"/>
  <c r="E1004" i="7"/>
  <c r="AE1003" i="7"/>
  <c r="AG1003" i="7" s="1"/>
  <c r="AD1003" i="7"/>
  <c r="AF1003" i="7" s="1"/>
  <c r="F1003" i="7"/>
  <c r="E1003" i="7"/>
  <c r="AE1002" i="7"/>
  <c r="AG1002" i="7" s="1"/>
  <c r="AD1002" i="7"/>
  <c r="AF1002" i="7" s="1"/>
  <c r="F1002" i="7"/>
  <c r="E1002" i="7"/>
  <c r="AE1001" i="7"/>
  <c r="AG1001" i="7" s="1"/>
  <c r="AD1001" i="7"/>
  <c r="AF1001" i="7" s="1"/>
  <c r="F1001" i="7"/>
  <c r="E1001" i="7"/>
  <c r="AE1000" i="7"/>
  <c r="AG1000" i="7" s="1"/>
  <c r="AD1000" i="7"/>
  <c r="AF1000" i="7" s="1"/>
  <c r="F1000" i="7"/>
  <c r="E1000" i="7"/>
  <c r="AE999" i="7"/>
  <c r="AG999" i="7" s="1"/>
  <c r="AD999" i="7"/>
  <c r="AF999" i="7" s="1"/>
  <c r="F999" i="7"/>
  <c r="E999" i="7"/>
  <c r="AE998" i="7"/>
  <c r="AG998" i="7" s="1"/>
  <c r="AD998" i="7"/>
  <c r="AF998" i="7" s="1"/>
  <c r="F998" i="7"/>
  <c r="E998" i="7"/>
  <c r="AE997" i="7"/>
  <c r="AG997" i="7" s="1"/>
  <c r="AD997" i="7"/>
  <c r="AF997" i="7" s="1"/>
  <c r="F997" i="7"/>
  <c r="E997" i="7"/>
  <c r="AE996" i="7"/>
  <c r="AG996" i="7" s="1"/>
  <c r="AD996" i="7"/>
  <c r="AF996" i="7" s="1"/>
  <c r="F996" i="7"/>
  <c r="E996" i="7"/>
  <c r="AE995" i="7"/>
  <c r="AG995" i="7" s="1"/>
  <c r="AD995" i="7"/>
  <c r="AF995" i="7" s="1"/>
  <c r="F995" i="7"/>
  <c r="E995" i="7"/>
  <c r="AE994" i="7"/>
  <c r="AG994" i="7" s="1"/>
  <c r="AD994" i="7"/>
  <c r="AF994" i="7" s="1"/>
  <c r="F994" i="7"/>
  <c r="E994" i="7"/>
  <c r="AE993" i="7"/>
  <c r="AG993" i="7" s="1"/>
  <c r="AD993" i="7"/>
  <c r="AF993" i="7" s="1"/>
  <c r="F993" i="7"/>
  <c r="E993" i="7"/>
  <c r="AE992" i="7"/>
  <c r="AG992" i="7" s="1"/>
  <c r="AD992" i="7"/>
  <c r="AF992" i="7" s="1"/>
  <c r="F992" i="7"/>
  <c r="E992" i="7"/>
  <c r="AE991" i="7"/>
  <c r="AG991" i="7" s="1"/>
  <c r="AD991" i="7"/>
  <c r="AF991" i="7" s="1"/>
  <c r="F991" i="7"/>
  <c r="E991" i="7"/>
  <c r="AE990" i="7"/>
  <c r="AG990" i="7" s="1"/>
  <c r="AD990" i="7"/>
  <c r="AF990" i="7" s="1"/>
  <c r="F990" i="7"/>
  <c r="E990" i="7"/>
  <c r="AE989" i="7"/>
  <c r="AG989" i="7" s="1"/>
  <c r="AD989" i="7"/>
  <c r="AF989" i="7" s="1"/>
  <c r="F989" i="7"/>
  <c r="E989" i="7"/>
  <c r="AE988" i="7"/>
  <c r="AG988" i="7" s="1"/>
  <c r="AD988" i="7"/>
  <c r="AF988" i="7" s="1"/>
  <c r="F988" i="7"/>
  <c r="E988" i="7"/>
  <c r="AE987" i="7"/>
  <c r="AG987" i="7" s="1"/>
  <c r="AD987" i="7"/>
  <c r="AF987" i="7" s="1"/>
  <c r="F987" i="7"/>
  <c r="E987" i="7"/>
  <c r="AE986" i="7"/>
  <c r="AG986" i="7" s="1"/>
  <c r="AD986" i="7"/>
  <c r="F986" i="7"/>
  <c r="E986" i="7"/>
  <c r="AE985" i="7"/>
  <c r="AG985" i="7" s="1"/>
  <c r="AD985" i="7"/>
  <c r="AF985" i="7" s="1"/>
  <c r="F985" i="7"/>
  <c r="E985" i="7"/>
  <c r="AE984" i="7"/>
  <c r="AG984" i="7" s="1"/>
  <c r="AD984" i="7"/>
  <c r="AF984" i="7" s="1"/>
  <c r="F984" i="7"/>
  <c r="E984" i="7"/>
  <c r="AE983" i="7"/>
  <c r="AG983" i="7" s="1"/>
  <c r="AD983" i="7"/>
  <c r="AF983" i="7" s="1"/>
  <c r="F983" i="7"/>
  <c r="E983" i="7"/>
  <c r="AE982" i="7"/>
  <c r="AG982" i="7" s="1"/>
  <c r="AD982" i="7"/>
  <c r="AF982" i="7" s="1"/>
  <c r="F982" i="7"/>
  <c r="E982" i="7"/>
  <c r="AE981" i="7"/>
  <c r="AG981" i="7" s="1"/>
  <c r="AD981" i="7"/>
  <c r="AF981" i="7" s="1"/>
  <c r="F981" i="7"/>
  <c r="E981" i="7"/>
  <c r="AE980" i="7"/>
  <c r="AG980" i="7" s="1"/>
  <c r="AD980" i="7"/>
  <c r="AF980" i="7" s="1"/>
  <c r="F980" i="7"/>
  <c r="E980" i="7"/>
  <c r="AE979" i="7"/>
  <c r="AG979" i="7" s="1"/>
  <c r="AD979" i="7"/>
  <c r="AF979" i="7" s="1"/>
  <c r="F979" i="7"/>
  <c r="E979" i="7"/>
  <c r="AE978" i="7"/>
  <c r="AG978" i="7" s="1"/>
  <c r="AD978" i="7"/>
  <c r="AF978" i="7" s="1"/>
  <c r="F978" i="7"/>
  <c r="E978" i="7"/>
  <c r="AE977" i="7"/>
  <c r="AG977" i="7" s="1"/>
  <c r="AD977" i="7"/>
  <c r="AF977" i="7" s="1"/>
  <c r="F977" i="7"/>
  <c r="E977" i="7"/>
  <c r="AE976" i="7"/>
  <c r="AG976" i="7" s="1"/>
  <c r="AD976" i="7"/>
  <c r="AF976" i="7" s="1"/>
  <c r="F976" i="7"/>
  <c r="E976" i="7"/>
  <c r="AE975" i="7"/>
  <c r="AG975" i="7" s="1"/>
  <c r="AD975" i="7"/>
  <c r="AF975" i="7" s="1"/>
  <c r="F975" i="7"/>
  <c r="E975" i="7"/>
  <c r="AE974" i="7"/>
  <c r="AG974" i="7" s="1"/>
  <c r="AD974" i="7"/>
  <c r="AF974" i="7" s="1"/>
  <c r="F974" i="7"/>
  <c r="E974" i="7"/>
  <c r="AE973" i="7"/>
  <c r="AG973" i="7" s="1"/>
  <c r="AD973" i="7"/>
  <c r="AF973" i="7" s="1"/>
  <c r="F973" i="7"/>
  <c r="E973" i="7"/>
  <c r="AE972" i="7"/>
  <c r="AG972" i="7" s="1"/>
  <c r="AD972" i="7"/>
  <c r="AF972" i="7" s="1"/>
  <c r="F972" i="7"/>
  <c r="E972" i="7"/>
  <c r="AE971" i="7"/>
  <c r="AG971" i="7" s="1"/>
  <c r="AD971" i="7"/>
  <c r="AF971" i="7" s="1"/>
  <c r="F971" i="7"/>
  <c r="E971" i="7"/>
  <c r="AE970" i="7"/>
  <c r="AG970" i="7" s="1"/>
  <c r="AD970" i="7"/>
  <c r="AF970" i="7" s="1"/>
  <c r="F970" i="7"/>
  <c r="E970" i="7"/>
  <c r="AE969" i="7"/>
  <c r="AG969" i="7" s="1"/>
  <c r="AD969" i="7"/>
  <c r="AF969" i="7" s="1"/>
  <c r="F969" i="7"/>
  <c r="E969" i="7"/>
  <c r="AE968" i="7"/>
  <c r="AG968" i="7" s="1"/>
  <c r="AD968" i="7"/>
  <c r="AF968" i="7" s="1"/>
  <c r="F968" i="7"/>
  <c r="E968" i="7"/>
  <c r="AE967" i="7"/>
  <c r="AG967" i="7" s="1"/>
  <c r="AD967" i="7"/>
  <c r="F967" i="7"/>
  <c r="E967" i="7"/>
  <c r="AE966" i="7"/>
  <c r="AG966" i="7" s="1"/>
  <c r="AD966" i="7"/>
  <c r="AF966" i="7" s="1"/>
  <c r="F966" i="7"/>
  <c r="E966" i="7"/>
  <c r="AE965" i="7"/>
  <c r="AG965" i="7" s="1"/>
  <c r="AD965" i="7"/>
  <c r="AF965" i="7" s="1"/>
  <c r="F965" i="7"/>
  <c r="E965" i="7"/>
  <c r="AE964" i="7"/>
  <c r="AG964" i="7" s="1"/>
  <c r="AD964" i="7"/>
  <c r="AF964" i="7" s="1"/>
  <c r="F964" i="7"/>
  <c r="E964" i="7"/>
  <c r="AE963" i="7"/>
  <c r="AG963" i="7" s="1"/>
  <c r="AD963" i="7"/>
  <c r="AF963" i="7" s="1"/>
  <c r="F963" i="7"/>
  <c r="E963" i="7"/>
  <c r="AE962" i="7"/>
  <c r="AG962" i="7" s="1"/>
  <c r="AD962" i="7"/>
  <c r="AF962" i="7" s="1"/>
  <c r="F962" i="7"/>
  <c r="E962" i="7"/>
  <c r="AE961" i="7"/>
  <c r="AG961" i="7" s="1"/>
  <c r="AD961" i="7"/>
  <c r="AF961" i="7" s="1"/>
  <c r="F961" i="7"/>
  <c r="E961" i="7"/>
  <c r="AE960" i="7"/>
  <c r="AG960" i="7" s="1"/>
  <c r="AD960" i="7"/>
  <c r="AF960" i="7" s="1"/>
  <c r="F960" i="7"/>
  <c r="E960" i="7"/>
  <c r="AE959" i="7"/>
  <c r="AG959" i="7" s="1"/>
  <c r="AD959" i="7"/>
  <c r="AF959" i="7" s="1"/>
  <c r="F959" i="7"/>
  <c r="E959" i="7"/>
  <c r="AE958" i="7"/>
  <c r="AG958" i="7" s="1"/>
  <c r="AD958" i="7"/>
  <c r="F958" i="7"/>
  <c r="E958" i="7"/>
  <c r="AE957" i="7"/>
  <c r="AG957" i="7" s="1"/>
  <c r="AD957" i="7"/>
  <c r="AF957" i="7" s="1"/>
  <c r="F957" i="7"/>
  <c r="E957" i="7"/>
  <c r="AE956" i="7"/>
  <c r="AG956" i="7" s="1"/>
  <c r="AD956" i="7"/>
  <c r="AF956" i="7" s="1"/>
  <c r="F956" i="7"/>
  <c r="E956" i="7"/>
  <c r="AE955" i="7"/>
  <c r="AG955" i="7" s="1"/>
  <c r="AD955" i="7"/>
  <c r="AF955" i="7" s="1"/>
  <c r="F955" i="7"/>
  <c r="E955" i="7"/>
  <c r="AE954" i="7"/>
  <c r="AG954" i="7" s="1"/>
  <c r="AD954" i="7"/>
  <c r="AF954" i="7" s="1"/>
  <c r="F954" i="7"/>
  <c r="E954" i="7"/>
  <c r="AE953" i="7"/>
  <c r="AG953" i="7" s="1"/>
  <c r="AD953" i="7"/>
  <c r="F953" i="7"/>
  <c r="E953" i="7"/>
  <c r="AE952" i="7"/>
  <c r="AG952" i="7" s="1"/>
  <c r="AD952" i="7"/>
  <c r="AF952" i="7" s="1"/>
  <c r="F952" i="7"/>
  <c r="E952" i="7"/>
  <c r="AE951" i="7"/>
  <c r="AG951" i="7" s="1"/>
  <c r="AD951" i="7"/>
  <c r="AF951" i="7" s="1"/>
  <c r="F951" i="7"/>
  <c r="E951" i="7"/>
  <c r="AE950" i="7"/>
  <c r="AG950" i="7" s="1"/>
  <c r="AD950" i="7"/>
  <c r="AF950" i="7" s="1"/>
  <c r="F950" i="7"/>
  <c r="E950" i="7"/>
  <c r="AE949" i="7"/>
  <c r="AG949" i="7" s="1"/>
  <c r="AD949" i="7"/>
  <c r="AF949" i="7" s="1"/>
  <c r="F949" i="7"/>
  <c r="E949" i="7"/>
  <c r="AE948" i="7"/>
  <c r="AG948" i="7" s="1"/>
  <c r="AD948" i="7"/>
  <c r="AF948" i="7" s="1"/>
  <c r="F948" i="7"/>
  <c r="E948" i="7"/>
  <c r="AE947" i="7"/>
  <c r="AG947" i="7" s="1"/>
  <c r="AD947" i="7"/>
  <c r="AF947" i="7" s="1"/>
  <c r="F947" i="7"/>
  <c r="E947" i="7"/>
  <c r="AE946" i="7"/>
  <c r="AG946" i="7" s="1"/>
  <c r="AD946" i="7"/>
  <c r="AF946" i="7" s="1"/>
  <c r="F946" i="7"/>
  <c r="E946" i="7"/>
  <c r="AE945" i="7"/>
  <c r="AG945" i="7" s="1"/>
  <c r="AD945" i="7"/>
  <c r="AF945" i="7" s="1"/>
  <c r="F945" i="7"/>
  <c r="E945" i="7"/>
  <c r="AE944" i="7"/>
  <c r="AG944" i="7" s="1"/>
  <c r="AD944" i="7"/>
  <c r="AF944" i="7" s="1"/>
  <c r="F944" i="7"/>
  <c r="E944" i="7"/>
  <c r="AE943" i="7"/>
  <c r="AG943" i="7" s="1"/>
  <c r="AD943" i="7"/>
  <c r="AF943" i="7" s="1"/>
  <c r="F943" i="7"/>
  <c r="E943" i="7"/>
  <c r="AE942" i="7"/>
  <c r="AG942" i="7" s="1"/>
  <c r="AD942" i="7"/>
  <c r="AF942" i="7" s="1"/>
  <c r="F942" i="7"/>
  <c r="E942" i="7"/>
  <c r="AE941" i="7"/>
  <c r="AG941" i="7" s="1"/>
  <c r="AD941" i="7"/>
  <c r="AF941" i="7" s="1"/>
  <c r="F941" i="7"/>
  <c r="E941" i="7"/>
  <c r="AE940" i="7"/>
  <c r="AG940" i="7" s="1"/>
  <c r="AD940" i="7"/>
  <c r="AF940" i="7" s="1"/>
  <c r="F940" i="7"/>
  <c r="E940" i="7"/>
  <c r="AE939" i="7"/>
  <c r="AG939" i="7" s="1"/>
  <c r="AD939" i="7"/>
  <c r="AF939" i="7" s="1"/>
  <c r="F939" i="7"/>
  <c r="E939" i="7"/>
  <c r="AE938" i="7"/>
  <c r="AG938" i="7" s="1"/>
  <c r="AD938" i="7"/>
  <c r="AF938" i="7" s="1"/>
  <c r="F938" i="7"/>
  <c r="E938" i="7"/>
  <c r="AE937" i="7"/>
  <c r="AG937" i="7" s="1"/>
  <c r="AD937" i="7"/>
  <c r="AF937" i="7" s="1"/>
  <c r="F937" i="7"/>
  <c r="E937" i="7"/>
  <c r="AE936" i="7"/>
  <c r="AG936" i="7" s="1"/>
  <c r="AD936" i="7"/>
  <c r="AF936" i="7" s="1"/>
  <c r="F936" i="7"/>
  <c r="E936" i="7"/>
  <c r="AE935" i="7"/>
  <c r="AG935" i="7" s="1"/>
  <c r="AD935" i="7"/>
  <c r="AF935" i="7" s="1"/>
  <c r="F935" i="7"/>
  <c r="E935" i="7"/>
  <c r="AE934" i="7"/>
  <c r="AG934" i="7" s="1"/>
  <c r="AD934" i="7"/>
  <c r="AF934" i="7" s="1"/>
  <c r="F934" i="7"/>
  <c r="E934" i="7"/>
  <c r="AE933" i="7"/>
  <c r="AG933" i="7" s="1"/>
  <c r="AD933" i="7"/>
  <c r="AF933" i="7" s="1"/>
  <c r="F933" i="7"/>
  <c r="E933" i="7"/>
  <c r="AE932" i="7"/>
  <c r="AG932" i="7" s="1"/>
  <c r="AD932" i="7"/>
  <c r="AF932" i="7" s="1"/>
  <c r="F932" i="7"/>
  <c r="E932" i="7"/>
  <c r="AE931" i="7"/>
  <c r="AG931" i="7" s="1"/>
  <c r="AD931" i="7"/>
  <c r="AF931" i="7" s="1"/>
  <c r="F931" i="7"/>
  <c r="E931" i="7"/>
  <c r="AE930" i="7"/>
  <c r="AG930" i="7" s="1"/>
  <c r="AD930" i="7"/>
  <c r="AF930" i="7" s="1"/>
  <c r="F930" i="7"/>
  <c r="E930" i="7"/>
  <c r="AE929" i="7"/>
  <c r="AG929" i="7" s="1"/>
  <c r="AD929" i="7"/>
  <c r="AF929" i="7" s="1"/>
  <c r="F929" i="7"/>
  <c r="E929" i="7"/>
  <c r="AE928" i="7"/>
  <c r="AG928" i="7" s="1"/>
  <c r="AD928" i="7"/>
  <c r="AF928" i="7" s="1"/>
  <c r="F928" i="7"/>
  <c r="E928" i="7"/>
  <c r="AE927" i="7"/>
  <c r="AG927" i="7" s="1"/>
  <c r="AD927" i="7"/>
  <c r="F927" i="7"/>
  <c r="E927" i="7"/>
  <c r="AE926" i="7"/>
  <c r="AG926" i="7" s="1"/>
  <c r="AD926" i="7"/>
  <c r="AF926" i="7" s="1"/>
  <c r="F926" i="7"/>
  <c r="E926" i="7"/>
  <c r="AE925" i="7"/>
  <c r="AG925" i="7" s="1"/>
  <c r="AD925" i="7"/>
  <c r="AF925" i="7" s="1"/>
  <c r="F925" i="7"/>
  <c r="E925" i="7"/>
  <c r="AE924" i="7"/>
  <c r="AG924" i="7" s="1"/>
  <c r="AD924" i="7"/>
  <c r="AF924" i="7" s="1"/>
  <c r="F924" i="7"/>
  <c r="E924" i="7"/>
  <c r="AE923" i="7"/>
  <c r="AG923" i="7" s="1"/>
  <c r="AD923" i="7"/>
  <c r="AF923" i="7" s="1"/>
  <c r="F923" i="7"/>
  <c r="E923" i="7"/>
  <c r="AE922" i="7"/>
  <c r="AG922" i="7" s="1"/>
  <c r="AD922" i="7"/>
  <c r="AF922" i="7" s="1"/>
  <c r="F922" i="7"/>
  <c r="E922" i="7"/>
  <c r="AE921" i="7"/>
  <c r="AG921" i="7" s="1"/>
  <c r="AD921" i="7"/>
  <c r="AF921" i="7" s="1"/>
  <c r="F921" i="7"/>
  <c r="E921" i="7"/>
  <c r="AE920" i="7"/>
  <c r="AG920" i="7" s="1"/>
  <c r="AD920" i="7"/>
  <c r="AF920" i="7" s="1"/>
  <c r="F920" i="7"/>
  <c r="E920" i="7"/>
  <c r="AE919" i="7"/>
  <c r="AG919" i="7" s="1"/>
  <c r="AD919" i="7"/>
  <c r="AF919" i="7" s="1"/>
  <c r="F919" i="7"/>
  <c r="E919" i="7"/>
  <c r="AE918" i="7"/>
  <c r="AG918" i="7" s="1"/>
  <c r="AD918" i="7"/>
  <c r="AF918" i="7" s="1"/>
  <c r="F918" i="7"/>
  <c r="E918" i="7"/>
  <c r="AE917" i="7"/>
  <c r="AG917" i="7" s="1"/>
  <c r="AD917" i="7"/>
  <c r="AF917" i="7" s="1"/>
  <c r="F917" i="7"/>
  <c r="E917" i="7"/>
  <c r="AE916" i="7"/>
  <c r="AG916" i="7" s="1"/>
  <c r="AD916" i="7"/>
  <c r="AF916" i="7" s="1"/>
  <c r="F916" i="7"/>
  <c r="E916" i="7"/>
  <c r="AE915" i="7"/>
  <c r="AG915" i="7" s="1"/>
  <c r="AD915" i="7"/>
  <c r="AF915" i="7" s="1"/>
  <c r="F915" i="7"/>
  <c r="E915" i="7"/>
  <c r="AE914" i="7"/>
  <c r="AG914" i="7" s="1"/>
  <c r="AD914" i="7"/>
  <c r="AF914" i="7" s="1"/>
  <c r="F914" i="7"/>
  <c r="E914" i="7"/>
  <c r="AE913" i="7"/>
  <c r="AG913" i="7" s="1"/>
  <c r="AD913" i="7"/>
  <c r="AF913" i="7" s="1"/>
  <c r="F913" i="7"/>
  <c r="E913" i="7"/>
  <c r="AE912" i="7"/>
  <c r="AG912" i="7" s="1"/>
  <c r="AD912" i="7"/>
  <c r="AF912" i="7" s="1"/>
  <c r="F912" i="7"/>
  <c r="E912" i="7"/>
  <c r="AE911" i="7"/>
  <c r="AG911" i="7" s="1"/>
  <c r="AD911" i="7"/>
  <c r="AF911" i="7" s="1"/>
  <c r="F911" i="7"/>
  <c r="E911" i="7"/>
  <c r="AE910" i="7"/>
  <c r="AG910" i="7" s="1"/>
  <c r="AD910" i="7"/>
  <c r="AF910" i="7" s="1"/>
  <c r="F910" i="7"/>
  <c r="E910" i="7"/>
  <c r="AE909" i="7"/>
  <c r="AG909" i="7" s="1"/>
  <c r="AD909" i="7"/>
  <c r="AF909" i="7" s="1"/>
  <c r="F909" i="7"/>
  <c r="E909" i="7"/>
  <c r="AE908" i="7"/>
  <c r="AG908" i="7" s="1"/>
  <c r="AD908" i="7"/>
  <c r="AF908" i="7" s="1"/>
  <c r="F908" i="7"/>
  <c r="E908" i="7"/>
  <c r="AE907" i="7"/>
  <c r="AG907" i="7" s="1"/>
  <c r="AD907" i="7"/>
  <c r="AF907" i="7" s="1"/>
  <c r="F907" i="7"/>
  <c r="E907" i="7"/>
  <c r="AE906" i="7"/>
  <c r="AG906" i="7" s="1"/>
  <c r="AD906" i="7"/>
  <c r="AF906" i="7" s="1"/>
  <c r="F906" i="7"/>
  <c r="E906" i="7"/>
  <c r="AE905" i="7"/>
  <c r="AG905" i="7" s="1"/>
  <c r="AD905" i="7"/>
  <c r="F905" i="7"/>
  <c r="E905" i="7"/>
  <c r="AE904" i="7"/>
  <c r="AG904" i="7" s="1"/>
  <c r="AD904" i="7"/>
  <c r="AF904" i="7" s="1"/>
  <c r="F904" i="7"/>
  <c r="E904" i="7"/>
  <c r="AE903" i="7"/>
  <c r="AG903" i="7" s="1"/>
  <c r="AD903" i="7"/>
  <c r="AF903" i="7" s="1"/>
  <c r="F903" i="7"/>
  <c r="E903" i="7"/>
  <c r="AE902" i="7"/>
  <c r="AG902" i="7" s="1"/>
  <c r="AD902" i="7"/>
  <c r="AF902" i="7" s="1"/>
  <c r="F902" i="7"/>
  <c r="E902" i="7"/>
  <c r="AE901" i="7"/>
  <c r="AG901" i="7" s="1"/>
  <c r="AD901" i="7"/>
  <c r="AF901" i="7" s="1"/>
  <c r="F901" i="7"/>
  <c r="E901" i="7"/>
  <c r="AE900" i="7"/>
  <c r="AG900" i="7" s="1"/>
  <c r="AD900" i="7"/>
  <c r="AF900" i="7" s="1"/>
  <c r="F900" i="7"/>
  <c r="E900" i="7"/>
  <c r="AE899" i="7"/>
  <c r="AG899" i="7" s="1"/>
  <c r="AD899" i="7"/>
  <c r="AF899" i="7" s="1"/>
  <c r="F899" i="7"/>
  <c r="E899" i="7"/>
  <c r="AE898" i="7"/>
  <c r="AG898" i="7" s="1"/>
  <c r="AD898" i="7"/>
  <c r="AF898" i="7" s="1"/>
  <c r="F898" i="7"/>
  <c r="E898" i="7"/>
  <c r="AE897" i="7"/>
  <c r="AG897" i="7" s="1"/>
  <c r="AD897" i="7"/>
  <c r="AF897" i="7" s="1"/>
  <c r="F897" i="7"/>
  <c r="E897" i="7"/>
  <c r="AE896" i="7"/>
  <c r="AG896" i="7" s="1"/>
  <c r="AD896" i="7"/>
  <c r="AF896" i="7" s="1"/>
  <c r="F896" i="7"/>
  <c r="E896" i="7"/>
  <c r="AE895" i="7"/>
  <c r="AG895" i="7" s="1"/>
  <c r="AD895" i="7"/>
  <c r="AF895" i="7" s="1"/>
  <c r="F895" i="7"/>
  <c r="E895" i="7"/>
  <c r="AE894" i="7"/>
  <c r="AG894" i="7" s="1"/>
  <c r="AD894" i="7"/>
  <c r="AF894" i="7" s="1"/>
  <c r="F894" i="7"/>
  <c r="E894" i="7"/>
  <c r="AE893" i="7"/>
  <c r="AG893" i="7" s="1"/>
  <c r="AD893" i="7"/>
  <c r="AF893" i="7" s="1"/>
  <c r="F893" i="7"/>
  <c r="E893" i="7"/>
  <c r="AE892" i="7"/>
  <c r="AG892" i="7" s="1"/>
  <c r="AD892" i="7"/>
  <c r="AF892" i="7" s="1"/>
  <c r="F892" i="7"/>
  <c r="E892" i="7"/>
  <c r="AE891" i="7"/>
  <c r="AG891" i="7" s="1"/>
  <c r="AD891" i="7"/>
  <c r="AF891" i="7" s="1"/>
  <c r="F891" i="7"/>
  <c r="E891" i="7"/>
  <c r="AE890" i="7"/>
  <c r="AG890" i="7" s="1"/>
  <c r="AD890" i="7"/>
  <c r="AF890" i="7" s="1"/>
  <c r="F890" i="7"/>
  <c r="E890" i="7"/>
  <c r="AE889" i="7"/>
  <c r="AG889" i="7" s="1"/>
  <c r="AD889" i="7"/>
  <c r="AF889" i="7" s="1"/>
  <c r="F889" i="7"/>
  <c r="E889" i="7"/>
  <c r="AE888" i="7"/>
  <c r="AG888" i="7" s="1"/>
  <c r="AD888" i="7"/>
  <c r="AF888" i="7" s="1"/>
  <c r="F888" i="7"/>
  <c r="E888" i="7"/>
  <c r="AE887" i="7"/>
  <c r="AG887" i="7" s="1"/>
  <c r="AD887" i="7"/>
  <c r="AF887" i="7" s="1"/>
  <c r="F887" i="7"/>
  <c r="E887" i="7"/>
  <c r="AE886" i="7"/>
  <c r="AG886" i="7" s="1"/>
  <c r="AD886" i="7"/>
  <c r="AF886" i="7" s="1"/>
  <c r="F886" i="7"/>
  <c r="E886" i="7"/>
  <c r="AE885" i="7"/>
  <c r="AG885" i="7" s="1"/>
  <c r="AD885" i="7"/>
  <c r="AF885" i="7" s="1"/>
  <c r="F885" i="7"/>
  <c r="E885" i="7"/>
  <c r="AE884" i="7"/>
  <c r="AG884" i="7" s="1"/>
  <c r="AD884" i="7"/>
  <c r="AF884" i="7" s="1"/>
  <c r="F884" i="7"/>
  <c r="E884" i="7"/>
  <c r="AE883" i="7"/>
  <c r="AG883" i="7" s="1"/>
  <c r="AD883" i="7"/>
  <c r="AF883" i="7" s="1"/>
  <c r="F883" i="7"/>
  <c r="E883" i="7"/>
  <c r="AE882" i="7"/>
  <c r="AG882" i="7" s="1"/>
  <c r="AD882" i="7"/>
  <c r="AF882" i="7" s="1"/>
  <c r="F882" i="7"/>
  <c r="E882" i="7"/>
  <c r="AE881" i="7"/>
  <c r="AG881" i="7" s="1"/>
  <c r="AD881" i="7"/>
  <c r="AF881" i="7" s="1"/>
  <c r="F881" i="7"/>
  <c r="E881" i="7"/>
  <c r="AE880" i="7"/>
  <c r="AG880" i="7" s="1"/>
  <c r="AD880" i="7"/>
  <c r="AF880" i="7" s="1"/>
  <c r="F880" i="7"/>
  <c r="E880" i="7"/>
  <c r="AE879" i="7"/>
  <c r="AG879" i="7" s="1"/>
  <c r="AD879" i="7"/>
  <c r="AF879" i="7" s="1"/>
  <c r="F879" i="7"/>
  <c r="E879" i="7"/>
  <c r="AE878" i="7"/>
  <c r="AG878" i="7" s="1"/>
  <c r="AD878" i="7"/>
  <c r="AF878" i="7" s="1"/>
  <c r="F878" i="7"/>
  <c r="E878" i="7"/>
  <c r="AE877" i="7"/>
  <c r="AG877" i="7" s="1"/>
  <c r="AD877" i="7"/>
  <c r="AF877" i="7" s="1"/>
  <c r="F877" i="7"/>
  <c r="E877" i="7"/>
  <c r="AE876" i="7"/>
  <c r="AG876" i="7" s="1"/>
  <c r="AD876" i="7"/>
  <c r="AF876" i="7" s="1"/>
  <c r="F876" i="7"/>
  <c r="E876" i="7"/>
  <c r="AE875" i="7"/>
  <c r="AG875" i="7" s="1"/>
  <c r="AD875" i="7"/>
  <c r="AF875" i="7" s="1"/>
  <c r="F875" i="7"/>
  <c r="E875" i="7"/>
  <c r="AE874" i="7"/>
  <c r="AG874" i="7" s="1"/>
  <c r="AD874" i="7"/>
  <c r="AF874" i="7" s="1"/>
  <c r="F874" i="7"/>
  <c r="E874" i="7"/>
  <c r="AE873" i="7"/>
  <c r="AG873" i="7" s="1"/>
  <c r="AD873" i="7"/>
  <c r="AF873" i="7" s="1"/>
  <c r="F873" i="7"/>
  <c r="E873" i="7"/>
  <c r="AE872" i="7"/>
  <c r="AG872" i="7" s="1"/>
  <c r="AD872" i="7"/>
  <c r="AF872" i="7" s="1"/>
  <c r="F872" i="7"/>
  <c r="E872" i="7"/>
  <c r="AE871" i="7"/>
  <c r="AG871" i="7" s="1"/>
  <c r="AD871" i="7"/>
  <c r="AF871" i="7" s="1"/>
  <c r="F871" i="7"/>
  <c r="E871" i="7"/>
  <c r="AE870" i="7"/>
  <c r="AG870" i="7" s="1"/>
  <c r="AD870" i="7"/>
  <c r="AF870" i="7" s="1"/>
  <c r="F870" i="7"/>
  <c r="E870" i="7"/>
  <c r="AE869" i="7"/>
  <c r="AG869" i="7" s="1"/>
  <c r="AD869" i="7"/>
  <c r="AF869" i="7" s="1"/>
  <c r="F869" i="7"/>
  <c r="E869" i="7"/>
  <c r="AE868" i="7"/>
  <c r="AG868" i="7" s="1"/>
  <c r="AD868" i="7"/>
  <c r="F868" i="7"/>
  <c r="E868" i="7"/>
  <c r="AE867" i="7"/>
  <c r="AD867" i="7"/>
  <c r="F867" i="7"/>
  <c r="E867" i="7"/>
  <c r="AE866" i="7"/>
  <c r="AG866" i="7" s="1"/>
  <c r="AD866" i="7"/>
  <c r="AF866" i="7" s="1"/>
  <c r="F866" i="7"/>
  <c r="E866" i="7"/>
  <c r="AE865" i="7"/>
  <c r="AG865" i="7" s="1"/>
  <c r="AD865" i="7"/>
  <c r="AF865" i="7" s="1"/>
  <c r="F865" i="7"/>
  <c r="E865" i="7"/>
  <c r="AE864" i="7"/>
  <c r="AD864" i="7"/>
  <c r="F864" i="7"/>
  <c r="E864" i="7"/>
  <c r="AE863" i="7"/>
  <c r="AG863" i="7" s="1"/>
  <c r="AD863" i="7"/>
  <c r="AF863" i="7" s="1"/>
  <c r="F863" i="7"/>
  <c r="E863" i="7"/>
  <c r="AE862" i="7"/>
  <c r="AG862" i="7" s="1"/>
  <c r="AD862" i="7"/>
  <c r="AF862" i="7" s="1"/>
  <c r="F862" i="7"/>
  <c r="E862" i="7"/>
  <c r="AE861" i="7"/>
  <c r="AG861" i="7" s="1"/>
  <c r="AD861" i="7"/>
  <c r="AF861" i="7" s="1"/>
  <c r="F861" i="7"/>
  <c r="E861" i="7"/>
  <c r="AE860" i="7"/>
  <c r="AG860" i="7" s="1"/>
  <c r="AD860" i="7"/>
  <c r="F860" i="7"/>
  <c r="E860" i="7"/>
  <c r="AE859" i="7"/>
  <c r="AG859" i="7" s="1"/>
  <c r="AD859" i="7"/>
  <c r="AF859" i="7" s="1"/>
  <c r="F859" i="7"/>
  <c r="E859" i="7"/>
  <c r="AE858" i="7"/>
  <c r="AG858" i="7" s="1"/>
  <c r="AD858" i="7"/>
  <c r="AF858" i="7" s="1"/>
  <c r="F858" i="7"/>
  <c r="E858" i="7"/>
  <c r="AE857" i="7"/>
  <c r="AG857" i="7" s="1"/>
  <c r="AD857" i="7"/>
  <c r="AF857" i="7" s="1"/>
  <c r="F857" i="7"/>
  <c r="E857" i="7"/>
  <c r="AE856" i="7"/>
  <c r="AG856" i="7" s="1"/>
  <c r="AD856" i="7"/>
  <c r="AF856" i="7" s="1"/>
  <c r="F856" i="7"/>
  <c r="E856" i="7"/>
  <c r="AE855" i="7"/>
  <c r="AG855" i="7" s="1"/>
  <c r="AD855" i="7"/>
  <c r="AF855" i="7" s="1"/>
  <c r="F855" i="7"/>
  <c r="E855" i="7"/>
  <c r="AE854" i="7"/>
  <c r="AG854" i="7" s="1"/>
  <c r="AD854" i="7"/>
  <c r="F854" i="7"/>
  <c r="E854" i="7"/>
  <c r="AE853" i="7"/>
  <c r="AD853" i="7"/>
  <c r="F853" i="7"/>
  <c r="E853" i="7"/>
  <c r="AE852" i="7"/>
  <c r="AG852" i="7" s="1"/>
  <c r="AD852" i="7"/>
  <c r="AF852" i="7" s="1"/>
  <c r="F852" i="7"/>
  <c r="E852" i="7"/>
  <c r="AE851" i="7"/>
  <c r="AG851" i="7" s="1"/>
  <c r="AD851" i="7"/>
  <c r="AF851" i="7" s="1"/>
  <c r="F851" i="7"/>
  <c r="E851" i="7"/>
  <c r="AE850" i="7"/>
  <c r="AG850" i="7" s="1"/>
  <c r="AD850" i="7"/>
  <c r="AF850" i="7" s="1"/>
  <c r="F850" i="7"/>
  <c r="E850" i="7"/>
  <c r="AE849" i="7"/>
  <c r="AG849" i="7" s="1"/>
  <c r="AD849" i="7"/>
  <c r="AF849" i="7" s="1"/>
  <c r="F849" i="7"/>
  <c r="E849" i="7"/>
  <c r="AE848" i="7"/>
  <c r="AG848" i="7" s="1"/>
  <c r="AD848" i="7"/>
  <c r="F848" i="7"/>
  <c r="E848" i="7"/>
  <c r="AE847" i="7"/>
  <c r="AG847" i="7" s="1"/>
  <c r="AD847" i="7"/>
  <c r="AF847" i="7" s="1"/>
  <c r="F847" i="7"/>
  <c r="E847" i="7"/>
  <c r="AE846" i="7"/>
  <c r="AG846" i="7" s="1"/>
  <c r="AD846" i="7"/>
  <c r="AF846" i="7" s="1"/>
  <c r="F846" i="7"/>
  <c r="E846" i="7"/>
  <c r="AE845" i="7"/>
  <c r="AG845" i="7" s="1"/>
  <c r="AD845" i="7"/>
  <c r="AF845" i="7" s="1"/>
  <c r="F845" i="7"/>
  <c r="E845" i="7"/>
  <c r="AE844" i="7"/>
  <c r="AG844" i="7" s="1"/>
  <c r="AD844" i="7"/>
  <c r="AF844" i="7" s="1"/>
  <c r="F844" i="7"/>
  <c r="E844" i="7"/>
  <c r="AE843" i="7"/>
  <c r="AG843" i="7" s="1"/>
  <c r="AD843" i="7"/>
  <c r="F843" i="7"/>
  <c r="E843" i="7"/>
  <c r="AE842" i="7"/>
  <c r="AG842" i="7" s="1"/>
  <c r="AD842" i="7"/>
  <c r="AF842" i="7" s="1"/>
  <c r="F842" i="7"/>
  <c r="E842" i="7"/>
  <c r="AE841" i="7"/>
  <c r="AG841" i="7" s="1"/>
  <c r="AD841" i="7"/>
  <c r="F841" i="7"/>
  <c r="E841" i="7"/>
  <c r="AE840" i="7"/>
  <c r="AG840" i="7" s="1"/>
  <c r="AD840" i="7"/>
  <c r="F840" i="7"/>
  <c r="E840" i="7"/>
  <c r="AE839" i="7"/>
  <c r="AG839" i="7" s="1"/>
  <c r="AD839" i="7"/>
  <c r="F839" i="7"/>
  <c r="E839" i="7"/>
  <c r="AE838" i="7"/>
  <c r="AG838" i="7" s="1"/>
  <c r="AD838" i="7"/>
  <c r="AF838" i="7" s="1"/>
  <c r="F838" i="7"/>
  <c r="E838" i="7"/>
  <c r="AE837" i="7"/>
  <c r="AG837" i="7" s="1"/>
  <c r="AD837" i="7"/>
  <c r="AF837" i="7" s="1"/>
  <c r="F837" i="7"/>
  <c r="E837" i="7"/>
  <c r="AE836" i="7"/>
  <c r="AG836" i="7" s="1"/>
  <c r="AD836" i="7"/>
  <c r="AF836" i="7" s="1"/>
  <c r="F836" i="7"/>
  <c r="E836" i="7"/>
  <c r="AE835" i="7"/>
  <c r="AG835" i="7" s="1"/>
  <c r="AD835" i="7"/>
  <c r="AF835" i="7" s="1"/>
  <c r="F835" i="7"/>
  <c r="E835" i="7"/>
  <c r="AE834" i="7"/>
  <c r="AD834" i="7"/>
  <c r="F834" i="7"/>
  <c r="E834" i="7"/>
  <c r="AE833" i="7"/>
  <c r="AG833" i="7" s="1"/>
  <c r="AD833" i="7"/>
  <c r="AF833" i="7" s="1"/>
  <c r="F833" i="7"/>
  <c r="E833" i="7"/>
  <c r="AE832" i="7"/>
  <c r="AG832" i="7" s="1"/>
  <c r="AD832" i="7"/>
  <c r="AF832" i="7" s="1"/>
  <c r="F832" i="7"/>
  <c r="E832" i="7"/>
  <c r="AE831" i="7"/>
  <c r="AG831" i="7" s="1"/>
  <c r="AD831" i="7"/>
  <c r="AF831" i="7" s="1"/>
  <c r="F831" i="7"/>
  <c r="E831" i="7"/>
  <c r="AE830" i="7"/>
  <c r="AG830" i="7" s="1"/>
  <c r="AD830" i="7"/>
  <c r="AF830" i="7" s="1"/>
  <c r="F830" i="7"/>
  <c r="E830" i="7"/>
  <c r="AE829" i="7"/>
  <c r="AG829" i="7" s="1"/>
  <c r="AD829" i="7"/>
  <c r="AF829" i="7" s="1"/>
  <c r="F829" i="7"/>
  <c r="E829" i="7"/>
  <c r="AE828" i="7"/>
  <c r="AG828" i="7" s="1"/>
  <c r="AD828" i="7"/>
  <c r="AF828" i="7" s="1"/>
  <c r="F828" i="7"/>
  <c r="E828" i="7"/>
  <c r="AE827" i="7"/>
  <c r="AG827" i="7" s="1"/>
  <c r="AD827" i="7"/>
  <c r="AF827" i="7" s="1"/>
  <c r="F827" i="7"/>
  <c r="E827" i="7"/>
  <c r="AE826" i="7"/>
  <c r="AG826" i="7" s="1"/>
  <c r="AD826" i="7"/>
  <c r="AF826" i="7" s="1"/>
  <c r="F826" i="7"/>
  <c r="E826" i="7"/>
  <c r="AE825" i="7"/>
  <c r="AG825" i="7" s="1"/>
  <c r="AD825" i="7"/>
  <c r="AF825" i="7" s="1"/>
  <c r="F825" i="7"/>
  <c r="E825" i="7"/>
  <c r="AE824" i="7"/>
  <c r="AG824" i="7" s="1"/>
  <c r="AD824" i="7"/>
  <c r="AF824" i="7" s="1"/>
  <c r="F824" i="7"/>
  <c r="E824" i="7"/>
  <c r="AE823" i="7"/>
  <c r="AG823" i="7" s="1"/>
  <c r="AD823" i="7"/>
  <c r="AF823" i="7" s="1"/>
  <c r="F823" i="7"/>
  <c r="E823" i="7"/>
  <c r="AE822" i="7"/>
  <c r="AG822" i="7" s="1"/>
  <c r="AD822" i="7"/>
  <c r="AF822" i="7" s="1"/>
  <c r="F822" i="7"/>
  <c r="E822" i="7"/>
  <c r="AE821" i="7"/>
  <c r="AG821" i="7" s="1"/>
  <c r="AD821" i="7"/>
  <c r="AF821" i="7" s="1"/>
  <c r="F821" i="7"/>
  <c r="E821" i="7"/>
  <c r="AE820" i="7"/>
  <c r="AG820" i="7" s="1"/>
  <c r="AD820" i="7"/>
  <c r="AF820" i="7" s="1"/>
  <c r="F820" i="7"/>
  <c r="E820" i="7"/>
  <c r="AE819" i="7"/>
  <c r="AG819" i="7" s="1"/>
  <c r="AD819" i="7"/>
  <c r="AF819" i="7" s="1"/>
  <c r="F819" i="7"/>
  <c r="E819" i="7"/>
  <c r="AE818" i="7"/>
  <c r="AG818" i="7" s="1"/>
  <c r="AD818" i="7"/>
  <c r="AF818" i="7" s="1"/>
  <c r="F818" i="7"/>
  <c r="E818" i="7"/>
  <c r="AE817" i="7"/>
  <c r="AG817" i="7" s="1"/>
  <c r="AD817" i="7"/>
  <c r="F817" i="7"/>
  <c r="E817" i="7"/>
  <c r="AE816" i="7"/>
  <c r="AG816" i="7" s="1"/>
  <c r="AD816" i="7"/>
  <c r="AF816" i="7" s="1"/>
  <c r="F816" i="7"/>
  <c r="E816" i="7"/>
  <c r="AE815" i="7"/>
  <c r="AG815" i="7" s="1"/>
  <c r="AD815" i="7"/>
  <c r="AF815" i="7" s="1"/>
  <c r="F815" i="7"/>
  <c r="E815" i="7"/>
  <c r="AE814" i="7"/>
  <c r="AG814" i="7" s="1"/>
  <c r="AD814" i="7"/>
  <c r="AF814" i="7" s="1"/>
  <c r="F814" i="7"/>
  <c r="E814" i="7"/>
  <c r="AE813" i="7"/>
  <c r="AG813" i="7" s="1"/>
  <c r="AD813" i="7"/>
  <c r="AF813" i="7" s="1"/>
  <c r="F813" i="7"/>
  <c r="E813" i="7"/>
  <c r="AE812" i="7"/>
  <c r="AG812" i="7" s="1"/>
  <c r="AD812" i="7"/>
  <c r="AF812" i="7" s="1"/>
  <c r="F812" i="7"/>
  <c r="E812" i="7"/>
  <c r="AE811" i="7"/>
  <c r="AG811" i="7" s="1"/>
  <c r="AD811" i="7"/>
  <c r="AF811" i="7" s="1"/>
  <c r="F811" i="7"/>
  <c r="E811" i="7"/>
  <c r="AE810" i="7"/>
  <c r="AG810" i="7" s="1"/>
  <c r="AD810" i="7"/>
  <c r="AF810" i="7" s="1"/>
  <c r="F810" i="7"/>
  <c r="E810" i="7"/>
  <c r="AE809" i="7"/>
  <c r="AG809" i="7" s="1"/>
  <c r="AD809" i="7"/>
  <c r="AF809" i="7" s="1"/>
  <c r="F809" i="7"/>
  <c r="E809" i="7"/>
  <c r="AE808" i="7"/>
  <c r="AG808" i="7" s="1"/>
  <c r="AD808" i="7"/>
  <c r="AF808" i="7" s="1"/>
  <c r="F808" i="7"/>
  <c r="E808" i="7"/>
  <c r="AE807" i="7"/>
  <c r="AG807" i="7" s="1"/>
  <c r="AD807" i="7"/>
  <c r="AF807" i="7" s="1"/>
  <c r="F807" i="7"/>
  <c r="E807" i="7"/>
  <c r="AE806" i="7"/>
  <c r="AG806" i="7" s="1"/>
  <c r="AD806" i="7"/>
  <c r="AF806" i="7" s="1"/>
  <c r="F806" i="7"/>
  <c r="E806" i="7"/>
  <c r="AE805" i="7"/>
  <c r="AG805" i="7" s="1"/>
  <c r="AD805" i="7"/>
  <c r="AF805" i="7" s="1"/>
  <c r="F805" i="7"/>
  <c r="E805" i="7"/>
  <c r="AE804" i="7"/>
  <c r="AD804" i="7"/>
  <c r="F804" i="7"/>
  <c r="E804" i="7"/>
  <c r="AE803" i="7"/>
  <c r="AG803" i="7" s="1"/>
  <c r="AD803" i="7"/>
  <c r="AF803" i="7" s="1"/>
  <c r="F803" i="7"/>
  <c r="E803" i="7"/>
  <c r="AE802" i="7"/>
  <c r="AG802" i="7" s="1"/>
  <c r="AD802" i="7"/>
  <c r="AF802" i="7" s="1"/>
  <c r="F802" i="7"/>
  <c r="E802" i="7"/>
  <c r="AE801" i="7"/>
  <c r="AG801" i="7" s="1"/>
  <c r="AD801" i="7"/>
  <c r="AF801" i="7" s="1"/>
  <c r="F801" i="7"/>
  <c r="E801" i="7"/>
  <c r="AE800" i="7"/>
  <c r="AG800" i="7" s="1"/>
  <c r="AD800" i="7"/>
  <c r="AF800" i="7" s="1"/>
  <c r="F800" i="7"/>
  <c r="E800" i="7"/>
  <c r="AE799" i="7"/>
  <c r="AG799" i="7" s="1"/>
  <c r="AD799" i="7"/>
  <c r="AF799" i="7" s="1"/>
  <c r="F799" i="7"/>
  <c r="E799" i="7"/>
  <c r="AE798" i="7"/>
  <c r="AG798" i="7" s="1"/>
  <c r="AD798" i="7"/>
  <c r="AF798" i="7" s="1"/>
  <c r="F798" i="7"/>
  <c r="E798" i="7"/>
  <c r="AE797" i="7"/>
  <c r="AG797" i="7" s="1"/>
  <c r="AD797" i="7"/>
  <c r="AF797" i="7" s="1"/>
  <c r="F797" i="7"/>
  <c r="E797" i="7"/>
  <c r="AE796" i="7"/>
  <c r="AG796" i="7" s="1"/>
  <c r="AD796" i="7"/>
  <c r="AF796" i="7" s="1"/>
  <c r="F796" i="7"/>
  <c r="E796" i="7"/>
  <c r="AE795" i="7"/>
  <c r="AG795" i="7" s="1"/>
  <c r="AD795" i="7"/>
  <c r="AF795" i="7" s="1"/>
  <c r="F795" i="7"/>
  <c r="E795" i="7"/>
  <c r="AE794" i="7"/>
  <c r="AG794" i="7" s="1"/>
  <c r="AD794" i="7"/>
  <c r="AF794" i="7" s="1"/>
  <c r="F794" i="7"/>
  <c r="E794" i="7"/>
  <c r="AE793" i="7"/>
  <c r="AG793" i="7" s="1"/>
  <c r="AD793" i="7"/>
  <c r="AF793" i="7" s="1"/>
  <c r="F793" i="7"/>
  <c r="E793" i="7"/>
  <c r="AE792" i="7"/>
  <c r="AG792" i="7" s="1"/>
  <c r="AD792" i="7"/>
  <c r="AF792" i="7" s="1"/>
  <c r="F792" i="7"/>
  <c r="E792" i="7"/>
  <c r="AE791" i="7"/>
  <c r="AG791" i="7" s="1"/>
  <c r="AD791" i="7"/>
  <c r="F791" i="7"/>
  <c r="E791" i="7"/>
  <c r="AE790" i="7"/>
  <c r="AG790" i="7" s="1"/>
  <c r="AD790" i="7"/>
  <c r="AF790" i="7" s="1"/>
  <c r="F790" i="7"/>
  <c r="E790" i="7"/>
  <c r="AE789" i="7"/>
  <c r="AG789" i="7" s="1"/>
  <c r="AD789" i="7"/>
  <c r="AF789" i="7" s="1"/>
  <c r="F789" i="7"/>
  <c r="E789" i="7"/>
  <c r="AE788" i="7"/>
  <c r="AG788" i="7" s="1"/>
  <c r="AD788" i="7"/>
  <c r="AF788" i="7" s="1"/>
  <c r="F788" i="7"/>
  <c r="E788" i="7"/>
  <c r="AE787" i="7"/>
  <c r="AG787" i="7" s="1"/>
  <c r="AD787" i="7"/>
  <c r="AF787" i="7" s="1"/>
  <c r="F787" i="7"/>
  <c r="E787" i="7"/>
  <c r="AE786" i="7"/>
  <c r="AG786" i="7" s="1"/>
  <c r="AD786" i="7"/>
  <c r="AF786" i="7" s="1"/>
  <c r="F786" i="7"/>
  <c r="E786" i="7"/>
  <c r="AE785" i="7"/>
  <c r="AG785" i="7" s="1"/>
  <c r="AD785" i="7"/>
  <c r="AF785" i="7" s="1"/>
  <c r="F785" i="7"/>
  <c r="E785" i="7"/>
  <c r="AE784" i="7"/>
  <c r="AG784" i="7" s="1"/>
  <c r="AD784" i="7"/>
  <c r="AF784" i="7" s="1"/>
  <c r="F784" i="7"/>
  <c r="E784" i="7"/>
  <c r="AE783" i="7"/>
  <c r="AG783" i="7" s="1"/>
  <c r="AD783" i="7"/>
  <c r="AF783" i="7" s="1"/>
  <c r="F783" i="7"/>
  <c r="E783" i="7"/>
  <c r="AE782" i="7"/>
  <c r="AG782" i="7" s="1"/>
  <c r="AD782" i="7"/>
  <c r="AF782" i="7" s="1"/>
  <c r="F782" i="7"/>
  <c r="E782" i="7"/>
  <c r="AE781" i="7"/>
  <c r="AG781" i="7" s="1"/>
  <c r="AD781" i="7"/>
  <c r="AF781" i="7" s="1"/>
  <c r="F781" i="7"/>
  <c r="E781" i="7"/>
  <c r="AE780" i="7"/>
  <c r="AG780" i="7" s="1"/>
  <c r="AD780" i="7"/>
  <c r="AF780" i="7" s="1"/>
  <c r="F780" i="7"/>
  <c r="E780" i="7"/>
  <c r="AE779" i="7"/>
  <c r="AG779" i="7" s="1"/>
  <c r="AD779" i="7"/>
  <c r="AF779" i="7" s="1"/>
  <c r="F779" i="7"/>
  <c r="E779" i="7"/>
  <c r="AE778" i="7"/>
  <c r="AG778" i="7" s="1"/>
  <c r="AD778" i="7"/>
  <c r="AF778" i="7" s="1"/>
  <c r="F778" i="7"/>
  <c r="E778" i="7"/>
  <c r="AE777" i="7"/>
  <c r="AG777" i="7" s="1"/>
  <c r="AD777" i="7"/>
  <c r="AF777" i="7" s="1"/>
  <c r="F777" i="7"/>
  <c r="E777" i="7"/>
  <c r="AE776" i="7"/>
  <c r="AG776" i="7" s="1"/>
  <c r="AD776" i="7"/>
  <c r="AF776" i="7" s="1"/>
  <c r="F776" i="7"/>
  <c r="E776" i="7"/>
  <c r="AE775" i="7"/>
  <c r="AG775" i="7" s="1"/>
  <c r="AD775" i="7"/>
  <c r="AF775" i="7" s="1"/>
  <c r="F775" i="7"/>
  <c r="E775" i="7"/>
  <c r="AE774" i="7"/>
  <c r="AG774" i="7" s="1"/>
  <c r="AD774" i="7"/>
  <c r="AF774" i="7" s="1"/>
  <c r="F774" i="7"/>
  <c r="E774" i="7"/>
  <c r="AE773" i="7"/>
  <c r="AG773" i="7" s="1"/>
  <c r="AD773" i="7"/>
  <c r="AF773" i="7" s="1"/>
  <c r="F773" i="7"/>
  <c r="E773" i="7"/>
  <c r="AE772" i="7"/>
  <c r="AG772" i="7" s="1"/>
  <c r="AD772" i="7"/>
  <c r="AF772" i="7" s="1"/>
  <c r="F772" i="7"/>
  <c r="E772" i="7"/>
  <c r="AE771" i="7"/>
  <c r="AG771" i="7" s="1"/>
  <c r="AD771" i="7"/>
  <c r="AF771" i="7" s="1"/>
  <c r="F771" i="7"/>
  <c r="E771" i="7"/>
  <c r="AE770" i="7"/>
  <c r="AG770" i="7" s="1"/>
  <c r="AD770" i="7"/>
  <c r="AF770" i="7" s="1"/>
  <c r="F770" i="7"/>
  <c r="E770" i="7"/>
  <c r="AE769" i="7"/>
  <c r="AG769" i="7" s="1"/>
  <c r="AD769" i="7"/>
  <c r="AF769" i="7" s="1"/>
  <c r="F769" i="7"/>
  <c r="E769" i="7"/>
  <c r="AE768" i="7"/>
  <c r="AG768" i="7" s="1"/>
  <c r="AD768" i="7"/>
  <c r="AF768" i="7" s="1"/>
  <c r="F768" i="7"/>
  <c r="E768" i="7"/>
  <c r="AE767" i="7"/>
  <c r="AG767" i="7" s="1"/>
  <c r="AD767" i="7"/>
  <c r="AF767" i="7" s="1"/>
  <c r="F767" i="7"/>
  <c r="E767" i="7"/>
  <c r="AE766" i="7"/>
  <c r="AG766" i="7" s="1"/>
  <c r="AD766" i="7"/>
  <c r="AF766" i="7" s="1"/>
  <c r="F766" i="7"/>
  <c r="E766" i="7"/>
  <c r="AE765" i="7"/>
  <c r="AG765" i="7" s="1"/>
  <c r="AD765" i="7"/>
  <c r="AF765" i="7" s="1"/>
  <c r="F765" i="7"/>
  <c r="E765" i="7"/>
  <c r="AE764" i="7"/>
  <c r="AG764" i="7" s="1"/>
  <c r="AD764" i="7"/>
  <c r="AF764" i="7" s="1"/>
  <c r="F764" i="7"/>
  <c r="E764" i="7"/>
  <c r="AE763" i="7"/>
  <c r="AG763" i="7" s="1"/>
  <c r="AD763" i="7"/>
  <c r="F763" i="7"/>
  <c r="E763" i="7"/>
  <c r="AE762" i="7"/>
  <c r="AG762" i="7" s="1"/>
  <c r="AD762" i="7"/>
  <c r="AF762" i="7" s="1"/>
  <c r="F762" i="7"/>
  <c r="E762" i="7"/>
  <c r="AE761" i="7"/>
  <c r="AG761" i="7" s="1"/>
  <c r="AD761" i="7"/>
  <c r="AF761" i="7" s="1"/>
  <c r="F761" i="7"/>
  <c r="E761" i="7"/>
  <c r="AE760" i="7"/>
  <c r="AG760" i="7" s="1"/>
  <c r="AD760" i="7"/>
  <c r="AF760" i="7" s="1"/>
  <c r="F760" i="7"/>
  <c r="E760" i="7"/>
  <c r="AE759" i="7"/>
  <c r="AG759" i="7" s="1"/>
  <c r="AD759" i="7"/>
  <c r="AF759" i="7" s="1"/>
  <c r="F759" i="7"/>
  <c r="E759" i="7"/>
  <c r="AE758" i="7"/>
  <c r="AG758" i="7" s="1"/>
  <c r="AD758" i="7"/>
  <c r="AF758" i="7" s="1"/>
  <c r="F758" i="7"/>
  <c r="E758" i="7"/>
  <c r="AE757" i="7"/>
  <c r="AG757" i="7" s="1"/>
  <c r="AD757" i="7"/>
  <c r="AF757" i="7" s="1"/>
  <c r="F757" i="7"/>
  <c r="E757" i="7"/>
  <c r="AE756" i="7"/>
  <c r="AG756" i="7" s="1"/>
  <c r="AD756" i="7"/>
  <c r="AF756" i="7" s="1"/>
  <c r="F756" i="7"/>
  <c r="E756" i="7"/>
  <c r="AE755" i="7"/>
  <c r="AG755" i="7" s="1"/>
  <c r="AD755" i="7"/>
  <c r="AF755" i="7" s="1"/>
  <c r="F755" i="7"/>
  <c r="E755" i="7"/>
  <c r="AE754" i="7"/>
  <c r="AG754" i="7" s="1"/>
  <c r="AD754" i="7"/>
  <c r="AF754" i="7" s="1"/>
  <c r="F754" i="7"/>
  <c r="E754" i="7"/>
  <c r="AE753" i="7"/>
  <c r="AG753" i="7" s="1"/>
  <c r="AD753" i="7"/>
  <c r="AF753" i="7" s="1"/>
  <c r="F753" i="7"/>
  <c r="E753" i="7"/>
  <c r="AE752" i="7"/>
  <c r="AG752" i="7" s="1"/>
  <c r="AD752" i="7"/>
  <c r="AF752" i="7" s="1"/>
  <c r="F752" i="7"/>
  <c r="E752" i="7"/>
  <c r="AE751" i="7"/>
  <c r="AG751" i="7" s="1"/>
  <c r="AD751" i="7"/>
  <c r="AF751" i="7" s="1"/>
  <c r="F751" i="7"/>
  <c r="E751" i="7"/>
  <c r="AE750" i="7"/>
  <c r="AG750" i="7" s="1"/>
  <c r="AD750" i="7"/>
  <c r="AF750" i="7" s="1"/>
  <c r="F750" i="7"/>
  <c r="E750" i="7"/>
  <c r="AE749" i="7"/>
  <c r="AG749" i="7" s="1"/>
  <c r="AD749" i="7"/>
  <c r="AF749" i="7" s="1"/>
  <c r="F749" i="7"/>
  <c r="E749" i="7"/>
  <c r="AE748" i="7"/>
  <c r="AG748" i="7" s="1"/>
  <c r="AD748" i="7"/>
  <c r="AF748" i="7" s="1"/>
  <c r="F748" i="7"/>
  <c r="E748" i="7"/>
  <c r="AE747" i="7"/>
  <c r="AG747" i="7" s="1"/>
  <c r="AD747" i="7"/>
  <c r="AF747" i="7" s="1"/>
  <c r="F747" i="7"/>
  <c r="E747" i="7"/>
  <c r="AE746" i="7"/>
  <c r="AG746" i="7" s="1"/>
  <c r="AD746" i="7"/>
  <c r="AF746" i="7" s="1"/>
  <c r="F746" i="7"/>
  <c r="E746" i="7"/>
  <c r="AE745" i="7"/>
  <c r="AG745" i="7" s="1"/>
  <c r="AD745" i="7"/>
  <c r="F745" i="7"/>
  <c r="E745" i="7"/>
  <c r="AE744" i="7"/>
  <c r="AG744" i="7" s="1"/>
  <c r="AD744" i="7"/>
  <c r="AF744" i="7" s="1"/>
  <c r="F744" i="7"/>
  <c r="E744" i="7"/>
  <c r="AE743" i="7"/>
  <c r="AD743" i="7"/>
  <c r="F743" i="7"/>
  <c r="E743" i="7"/>
  <c r="AE742" i="7"/>
  <c r="AG742" i="7" s="1"/>
  <c r="AD742" i="7"/>
  <c r="AF742" i="7" s="1"/>
  <c r="F742" i="7"/>
  <c r="E742" i="7"/>
  <c r="AE741" i="7"/>
  <c r="AG741" i="7" s="1"/>
  <c r="AD741" i="7"/>
  <c r="AF741" i="7" s="1"/>
  <c r="F741" i="7"/>
  <c r="E741" i="7"/>
  <c r="AE740" i="7"/>
  <c r="AG740" i="7" s="1"/>
  <c r="AD740" i="7"/>
  <c r="AF740" i="7" s="1"/>
  <c r="F740" i="7"/>
  <c r="E740" i="7"/>
  <c r="AE739" i="7"/>
  <c r="AG739" i="7" s="1"/>
  <c r="AD739" i="7"/>
  <c r="AF739" i="7" s="1"/>
  <c r="F739" i="7"/>
  <c r="E739" i="7"/>
  <c r="AE738" i="7"/>
  <c r="AG738" i="7" s="1"/>
  <c r="AD738" i="7"/>
  <c r="AF738" i="7" s="1"/>
  <c r="F738" i="7"/>
  <c r="E738" i="7"/>
  <c r="AE737" i="7"/>
  <c r="AG737" i="7" s="1"/>
  <c r="AD737" i="7"/>
  <c r="AF737" i="7" s="1"/>
  <c r="F737" i="7"/>
  <c r="E737" i="7"/>
  <c r="AE736" i="7"/>
  <c r="AG736" i="7" s="1"/>
  <c r="AD736" i="7"/>
  <c r="AF736" i="7" s="1"/>
  <c r="F736" i="7"/>
  <c r="E736" i="7"/>
  <c r="AE735" i="7"/>
  <c r="AG735" i="7" s="1"/>
  <c r="AD735" i="7"/>
  <c r="AF735" i="7" s="1"/>
  <c r="F735" i="7"/>
  <c r="E735" i="7"/>
  <c r="AE734" i="7"/>
  <c r="AG734" i="7" s="1"/>
  <c r="AD734" i="7"/>
  <c r="AF734" i="7" s="1"/>
  <c r="F734" i="7"/>
  <c r="E734" i="7"/>
  <c r="AE733" i="7"/>
  <c r="AG733" i="7" s="1"/>
  <c r="AD733" i="7"/>
  <c r="AF733" i="7" s="1"/>
  <c r="F733" i="7"/>
  <c r="E733" i="7"/>
  <c r="AE732" i="7"/>
  <c r="AG732" i="7" s="1"/>
  <c r="AD732" i="7"/>
  <c r="AF732" i="7" s="1"/>
  <c r="F732" i="7"/>
  <c r="E732" i="7"/>
  <c r="AE731" i="7"/>
  <c r="AG731" i="7" s="1"/>
  <c r="AD731" i="7"/>
  <c r="AF731" i="7" s="1"/>
  <c r="F731" i="7"/>
  <c r="E731" i="7"/>
  <c r="AE730" i="7"/>
  <c r="AG730" i="7" s="1"/>
  <c r="AD730" i="7"/>
  <c r="AF730" i="7" s="1"/>
  <c r="F730" i="7"/>
  <c r="E730" i="7"/>
  <c r="AE729" i="7"/>
  <c r="AG729" i="7" s="1"/>
  <c r="AD729" i="7"/>
  <c r="AF729" i="7" s="1"/>
  <c r="F729" i="7"/>
  <c r="E729" i="7"/>
  <c r="AE728" i="7"/>
  <c r="AG728" i="7" s="1"/>
  <c r="AD728" i="7"/>
  <c r="AF728" i="7" s="1"/>
  <c r="F728" i="7"/>
  <c r="E728" i="7"/>
  <c r="AE727" i="7"/>
  <c r="AG727" i="7" s="1"/>
  <c r="AD727" i="7"/>
  <c r="AF727" i="7" s="1"/>
  <c r="F727" i="7"/>
  <c r="E727" i="7"/>
  <c r="AE726" i="7"/>
  <c r="AG726" i="7" s="1"/>
  <c r="AD726" i="7"/>
  <c r="AF726" i="7" s="1"/>
  <c r="F726" i="7"/>
  <c r="E726" i="7"/>
  <c r="AE725" i="7"/>
  <c r="AG725" i="7" s="1"/>
  <c r="AD725" i="7"/>
  <c r="AF725" i="7" s="1"/>
  <c r="F725" i="7"/>
  <c r="E725" i="7"/>
  <c r="AE724" i="7"/>
  <c r="AG724" i="7" s="1"/>
  <c r="AD724" i="7"/>
  <c r="AF724" i="7" s="1"/>
  <c r="F724" i="7"/>
  <c r="E724" i="7"/>
  <c r="AE723" i="7"/>
  <c r="AG723" i="7" s="1"/>
  <c r="AD723" i="7"/>
  <c r="AF723" i="7" s="1"/>
  <c r="F723" i="7"/>
  <c r="E723" i="7"/>
  <c r="AE722" i="7"/>
  <c r="AG722" i="7" s="1"/>
  <c r="AD722" i="7"/>
  <c r="AF722" i="7" s="1"/>
  <c r="F722" i="7"/>
  <c r="E722" i="7"/>
  <c r="AE721" i="7"/>
  <c r="AG721" i="7" s="1"/>
  <c r="AD721" i="7"/>
  <c r="AF721" i="7" s="1"/>
  <c r="F721" i="7"/>
  <c r="E721" i="7"/>
  <c r="AE720" i="7"/>
  <c r="AG720" i="7" s="1"/>
  <c r="AD720" i="7"/>
  <c r="AF720" i="7" s="1"/>
  <c r="F720" i="7"/>
  <c r="E720" i="7"/>
  <c r="AE719" i="7"/>
  <c r="AG719" i="7" s="1"/>
  <c r="AD719" i="7"/>
  <c r="AF719" i="7" s="1"/>
  <c r="F719" i="7"/>
  <c r="E719" i="7"/>
  <c r="AE718" i="7"/>
  <c r="AD718" i="7"/>
  <c r="F718" i="7"/>
  <c r="E718" i="7"/>
  <c r="AE717" i="7"/>
  <c r="AD717" i="7"/>
  <c r="F717" i="7"/>
  <c r="E717" i="7"/>
  <c r="AE716" i="7"/>
  <c r="AG716" i="7" s="1"/>
  <c r="AD716" i="7"/>
  <c r="AF716" i="7" s="1"/>
  <c r="F716" i="7"/>
  <c r="E716" i="7"/>
  <c r="AE715" i="7"/>
  <c r="AG715" i="7" s="1"/>
  <c r="AD715" i="7"/>
  <c r="AF715" i="7" s="1"/>
  <c r="F715" i="7"/>
  <c r="E715" i="7"/>
  <c r="AE714" i="7"/>
  <c r="AG714" i="7" s="1"/>
  <c r="AD714" i="7"/>
  <c r="AF714" i="7" s="1"/>
  <c r="F714" i="7"/>
  <c r="E714" i="7"/>
  <c r="AE713" i="7"/>
  <c r="AG713" i="7" s="1"/>
  <c r="AD713" i="7"/>
  <c r="AF713" i="7" s="1"/>
  <c r="F713" i="7"/>
  <c r="E713" i="7"/>
  <c r="AE712" i="7"/>
  <c r="AG712" i="7" s="1"/>
  <c r="AD712" i="7"/>
  <c r="AF712" i="7" s="1"/>
  <c r="F712" i="7"/>
  <c r="E712" i="7"/>
  <c r="AE711" i="7"/>
  <c r="AG711" i="7" s="1"/>
  <c r="AD711" i="7"/>
  <c r="AF711" i="7" s="1"/>
  <c r="F711" i="7"/>
  <c r="E711" i="7"/>
  <c r="AE710" i="7"/>
  <c r="AG710" i="7" s="1"/>
  <c r="AD710" i="7"/>
  <c r="AF710" i="7" s="1"/>
  <c r="F710" i="7"/>
  <c r="E710" i="7"/>
  <c r="AE709" i="7"/>
  <c r="AG709" i="7" s="1"/>
  <c r="AD709" i="7"/>
  <c r="AF709" i="7" s="1"/>
  <c r="F709" i="7"/>
  <c r="E709" i="7"/>
  <c r="AE708" i="7"/>
  <c r="AG708" i="7" s="1"/>
  <c r="AD708" i="7"/>
  <c r="AF708" i="7" s="1"/>
  <c r="F708" i="7"/>
  <c r="E708" i="7"/>
  <c r="AE707" i="7"/>
  <c r="AG707" i="7" s="1"/>
  <c r="AD707" i="7"/>
  <c r="AF707" i="7" s="1"/>
  <c r="F707" i="7"/>
  <c r="E707" i="7"/>
  <c r="AE706" i="7"/>
  <c r="AG706" i="7" s="1"/>
  <c r="AD706" i="7"/>
  <c r="AF706" i="7" s="1"/>
  <c r="F706" i="7"/>
  <c r="E706" i="7"/>
  <c r="AE705" i="7"/>
  <c r="AG705" i="7" s="1"/>
  <c r="AD705" i="7"/>
  <c r="AF705" i="7" s="1"/>
  <c r="F705" i="7"/>
  <c r="E705" i="7"/>
  <c r="AE704" i="7"/>
  <c r="AG704" i="7" s="1"/>
  <c r="AD704" i="7"/>
  <c r="AF704" i="7" s="1"/>
  <c r="F704" i="7"/>
  <c r="E704" i="7"/>
  <c r="AE703" i="7"/>
  <c r="AG703" i="7" s="1"/>
  <c r="AD703" i="7"/>
  <c r="AF703" i="7" s="1"/>
  <c r="F703" i="7"/>
  <c r="E703" i="7"/>
  <c r="AE702" i="7"/>
  <c r="AG702" i="7" s="1"/>
  <c r="AD702" i="7"/>
  <c r="AF702" i="7" s="1"/>
  <c r="F702" i="7"/>
  <c r="E702" i="7"/>
  <c r="AE701" i="7"/>
  <c r="AG701" i="7" s="1"/>
  <c r="AD701" i="7"/>
  <c r="AF701" i="7" s="1"/>
  <c r="F701" i="7"/>
  <c r="E701" i="7"/>
  <c r="AE700" i="7"/>
  <c r="AG700" i="7" s="1"/>
  <c r="AD700" i="7"/>
  <c r="AF700" i="7" s="1"/>
  <c r="F700" i="7"/>
  <c r="E700" i="7"/>
  <c r="AE699" i="7"/>
  <c r="AG699" i="7" s="1"/>
  <c r="AD699" i="7"/>
  <c r="AF699" i="7" s="1"/>
  <c r="F699" i="7"/>
  <c r="E699" i="7"/>
  <c r="AE698" i="7"/>
  <c r="AG698" i="7" s="1"/>
  <c r="AD698" i="7"/>
  <c r="AF698" i="7" s="1"/>
  <c r="F698" i="7"/>
  <c r="E698" i="7"/>
  <c r="AE697" i="7"/>
  <c r="AD697" i="7"/>
  <c r="F697" i="7"/>
  <c r="E697" i="7"/>
  <c r="AE696" i="7"/>
  <c r="AD696" i="7"/>
  <c r="F696" i="7"/>
  <c r="E696" i="7"/>
  <c r="AE695" i="7"/>
  <c r="AD695" i="7"/>
  <c r="F695" i="7"/>
  <c r="E695" i="7"/>
  <c r="AE694" i="7"/>
  <c r="AG694" i="7" s="1"/>
  <c r="AD694" i="7"/>
  <c r="AF694" i="7" s="1"/>
  <c r="F694" i="7"/>
  <c r="E694" i="7"/>
  <c r="AE693" i="7"/>
  <c r="AG693" i="7" s="1"/>
  <c r="AD693" i="7"/>
  <c r="AF693" i="7" s="1"/>
  <c r="F693" i="7"/>
  <c r="E693" i="7"/>
  <c r="AE692" i="7"/>
  <c r="AG692" i="7" s="1"/>
  <c r="AD692" i="7"/>
  <c r="AF692" i="7" s="1"/>
  <c r="F692" i="7"/>
  <c r="E692" i="7"/>
  <c r="AE691" i="7"/>
  <c r="AG691" i="7" s="1"/>
  <c r="AD691" i="7"/>
  <c r="AF691" i="7" s="1"/>
  <c r="F691" i="7"/>
  <c r="E691" i="7"/>
  <c r="AE690" i="7"/>
  <c r="AG690" i="7" s="1"/>
  <c r="AD690" i="7"/>
  <c r="AF690" i="7" s="1"/>
  <c r="F690" i="7"/>
  <c r="E690" i="7"/>
  <c r="AE689" i="7"/>
  <c r="AG689" i="7" s="1"/>
  <c r="AD689" i="7"/>
  <c r="AF689" i="7" s="1"/>
  <c r="F689" i="7"/>
  <c r="E689" i="7"/>
  <c r="AE688" i="7"/>
  <c r="AG688" i="7" s="1"/>
  <c r="AD688" i="7"/>
  <c r="AF688" i="7" s="1"/>
  <c r="F688" i="7"/>
  <c r="E688" i="7"/>
  <c r="AE687" i="7"/>
  <c r="AG687" i="7" s="1"/>
  <c r="AD687" i="7"/>
  <c r="AF687" i="7" s="1"/>
  <c r="F687" i="7"/>
  <c r="E687" i="7"/>
  <c r="AE686" i="7"/>
  <c r="AG686" i="7" s="1"/>
  <c r="AD686" i="7"/>
  <c r="AF686" i="7" s="1"/>
  <c r="F686" i="7"/>
  <c r="E686" i="7"/>
  <c r="AE685" i="7"/>
  <c r="AG685" i="7" s="1"/>
  <c r="AD685" i="7"/>
  <c r="AF685" i="7" s="1"/>
  <c r="F685" i="7"/>
  <c r="E685" i="7"/>
  <c r="AE684" i="7"/>
  <c r="AG684" i="7" s="1"/>
  <c r="AD684" i="7"/>
  <c r="AF684" i="7" s="1"/>
  <c r="F684" i="7"/>
  <c r="E684" i="7"/>
  <c r="AE683" i="7"/>
  <c r="AG683" i="7" s="1"/>
  <c r="AD683" i="7"/>
  <c r="AF683" i="7" s="1"/>
  <c r="F683" i="7"/>
  <c r="E683" i="7"/>
  <c r="AE682" i="7"/>
  <c r="AG682" i="7" s="1"/>
  <c r="AD682" i="7"/>
  <c r="AF682" i="7" s="1"/>
  <c r="F682" i="7"/>
  <c r="E682" i="7"/>
  <c r="AE681" i="7"/>
  <c r="AG681" i="7" s="1"/>
  <c r="AD681" i="7"/>
  <c r="F681" i="7"/>
  <c r="E681" i="7"/>
  <c r="AE680" i="7"/>
  <c r="AG680" i="7" s="1"/>
  <c r="AD680" i="7"/>
  <c r="AF680" i="7" s="1"/>
  <c r="F680" i="7"/>
  <c r="E680" i="7"/>
  <c r="AE679" i="7"/>
  <c r="AD679" i="7"/>
  <c r="F679" i="7"/>
  <c r="E679" i="7"/>
  <c r="AE678" i="7"/>
  <c r="AG678" i="7" s="1"/>
  <c r="AD678" i="7"/>
  <c r="AF678" i="7" s="1"/>
  <c r="F678" i="7"/>
  <c r="E678" i="7"/>
  <c r="AE677" i="7"/>
  <c r="AG677" i="7" s="1"/>
  <c r="AD677" i="7"/>
  <c r="AF677" i="7" s="1"/>
  <c r="F677" i="7"/>
  <c r="E677" i="7"/>
  <c r="AE676" i="7"/>
  <c r="AG676" i="7" s="1"/>
  <c r="AD676" i="7"/>
  <c r="AF676" i="7" s="1"/>
  <c r="F676" i="7"/>
  <c r="E676" i="7"/>
  <c r="AE675" i="7"/>
  <c r="AG675" i="7" s="1"/>
  <c r="AD675" i="7"/>
  <c r="AF675" i="7" s="1"/>
  <c r="F675" i="7"/>
  <c r="E675" i="7"/>
  <c r="AE674" i="7"/>
  <c r="AG674" i="7" s="1"/>
  <c r="AD674" i="7"/>
  <c r="AF674" i="7" s="1"/>
  <c r="F674" i="7"/>
  <c r="E674" i="7"/>
  <c r="AE673" i="7"/>
  <c r="AG673" i="7" s="1"/>
  <c r="AD673" i="7"/>
  <c r="AF673" i="7" s="1"/>
  <c r="F673" i="7"/>
  <c r="E673" i="7"/>
  <c r="AE672" i="7"/>
  <c r="AG672" i="7" s="1"/>
  <c r="AD672" i="7"/>
  <c r="AF672" i="7" s="1"/>
  <c r="F672" i="7"/>
  <c r="E672" i="7"/>
  <c r="AE671" i="7"/>
  <c r="AG671" i="7" s="1"/>
  <c r="AD671" i="7"/>
  <c r="AF671" i="7" s="1"/>
  <c r="F671" i="7"/>
  <c r="E671" i="7"/>
  <c r="AE670" i="7"/>
  <c r="AG670" i="7" s="1"/>
  <c r="AD670" i="7"/>
  <c r="AF670" i="7" s="1"/>
  <c r="F670" i="7"/>
  <c r="E670" i="7"/>
  <c r="AE669" i="7"/>
  <c r="AG669" i="7" s="1"/>
  <c r="AD669" i="7"/>
  <c r="AF669" i="7" s="1"/>
  <c r="F669" i="7"/>
  <c r="E669" i="7"/>
  <c r="AE668" i="7"/>
  <c r="AG668" i="7" s="1"/>
  <c r="AD668" i="7"/>
  <c r="AF668" i="7" s="1"/>
  <c r="F668" i="7"/>
  <c r="E668" i="7"/>
  <c r="AE667" i="7"/>
  <c r="AG667" i="7" s="1"/>
  <c r="AD667" i="7"/>
  <c r="AF667" i="7" s="1"/>
  <c r="F667" i="7"/>
  <c r="E667" i="7"/>
  <c r="AE666" i="7"/>
  <c r="AG666" i="7" s="1"/>
  <c r="AD666" i="7"/>
  <c r="AF666" i="7" s="1"/>
  <c r="F666" i="7"/>
  <c r="E666" i="7"/>
  <c r="AE665" i="7"/>
  <c r="AG665" i="7" s="1"/>
  <c r="AD665" i="7"/>
  <c r="AF665" i="7" s="1"/>
  <c r="F665" i="7"/>
  <c r="E665" i="7"/>
  <c r="AE664" i="7"/>
  <c r="AG664" i="7" s="1"/>
  <c r="AD664" i="7"/>
  <c r="F664" i="7"/>
  <c r="E664" i="7"/>
  <c r="AE663" i="7"/>
  <c r="AG663" i="7" s="1"/>
  <c r="AD663" i="7"/>
  <c r="AF663" i="7" s="1"/>
  <c r="F663" i="7"/>
  <c r="E663" i="7"/>
  <c r="AE662" i="7"/>
  <c r="AG662" i="7" s="1"/>
  <c r="AD662" i="7"/>
  <c r="AF662" i="7" s="1"/>
  <c r="F662" i="7"/>
  <c r="E662" i="7"/>
  <c r="AE661" i="7"/>
  <c r="AG661" i="7" s="1"/>
  <c r="AD661" i="7"/>
  <c r="AF661" i="7" s="1"/>
  <c r="F661" i="7"/>
  <c r="E661" i="7"/>
  <c r="AE660" i="7"/>
  <c r="AG660" i="7" s="1"/>
  <c r="AD660" i="7"/>
  <c r="AF660" i="7" s="1"/>
  <c r="F660" i="7"/>
  <c r="E660" i="7"/>
  <c r="AE659" i="7"/>
  <c r="AG659" i="7" s="1"/>
  <c r="AD659" i="7"/>
  <c r="AF659" i="7" s="1"/>
  <c r="F659" i="7"/>
  <c r="E659" i="7"/>
  <c r="AE658" i="7"/>
  <c r="AG658" i="7" s="1"/>
  <c r="AD658" i="7"/>
  <c r="AF658" i="7" s="1"/>
  <c r="F658" i="7"/>
  <c r="E658" i="7"/>
  <c r="AE657" i="7"/>
  <c r="AG657" i="7" s="1"/>
  <c r="AD657" i="7"/>
  <c r="AF657" i="7" s="1"/>
  <c r="F657" i="7"/>
  <c r="E657" i="7"/>
  <c r="AE656" i="7"/>
  <c r="AG656" i="7" s="1"/>
  <c r="AD656" i="7"/>
  <c r="AF656" i="7" s="1"/>
  <c r="F656" i="7"/>
  <c r="E656" i="7"/>
  <c r="AE655" i="7"/>
  <c r="AG655" i="7" s="1"/>
  <c r="AD655" i="7"/>
  <c r="AF655" i="7" s="1"/>
  <c r="F655" i="7"/>
  <c r="E655" i="7"/>
  <c r="AE654" i="7"/>
  <c r="AG654" i="7" s="1"/>
  <c r="AD654" i="7"/>
  <c r="AF654" i="7" s="1"/>
  <c r="F654" i="7"/>
  <c r="E654" i="7"/>
  <c r="AE653" i="7"/>
  <c r="AG653" i="7" s="1"/>
  <c r="AD653" i="7"/>
  <c r="AF653" i="7" s="1"/>
  <c r="F653" i="7"/>
  <c r="E653" i="7"/>
  <c r="AE652" i="7"/>
  <c r="AG652" i="7" s="1"/>
  <c r="AD652" i="7"/>
  <c r="AF652" i="7" s="1"/>
  <c r="F652" i="7"/>
  <c r="E652" i="7"/>
  <c r="AE651" i="7"/>
  <c r="AG651" i="7" s="1"/>
  <c r="AD651" i="7"/>
  <c r="AF651" i="7" s="1"/>
  <c r="F651" i="7"/>
  <c r="E651" i="7"/>
  <c r="AE650" i="7"/>
  <c r="AG650" i="7" s="1"/>
  <c r="AD650" i="7"/>
  <c r="AF650" i="7" s="1"/>
  <c r="F650" i="7"/>
  <c r="E650" i="7"/>
  <c r="AE649" i="7"/>
  <c r="AG649" i="7" s="1"/>
  <c r="AD649" i="7"/>
  <c r="AF649" i="7" s="1"/>
  <c r="F649" i="7"/>
  <c r="E649" i="7"/>
  <c r="AE648" i="7"/>
  <c r="AG648" i="7" s="1"/>
  <c r="AD648" i="7"/>
  <c r="AF648" i="7" s="1"/>
  <c r="F648" i="7"/>
  <c r="E648" i="7"/>
  <c r="AE647" i="7"/>
  <c r="AG647" i="7" s="1"/>
  <c r="AD647" i="7"/>
  <c r="AF647" i="7" s="1"/>
  <c r="F647" i="7"/>
  <c r="E647" i="7"/>
  <c r="AE646" i="7"/>
  <c r="AG646" i="7" s="1"/>
  <c r="AD646" i="7"/>
  <c r="AF646" i="7" s="1"/>
  <c r="F646" i="7"/>
  <c r="E646" i="7"/>
  <c r="AE645" i="7"/>
  <c r="AG645" i="7" s="1"/>
  <c r="AD645" i="7"/>
  <c r="F645" i="7"/>
  <c r="E645" i="7"/>
  <c r="AE644" i="7"/>
  <c r="AG644" i="7" s="1"/>
  <c r="AD644" i="7"/>
  <c r="AF644" i="7" s="1"/>
  <c r="F644" i="7"/>
  <c r="E644" i="7"/>
  <c r="AE643" i="7"/>
  <c r="AG643" i="7" s="1"/>
  <c r="AD643" i="7"/>
  <c r="AF643" i="7" s="1"/>
  <c r="F643" i="7"/>
  <c r="E643" i="7"/>
  <c r="AE642" i="7"/>
  <c r="AG642" i="7" s="1"/>
  <c r="AD642" i="7"/>
  <c r="AF642" i="7" s="1"/>
  <c r="F642" i="7"/>
  <c r="E642" i="7"/>
  <c r="AE641" i="7"/>
  <c r="AG641" i="7" s="1"/>
  <c r="AD641" i="7"/>
  <c r="AF641" i="7" s="1"/>
  <c r="F641" i="7"/>
  <c r="E641" i="7"/>
  <c r="AE640" i="7"/>
  <c r="AG640" i="7" s="1"/>
  <c r="AD640" i="7"/>
  <c r="AF640" i="7" s="1"/>
  <c r="F640" i="7"/>
  <c r="E640" i="7"/>
  <c r="AE639" i="7"/>
  <c r="AG639" i="7" s="1"/>
  <c r="AD639" i="7"/>
  <c r="AF639" i="7" s="1"/>
  <c r="F639" i="7"/>
  <c r="E639" i="7"/>
  <c r="AE638" i="7"/>
  <c r="AG638" i="7" s="1"/>
  <c r="AD638" i="7"/>
  <c r="AF638" i="7" s="1"/>
  <c r="F638" i="7"/>
  <c r="E638" i="7"/>
  <c r="AE637" i="7"/>
  <c r="AG637" i="7" s="1"/>
  <c r="AD637" i="7"/>
  <c r="AF637" i="7" s="1"/>
  <c r="F637" i="7"/>
  <c r="E637" i="7"/>
  <c r="AE636" i="7"/>
  <c r="AG636" i="7" s="1"/>
  <c r="AD636" i="7"/>
  <c r="AF636" i="7" s="1"/>
  <c r="F636" i="7"/>
  <c r="E636" i="7"/>
  <c r="AE635" i="7"/>
  <c r="AG635" i="7" s="1"/>
  <c r="AD635" i="7"/>
  <c r="AF635" i="7" s="1"/>
  <c r="F635" i="7"/>
  <c r="E635" i="7"/>
  <c r="AE634" i="7"/>
  <c r="AG634" i="7" s="1"/>
  <c r="AD634" i="7"/>
  <c r="AF634" i="7" s="1"/>
  <c r="F634" i="7"/>
  <c r="E634" i="7"/>
  <c r="AE633" i="7"/>
  <c r="AG633" i="7" s="1"/>
  <c r="AD633" i="7"/>
  <c r="AF633" i="7" s="1"/>
  <c r="F633" i="7"/>
  <c r="E633" i="7"/>
  <c r="AE632" i="7"/>
  <c r="AG632" i="7" s="1"/>
  <c r="AD632" i="7"/>
  <c r="AF632" i="7" s="1"/>
  <c r="F632" i="7"/>
  <c r="E632" i="7"/>
  <c r="AE631" i="7"/>
  <c r="AG631" i="7" s="1"/>
  <c r="AD631" i="7"/>
  <c r="AF631" i="7" s="1"/>
  <c r="F631" i="7"/>
  <c r="E631" i="7"/>
  <c r="AE630" i="7"/>
  <c r="AG630" i="7" s="1"/>
  <c r="AD630" i="7"/>
  <c r="AF630" i="7" s="1"/>
  <c r="F630" i="7"/>
  <c r="E630" i="7"/>
  <c r="AE629" i="7"/>
  <c r="AG629" i="7" s="1"/>
  <c r="AD629" i="7"/>
  <c r="AF629" i="7" s="1"/>
  <c r="F629" i="7"/>
  <c r="E629" i="7"/>
  <c r="AE628" i="7"/>
  <c r="AG628" i="7" s="1"/>
  <c r="AD628" i="7"/>
  <c r="AF628" i="7" s="1"/>
  <c r="F628" i="7"/>
  <c r="E628" i="7"/>
  <c r="AE627" i="7"/>
  <c r="AG627" i="7" s="1"/>
  <c r="AD627" i="7"/>
  <c r="AF627" i="7" s="1"/>
  <c r="F627" i="7"/>
  <c r="E627" i="7"/>
  <c r="AE626" i="7"/>
  <c r="AG626" i="7" s="1"/>
  <c r="AD626" i="7"/>
  <c r="AF626" i="7" s="1"/>
  <c r="F626" i="7"/>
  <c r="E626" i="7"/>
  <c r="AE625" i="7"/>
  <c r="AG625" i="7" s="1"/>
  <c r="AD625" i="7"/>
  <c r="AF625" i="7" s="1"/>
  <c r="F625" i="7"/>
  <c r="E625" i="7"/>
  <c r="AE624" i="7"/>
  <c r="AG624" i="7" s="1"/>
  <c r="AD624" i="7"/>
  <c r="AF624" i="7" s="1"/>
  <c r="F624" i="7"/>
  <c r="E624" i="7"/>
  <c r="AE623" i="7"/>
  <c r="AG623" i="7" s="1"/>
  <c r="AD623" i="7"/>
  <c r="F623" i="7"/>
  <c r="E623" i="7"/>
  <c r="AE622" i="7"/>
  <c r="AG622" i="7" s="1"/>
  <c r="AD622" i="7"/>
  <c r="AF622" i="7" s="1"/>
  <c r="F622" i="7"/>
  <c r="E622" i="7"/>
  <c r="AE621" i="7"/>
  <c r="AG621" i="7" s="1"/>
  <c r="AD621" i="7"/>
  <c r="AF621" i="7" s="1"/>
  <c r="F621" i="7"/>
  <c r="E621" i="7"/>
  <c r="AE620" i="7"/>
  <c r="AG620" i="7" s="1"/>
  <c r="AD620" i="7"/>
  <c r="AF620" i="7" s="1"/>
  <c r="F620" i="7"/>
  <c r="E620" i="7"/>
  <c r="AE619" i="7"/>
  <c r="AG619" i="7" s="1"/>
  <c r="AD619" i="7"/>
  <c r="AF619" i="7" s="1"/>
  <c r="F619" i="7"/>
  <c r="E619" i="7"/>
  <c r="AE618" i="7"/>
  <c r="AG618" i="7" s="1"/>
  <c r="AD618" i="7"/>
  <c r="AF618" i="7" s="1"/>
  <c r="F618" i="7"/>
  <c r="E618" i="7"/>
  <c r="AE617" i="7"/>
  <c r="AG617" i="7" s="1"/>
  <c r="AD617" i="7"/>
  <c r="AF617" i="7" s="1"/>
  <c r="F617" i="7"/>
  <c r="E617" i="7"/>
  <c r="AE616" i="7"/>
  <c r="AG616" i="7" s="1"/>
  <c r="AD616" i="7"/>
  <c r="AF616" i="7" s="1"/>
  <c r="F616" i="7"/>
  <c r="E616" i="7"/>
  <c r="AE615" i="7"/>
  <c r="AG615" i="7" s="1"/>
  <c r="AD615" i="7"/>
  <c r="AF615" i="7" s="1"/>
  <c r="F615" i="7"/>
  <c r="E615" i="7"/>
  <c r="AE614" i="7"/>
  <c r="AG614" i="7" s="1"/>
  <c r="AD614" i="7"/>
  <c r="F614" i="7"/>
  <c r="E614" i="7"/>
  <c r="AE613" i="7"/>
  <c r="AG613" i="7" s="1"/>
  <c r="AD613" i="7"/>
  <c r="F613" i="7"/>
  <c r="E613" i="7"/>
  <c r="AE612" i="7"/>
  <c r="AG612" i="7" s="1"/>
  <c r="AD612" i="7"/>
  <c r="AF612" i="7" s="1"/>
  <c r="F612" i="7"/>
  <c r="E612" i="7"/>
  <c r="AE611" i="7"/>
  <c r="AG611" i="7" s="1"/>
  <c r="AD611" i="7"/>
  <c r="AF611" i="7" s="1"/>
  <c r="F611" i="7"/>
  <c r="E611" i="7"/>
  <c r="AE610" i="7"/>
  <c r="AG610" i="7" s="1"/>
  <c r="AD610" i="7"/>
  <c r="AF610" i="7" s="1"/>
  <c r="F610" i="7"/>
  <c r="E610" i="7"/>
  <c r="AE609" i="7"/>
  <c r="AG609" i="7" s="1"/>
  <c r="AD609" i="7"/>
  <c r="AF609" i="7" s="1"/>
  <c r="F609" i="7"/>
  <c r="E609" i="7"/>
  <c r="AE608" i="7"/>
  <c r="AG608" i="7" s="1"/>
  <c r="AD608" i="7"/>
  <c r="AF608" i="7" s="1"/>
  <c r="F608" i="7"/>
  <c r="E608" i="7"/>
  <c r="AE607" i="7"/>
  <c r="AG607" i="7" s="1"/>
  <c r="AD607" i="7"/>
  <c r="AF607" i="7" s="1"/>
  <c r="F607" i="7"/>
  <c r="E607" i="7"/>
  <c r="AE606" i="7"/>
  <c r="AG606" i="7" s="1"/>
  <c r="AD606" i="7"/>
  <c r="AF606" i="7" s="1"/>
  <c r="F606" i="7"/>
  <c r="E606" i="7"/>
  <c r="AE605" i="7"/>
  <c r="AG605" i="7" s="1"/>
  <c r="AD605" i="7"/>
  <c r="AF605" i="7" s="1"/>
  <c r="F605" i="7"/>
  <c r="E605" i="7"/>
  <c r="AE604" i="7"/>
  <c r="AG604" i="7" s="1"/>
  <c r="AD604" i="7"/>
  <c r="AF604" i="7" s="1"/>
  <c r="F604" i="7"/>
  <c r="E604" i="7"/>
  <c r="AE603" i="7"/>
  <c r="AG603" i="7" s="1"/>
  <c r="AD603" i="7"/>
  <c r="AF603" i="7" s="1"/>
  <c r="F603" i="7"/>
  <c r="E603" i="7"/>
  <c r="AE602" i="7"/>
  <c r="AG602" i="7" s="1"/>
  <c r="AD602" i="7"/>
  <c r="AF602" i="7" s="1"/>
  <c r="F602" i="7"/>
  <c r="E602" i="7"/>
  <c r="AE601" i="7"/>
  <c r="AG601" i="7" s="1"/>
  <c r="AD601" i="7"/>
  <c r="AF601" i="7" s="1"/>
  <c r="F601" i="7"/>
  <c r="E601" i="7"/>
  <c r="AE600" i="7"/>
  <c r="AG600" i="7" s="1"/>
  <c r="AD600" i="7"/>
  <c r="AF600" i="7" s="1"/>
  <c r="F600" i="7"/>
  <c r="E600" i="7"/>
  <c r="AE599" i="7"/>
  <c r="AG599" i="7" s="1"/>
  <c r="AD599" i="7"/>
  <c r="AF599" i="7" s="1"/>
  <c r="F599" i="7"/>
  <c r="E599" i="7"/>
  <c r="AE598" i="7"/>
  <c r="AG598" i="7" s="1"/>
  <c r="AD598" i="7"/>
  <c r="AF598" i="7" s="1"/>
  <c r="F598" i="7"/>
  <c r="E598" i="7"/>
  <c r="AE597" i="7"/>
  <c r="AG597" i="7" s="1"/>
  <c r="AD597" i="7"/>
  <c r="AF597" i="7" s="1"/>
  <c r="F597" i="7"/>
  <c r="E597" i="7"/>
  <c r="AE596" i="7"/>
  <c r="AG596" i="7" s="1"/>
  <c r="AD596" i="7"/>
  <c r="AF596" i="7" s="1"/>
  <c r="F596" i="7"/>
  <c r="E596" i="7"/>
  <c r="AE595" i="7"/>
  <c r="AG595" i="7" s="1"/>
  <c r="AD595" i="7"/>
  <c r="AF595" i="7" s="1"/>
  <c r="F595" i="7"/>
  <c r="E595" i="7"/>
  <c r="AE594" i="7"/>
  <c r="AG594" i="7" s="1"/>
  <c r="AD594" i="7"/>
  <c r="AF594" i="7" s="1"/>
  <c r="F594" i="7"/>
  <c r="E594" i="7"/>
  <c r="AE593" i="7"/>
  <c r="AG593" i="7" s="1"/>
  <c r="AD593" i="7"/>
  <c r="AF593" i="7" s="1"/>
  <c r="F593" i="7"/>
  <c r="E593" i="7"/>
  <c r="AE592" i="7"/>
  <c r="AG592" i="7" s="1"/>
  <c r="AD592" i="7"/>
  <c r="AF592" i="7" s="1"/>
  <c r="F592" i="7"/>
  <c r="E592" i="7"/>
  <c r="AE591" i="7"/>
  <c r="AG591" i="7" s="1"/>
  <c r="AD591" i="7"/>
  <c r="AF591" i="7" s="1"/>
  <c r="F591" i="7"/>
  <c r="E591" i="7"/>
  <c r="AE590" i="7"/>
  <c r="AG590" i="7" s="1"/>
  <c r="AD590" i="7"/>
  <c r="AF590" i="7" s="1"/>
  <c r="F590" i="7"/>
  <c r="E590" i="7"/>
  <c r="AE589" i="7"/>
  <c r="AG589" i="7" s="1"/>
  <c r="AD589" i="7"/>
  <c r="AF589" i="7" s="1"/>
  <c r="F589" i="7"/>
  <c r="E589" i="7"/>
  <c r="AE588" i="7"/>
  <c r="AG588" i="7" s="1"/>
  <c r="AD588" i="7"/>
  <c r="AF588" i="7" s="1"/>
  <c r="F588" i="7"/>
  <c r="E588" i="7"/>
  <c r="AE587" i="7"/>
  <c r="AG587" i="7" s="1"/>
  <c r="AD587" i="7"/>
  <c r="AF587" i="7" s="1"/>
  <c r="F587" i="7"/>
  <c r="E587" i="7"/>
  <c r="AE586" i="7"/>
  <c r="AG586" i="7" s="1"/>
  <c r="AD586" i="7"/>
  <c r="AF586" i="7" s="1"/>
  <c r="F586" i="7"/>
  <c r="E586" i="7"/>
  <c r="AE585" i="7"/>
  <c r="AG585" i="7" s="1"/>
  <c r="AD585" i="7"/>
  <c r="AF585" i="7" s="1"/>
  <c r="F585" i="7"/>
  <c r="E585" i="7"/>
  <c r="AE584" i="7"/>
  <c r="AG584" i="7" s="1"/>
  <c r="AD584" i="7"/>
  <c r="AF584" i="7" s="1"/>
  <c r="F584" i="7"/>
  <c r="E584" i="7"/>
  <c r="AE583" i="7"/>
  <c r="AG583" i="7" s="1"/>
  <c r="AD583" i="7"/>
  <c r="AF583" i="7" s="1"/>
  <c r="F583" i="7"/>
  <c r="E583" i="7"/>
  <c r="AE582" i="7"/>
  <c r="AG582" i="7" s="1"/>
  <c r="AD582" i="7"/>
  <c r="AF582" i="7" s="1"/>
  <c r="F582" i="7"/>
  <c r="E582" i="7"/>
  <c r="AE581" i="7"/>
  <c r="AG581" i="7" s="1"/>
  <c r="AD581" i="7"/>
  <c r="AF581" i="7" s="1"/>
  <c r="F581" i="7"/>
  <c r="E581" i="7"/>
  <c r="AE580" i="7"/>
  <c r="AG580" i="7" s="1"/>
  <c r="AD580" i="7"/>
  <c r="AF580" i="7" s="1"/>
  <c r="F580" i="7"/>
  <c r="E580" i="7"/>
  <c r="AE579" i="7"/>
  <c r="AG579" i="7" s="1"/>
  <c r="AD579" i="7"/>
  <c r="AF579" i="7" s="1"/>
  <c r="F579" i="7"/>
  <c r="E579" i="7"/>
  <c r="AE578" i="7"/>
  <c r="AG578" i="7" s="1"/>
  <c r="AD578" i="7"/>
  <c r="AF578" i="7" s="1"/>
  <c r="F578" i="7"/>
  <c r="E578" i="7"/>
  <c r="AE577" i="7"/>
  <c r="AG577" i="7" s="1"/>
  <c r="AD577" i="7"/>
  <c r="AF577" i="7" s="1"/>
  <c r="F577" i="7"/>
  <c r="E577" i="7"/>
  <c r="AE576" i="7"/>
  <c r="AD576" i="7"/>
  <c r="F576" i="7"/>
  <c r="E576" i="7"/>
  <c r="AE575" i="7"/>
  <c r="AG575" i="7" s="1"/>
  <c r="AD575" i="7"/>
  <c r="AF575" i="7" s="1"/>
  <c r="F575" i="7"/>
  <c r="E575" i="7"/>
  <c r="AE574" i="7"/>
  <c r="AD574" i="7"/>
  <c r="F574" i="7"/>
  <c r="E574" i="7"/>
  <c r="AE573" i="7"/>
  <c r="AG573" i="7" s="1"/>
  <c r="AD573" i="7"/>
  <c r="AF573" i="7" s="1"/>
  <c r="F573" i="7"/>
  <c r="E573" i="7"/>
  <c r="AE572" i="7"/>
  <c r="AG572" i="7" s="1"/>
  <c r="AD572" i="7"/>
  <c r="AF572" i="7" s="1"/>
  <c r="F572" i="7"/>
  <c r="E572" i="7"/>
  <c r="AE571" i="7"/>
  <c r="AG571" i="7" s="1"/>
  <c r="AD571" i="7"/>
  <c r="AF571" i="7" s="1"/>
  <c r="F571" i="7"/>
  <c r="E571" i="7"/>
  <c r="AE570" i="7"/>
  <c r="AG570" i="7" s="1"/>
  <c r="AD570" i="7"/>
  <c r="AF570" i="7" s="1"/>
  <c r="F570" i="7"/>
  <c r="E570" i="7"/>
  <c r="AE569" i="7"/>
  <c r="AG569" i="7" s="1"/>
  <c r="AD569" i="7"/>
  <c r="AF569" i="7" s="1"/>
  <c r="F569" i="7"/>
  <c r="E569" i="7"/>
  <c r="AE568" i="7"/>
  <c r="AG568" i="7" s="1"/>
  <c r="AD568" i="7"/>
  <c r="AF568" i="7" s="1"/>
  <c r="F568" i="7"/>
  <c r="E568" i="7"/>
  <c r="AE567" i="7"/>
  <c r="AD567" i="7"/>
  <c r="F567" i="7"/>
  <c r="E567" i="7"/>
  <c r="AE566" i="7"/>
  <c r="AG566" i="7" s="1"/>
  <c r="AD566" i="7"/>
  <c r="AF566" i="7" s="1"/>
  <c r="F566" i="7"/>
  <c r="E566" i="7"/>
  <c r="AE565" i="7"/>
  <c r="AG565" i="7" s="1"/>
  <c r="AD565" i="7"/>
  <c r="AF565" i="7" s="1"/>
  <c r="F565" i="7"/>
  <c r="E565" i="7"/>
  <c r="AE564" i="7"/>
  <c r="AG564" i="7" s="1"/>
  <c r="AD564" i="7"/>
  <c r="AF564" i="7" s="1"/>
  <c r="F564" i="7"/>
  <c r="E564" i="7"/>
  <c r="AE563" i="7"/>
  <c r="AG563" i="7" s="1"/>
  <c r="AD563" i="7"/>
  <c r="AF563" i="7" s="1"/>
  <c r="F563" i="7"/>
  <c r="E563" i="7"/>
  <c r="AE562" i="7"/>
  <c r="AG562" i="7" s="1"/>
  <c r="AD562" i="7"/>
  <c r="AF562" i="7" s="1"/>
  <c r="F562" i="7"/>
  <c r="E562" i="7"/>
  <c r="AE561" i="7"/>
  <c r="AG561" i="7" s="1"/>
  <c r="AD561" i="7"/>
  <c r="AF561" i="7" s="1"/>
  <c r="F561" i="7"/>
  <c r="E561" i="7"/>
  <c r="AE560" i="7"/>
  <c r="AD560" i="7"/>
  <c r="F560" i="7"/>
  <c r="E560" i="7"/>
  <c r="AE559" i="7"/>
  <c r="AG559" i="7" s="1"/>
  <c r="AD559" i="7"/>
  <c r="AF559" i="7" s="1"/>
  <c r="F559" i="7"/>
  <c r="E559" i="7"/>
  <c r="AE558" i="7"/>
  <c r="AG558" i="7" s="1"/>
  <c r="AD558" i="7"/>
  <c r="AF558" i="7" s="1"/>
  <c r="F558" i="7"/>
  <c r="E558" i="7"/>
  <c r="AE557" i="7"/>
  <c r="AG557" i="7" s="1"/>
  <c r="AD557" i="7"/>
  <c r="F557" i="7"/>
  <c r="E557" i="7"/>
  <c r="AE556" i="7"/>
  <c r="AG556" i="7" s="1"/>
  <c r="AD556" i="7"/>
  <c r="AF556" i="7" s="1"/>
  <c r="F556" i="7"/>
  <c r="E556" i="7"/>
  <c r="AE555" i="7"/>
  <c r="AG555" i="7" s="1"/>
  <c r="AD555" i="7"/>
  <c r="AF555" i="7" s="1"/>
  <c r="F555" i="7"/>
  <c r="E555" i="7"/>
  <c r="AE554" i="7"/>
  <c r="AG554" i="7" s="1"/>
  <c r="AD554" i="7"/>
  <c r="AF554" i="7" s="1"/>
  <c r="F554" i="7"/>
  <c r="E554" i="7"/>
  <c r="AE553" i="7"/>
  <c r="AG553" i="7" s="1"/>
  <c r="AD553" i="7"/>
  <c r="AF553" i="7" s="1"/>
  <c r="F553" i="7"/>
  <c r="E553" i="7"/>
  <c r="AE552" i="7"/>
  <c r="AG552" i="7" s="1"/>
  <c r="AD552" i="7"/>
  <c r="AF552" i="7" s="1"/>
  <c r="F552" i="7"/>
  <c r="E552" i="7"/>
  <c r="AE551" i="7"/>
  <c r="AG551" i="7" s="1"/>
  <c r="AD551" i="7"/>
  <c r="AF551" i="7" s="1"/>
  <c r="F551" i="7"/>
  <c r="E551" i="7"/>
  <c r="AE550" i="7"/>
  <c r="AG550" i="7" s="1"/>
  <c r="AD550" i="7"/>
  <c r="AF550" i="7" s="1"/>
  <c r="F550" i="7"/>
  <c r="E550" i="7"/>
  <c r="AE549" i="7"/>
  <c r="AG549" i="7" s="1"/>
  <c r="AD549" i="7"/>
  <c r="AF549" i="7" s="1"/>
  <c r="F549" i="7"/>
  <c r="E549" i="7"/>
  <c r="AE548" i="7"/>
  <c r="AG548" i="7" s="1"/>
  <c r="AD548" i="7"/>
  <c r="AF548" i="7" s="1"/>
  <c r="F548" i="7"/>
  <c r="E548" i="7"/>
  <c r="AE547" i="7"/>
  <c r="AG547" i="7" s="1"/>
  <c r="AD547" i="7"/>
  <c r="AF547" i="7" s="1"/>
  <c r="F547" i="7"/>
  <c r="E547" i="7"/>
  <c r="AE546" i="7"/>
  <c r="AG546" i="7" s="1"/>
  <c r="AD546" i="7"/>
  <c r="AF546" i="7" s="1"/>
  <c r="F546" i="7"/>
  <c r="E546" i="7"/>
  <c r="AE545" i="7"/>
  <c r="AG545" i="7" s="1"/>
  <c r="AD545" i="7"/>
  <c r="F545" i="7"/>
  <c r="E545" i="7"/>
  <c r="AE544" i="7"/>
  <c r="AD544" i="7"/>
  <c r="F544" i="7"/>
  <c r="E544" i="7"/>
  <c r="AE543" i="7"/>
  <c r="AG543" i="7" s="1"/>
  <c r="AD543" i="7"/>
  <c r="F543" i="7"/>
  <c r="E543" i="7"/>
  <c r="AE542" i="7"/>
  <c r="AD542" i="7"/>
  <c r="F542" i="7"/>
  <c r="E542" i="7"/>
  <c r="AE541" i="7"/>
  <c r="AD541" i="7"/>
  <c r="F541" i="7"/>
  <c r="E541" i="7"/>
  <c r="AE540" i="7"/>
  <c r="AG540" i="7" s="1"/>
  <c r="AD540" i="7"/>
  <c r="AF540" i="7" s="1"/>
  <c r="F540" i="7"/>
  <c r="E540" i="7"/>
  <c r="AE539" i="7"/>
  <c r="AG539" i="7" s="1"/>
  <c r="AD539" i="7"/>
  <c r="AF539" i="7" s="1"/>
  <c r="F539" i="7"/>
  <c r="E539" i="7"/>
  <c r="AE538" i="7"/>
  <c r="AG538" i="7" s="1"/>
  <c r="AD538" i="7"/>
  <c r="AF538" i="7" s="1"/>
  <c r="F538" i="7"/>
  <c r="E538" i="7"/>
  <c r="AE537" i="7"/>
  <c r="AG537" i="7" s="1"/>
  <c r="AD537" i="7"/>
  <c r="AF537" i="7" s="1"/>
  <c r="F537" i="7"/>
  <c r="E537" i="7"/>
  <c r="AE536" i="7"/>
  <c r="AG536" i="7" s="1"/>
  <c r="AD536" i="7"/>
  <c r="AF536" i="7" s="1"/>
  <c r="F536" i="7"/>
  <c r="E536" i="7"/>
  <c r="AE535" i="7"/>
  <c r="AG535" i="7" s="1"/>
  <c r="AD535" i="7"/>
  <c r="AF535" i="7" s="1"/>
  <c r="F535" i="7"/>
  <c r="E535" i="7"/>
  <c r="AE534" i="7"/>
  <c r="AG534" i="7" s="1"/>
  <c r="AD534" i="7"/>
  <c r="AF534" i="7" s="1"/>
  <c r="F534" i="7"/>
  <c r="E534" i="7"/>
  <c r="AE533" i="7"/>
  <c r="AG533" i="7" s="1"/>
  <c r="AD533" i="7"/>
  <c r="AF533" i="7" s="1"/>
  <c r="F533" i="7"/>
  <c r="E533" i="7"/>
  <c r="AE532" i="7"/>
  <c r="AG532" i="7" s="1"/>
  <c r="AD532" i="7"/>
  <c r="AF532" i="7" s="1"/>
  <c r="F532" i="7"/>
  <c r="E532" i="7"/>
  <c r="AE531" i="7"/>
  <c r="AG531" i="7" s="1"/>
  <c r="AD531" i="7"/>
  <c r="AF531" i="7" s="1"/>
  <c r="F531" i="7"/>
  <c r="E531" i="7"/>
  <c r="AE530" i="7"/>
  <c r="AG530" i="7" s="1"/>
  <c r="AD530" i="7"/>
  <c r="AF530" i="7" s="1"/>
  <c r="F530" i="7"/>
  <c r="E530" i="7"/>
  <c r="AE529" i="7"/>
  <c r="AG529" i="7" s="1"/>
  <c r="AD529" i="7"/>
  <c r="AF529" i="7" s="1"/>
  <c r="F529" i="7"/>
  <c r="E529" i="7"/>
  <c r="AE528" i="7"/>
  <c r="AG528" i="7" s="1"/>
  <c r="AD528" i="7"/>
  <c r="AF528" i="7" s="1"/>
  <c r="F528" i="7"/>
  <c r="E528" i="7"/>
  <c r="AE527" i="7"/>
  <c r="AG527" i="7" s="1"/>
  <c r="AD527" i="7"/>
  <c r="AF527" i="7" s="1"/>
  <c r="F527" i="7"/>
  <c r="E527" i="7"/>
  <c r="AE526" i="7"/>
  <c r="AG526" i="7" s="1"/>
  <c r="AD526" i="7"/>
  <c r="AF526" i="7" s="1"/>
  <c r="F526" i="7"/>
  <c r="E526" i="7"/>
  <c r="AE525" i="7"/>
  <c r="AG525" i="7" s="1"/>
  <c r="AD525" i="7"/>
  <c r="F525" i="7"/>
  <c r="E525" i="7"/>
  <c r="AE524" i="7"/>
  <c r="AG524" i="7" s="1"/>
  <c r="AD524" i="7"/>
  <c r="AF524" i="7" s="1"/>
  <c r="F524" i="7"/>
  <c r="E524" i="7"/>
  <c r="AE523" i="7"/>
  <c r="AD523" i="7"/>
  <c r="F523" i="7"/>
  <c r="E523" i="7"/>
  <c r="AE522" i="7"/>
  <c r="AG522" i="7" s="1"/>
  <c r="AD522" i="7"/>
  <c r="AF522" i="7" s="1"/>
  <c r="F522" i="7"/>
  <c r="E522" i="7"/>
  <c r="AE521" i="7"/>
  <c r="AG521" i="7" s="1"/>
  <c r="AD521" i="7"/>
  <c r="AF521" i="7" s="1"/>
  <c r="F521" i="7"/>
  <c r="E521" i="7"/>
  <c r="AE520" i="7"/>
  <c r="AG520" i="7" s="1"/>
  <c r="AD520" i="7"/>
  <c r="AF520" i="7" s="1"/>
  <c r="F520" i="7"/>
  <c r="E520" i="7"/>
  <c r="AE519" i="7"/>
  <c r="AG519" i="7" s="1"/>
  <c r="AD519" i="7"/>
  <c r="AF519" i="7" s="1"/>
  <c r="F519" i="7"/>
  <c r="E519" i="7"/>
  <c r="AE518" i="7"/>
  <c r="AG518" i="7" s="1"/>
  <c r="AD518" i="7"/>
  <c r="AF518" i="7" s="1"/>
  <c r="F518" i="7"/>
  <c r="E518" i="7"/>
  <c r="AE517" i="7"/>
  <c r="AG517" i="7" s="1"/>
  <c r="AD517" i="7"/>
  <c r="AF517" i="7" s="1"/>
  <c r="F517" i="7"/>
  <c r="E517" i="7"/>
  <c r="AE516" i="7"/>
  <c r="AG516" i="7" s="1"/>
  <c r="AD516" i="7"/>
  <c r="AF516" i="7" s="1"/>
  <c r="F516" i="7"/>
  <c r="E516" i="7"/>
  <c r="AE515" i="7"/>
  <c r="AG515" i="7" s="1"/>
  <c r="AD515" i="7"/>
  <c r="AF515" i="7" s="1"/>
  <c r="F515" i="7"/>
  <c r="E515" i="7"/>
  <c r="AE514" i="7"/>
  <c r="AG514" i="7" s="1"/>
  <c r="AD514" i="7"/>
  <c r="AF514" i="7" s="1"/>
  <c r="F514" i="7"/>
  <c r="E514" i="7"/>
  <c r="AE513" i="7"/>
  <c r="AG513" i="7" s="1"/>
  <c r="AD513" i="7"/>
  <c r="AF513" i="7" s="1"/>
  <c r="F513" i="7"/>
  <c r="E513" i="7"/>
  <c r="AE512" i="7"/>
  <c r="AG512" i="7" s="1"/>
  <c r="AD512" i="7"/>
  <c r="AF512" i="7" s="1"/>
  <c r="F512" i="7"/>
  <c r="E512" i="7"/>
  <c r="AE511" i="7"/>
  <c r="AG511" i="7" s="1"/>
  <c r="AD511" i="7"/>
  <c r="AF511" i="7" s="1"/>
  <c r="F511" i="7"/>
  <c r="E511" i="7"/>
  <c r="AE510" i="7"/>
  <c r="AG510" i="7" s="1"/>
  <c r="AD510" i="7"/>
  <c r="F510" i="7"/>
  <c r="E510" i="7"/>
  <c r="AE509" i="7"/>
  <c r="AG509" i="7" s="1"/>
  <c r="AD509" i="7"/>
  <c r="F509" i="7"/>
  <c r="E509" i="7"/>
  <c r="AE508" i="7"/>
  <c r="AG508" i="7" s="1"/>
  <c r="AD508" i="7"/>
  <c r="AF508" i="7" s="1"/>
  <c r="F508" i="7"/>
  <c r="E508" i="7"/>
  <c r="AE507" i="7"/>
  <c r="AG507" i="7" s="1"/>
  <c r="AD507" i="7"/>
  <c r="AF507" i="7" s="1"/>
  <c r="F507" i="7"/>
  <c r="E507" i="7"/>
  <c r="AE506" i="7"/>
  <c r="AG506" i="7" s="1"/>
  <c r="AD506" i="7"/>
  <c r="AF506" i="7" s="1"/>
  <c r="F506" i="7"/>
  <c r="E506" i="7"/>
  <c r="AE505" i="7"/>
  <c r="AG505" i="7" s="1"/>
  <c r="AD505" i="7"/>
  <c r="AF505" i="7" s="1"/>
  <c r="F505" i="7"/>
  <c r="E505" i="7"/>
  <c r="AE504" i="7"/>
  <c r="AG504" i="7" s="1"/>
  <c r="AD504" i="7"/>
  <c r="AF504" i="7" s="1"/>
  <c r="F504" i="7"/>
  <c r="E504" i="7"/>
  <c r="AE503" i="7"/>
  <c r="AG503" i="7" s="1"/>
  <c r="AD503" i="7"/>
  <c r="AF503" i="7" s="1"/>
  <c r="F503" i="7"/>
  <c r="E503" i="7"/>
  <c r="AE502" i="7"/>
  <c r="AG502" i="7" s="1"/>
  <c r="AD502" i="7"/>
  <c r="AF502" i="7" s="1"/>
  <c r="F502" i="7"/>
  <c r="E502" i="7"/>
  <c r="AE501" i="7"/>
  <c r="AG501" i="7" s="1"/>
  <c r="AD501" i="7"/>
  <c r="AF501" i="7" s="1"/>
  <c r="F501" i="7"/>
  <c r="E501" i="7"/>
  <c r="AE500" i="7"/>
  <c r="AG500" i="7" s="1"/>
  <c r="AD500" i="7"/>
  <c r="AF500" i="7" s="1"/>
  <c r="F500" i="7"/>
  <c r="E500" i="7"/>
  <c r="AE499" i="7"/>
  <c r="AG499" i="7" s="1"/>
  <c r="AD499" i="7"/>
  <c r="AF499" i="7" s="1"/>
  <c r="F499" i="7"/>
  <c r="E499" i="7"/>
  <c r="AE498" i="7"/>
  <c r="AG498" i="7" s="1"/>
  <c r="AD498" i="7"/>
  <c r="AF498" i="7" s="1"/>
  <c r="F498" i="7"/>
  <c r="E498" i="7"/>
  <c r="AE497" i="7"/>
  <c r="AD497" i="7"/>
  <c r="F497" i="7"/>
  <c r="E497" i="7"/>
  <c r="AE496" i="7"/>
  <c r="AG496" i="7" s="1"/>
  <c r="AD496" i="7"/>
  <c r="AF496" i="7" s="1"/>
  <c r="F496" i="7"/>
  <c r="E496" i="7"/>
  <c r="AE495" i="7"/>
  <c r="AG495" i="7" s="1"/>
  <c r="AD495" i="7"/>
  <c r="AF495" i="7" s="1"/>
  <c r="F495" i="7"/>
  <c r="E495" i="7"/>
  <c r="AE494" i="7"/>
  <c r="AG494" i="7" s="1"/>
  <c r="AD494" i="7"/>
  <c r="AF494" i="7" s="1"/>
  <c r="F494" i="7"/>
  <c r="E494" i="7"/>
  <c r="AE493" i="7"/>
  <c r="AG493" i="7" s="1"/>
  <c r="AD493" i="7"/>
  <c r="AF493" i="7" s="1"/>
  <c r="F493" i="7"/>
  <c r="E493" i="7"/>
  <c r="AE492" i="7"/>
  <c r="AG492" i="7" s="1"/>
  <c r="AD492" i="7"/>
  <c r="AF492" i="7" s="1"/>
  <c r="F492" i="7"/>
  <c r="E492" i="7"/>
  <c r="AE491" i="7"/>
  <c r="AG491" i="7" s="1"/>
  <c r="AD491" i="7"/>
  <c r="AF491" i="7" s="1"/>
  <c r="F491" i="7"/>
  <c r="E491" i="7"/>
  <c r="AE490" i="7"/>
  <c r="AG490" i="7" s="1"/>
  <c r="AD490" i="7"/>
  <c r="AF490" i="7" s="1"/>
  <c r="F490" i="7"/>
  <c r="E490" i="7"/>
  <c r="AE489" i="7"/>
  <c r="AG489" i="7" s="1"/>
  <c r="AD489" i="7"/>
  <c r="AF489" i="7" s="1"/>
  <c r="F489" i="7"/>
  <c r="E489" i="7"/>
  <c r="AE488" i="7"/>
  <c r="AG488" i="7" s="1"/>
  <c r="AD488" i="7"/>
  <c r="AF488" i="7" s="1"/>
  <c r="F488" i="7"/>
  <c r="E488" i="7"/>
  <c r="AE487" i="7"/>
  <c r="AG487" i="7" s="1"/>
  <c r="AD487" i="7"/>
  <c r="AF487" i="7" s="1"/>
  <c r="F487" i="7"/>
  <c r="E487" i="7"/>
  <c r="AE486" i="7"/>
  <c r="AG486" i="7" s="1"/>
  <c r="AD486" i="7"/>
  <c r="AF486" i="7" s="1"/>
  <c r="F486" i="7"/>
  <c r="E486" i="7"/>
  <c r="AE485" i="7"/>
  <c r="AG485" i="7" s="1"/>
  <c r="AD485" i="7"/>
  <c r="AF485" i="7" s="1"/>
  <c r="F485" i="7"/>
  <c r="E485" i="7"/>
  <c r="AE484" i="7"/>
  <c r="AG484" i="7" s="1"/>
  <c r="AD484" i="7"/>
  <c r="AF484" i="7" s="1"/>
  <c r="F484" i="7"/>
  <c r="E484" i="7"/>
  <c r="AE483" i="7"/>
  <c r="AG483" i="7" s="1"/>
  <c r="AD483" i="7"/>
  <c r="AF483" i="7" s="1"/>
  <c r="F483" i="7"/>
  <c r="E483" i="7"/>
  <c r="AE482" i="7"/>
  <c r="AG482" i="7" s="1"/>
  <c r="AD482" i="7"/>
  <c r="AF482" i="7" s="1"/>
  <c r="F482" i="7"/>
  <c r="E482" i="7"/>
  <c r="AE481" i="7"/>
  <c r="AG481" i="7" s="1"/>
  <c r="AD481" i="7"/>
  <c r="AF481" i="7" s="1"/>
  <c r="F481" i="7"/>
  <c r="E481" i="7"/>
  <c r="AE480" i="7"/>
  <c r="AG480" i="7" s="1"/>
  <c r="AD480" i="7"/>
  <c r="AF480" i="7" s="1"/>
  <c r="F480" i="7"/>
  <c r="E480" i="7"/>
  <c r="AE479" i="7"/>
  <c r="AG479" i="7" s="1"/>
  <c r="AD479" i="7"/>
  <c r="AF479" i="7" s="1"/>
  <c r="F479" i="7"/>
  <c r="E479" i="7"/>
  <c r="AE478" i="7"/>
  <c r="AG478" i="7" s="1"/>
  <c r="AD478" i="7"/>
  <c r="AF478" i="7" s="1"/>
  <c r="F478" i="7"/>
  <c r="E478" i="7"/>
  <c r="AE477" i="7"/>
  <c r="AG477" i="7" s="1"/>
  <c r="AD477" i="7"/>
  <c r="AF477" i="7" s="1"/>
  <c r="F477" i="7"/>
  <c r="E477" i="7"/>
  <c r="AE476" i="7"/>
  <c r="AG476" i="7" s="1"/>
  <c r="AD476" i="7"/>
  <c r="AF476" i="7" s="1"/>
  <c r="F476" i="7"/>
  <c r="E476" i="7"/>
  <c r="AE475" i="7"/>
  <c r="AG475" i="7" s="1"/>
  <c r="AD475" i="7"/>
  <c r="AF475" i="7" s="1"/>
  <c r="F475" i="7"/>
  <c r="E475" i="7"/>
  <c r="AE474" i="7"/>
  <c r="AG474" i="7" s="1"/>
  <c r="AD474" i="7"/>
  <c r="AF474" i="7" s="1"/>
  <c r="F474" i="7"/>
  <c r="E474" i="7"/>
  <c r="AE473" i="7"/>
  <c r="AG473" i="7" s="1"/>
  <c r="AD473" i="7"/>
  <c r="AF473" i="7" s="1"/>
  <c r="F473" i="7"/>
  <c r="E473" i="7"/>
  <c r="AE472" i="7"/>
  <c r="AG472" i="7" s="1"/>
  <c r="AD472" i="7"/>
  <c r="AF472" i="7" s="1"/>
  <c r="F472" i="7"/>
  <c r="E472" i="7"/>
  <c r="AE471" i="7"/>
  <c r="AG471" i="7" s="1"/>
  <c r="AD471" i="7"/>
  <c r="AF471" i="7" s="1"/>
  <c r="F471" i="7"/>
  <c r="E471" i="7"/>
  <c r="AE470" i="7"/>
  <c r="AG470" i="7" s="1"/>
  <c r="AD470" i="7"/>
  <c r="AF470" i="7" s="1"/>
  <c r="F470" i="7"/>
  <c r="E470" i="7"/>
  <c r="AE469" i="7"/>
  <c r="AG469" i="7" s="1"/>
  <c r="AD469" i="7"/>
  <c r="AF469" i="7" s="1"/>
  <c r="F469" i="7"/>
  <c r="E469" i="7"/>
  <c r="AE468" i="7"/>
  <c r="AG468" i="7" s="1"/>
  <c r="AD468" i="7"/>
  <c r="AF468" i="7" s="1"/>
  <c r="F468" i="7"/>
  <c r="E468" i="7"/>
  <c r="AE467" i="7"/>
  <c r="AG467" i="7" s="1"/>
  <c r="AD467" i="7"/>
  <c r="AF467" i="7" s="1"/>
  <c r="F467" i="7"/>
  <c r="E467" i="7"/>
  <c r="AE466" i="7"/>
  <c r="AG466" i="7" s="1"/>
  <c r="AD466" i="7"/>
  <c r="AF466" i="7" s="1"/>
  <c r="F466" i="7"/>
  <c r="E466" i="7"/>
  <c r="AE465" i="7"/>
  <c r="AG465" i="7" s="1"/>
  <c r="AD465" i="7"/>
  <c r="AF465" i="7" s="1"/>
  <c r="F465" i="7"/>
  <c r="E465" i="7"/>
  <c r="AE464" i="7"/>
  <c r="AG464" i="7" s="1"/>
  <c r="AD464" i="7"/>
  <c r="AF464" i="7" s="1"/>
  <c r="F464" i="7"/>
  <c r="E464" i="7"/>
  <c r="AE463" i="7"/>
  <c r="AG463" i="7" s="1"/>
  <c r="AD463" i="7"/>
  <c r="AF463" i="7" s="1"/>
  <c r="F463" i="7"/>
  <c r="E463" i="7"/>
  <c r="AE462" i="7"/>
  <c r="AG462" i="7" s="1"/>
  <c r="AD462" i="7"/>
  <c r="AF462" i="7" s="1"/>
  <c r="F462" i="7"/>
  <c r="E462" i="7"/>
  <c r="AE461" i="7"/>
  <c r="AG461" i="7" s="1"/>
  <c r="AD461" i="7"/>
  <c r="AF461" i="7" s="1"/>
  <c r="F461" i="7"/>
  <c r="E461" i="7"/>
  <c r="AE460" i="7"/>
  <c r="AG460" i="7" s="1"/>
  <c r="AD460" i="7"/>
  <c r="AF460" i="7" s="1"/>
  <c r="F460" i="7"/>
  <c r="E460" i="7"/>
  <c r="AE459" i="7"/>
  <c r="AG459" i="7" s="1"/>
  <c r="AD459" i="7"/>
  <c r="AF459" i="7" s="1"/>
  <c r="F459" i="7"/>
  <c r="E459" i="7"/>
  <c r="AE458" i="7"/>
  <c r="AG458" i="7" s="1"/>
  <c r="AD458" i="7"/>
  <c r="AF458" i="7" s="1"/>
  <c r="F458" i="7"/>
  <c r="E458" i="7"/>
  <c r="AE457" i="7"/>
  <c r="AG457" i="7" s="1"/>
  <c r="AD457" i="7"/>
  <c r="AF457" i="7" s="1"/>
  <c r="F457" i="7"/>
  <c r="E457" i="7"/>
  <c r="AE456" i="7"/>
  <c r="AG456" i="7" s="1"/>
  <c r="AD456" i="7"/>
  <c r="AF456" i="7" s="1"/>
  <c r="F456" i="7"/>
  <c r="E456" i="7"/>
  <c r="AE455" i="7"/>
  <c r="AG455" i="7" s="1"/>
  <c r="AD455" i="7"/>
  <c r="AF455" i="7" s="1"/>
  <c r="F455" i="7"/>
  <c r="E455" i="7"/>
  <c r="AE454" i="7"/>
  <c r="AG454" i="7" s="1"/>
  <c r="AD454" i="7"/>
  <c r="AF454" i="7" s="1"/>
  <c r="F454" i="7"/>
  <c r="E454" i="7"/>
  <c r="AE453" i="7"/>
  <c r="AG453" i="7" s="1"/>
  <c r="AD453" i="7"/>
  <c r="AF453" i="7" s="1"/>
  <c r="F453" i="7"/>
  <c r="E453" i="7"/>
  <c r="AE452" i="7"/>
  <c r="AG452" i="7" s="1"/>
  <c r="AD452" i="7"/>
  <c r="AF452" i="7" s="1"/>
  <c r="F452" i="7"/>
  <c r="E452" i="7"/>
  <c r="AE451" i="7"/>
  <c r="AG451" i="7" s="1"/>
  <c r="AD451" i="7"/>
  <c r="AF451" i="7" s="1"/>
  <c r="F451" i="7"/>
  <c r="E451" i="7"/>
  <c r="AE450" i="7"/>
  <c r="AG450" i="7" s="1"/>
  <c r="AD450" i="7"/>
  <c r="AF450" i="7" s="1"/>
  <c r="F450" i="7"/>
  <c r="E450" i="7"/>
  <c r="AE449" i="7"/>
  <c r="AG449" i="7" s="1"/>
  <c r="AD449" i="7"/>
  <c r="AF449" i="7" s="1"/>
  <c r="F449" i="7"/>
  <c r="E449" i="7"/>
  <c r="AE448" i="7"/>
  <c r="AG448" i="7" s="1"/>
  <c r="AD448" i="7"/>
  <c r="AF448" i="7" s="1"/>
  <c r="F448" i="7"/>
  <c r="E448" i="7"/>
  <c r="AE447" i="7"/>
  <c r="AG447" i="7" s="1"/>
  <c r="AD447" i="7"/>
  <c r="AF447" i="7" s="1"/>
  <c r="F447" i="7"/>
  <c r="E447" i="7"/>
  <c r="AE446" i="7"/>
  <c r="AG446" i="7" s="1"/>
  <c r="AD446" i="7"/>
  <c r="AF446" i="7" s="1"/>
  <c r="F446" i="7"/>
  <c r="E446" i="7"/>
  <c r="AE445" i="7"/>
  <c r="AG445" i="7" s="1"/>
  <c r="AD445" i="7"/>
  <c r="AF445" i="7" s="1"/>
  <c r="F445" i="7"/>
  <c r="E445" i="7"/>
  <c r="AE444" i="7"/>
  <c r="AG444" i="7" s="1"/>
  <c r="AD444" i="7"/>
  <c r="AF444" i="7" s="1"/>
  <c r="F444" i="7"/>
  <c r="E444" i="7"/>
  <c r="AE443" i="7"/>
  <c r="AG443" i="7" s="1"/>
  <c r="AD443" i="7"/>
  <c r="AF443" i="7" s="1"/>
  <c r="F443" i="7"/>
  <c r="E443" i="7"/>
  <c r="AE442" i="7"/>
  <c r="AG442" i="7" s="1"/>
  <c r="AD442" i="7"/>
  <c r="AF442" i="7" s="1"/>
  <c r="F442" i="7"/>
  <c r="E442" i="7"/>
  <c r="AE441" i="7"/>
  <c r="AG441" i="7" s="1"/>
  <c r="AD441" i="7"/>
  <c r="AF441" i="7" s="1"/>
  <c r="F441" i="7"/>
  <c r="E441" i="7"/>
  <c r="AE440" i="7"/>
  <c r="AG440" i="7" s="1"/>
  <c r="AD440" i="7"/>
  <c r="AF440" i="7" s="1"/>
  <c r="F440" i="7"/>
  <c r="E440" i="7"/>
  <c r="AE439" i="7"/>
  <c r="AG439" i="7" s="1"/>
  <c r="AD439" i="7"/>
  <c r="AF439" i="7" s="1"/>
  <c r="F439" i="7"/>
  <c r="E439" i="7"/>
  <c r="AE438" i="7"/>
  <c r="AG438" i="7" s="1"/>
  <c r="AD438" i="7"/>
  <c r="AF438" i="7" s="1"/>
  <c r="F438" i="7"/>
  <c r="E438" i="7"/>
  <c r="AE437" i="7"/>
  <c r="AG437" i="7" s="1"/>
  <c r="AD437" i="7"/>
  <c r="AF437" i="7" s="1"/>
  <c r="F437" i="7"/>
  <c r="E437" i="7"/>
  <c r="AE436" i="7"/>
  <c r="AG436" i="7" s="1"/>
  <c r="AD436" i="7"/>
  <c r="AF436" i="7" s="1"/>
  <c r="F436" i="7"/>
  <c r="E436" i="7"/>
  <c r="AE435" i="7"/>
  <c r="AG435" i="7" s="1"/>
  <c r="AD435" i="7"/>
  <c r="AF435" i="7" s="1"/>
  <c r="F435" i="7"/>
  <c r="E435" i="7"/>
  <c r="AE434" i="7"/>
  <c r="AG434" i="7" s="1"/>
  <c r="AD434" i="7"/>
  <c r="AF434" i="7" s="1"/>
  <c r="F434" i="7"/>
  <c r="E434" i="7"/>
  <c r="AE433" i="7"/>
  <c r="AG433" i="7" s="1"/>
  <c r="AD433" i="7"/>
  <c r="AF433" i="7" s="1"/>
  <c r="F433" i="7"/>
  <c r="E433" i="7"/>
  <c r="AE432" i="7"/>
  <c r="AG432" i="7" s="1"/>
  <c r="AD432" i="7"/>
  <c r="AF432" i="7" s="1"/>
  <c r="F432" i="7"/>
  <c r="E432" i="7"/>
  <c r="AE431" i="7"/>
  <c r="AG431" i="7" s="1"/>
  <c r="AD431" i="7"/>
  <c r="AF431" i="7" s="1"/>
  <c r="F431" i="7"/>
  <c r="E431" i="7"/>
  <c r="AE430" i="7"/>
  <c r="AG430" i="7" s="1"/>
  <c r="AD430" i="7"/>
  <c r="AF430" i="7" s="1"/>
  <c r="F430" i="7"/>
  <c r="E430" i="7"/>
  <c r="AE429" i="7"/>
  <c r="AG429" i="7" s="1"/>
  <c r="AD429" i="7"/>
  <c r="AF429" i="7" s="1"/>
  <c r="F429" i="7"/>
  <c r="E429" i="7"/>
  <c r="AE428" i="7"/>
  <c r="AG428" i="7" s="1"/>
  <c r="AD428" i="7"/>
  <c r="AF428" i="7" s="1"/>
  <c r="F428" i="7"/>
  <c r="E428" i="7"/>
  <c r="AE427" i="7"/>
  <c r="AG427" i="7" s="1"/>
  <c r="AD427" i="7"/>
  <c r="AF427" i="7" s="1"/>
  <c r="F427" i="7"/>
  <c r="E427" i="7"/>
  <c r="AE426" i="7"/>
  <c r="AG426" i="7" s="1"/>
  <c r="AD426" i="7"/>
  <c r="AF426" i="7" s="1"/>
  <c r="F426" i="7"/>
  <c r="E426" i="7"/>
  <c r="AE425" i="7"/>
  <c r="AG425" i="7" s="1"/>
  <c r="AD425" i="7"/>
  <c r="AF425" i="7" s="1"/>
  <c r="F425" i="7"/>
  <c r="E425" i="7"/>
  <c r="AE424" i="7"/>
  <c r="AG424" i="7" s="1"/>
  <c r="AD424" i="7"/>
  <c r="AF424" i="7" s="1"/>
  <c r="F424" i="7"/>
  <c r="E424" i="7"/>
  <c r="AE423" i="7"/>
  <c r="AG423" i="7" s="1"/>
  <c r="AD423" i="7"/>
  <c r="AF423" i="7" s="1"/>
  <c r="F423" i="7"/>
  <c r="E423" i="7"/>
  <c r="AE422" i="7"/>
  <c r="AG422" i="7" s="1"/>
  <c r="AD422" i="7"/>
  <c r="AF422" i="7" s="1"/>
  <c r="F422" i="7"/>
  <c r="E422" i="7"/>
  <c r="AE421" i="7"/>
  <c r="AG421" i="7" s="1"/>
  <c r="AD421" i="7"/>
  <c r="AF421" i="7" s="1"/>
  <c r="F421" i="7"/>
  <c r="E421" i="7"/>
  <c r="AE420" i="7"/>
  <c r="AG420" i="7" s="1"/>
  <c r="AD420" i="7"/>
  <c r="AF420" i="7" s="1"/>
  <c r="F420" i="7"/>
  <c r="E420" i="7"/>
  <c r="AE419" i="7"/>
  <c r="AG419" i="7" s="1"/>
  <c r="AD419" i="7"/>
  <c r="AF419" i="7" s="1"/>
  <c r="F419" i="7"/>
  <c r="E419" i="7"/>
  <c r="AE418" i="7"/>
  <c r="AG418" i="7" s="1"/>
  <c r="AD418" i="7"/>
  <c r="AF418" i="7" s="1"/>
  <c r="F418" i="7"/>
  <c r="E418" i="7"/>
  <c r="AE417" i="7"/>
  <c r="AG417" i="7" s="1"/>
  <c r="AD417" i="7"/>
  <c r="AF417" i="7" s="1"/>
  <c r="F417" i="7"/>
  <c r="E417" i="7"/>
  <c r="AE416" i="7"/>
  <c r="AG416" i="7" s="1"/>
  <c r="AD416" i="7"/>
  <c r="AF416" i="7" s="1"/>
  <c r="F416" i="7"/>
  <c r="E416" i="7"/>
  <c r="AE415" i="7"/>
  <c r="AG415" i="7" s="1"/>
  <c r="AD415" i="7"/>
  <c r="AF415" i="7" s="1"/>
  <c r="F415" i="7"/>
  <c r="E415" i="7"/>
  <c r="AE414" i="7"/>
  <c r="AG414" i="7" s="1"/>
  <c r="AD414" i="7"/>
  <c r="AF414" i="7" s="1"/>
  <c r="F414" i="7"/>
  <c r="E414" i="7"/>
  <c r="AE413" i="7"/>
  <c r="AG413" i="7" s="1"/>
  <c r="AD413" i="7"/>
  <c r="AF413" i="7" s="1"/>
  <c r="F413" i="7"/>
  <c r="E413" i="7"/>
  <c r="AE412" i="7"/>
  <c r="AG412" i="7" s="1"/>
  <c r="AD412" i="7"/>
  <c r="AF412" i="7" s="1"/>
  <c r="F412" i="7"/>
  <c r="E412" i="7"/>
  <c r="AE411" i="7"/>
  <c r="AG411" i="7" s="1"/>
  <c r="AD411" i="7"/>
  <c r="AF411" i="7" s="1"/>
  <c r="F411" i="7"/>
  <c r="E411" i="7"/>
  <c r="AE410" i="7"/>
  <c r="AG410" i="7" s="1"/>
  <c r="AD410" i="7"/>
  <c r="AF410" i="7" s="1"/>
  <c r="F410" i="7"/>
  <c r="E410" i="7"/>
  <c r="AE409" i="7"/>
  <c r="AG409" i="7" s="1"/>
  <c r="AD409" i="7"/>
  <c r="AF409" i="7" s="1"/>
  <c r="F409" i="7"/>
  <c r="E409" i="7"/>
  <c r="AE408" i="7"/>
  <c r="AG408" i="7" s="1"/>
  <c r="AD408" i="7"/>
  <c r="AF408" i="7" s="1"/>
  <c r="F408" i="7"/>
  <c r="E408" i="7"/>
  <c r="AE407" i="7"/>
  <c r="AG407" i="7" s="1"/>
  <c r="AD407" i="7"/>
  <c r="AF407" i="7" s="1"/>
  <c r="F407" i="7"/>
  <c r="E407" i="7"/>
  <c r="AE406" i="7"/>
  <c r="AG406" i="7" s="1"/>
  <c r="AD406" i="7"/>
  <c r="AF406" i="7" s="1"/>
  <c r="F406" i="7"/>
  <c r="E406" i="7"/>
  <c r="AE405" i="7"/>
  <c r="AG405" i="7" s="1"/>
  <c r="AD405" i="7"/>
  <c r="AF405" i="7" s="1"/>
  <c r="F405" i="7"/>
  <c r="E405" i="7"/>
  <c r="AE404" i="7"/>
  <c r="AG404" i="7" s="1"/>
  <c r="AD404" i="7"/>
  <c r="AF404" i="7" s="1"/>
  <c r="F404" i="7"/>
  <c r="E404" i="7"/>
  <c r="AE403" i="7"/>
  <c r="AG403" i="7" s="1"/>
  <c r="AD403" i="7"/>
  <c r="AF403" i="7" s="1"/>
  <c r="F403" i="7"/>
  <c r="E403" i="7"/>
  <c r="AE402" i="7"/>
  <c r="AG402" i="7" s="1"/>
  <c r="AD402" i="7"/>
  <c r="AF402" i="7" s="1"/>
  <c r="F402" i="7"/>
  <c r="E402" i="7"/>
  <c r="AE401" i="7"/>
  <c r="AG401" i="7" s="1"/>
  <c r="AD401" i="7"/>
  <c r="AF401" i="7" s="1"/>
  <c r="F401" i="7"/>
  <c r="E401" i="7"/>
  <c r="AE400" i="7"/>
  <c r="AG400" i="7" s="1"/>
  <c r="AD400" i="7"/>
  <c r="AF400" i="7" s="1"/>
  <c r="F400" i="7"/>
  <c r="E400" i="7"/>
  <c r="AE399" i="7"/>
  <c r="AG399" i="7" s="1"/>
  <c r="AD399" i="7"/>
  <c r="AF399" i="7" s="1"/>
  <c r="F399" i="7"/>
  <c r="E399" i="7"/>
  <c r="AE398" i="7"/>
  <c r="AG398" i="7" s="1"/>
  <c r="AD398" i="7"/>
  <c r="AF398" i="7" s="1"/>
  <c r="F398" i="7"/>
  <c r="E398" i="7"/>
  <c r="AE397" i="7"/>
  <c r="AG397" i="7" s="1"/>
  <c r="AD397" i="7"/>
  <c r="AF397" i="7" s="1"/>
  <c r="F397" i="7"/>
  <c r="E397" i="7"/>
  <c r="AE396" i="7"/>
  <c r="AG396" i="7" s="1"/>
  <c r="AD396" i="7"/>
  <c r="AF396" i="7" s="1"/>
  <c r="F396" i="7"/>
  <c r="E396" i="7"/>
  <c r="AE395" i="7"/>
  <c r="AG395" i="7" s="1"/>
  <c r="AD395" i="7"/>
  <c r="AF395" i="7" s="1"/>
  <c r="F395" i="7"/>
  <c r="E395" i="7"/>
  <c r="AE394" i="7"/>
  <c r="AG394" i="7" s="1"/>
  <c r="AD394" i="7"/>
  <c r="AF394" i="7" s="1"/>
  <c r="F394" i="7"/>
  <c r="E394" i="7"/>
  <c r="AE393" i="7"/>
  <c r="AG393" i="7" s="1"/>
  <c r="AD393" i="7"/>
  <c r="AF393" i="7" s="1"/>
  <c r="F393" i="7"/>
  <c r="E393" i="7"/>
  <c r="AE392" i="7"/>
  <c r="AG392" i="7" s="1"/>
  <c r="AD392" i="7"/>
  <c r="AF392" i="7" s="1"/>
  <c r="F392" i="7"/>
  <c r="E392" i="7"/>
  <c r="AE391" i="7"/>
  <c r="AG391" i="7" s="1"/>
  <c r="AD391" i="7"/>
  <c r="AF391" i="7" s="1"/>
  <c r="F391" i="7"/>
  <c r="E391" i="7"/>
  <c r="AE390" i="7"/>
  <c r="AG390" i="7" s="1"/>
  <c r="AD390" i="7"/>
  <c r="AF390" i="7" s="1"/>
  <c r="F390" i="7"/>
  <c r="E390" i="7"/>
  <c r="AE389" i="7"/>
  <c r="AG389" i="7" s="1"/>
  <c r="AD389" i="7"/>
  <c r="AF389" i="7" s="1"/>
  <c r="F389" i="7"/>
  <c r="E389" i="7"/>
  <c r="AE388" i="7"/>
  <c r="AG388" i="7" s="1"/>
  <c r="AD388" i="7"/>
  <c r="AF388" i="7" s="1"/>
  <c r="F388" i="7"/>
  <c r="E388" i="7"/>
  <c r="AE387" i="7"/>
  <c r="AG387" i="7" s="1"/>
  <c r="AD387" i="7"/>
  <c r="AF387" i="7" s="1"/>
  <c r="F387" i="7"/>
  <c r="E387" i="7"/>
  <c r="AE386" i="7"/>
  <c r="AG386" i="7" s="1"/>
  <c r="AD386" i="7"/>
  <c r="AF386" i="7" s="1"/>
  <c r="F386" i="7"/>
  <c r="E386" i="7"/>
  <c r="AE385" i="7"/>
  <c r="AG385" i="7" s="1"/>
  <c r="AD385" i="7"/>
  <c r="AF385" i="7" s="1"/>
  <c r="F385" i="7"/>
  <c r="E385" i="7"/>
  <c r="AE384" i="7"/>
  <c r="AG384" i="7" s="1"/>
  <c r="AD384" i="7"/>
  <c r="AF384" i="7" s="1"/>
  <c r="F384" i="7"/>
  <c r="E384" i="7"/>
  <c r="AE383" i="7"/>
  <c r="AG383" i="7" s="1"/>
  <c r="AD383" i="7"/>
  <c r="AF383" i="7" s="1"/>
  <c r="F383" i="7"/>
  <c r="E383" i="7"/>
  <c r="AE382" i="7"/>
  <c r="AG382" i="7" s="1"/>
  <c r="AD382" i="7"/>
  <c r="AF382" i="7" s="1"/>
  <c r="F382" i="7"/>
  <c r="E382" i="7"/>
  <c r="AE381" i="7"/>
  <c r="AG381" i="7" s="1"/>
  <c r="AD381" i="7"/>
  <c r="AF381" i="7" s="1"/>
  <c r="F381" i="7"/>
  <c r="E381" i="7"/>
  <c r="AE380" i="7"/>
  <c r="AG380" i="7" s="1"/>
  <c r="AD380" i="7"/>
  <c r="AF380" i="7" s="1"/>
  <c r="F380" i="7"/>
  <c r="E380" i="7"/>
  <c r="AE379" i="7"/>
  <c r="AG379" i="7" s="1"/>
  <c r="AD379" i="7"/>
  <c r="AF379" i="7" s="1"/>
  <c r="F379" i="7"/>
  <c r="E379" i="7"/>
  <c r="AE378" i="7"/>
  <c r="AG378" i="7" s="1"/>
  <c r="AD378" i="7"/>
  <c r="AF378" i="7" s="1"/>
  <c r="F378" i="7"/>
  <c r="E378" i="7"/>
  <c r="AE377" i="7"/>
  <c r="AG377" i="7" s="1"/>
  <c r="AD377" i="7"/>
  <c r="AF377" i="7" s="1"/>
  <c r="F377" i="7"/>
  <c r="E377" i="7"/>
  <c r="AE376" i="7"/>
  <c r="AG376" i="7" s="1"/>
  <c r="AD376" i="7"/>
  <c r="AF376" i="7" s="1"/>
  <c r="F376" i="7"/>
  <c r="E376" i="7"/>
  <c r="AE375" i="7"/>
  <c r="AG375" i="7" s="1"/>
  <c r="AD375" i="7"/>
  <c r="AF375" i="7" s="1"/>
  <c r="F375" i="7"/>
  <c r="E375" i="7"/>
  <c r="AE374" i="7"/>
  <c r="AG374" i="7" s="1"/>
  <c r="AD374" i="7"/>
  <c r="AF374" i="7" s="1"/>
  <c r="F374" i="7"/>
  <c r="E374" i="7"/>
  <c r="AE373" i="7"/>
  <c r="AG373" i="7" s="1"/>
  <c r="AD373" i="7"/>
  <c r="AF373" i="7" s="1"/>
  <c r="F373" i="7"/>
  <c r="E373" i="7"/>
  <c r="AE372" i="7"/>
  <c r="AG372" i="7" s="1"/>
  <c r="AD372" i="7"/>
  <c r="AF372" i="7" s="1"/>
  <c r="F372" i="7"/>
  <c r="E372" i="7"/>
  <c r="AE371" i="7"/>
  <c r="AG371" i="7" s="1"/>
  <c r="AD371" i="7"/>
  <c r="AF371" i="7" s="1"/>
  <c r="F371" i="7"/>
  <c r="E371" i="7"/>
  <c r="AE370" i="7"/>
  <c r="AG370" i="7" s="1"/>
  <c r="AD370" i="7"/>
  <c r="AF370" i="7" s="1"/>
  <c r="F370" i="7"/>
  <c r="E370" i="7"/>
  <c r="AE369" i="7"/>
  <c r="AG369" i="7" s="1"/>
  <c r="AD369" i="7"/>
  <c r="AF369" i="7" s="1"/>
  <c r="F369" i="7"/>
  <c r="E369" i="7"/>
  <c r="AE368" i="7"/>
  <c r="AG368" i="7" s="1"/>
  <c r="AD368" i="7"/>
  <c r="AF368" i="7" s="1"/>
  <c r="F368" i="7"/>
  <c r="E368" i="7"/>
  <c r="AE367" i="7"/>
  <c r="AG367" i="7" s="1"/>
  <c r="AD367" i="7"/>
  <c r="AF367" i="7" s="1"/>
  <c r="F367" i="7"/>
  <c r="E367" i="7"/>
  <c r="AE366" i="7"/>
  <c r="AG366" i="7" s="1"/>
  <c r="AD366" i="7"/>
  <c r="AF366" i="7" s="1"/>
  <c r="F366" i="7"/>
  <c r="E366" i="7"/>
  <c r="AE365" i="7"/>
  <c r="AG365" i="7" s="1"/>
  <c r="AD365" i="7"/>
  <c r="AF365" i="7" s="1"/>
  <c r="F365" i="7"/>
  <c r="E365" i="7"/>
  <c r="AE364" i="7"/>
  <c r="AG364" i="7" s="1"/>
  <c r="AD364" i="7"/>
  <c r="AF364" i="7" s="1"/>
  <c r="F364" i="7"/>
  <c r="E364" i="7"/>
  <c r="AE363" i="7"/>
  <c r="AG363" i="7" s="1"/>
  <c r="AD363" i="7"/>
  <c r="AF363" i="7" s="1"/>
  <c r="F363" i="7"/>
  <c r="E363" i="7"/>
  <c r="AE362" i="7"/>
  <c r="AG362" i="7" s="1"/>
  <c r="AD362" i="7"/>
  <c r="AF362" i="7" s="1"/>
  <c r="F362" i="7"/>
  <c r="E362" i="7"/>
  <c r="AE361" i="7"/>
  <c r="AG361" i="7" s="1"/>
  <c r="AD361" i="7"/>
  <c r="AF361" i="7" s="1"/>
  <c r="F361" i="7"/>
  <c r="E361" i="7"/>
  <c r="AE360" i="7"/>
  <c r="AG360" i="7" s="1"/>
  <c r="AD360" i="7"/>
  <c r="AF360" i="7" s="1"/>
  <c r="F360" i="7"/>
  <c r="E360" i="7"/>
  <c r="AE359" i="7"/>
  <c r="AG359" i="7" s="1"/>
  <c r="AD359" i="7"/>
  <c r="AF359" i="7" s="1"/>
  <c r="F359" i="7"/>
  <c r="E359" i="7"/>
  <c r="AE358" i="7"/>
  <c r="AG358" i="7" s="1"/>
  <c r="AD358" i="7"/>
  <c r="AF358" i="7" s="1"/>
  <c r="F358" i="7"/>
  <c r="E358" i="7"/>
  <c r="AE357" i="7"/>
  <c r="AG357" i="7" s="1"/>
  <c r="AD357" i="7"/>
  <c r="AF357" i="7" s="1"/>
  <c r="F357" i="7"/>
  <c r="E357" i="7"/>
  <c r="AE356" i="7"/>
  <c r="AG356" i="7" s="1"/>
  <c r="AD356" i="7"/>
  <c r="AF356" i="7" s="1"/>
  <c r="F356" i="7"/>
  <c r="E356" i="7"/>
  <c r="AE355" i="7"/>
  <c r="AG355" i="7" s="1"/>
  <c r="AD355" i="7"/>
  <c r="AF355" i="7" s="1"/>
  <c r="F355" i="7"/>
  <c r="E355" i="7"/>
  <c r="AE354" i="7"/>
  <c r="AG354" i="7" s="1"/>
  <c r="AD354" i="7"/>
  <c r="AF354" i="7" s="1"/>
  <c r="F354" i="7"/>
  <c r="E354" i="7"/>
  <c r="AE353" i="7"/>
  <c r="AG353" i="7" s="1"/>
  <c r="AD353" i="7"/>
  <c r="AF353" i="7" s="1"/>
  <c r="F353" i="7"/>
  <c r="E353" i="7"/>
  <c r="AE352" i="7"/>
  <c r="AG352" i="7" s="1"/>
  <c r="AD352" i="7"/>
  <c r="AF352" i="7" s="1"/>
  <c r="F352" i="7"/>
  <c r="E352" i="7"/>
  <c r="AE351" i="7"/>
  <c r="AG351" i="7" s="1"/>
  <c r="AD351" i="7"/>
  <c r="AF351" i="7" s="1"/>
  <c r="F351" i="7"/>
  <c r="E351" i="7"/>
  <c r="AE350" i="7"/>
  <c r="AG350" i="7" s="1"/>
  <c r="AD350" i="7"/>
  <c r="AF350" i="7" s="1"/>
  <c r="F350" i="7"/>
  <c r="E350" i="7"/>
  <c r="AE349" i="7"/>
  <c r="AG349" i="7" s="1"/>
  <c r="AD349" i="7"/>
  <c r="AF349" i="7" s="1"/>
  <c r="F349" i="7"/>
  <c r="E349" i="7"/>
  <c r="AE348" i="7"/>
  <c r="AG348" i="7" s="1"/>
  <c r="AD348" i="7"/>
  <c r="AF348" i="7" s="1"/>
  <c r="F348" i="7"/>
  <c r="E348" i="7"/>
  <c r="AE347" i="7"/>
  <c r="AG347" i="7" s="1"/>
  <c r="AD347" i="7"/>
  <c r="AF347" i="7" s="1"/>
  <c r="F347" i="7"/>
  <c r="E347" i="7"/>
  <c r="AE346" i="7"/>
  <c r="AG346" i="7" s="1"/>
  <c r="AD346" i="7"/>
  <c r="AF346" i="7" s="1"/>
  <c r="F346" i="7"/>
  <c r="E346" i="7"/>
  <c r="AE345" i="7"/>
  <c r="AG345" i="7" s="1"/>
  <c r="AD345" i="7"/>
  <c r="AF345" i="7" s="1"/>
  <c r="F345" i="7"/>
  <c r="E345" i="7"/>
  <c r="AE344" i="7"/>
  <c r="AG344" i="7" s="1"/>
  <c r="AD344" i="7"/>
  <c r="AF344" i="7" s="1"/>
  <c r="F344" i="7"/>
  <c r="E344" i="7"/>
  <c r="AE343" i="7"/>
  <c r="AG343" i="7" s="1"/>
  <c r="AD343" i="7"/>
  <c r="AF343" i="7" s="1"/>
  <c r="F343" i="7"/>
  <c r="E343" i="7"/>
  <c r="AE342" i="7"/>
  <c r="AG342" i="7" s="1"/>
  <c r="AD342" i="7"/>
  <c r="AF342" i="7" s="1"/>
  <c r="F342" i="7"/>
  <c r="E342" i="7"/>
  <c r="AE341" i="7"/>
  <c r="AG341" i="7" s="1"/>
  <c r="AD341" i="7"/>
  <c r="AF341" i="7" s="1"/>
  <c r="F341" i="7"/>
  <c r="E341" i="7"/>
  <c r="AE340" i="7"/>
  <c r="AG340" i="7" s="1"/>
  <c r="AD340" i="7"/>
  <c r="AF340" i="7" s="1"/>
  <c r="F340" i="7"/>
  <c r="E340" i="7"/>
  <c r="AE339" i="7"/>
  <c r="AG339" i="7" s="1"/>
  <c r="AD339" i="7"/>
  <c r="AF339" i="7" s="1"/>
  <c r="F339" i="7"/>
  <c r="E339" i="7"/>
  <c r="AE338" i="7"/>
  <c r="AG338" i="7" s="1"/>
  <c r="AD338" i="7"/>
  <c r="AF338" i="7" s="1"/>
  <c r="F338" i="7"/>
  <c r="E338" i="7"/>
  <c r="AE337" i="7"/>
  <c r="AG337" i="7" s="1"/>
  <c r="AD337" i="7"/>
  <c r="AF337" i="7" s="1"/>
  <c r="F337" i="7"/>
  <c r="E337" i="7"/>
  <c r="AE336" i="7"/>
  <c r="AG336" i="7" s="1"/>
  <c r="AD336" i="7"/>
  <c r="AF336" i="7" s="1"/>
  <c r="F336" i="7"/>
  <c r="E336" i="7"/>
  <c r="AE335" i="7"/>
  <c r="AG335" i="7" s="1"/>
  <c r="AD335" i="7"/>
  <c r="AF335" i="7" s="1"/>
  <c r="F335" i="7"/>
  <c r="E335" i="7"/>
  <c r="AE334" i="7"/>
  <c r="AG334" i="7" s="1"/>
  <c r="AD334" i="7"/>
  <c r="AF334" i="7" s="1"/>
  <c r="F334" i="7"/>
  <c r="E334" i="7"/>
  <c r="AE333" i="7"/>
  <c r="AG333" i="7" s="1"/>
  <c r="AD333" i="7"/>
  <c r="AF333" i="7" s="1"/>
  <c r="F333" i="7"/>
  <c r="E333" i="7"/>
  <c r="AE332" i="7"/>
  <c r="AG332" i="7" s="1"/>
  <c r="AD332" i="7"/>
  <c r="AF332" i="7" s="1"/>
  <c r="F332" i="7"/>
  <c r="E332" i="7"/>
  <c r="AE331" i="7"/>
  <c r="AG331" i="7" s="1"/>
  <c r="AD331" i="7"/>
  <c r="AF331" i="7" s="1"/>
  <c r="F331" i="7"/>
  <c r="E331" i="7"/>
  <c r="AE330" i="7"/>
  <c r="AG330" i="7" s="1"/>
  <c r="AD330" i="7"/>
  <c r="AF330" i="7" s="1"/>
  <c r="F330" i="7"/>
  <c r="E330" i="7"/>
  <c r="AE329" i="7"/>
  <c r="AG329" i="7" s="1"/>
  <c r="AD329" i="7"/>
  <c r="AF329" i="7" s="1"/>
  <c r="F329" i="7"/>
  <c r="E329" i="7"/>
  <c r="AE328" i="7"/>
  <c r="AG328" i="7" s="1"/>
  <c r="AD328" i="7"/>
  <c r="AF328" i="7" s="1"/>
  <c r="F328" i="7"/>
  <c r="E328" i="7"/>
  <c r="AE327" i="7"/>
  <c r="AG327" i="7" s="1"/>
  <c r="AD327" i="7"/>
  <c r="AF327" i="7" s="1"/>
  <c r="F327" i="7"/>
  <c r="E327" i="7"/>
  <c r="AE326" i="7"/>
  <c r="AG326" i="7" s="1"/>
  <c r="AD326" i="7"/>
  <c r="AF326" i="7" s="1"/>
  <c r="F326" i="7"/>
  <c r="E326" i="7"/>
  <c r="AE325" i="7"/>
  <c r="AG325" i="7" s="1"/>
  <c r="AD325" i="7"/>
  <c r="AF325" i="7" s="1"/>
  <c r="F325" i="7"/>
  <c r="E325" i="7"/>
  <c r="AE324" i="7"/>
  <c r="AG324" i="7" s="1"/>
  <c r="AD324" i="7"/>
  <c r="AF324" i="7" s="1"/>
  <c r="F324" i="7"/>
  <c r="E324" i="7"/>
  <c r="AE323" i="7"/>
  <c r="AG323" i="7" s="1"/>
  <c r="AD323" i="7"/>
  <c r="AF323" i="7" s="1"/>
  <c r="F323" i="7"/>
  <c r="E323" i="7"/>
  <c r="AE322" i="7"/>
  <c r="AG322" i="7" s="1"/>
  <c r="AD322" i="7"/>
  <c r="AF322" i="7" s="1"/>
  <c r="F322" i="7"/>
  <c r="E322" i="7"/>
  <c r="AE321" i="7"/>
  <c r="AG321" i="7" s="1"/>
  <c r="AD321" i="7"/>
  <c r="AF321" i="7" s="1"/>
  <c r="F321" i="7"/>
  <c r="E321" i="7"/>
  <c r="AE320" i="7"/>
  <c r="AG320" i="7" s="1"/>
  <c r="AD320" i="7"/>
  <c r="AF320" i="7" s="1"/>
  <c r="F320" i="7"/>
  <c r="E320" i="7"/>
  <c r="AE319" i="7"/>
  <c r="AG319" i="7" s="1"/>
  <c r="AD319" i="7"/>
  <c r="AF319" i="7" s="1"/>
  <c r="F319" i="7"/>
  <c r="E319" i="7"/>
  <c r="AE318" i="7"/>
  <c r="AG318" i="7" s="1"/>
  <c r="AD318" i="7"/>
  <c r="AF318" i="7" s="1"/>
  <c r="F318" i="7"/>
  <c r="E318" i="7"/>
  <c r="AE317" i="7"/>
  <c r="AG317" i="7" s="1"/>
  <c r="AD317" i="7"/>
  <c r="AF317" i="7" s="1"/>
  <c r="F317" i="7"/>
  <c r="E317" i="7"/>
  <c r="AE316" i="7"/>
  <c r="AG316" i="7" s="1"/>
  <c r="AD316" i="7"/>
  <c r="AF316" i="7" s="1"/>
  <c r="F316" i="7"/>
  <c r="E316" i="7"/>
  <c r="AE315" i="7"/>
  <c r="AG315" i="7" s="1"/>
  <c r="AD315" i="7"/>
  <c r="AF315" i="7" s="1"/>
  <c r="F315" i="7"/>
  <c r="E315" i="7"/>
  <c r="AE314" i="7"/>
  <c r="AG314" i="7" s="1"/>
  <c r="AD314" i="7"/>
  <c r="AF314" i="7" s="1"/>
  <c r="F314" i="7"/>
  <c r="E314" i="7"/>
  <c r="AE313" i="7"/>
  <c r="AG313" i="7" s="1"/>
  <c r="AD313" i="7"/>
  <c r="AF313" i="7" s="1"/>
  <c r="F313" i="7"/>
  <c r="E313" i="7"/>
  <c r="AE312" i="7"/>
  <c r="AG312" i="7" s="1"/>
  <c r="AD312" i="7"/>
  <c r="AF312" i="7" s="1"/>
  <c r="F312" i="7"/>
  <c r="E312" i="7"/>
  <c r="AE311" i="7"/>
  <c r="AG311" i="7" s="1"/>
  <c r="AD311" i="7"/>
  <c r="AF311" i="7" s="1"/>
  <c r="F311" i="7"/>
  <c r="E311" i="7"/>
  <c r="AE310" i="7"/>
  <c r="AG310" i="7" s="1"/>
  <c r="AD310" i="7"/>
  <c r="AF310" i="7" s="1"/>
  <c r="F310" i="7"/>
  <c r="E310" i="7"/>
  <c r="AE309" i="7"/>
  <c r="AG309" i="7" s="1"/>
  <c r="AD309" i="7"/>
  <c r="AF309" i="7" s="1"/>
  <c r="F309" i="7"/>
  <c r="E309" i="7"/>
  <c r="AE308" i="7"/>
  <c r="AG308" i="7" s="1"/>
  <c r="AD308" i="7"/>
  <c r="AF308" i="7" s="1"/>
  <c r="F308" i="7"/>
  <c r="E308" i="7"/>
  <c r="AE307" i="7"/>
  <c r="AG307" i="7" s="1"/>
  <c r="AD307" i="7"/>
  <c r="AF307" i="7" s="1"/>
  <c r="F307" i="7"/>
  <c r="E307" i="7"/>
  <c r="AE306" i="7"/>
  <c r="AG306" i="7" s="1"/>
  <c r="AD306" i="7"/>
  <c r="AF306" i="7" s="1"/>
  <c r="F306" i="7"/>
  <c r="E306" i="7"/>
  <c r="AE305" i="7"/>
  <c r="AG305" i="7" s="1"/>
  <c r="AD305" i="7"/>
  <c r="AF305" i="7" s="1"/>
  <c r="F305" i="7"/>
  <c r="E305" i="7"/>
  <c r="AE304" i="7"/>
  <c r="AG304" i="7" s="1"/>
  <c r="AD304" i="7"/>
  <c r="AF304" i="7" s="1"/>
  <c r="F304" i="7"/>
  <c r="E304" i="7"/>
  <c r="AE303" i="7"/>
  <c r="AG303" i="7" s="1"/>
  <c r="AD303" i="7"/>
  <c r="AF303" i="7" s="1"/>
  <c r="F303" i="7"/>
  <c r="E303" i="7"/>
  <c r="AE302" i="7"/>
  <c r="AG302" i="7" s="1"/>
  <c r="AD302" i="7"/>
  <c r="AF302" i="7" s="1"/>
  <c r="F302" i="7"/>
  <c r="E302" i="7"/>
  <c r="AE301" i="7"/>
  <c r="AG301" i="7" s="1"/>
  <c r="AD301" i="7"/>
  <c r="AF301" i="7" s="1"/>
  <c r="F301" i="7"/>
  <c r="E301" i="7"/>
  <c r="AE300" i="7"/>
  <c r="AG300" i="7" s="1"/>
  <c r="AD300" i="7"/>
  <c r="AF300" i="7" s="1"/>
  <c r="F300" i="7"/>
  <c r="E300" i="7"/>
  <c r="AE299" i="7"/>
  <c r="AG299" i="7" s="1"/>
  <c r="AD299" i="7"/>
  <c r="AF299" i="7" s="1"/>
  <c r="F299" i="7"/>
  <c r="E299" i="7"/>
  <c r="AE298" i="7"/>
  <c r="AG298" i="7" s="1"/>
  <c r="AD298" i="7"/>
  <c r="F298" i="7"/>
  <c r="E298" i="7"/>
  <c r="AE297" i="7"/>
  <c r="AG297" i="7" s="1"/>
  <c r="AD297" i="7"/>
  <c r="AF297" i="7" s="1"/>
  <c r="F297" i="7"/>
  <c r="E297" i="7"/>
  <c r="AE296" i="7"/>
  <c r="AG296" i="7" s="1"/>
  <c r="AD296" i="7"/>
  <c r="AF296" i="7" s="1"/>
  <c r="F296" i="7"/>
  <c r="E296" i="7"/>
  <c r="AE295" i="7"/>
  <c r="AG295" i="7" s="1"/>
  <c r="AD295" i="7"/>
  <c r="AF295" i="7" s="1"/>
  <c r="F295" i="7"/>
  <c r="E295" i="7"/>
  <c r="AE294" i="7"/>
  <c r="AG294" i="7" s="1"/>
  <c r="AD294" i="7"/>
  <c r="AF294" i="7" s="1"/>
  <c r="F294" i="7"/>
  <c r="E294" i="7"/>
  <c r="AE293" i="7"/>
  <c r="AG293" i="7" s="1"/>
  <c r="AD293" i="7"/>
  <c r="AF293" i="7" s="1"/>
  <c r="F293" i="7"/>
  <c r="E293" i="7"/>
  <c r="AE292" i="7"/>
  <c r="AG292" i="7" s="1"/>
  <c r="AD292" i="7"/>
  <c r="AF292" i="7" s="1"/>
  <c r="F292" i="7"/>
  <c r="E292" i="7"/>
  <c r="AE291" i="7"/>
  <c r="AG291" i="7" s="1"/>
  <c r="AD291" i="7"/>
  <c r="F291" i="7"/>
  <c r="E291" i="7"/>
  <c r="AE290" i="7"/>
  <c r="AG290" i="7" s="1"/>
  <c r="AD290" i="7"/>
  <c r="AF290" i="7" s="1"/>
  <c r="F290" i="7"/>
  <c r="E290" i="7"/>
  <c r="AE289" i="7"/>
  <c r="AG289" i="7" s="1"/>
  <c r="AD289" i="7"/>
  <c r="AF289" i="7" s="1"/>
  <c r="F289" i="7"/>
  <c r="E289" i="7"/>
  <c r="AE288" i="7"/>
  <c r="AG288" i="7" s="1"/>
  <c r="AD288" i="7"/>
  <c r="AF288" i="7" s="1"/>
  <c r="F288" i="7"/>
  <c r="E288" i="7"/>
  <c r="AE287" i="7"/>
  <c r="AG287" i="7" s="1"/>
  <c r="AD287" i="7"/>
  <c r="AF287" i="7" s="1"/>
  <c r="F287" i="7"/>
  <c r="E287" i="7"/>
  <c r="AE286" i="7"/>
  <c r="AG286" i="7" s="1"/>
  <c r="AD286" i="7"/>
  <c r="AF286" i="7" s="1"/>
  <c r="F286" i="7"/>
  <c r="E286" i="7"/>
  <c r="AE285" i="7"/>
  <c r="AG285" i="7" s="1"/>
  <c r="AD285" i="7"/>
  <c r="AF285" i="7" s="1"/>
  <c r="F285" i="7"/>
  <c r="E285" i="7"/>
  <c r="AE284" i="7"/>
  <c r="AG284" i="7" s="1"/>
  <c r="AD284" i="7"/>
  <c r="AF284" i="7" s="1"/>
  <c r="F284" i="7"/>
  <c r="E284" i="7"/>
  <c r="AE283" i="7"/>
  <c r="AG283" i="7" s="1"/>
  <c r="AD283" i="7"/>
  <c r="AF283" i="7" s="1"/>
  <c r="F283" i="7"/>
  <c r="E283" i="7"/>
  <c r="AE282" i="7"/>
  <c r="AG282" i="7" s="1"/>
  <c r="AD282" i="7"/>
  <c r="AF282" i="7" s="1"/>
  <c r="F282" i="7"/>
  <c r="E282" i="7"/>
  <c r="AE281" i="7"/>
  <c r="AG281" i="7" s="1"/>
  <c r="AD281" i="7"/>
  <c r="AF281" i="7" s="1"/>
  <c r="F281" i="7"/>
  <c r="E281" i="7"/>
  <c r="AE280" i="7"/>
  <c r="AG280" i="7" s="1"/>
  <c r="AD280" i="7"/>
  <c r="AF280" i="7" s="1"/>
  <c r="F280" i="7"/>
  <c r="E280" i="7"/>
  <c r="AE279" i="7"/>
  <c r="AG279" i="7" s="1"/>
  <c r="AD279" i="7"/>
  <c r="AF279" i="7" s="1"/>
  <c r="F279" i="7"/>
  <c r="E279" i="7"/>
  <c r="AE278" i="7"/>
  <c r="AG278" i="7" s="1"/>
  <c r="AD278" i="7"/>
  <c r="AF278" i="7" s="1"/>
  <c r="F278" i="7"/>
  <c r="E278" i="7"/>
  <c r="AE277" i="7"/>
  <c r="AG277" i="7" s="1"/>
  <c r="AD277" i="7"/>
  <c r="F277" i="7"/>
  <c r="E277" i="7"/>
  <c r="AE276" i="7"/>
  <c r="AG276" i="7" s="1"/>
  <c r="AD276" i="7"/>
  <c r="AF276" i="7" s="1"/>
  <c r="F276" i="7"/>
  <c r="E276" i="7"/>
  <c r="AE275" i="7"/>
  <c r="AG275" i="7" s="1"/>
  <c r="AD275" i="7"/>
  <c r="AF275" i="7" s="1"/>
  <c r="F275" i="7"/>
  <c r="E275" i="7"/>
  <c r="AE274" i="7"/>
  <c r="AG274" i="7" s="1"/>
  <c r="AD274" i="7"/>
  <c r="AF274" i="7" s="1"/>
  <c r="F274" i="7"/>
  <c r="E274" i="7"/>
  <c r="AE273" i="7"/>
  <c r="AG273" i="7" s="1"/>
  <c r="AD273" i="7"/>
  <c r="AF273" i="7" s="1"/>
  <c r="F273" i="7"/>
  <c r="E273" i="7"/>
  <c r="AE272" i="7"/>
  <c r="AG272" i="7" s="1"/>
  <c r="AD272" i="7"/>
  <c r="AF272" i="7" s="1"/>
  <c r="F272" i="7"/>
  <c r="E272" i="7"/>
  <c r="AE271" i="7"/>
  <c r="AG271" i="7" s="1"/>
  <c r="AD271" i="7"/>
  <c r="AF271" i="7" s="1"/>
  <c r="F271" i="7"/>
  <c r="E271" i="7"/>
  <c r="AE270" i="7"/>
  <c r="AG270" i="7" s="1"/>
  <c r="AD270" i="7"/>
  <c r="AF270" i="7" s="1"/>
  <c r="F270" i="7"/>
  <c r="E270" i="7"/>
  <c r="AE269" i="7"/>
  <c r="AG269" i="7" s="1"/>
  <c r="AD269" i="7"/>
  <c r="AF269" i="7" s="1"/>
  <c r="F269" i="7"/>
  <c r="E269" i="7"/>
  <c r="AE268" i="7"/>
  <c r="AG268" i="7" s="1"/>
  <c r="AD268" i="7"/>
  <c r="AF268" i="7" s="1"/>
  <c r="F268" i="7"/>
  <c r="E268" i="7"/>
  <c r="AE267" i="7"/>
  <c r="AG267" i="7" s="1"/>
  <c r="AD267" i="7"/>
  <c r="AF267" i="7" s="1"/>
  <c r="F267" i="7"/>
  <c r="E267" i="7"/>
  <c r="AE266" i="7"/>
  <c r="AG266" i="7" s="1"/>
  <c r="AD266" i="7"/>
  <c r="AF266" i="7" s="1"/>
  <c r="F266" i="7"/>
  <c r="E266" i="7"/>
  <c r="AE265" i="7"/>
  <c r="AG265" i="7" s="1"/>
  <c r="AD265" i="7"/>
  <c r="AF265" i="7" s="1"/>
  <c r="F265" i="7"/>
  <c r="E265" i="7"/>
  <c r="AE264" i="7"/>
  <c r="AG264" i="7" s="1"/>
  <c r="AD264" i="7"/>
  <c r="AF264" i="7" s="1"/>
  <c r="F264" i="7"/>
  <c r="E264" i="7"/>
  <c r="AE263" i="7"/>
  <c r="AG263" i="7" s="1"/>
  <c r="AD263" i="7"/>
  <c r="AF263" i="7" s="1"/>
  <c r="F263" i="7"/>
  <c r="E263" i="7"/>
  <c r="AE262" i="7"/>
  <c r="AG262" i="7" s="1"/>
  <c r="AD262" i="7"/>
  <c r="AF262" i="7" s="1"/>
  <c r="F262" i="7"/>
  <c r="E262" i="7"/>
  <c r="AE261" i="7"/>
  <c r="AG261" i="7" s="1"/>
  <c r="AD261" i="7"/>
  <c r="AF261" i="7" s="1"/>
  <c r="F261" i="7"/>
  <c r="E261" i="7"/>
  <c r="AE260" i="7"/>
  <c r="AG260" i="7" s="1"/>
  <c r="AD260" i="7"/>
  <c r="AF260" i="7" s="1"/>
  <c r="F260" i="7"/>
  <c r="E260" i="7"/>
  <c r="AE259" i="7"/>
  <c r="AG259" i="7" s="1"/>
  <c r="AD259" i="7"/>
  <c r="AF259" i="7" s="1"/>
  <c r="F259" i="7"/>
  <c r="E259" i="7"/>
  <c r="AE258" i="7"/>
  <c r="AG258" i="7" s="1"/>
  <c r="AD258" i="7"/>
  <c r="AF258" i="7" s="1"/>
  <c r="F258" i="7"/>
  <c r="E258" i="7"/>
  <c r="AE257" i="7"/>
  <c r="AG257" i="7" s="1"/>
  <c r="AD257" i="7"/>
  <c r="AF257" i="7" s="1"/>
  <c r="F257" i="7"/>
  <c r="E257" i="7"/>
  <c r="AE256" i="7"/>
  <c r="AG256" i="7" s="1"/>
  <c r="AD256" i="7"/>
  <c r="AF256" i="7" s="1"/>
  <c r="F256" i="7"/>
  <c r="E256" i="7"/>
  <c r="AE255" i="7"/>
  <c r="AG255" i="7" s="1"/>
  <c r="AD255" i="7"/>
  <c r="AF255" i="7" s="1"/>
  <c r="F255" i="7"/>
  <c r="E255" i="7"/>
  <c r="AE254" i="7"/>
  <c r="AG254" i="7" s="1"/>
  <c r="AD254" i="7"/>
  <c r="AF254" i="7" s="1"/>
  <c r="F254" i="7"/>
  <c r="E254" i="7"/>
  <c r="AE253" i="7"/>
  <c r="AG253" i="7" s="1"/>
  <c r="AD253" i="7"/>
  <c r="AF253" i="7" s="1"/>
  <c r="F253" i="7"/>
  <c r="E253" i="7"/>
  <c r="AE252" i="7"/>
  <c r="AG252" i="7" s="1"/>
  <c r="AD252" i="7"/>
  <c r="AF252" i="7" s="1"/>
  <c r="F252" i="7"/>
  <c r="E252" i="7"/>
  <c r="AE251" i="7"/>
  <c r="AG251" i="7" s="1"/>
  <c r="AD251" i="7"/>
  <c r="AF251" i="7" s="1"/>
  <c r="F251" i="7"/>
  <c r="E251" i="7"/>
  <c r="AE250" i="7"/>
  <c r="AG250" i="7" s="1"/>
  <c r="AD250" i="7"/>
  <c r="AF250" i="7" s="1"/>
  <c r="F250" i="7"/>
  <c r="E250" i="7"/>
  <c r="AE249" i="7"/>
  <c r="AG249" i="7" s="1"/>
  <c r="AD249" i="7"/>
  <c r="AF249" i="7" s="1"/>
  <c r="F249" i="7"/>
  <c r="E249" i="7"/>
  <c r="AE248" i="7"/>
  <c r="AG248" i="7" s="1"/>
  <c r="AD248" i="7"/>
  <c r="AF248" i="7" s="1"/>
  <c r="F248" i="7"/>
  <c r="E248" i="7"/>
  <c r="AE247" i="7"/>
  <c r="AG247" i="7" s="1"/>
  <c r="AD247" i="7"/>
  <c r="AF247" i="7" s="1"/>
  <c r="F247" i="7"/>
  <c r="E247" i="7"/>
  <c r="AE246" i="7"/>
  <c r="AG246" i="7" s="1"/>
  <c r="AD246" i="7"/>
  <c r="AF246" i="7" s="1"/>
  <c r="F246" i="7"/>
  <c r="E246" i="7"/>
  <c r="AE245" i="7"/>
  <c r="AG245" i="7" s="1"/>
  <c r="AD245" i="7"/>
  <c r="AF245" i="7" s="1"/>
  <c r="F245" i="7"/>
  <c r="E245" i="7"/>
  <c r="AE244" i="7"/>
  <c r="AG244" i="7" s="1"/>
  <c r="AD244" i="7"/>
  <c r="AF244" i="7" s="1"/>
  <c r="F244" i="7"/>
  <c r="E244" i="7"/>
  <c r="AE243" i="7"/>
  <c r="AG243" i="7" s="1"/>
  <c r="AD243" i="7"/>
  <c r="AF243" i="7" s="1"/>
  <c r="F243" i="7"/>
  <c r="E243" i="7"/>
  <c r="AE242" i="7"/>
  <c r="AG242" i="7" s="1"/>
  <c r="AD242" i="7"/>
  <c r="AF242" i="7" s="1"/>
  <c r="F242" i="7"/>
  <c r="E242" i="7"/>
  <c r="AE241" i="7"/>
  <c r="AG241" i="7" s="1"/>
  <c r="AD241" i="7"/>
  <c r="AF241" i="7" s="1"/>
  <c r="F241" i="7"/>
  <c r="E241" i="7"/>
  <c r="AE240" i="7"/>
  <c r="AG240" i="7" s="1"/>
  <c r="AD240" i="7"/>
  <c r="AF240" i="7" s="1"/>
  <c r="F240" i="7"/>
  <c r="E240" i="7"/>
  <c r="AE239" i="7"/>
  <c r="AG239" i="7" s="1"/>
  <c r="AD239" i="7"/>
  <c r="AF239" i="7" s="1"/>
  <c r="F239" i="7"/>
  <c r="E239" i="7"/>
  <c r="AE238" i="7"/>
  <c r="AG238" i="7" s="1"/>
  <c r="AD238" i="7"/>
  <c r="AF238" i="7" s="1"/>
  <c r="F238" i="7"/>
  <c r="E238" i="7"/>
  <c r="AE237" i="7"/>
  <c r="AG237" i="7" s="1"/>
  <c r="AD237" i="7"/>
  <c r="AF237" i="7" s="1"/>
  <c r="F237" i="7"/>
  <c r="E237" i="7"/>
  <c r="AE236" i="7"/>
  <c r="AG236" i="7" s="1"/>
  <c r="AD236" i="7"/>
  <c r="AF236" i="7" s="1"/>
  <c r="F236" i="7"/>
  <c r="E236" i="7"/>
  <c r="AE235" i="7"/>
  <c r="AG235" i="7" s="1"/>
  <c r="AD235" i="7"/>
  <c r="AF235" i="7" s="1"/>
  <c r="F235" i="7"/>
  <c r="E235" i="7"/>
  <c r="AE234" i="7"/>
  <c r="AG234" i="7" s="1"/>
  <c r="AD234" i="7"/>
  <c r="AF234" i="7" s="1"/>
  <c r="F234" i="7"/>
  <c r="E234" i="7"/>
  <c r="AE233" i="7"/>
  <c r="AG233" i="7" s="1"/>
  <c r="AD233" i="7"/>
  <c r="AF233" i="7" s="1"/>
  <c r="F233" i="7"/>
  <c r="E233" i="7"/>
  <c r="AE232" i="7"/>
  <c r="AG232" i="7" s="1"/>
  <c r="AD232" i="7"/>
  <c r="AF232" i="7" s="1"/>
  <c r="F232" i="7"/>
  <c r="E232" i="7"/>
  <c r="AE231" i="7"/>
  <c r="AG231" i="7" s="1"/>
  <c r="AD231" i="7"/>
  <c r="AF231" i="7" s="1"/>
  <c r="F231" i="7"/>
  <c r="E231" i="7"/>
  <c r="AE230" i="7"/>
  <c r="AG230" i="7" s="1"/>
  <c r="AD230" i="7"/>
  <c r="AF230" i="7" s="1"/>
  <c r="F230" i="7"/>
  <c r="E230" i="7"/>
  <c r="AE229" i="7"/>
  <c r="AG229" i="7" s="1"/>
  <c r="AD229" i="7"/>
  <c r="AF229" i="7" s="1"/>
  <c r="F229" i="7"/>
  <c r="E229" i="7"/>
  <c r="AE228" i="7"/>
  <c r="AG228" i="7" s="1"/>
  <c r="AD228" i="7"/>
  <c r="AF228" i="7" s="1"/>
  <c r="F228" i="7"/>
  <c r="E228" i="7"/>
  <c r="AE227" i="7"/>
  <c r="AG227" i="7" s="1"/>
  <c r="AD227" i="7"/>
  <c r="AF227" i="7" s="1"/>
  <c r="F227" i="7"/>
  <c r="E227" i="7"/>
  <c r="AE226" i="7"/>
  <c r="AG226" i="7" s="1"/>
  <c r="AD226" i="7"/>
  <c r="AF226" i="7" s="1"/>
  <c r="F226" i="7"/>
  <c r="E226" i="7"/>
  <c r="AE225" i="7"/>
  <c r="AG225" i="7" s="1"/>
  <c r="AD225" i="7"/>
  <c r="AF225" i="7" s="1"/>
  <c r="F225" i="7"/>
  <c r="E225" i="7"/>
  <c r="AE224" i="7"/>
  <c r="AG224" i="7" s="1"/>
  <c r="AD224" i="7"/>
  <c r="AF224" i="7" s="1"/>
  <c r="F224" i="7"/>
  <c r="E224" i="7"/>
  <c r="AE223" i="7"/>
  <c r="AG223" i="7" s="1"/>
  <c r="AD223" i="7"/>
  <c r="AF223" i="7" s="1"/>
  <c r="F223" i="7"/>
  <c r="E223" i="7"/>
  <c r="AE222" i="7"/>
  <c r="AG222" i="7" s="1"/>
  <c r="AD222" i="7"/>
  <c r="AF222" i="7" s="1"/>
  <c r="F222" i="7"/>
  <c r="E222" i="7"/>
  <c r="AE221" i="7"/>
  <c r="AG221" i="7" s="1"/>
  <c r="AD221" i="7"/>
  <c r="AF221" i="7" s="1"/>
  <c r="F221" i="7"/>
  <c r="E221" i="7"/>
  <c r="AE220" i="7"/>
  <c r="AG220" i="7" s="1"/>
  <c r="AD220" i="7"/>
  <c r="AF220" i="7" s="1"/>
  <c r="F220" i="7"/>
  <c r="E220" i="7"/>
  <c r="AE219" i="7"/>
  <c r="AG219" i="7" s="1"/>
  <c r="AD219" i="7"/>
  <c r="AF219" i="7" s="1"/>
  <c r="F219" i="7"/>
  <c r="E219" i="7"/>
  <c r="AE218" i="7"/>
  <c r="AG218" i="7" s="1"/>
  <c r="AD218" i="7"/>
  <c r="AF218" i="7" s="1"/>
  <c r="F218" i="7"/>
  <c r="E218" i="7"/>
  <c r="AE217" i="7"/>
  <c r="AG217" i="7" s="1"/>
  <c r="AD217" i="7"/>
  <c r="AF217" i="7" s="1"/>
  <c r="F217" i="7"/>
  <c r="E217" i="7"/>
  <c r="AE216" i="7"/>
  <c r="AG216" i="7" s="1"/>
  <c r="AD216" i="7"/>
  <c r="AF216" i="7" s="1"/>
  <c r="F216" i="7"/>
  <c r="E216" i="7"/>
  <c r="AE215" i="7"/>
  <c r="AG215" i="7" s="1"/>
  <c r="AD215" i="7"/>
  <c r="AF215" i="7" s="1"/>
  <c r="F215" i="7"/>
  <c r="E215" i="7"/>
  <c r="AE214" i="7"/>
  <c r="AG214" i="7" s="1"/>
  <c r="AD214" i="7"/>
  <c r="AF214" i="7" s="1"/>
  <c r="F214" i="7"/>
  <c r="E214" i="7"/>
  <c r="AE213" i="7"/>
  <c r="AG213" i="7" s="1"/>
  <c r="AD213" i="7"/>
  <c r="AF213" i="7" s="1"/>
  <c r="F213" i="7"/>
  <c r="E213" i="7"/>
  <c r="AE212" i="7"/>
  <c r="AG212" i="7" s="1"/>
  <c r="AD212" i="7"/>
  <c r="AF212" i="7" s="1"/>
  <c r="F212" i="7"/>
  <c r="E212" i="7"/>
  <c r="AE211" i="7"/>
  <c r="AG211" i="7" s="1"/>
  <c r="AD211" i="7"/>
  <c r="AF211" i="7" s="1"/>
  <c r="F211" i="7"/>
  <c r="E211" i="7"/>
  <c r="AE210" i="7"/>
  <c r="AG210" i="7" s="1"/>
  <c r="AD210" i="7"/>
  <c r="AF210" i="7" s="1"/>
  <c r="F210" i="7"/>
  <c r="E210" i="7"/>
  <c r="AE209" i="7"/>
  <c r="AG209" i="7" s="1"/>
  <c r="AD209" i="7"/>
  <c r="AF209" i="7" s="1"/>
  <c r="F209" i="7"/>
  <c r="E209" i="7"/>
  <c r="AE208" i="7"/>
  <c r="AG208" i="7" s="1"/>
  <c r="AD208" i="7"/>
  <c r="AF208" i="7" s="1"/>
  <c r="F208" i="7"/>
  <c r="E208" i="7"/>
  <c r="AE207" i="7"/>
  <c r="AG207" i="7" s="1"/>
  <c r="AD207" i="7"/>
  <c r="AF207" i="7" s="1"/>
  <c r="F207" i="7"/>
  <c r="E207" i="7"/>
  <c r="AE206" i="7"/>
  <c r="AG206" i="7" s="1"/>
  <c r="AD206" i="7"/>
  <c r="AF206" i="7" s="1"/>
  <c r="F206" i="7"/>
  <c r="E206" i="7"/>
  <c r="AE205" i="7"/>
  <c r="AG205" i="7" s="1"/>
  <c r="AD205" i="7"/>
  <c r="AF205" i="7" s="1"/>
  <c r="F205" i="7"/>
  <c r="E205" i="7"/>
  <c r="AE204" i="7"/>
  <c r="AG204" i="7" s="1"/>
  <c r="AD204" i="7"/>
  <c r="AF204" i="7" s="1"/>
  <c r="F204" i="7"/>
  <c r="E204" i="7"/>
  <c r="AE203" i="7"/>
  <c r="AG203" i="7" s="1"/>
  <c r="AD203" i="7"/>
  <c r="AF203" i="7" s="1"/>
  <c r="F203" i="7"/>
  <c r="E203" i="7"/>
  <c r="AE202" i="7"/>
  <c r="AG202" i="7" s="1"/>
  <c r="AD202" i="7"/>
  <c r="AF202" i="7" s="1"/>
  <c r="F202" i="7"/>
  <c r="E202" i="7"/>
  <c r="AE201" i="7"/>
  <c r="AG201" i="7" s="1"/>
  <c r="AD201" i="7"/>
  <c r="AF201" i="7" s="1"/>
  <c r="F201" i="7"/>
  <c r="E201" i="7"/>
  <c r="AE200" i="7"/>
  <c r="AG200" i="7" s="1"/>
  <c r="AD200" i="7"/>
  <c r="AF200" i="7" s="1"/>
  <c r="F200" i="7"/>
  <c r="E200" i="7"/>
  <c r="AE199" i="7"/>
  <c r="AG199" i="7" s="1"/>
  <c r="AD199" i="7"/>
  <c r="AF199" i="7" s="1"/>
  <c r="F199" i="7"/>
  <c r="E199" i="7"/>
  <c r="AE198" i="7"/>
  <c r="AG198" i="7" s="1"/>
  <c r="AD198" i="7"/>
  <c r="AF198" i="7" s="1"/>
  <c r="F198" i="7"/>
  <c r="E198" i="7"/>
  <c r="AE197" i="7"/>
  <c r="AG197" i="7" s="1"/>
  <c r="AD197" i="7"/>
  <c r="AF197" i="7" s="1"/>
  <c r="F197" i="7"/>
  <c r="E197" i="7"/>
  <c r="AE196" i="7"/>
  <c r="AG196" i="7" s="1"/>
  <c r="AD196" i="7"/>
  <c r="AF196" i="7" s="1"/>
  <c r="F196" i="7"/>
  <c r="E196" i="7"/>
  <c r="AE195" i="7"/>
  <c r="AG195" i="7" s="1"/>
  <c r="AD195" i="7"/>
  <c r="AF195" i="7" s="1"/>
  <c r="F195" i="7"/>
  <c r="E195" i="7"/>
  <c r="AE194" i="7"/>
  <c r="AG194" i="7" s="1"/>
  <c r="AD194" i="7"/>
  <c r="AF194" i="7" s="1"/>
  <c r="F194" i="7"/>
  <c r="E194" i="7"/>
  <c r="AE193" i="7"/>
  <c r="AG193" i="7" s="1"/>
  <c r="AD193" i="7"/>
  <c r="AF193" i="7" s="1"/>
  <c r="F193" i="7"/>
  <c r="E193" i="7"/>
  <c r="AE192" i="7"/>
  <c r="AG192" i="7" s="1"/>
  <c r="AD192" i="7"/>
  <c r="AF192" i="7" s="1"/>
  <c r="F192" i="7"/>
  <c r="E192" i="7"/>
  <c r="AE191" i="7"/>
  <c r="AG191" i="7" s="1"/>
  <c r="AD191" i="7"/>
  <c r="AF191" i="7" s="1"/>
  <c r="F191" i="7"/>
  <c r="E191" i="7"/>
  <c r="AE190" i="7"/>
  <c r="AG190" i="7" s="1"/>
  <c r="AD190" i="7"/>
  <c r="AF190" i="7" s="1"/>
  <c r="F190" i="7"/>
  <c r="E190" i="7"/>
  <c r="AE189" i="7"/>
  <c r="AG189" i="7" s="1"/>
  <c r="AD189" i="7"/>
  <c r="AF189" i="7" s="1"/>
  <c r="F189" i="7"/>
  <c r="E189" i="7"/>
  <c r="AE188" i="7"/>
  <c r="AG188" i="7" s="1"/>
  <c r="AD188" i="7"/>
  <c r="AF188" i="7" s="1"/>
  <c r="F188" i="7"/>
  <c r="E188" i="7"/>
  <c r="AE187" i="7"/>
  <c r="AG187" i="7" s="1"/>
  <c r="AD187" i="7"/>
  <c r="AF187" i="7" s="1"/>
  <c r="F187" i="7"/>
  <c r="E187" i="7"/>
  <c r="AE186" i="7"/>
  <c r="AG186" i="7" s="1"/>
  <c r="AD186" i="7"/>
  <c r="AF186" i="7" s="1"/>
  <c r="F186" i="7"/>
  <c r="E186" i="7"/>
  <c r="AE185" i="7"/>
  <c r="AG185" i="7" s="1"/>
  <c r="AD185" i="7"/>
  <c r="AF185" i="7" s="1"/>
  <c r="F185" i="7"/>
  <c r="E185" i="7"/>
  <c r="AE184" i="7"/>
  <c r="AG184" i="7" s="1"/>
  <c r="AD184" i="7"/>
  <c r="AF184" i="7" s="1"/>
  <c r="F184" i="7"/>
  <c r="E184" i="7"/>
  <c r="AE183" i="7"/>
  <c r="AG183" i="7" s="1"/>
  <c r="AD183" i="7"/>
  <c r="AF183" i="7" s="1"/>
  <c r="F183" i="7"/>
  <c r="E183" i="7"/>
  <c r="AE182" i="7"/>
  <c r="AG182" i="7" s="1"/>
  <c r="AD182" i="7"/>
  <c r="AF182" i="7" s="1"/>
  <c r="F182" i="7"/>
  <c r="E182" i="7"/>
  <c r="AE181" i="7"/>
  <c r="AG181" i="7" s="1"/>
  <c r="AD181" i="7"/>
  <c r="AF181" i="7" s="1"/>
  <c r="F181" i="7"/>
  <c r="E181" i="7"/>
  <c r="AE180" i="7"/>
  <c r="AG180" i="7" s="1"/>
  <c r="AD180" i="7"/>
  <c r="AF180" i="7" s="1"/>
  <c r="F180" i="7"/>
  <c r="E180" i="7"/>
  <c r="AE179" i="7"/>
  <c r="AG179" i="7" s="1"/>
  <c r="AD179" i="7"/>
  <c r="AF179" i="7" s="1"/>
  <c r="F179" i="7"/>
  <c r="E179" i="7"/>
  <c r="AE178" i="7"/>
  <c r="AG178" i="7" s="1"/>
  <c r="AD178" i="7"/>
  <c r="AF178" i="7" s="1"/>
  <c r="F178" i="7"/>
  <c r="E178" i="7"/>
  <c r="AE177" i="7"/>
  <c r="AG177" i="7" s="1"/>
  <c r="AD177" i="7"/>
  <c r="AF177" i="7" s="1"/>
  <c r="F177" i="7"/>
  <c r="E177" i="7"/>
  <c r="AE176" i="7"/>
  <c r="AG176" i="7" s="1"/>
  <c r="AD176" i="7"/>
  <c r="AF176" i="7" s="1"/>
  <c r="F176" i="7"/>
  <c r="E176" i="7"/>
  <c r="AE175" i="7"/>
  <c r="AG175" i="7" s="1"/>
  <c r="AD175" i="7"/>
  <c r="AF175" i="7" s="1"/>
  <c r="F175" i="7"/>
  <c r="E175" i="7"/>
  <c r="AE174" i="7"/>
  <c r="AG174" i="7" s="1"/>
  <c r="AD174" i="7"/>
  <c r="AF174" i="7" s="1"/>
  <c r="F174" i="7"/>
  <c r="E174" i="7"/>
  <c r="AE173" i="7"/>
  <c r="AG173" i="7" s="1"/>
  <c r="AD173" i="7"/>
  <c r="AF173" i="7" s="1"/>
  <c r="F173" i="7"/>
  <c r="E173" i="7"/>
  <c r="AE172" i="7"/>
  <c r="AG172" i="7" s="1"/>
  <c r="AD172" i="7"/>
  <c r="AF172" i="7" s="1"/>
  <c r="F172" i="7"/>
  <c r="E172" i="7"/>
  <c r="AE171" i="7"/>
  <c r="AG171" i="7" s="1"/>
  <c r="AD171" i="7"/>
  <c r="AF171" i="7" s="1"/>
  <c r="F171" i="7"/>
  <c r="E171" i="7"/>
  <c r="AE170" i="7"/>
  <c r="AG170" i="7" s="1"/>
  <c r="AD170" i="7"/>
  <c r="AF170" i="7" s="1"/>
  <c r="F170" i="7"/>
  <c r="E170" i="7"/>
  <c r="AE169" i="7"/>
  <c r="AG169" i="7" s="1"/>
  <c r="AD169" i="7"/>
  <c r="AF169" i="7" s="1"/>
  <c r="F169" i="7"/>
  <c r="E169" i="7"/>
  <c r="AE168" i="7"/>
  <c r="AG168" i="7" s="1"/>
  <c r="AD168" i="7"/>
  <c r="AF168" i="7" s="1"/>
  <c r="F168" i="7"/>
  <c r="E168" i="7"/>
  <c r="AE167" i="7"/>
  <c r="AG167" i="7" s="1"/>
  <c r="AD167" i="7"/>
  <c r="AF167" i="7" s="1"/>
  <c r="F167" i="7"/>
  <c r="E167" i="7"/>
  <c r="AE166" i="7"/>
  <c r="AG166" i="7" s="1"/>
  <c r="AD166" i="7"/>
  <c r="AF166" i="7" s="1"/>
  <c r="F166" i="7"/>
  <c r="E166" i="7"/>
  <c r="AE165" i="7"/>
  <c r="AG165" i="7" s="1"/>
  <c r="AD165" i="7"/>
  <c r="AF165" i="7" s="1"/>
  <c r="F165" i="7"/>
  <c r="E165" i="7"/>
  <c r="AE164" i="7"/>
  <c r="AG164" i="7" s="1"/>
  <c r="AD164" i="7"/>
  <c r="F164" i="7"/>
  <c r="E164" i="7"/>
  <c r="AE163" i="7"/>
  <c r="AG163" i="7" s="1"/>
  <c r="AD163" i="7"/>
  <c r="F163" i="7"/>
  <c r="E163" i="7"/>
  <c r="AE162" i="7"/>
  <c r="AG162" i="7" s="1"/>
  <c r="AD162" i="7"/>
  <c r="AF162" i="7" s="1"/>
  <c r="F162" i="7"/>
  <c r="E162" i="7"/>
  <c r="AE161" i="7"/>
  <c r="AG161" i="7" s="1"/>
  <c r="AD161" i="7"/>
  <c r="AF161" i="7" s="1"/>
  <c r="F161" i="7"/>
  <c r="E161" i="7"/>
  <c r="AE160" i="7"/>
  <c r="AG160" i="7" s="1"/>
  <c r="AD160" i="7"/>
  <c r="AF160" i="7" s="1"/>
  <c r="F160" i="7"/>
  <c r="E160" i="7"/>
  <c r="AE159" i="7"/>
  <c r="AG159" i="7" s="1"/>
  <c r="AD159" i="7"/>
  <c r="AF159" i="7" s="1"/>
  <c r="F159" i="7"/>
  <c r="E159" i="7"/>
  <c r="AE158" i="7"/>
  <c r="AG158" i="7" s="1"/>
  <c r="AD158" i="7"/>
  <c r="AF158" i="7" s="1"/>
  <c r="F158" i="7"/>
  <c r="E158" i="7"/>
  <c r="AE157" i="7"/>
  <c r="AG157" i="7" s="1"/>
  <c r="AD157" i="7"/>
  <c r="AF157" i="7" s="1"/>
  <c r="F157" i="7"/>
  <c r="E157" i="7"/>
  <c r="AE156" i="7"/>
  <c r="AG156" i="7" s="1"/>
  <c r="AD156" i="7"/>
  <c r="AF156" i="7" s="1"/>
  <c r="F156" i="7"/>
  <c r="E156" i="7"/>
  <c r="AE155" i="7"/>
  <c r="AG155" i="7" s="1"/>
  <c r="AD155" i="7"/>
  <c r="AF155" i="7" s="1"/>
  <c r="F155" i="7"/>
  <c r="E155" i="7"/>
  <c r="AE154" i="7"/>
  <c r="AG154" i="7" s="1"/>
  <c r="AD154" i="7"/>
  <c r="AF154" i="7" s="1"/>
  <c r="F154" i="7"/>
  <c r="E154" i="7"/>
  <c r="AE153" i="7"/>
  <c r="AG153" i="7" s="1"/>
  <c r="AD153" i="7"/>
  <c r="AF153" i="7" s="1"/>
  <c r="F153" i="7"/>
  <c r="E153" i="7"/>
  <c r="AE152" i="7"/>
  <c r="AD152" i="7"/>
  <c r="F152" i="7"/>
  <c r="E152" i="7"/>
  <c r="AE151" i="7"/>
  <c r="AG151" i="7" s="1"/>
  <c r="AD151" i="7"/>
  <c r="AF151" i="7" s="1"/>
  <c r="F151" i="7"/>
  <c r="E151" i="7"/>
  <c r="AE150" i="7"/>
  <c r="AG150" i="7" s="1"/>
  <c r="AD150" i="7"/>
  <c r="AF150" i="7" s="1"/>
  <c r="F150" i="7"/>
  <c r="E150" i="7"/>
  <c r="AE149" i="7"/>
  <c r="AG149" i="7" s="1"/>
  <c r="AD149" i="7"/>
  <c r="AF149" i="7" s="1"/>
  <c r="F149" i="7"/>
  <c r="E149" i="7"/>
  <c r="AE148" i="7"/>
  <c r="AG148" i="7" s="1"/>
  <c r="AD148" i="7"/>
  <c r="AF148" i="7" s="1"/>
  <c r="F148" i="7"/>
  <c r="E148" i="7"/>
  <c r="AE147" i="7"/>
  <c r="AG147" i="7" s="1"/>
  <c r="AD147" i="7"/>
  <c r="AF147" i="7" s="1"/>
  <c r="F147" i="7"/>
  <c r="E147" i="7"/>
  <c r="AE146" i="7"/>
  <c r="AG146" i="7" s="1"/>
  <c r="AD146" i="7"/>
  <c r="AF146" i="7" s="1"/>
  <c r="F146" i="7"/>
  <c r="E146" i="7"/>
  <c r="AE145" i="7"/>
  <c r="AG145" i="7" s="1"/>
  <c r="AD145" i="7"/>
  <c r="AF145" i="7" s="1"/>
  <c r="F145" i="7"/>
  <c r="E145" i="7"/>
  <c r="AE144" i="7"/>
  <c r="AD144" i="7"/>
  <c r="F144" i="7"/>
  <c r="E144" i="7"/>
  <c r="AE143" i="7"/>
  <c r="AG143" i="7" s="1"/>
  <c r="AD143" i="7"/>
  <c r="AF143" i="7" s="1"/>
  <c r="F143" i="7"/>
  <c r="E143" i="7"/>
  <c r="AE142" i="7"/>
  <c r="AG142" i="7" s="1"/>
  <c r="AD142" i="7"/>
  <c r="AF142" i="7" s="1"/>
  <c r="F142" i="7"/>
  <c r="E142" i="7"/>
  <c r="AE141" i="7"/>
  <c r="AG141" i="7" s="1"/>
  <c r="AD141" i="7"/>
  <c r="AF141" i="7" s="1"/>
  <c r="F141" i="7"/>
  <c r="E141" i="7"/>
  <c r="AE140" i="7"/>
  <c r="AG140" i="7" s="1"/>
  <c r="AD140" i="7"/>
  <c r="AF140" i="7" s="1"/>
  <c r="F140" i="7"/>
  <c r="E140" i="7"/>
  <c r="AE139" i="7"/>
  <c r="AG139" i="7" s="1"/>
  <c r="AD139" i="7"/>
  <c r="AF139" i="7" s="1"/>
  <c r="F139" i="7"/>
  <c r="E139" i="7"/>
  <c r="AE138" i="7"/>
  <c r="AG138" i="7" s="1"/>
  <c r="AD138" i="7"/>
  <c r="AF138" i="7" s="1"/>
  <c r="F138" i="7"/>
  <c r="E138" i="7"/>
  <c r="AE137" i="7"/>
  <c r="AG137" i="7" s="1"/>
  <c r="AD137" i="7"/>
  <c r="AF137" i="7" s="1"/>
  <c r="F137" i="7"/>
  <c r="E137" i="7"/>
  <c r="AE136" i="7"/>
  <c r="AG136" i="7" s="1"/>
  <c r="AD136" i="7"/>
  <c r="AF136" i="7" s="1"/>
  <c r="F136" i="7"/>
  <c r="E136" i="7"/>
  <c r="AE135" i="7"/>
  <c r="AG135" i="7" s="1"/>
  <c r="AD135" i="7"/>
  <c r="AF135" i="7" s="1"/>
  <c r="F135" i="7"/>
  <c r="E135" i="7"/>
  <c r="AE134" i="7"/>
  <c r="AG134" i="7" s="1"/>
  <c r="AD134" i="7"/>
  <c r="AF134" i="7" s="1"/>
  <c r="F134" i="7"/>
  <c r="E134" i="7"/>
  <c r="AE133" i="7"/>
  <c r="AG133" i="7" s="1"/>
  <c r="AD133" i="7"/>
  <c r="AF133" i="7" s="1"/>
  <c r="F133" i="7"/>
  <c r="E133" i="7"/>
  <c r="AE132" i="7"/>
  <c r="AG132" i="7" s="1"/>
  <c r="AD132" i="7"/>
  <c r="AF132" i="7" s="1"/>
  <c r="F132" i="7"/>
  <c r="E132" i="7"/>
  <c r="AE131" i="7"/>
  <c r="AG131" i="7" s="1"/>
  <c r="AD131" i="7"/>
  <c r="AF131" i="7" s="1"/>
  <c r="F131" i="7"/>
  <c r="E131" i="7"/>
  <c r="AE130" i="7"/>
  <c r="AG130" i="7" s="1"/>
  <c r="AD130" i="7"/>
  <c r="AF130" i="7" s="1"/>
  <c r="F130" i="7"/>
  <c r="E130" i="7"/>
  <c r="AE129" i="7"/>
  <c r="AG129" i="7" s="1"/>
  <c r="AD129" i="7"/>
  <c r="AF129" i="7" s="1"/>
  <c r="F129" i="7"/>
  <c r="E129" i="7"/>
  <c r="AE128" i="7"/>
  <c r="AG128" i="7" s="1"/>
  <c r="AD128" i="7"/>
  <c r="F128" i="7"/>
  <c r="E128" i="7"/>
  <c r="AE127" i="7"/>
  <c r="AG127" i="7" s="1"/>
  <c r="AD127" i="7"/>
  <c r="F127" i="7"/>
  <c r="E127" i="7"/>
  <c r="AE126" i="7"/>
  <c r="AG126" i="7" s="1"/>
  <c r="AD126" i="7"/>
  <c r="AF126" i="7" s="1"/>
  <c r="E126" i="7"/>
  <c r="C126" i="7"/>
  <c r="F126" i="7" s="1"/>
  <c r="AE125" i="7"/>
  <c r="AG125" i="7" s="1"/>
  <c r="AD125" i="7"/>
  <c r="AF125" i="7" s="1"/>
  <c r="F125" i="7"/>
  <c r="E125" i="7"/>
  <c r="AE124" i="7"/>
  <c r="AG124" i="7" s="1"/>
  <c r="AD124" i="7"/>
  <c r="AF124" i="7" s="1"/>
  <c r="F124" i="7"/>
  <c r="E124" i="7"/>
  <c r="AE123" i="7"/>
  <c r="AG123" i="7" s="1"/>
  <c r="AD123" i="7"/>
  <c r="AF123" i="7" s="1"/>
  <c r="F123" i="7"/>
  <c r="E123" i="7"/>
  <c r="AE122" i="7"/>
  <c r="AG122" i="7" s="1"/>
  <c r="AD122" i="7"/>
  <c r="AF122" i="7" s="1"/>
  <c r="F122" i="7"/>
  <c r="E122" i="7"/>
  <c r="AE121" i="7"/>
  <c r="AG121" i="7" s="1"/>
  <c r="AD121" i="7"/>
  <c r="AF121" i="7" s="1"/>
  <c r="F121" i="7"/>
  <c r="E121" i="7"/>
  <c r="AE120" i="7"/>
  <c r="AG120" i="7" s="1"/>
  <c r="AD120" i="7"/>
  <c r="AF120" i="7" s="1"/>
  <c r="F120" i="7"/>
  <c r="E120" i="7"/>
  <c r="AE119" i="7"/>
  <c r="AG119" i="7" s="1"/>
  <c r="AD119" i="7"/>
  <c r="F119" i="7"/>
  <c r="E119" i="7"/>
  <c r="AE118" i="7"/>
  <c r="AG118" i="7" s="1"/>
  <c r="AD118" i="7"/>
  <c r="AF118" i="7" s="1"/>
  <c r="F118" i="7"/>
  <c r="E118" i="7"/>
  <c r="AE117" i="7"/>
  <c r="AG117" i="7" s="1"/>
  <c r="AD117" i="7"/>
  <c r="AF117" i="7" s="1"/>
  <c r="F117" i="7"/>
  <c r="E117" i="7"/>
  <c r="AE116" i="7"/>
  <c r="AG116" i="7" s="1"/>
  <c r="AD116" i="7"/>
  <c r="AF116" i="7" s="1"/>
  <c r="F116" i="7"/>
  <c r="E116" i="7"/>
  <c r="AE115" i="7"/>
  <c r="AG115" i="7" s="1"/>
  <c r="AD115" i="7"/>
  <c r="AF115" i="7" s="1"/>
  <c r="F115" i="7"/>
  <c r="E115" i="7"/>
  <c r="AE114" i="7"/>
  <c r="AG114" i="7" s="1"/>
  <c r="AD114" i="7"/>
  <c r="AF114" i="7" s="1"/>
  <c r="F114" i="7"/>
  <c r="E114" i="7"/>
  <c r="AE113" i="7"/>
  <c r="AG113" i="7" s="1"/>
  <c r="AD113" i="7"/>
  <c r="AF113" i="7" s="1"/>
  <c r="F113" i="7"/>
  <c r="E113" i="7"/>
  <c r="AE112" i="7"/>
  <c r="AD112" i="7"/>
  <c r="F112" i="7"/>
  <c r="E112" i="7"/>
  <c r="AE111" i="7"/>
  <c r="AG111" i="7" s="1"/>
  <c r="AD111" i="7"/>
  <c r="AF111" i="7" s="1"/>
  <c r="F111" i="7"/>
  <c r="E111" i="7"/>
  <c r="AE110" i="7"/>
  <c r="AG110" i="7" s="1"/>
  <c r="AD110" i="7"/>
  <c r="AF110" i="7" s="1"/>
  <c r="F110" i="7"/>
  <c r="E110" i="7"/>
  <c r="AE109" i="7"/>
  <c r="AG109" i="7" s="1"/>
  <c r="AD109" i="7"/>
  <c r="AF109" i="7" s="1"/>
  <c r="F109" i="7"/>
  <c r="E109" i="7"/>
  <c r="AE108" i="7"/>
  <c r="AG108" i="7" s="1"/>
  <c r="AD108" i="7"/>
  <c r="AF108" i="7" s="1"/>
  <c r="F108" i="7"/>
  <c r="E108" i="7"/>
  <c r="AE107" i="7"/>
  <c r="AG107" i="7" s="1"/>
  <c r="AD107" i="7"/>
  <c r="AF107" i="7" s="1"/>
  <c r="F107" i="7"/>
  <c r="E107" i="7"/>
  <c r="AE106" i="7"/>
  <c r="AG106" i="7" s="1"/>
  <c r="AD106" i="7"/>
  <c r="AF106" i="7" s="1"/>
  <c r="F106" i="7"/>
  <c r="E106" i="7"/>
  <c r="AE105" i="7"/>
  <c r="AG105" i="7" s="1"/>
  <c r="AD105" i="7"/>
  <c r="AF105" i="7" s="1"/>
  <c r="F105" i="7"/>
  <c r="E105" i="7"/>
  <c r="AE104" i="7"/>
  <c r="AG104" i="7" s="1"/>
  <c r="AD104" i="7"/>
  <c r="AF104" i="7" s="1"/>
  <c r="F104" i="7"/>
  <c r="E104" i="7"/>
  <c r="AE103" i="7"/>
  <c r="AG103" i="7" s="1"/>
  <c r="AD103" i="7"/>
  <c r="AF103" i="7" s="1"/>
  <c r="F103" i="7"/>
  <c r="E103" i="7"/>
  <c r="AE102" i="7"/>
  <c r="AG102" i="7" s="1"/>
  <c r="AD102" i="7"/>
  <c r="AF102" i="7" s="1"/>
  <c r="F102" i="7"/>
  <c r="E102" i="7"/>
  <c r="AE101" i="7"/>
  <c r="AG101" i="7" s="1"/>
  <c r="AD101" i="7"/>
  <c r="AF101" i="7" s="1"/>
  <c r="F101" i="7"/>
  <c r="E101" i="7"/>
  <c r="AE100" i="7"/>
  <c r="AG100" i="7" s="1"/>
  <c r="AD100" i="7"/>
  <c r="AF100" i="7" s="1"/>
  <c r="F100" i="7"/>
  <c r="E100" i="7"/>
  <c r="AE99" i="7"/>
  <c r="AG99" i="7" s="1"/>
  <c r="AD99" i="7"/>
  <c r="AF99" i="7" s="1"/>
  <c r="F99" i="7"/>
  <c r="E99" i="7"/>
  <c r="AE98" i="7"/>
  <c r="AG98" i="7" s="1"/>
  <c r="AD98" i="7"/>
  <c r="AF98" i="7" s="1"/>
  <c r="F98" i="7"/>
  <c r="E98" i="7"/>
  <c r="AE97" i="7"/>
  <c r="AG97" i="7" s="1"/>
  <c r="AD97" i="7"/>
  <c r="AF97" i="7" s="1"/>
  <c r="F97" i="7"/>
  <c r="E97" i="7"/>
  <c r="AE96" i="7"/>
  <c r="AG96" i="7" s="1"/>
  <c r="AD96" i="7"/>
  <c r="AF96" i="7" s="1"/>
  <c r="F96" i="7"/>
  <c r="E96" i="7"/>
  <c r="AE95" i="7"/>
  <c r="AG95" i="7" s="1"/>
  <c r="AD95" i="7"/>
  <c r="AF95" i="7" s="1"/>
  <c r="F95" i="7"/>
  <c r="E95" i="7"/>
  <c r="AE94" i="7"/>
  <c r="AG94" i="7" s="1"/>
  <c r="AD94" i="7"/>
  <c r="F94" i="7"/>
  <c r="E94" i="7"/>
  <c r="AE93" i="7"/>
  <c r="AG93" i="7" s="1"/>
  <c r="AD93" i="7"/>
  <c r="AF93" i="7" s="1"/>
  <c r="F93" i="7"/>
  <c r="E93" i="7"/>
  <c r="AE92" i="7"/>
  <c r="AG92" i="7" s="1"/>
  <c r="AD92" i="7"/>
  <c r="AF92" i="7" s="1"/>
  <c r="F92" i="7"/>
  <c r="E92" i="7"/>
  <c r="AE91" i="7"/>
  <c r="AG91" i="7" s="1"/>
  <c r="AD91" i="7"/>
  <c r="AF91" i="7" s="1"/>
  <c r="F91" i="7"/>
  <c r="E91" i="7"/>
  <c r="AE90" i="7"/>
  <c r="AG90" i="7" s="1"/>
  <c r="AD90" i="7"/>
  <c r="AF90" i="7" s="1"/>
  <c r="F90" i="7"/>
  <c r="E90" i="7"/>
  <c r="AE89" i="7"/>
  <c r="AG89" i="7" s="1"/>
  <c r="AD89" i="7"/>
  <c r="AF89" i="7" s="1"/>
  <c r="F89" i="7"/>
  <c r="E89" i="7"/>
  <c r="AE88" i="7"/>
  <c r="AG88" i="7" s="1"/>
  <c r="AD88" i="7"/>
  <c r="F88" i="7"/>
  <c r="E88" i="7"/>
  <c r="AE87" i="7"/>
  <c r="AD87" i="7"/>
  <c r="F87" i="7"/>
  <c r="E87" i="7"/>
  <c r="AE86" i="7"/>
  <c r="AG86" i="7" s="1"/>
  <c r="AD86" i="7"/>
  <c r="AF86" i="7" s="1"/>
  <c r="F86" i="7"/>
  <c r="E86" i="7"/>
  <c r="AE85" i="7"/>
  <c r="AG85" i="7" s="1"/>
  <c r="AD85" i="7"/>
  <c r="F85" i="7"/>
  <c r="E85" i="7"/>
  <c r="AE84" i="7"/>
  <c r="AG84" i="7" s="1"/>
  <c r="AD84" i="7"/>
  <c r="AF84" i="7" s="1"/>
  <c r="F84" i="7"/>
  <c r="E84" i="7"/>
  <c r="AE83" i="7"/>
  <c r="AG83" i="7" s="1"/>
  <c r="AD83" i="7"/>
  <c r="AF83" i="7" s="1"/>
  <c r="F83" i="7"/>
  <c r="E83" i="7"/>
  <c r="AE82" i="7"/>
  <c r="AG82" i="7" s="1"/>
  <c r="AD82" i="7"/>
  <c r="AF82" i="7" s="1"/>
  <c r="F82" i="7"/>
  <c r="E82" i="7"/>
  <c r="AE81" i="7"/>
  <c r="AG81" i="7" s="1"/>
  <c r="AD81" i="7"/>
  <c r="AF81" i="7" s="1"/>
  <c r="F81" i="7"/>
  <c r="E81" i="7"/>
  <c r="AE80" i="7"/>
  <c r="AG80" i="7" s="1"/>
  <c r="AD80" i="7"/>
  <c r="AF80" i="7" s="1"/>
  <c r="F80" i="7"/>
  <c r="E80" i="7"/>
  <c r="AE79" i="7"/>
  <c r="AG79" i="7" s="1"/>
  <c r="AD79" i="7"/>
  <c r="AF79" i="7" s="1"/>
  <c r="F79" i="7"/>
  <c r="E79" i="7"/>
  <c r="AE78" i="7"/>
  <c r="AG78" i="7" s="1"/>
  <c r="AD78" i="7"/>
  <c r="AF78" i="7" s="1"/>
  <c r="F78" i="7"/>
  <c r="E78" i="7"/>
  <c r="AE77" i="7"/>
  <c r="AG77" i="7" s="1"/>
  <c r="AD77" i="7"/>
  <c r="AF77" i="7" s="1"/>
  <c r="F77" i="7"/>
  <c r="E77" i="7"/>
  <c r="AE76" i="7"/>
  <c r="AG76" i="7" s="1"/>
  <c r="AD76" i="7"/>
  <c r="AF76" i="7" s="1"/>
  <c r="F76" i="7"/>
  <c r="E76" i="7"/>
  <c r="AE75" i="7"/>
  <c r="AG75" i="7" s="1"/>
  <c r="AD75" i="7"/>
  <c r="AF75" i="7" s="1"/>
  <c r="F75" i="7"/>
  <c r="E75" i="7"/>
  <c r="AE74" i="7"/>
  <c r="AG74" i="7" s="1"/>
  <c r="AD74" i="7"/>
  <c r="AF74" i="7" s="1"/>
  <c r="F74" i="7"/>
  <c r="E74" i="7"/>
  <c r="AE73" i="7"/>
  <c r="AG73" i="7" s="1"/>
  <c r="AD73" i="7"/>
  <c r="AF73" i="7" s="1"/>
  <c r="F73" i="7"/>
  <c r="E73" i="7"/>
  <c r="AE72" i="7"/>
  <c r="AG72" i="7" s="1"/>
  <c r="AD72" i="7"/>
  <c r="AF72" i="7" s="1"/>
  <c r="F72" i="7"/>
  <c r="E72" i="7"/>
  <c r="AE71" i="7"/>
  <c r="AG71" i="7" s="1"/>
  <c r="AD71" i="7"/>
  <c r="F71" i="7"/>
  <c r="E71" i="7"/>
  <c r="AE70" i="7"/>
  <c r="AG70" i="7" s="1"/>
  <c r="AD70" i="7"/>
  <c r="AF70" i="7" s="1"/>
  <c r="F70" i="7"/>
  <c r="E70" i="7"/>
  <c r="AE69" i="7"/>
  <c r="AG69" i="7" s="1"/>
  <c r="AD69" i="7"/>
  <c r="AF69" i="7" s="1"/>
  <c r="F69" i="7"/>
  <c r="E69" i="7"/>
  <c r="AE68" i="7"/>
  <c r="AG68" i="7" s="1"/>
  <c r="AD68" i="7"/>
  <c r="AF68" i="7" s="1"/>
  <c r="F68" i="7"/>
  <c r="E68" i="7"/>
  <c r="AE67" i="7"/>
  <c r="AG67" i="7" s="1"/>
  <c r="AD67" i="7"/>
  <c r="AF67" i="7" s="1"/>
  <c r="F67" i="7"/>
  <c r="E67" i="7"/>
  <c r="AE66" i="7"/>
  <c r="AG66" i="7" s="1"/>
  <c r="AD66" i="7"/>
  <c r="AF66" i="7" s="1"/>
  <c r="F66" i="7"/>
  <c r="E66" i="7"/>
  <c r="AE65" i="7"/>
  <c r="AG65" i="7" s="1"/>
  <c r="AD65" i="7"/>
  <c r="AF65" i="7" s="1"/>
  <c r="F65" i="7"/>
  <c r="E65" i="7"/>
  <c r="AE64" i="7"/>
  <c r="AG64" i="7" s="1"/>
  <c r="AD64" i="7"/>
  <c r="AF64" i="7" s="1"/>
  <c r="F64" i="7"/>
  <c r="E64" i="7"/>
  <c r="AE63" i="7"/>
  <c r="AG63" i="7" s="1"/>
  <c r="AD63" i="7"/>
  <c r="AF63" i="7" s="1"/>
  <c r="F63" i="7"/>
  <c r="E63" i="7"/>
  <c r="AE62" i="7"/>
  <c r="AG62" i="7" s="1"/>
  <c r="AD62" i="7"/>
  <c r="F62" i="7"/>
  <c r="E62" i="7"/>
  <c r="AE61" i="7"/>
  <c r="AG61" i="7" s="1"/>
  <c r="AD61" i="7"/>
  <c r="AF61" i="7" s="1"/>
  <c r="F61" i="7"/>
  <c r="E61" i="7"/>
  <c r="AE60" i="7"/>
  <c r="AG60" i="7" s="1"/>
  <c r="AD60" i="7"/>
  <c r="AF60" i="7" s="1"/>
  <c r="F60" i="7"/>
  <c r="E60" i="7"/>
  <c r="AE59" i="7"/>
  <c r="AG59" i="7" s="1"/>
  <c r="AD59" i="7"/>
  <c r="AF59" i="7" s="1"/>
  <c r="F59" i="7"/>
  <c r="E59" i="7"/>
  <c r="AE58" i="7"/>
  <c r="AG58" i="7" s="1"/>
  <c r="AD58" i="7"/>
  <c r="AF58" i="7" s="1"/>
  <c r="F58" i="7"/>
  <c r="E58" i="7"/>
  <c r="AE57" i="7"/>
  <c r="AG57" i="7" s="1"/>
  <c r="AD57" i="7"/>
  <c r="AF57" i="7" s="1"/>
  <c r="F57" i="7"/>
  <c r="E57" i="7"/>
  <c r="AE56" i="7"/>
  <c r="AG56" i="7" s="1"/>
  <c r="AD56" i="7"/>
  <c r="AF56" i="7" s="1"/>
  <c r="F56" i="7"/>
  <c r="E56" i="7"/>
  <c r="AE55" i="7"/>
  <c r="AG55" i="7" s="1"/>
  <c r="AD55" i="7"/>
  <c r="AF55" i="7" s="1"/>
  <c r="F55" i="7"/>
  <c r="E55" i="7"/>
  <c r="AE54" i="7"/>
  <c r="AG54" i="7" s="1"/>
  <c r="AD54" i="7"/>
  <c r="AF54" i="7" s="1"/>
  <c r="F54" i="7"/>
  <c r="E54" i="7"/>
  <c r="AE53" i="7"/>
  <c r="AD53" i="7"/>
  <c r="F53" i="7"/>
  <c r="E53" i="7"/>
  <c r="AE52" i="7"/>
  <c r="AG52" i="7" s="1"/>
  <c r="AD52" i="7"/>
  <c r="AF52" i="7" s="1"/>
  <c r="F52" i="7"/>
  <c r="E52" i="7"/>
  <c r="AE51" i="7"/>
  <c r="AG51" i="7" s="1"/>
  <c r="AD51" i="7"/>
  <c r="AF51" i="7" s="1"/>
  <c r="F51" i="7"/>
  <c r="E51" i="7"/>
  <c r="AE50" i="7"/>
  <c r="AG50" i="7" s="1"/>
  <c r="AD50" i="7"/>
  <c r="AF50" i="7" s="1"/>
  <c r="F50" i="7"/>
  <c r="E50" i="7"/>
  <c r="AE49" i="7"/>
  <c r="AG49" i="7" s="1"/>
  <c r="AD49" i="7"/>
  <c r="AF49" i="7" s="1"/>
  <c r="F49" i="7"/>
  <c r="E49" i="7"/>
  <c r="AE48" i="7"/>
  <c r="AG48" i="7" s="1"/>
  <c r="AD48" i="7"/>
  <c r="AF48" i="7" s="1"/>
  <c r="F48" i="7"/>
  <c r="E48" i="7"/>
  <c r="AE47" i="7"/>
  <c r="AG47" i="7" s="1"/>
  <c r="AD47" i="7"/>
  <c r="AF47" i="7" s="1"/>
  <c r="F47" i="7"/>
  <c r="E47" i="7"/>
  <c r="AE46" i="7"/>
  <c r="AG46" i="7" s="1"/>
  <c r="AD46" i="7"/>
  <c r="AF46" i="7" s="1"/>
  <c r="F46" i="7"/>
  <c r="E46" i="7"/>
  <c r="AE45" i="7"/>
  <c r="AG45" i="7" s="1"/>
  <c r="AD45" i="7"/>
  <c r="AF45" i="7" s="1"/>
  <c r="F45" i="7"/>
  <c r="E45" i="7"/>
  <c r="AE44" i="7"/>
  <c r="AG44" i="7" s="1"/>
  <c r="AD44" i="7"/>
  <c r="AF44" i="7" s="1"/>
  <c r="F44" i="7"/>
  <c r="E44" i="7"/>
  <c r="AE43" i="7"/>
  <c r="AG43" i="7" s="1"/>
  <c r="AD43" i="7"/>
  <c r="AF43" i="7" s="1"/>
  <c r="F43" i="7"/>
  <c r="E43" i="7"/>
  <c r="AE42" i="7"/>
  <c r="AG42" i="7" s="1"/>
  <c r="AD42" i="7"/>
  <c r="AF42" i="7" s="1"/>
  <c r="F42" i="7"/>
  <c r="E42" i="7"/>
  <c r="AE41" i="7"/>
  <c r="AG41" i="7" s="1"/>
  <c r="AD41" i="7"/>
  <c r="AF41" i="7" s="1"/>
  <c r="F41" i="7"/>
  <c r="E41" i="7"/>
  <c r="AE40" i="7"/>
  <c r="AG40" i="7" s="1"/>
  <c r="AD40" i="7"/>
  <c r="AF40" i="7" s="1"/>
  <c r="F40" i="7"/>
  <c r="E40" i="7"/>
  <c r="AE39" i="7"/>
  <c r="AG39" i="7" s="1"/>
  <c r="AD39" i="7"/>
  <c r="AF39" i="7" s="1"/>
  <c r="F39" i="7"/>
  <c r="E39" i="7"/>
  <c r="AE38" i="7"/>
  <c r="AG38" i="7" s="1"/>
  <c r="AD38" i="7"/>
  <c r="AF38" i="7" s="1"/>
  <c r="F38" i="7"/>
  <c r="E38" i="7"/>
  <c r="AE37" i="7"/>
  <c r="AG37" i="7" s="1"/>
  <c r="AD37" i="7"/>
  <c r="AF37" i="7" s="1"/>
  <c r="F37" i="7"/>
  <c r="E37" i="7"/>
  <c r="AE36" i="7"/>
  <c r="AG36" i="7" s="1"/>
  <c r="AD36" i="7"/>
  <c r="AF36" i="7" s="1"/>
  <c r="F36" i="7"/>
  <c r="E36" i="7"/>
  <c r="AE35" i="7"/>
  <c r="AD35" i="7"/>
  <c r="F35" i="7"/>
  <c r="E35" i="7"/>
  <c r="AE34" i="7"/>
  <c r="AG34" i="7" s="1"/>
  <c r="AD34" i="7"/>
  <c r="AF34" i="7" s="1"/>
  <c r="F34" i="7"/>
  <c r="E34" i="7"/>
  <c r="AE33" i="7"/>
  <c r="AG33" i="7" s="1"/>
  <c r="AD33" i="7"/>
  <c r="AF33" i="7" s="1"/>
  <c r="F33" i="7"/>
  <c r="E33" i="7"/>
  <c r="AE32" i="7"/>
  <c r="AG32" i="7" s="1"/>
  <c r="AD32" i="7"/>
  <c r="AF32" i="7" s="1"/>
  <c r="F32" i="7"/>
  <c r="E32" i="7"/>
  <c r="AE31" i="7"/>
  <c r="AG31" i="7" s="1"/>
  <c r="AD31" i="7"/>
  <c r="AF31" i="7" s="1"/>
  <c r="F31" i="7"/>
  <c r="E31" i="7"/>
  <c r="AE30" i="7"/>
  <c r="AG30" i="7" s="1"/>
  <c r="AD30" i="7"/>
  <c r="AF30" i="7" s="1"/>
  <c r="F30" i="7"/>
  <c r="E30" i="7"/>
  <c r="AE29" i="7"/>
  <c r="AG29" i="7" s="1"/>
  <c r="AD29" i="7"/>
  <c r="AF29" i="7" s="1"/>
  <c r="F29" i="7"/>
  <c r="E29" i="7"/>
  <c r="AE28" i="7"/>
  <c r="AG28" i="7" s="1"/>
  <c r="AD28" i="7"/>
  <c r="AF28" i="7" s="1"/>
  <c r="F28" i="7"/>
  <c r="E28" i="7"/>
  <c r="AE27" i="7"/>
  <c r="AG27" i="7" s="1"/>
  <c r="AD27" i="7"/>
  <c r="AF27" i="7" s="1"/>
  <c r="F27" i="7"/>
  <c r="E27" i="7"/>
  <c r="AE26" i="7"/>
  <c r="AG26" i="7" s="1"/>
  <c r="AD26" i="7"/>
  <c r="AF26" i="7" s="1"/>
  <c r="F26" i="7"/>
  <c r="E26" i="7"/>
  <c r="AE25" i="7"/>
  <c r="AG25" i="7" s="1"/>
  <c r="AD25" i="7"/>
  <c r="AF25" i="7" s="1"/>
  <c r="F25" i="7"/>
  <c r="E25" i="7"/>
  <c r="AE24" i="7"/>
  <c r="AG24" i="7" s="1"/>
  <c r="AD24" i="7"/>
  <c r="AF24" i="7" s="1"/>
  <c r="F24" i="7"/>
  <c r="E24" i="7"/>
  <c r="AE23" i="7"/>
  <c r="AG23" i="7" s="1"/>
  <c r="AD23" i="7"/>
  <c r="AF23" i="7" s="1"/>
  <c r="F23" i="7"/>
  <c r="E23" i="7"/>
  <c r="AE22" i="7"/>
  <c r="AG22" i="7" s="1"/>
  <c r="AD22" i="7"/>
  <c r="AF22" i="7" s="1"/>
  <c r="F22" i="7"/>
  <c r="E22" i="7"/>
  <c r="AE21" i="7"/>
  <c r="AD21" i="7"/>
  <c r="F21" i="7"/>
  <c r="E21" i="7"/>
  <c r="AE20" i="7"/>
  <c r="AG20" i="7" s="1"/>
  <c r="AD20" i="7"/>
  <c r="AF20" i="7" s="1"/>
  <c r="F20" i="7"/>
  <c r="E20" i="7"/>
  <c r="AE19" i="7"/>
  <c r="AG19" i="7" s="1"/>
  <c r="AD19" i="7"/>
  <c r="AF19" i="7" s="1"/>
  <c r="F19" i="7"/>
  <c r="E19" i="7"/>
  <c r="AE18" i="7"/>
  <c r="AG18" i="7" s="1"/>
  <c r="AD18" i="7"/>
  <c r="AF18" i="7" s="1"/>
  <c r="F18" i="7"/>
  <c r="E18" i="7"/>
  <c r="AE17" i="7"/>
  <c r="AG17" i="7" s="1"/>
  <c r="AD17" i="7"/>
  <c r="AF17" i="7" s="1"/>
  <c r="F17" i="7"/>
  <c r="E17" i="7"/>
  <c r="AE16" i="7"/>
  <c r="AG16" i="7" s="1"/>
  <c r="AD16" i="7"/>
  <c r="AF16" i="7" s="1"/>
  <c r="F16" i="7"/>
  <c r="E16" i="7"/>
  <c r="AE15" i="7"/>
  <c r="AG15" i="7" s="1"/>
  <c r="AD15" i="7"/>
  <c r="AF15" i="7" s="1"/>
  <c r="F15" i="7"/>
  <c r="E15" i="7"/>
  <c r="AE14" i="7"/>
  <c r="AG14" i="7" s="1"/>
  <c r="AD14" i="7"/>
  <c r="AF14" i="7" s="1"/>
  <c r="F14" i="7"/>
  <c r="E14" i="7"/>
  <c r="AE13" i="7"/>
  <c r="AG13" i="7" s="1"/>
  <c r="AD13" i="7"/>
  <c r="AF13" i="7" s="1"/>
  <c r="F13" i="7"/>
  <c r="E13" i="7"/>
  <c r="AH12" i="7"/>
  <c r="AE12" i="7"/>
  <c r="AG12" i="7" s="1"/>
  <c r="AF12" i="7"/>
  <c r="F12" i="7"/>
  <c r="E12" i="7"/>
  <c r="AH11" i="7"/>
  <c r="AE11" i="7"/>
  <c r="AG11" i="7" s="1"/>
  <c r="AD11" i="7"/>
  <c r="AF11" i="7" s="1"/>
  <c r="F11" i="7"/>
  <c r="E11" i="7"/>
  <c r="AH10" i="7"/>
  <c r="AE10" i="7"/>
  <c r="AG10" i="7" s="1"/>
  <c r="AD10" i="7"/>
  <c r="AF10" i="7" s="1"/>
  <c r="F10" i="7"/>
  <c r="E10" i="7"/>
  <c r="AH9" i="7"/>
  <c r="AE9" i="7"/>
  <c r="AG9" i="7" s="1"/>
  <c r="AD9" i="7"/>
  <c r="AF9" i="7" s="1"/>
  <c r="F9" i="7"/>
  <c r="E9" i="7"/>
  <c r="AE8" i="7"/>
  <c r="AG8" i="7" s="1"/>
  <c r="AD8" i="7"/>
  <c r="AF8" i="7" s="1"/>
  <c r="F8" i="7"/>
  <c r="E8" i="7"/>
  <c r="AE7" i="7"/>
  <c r="AG7" i="7" s="1"/>
  <c r="AD7" i="7"/>
  <c r="AF7" i="7" s="1"/>
  <c r="F7" i="7"/>
  <c r="E7" i="7"/>
  <c r="AE6" i="7"/>
  <c r="AG6" i="7" s="1"/>
  <c r="AD6" i="7"/>
  <c r="AF6" i="7" s="1"/>
  <c r="F6" i="7"/>
  <c r="E6" i="7"/>
  <c r="AE5" i="7"/>
  <c r="AG5" i="7" s="1"/>
  <c r="AD5" i="7"/>
  <c r="AF5" i="7" s="1"/>
  <c r="F5" i="7"/>
  <c r="E5" i="7"/>
  <c r="AE4" i="7"/>
  <c r="AG4" i="7" s="1"/>
  <c r="AD4" i="7"/>
  <c r="AF4" i="7" s="1"/>
  <c r="F4" i="7"/>
  <c r="E4" i="7"/>
  <c r="AE3" i="7"/>
  <c r="AG3" i="7" s="1"/>
  <c r="AD3" i="7"/>
  <c r="AF3" i="7" s="1"/>
  <c r="F3" i="7"/>
  <c r="E3" i="7"/>
  <c r="AE2" i="7"/>
  <c r="AG2" i="7" s="1"/>
  <c r="AD2" i="7"/>
  <c r="AF2" i="7" s="1"/>
  <c r="F2" i="7"/>
  <c r="E2" i="7"/>
  <c r="O40" i="2"/>
  <c r="V38" i="2" l="1"/>
  <c r="AC38" i="2"/>
  <c r="AE44" i="2"/>
  <c r="X45" i="2"/>
  <c r="AC44" i="2"/>
  <c r="X38" i="2"/>
  <c r="O48" i="2"/>
  <c r="V45" i="2" s="1"/>
  <c r="X29" i="2"/>
  <c r="Y29" i="2" s="1"/>
  <c r="W29" i="2"/>
  <c r="V29" i="2"/>
  <c r="V37" i="2"/>
  <c r="P48" i="2"/>
  <c r="W45" i="2" s="1"/>
  <c r="P24" i="2"/>
  <c r="Q24" i="2"/>
  <c r="AD45" i="2"/>
  <c r="P40" i="2"/>
  <c r="W38" i="2" s="1"/>
  <c r="AD30" i="2"/>
  <c r="AE30" i="2"/>
  <c r="AC30" i="2"/>
  <c r="AF30" i="2" s="1"/>
  <c r="AF31" i="2" s="1"/>
  <c r="AD29" i="2"/>
  <c r="AE29" i="2"/>
  <c r="AF29" i="2" s="1"/>
  <c r="AC29" i="2"/>
  <c r="W30" i="2"/>
  <c r="X30" i="2"/>
  <c r="V30" i="2"/>
  <c r="Y30" i="2" s="1"/>
  <c r="AE45" i="2"/>
  <c r="AE37" i="2"/>
  <c r="AE38" i="2"/>
  <c r="AD37" i="2"/>
  <c r="AC37" i="2"/>
  <c r="X37" i="2"/>
  <c r="W37" i="2"/>
  <c r="X44" i="2"/>
  <c r="W44" i="2"/>
  <c r="V44" i="2"/>
  <c r="Y44" i="2" s="1"/>
  <c r="AD44" i="2"/>
  <c r="AF37" i="2"/>
  <c r="Y37" i="2"/>
  <c r="AF44" i="2"/>
  <c r="N69" i="2"/>
  <c r="N67" i="2"/>
  <c r="N68" i="2"/>
  <c r="N70" i="2"/>
  <c r="E34" i="2"/>
  <c r="C34" i="2"/>
  <c r="D34" i="2"/>
  <c r="N71" i="2" l="1"/>
  <c r="Y45" i="2"/>
  <c r="Y46" i="2" s="1"/>
  <c r="Y47" i="2" s="1"/>
  <c r="Y31" i="2"/>
  <c r="Y32" i="2" s="1"/>
  <c r="Y33" i="2" s="1"/>
  <c r="AD38" i="2"/>
  <c r="AF38" i="2" s="1"/>
  <c r="AF39" i="2" s="1"/>
  <c r="D35" i="2"/>
  <c r="N72" i="2" s="1"/>
  <c r="R24" i="2"/>
  <c r="AC45" i="2"/>
  <c r="AF45" i="2" s="1"/>
  <c r="AF46" i="2" s="1"/>
  <c r="Y48" i="2" s="1"/>
  <c r="Y38" i="2"/>
  <c r="Y39" i="2" s="1"/>
  <c r="Y40" i="2" s="1"/>
  <c r="Y41" i="2" l="1"/>
  <c r="Y54" i="2" s="1"/>
</calcChain>
</file>

<file path=xl/sharedStrings.xml><?xml version="1.0" encoding="utf-8"?>
<sst xmlns="http://schemas.openxmlformats.org/spreadsheetml/2006/main" count="34639" uniqueCount="2237">
  <si>
    <t>Transport Load Calendar Date</t>
  </si>
  <si>
    <t>Port Delivery Estimated Calendar Date</t>
  </si>
  <si>
    <t>Spedimex Delivery Calendar Date</t>
  </si>
  <si>
    <t>Delivery Base Name</t>
  </si>
  <si>
    <t>Incoterm Code</t>
  </si>
  <si>
    <t>Transportation Type</t>
  </si>
  <si>
    <t>LCL Flag</t>
  </si>
  <si>
    <t>Transport Number List</t>
  </si>
  <si>
    <t>Type of Inland Transport</t>
  </si>
  <si>
    <t>Discharge Port Name</t>
  </si>
  <si>
    <t>Central Number</t>
  </si>
  <si>
    <t>Delivery Full Code</t>
  </si>
  <si>
    <t>Category Number</t>
  </si>
  <si>
    <t>Season Full Label</t>
  </si>
  <si>
    <t>Supplier Name</t>
  </si>
  <si>
    <t>Carton Number</t>
  </si>
  <si>
    <t>Cont 20 Number</t>
  </si>
  <si>
    <t>Cont 40hc Number</t>
  </si>
  <si>
    <t>Cont 40 Number</t>
  </si>
  <si>
    <t>Declared Quantity</t>
  </si>
  <si>
    <t>Volume Cbm</t>
  </si>
  <si>
    <t>Supplier Country Name En</t>
  </si>
  <si>
    <t>Spedimex Delivery Estimated Calendar Date</t>
  </si>
  <si>
    <t>DDP</t>
  </si>
  <si>
    <t>TRUCK</t>
  </si>
  <si>
    <t/>
  </si>
  <si>
    <t>1</t>
  </si>
  <si>
    <t>SS16</t>
  </si>
  <si>
    <t>2016-03-11</t>
  </si>
  <si>
    <t>XIAMEN</t>
  </si>
  <si>
    <t>FOB</t>
  </si>
  <si>
    <t>SEA</t>
  </si>
  <si>
    <t>AW16</t>
  </si>
  <si>
    <t>XIAMEN KINGLAND</t>
  </si>
  <si>
    <t>People's Republic of China</t>
  </si>
  <si>
    <t>2016-09-04</t>
  </si>
  <si>
    <t>2015-10-18</t>
  </si>
  <si>
    <t>2015-11-19</t>
  </si>
  <si>
    <t>2015-11-26</t>
  </si>
  <si>
    <t>NINGBO</t>
  </si>
  <si>
    <t>MRKU2730465</t>
  </si>
  <si>
    <t>RAILWAY</t>
  </si>
  <si>
    <t>GDAŃSK</t>
  </si>
  <si>
    <t>21046/2015/1</t>
  </si>
  <si>
    <t>NINGBO MIAORUI</t>
  </si>
  <si>
    <t>2015-10-24</t>
  </si>
  <si>
    <t>2015-11-27</t>
  </si>
  <si>
    <t>2015-12-03</t>
  </si>
  <si>
    <t>SHANGHAI</t>
  </si>
  <si>
    <t>MSKU3722851</t>
  </si>
  <si>
    <t>27355/2015/1</t>
  </si>
  <si>
    <t>ANHUI XINA</t>
  </si>
  <si>
    <t>2015-10-26</t>
  </si>
  <si>
    <t>MRKU0482056</t>
  </si>
  <si>
    <t>21046/2015/6</t>
  </si>
  <si>
    <t>2015-12-08</t>
  </si>
  <si>
    <t>2015-12-16</t>
  </si>
  <si>
    <t>20996/2015/1</t>
  </si>
  <si>
    <t>XIAMEN JONUEE TRADING CO. LTD</t>
  </si>
  <si>
    <t>2015-10-27</t>
  </si>
  <si>
    <t>2015-12-04</t>
  </si>
  <si>
    <t>CHITTAGONG</t>
  </si>
  <si>
    <t>MRKU4294062</t>
  </si>
  <si>
    <t>20370/2015/1</t>
  </si>
  <si>
    <t>Bangladesh</t>
  </si>
  <si>
    <t>MIEU0019735</t>
  </si>
  <si>
    <t>20467/2015/6</t>
  </si>
  <si>
    <t>62092/SS16/1</t>
  </si>
  <si>
    <t>MIEU0019735,MIEU2030970</t>
  </si>
  <si>
    <t>20370/2015/4</t>
  </si>
  <si>
    <t>20376/2015/8</t>
  </si>
  <si>
    <t>2015-10-28</t>
  </si>
  <si>
    <t>YANTIAN</t>
  </si>
  <si>
    <t>MSKU3984240</t>
  </si>
  <si>
    <t>28021/2015/3</t>
  </si>
  <si>
    <t>EUROSHINE COMPANY</t>
  </si>
  <si>
    <t>2015-10-29</t>
  </si>
  <si>
    <t>MSKU5405711</t>
  </si>
  <si>
    <t>21162/2015/1</t>
  </si>
  <si>
    <t>JIUJIANG DANNIER KNITTING CO.</t>
  </si>
  <si>
    <t>PONU8132349</t>
  </si>
  <si>
    <t>61735/SS16/1</t>
  </si>
  <si>
    <t>QUANZHOU CEREALS O&amp;F</t>
  </si>
  <si>
    <t>2015-10-30</t>
  </si>
  <si>
    <t>2015-11-30</t>
  </si>
  <si>
    <t>TUTICORIN</t>
  </si>
  <si>
    <t>CLHU4625240</t>
  </si>
  <si>
    <t>HAMBURG</t>
  </si>
  <si>
    <t>20204/2015/1</t>
  </si>
  <si>
    <t>GLOBUS CLOTHING COM.</t>
  </si>
  <si>
    <t>India</t>
  </si>
  <si>
    <t>20217/2015/1</t>
  </si>
  <si>
    <t>20217/2015/6</t>
  </si>
  <si>
    <t>24094/2015/1</t>
  </si>
  <si>
    <t>SANTEX INC</t>
  </si>
  <si>
    <t>2015-12-09</t>
  </si>
  <si>
    <t>20456/2015/1</t>
  </si>
  <si>
    <t>ANHUI GARMENTS I&amp;E</t>
  </si>
  <si>
    <t>2015-10-31</t>
  </si>
  <si>
    <t>GLDU3800836</t>
  </si>
  <si>
    <t>19960/2015/1</t>
  </si>
  <si>
    <t>SUMEC TEXTILE</t>
  </si>
  <si>
    <t>2015-12-11</t>
  </si>
  <si>
    <t>BSIU9279001</t>
  </si>
  <si>
    <t>20808/2015/1</t>
  </si>
  <si>
    <t>CPSU6436015,GLDU7013187,GVCU5371737</t>
  </si>
  <si>
    <t>20216/2015/1</t>
  </si>
  <si>
    <t>IPXU3483324</t>
  </si>
  <si>
    <t>20222/2015/1</t>
  </si>
  <si>
    <t>FSCU9594962</t>
  </si>
  <si>
    <t>20808/2015/7</t>
  </si>
  <si>
    <t>20998/2015/1</t>
  </si>
  <si>
    <t>2015-12-14</t>
  </si>
  <si>
    <t>TCLU8066867</t>
  </si>
  <si>
    <t>20376/2015/1</t>
  </si>
  <si>
    <t>HLBU1566321</t>
  </si>
  <si>
    <t>20376/2015/9</t>
  </si>
  <si>
    <t>20467/2015/7</t>
  </si>
  <si>
    <t>2015-11-01</t>
  </si>
  <si>
    <t>2015-12-01</t>
  </si>
  <si>
    <t>27228/2015/1</t>
  </si>
  <si>
    <t>YONGXINGLONG CHILDRE</t>
  </si>
  <si>
    <t>20368/2015/1</t>
  </si>
  <si>
    <t>XIAMEN HALO WORLD</t>
  </si>
  <si>
    <t>2015-11-02</t>
  </si>
  <si>
    <t>HLBU1137760</t>
  </si>
  <si>
    <t>20214/2015/1</t>
  </si>
  <si>
    <t>MSKU5572787</t>
  </si>
  <si>
    <t>20462/2015/1</t>
  </si>
  <si>
    <t>NINGBO EVERGREEN</t>
  </si>
  <si>
    <t>2015-11-03</t>
  </si>
  <si>
    <t>2015-12-05</t>
  </si>
  <si>
    <t>27069/2015/1</t>
  </si>
  <si>
    <t>ZHEJIANG YUHONG</t>
  </si>
  <si>
    <t>2015-11-04</t>
  </si>
  <si>
    <t>TGHU5273664</t>
  </si>
  <si>
    <t>60077/SS16/1</t>
  </si>
  <si>
    <t>NYKU9835822</t>
  </si>
  <si>
    <t>32380/2015/1</t>
  </si>
  <si>
    <t>BEEKO</t>
  </si>
  <si>
    <t>2015-11-06</t>
  </si>
  <si>
    <t>2015-12-22</t>
  </si>
  <si>
    <t>2015-12-29</t>
  </si>
  <si>
    <t>NYKU4195609,NYKU4300520,NYKU5649814,TCLU1657718</t>
  </si>
  <si>
    <t>62103/SS16/1</t>
  </si>
  <si>
    <t>2015-11-09</t>
  </si>
  <si>
    <t>MUMBAI</t>
  </si>
  <si>
    <t>HLXU1142110</t>
  </si>
  <si>
    <t>20991/2015/1</t>
  </si>
  <si>
    <t>SANGOTRA FASHIONS</t>
  </si>
  <si>
    <t>2015-12-18</t>
  </si>
  <si>
    <t>PONU1733440</t>
  </si>
  <si>
    <t>29754/2015/1</t>
  </si>
  <si>
    <t>BOK CO., LTD.</t>
  </si>
  <si>
    <t>2015-11-10</t>
  </si>
  <si>
    <t>2015-12-10</t>
  </si>
  <si>
    <t>2015-12-15</t>
  </si>
  <si>
    <t>MRKU0992240</t>
  </si>
  <si>
    <t>20216/2015/6</t>
  </si>
  <si>
    <t>20467/2015/8</t>
  </si>
  <si>
    <t>21143/2015/5</t>
  </si>
  <si>
    <t>SEACOTEX FABRICS LTD</t>
  </si>
  <si>
    <t>2015-11-12</t>
  </si>
  <si>
    <t>2015-12-23</t>
  </si>
  <si>
    <t>20462/2015/2</t>
  </si>
  <si>
    <t>2015-12-20</t>
  </si>
  <si>
    <t>FCIU2098811</t>
  </si>
  <si>
    <t>20217/2015/2</t>
  </si>
  <si>
    <t>2015-12-28</t>
  </si>
  <si>
    <t>HLXU5314161</t>
  </si>
  <si>
    <t>20376/2015/10</t>
  </si>
  <si>
    <t>20376/2015/12</t>
  </si>
  <si>
    <t>HLXU8281082</t>
  </si>
  <si>
    <t>20231/2015/6</t>
  </si>
  <si>
    <t>20376/2015/11</t>
  </si>
  <si>
    <t>20808/2015/2</t>
  </si>
  <si>
    <t>21143/2015/1</t>
  </si>
  <si>
    <t>2015-11-13</t>
  </si>
  <si>
    <t>20637/2015/1</t>
  </si>
  <si>
    <t>NINGBO HEYU INT.</t>
  </si>
  <si>
    <t>26514/2015/1</t>
  </si>
  <si>
    <t>NINGBO HAITIAN</t>
  </si>
  <si>
    <t>21817/2015/1</t>
  </si>
  <si>
    <t>SHANGHAI QUEENSHOW</t>
  </si>
  <si>
    <t>31937/2015/1</t>
  </si>
  <si>
    <t>HAILI ACCESSORIES</t>
  </si>
  <si>
    <t>2015-12-30</t>
  </si>
  <si>
    <t>NYKU4756016,NYKU4812001,NYKU4903333,NYKU5151544,NYKU9747439</t>
  </si>
  <si>
    <t>62103/SS16/2</t>
  </si>
  <si>
    <t>2015-11-15</t>
  </si>
  <si>
    <t>2015-12-21</t>
  </si>
  <si>
    <t>HLXU6527916</t>
  </si>
  <si>
    <t>20214/2015/2</t>
  </si>
  <si>
    <t>20217/2015/7</t>
  </si>
  <si>
    <t>HLXU3236429</t>
  </si>
  <si>
    <t>20808/2015/8</t>
  </si>
  <si>
    <t>CPSU6479439</t>
  </si>
  <si>
    <t>20376/2015/13</t>
  </si>
  <si>
    <t>20467/2015/10</t>
  </si>
  <si>
    <t>TGHU6261272</t>
  </si>
  <si>
    <t>20228/2015/5</t>
  </si>
  <si>
    <t>BONDED FASHION LTD.</t>
  </si>
  <si>
    <t>20467/2015/9</t>
  </si>
  <si>
    <t>2015-11-16</t>
  </si>
  <si>
    <t>21016/2015/1</t>
  </si>
  <si>
    <t>KANAHIYA OVERSEAS PVT LTD</t>
  </si>
  <si>
    <t>MRKU9293536,PONU7983621,TGHU7721201</t>
  </si>
  <si>
    <t>27069/2015/2</t>
  </si>
  <si>
    <t>DFSU4337159</t>
  </si>
  <si>
    <t>29610/2015/1</t>
  </si>
  <si>
    <t>XIAMEN OCEAN IMP.</t>
  </si>
  <si>
    <t>2016-01-04</t>
  </si>
  <si>
    <t>HLBU1196016</t>
  </si>
  <si>
    <t>20194/2015/1</t>
  </si>
  <si>
    <t>XIAMEN JUSTSUN</t>
  </si>
  <si>
    <t>2016-01-05</t>
  </si>
  <si>
    <t>GLDU3121769</t>
  </si>
  <si>
    <t>20336/2015/7</t>
  </si>
  <si>
    <t>HLXU1218175</t>
  </si>
  <si>
    <t>20336/2015/8</t>
  </si>
  <si>
    <t>HLXU4363921</t>
  </si>
  <si>
    <t>61735/SS16/2</t>
  </si>
  <si>
    <t>2016-01-07</t>
  </si>
  <si>
    <t>TTNU4269608</t>
  </si>
  <si>
    <t>20996/2015/2</t>
  </si>
  <si>
    <t>2015-11-17</t>
  </si>
  <si>
    <t>NYKU5949792</t>
  </si>
  <si>
    <t>32380/2015/2</t>
  </si>
  <si>
    <t>NYKU9837532</t>
  </si>
  <si>
    <t>62864/SS16/1</t>
  </si>
  <si>
    <t>XIAMEN BESTWAY</t>
  </si>
  <si>
    <t>FSCU4407225,HLXU5414113</t>
  </si>
  <si>
    <t>27355/2015/2</t>
  </si>
  <si>
    <t>TCKU9683995</t>
  </si>
  <si>
    <t>20467/2015/11</t>
  </si>
  <si>
    <t>62092/SS16/2</t>
  </si>
  <si>
    <t>2016-01-09</t>
  </si>
  <si>
    <t>FSCU9570976</t>
  </si>
  <si>
    <t>19692/2015/1</t>
  </si>
  <si>
    <t>ZEMTEX EXPORT LTD</t>
  </si>
  <si>
    <t>20216/2015/7</t>
  </si>
  <si>
    <t>20376/2015/16</t>
  </si>
  <si>
    <t>GESU6303380</t>
  </si>
  <si>
    <t>20376/2015/17</t>
  </si>
  <si>
    <t>20998/2015/2</t>
  </si>
  <si>
    <t>22847/2015/5</t>
  </si>
  <si>
    <t>HLXU8603609</t>
  </si>
  <si>
    <t>20222/2015/2</t>
  </si>
  <si>
    <t>20376/2015/15</t>
  </si>
  <si>
    <t>20376/2015/2</t>
  </si>
  <si>
    <t>20998/2015/5</t>
  </si>
  <si>
    <t>2015-11-20</t>
  </si>
  <si>
    <t>CPSU1711876,TGHU4863080</t>
  </si>
  <si>
    <t>24125/2015/1</t>
  </si>
  <si>
    <t>SHAOXING GOLDEN WAVE</t>
  </si>
  <si>
    <t>CAXU7305638,TGHU4451951</t>
  </si>
  <si>
    <t>22034/2015/1</t>
  </si>
  <si>
    <t>ZHUJI YUANJIN</t>
  </si>
  <si>
    <t>FSCU4841988</t>
  </si>
  <si>
    <t>21010/2015/1</t>
  </si>
  <si>
    <t>HANGZHOU EAST CO LTD</t>
  </si>
  <si>
    <t>2016-01-06</t>
  </si>
  <si>
    <t>HLBU1612448,HLBU1612725,HLXU8001936,TCLU5348790</t>
  </si>
  <si>
    <t>21046/2015/2</t>
  </si>
  <si>
    <t>BMOU5628178,CAIU8518404,FCIU8491960</t>
  </si>
  <si>
    <t>62805/SS16/1</t>
  </si>
  <si>
    <t>SUZHOU QINJIAN I/E</t>
  </si>
  <si>
    <t>TGHU6229780</t>
  </si>
  <si>
    <t>GDYNIA</t>
  </si>
  <si>
    <t>20456/2015/2</t>
  </si>
  <si>
    <t>21782/2015/3</t>
  </si>
  <si>
    <t>JIANGSU SAINTEK</t>
  </si>
  <si>
    <t>21822/2015/1</t>
  </si>
  <si>
    <t>ZHENJIANG S&amp;C</t>
  </si>
  <si>
    <t>23568/2015/1</t>
  </si>
  <si>
    <t>BRIGHT SHOW INT.LTD</t>
  </si>
  <si>
    <t>24451/2015/2</t>
  </si>
  <si>
    <t>SHANGHAI BOSUN</t>
  </si>
  <si>
    <t>2016-01-08</t>
  </si>
  <si>
    <t>DRYU2171860,HLXU6263011,HLXU8184631</t>
  </si>
  <si>
    <t>19960/2015/2</t>
  </si>
  <si>
    <t>2015-11-21</t>
  </si>
  <si>
    <t>HLXU842450</t>
  </si>
  <si>
    <t>20228/2015/1</t>
  </si>
  <si>
    <t>22847/2015/1</t>
  </si>
  <si>
    <t>GESU6410882</t>
  </si>
  <si>
    <t>20231/2015/8</t>
  </si>
  <si>
    <t>20467/2015/12</t>
  </si>
  <si>
    <t>20998/2015/4</t>
  </si>
  <si>
    <t>2016-01-18</t>
  </si>
  <si>
    <t>26227/2015/1</t>
  </si>
  <si>
    <t>XIAMEN S.M.D.X</t>
  </si>
  <si>
    <t>2015-11-22</t>
  </si>
  <si>
    <t>2015-12-27</t>
  </si>
  <si>
    <t>TTNU4862486</t>
  </si>
  <si>
    <t>21025/2015/1</t>
  </si>
  <si>
    <t>KARTHIKAI TEXTILE</t>
  </si>
  <si>
    <t>24094/2015/2</t>
  </si>
  <si>
    <t>2015-11-25</t>
  </si>
  <si>
    <t>NYKU8471747</t>
  </si>
  <si>
    <t>32380/2015/7</t>
  </si>
  <si>
    <t>TTNU5985720</t>
  </si>
  <si>
    <t>27228/2015/2</t>
  </si>
  <si>
    <t>HLXU3251613</t>
  </si>
  <si>
    <t>20808/2015/10</t>
  </si>
  <si>
    <t>20998/2015/6</t>
  </si>
  <si>
    <t>21146/2015/1</t>
  </si>
  <si>
    <t>N.T.APPARELS LTD.</t>
  </si>
  <si>
    <t>TGHU8413380</t>
  </si>
  <si>
    <t>22075/2015/1</t>
  </si>
  <si>
    <t>61828/SS16/1</t>
  </si>
  <si>
    <t>2016-01-11</t>
  </si>
  <si>
    <t>2016-01-14</t>
  </si>
  <si>
    <t>CLHU3337050,HLXU5015598</t>
  </si>
  <si>
    <t>29610/2015/2</t>
  </si>
  <si>
    <t>2016-01-15</t>
  </si>
  <si>
    <t>HLXU5219610</t>
  </si>
  <si>
    <t>20336/2015/9</t>
  </si>
  <si>
    <t>ITAU4199022,TGHU4493480</t>
  </si>
  <si>
    <t>62948/SS16/1</t>
  </si>
  <si>
    <t>TCLU2829540</t>
  </si>
  <si>
    <t>20336/2015/2</t>
  </si>
  <si>
    <t>2015-12-31</t>
  </si>
  <si>
    <t>HLXU3268745</t>
  </si>
  <si>
    <t>20214/2015/8</t>
  </si>
  <si>
    <t>2016-01-02</t>
  </si>
  <si>
    <t>19960/2015/5</t>
  </si>
  <si>
    <t>2016-01-03</t>
  </si>
  <si>
    <t>20456/2015/3</t>
  </si>
  <si>
    <t>TCNU7102720</t>
  </si>
  <si>
    <t>61545/SS16/1</t>
  </si>
  <si>
    <t>EUMETEX COMPANY</t>
  </si>
  <si>
    <t>2015-11-28</t>
  </si>
  <si>
    <t>GESU6297903</t>
  </si>
  <si>
    <t>20467/2015/13</t>
  </si>
  <si>
    <t>GESU6297903,HLXU6122585</t>
  </si>
  <si>
    <t>20216/2015/8</t>
  </si>
  <si>
    <t>2015-11-29</t>
  </si>
  <si>
    <t>SEGU5525080</t>
  </si>
  <si>
    <t>20632/2015/1</t>
  </si>
  <si>
    <t>NINGBO JAGOO TRADING</t>
  </si>
  <si>
    <t>GESU5661498</t>
  </si>
  <si>
    <t>20991/2015/6</t>
  </si>
  <si>
    <t>HLXU8595144</t>
  </si>
  <si>
    <t>20991/2015/2</t>
  </si>
  <si>
    <t>2016-01-01</t>
  </si>
  <si>
    <t>YMLU8263706</t>
  </si>
  <si>
    <t>21046/2015/9</t>
  </si>
  <si>
    <t>20613/2015/3</t>
  </si>
  <si>
    <t>VIVID COLOUR</t>
  </si>
  <si>
    <t>JAKARTA</t>
  </si>
  <si>
    <t>HLXU1239590</t>
  </si>
  <si>
    <t>21037/2015/1</t>
  </si>
  <si>
    <t>PT.MATAHARI SENTOSA</t>
  </si>
  <si>
    <t>Indonesia</t>
  </si>
  <si>
    <t>20461/2015/1</t>
  </si>
  <si>
    <t>2016-01-13</t>
  </si>
  <si>
    <t>MRKU2508247,MSKU0497079,MSKU9933580</t>
  </si>
  <si>
    <t>20647/2015/5</t>
  </si>
  <si>
    <t>MRKU3741905,MSKU0818327,PONU8162261</t>
  </si>
  <si>
    <t>20647/2015/1</t>
  </si>
  <si>
    <t>PONU0303105</t>
  </si>
  <si>
    <t>20368/2015/2</t>
  </si>
  <si>
    <t>MRKU0220014</t>
  </si>
  <si>
    <t>20216/2015/9</t>
  </si>
  <si>
    <t>20231/2015/9</t>
  </si>
  <si>
    <t>20808/2015/11</t>
  </si>
  <si>
    <t>HLXU6240612</t>
  </si>
  <si>
    <t>29754/2015/3</t>
  </si>
  <si>
    <t>2016-01-12</t>
  </si>
  <si>
    <t>2016-01-19</t>
  </si>
  <si>
    <t>TCLU5997716</t>
  </si>
  <si>
    <t>29754/2015/2</t>
  </si>
  <si>
    <t>2015-12-07</t>
  </si>
  <si>
    <t>PONU1712474</t>
  </si>
  <si>
    <t>61556/SS16/1</t>
  </si>
  <si>
    <t>2016-01-22</t>
  </si>
  <si>
    <t>21782/2015/1</t>
  </si>
  <si>
    <t>2015-12-17</t>
  </si>
  <si>
    <t>DHAKA</t>
  </si>
  <si>
    <t>AIR</t>
  </si>
  <si>
    <t>ŁÓDŹ</t>
  </si>
  <si>
    <t>62133/SS16/1</t>
  </si>
  <si>
    <t>DDU</t>
  </si>
  <si>
    <t>WARSZAWA</t>
  </si>
  <si>
    <t>21017/2015/1</t>
  </si>
  <si>
    <t>SEER GLOBAL LTD.</t>
  </si>
  <si>
    <t>MSKU9159956</t>
  </si>
  <si>
    <t>32380/2015/3</t>
  </si>
  <si>
    <t>2015-12-12</t>
  </si>
  <si>
    <t>FRANKFURT</t>
  </si>
  <si>
    <t>20467/2015/1</t>
  </si>
  <si>
    <t>ISTANBUL</t>
  </si>
  <si>
    <t>FCA</t>
  </si>
  <si>
    <t>21779/2015/1</t>
  </si>
  <si>
    <t>FATIH TEKSTIL SANAYI</t>
  </si>
  <si>
    <t>Turkey</t>
  </si>
  <si>
    <t>2015-12-13</t>
  </si>
  <si>
    <t>SHENZHEN</t>
  </si>
  <si>
    <t>35144/2015/3</t>
  </si>
  <si>
    <t>HANGZHOU JASON TRAD</t>
  </si>
  <si>
    <t>35144/2015/1</t>
  </si>
  <si>
    <t>2016-01-20</t>
  </si>
  <si>
    <t>MIEU0054931,MRKU3084652,MSKU6405038,PONU7519035</t>
  </si>
  <si>
    <t>21046/2015/3</t>
  </si>
  <si>
    <t>20214/2015/9</t>
  </si>
  <si>
    <t>20214/2015/10</t>
  </si>
  <si>
    <t>2016-01-25</t>
  </si>
  <si>
    <t>2016-01-28</t>
  </si>
  <si>
    <t>HLXU5113980</t>
  </si>
  <si>
    <t>23568/2015/2</t>
  </si>
  <si>
    <t>2015-12-19</t>
  </si>
  <si>
    <t>26207/2015/1</t>
  </si>
  <si>
    <t>STYLZ WEAR</t>
  </si>
  <si>
    <t>2016-01-10</t>
  </si>
  <si>
    <t>MRKU8549496</t>
  </si>
  <si>
    <t>20217/2015/9</t>
  </si>
  <si>
    <t>61693/SS16/1</t>
  </si>
  <si>
    <t>61693/SS16/2</t>
  </si>
  <si>
    <t>2016-01-27</t>
  </si>
  <si>
    <t>MRKU3199245,MRKU4287340,MSKU9757264</t>
  </si>
  <si>
    <t>27355/2015/3</t>
  </si>
  <si>
    <t>HLXU8313174</t>
  </si>
  <si>
    <t>20222/2015/4</t>
  </si>
  <si>
    <t>2016-01-29</t>
  </si>
  <si>
    <t>CPSU6401873</t>
  </si>
  <si>
    <t>20222/2015/3</t>
  </si>
  <si>
    <t>HLXU6216616</t>
  </si>
  <si>
    <t>20370/2015/2</t>
  </si>
  <si>
    <t>20467/2015/14</t>
  </si>
  <si>
    <t>TCLU8360059</t>
  </si>
  <si>
    <t>20808/2015/3</t>
  </si>
  <si>
    <t>2016-02-04</t>
  </si>
  <si>
    <t>FCIU8497085</t>
  </si>
  <si>
    <t>20228/2015/6</t>
  </si>
  <si>
    <t>20370/2015/5</t>
  </si>
  <si>
    <t>20376/2015/3</t>
  </si>
  <si>
    <t>21016/2015/2</t>
  </si>
  <si>
    <t>2016-01-26</t>
  </si>
  <si>
    <t>MRKU0475490</t>
  </si>
  <si>
    <t>20462/2015/3</t>
  </si>
  <si>
    <t>MRKU2029080,MRKU4751127</t>
  </si>
  <si>
    <t>62103/SS16/3</t>
  </si>
  <si>
    <t>MSKU8705190,MSKU9564706</t>
  </si>
  <si>
    <t>27069/2015/3</t>
  </si>
  <si>
    <t>MRKU8925443</t>
  </si>
  <si>
    <t>20637/2015/2</t>
  </si>
  <si>
    <t>26514/2015/2</t>
  </si>
  <si>
    <t>35144/2015/2</t>
  </si>
  <si>
    <t>CPSU6471000</t>
  </si>
  <si>
    <t>36228/2015/1</t>
  </si>
  <si>
    <t>RUN LIFEWEAR</t>
  </si>
  <si>
    <t>2016-02-01</t>
  </si>
  <si>
    <t>PONU0659400</t>
  </si>
  <si>
    <t>24869/2015/1</t>
  </si>
  <si>
    <t>XIAMEN JIASHENG</t>
  </si>
  <si>
    <t>2016-02-02</t>
  </si>
  <si>
    <t>INBU5064563</t>
  </si>
  <si>
    <t>61735/SS16/4</t>
  </si>
  <si>
    <t>MRKU1002207</t>
  </si>
  <si>
    <t>61735/SS16/3</t>
  </si>
  <si>
    <t>MSKU7600276</t>
  </si>
  <si>
    <t>24550/2015/1</t>
  </si>
  <si>
    <t>XIAMEN JINMAO LOGIST</t>
  </si>
  <si>
    <t>2016-02-03</t>
  </si>
  <si>
    <t>MRKU1041857</t>
  </si>
  <si>
    <t>20647/2015/2</t>
  </si>
  <si>
    <t>ITAU4196316</t>
  </si>
  <si>
    <t>20194/2015/2</t>
  </si>
  <si>
    <t>20216/2015/2</t>
  </si>
  <si>
    <t>MRKU0379876</t>
  </si>
  <si>
    <t>32380/2015/4</t>
  </si>
  <si>
    <t>2015-12-24</t>
  </si>
  <si>
    <t>2016-02-05</t>
  </si>
  <si>
    <t>2016-02-10</t>
  </si>
  <si>
    <t>YANGZHOU</t>
  </si>
  <si>
    <t>MSKU9455182</t>
  </si>
  <si>
    <t>21782/2015/2</t>
  </si>
  <si>
    <t>2015-12-25</t>
  </si>
  <si>
    <t>GESU4266673</t>
  </si>
  <si>
    <t>21822/2015/2</t>
  </si>
  <si>
    <t>24451/2015/1</t>
  </si>
  <si>
    <t>HLXU5310757</t>
  </si>
  <si>
    <t>21010/2015/2</t>
  </si>
  <si>
    <t>HLXU5370334,IPXU3588789</t>
  </si>
  <si>
    <t>19960/2015/3</t>
  </si>
  <si>
    <t>HNSU4027404</t>
  </si>
  <si>
    <t>21252/2015/2</t>
  </si>
  <si>
    <t>2015-12-26</t>
  </si>
  <si>
    <t>2016-02-08</t>
  </si>
  <si>
    <t>2016-02-11</t>
  </si>
  <si>
    <t>HLXU8194028</t>
  </si>
  <si>
    <t>20216/2015/10</t>
  </si>
  <si>
    <t>20376/2015/19</t>
  </si>
  <si>
    <t>TCNU9424140</t>
  </si>
  <si>
    <t>62092/SS16/4</t>
  </si>
  <si>
    <t>62092/SS16/5</t>
  </si>
  <si>
    <t>TGHU6450907</t>
  </si>
  <si>
    <t>20222/2015/5</t>
  </si>
  <si>
    <t>20467/2015/15</t>
  </si>
  <si>
    <t>2016-02-12</t>
  </si>
  <si>
    <t>FCIU8508554</t>
  </si>
  <si>
    <t>20216/2015/12</t>
  </si>
  <si>
    <t>HLXU6364716</t>
  </si>
  <si>
    <t>20216/2015/11</t>
  </si>
  <si>
    <t>22075/2015/2</t>
  </si>
  <si>
    <t>22847/2015/2</t>
  </si>
  <si>
    <t>HLXU8387618</t>
  </si>
  <si>
    <t>19692/2015/2</t>
  </si>
  <si>
    <t>20376/2015/20</t>
  </si>
  <si>
    <t>2016-02-16</t>
  </si>
  <si>
    <t>2016-02-19</t>
  </si>
  <si>
    <t>CPSU1767577</t>
  </si>
  <si>
    <t>29754/2015/5</t>
  </si>
  <si>
    <t>MRKU0828853</t>
  </si>
  <si>
    <t>29754/2015/4</t>
  </si>
  <si>
    <t>PONU1816458</t>
  </si>
  <si>
    <t>24125/2015/2</t>
  </si>
  <si>
    <t>PONU1931240</t>
  </si>
  <si>
    <t>20632/2015/2</t>
  </si>
  <si>
    <t>MSKU3208755</t>
  </si>
  <si>
    <t>21046/2015/10</t>
  </si>
  <si>
    <t>FSCU6691927</t>
  </si>
  <si>
    <t>20216/2015/3</t>
  </si>
  <si>
    <t>20808/2015/13</t>
  </si>
  <si>
    <t>25648/2015/1</t>
  </si>
  <si>
    <t>ASROTEX</t>
  </si>
  <si>
    <t>HLXU8301126</t>
  </si>
  <si>
    <t>20216/2015/13</t>
  </si>
  <si>
    <t>20376/2015/22</t>
  </si>
  <si>
    <t>20376/2015/24</t>
  </si>
  <si>
    <t>20467/2015/17</t>
  </si>
  <si>
    <t>21019/2015/2</t>
  </si>
  <si>
    <t>MRKU7221178</t>
  </si>
  <si>
    <t>BREMERHAVEN</t>
  </si>
  <si>
    <t>25689/2015/1</t>
  </si>
  <si>
    <t>QUANZHOU PROPER</t>
  </si>
  <si>
    <t>MSKU3382730</t>
  </si>
  <si>
    <t>20217/2015/3</t>
  </si>
  <si>
    <t>21025/2015/2</t>
  </si>
  <si>
    <t>PONU1239551</t>
  </si>
  <si>
    <t>33023/2015/1</t>
  </si>
  <si>
    <t>EASTERN CHARM LIMITD</t>
  </si>
  <si>
    <t>MSKU2994916,TGHU8289617</t>
  </si>
  <si>
    <t>62068/SS16/1</t>
  </si>
  <si>
    <t>21779/2015/4</t>
  </si>
  <si>
    <t>22224/2015/1</t>
  </si>
  <si>
    <t>KGB CORAP TEKSTIL</t>
  </si>
  <si>
    <t>GESU6196087</t>
  </si>
  <si>
    <t>20467/2015/18</t>
  </si>
  <si>
    <t>HLBU1112078</t>
  </si>
  <si>
    <t>20376/2015/23</t>
  </si>
  <si>
    <t>20998/2015/3</t>
  </si>
  <si>
    <t>HLBU1056117</t>
  </si>
  <si>
    <t>20216/2015/15</t>
  </si>
  <si>
    <t>20231/2015/14</t>
  </si>
  <si>
    <t>FCIU2581394</t>
  </si>
  <si>
    <t>20991/2015/3</t>
  </si>
  <si>
    <t>HLXU5081157</t>
  </si>
  <si>
    <t>20991/2015/9</t>
  </si>
  <si>
    <t>TCLU8734966</t>
  </si>
  <si>
    <t>20991/2015/8</t>
  </si>
  <si>
    <t>2016-02-09</t>
  </si>
  <si>
    <t>MRSU0109256</t>
  </si>
  <si>
    <t>61556/SS16/2</t>
  </si>
  <si>
    <t>TGHU4142818</t>
  </si>
  <si>
    <t>61556/SS16/3</t>
  </si>
  <si>
    <t>FSCU4177924</t>
  </si>
  <si>
    <t>21046/2015/12</t>
  </si>
  <si>
    <t>CLHU4532472</t>
  </si>
  <si>
    <t>34782/2015/4</t>
  </si>
  <si>
    <t>VICAN FOOTWEAR</t>
  </si>
  <si>
    <t>TGHU0127902</t>
  </si>
  <si>
    <t>20336/2015/11</t>
  </si>
  <si>
    <t>20231/2015/11</t>
  </si>
  <si>
    <t>20231/2015/12</t>
  </si>
  <si>
    <t>21019/2015/4</t>
  </si>
  <si>
    <t>21143/2015/2</t>
  </si>
  <si>
    <t>2016-02-22</t>
  </si>
  <si>
    <t>2016-02-29</t>
  </si>
  <si>
    <t>HLXU5053983</t>
  </si>
  <si>
    <t>20808/2015/14</t>
  </si>
  <si>
    <t>MRKU0852295</t>
  </si>
  <si>
    <t>35157/2015/1</t>
  </si>
  <si>
    <t>NIKOO COMPANY LTD.</t>
  </si>
  <si>
    <t>MRKU7142356</t>
  </si>
  <si>
    <t>32380/2015/8</t>
  </si>
  <si>
    <t>MSKU2687458</t>
  </si>
  <si>
    <t>33023/2015/2</t>
  </si>
  <si>
    <t>NYKU3880779</t>
  </si>
  <si>
    <t>21822/2015/5</t>
  </si>
  <si>
    <t>24451/2015/3</t>
  </si>
  <si>
    <t>29931/2015/1</t>
  </si>
  <si>
    <t>WINK ACCESSORIES B.V</t>
  </si>
  <si>
    <t>30070/2015/1</t>
  </si>
  <si>
    <t>FUJIAN ONETOUCH BUSINESS SERVICE CO.</t>
  </si>
  <si>
    <t>2016-02-26</t>
  </si>
  <si>
    <t>CPSU1818503</t>
  </si>
  <si>
    <t>61828/SS16/2</t>
  </si>
  <si>
    <t>2016-02-06</t>
  </si>
  <si>
    <t>20991/2015/11</t>
  </si>
  <si>
    <t>2016-02-27</t>
  </si>
  <si>
    <t>2016-03-02</t>
  </si>
  <si>
    <t>MSKU3440328</t>
  </si>
  <si>
    <t>29754/2015/6</t>
  </si>
  <si>
    <t>MRKU6866547</t>
  </si>
  <si>
    <t>24550/2015/2</t>
  </si>
  <si>
    <t>2016-01-16</t>
  </si>
  <si>
    <t>25868/2015/3</t>
  </si>
  <si>
    <t>SRI LAKSHMI FABRICS</t>
  </si>
  <si>
    <t>MSKU6581546</t>
  </si>
  <si>
    <t>32380/2015/5</t>
  </si>
  <si>
    <t>2016-02-18</t>
  </si>
  <si>
    <t>MSKU7367539</t>
  </si>
  <si>
    <t>35144/2015/4</t>
  </si>
  <si>
    <t>2016-01-17</t>
  </si>
  <si>
    <t>25868/2015/1</t>
  </si>
  <si>
    <t>21046/2015/13</t>
  </si>
  <si>
    <t>GVDU5069335</t>
  </si>
  <si>
    <t>MAŁASZEWICZE</t>
  </si>
  <si>
    <t>25636/2015/1</t>
  </si>
  <si>
    <t>NINGBO YINZHOU VANDK</t>
  </si>
  <si>
    <t>2016-02-25</t>
  </si>
  <si>
    <t>CAIU8484177</t>
  </si>
  <si>
    <t>22034/2015/2</t>
  </si>
  <si>
    <t>21817/2015/2</t>
  </si>
  <si>
    <t>23568/2015/3</t>
  </si>
  <si>
    <t>2016-01-21</t>
  </si>
  <si>
    <t>20467/2015/19</t>
  </si>
  <si>
    <t>21779/2015/3</t>
  </si>
  <si>
    <t>20214/2015/7</t>
  </si>
  <si>
    <t>2016-02-24</t>
  </si>
  <si>
    <t>PONU1901930</t>
  </si>
  <si>
    <t>21046/2015/14</t>
  </si>
  <si>
    <t>2016-03-03</t>
  </si>
  <si>
    <t>TTNU5337029</t>
  </si>
  <si>
    <t>61735/SS16/5</t>
  </si>
  <si>
    <t>2016-03-04</t>
  </si>
  <si>
    <t>GATU4347168</t>
  </si>
  <si>
    <t>28831/2015/3</t>
  </si>
  <si>
    <t>HLXU2394353</t>
  </si>
  <si>
    <t>29335/2015/1</t>
  </si>
  <si>
    <t>FUJIAN GREEN GROUP</t>
  </si>
  <si>
    <t>21016/2015/3</t>
  </si>
  <si>
    <t>21017/2015/3</t>
  </si>
  <si>
    <t>MRKU4682725</t>
  </si>
  <si>
    <t>62068/SS16/2</t>
  </si>
  <si>
    <t>CAXU8180392</t>
  </si>
  <si>
    <t>20376/2015/25</t>
  </si>
  <si>
    <t>20376/2015/27</t>
  </si>
  <si>
    <t>GESU5591868</t>
  </si>
  <si>
    <t>19692/2015/3</t>
  </si>
  <si>
    <t>20376/2015/26</t>
  </si>
  <si>
    <t>25648/2015/5</t>
  </si>
  <si>
    <t>2016-03-01</t>
  </si>
  <si>
    <t>FUZHOU</t>
  </si>
  <si>
    <t>PONU1943935</t>
  </si>
  <si>
    <t>28831/2015/4</t>
  </si>
  <si>
    <t>21779/2015/2</t>
  </si>
  <si>
    <t>2016-02-17</t>
  </si>
  <si>
    <t>2016-02-23</t>
  </si>
  <si>
    <t>BEAU2361782</t>
  </si>
  <si>
    <t>20214/2015/3</t>
  </si>
  <si>
    <t>NYKU3445283</t>
  </si>
  <si>
    <t>20632/2015/3</t>
  </si>
  <si>
    <t>26514/2015/3</t>
  </si>
  <si>
    <t>HLXU5204858</t>
  </si>
  <si>
    <t>30271/2015/1</t>
  </si>
  <si>
    <t>JOC GREAT WALL CORP.</t>
  </si>
  <si>
    <t>HLXU1308026,TCLU9500263</t>
  </si>
  <si>
    <t>21822/2015/3</t>
  </si>
  <si>
    <t>TCLU9500263</t>
  </si>
  <si>
    <t>19960/2015/4</t>
  </si>
  <si>
    <t>61545/SS16/2</t>
  </si>
  <si>
    <t>2016-03-07</t>
  </si>
  <si>
    <t>HLXU4380805,HLXU5299468</t>
  </si>
  <si>
    <t>62805/SS16/2</t>
  </si>
  <si>
    <t>2016-01-23</t>
  </si>
  <si>
    <t>2016-01-24</t>
  </si>
  <si>
    <t>20231/2015/13</t>
  </si>
  <si>
    <t>20231/2015/15</t>
  </si>
  <si>
    <t>20467/2015/20</t>
  </si>
  <si>
    <t>MRKU2154708</t>
  </si>
  <si>
    <t>20370/2015/6</t>
  </si>
  <si>
    <t>20376/2015/28</t>
  </si>
  <si>
    <t>MRKU2206798</t>
  </si>
  <si>
    <t>20216/2015/17</t>
  </si>
  <si>
    <t>20376/2015/29</t>
  </si>
  <si>
    <t>MRKU2283011</t>
  </si>
  <si>
    <t>20216/2015/16</t>
  </si>
  <si>
    <t>28143/2015/1</t>
  </si>
  <si>
    <t>2016-01-30</t>
  </si>
  <si>
    <t>20467/2015/16</t>
  </si>
  <si>
    <t>DFSU4219794</t>
  </si>
  <si>
    <t>20991/2015/12</t>
  </si>
  <si>
    <t>HLBU1103461</t>
  </si>
  <si>
    <t>20217/2015/4</t>
  </si>
  <si>
    <t>21025/2015/5</t>
  </si>
  <si>
    <t>2016-03-05</t>
  </si>
  <si>
    <t>2016-03-09</t>
  </si>
  <si>
    <t>MRKU2141700,MRKU2852381,MRKU7346750</t>
  </si>
  <si>
    <t>69317/SS16/1</t>
  </si>
  <si>
    <t>2016-03-10</t>
  </si>
  <si>
    <t>MSKU6763216</t>
  </si>
  <si>
    <t>20194/2015/3</t>
  </si>
  <si>
    <t>PONU1732526</t>
  </si>
  <si>
    <t>20368/2015/3</t>
  </si>
  <si>
    <t>MRKU4040197</t>
  </si>
  <si>
    <t>20376/2015/30</t>
  </si>
  <si>
    <t xml:space="preserve"> </t>
  </si>
  <si>
    <t>20376/2015/33</t>
  </si>
  <si>
    <t>MSKU0946333</t>
  </si>
  <si>
    <t>61445/SS16/1</t>
  </si>
  <si>
    <t>ZHEJIANG TAIZHOU</t>
  </si>
  <si>
    <t>PONU1479336</t>
  </si>
  <si>
    <t>24125/2015/3</t>
  </si>
  <si>
    <t>MSKU7884824,MSKU8415333,TCLU5020224</t>
  </si>
  <si>
    <t>34782/2015/2</t>
  </si>
  <si>
    <t>MRKU3149347</t>
  </si>
  <si>
    <t>20808/2015/4</t>
  </si>
  <si>
    <t>25648/2015/2</t>
  </si>
  <si>
    <t>29296/2015/3</t>
  </si>
  <si>
    <t>COTTON ZONE LTD.</t>
  </si>
  <si>
    <t>PONU8257243</t>
  </si>
  <si>
    <t>20216/2015/20</t>
  </si>
  <si>
    <t>22847/2015/6</t>
  </si>
  <si>
    <t>2016-03-08</t>
  </si>
  <si>
    <t>MSKU8297987</t>
  </si>
  <si>
    <t>20216/2015/19</t>
  </si>
  <si>
    <t>20370/2015/7</t>
  </si>
  <si>
    <t>20376/2015/31</t>
  </si>
  <si>
    <t>20376/2015/32</t>
  </si>
  <si>
    <t>32727/2015/1</t>
  </si>
  <si>
    <t>ALEMA TEXTILE LTD.</t>
  </si>
  <si>
    <t>20991/2015/7</t>
  </si>
  <si>
    <t>MSKU6686927</t>
  </si>
  <si>
    <t>62923/SS16/1</t>
  </si>
  <si>
    <t>HLBU1485831</t>
  </si>
  <si>
    <t>41156/2015/1</t>
  </si>
  <si>
    <t>ANHUI TECHNOLOGY I/E</t>
  </si>
  <si>
    <t>IPXU3570183</t>
  </si>
  <si>
    <t>21252/2015/4</t>
  </si>
  <si>
    <t>FSCU4441739</t>
  </si>
  <si>
    <t>19960/2015/6</t>
  </si>
  <si>
    <t>21822/2015/6</t>
  </si>
  <si>
    <t>29139/2015/1</t>
  </si>
  <si>
    <t>2016-02-15</t>
  </si>
  <si>
    <t>20228/2015/7</t>
  </si>
  <si>
    <t>MSKU9784589</t>
  </si>
  <si>
    <t>21146/2015/3</t>
  </si>
  <si>
    <t>MSKU6650056</t>
  </si>
  <si>
    <t>20216/2015/21</t>
  </si>
  <si>
    <t>20216/2015/22</t>
  </si>
  <si>
    <t>29157/2015/1</t>
  </si>
  <si>
    <t>PONU8209538</t>
  </si>
  <si>
    <t>21146/2015/2</t>
  </si>
  <si>
    <t>29296/2015/4</t>
  </si>
  <si>
    <t>2016-01-31</t>
  </si>
  <si>
    <t>CMAU8378429</t>
  </si>
  <si>
    <t>20991/2015/4</t>
  </si>
  <si>
    <t>CLHU3781336</t>
  </si>
  <si>
    <t>20991/2015/13</t>
  </si>
  <si>
    <t>20808/2015/16</t>
  </si>
  <si>
    <t>21143/2015/6</t>
  </si>
  <si>
    <t>20613/2015/5</t>
  </si>
  <si>
    <t>21046/2015/15</t>
  </si>
  <si>
    <t>HLXU1253371</t>
  </si>
  <si>
    <t>20336/2015/4</t>
  </si>
  <si>
    <t>HLXU5388821</t>
  </si>
  <si>
    <t>2524/2016/1</t>
  </si>
  <si>
    <t>XIAMEN UNI-METAL CO.</t>
  </si>
  <si>
    <t>2016-03-28</t>
  </si>
  <si>
    <t>2016-04-01</t>
  </si>
  <si>
    <t>HLXU5167902</t>
  </si>
  <si>
    <t>20647/2015/4</t>
  </si>
  <si>
    <t>20228/2015/8</t>
  </si>
  <si>
    <t>20467/2015/21</t>
  </si>
  <si>
    <t>20194/2015/5</t>
  </si>
  <si>
    <t>24094/2015/3</t>
  </si>
  <si>
    <t>2016-03-18</t>
  </si>
  <si>
    <t>2016-03-23</t>
  </si>
  <si>
    <t>TGHU8276950</t>
  </si>
  <si>
    <t>20376/2015/34</t>
  </si>
  <si>
    <t>20376/2015/4</t>
  </si>
  <si>
    <t>20808/2015/21</t>
  </si>
  <si>
    <t>MSKU9440285</t>
  </si>
  <si>
    <t>34782/2015/6</t>
  </si>
  <si>
    <t>2016-03-24</t>
  </si>
  <si>
    <t>MSKU6866111</t>
  </si>
  <si>
    <t>20370/2015/8</t>
  </si>
  <si>
    <t>20808/2015/17</t>
  </si>
  <si>
    <t>29296/2015/6</t>
  </si>
  <si>
    <t>2016-02-07</t>
  </si>
  <si>
    <t>20214/2015/11</t>
  </si>
  <si>
    <t>2016-03-12</t>
  </si>
  <si>
    <t>2016-03-17</t>
  </si>
  <si>
    <t>MRKU0936056</t>
  </si>
  <si>
    <t>24125/2015/4</t>
  </si>
  <si>
    <t>PONU8086829</t>
  </si>
  <si>
    <t>21046/2015/4</t>
  </si>
  <si>
    <t>MRKU9395055</t>
  </si>
  <si>
    <t>29754/2015/7</t>
  </si>
  <si>
    <t>CLHU4436870</t>
  </si>
  <si>
    <t>21046/2015/16</t>
  </si>
  <si>
    <t>GESU3643129</t>
  </si>
  <si>
    <t>24550/2015/3</t>
  </si>
  <si>
    <t>2016-04-04</t>
  </si>
  <si>
    <t>HLBU1526951</t>
  </si>
  <si>
    <t>20647/2015/7</t>
  </si>
  <si>
    <t>20991/2015/16</t>
  </si>
  <si>
    <t>2016-02-13</t>
  </si>
  <si>
    <t>28143/2015/3</t>
  </si>
  <si>
    <t>HLXU3144873</t>
  </si>
  <si>
    <t>20991/2015/15</t>
  </si>
  <si>
    <t>PONU0109888</t>
  </si>
  <si>
    <t>34782/2015/5</t>
  </si>
  <si>
    <t>MRKU9124330</t>
  </si>
  <si>
    <t>32380/2015/6</t>
  </si>
  <si>
    <t>21143/2015/3</t>
  </si>
  <si>
    <t>2016-02-14</t>
  </si>
  <si>
    <t>20216/2015/18</t>
  </si>
  <si>
    <t>21017/2015/4</t>
  </si>
  <si>
    <t>20231/2015/2</t>
  </si>
  <si>
    <t>20231/2015/16</t>
  </si>
  <si>
    <t>20231/2015/17</t>
  </si>
  <si>
    <t>20231/2015/18</t>
  </si>
  <si>
    <t>20467/2015/22</t>
  </si>
  <si>
    <t>2016-03-26</t>
  </si>
  <si>
    <t>20462/2015/4</t>
  </si>
  <si>
    <t>SEAU7820176</t>
  </si>
  <si>
    <t>20376/2015/35</t>
  </si>
  <si>
    <t>29157/2015/2</t>
  </si>
  <si>
    <t>61828/SS16/3</t>
  </si>
  <si>
    <t>2016-02-21</t>
  </si>
  <si>
    <t>20808/2015/12</t>
  </si>
  <si>
    <t>20231/2015/19</t>
  </si>
  <si>
    <t>MRKU5950458</t>
  </si>
  <si>
    <t>20216/2015/24</t>
  </si>
  <si>
    <t>21017/2015/2</t>
  </si>
  <si>
    <t>2016-03-22</t>
  </si>
  <si>
    <t>21025/2015/6</t>
  </si>
  <si>
    <t>20376/2015/36</t>
  </si>
  <si>
    <t>20376/2015/37</t>
  </si>
  <si>
    <t>2016-02-20</t>
  </si>
  <si>
    <t>MSKU6621973</t>
  </si>
  <si>
    <t>21822/2015/4</t>
  </si>
  <si>
    <t>36967/2015/1</t>
  </si>
  <si>
    <t>YANTAI PACIFIC HOME</t>
  </si>
  <si>
    <t>21025/2015/3</t>
  </si>
  <si>
    <t>2016-03-30</t>
  </si>
  <si>
    <t>MSKU6869091</t>
  </si>
  <si>
    <t>20216/2015/26</t>
  </si>
  <si>
    <t>20376/2015/38</t>
  </si>
  <si>
    <t>28143/2015/4</t>
  </si>
  <si>
    <t>MRKU3034040</t>
  </si>
  <si>
    <t>20376/2015/39</t>
  </si>
  <si>
    <t>20376/2015/40</t>
  </si>
  <si>
    <t>20376/2015/42</t>
  </si>
  <si>
    <t>32727/2015/2</t>
  </si>
  <si>
    <t>33317/2015/2</t>
  </si>
  <si>
    <t>KNIT WORLD LTD</t>
  </si>
  <si>
    <t>2016-04-14</t>
  </si>
  <si>
    <t>25689/2015/2</t>
  </si>
  <si>
    <t>2016-03-16</t>
  </si>
  <si>
    <t>2016-03-21</t>
  </si>
  <si>
    <t>FSCU6568086</t>
  </si>
  <si>
    <t>20991/2015/5</t>
  </si>
  <si>
    <t>2016-04-05</t>
  </si>
  <si>
    <t>MRKU4499442</t>
  </si>
  <si>
    <t>61735/SS16/6</t>
  </si>
  <si>
    <t>32727/2015/3</t>
  </si>
  <si>
    <t>2016-03-13</t>
  </si>
  <si>
    <t>MSKU6567912</t>
  </si>
  <si>
    <t>20214/2015/13</t>
  </si>
  <si>
    <t>20214/2015/14</t>
  </si>
  <si>
    <t>20214/2015/17</t>
  </si>
  <si>
    <t>TGHU4671581</t>
  </si>
  <si>
    <t>20216/2015/27</t>
  </si>
  <si>
    <t>20376/2015/41</t>
  </si>
  <si>
    <t>20376/2015/43</t>
  </si>
  <si>
    <t>AMFU3185344</t>
  </si>
  <si>
    <t>28143/2015/5</t>
  </si>
  <si>
    <t>29296/2015/2</t>
  </si>
  <si>
    <t>VIENNA</t>
  </si>
  <si>
    <t>20991/2015/10</t>
  </si>
  <si>
    <t>2016-03-14</t>
  </si>
  <si>
    <t>20467/2015/2</t>
  </si>
  <si>
    <t>20467/2015/23</t>
  </si>
  <si>
    <t>20467/2015/3</t>
  </si>
  <si>
    <t>CRSU1070360</t>
  </si>
  <si>
    <t>20217/2015/5</t>
  </si>
  <si>
    <t>22224/2015/2</t>
  </si>
  <si>
    <t>2016-04-08</t>
  </si>
  <si>
    <t>21822/2015/8</t>
  </si>
  <si>
    <t>2016-02-28</t>
  </si>
  <si>
    <t>22847/2015/3</t>
  </si>
  <si>
    <t>2016-03-31</t>
  </si>
  <si>
    <t>MSKU1604274</t>
  </si>
  <si>
    <t>20214/2015/15</t>
  </si>
  <si>
    <t>24094/2015/5</t>
  </si>
  <si>
    <t>2016-04-13</t>
  </si>
  <si>
    <t>MSKU7172624</t>
  </si>
  <si>
    <t>20461/2015/3</t>
  </si>
  <si>
    <t>20647/2015/8</t>
  </si>
  <si>
    <t>PONU0070132</t>
  </si>
  <si>
    <t>62841/SS16/1</t>
  </si>
  <si>
    <t>21822/2015/7</t>
  </si>
  <si>
    <t>2016-03-06</t>
  </si>
  <si>
    <t>20991/2015/14</t>
  </si>
  <si>
    <t>2016-03-15</t>
  </si>
  <si>
    <t>28143/2015/6</t>
  </si>
  <si>
    <t>25868/2015/2</t>
  </si>
  <si>
    <t>2016-04-15</t>
  </si>
  <si>
    <t>MSKU4000560</t>
  </si>
  <si>
    <t>20376/2015/5</t>
  </si>
  <si>
    <t>33317/2015/3</t>
  </si>
  <si>
    <t>29296/2015/5</t>
  </si>
  <si>
    <t>20216/2015/14</t>
  </si>
  <si>
    <t>MSKU7427480</t>
  </si>
  <si>
    <t>20214/2015/16</t>
  </si>
  <si>
    <t>21025/2015/4</t>
  </si>
  <si>
    <t>2016-04-22</t>
  </si>
  <si>
    <t>PONU1556453</t>
  </si>
  <si>
    <t>20216/2015/28</t>
  </si>
  <si>
    <t>20216/2015/29</t>
  </si>
  <si>
    <t>20808/2015/29</t>
  </si>
  <si>
    <t>29296/2015/9</t>
  </si>
  <si>
    <t>20231/2015/20</t>
  </si>
  <si>
    <t>20231/2015/3</t>
  </si>
  <si>
    <t>2016-04-07</t>
  </si>
  <si>
    <t>20467/2015/28</t>
  </si>
  <si>
    <t>2016-04-19</t>
  </si>
  <si>
    <t>MRKU7044452</t>
  </si>
  <si>
    <t>22075/2015/5</t>
  </si>
  <si>
    <t>20808/2015/19</t>
  </si>
  <si>
    <t>61828/SS16/4</t>
  </si>
  <si>
    <t>20808/2015/23</t>
  </si>
  <si>
    <t>20231/2015/21</t>
  </si>
  <si>
    <t>25648/2015/3</t>
  </si>
  <si>
    <t>20216/2015/25</t>
  </si>
  <si>
    <t>20214/2015/18</t>
  </si>
  <si>
    <t>20467/2015/25</t>
  </si>
  <si>
    <t>2016-04-10</t>
  </si>
  <si>
    <t>PONU1808787</t>
  </si>
  <si>
    <t>20214/2015/19</t>
  </si>
  <si>
    <t>24094/2015/4</t>
  </si>
  <si>
    <t>2016-03-19</t>
  </si>
  <si>
    <t>20991/2015/18</t>
  </si>
  <si>
    <t>20228/2015/2</t>
  </si>
  <si>
    <t>20370/2015/3</t>
  </si>
  <si>
    <t>2016-04-18</t>
  </si>
  <si>
    <t>20467/2015/26</t>
  </si>
  <si>
    <t>20467/2015/29</t>
  </si>
  <si>
    <t>2016-04-06</t>
  </si>
  <si>
    <t>28143/2015/2</t>
  </si>
  <si>
    <t>2016-03-20</t>
  </si>
  <si>
    <t>2016-04-28</t>
  </si>
  <si>
    <t>2016-05-02</t>
  </si>
  <si>
    <t>MRKU8047477</t>
  </si>
  <si>
    <t>20376/2015/44</t>
  </si>
  <si>
    <t>2016-05-05</t>
  </si>
  <si>
    <t>MRKU0277025</t>
  </si>
  <si>
    <t>20376/2015/6</t>
  </si>
  <si>
    <t>20808/2015/31</t>
  </si>
  <si>
    <t>2016-04-25</t>
  </si>
  <si>
    <t>2016-04-29</t>
  </si>
  <si>
    <t>HLXU1047977</t>
  </si>
  <si>
    <t>20808/2015/32</t>
  </si>
  <si>
    <t>22075/2015/4</t>
  </si>
  <si>
    <t>25648/2015/4</t>
  </si>
  <si>
    <t>20461/2015/2</t>
  </si>
  <si>
    <t>2016-03-25</t>
  </si>
  <si>
    <t>MRKU7677996</t>
  </si>
  <si>
    <t>20808/2015/33</t>
  </si>
  <si>
    <t>2016-03-27</t>
  </si>
  <si>
    <t>20808/2015/18</t>
  </si>
  <si>
    <t>20808/2015/24</t>
  </si>
  <si>
    <t>21143/2015/7</t>
  </si>
  <si>
    <t>2016-03-29</t>
  </si>
  <si>
    <t>20216/2015/4</t>
  </si>
  <si>
    <t>2016-04-27</t>
  </si>
  <si>
    <t>20214/2015/20</t>
  </si>
  <si>
    <t>2016-05-06</t>
  </si>
  <si>
    <t>GLDU5429370</t>
  </si>
  <si>
    <t>20216/2015/31</t>
  </si>
  <si>
    <t>20808/2015/36</t>
  </si>
  <si>
    <t>25648/2015/6</t>
  </si>
  <si>
    <t>21046/2015/5</t>
  </si>
  <si>
    <t>20808/2015/26</t>
  </si>
  <si>
    <t>21143/2015/4</t>
  </si>
  <si>
    <t>22847/2015/4</t>
  </si>
  <si>
    <t>2016-04-20</t>
  </si>
  <si>
    <t>20231/2015/22</t>
  </si>
  <si>
    <t>20231/2015/23</t>
  </si>
  <si>
    <t>2016-04-11</t>
  </si>
  <si>
    <t>20467/2015/30</t>
  </si>
  <si>
    <t>20991/2015/17</t>
  </si>
  <si>
    <t>20467/2015/27</t>
  </si>
  <si>
    <t>2016-04-09</t>
  </si>
  <si>
    <t>2016-04-12</t>
  </si>
  <si>
    <t>20216/2015/5</t>
  </si>
  <si>
    <t>33317/2015/1</t>
  </si>
  <si>
    <t>2016-05-09</t>
  </si>
  <si>
    <t>29296/2015/1</t>
  </si>
  <si>
    <t>29296/2015/10</t>
  </si>
  <si>
    <t>2016-04-21</t>
  </si>
  <si>
    <t>20808/2015/28</t>
  </si>
  <si>
    <t>29296/2015/7</t>
  </si>
  <si>
    <t>2016-04-23</t>
  </si>
  <si>
    <t>20216/2015/23</t>
  </si>
  <si>
    <t>2016-04-24</t>
  </si>
  <si>
    <t>20808/2015/27</t>
  </si>
  <si>
    <t>20808/2015/30</t>
  </si>
  <si>
    <t>20808/2015/34</t>
  </si>
  <si>
    <t>20808/2015/35</t>
  </si>
  <si>
    <t>20808/2015/5</t>
  </si>
  <si>
    <t>29296/2015/11</t>
  </si>
  <si>
    <t>2016-05-26</t>
  </si>
  <si>
    <t>2016-05-31</t>
  </si>
  <si>
    <t>MSKU1402680</t>
  </si>
  <si>
    <t>574/2016/6</t>
  </si>
  <si>
    <t>574/2016/7</t>
  </si>
  <si>
    <t>2016-06-08</t>
  </si>
  <si>
    <t>HLXU5393725</t>
  </si>
  <si>
    <t>574/2016/8</t>
  </si>
  <si>
    <t>574/2016/9</t>
  </si>
  <si>
    <t>2016-04-30</t>
  </si>
  <si>
    <t>2016-05-27</t>
  </si>
  <si>
    <t>2016-06-10</t>
  </si>
  <si>
    <t>43190/2015/1</t>
  </si>
  <si>
    <t>2016-05-01</t>
  </si>
  <si>
    <t>2016-06-07</t>
  </si>
  <si>
    <t>2016-06-13</t>
  </si>
  <si>
    <t>TRLU7099232</t>
  </si>
  <si>
    <t>43192/2015/6</t>
  </si>
  <si>
    <t>43192/2015/7</t>
  </si>
  <si>
    <t>571/2016/1</t>
  </si>
  <si>
    <t>2016-06-16</t>
  </si>
  <si>
    <t>HLXU8159177</t>
  </si>
  <si>
    <t>43197/2015/1</t>
  </si>
  <si>
    <t>2016-06-27</t>
  </si>
  <si>
    <t>43191/2015/1</t>
  </si>
  <si>
    <t>20808/2015/20</t>
  </si>
  <si>
    <t>GLDU3383100</t>
  </si>
  <si>
    <t>43063/2015/1</t>
  </si>
  <si>
    <t>HLBU1267697</t>
  </si>
  <si>
    <t>1071/2016/1</t>
  </si>
  <si>
    <t>1305/2016/1</t>
  </si>
  <si>
    <t>588/2016/1</t>
  </si>
  <si>
    <t>2016-06-17</t>
  </si>
  <si>
    <t>HLBU1816360,HLXU6363957,HLXU6537513,HLXU8297664,TCLU5976020</t>
  </si>
  <si>
    <t>275/2016/1</t>
  </si>
  <si>
    <t>2016-06-15</t>
  </si>
  <si>
    <t>2016-06-20</t>
  </si>
  <si>
    <t>GLDU7691820</t>
  </si>
  <si>
    <t>574/2016/11</t>
  </si>
  <si>
    <t>HLXU6259198</t>
  </si>
  <si>
    <t>574/2016/10</t>
  </si>
  <si>
    <t>TEMU7651592</t>
  </si>
  <si>
    <t>568/2016/5</t>
  </si>
  <si>
    <t>2016-06-23</t>
  </si>
  <si>
    <t>GESU1261744</t>
  </si>
  <si>
    <t>43192/2015/8</t>
  </si>
  <si>
    <t>568/2016/6</t>
  </si>
  <si>
    <t>2016-05-07</t>
  </si>
  <si>
    <t>2016-05-10</t>
  </si>
  <si>
    <t>2016-05-12</t>
  </si>
  <si>
    <t>20214/2015/21</t>
  </si>
  <si>
    <t>CLHU4783014</t>
  </si>
  <si>
    <t>278/2016/1</t>
  </si>
  <si>
    <t>CAIU8367720</t>
  </si>
  <si>
    <t>43188/2015/1</t>
  </si>
  <si>
    <t>572/2016/4</t>
  </si>
  <si>
    <t>2016-06-21</t>
  </si>
  <si>
    <t>HLXU1299937</t>
  </si>
  <si>
    <t>42575/2015/5</t>
  </si>
  <si>
    <t>PADMA SATEL ARAB</t>
  </si>
  <si>
    <t>574/2016/12</t>
  </si>
  <si>
    <t>2016-05-08</t>
  </si>
  <si>
    <t>SIHANOUKVILLE</t>
  </si>
  <si>
    <t>GESU3692756,MRKU3734336</t>
  </si>
  <si>
    <t>701/2016/1</t>
  </si>
  <si>
    <t>FSCU9170265,TGHU8777490</t>
  </si>
  <si>
    <t>577/2016/1</t>
  </si>
  <si>
    <t>INKU6394259</t>
  </si>
  <si>
    <t>703/2016/1</t>
  </si>
  <si>
    <t>2016-06-24</t>
  </si>
  <si>
    <t>CAXU7446209</t>
  </si>
  <si>
    <t>7559/2016/1</t>
  </si>
  <si>
    <t>2016-06-14</t>
  </si>
  <si>
    <t>HLXU1225852</t>
  </si>
  <si>
    <t>716/2016/5</t>
  </si>
  <si>
    <t>BMOU2900791,CAIU8544738</t>
  </si>
  <si>
    <t>43189/2015/2</t>
  </si>
  <si>
    <t>568/2016/1</t>
  </si>
  <si>
    <t>2016-05-11</t>
  </si>
  <si>
    <t>BMOU3018540</t>
  </si>
  <si>
    <t>43189/2015/5</t>
  </si>
  <si>
    <t>43192/2015/1</t>
  </si>
  <si>
    <t>DRYU9010640</t>
  </si>
  <si>
    <t>42575/2015/6</t>
  </si>
  <si>
    <t>43185/2015/5</t>
  </si>
  <si>
    <t>43188/2015/6</t>
  </si>
  <si>
    <t>697/2016/5</t>
  </si>
  <si>
    <t>2016-05-18</t>
  </si>
  <si>
    <t>MSKU5025835,MSKU6302641</t>
  </si>
  <si>
    <t>8298/2016/1</t>
  </si>
  <si>
    <t>MAEU6111591,MSKU6445658</t>
  </si>
  <si>
    <t>278/2016/6</t>
  </si>
  <si>
    <t>2016-07-01</t>
  </si>
  <si>
    <t>TTNU4167566</t>
  </si>
  <si>
    <t>285/2016/1</t>
  </si>
  <si>
    <t>2016-05-13</t>
  </si>
  <si>
    <t>BSIU4053639,HLBU1409560</t>
  </si>
  <si>
    <t>275/2016/6</t>
  </si>
  <si>
    <t>2016-05-14</t>
  </si>
  <si>
    <t>2016-05-16</t>
  </si>
  <si>
    <t>2016-05-23</t>
  </si>
  <si>
    <t>20214/2015/12</t>
  </si>
  <si>
    <t>1071/2016/5</t>
  </si>
  <si>
    <t>687/2016/1</t>
  </si>
  <si>
    <t>TCNU7360494</t>
  </si>
  <si>
    <t>571/2016/6</t>
  </si>
  <si>
    <t>HLXU3260390</t>
  </si>
  <si>
    <t>43188/2015/8</t>
  </si>
  <si>
    <t>43192/2015/11</t>
  </si>
  <si>
    <t>QCLU4550130</t>
  </si>
  <si>
    <t>43189/2015/6</t>
  </si>
  <si>
    <t>574/2016/14</t>
  </si>
  <si>
    <t>TCLU8083150</t>
  </si>
  <si>
    <t>43192/2015/10</t>
  </si>
  <si>
    <t>43192/2015/9</t>
  </si>
  <si>
    <t>62092/AW16/2</t>
  </si>
  <si>
    <t>2016-05-15</t>
  </si>
  <si>
    <t>20231/2015/24</t>
  </si>
  <si>
    <t>2016-06-05</t>
  </si>
  <si>
    <t>MRKU3894210</t>
  </si>
  <si>
    <t>43183/2015/1</t>
  </si>
  <si>
    <t>569/2016/4</t>
  </si>
  <si>
    <t>716/2016/6</t>
  </si>
  <si>
    <t>GATU8545710,MIEU0026863,MRKU4378116,PONU8079331</t>
  </si>
  <si>
    <t>62103/AW16/1</t>
  </si>
  <si>
    <t>2016-06-22</t>
  </si>
  <si>
    <t>MRKU0978410,MRKU3230274,MSKU0436371,MSKU9596555,MSKU9829580</t>
  </si>
  <si>
    <t>577/2016/8</t>
  </si>
  <si>
    <t>MRKU2267140,MSKU6378668</t>
  </si>
  <si>
    <t>707/2016/1</t>
  </si>
  <si>
    <t>MRKU4392454,MSKU9692121,PONU7412005</t>
  </si>
  <si>
    <t>577/2016/7</t>
  </si>
  <si>
    <t>MSKU0343896,MSKU1054584</t>
  </si>
  <si>
    <t>61863/AW16/1</t>
  </si>
  <si>
    <t>HLXU1160710</t>
  </si>
  <si>
    <t>43190/2015/6</t>
  </si>
  <si>
    <t>CLHU4521610</t>
  </si>
  <si>
    <t>7536/2016/1</t>
  </si>
  <si>
    <t>2016-06-30</t>
  </si>
  <si>
    <t>HLXU6414062</t>
  </si>
  <si>
    <t>7533/2016/1</t>
  </si>
  <si>
    <t>QUANZHOU HONGTU</t>
  </si>
  <si>
    <t>HLXU8300984</t>
  </si>
  <si>
    <t>2581/2016/1</t>
  </si>
  <si>
    <t>HLXU8300984,TCNU7549220</t>
  </si>
  <si>
    <t>278/2016/7</t>
  </si>
  <si>
    <t>HLBU1057725</t>
  </si>
  <si>
    <t>1037/2016/4</t>
  </si>
  <si>
    <t>HLXU6226110</t>
  </si>
  <si>
    <t>43196/2015/1</t>
  </si>
  <si>
    <t>2016-05-19</t>
  </si>
  <si>
    <t>2016-05-20</t>
  </si>
  <si>
    <t>2016-05-25</t>
  </si>
  <si>
    <t>20467/2015/4</t>
  </si>
  <si>
    <t>20467/2015/5</t>
  </si>
  <si>
    <t>NHAVA SHEVA</t>
  </si>
  <si>
    <t>MSKU6697691</t>
  </si>
  <si>
    <t>688/2016/1</t>
  </si>
  <si>
    <t>ITAU4177635</t>
  </si>
  <si>
    <t>588/2016/2</t>
  </si>
  <si>
    <t>ITAU4191865,TRLU4807765</t>
  </si>
  <si>
    <t>687/2016/2</t>
  </si>
  <si>
    <t>SEGU5632998</t>
  </si>
  <si>
    <t>280/2016/1</t>
  </si>
  <si>
    <t>TCLU4163344</t>
  </si>
  <si>
    <t>281/2016/1</t>
  </si>
  <si>
    <t>ZHEJIANG AMP-KINGHON</t>
  </si>
  <si>
    <t>CPSU4061814,GATU8420992,HLXU8031930,TTNU5806635</t>
  </si>
  <si>
    <t>8343/2016/1</t>
  </si>
  <si>
    <t>HLBU1397047</t>
  </si>
  <si>
    <t>287/2016/1</t>
  </si>
  <si>
    <t>HLXU5349975</t>
  </si>
  <si>
    <t>1071/2016/2</t>
  </si>
  <si>
    <t>1785/2016/1</t>
  </si>
  <si>
    <t>1799/2016/1</t>
  </si>
  <si>
    <t>5878/2016/1</t>
  </si>
  <si>
    <t>6237/2016/1</t>
  </si>
  <si>
    <t>2016-07-04</t>
  </si>
  <si>
    <t>FCIU8544504,HLXU8203670,SEGU5669370,SEGU5669410,TCLU8087540,TCNU9589089</t>
  </si>
  <si>
    <t>62805/AW16/2</t>
  </si>
  <si>
    <t>2016-05-21</t>
  </si>
  <si>
    <t>2016-05-22</t>
  </si>
  <si>
    <t>2016-05-30</t>
  </si>
  <si>
    <t>20808/2015/6</t>
  </si>
  <si>
    <t>HLXU1289374</t>
  </si>
  <si>
    <t>703/2016/5</t>
  </si>
  <si>
    <t>HLXU5156472</t>
  </si>
  <si>
    <t>703/2016/2</t>
  </si>
  <si>
    <t>HLXU3323800</t>
  </si>
  <si>
    <t>8041/2016/1</t>
  </si>
  <si>
    <t>2016-06-09</t>
  </si>
  <si>
    <t>TGHU7785741</t>
  </si>
  <si>
    <t>276/2016/1</t>
  </si>
  <si>
    <t>MAEU6343787</t>
  </si>
  <si>
    <t>928/2016/1</t>
  </si>
  <si>
    <t>2016-06-28</t>
  </si>
  <si>
    <t>MRKU0162875,MSKU6100928,MSKU6628160,PONU7900484</t>
  </si>
  <si>
    <t>7559/2016/2</t>
  </si>
  <si>
    <t>MRKU0450260</t>
  </si>
  <si>
    <t>61556/AW16/1</t>
  </si>
  <si>
    <t>MRKU3526800,MRKU4948970,MSKU0323652,MSKU3071132,TRLU8066378</t>
  </si>
  <si>
    <t>62103/AW16/2</t>
  </si>
  <si>
    <t>2016-07-05</t>
  </si>
  <si>
    <t>MRKU0268384</t>
  </si>
  <si>
    <t>9345/2016/1</t>
  </si>
  <si>
    <t>MRKU0717660</t>
  </si>
  <si>
    <t>5999/2016/1</t>
  </si>
  <si>
    <t>2016-07-06</t>
  </si>
  <si>
    <t>MSKU6942269</t>
  </si>
  <si>
    <t>8068/2016/1</t>
  </si>
  <si>
    <t>MSKU0973468</t>
  </si>
  <si>
    <t>729/2016/1</t>
  </si>
  <si>
    <t>2016-05-24</t>
  </si>
  <si>
    <t>2016-07-12</t>
  </si>
  <si>
    <t>HLXU6520090</t>
  </si>
  <si>
    <t>568/2016/2</t>
  </si>
  <si>
    <t>2016-07-14</t>
  </si>
  <si>
    <t>HLXU8007765</t>
  </si>
  <si>
    <t>568/2016/13</t>
  </si>
  <si>
    <t>571/2016/7</t>
  </si>
  <si>
    <t>2016-07-08</t>
  </si>
  <si>
    <t>BSIU2148490,GATU8731103</t>
  </si>
  <si>
    <t>568/2016/12</t>
  </si>
  <si>
    <t>CPSU6440355</t>
  </si>
  <si>
    <t>568/2016/10</t>
  </si>
  <si>
    <t>GATU0803038</t>
  </si>
  <si>
    <t>697/2016/10</t>
  </si>
  <si>
    <t>HLBU1623015</t>
  </si>
  <si>
    <t>1019/2016/5</t>
  </si>
  <si>
    <t>FSCU6442101</t>
  </si>
  <si>
    <t>574/2016/18</t>
  </si>
  <si>
    <t>734/2016/5</t>
  </si>
  <si>
    <t>2016-07-11</t>
  </si>
  <si>
    <t>FCIU8735516</t>
  </si>
  <si>
    <t>571/2016/9</t>
  </si>
  <si>
    <t>697/2016/1</t>
  </si>
  <si>
    <t>HLXU5372907</t>
  </si>
  <si>
    <t>43185/2015/7</t>
  </si>
  <si>
    <t>43187/2015/5</t>
  </si>
  <si>
    <t>43192/2015/14</t>
  </si>
  <si>
    <t>571/2016/8</t>
  </si>
  <si>
    <t>574/2016/17</t>
  </si>
  <si>
    <t>606/2016/1</t>
  </si>
  <si>
    <t>HLXU6256291</t>
  </si>
  <si>
    <t>43188/2015/10</t>
  </si>
  <si>
    <t>43192/2015/12</t>
  </si>
  <si>
    <t>43192/2015/13</t>
  </si>
  <si>
    <t>62092/AW16/1</t>
  </si>
  <si>
    <t>TGHU9317478</t>
  </si>
  <si>
    <t>734/2016/1</t>
  </si>
  <si>
    <t>CPSU6052555</t>
  </si>
  <si>
    <t>43188/2015/11</t>
  </si>
  <si>
    <t>568/2016/14</t>
  </si>
  <si>
    <t>574/2016/2</t>
  </si>
  <si>
    <t>2016-07-15</t>
  </si>
  <si>
    <t>TCNU9664480</t>
  </si>
  <si>
    <t>1019/2016/4</t>
  </si>
  <si>
    <t>574/2016/16</t>
  </si>
  <si>
    <t>2016-07-18</t>
  </si>
  <si>
    <t>CAXU9554692</t>
  </si>
  <si>
    <t>43192/2015/15</t>
  </si>
  <si>
    <t>568/2016/9</t>
  </si>
  <si>
    <t>697/2016/6</t>
  </si>
  <si>
    <t>697/2016/7</t>
  </si>
  <si>
    <t>2016-06-18</t>
  </si>
  <si>
    <t>MSKU9568173</t>
  </si>
  <si>
    <t>60982/AW16/1</t>
  </si>
  <si>
    <t>RVEE</t>
  </si>
  <si>
    <t>KARACHI</t>
  </si>
  <si>
    <t>CLHU4753690,CMAU8130474</t>
  </si>
  <si>
    <t>43186/2015/1</t>
  </si>
  <si>
    <t>AZAD INT'L CLOTHING</t>
  </si>
  <si>
    <t>Islamic Republic of Pakistan</t>
  </si>
  <si>
    <t>PONU1466719,PONU1622684,PONU1772426</t>
  </si>
  <si>
    <t>7769/2016/1</t>
  </si>
  <si>
    <t>2016-06-26</t>
  </si>
  <si>
    <t>2016-07-07</t>
  </si>
  <si>
    <t>HLXU1315730</t>
  </si>
  <si>
    <t>43190/2015/2</t>
  </si>
  <si>
    <t>716/2016/7</t>
  </si>
  <si>
    <t>DRYU4059334</t>
  </si>
  <si>
    <t>7665/2016/1</t>
  </si>
  <si>
    <t>CPSU6432684</t>
  </si>
  <si>
    <t>43185/2015/6</t>
  </si>
  <si>
    <t>DRYU9147530</t>
  </si>
  <si>
    <t>568/2016/8</t>
  </si>
  <si>
    <t>CLHU9063280</t>
  </si>
  <si>
    <t>574/2016/15</t>
  </si>
  <si>
    <t>63060/AW16/1</t>
  </si>
  <si>
    <t>HLXU6290906</t>
  </si>
  <si>
    <t>568/2016/11</t>
  </si>
  <si>
    <t>HLXU5187792,HLXU5287512,TTNU4489243</t>
  </si>
  <si>
    <t>578/2016/1</t>
  </si>
  <si>
    <t>HLXU8490333</t>
  </si>
  <si>
    <t>275/2016/8</t>
  </si>
  <si>
    <t>HLXU3358598</t>
  </si>
  <si>
    <t>734/2016/6</t>
  </si>
  <si>
    <t>TGHU4450810</t>
  </si>
  <si>
    <t>43188/2015/9</t>
  </si>
  <si>
    <t>697/2016/9</t>
  </si>
  <si>
    <t>2016-05-28</t>
  </si>
  <si>
    <t>PONU1403393</t>
  </si>
  <si>
    <t>43190/2015/8</t>
  </si>
  <si>
    <t>GLDU0396187</t>
  </si>
  <si>
    <t>1019/2016/6</t>
  </si>
  <si>
    <t>43192/2015/16</t>
  </si>
  <si>
    <t>697/2016/12</t>
  </si>
  <si>
    <t>697/2016/8</t>
  </si>
  <si>
    <t>1799/2016/5</t>
  </si>
  <si>
    <t>1305/2016/3</t>
  </si>
  <si>
    <t>588/2016/5</t>
  </si>
  <si>
    <t>62805/AW16/1</t>
  </si>
  <si>
    <t>2016-05-29</t>
  </si>
  <si>
    <t>2016-06-29</t>
  </si>
  <si>
    <t>MSKU2171121</t>
  </si>
  <si>
    <t>43190/2015/7</t>
  </si>
  <si>
    <t>PONU1879918</t>
  </si>
  <si>
    <t>8068/2016/2</t>
  </si>
  <si>
    <t>2016-07-16</t>
  </si>
  <si>
    <t>2016-07-21</t>
  </si>
  <si>
    <t>MRKU0088417</t>
  </si>
  <si>
    <t>61735/AW16/1</t>
  </si>
  <si>
    <t>MSKU6446675</t>
  </si>
  <si>
    <t>1037/2016/5</t>
  </si>
  <si>
    <t>MSKU8821585</t>
  </si>
  <si>
    <t>61735/AW16/2</t>
  </si>
  <si>
    <t>2016-06-04</t>
  </si>
  <si>
    <t>42575/2015/7</t>
  </si>
  <si>
    <t>275/2016/7</t>
  </si>
  <si>
    <t>MRKU0676724</t>
  </si>
  <si>
    <t>577/2016/9</t>
  </si>
  <si>
    <t>MSKU0603885,MSKU9216568,YMLU3138511</t>
  </si>
  <si>
    <t>7800/2016/1</t>
  </si>
  <si>
    <t>MSKU3905997</t>
  </si>
  <si>
    <t>8068/2016/5</t>
  </si>
  <si>
    <t>TGHU1658586</t>
  </si>
  <si>
    <t>9345/2016/2</t>
  </si>
  <si>
    <t>5669/2016/1</t>
  </si>
  <si>
    <t>2016-06-01</t>
  </si>
  <si>
    <t>278/2016/8</t>
  </si>
  <si>
    <t>MRKU2716430</t>
  </si>
  <si>
    <t>1019/2016/8</t>
  </si>
  <si>
    <t>1019/2016/9</t>
  </si>
  <si>
    <t>571/2016/2</t>
  </si>
  <si>
    <t>697/2016/13</t>
  </si>
  <si>
    <t>2016-06-03</t>
  </si>
  <si>
    <t>TGHU4191670</t>
  </si>
  <si>
    <t>275/2016/2</t>
  </si>
  <si>
    <t>MSKU5080318</t>
  </si>
  <si>
    <t>43188/2015/13</t>
  </si>
  <si>
    <t>2016-07-10</t>
  </si>
  <si>
    <t>HLXU3334338</t>
  </si>
  <si>
    <t>7533/2016/5</t>
  </si>
  <si>
    <t>TCLU4790690</t>
  </si>
  <si>
    <t>7533/2016/6</t>
  </si>
  <si>
    <t>43063/2015/6</t>
  </si>
  <si>
    <t>2016-06-06</t>
  </si>
  <si>
    <t>276/2016/2</t>
  </si>
  <si>
    <t>GLDU3200488</t>
  </si>
  <si>
    <t>688/2016/5</t>
  </si>
  <si>
    <t>TGHU069200</t>
  </si>
  <si>
    <t>7559/2016/4</t>
  </si>
  <si>
    <t>928/2016/2</t>
  </si>
  <si>
    <t>43188/2015/7</t>
  </si>
  <si>
    <t>2016-07-22</t>
  </si>
  <si>
    <t>2016-07-27</t>
  </si>
  <si>
    <t>MSKU6391037,MVIU0009282</t>
  </si>
  <si>
    <t>7800/2016/2</t>
  </si>
  <si>
    <t>SEA-AIR</t>
  </si>
  <si>
    <t>43185/2015/8</t>
  </si>
  <si>
    <t>43185/2015/9</t>
  </si>
  <si>
    <t>2016-07-13</t>
  </si>
  <si>
    <t>MRKU5290924</t>
  </si>
  <si>
    <t>7536/2016/2</t>
  </si>
  <si>
    <t>MRKU0943190,SCMU4008551</t>
  </si>
  <si>
    <t>8298/2016/3</t>
  </si>
  <si>
    <t>PONU1466637</t>
  </si>
  <si>
    <t>7769/2016/3</t>
  </si>
  <si>
    <t>2016-06-11</t>
  </si>
  <si>
    <t>CLHU8728627</t>
  </si>
  <si>
    <t>61735/AW16/3</t>
  </si>
  <si>
    <t>8496/2016/1</t>
  </si>
  <si>
    <t>ZHANGJIAGANG ORCA</t>
  </si>
  <si>
    <t>43189/2015/7</t>
  </si>
  <si>
    <t>572/2016/1</t>
  </si>
  <si>
    <t>569/2016/5</t>
  </si>
  <si>
    <t>2016-07-19</t>
  </si>
  <si>
    <t>HLXU8225601</t>
  </si>
  <si>
    <t>1019/2016/10</t>
  </si>
  <si>
    <t>1019/2016/2</t>
  </si>
  <si>
    <t>1019/2016/7</t>
  </si>
  <si>
    <t>43188/2015/12</t>
  </si>
  <si>
    <t>2016-07-25</t>
  </si>
  <si>
    <t>2016-07-29</t>
  </si>
  <si>
    <t>DRYU4006669,FSCU9542064,GATU4371821,HLXU6257868,TCLU4776897,TGHU8578630,TRLU6589580</t>
  </si>
  <si>
    <t>281/2016/2</t>
  </si>
  <si>
    <t>2016-08-01</t>
  </si>
  <si>
    <t>DFSU2696015</t>
  </si>
  <si>
    <t>275/2016/9</t>
  </si>
  <si>
    <t>FSCU4722490,TTNU5948650</t>
  </si>
  <si>
    <t>8343/2016/2</t>
  </si>
  <si>
    <t>HLXU1122962</t>
  </si>
  <si>
    <t>3676/2016/1</t>
  </si>
  <si>
    <t>5375/2016/1</t>
  </si>
  <si>
    <t>TONGLU NINGHANG</t>
  </si>
  <si>
    <t>5878/2016/2</t>
  </si>
  <si>
    <t>BSIU4068650</t>
  </si>
  <si>
    <t>3520/2016/1</t>
  </si>
  <si>
    <t>2016-06-19</t>
  </si>
  <si>
    <t>43186/2015/5</t>
  </si>
  <si>
    <t>42566/2015/4</t>
  </si>
  <si>
    <t>REDWAN TEX&amp;APPARELS</t>
  </si>
  <si>
    <t>42566/2015/5</t>
  </si>
  <si>
    <t>20214/2015/5</t>
  </si>
  <si>
    <t>716/2016/8</t>
  </si>
  <si>
    <t>2016-07-26</t>
  </si>
  <si>
    <t>DRYU4001060</t>
  </si>
  <si>
    <t>574/2016/21</t>
  </si>
  <si>
    <t>42575/2015/9</t>
  </si>
  <si>
    <t>HLXU3113846</t>
  </si>
  <si>
    <t>43190/2015/9</t>
  </si>
  <si>
    <t>716/2016/9</t>
  </si>
  <si>
    <t>MRKU3926024,MSKU0078262,MSKU1285758</t>
  </si>
  <si>
    <t>577/2016/12</t>
  </si>
  <si>
    <t>2016-07-28</t>
  </si>
  <si>
    <t>BMOU4160797,MRKU4423426,MSKU1694180,MSKU8216624</t>
  </si>
  <si>
    <t>577/2016/11</t>
  </si>
  <si>
    <t>BSIU9015610,MRKU3629177,MSKU1113882,TCKU9641705</t>
  </si>
  <si>
    <t>61863/AW16/2</t>
  </si>
  <si>
    <t>42566/2015/2</t>
  </si>
  <si>
    <t>278/2016/2</t>
  </si>
  <si>
    <t>2016-08-17</t>
  </si>
  <si>
    <t>2016-08-29</t>
  </si>
  <si>
    <t>PONU1889670</t>
  </si>
  <si>
    <t>KOPER</t>
  </si>
  <si>
    <t>43188/2015/14</t>
  </si>
  <si>
    <t>574/2016/19</t>
  </si>
  <si>
    <t>574/2016/20</t>
  </si>
  <si>
    <t>702/2016/1</t>
  </si>
  <si>
    <t>921/2016/1</t>
  </si>
  <si>
    <t>MSKU6983015</t>
  </si>
  <si>
    <t>7665/2016/2</t>
  </si>
  <si>
    <t>8298/2016/4</t>
  </si>
  <si>
    <t>2016-07-24</t>
  </si>
  <si>
    <t>HLXU3417427</t>
  </si>
  <si>
    <t>43190/2015/10</t>
  </si>
  <si>
    <t>2016-08-02</t>
  </si>
  <si>
    <t>POCU0402188</t>
  </si>
  <si>
    <t>43190/2015/3</t>
  </si>
  <si>
    <t>2016-08-05</t>
  </si>
  <si>
    <t>HLXU6513574</t>
  </si>
  <si>
    <t>43189/2015/8</t>
  </si>
  <si>
    <t>574/2016/22</t>
  </si>
  <si>
    <t>43187/2015/6</t>
  </si>
  <si>
    <t>697/2016/14</t>
  </si>
  <si>
    <t>2016-07-30</t>
  </si>
  <si>
    <t>2016-08-10</t>
  </si>
  <si>
    <t>MRKU7973874</t>
  </si>
  <si>
    <t>697/2016/2</t>
  </si>
  <si>
    <t>PONU7930236</t>
  </si>
  <si>
    <t>1019/2016/11</t>
  </si>
  <si>
    <t>568/2016/15</t>
  </si>
  <si>
    <t>571/2016/3</t>
  </si>
  <si>
    <t>2016-08-03</t>
  </si>
  <si>
    <t>2016-08-08</t>
  </si>
  <si>
    <t>FSCU8940119,SEGU5768156,SEGU5768670</t>
  </si>
  <si>
    <t>43063/2015/3</t>
  </si>
  <si>
    <t>2016-08-09</t>
  </si>
  <si>
    <t>CAIU8078100,DFSU7492523,FSCU8905864,FSCU8911086,FSCU8912950,HLXU5128948,HLXU5285588,HLXU8116350,SEGU5769867,TGHU4818482</t>
  </si>
  <si>
    <t>275/2016/3</t>
  </si>
  <si>
    <t>NYKU8020872</t>
  </si>
  <si>
    <t>588/2016/3</t>
  </si>
  <si>
    <t>AMFU8788886</t>
  </si>
  <si>
    <t>1305/2016/2</t>
  </si>
  <si>
    <t>285/2016/2</t>
  </si>
  <si>
    <t>4165/2016/1</t>
  </si>
  <si>
    <t>ANHUI SUNNY FASHION</t>
  </si>
  <si>
    <t>CPSU4017196</t>
  </si>
  <si>
    <t>1071/2016/6</t>
  </si>
  <si>
    <t>1799/2016/6</t>
  </si>
  <si>
    <t>287/2016/2</t>
  </si>
  <si>
    <t>2016-06-25</t>
  </si>
  <si>
    <t>42575/2015/1</t>
  </si>
  <si>
    <t>42575/2015/10</t>
  </si>
  <si>
    <t>42575/2015/8</t>
  </si>
  <si>
    <t>688/2016/7</t>
  </si>
  <si>
    <t>43188/2015/15</t>
  </si>
  <si>
    <t>FSCU9783020</t>
  </si>
  <si>
    <t>1037/2016/9</t>
  </si>
  <si>
    <t>2016-07-23</t>
  </si>
  <si>
    <t>MRKU4983647</t>
  </si>
  <si>
    <t>4043/2016/1</t>
  </si>
  <si>
    <t>43183/2015/2</t>
  </si>
  <si>
    <t>716/2016/10</t>
  </si>
  <si>
    <t>MSKU2946878</t>
  </si>
  <si>
    <t>43190/2015/11</t>
  </si>
  <si>
    <t>2016-07-31</t>
  </si>
  <si>
    <t>2016-08-23</t>
  </si>
  <si>
    <t>MRKU8870870</t>
  </si>
  <si>
    <t>568/2016/16</t>
  </si>
  <si>
    <t>574/2016/23</t>
  </si>
  <si>
    <t>1037/2016/10</t>
  </si>
  <si>
    <t>HLXU8083786</t>
  </si>
  <si>
    <t>43189/2015/9</t>
  </si>
  <si>
    <t>574/2016/24</t>
  </si>
  <si>
    <t>42575/2015/12</t>
  </si>
  <si>
    <t>2016-08-04</t>
  </si>
  <si>
    <t>HLXU8470785</t>
  </si>
  <si>
    <t>61435/AW16/1</t>
  </si>
  <si>
    <t>MSKU0008033,MSKU0280463,MSKU8412381,MSKU9600327</t>
  </si>
  <si>
    <t>577/2016/13</t>
  </si>
  <si>
    <t>GESU2977498</t>
  </si>
  <si>
    <t>8068/2016/4</t>
  </si>
  <si>
    <t>PONU1480403,PONU1671816</t>
  </si>
  <si>
    <t>7559/2016/3</t>
  </si>
  <si>
    <t>MSKU6870317</t>
  </si>
  <si>
    <t>3703/2016/2</t>
  </si>
  <si>
    <t>703/2016/3</t>
  </si>
  <si>
    <t>IPXU3170320</t>
  </si>
  <si>
    <t>43189/2015/11</t>
  </si>
  <si>
    <t>HLBU1436185</t>
  </si>
  <si>
    <t>697/2016/17</t>
  </si>
  <si>
    <t>CLHU8767114</t>
  </si>
  <si>
    <t>43189/2015/10</t>
  </si>
  <si>
    <t>568/2016/19</t>
  </si>
  <si>
    <t>697/2016/18</t>
  </si>
  <si>
    <t>2016-08-24</t>
  </si>
  <si>
    <t>HLBU1771141</t>
  </si>
  <si>
    <t>568/2016/18</t>
  </si>
  <si>
    <t>42575/2015/11</t>
  </si>
  <si>
    <t>43192/2015/17</t>
  </si>
  <si>
    <t>MSKU7454628</t>
  </si>
  <si>
    <t>7536/2016/3</t>
  </si>
  <si>
    <t>2016-09-05</t>
  </si>
  <si>
    <t>HLXU3081857</t>
  </si>
  <si>
    <t>568/2016/17</t>
  </si>
  <si>
    <t>697/2016/16</t>
  </si>
  <si>
    <t>697/2016/19</t>
  </si>
  <si>
    <t>2016-07-03</t>
  </si>
  <si>
    <t>1019/2016/1</t>
  </si>
  <si>
    <t>1037/2016/1</t>
  </si>
  <si>
    <t>GATU0589374</t>
  </si>
  <si>
    <t>4183/2016/1</t>
  </si>
  <si>
    <t>QUANZHOU ANCHOR</t>
  </si>
  <si>
    <t>2016-08-11</t>
  </si>
  <si>
    <t>FSCU9454446,HLBU1410365</t>
  </si>
  <si>
    <t>275/2016/12</t>
  </si>
  <si>
    <t>HLXU1171951</t>
  </si>
  <si>
    <t>275/2016/11</t>
  </si>
  <si>
    <t>TCLU4141411</t>
  </si>
  <si>
    <t>43063/2015/11</t>
  </si>
  <si>
    <t>2016-08-12</t>
  </si>
  <si>
    <t>SEGU5766739</t>
  </si>
  <si>
    <t>1071/2016/3</t>
  </si>
  <si>
    <t>1799/2016/2</t>
  </si>
  <si>
    <t>588/2016/6</t>
  </si>
  <si>
    <t>6237/2016/2</t>
  </si>
  <si>
    <t>2016-07-02</t>
  </si>
  <si>
    <t>2016-08-06</t>
  </si>
  <si>
    <t>MRKU4006660</t>
  </si>
  <si>
    <t>734/2016/2</t>
  </si>
  <si>
    <t>2016-08-16</t>
  </si>
  <si>
    <t>PONU0901956</t>
  </si>
  <si>
    <t>5344/2016/1</t>
  </si>
  <si>
    <t>S.B.KNITTING LTD.</t>
  </si>
  <si>
    <t>569/2016/6</t>
  </si>
  <si>
    <t>43186/2015/4</t>
  </si>
  <si>
    <t>43192/2015/18</t>
  </si>
  <si>
    <t>688/2016/8</t>
  </si>
  <si>
    <t>3706/2016/4</t>
  </si>
  <si>
    <t>2016-08-07</t>
  </si>
  <si>
    <t>MSKU6106124</t>
  </si>
  <si>
    <t>727/2016/3</t>
  </si>
  <si>
    <t>734/2016/7</t>
  </si>
  <si>
    <t>MSKU3838287</t>
  </si>
  <si>
    <t>18336/2016/1</t>
  </si>
  <si>
    <t>60881/AW16/1</t>
  </si>
  <si>
    <t>TALENTED DRAGON LTD.</t>
  </si>
  <si>
    <t>2016-08-21</t>
  </si>
  <si>
    <t>2016-08-26</t>
  </si>
  <si>
    <t>QINGDAO</t>
  </si>
  <si>
    <t>MSKU4020000</t>
  </si>
  <si>
    <t>43063/2015/9</t>
  </si>
  <si>
    <t>CARU9618472,TCKU9021108,TTNU9431183</t>
  </si>
  <si>
    <t>62103/AW16/3</t>
  </si>
  <si>
    <t>2016-08-25</t>
  </si>
  <si>
    <t>MSKU7126531</t>
  </si>
  <si>
    <t>43063/2015/10</t>
  </si>
  <si>
    <t>2016-08-19</t>
  </si>
  <si>
    <t>IPXU3706259</t>
  </si>
  <si>
    <t>1071/2016/7</t>
  </si>
  <si>
    <t>43063/2015/12</t>
  </si>
  <si>
    <t>2016-07-09</t>
  </si>
  <si>
    <t>42575/2015/2</t>
  </si>
  <si>
    <t>921/2016/8</t>
  </si>
  <si>
    <t>2016-08-18</t>
  </si>
  <si>
    <t>MRKU4627651</t>
  </si>
  <si>
    <t>568/2016/20</t>
  </si>
  <si>
    <t>727/2016/1</t>
  </si>
  <si>
    <t>3706/2016/5</t>
  </si>
  <si>
    <t>MSKU3217320,PONU7329101</t>
  </si>
  <si>
    <t>9345/2016/3</t>
  </si>
  <si>
    <t>2016-08-22</t>
  </si>
  <si>
    <t>HLXU3287215</t>
  </si>
  <si>
    <t>42575/2015/13</t>
  </si>
  <si>
    <t>61828/AW16/1</t>
  </si>
  <si>
    <t>TRLU4840439</t>
  </si>
  <si>
    <t>43189/2015/12</t>
  </si>
  <si>
    <t>43189/2015/13</t>
  </si>
  <si>
    <t>574/2016/3</t>
  </si>
  <si>
    <t>569/2016/1</t>
  </si>
  <si>
    <t>2175/2016/1</t>
  </si>
  <si>
    <t>283/2016/3</t>
  </si>
  <si>
    <t>2016-07-17</t>
  </si>
  <si>
    <t>43185/2015/10</t>
  </si>
  <si>
    <t>43185/2015/11</t>
  </si>
  <si>
    <t>43185/2015/12</t>
  </si>
  <si>
    <t>43185/2015/13</t>
  </si>
  <si>
    <t>43185/2015/14</t>
  </si>
  <si>
    <t>CARU9621136,WSCU8427926,ZCSU8207951</t>
  </si>
  <si>
    <t>577/2016/15</t>
  </si>
  <si>
    <t>43188/2015/2</t>
  </si>
  <si>
    <t>697/2016/11</t>
  </si>
  <si>
    <t>43185/2015/1</t>
  </si>
  <si>
    <t>TRLU6604427</t>
  </si>
  <si>
    <t>687/2016/3</t>
  </si>
  <si>
    <t>CICU9870564</t>
  </si>
  <si>
    <t>275/2016/13</t>
  </si>
  <si>
    <t>HLXU8613973</t>
  </si>
  <si>
    <t>568/2016/21</t>
  </si>
  <si>
    <t>702/2016/2</t>
  </si>
  <si>
    <t>697/2016/15</t>
  </si>
  <si>
    <t>697/2016/20</t>
  </si>
  <si>
    <t>7533/2016/4</t>
  </si>
  <si>
    <t>AMFU8517272</t>
  </si>
  <si>
    <t>7533/2016/2</t>
  </si>
  <si>
    <t>7533/2016/7</t>
  </si>
  <si>
    <t>BMOU4179149,MRKU3976772,MSKU1936860</t>
  </si>
  <si>
    <t>577/2016/16</t>
  </si>
  <si>
    <t>MSKU7364503</t>
  </si>
  <si>
    <t>43197/2015/4</t>
  </si>
  <si>
    <t>2016-08-31</t>
  </si>
  <si>
    <t>HLXU8130086</t>
  </si>
  <si>
    <t>574/2016/25</t>
  </si>
  <si>
    <t>2016-07-20</t>
  </si>
  <si>
    <t>WSCU8437293</t>
  </si>
  <si>
    <t>2581/2016/2</t>
  </si>
  <si>
    <t>WSCU8461406</t>
  </si>
  <si>
    <t>278/2016/11</t>
  </si>
  <si>
    <t>278/2016/3</t>
  </si>
  <si>
    <t>CICU9912567</t>
  </si>
  <si>
    <t>275/2016/10</t>
  </si>
  <si>
    <t>WSCU8265018</t>
  </si>
  <si>
    <t>577/2016/17</t>
  </si>
  <si>
    <t>43189/2015/3</t>
  </si>
  <si>
    <t>MRKU4510990,MSKU3506425</t>
  </si>
  <si>
    <t>8298/2016/2</t>
  </si>
  <si>
    <t>2016-09-09</t>
  </si>
  <si>
    <t>IKSU4662018</t>
  </si>
  <si>
    <t>285/2016/4</t>
  </si>
  <si>
    <t>2016-09-06</t>
  </si>
  <si>
    <t>2016-09-16</t>
  </si>
  <si>
    <t>11885/2016/1</t>
  </si>
  <si>
    <t>3706/2016/7</t>
  </si>
  <si>
    <t>2016-09-01</t>
  </si>
  <si>
    <t>CPSU1043170</t>
  </si>
  <si>
    <t>280/2016/2</t>
  </si>
  <si>
    <t>TCNU8661018</t>
  </si>
  <si>
    <t>287/2016/3</t>
  </si>
  <si>
    <t>61527/AW16/1</t>
  </si>
  <si>
    <t>8343/2016/4</t>
  </si>
  <si>
    <t>2016-09-02</t>
  </si>
  <si>
    <t>CXDU1669748,MOTU0778579,MOTU6724693,TCLU6725918,TGHU6018848</t>
  </si>
  <si>
    <t>62805/AW16/3</t>
  </si>
  <si>
    <t>FSCU8232059</t>
  </si>
  <si>
    <t>1071/2016/4</t>
  </si>
  <si>
    <t>1305/2016/4</t>
  </si>
  <si>
    <t>5878/2016/3</t>
  </si>
  <si>
    <t>588/2016/4</t>
  </si>
  <si>
    <t>2016-09-03</t>
  </si>
  <si>
    <t>DRYU4286678,GESU3976304,MOFU0628168</t>
  </si>
  <si>
    <t>281/2016/3</t>
  </si>
  <si>
    <t>TCNU4919315,TCNU8718561</t>
  </si>
  <si>
    <t>687/2016/4</t>
  </si>
  <si>
    <t>CAIU9627380,HLXU8621372,TRLU6933253</t>
  </si>
  <si>
    <t>275/2016/14</t>
  </si>
  <si>
    <t>2016-08-30</t>
  </si>
  <si>
    <t>TCLU4254779</t>
  </si>
  <si>
    <t>578/2016/2</t>
  </si>
  <si>
    <t>INKU2623850,MVIU0027732</t>
  </si>
  <si>
    <t>577/2016/18</t>
  </si>
  <si>
    <t>MSKU6698980</t>
  </si>
  <si>
    <t>3520/2016/2</t>
  </si>
  <si>
    <t>703/2016/4</t>
  </si>
  <si>
    <t>INKU2496550</t>
  </si>
  <si>
    <t>571/2016/11</t>
  </si>
  <si>
    <t>574/2016/26</t>
  </si>
  <si>
    <t>CLHU4508223,GVCU4039693,HLBU1771814</t>
  </si>
  <si>
    <t>707/2016/2</t>
  </si>
  <si>
    <t>569/2016/2</t>
  </si>
  <si>
    <t>PONU8023395</t>
  </si>
  <si>
    <t>571/2016/12</t>
  </si>
  <si>
    <t>574/2016/28</t>
  </si>
  <si>
    <t>7518/2016/1</t>
  </si>
  <si>
    <t>INTRAMEX FASHIONS</t>
  </si>
  <si>
    <t>MRKU0049051,MSKU9503995,UESU4159010</t>
  </si>
  <si>
    <t>8068/2016/3</t>
  </si>
  <si>
    <t>MRKU3253897,MRKU6852754,MSKU9427719</t>
  </si>
  <si>
    <t>278/2016/10</t>
  </si>
  <si>
    <t>PONU1657119</t>
  </si>
  <si>
    <t>1037/2016/11</t>
  </si>
  <si>
    <t>42566/2015/1</t>
  </si>
  <si>
    <t>42575/2015/14</t>
  </si>
  <si>
    <t>2016-09-14</t>
  </si>
  <si>
    <t>MSKU5670572</t>
  </si>
  <si>
    <t>43063/2015/7</t>
  </si>
  <si>
    <t>571/2016/10</t>
  </si>
  <si>
    <t>MRKU3928516,MSKU5734614</t>
  </si>
  <si>
    <t>7769/2016/2</t>
  </si>
  <si>
    <t>2016-08-27</t>
  </si>
  <si>
    <t>2016-09-21</t>
  </si>
  <si>
    <t>MRKU2298691,MSKU3206921</t>
  </si>
  <si>
    <t>7536/2016/4</t>
  </si>
  <si>
    <t>2016-09-08</t>
  </si>
  <si>
    <t>TRLU8865121</t>
  </si>
  <si>
    <t>729/2016/2</t>
  </si>
  <si>
    <t>2016-09-12</t>
  </si>
  <si>
    <t>FSCU4841381</t>
  </si>
  <si>
    <t>285/2016/3</t>
  </si>
  <si>
    <t>2016-09-07</t>
  </si>
  <si>
    <t>CLHU8956150,MSKU0786003,MSKU9194052,PONU0684228,UESU4617576</t>
  </si>
  <si>
    <t>577/2016/19</t>
  </si>
  <si>
    <t>43063/2015/14</t>
  </si>
  <si>
    <t>TGHU4977313</t>
  </si>
  <si>
    <t>687/2016/5</t>
  </si>
  <si>
    <t>DRYU4274764,TTNU5823930</t>
  </si>
  <si>
    <t>281/2016/4</t>
  </si>
  <si>
    <t>GATU8578592,HLXU6539898,TTNU1561914</t>
  </si>
  <si>
    <t>275/2016/15</t>
  </si>
  <si>
    <t>TCLU3860410</t>
  </si>
  <si>
    <t>43063/2015/13</t>
  </si>
  <si>
    <t>CBHU8488758</t>
  </si>
  <si>
    <t>1037/2016/12</t>
  </si>
  <si>
    <t>MSKU3502950</t>
  </si>
  <si>
    <t>43190/2015/12</t>
  </si>
  <si>
    <t>2016-09-15</t>
  </si>
  <si>
    <t>MRKU2752058</t>
  </si>
  <si>
    <t>568/2016/24</t>
  </si>
  <si>
    <t>7518/2016/2</t>
  </si>
  <si>
    <t>MSKU9188131</t>
  </si>
  <si>
    <t>568/2016/23</t>
  </si>
  <si>
    <t>574/2016/30</t>
  </si>
  <si>
    <t>61828/AW16/2</t>
  </si>
  <si>
    <t>62092/AW16/3</t>
  </si>
  <si>
    <t>2016-09-19</t>
  </si>
  <si>
    <t>MSKU0615422</t>
  </si>
  <si>
    <t>574/2016/29</t>
  </si>
  <si>
    <t>697/2016/21</t>
  </si>
  <si>
    <t>727/2016/2</t>
  </si>
  <si>
    <t>2016-09-20</t>
  </si>
  <si>
    <t>MRKU0405867</t>
  </si>
  <si>
    <t>43183/2015/3</t>
  </si>
  <si>
    <t>43190/2015/13</t>
  </si>
  <si>
    <t>716/2016/11</t>
  </si>
  <si>
    <t>688/2016/6</t>
  </si>
  <si>
    <t>568/2016/3</t>
  </si>
  <si>
    <t>3706/2016/6</t>
  </si>
  <si>
    <t>688/2016/3</t>
  </si>
  <si>
    <t>MRKU3648053</t>
  </si>
  <si>
    <t>568/2016/27</t>
  </si>
  <si>
    <t>574/2016/31</t>
  </si>
  <si>
    <t>MSKU9648155</t>
  </si>
  <si>
    <t>568/2016/26</t>
  </si>
  <si>
    <t>571/2016/13</t>
  </si>
  <si>
    <t>MSKU9508410</t>
  </si>
  <si>
    <t>734/2016/8</t>
  </si>
  <si>
    <t>2016-09-10</t>
  </si>
  <si>
    <t>MSKU7315746</t>
  </si>
  <si>
    <t>43188/2015/19</t>
  </si>
  <si>
    <t>PONU7533706</t>
  </si>
  <si>
    <t>42575/2015/15</t>
  </si>
  <si>
    <t>568/2016/22</t>
  </si>
  <si>
    <t>MRKU3450670</t>
  </si>
  <si>
    <t>42575/2015/4</t>
  </si>
  <si>
    <t>697/2016/22</t>
  </si>
  <si>
    <t>43185/2015/17</t>
  </si>
  <si>
    <t>MRKU7409843</t>
  </si>
  <si>
    <t>8068/2016/6</t>
  </si>
  <si>
    <t>MRKU8327734</t>
  </si>
  <si>
    <t>43196/2015/2</t>
  </si>
  <si>
    <t>MRKU7980847</t>
  </si>
  <si>
    <t>1037/2016/13</t>
  </si>
  <si>
    <t>MRKU8207071</t>
  </si>
  <si>
    <t>1037/2016/14</t>
  </si>
  <si>
    <t>3706/2016/8</t>
  </si>
  <si>
    <t>2016-08-14</t>
  </si>
  <si>
    <t>TBJU7370743</t>
  </si>
  <si>
    <t>577/2016/20</t>
  </si>
  <si>
    <t>MRKU3528823,UESU4619521</t>
  </si>
  <si>
    <t>7769/2016/4</t>
  </si>
  <si>
    <t>2016-09-23</t>
  </si>
  <si>
    <t>MRKU4058088</t>
  </si>
  <si>
    <t>43185/2015/18</t>
  </si>
  <si>
    <t>5344/2016/2</t>
  </si>
  <si>
    <t>571/2016/4</t>
  </si>
  <si>
    <t>697/2016/23</t>
  </si>
  <si>
    <t>2016-09-11</t>
  </si>
  <si>
    <t>62219/AW16/1</t>
  </si>
  <si>
    <t>CAXU7325932</t>
  </si>
  <si>
    <t>275/2016/16</t>
  </si>
  <si>
    <t>HLXU1294745</t>
  </si>
  <si>
    <t>275/2016/17</t>
  </si>
  <si>
    <t>GLDU3047954</t>
  </si>
  <si>
    <t>1799/2016/7</t>
  </si>
  <si>
    <t>43063/2015/8</t>
  </si>
  <si>
    <t>578/2016/4</t>
  </si>
  <si>
    <t>588/2016/7</t>
  </si>
  <si>
    <t>2016-09-13</t>
  </si>
  <si>
    <t>2016-10-05</t>
  </si>
  <si>
    <t>7533/2016/8</t>
  </si>
  <si>
    <t>43190/2015/4</t>
  </si>
  <si>
    <t>MSKU5646344</t>
  </si>
  <si>
    <t>5999/2016/2</t>
  </si>
  <si>
    <t>2016-09-22</t>
  </si>
  <si>
    <t>MSKU9629582</t>
  </si>
  <si>
    <t>43188/2015/23</t>
  </si>
  <si>
    <t>574/2016/33</t>
  </si>
  <si>
    <t>42566/2015/3</t>
  </si>
  <si>
    <t>43188/2015/21</t>
  </si>
  <si>
    <t>43188/2015/16</t>
  </si>
  <si>
    <t>283/2016/4</t>
  </si>
  <si>
    <t>1037/2016/2</t>
  </si>
  <si>
    <t>GESU4900387,GESU5147998</t>
  </si>
  <si>
    <t>577/2016/21</t>
  </si>
  <si>
    <t>2016-09-27</t>
  </si>
  <si>
    <t>PONU7589876</t>
  </si>
  <si>
    <t>43185/2015/16</t>
  </si>
  <si>
    <t>697/2016/3</t>
  </si>
  <si>
    <t>734/2016/3</t>
  </si>
  <si>
    <t>2016-09-28</t>
  </si>
  <si>
    <t>MRKU2295619</t>
  </si>
  <si>
    <t>43188/2015/24</t>
  </si>
  <si>
    <t>43192/2015/19</t>
  </si>
  <si>
    <t>734/2016/9</t>
  </si>
  <si>
    <t>42575/2015/17</t>
  </si>
  <si>
    <t>2016-09-29</t>
  </si>
  <si>
    <t>1071/2016/9</t>
  </si>
  <si>
    <t>2016-08-13</t>
  </si>
  <si>
    <t>43185/2015/15</t>
  </si>
  <si>
    <t>LYGU4023012</t>
  </si>
  <si>
    <t>275/2016/18</t>
  </si>
  <si>
    <t>GESU5084689</t>
  </si>
  <si>
    <t>687/2016/6</t>
  </si>
  <si>
    <t>2016-08-15</t>
  </si>
  <si>
    <t>7694/2016/1</t>
  </si>
  <si>
    <t>GLARE FASHIONS LTD.</t>
  </si>
  <si>
    <t>716/2016/12</t>
  </si>
  <si>
    <t>2016-10-04</t>
  </si>
  <si>
    <t>CAIU8254678</t>
  </si>
  <si>
    <t>568/2016/28</t>
  </si>
  <si>
    <t>574/2016/34</t>
  </si>
  <si>
    <t>BMOU4010082</t>
  </si>
  <si>
    <t>43187/2015/4</t>
  </si>
  <si>
    <t>43063/2015/15</t>
  </si>
  <si>
    <t>606/2016/5</t>
  </si>
  <si>
    <t>606/2016/4</t>
  </si>
  <si>
    <t>FCIU3041873</t>
  </si>
  <si>
    <t>688/2016/4</t>
  </si>
  <si>
    <t>7533/2016/3</t>
  </si>
  <si>
    <t>716/2016/13</t>
  </si>
  <si>
    <t>2016-08-20</t>
  </si>
  <si>
    <t>716/2016/1</t>
  </si>
  <si>
    <t>MRKU0053004,MSKU7978707</t>
  </si>
  <si>
    <t>7769/2016/5</t>
  </si>
  <si>
    <t>2016-10-07</t>
  </si>
  <si>
    <t>2016-10-11</t>
  </si>
  <si>
    <t>MRKU2421229</t>
  </si>
  <si>
    <t>7056/2016/1</t>
  </si>
  <si>
    <t>ZABER &amp; ZUABIR FABR.</t>
  </si>
  <si>
    <t>MRKU2421229,MRKU8392370,MSKU9869665,PONU7339250</t>
  </si>
  <si>
    <t>7056/2016/2</t>
  </si>
  <si>
    <t>3706/2016/9</t>
  </si>
  <si>
    <t>568/2016/25</t>
  </si>
  <si>
    <t>568/2016/4</t>
  </si>
  <si>
    <t>2016-08-28</t>
  </si>
  <si>
    <t>42575/2015/16</t>
  </si>
  <si>
    <t>ARDU5010877,ARDU5010882,ARDU5010898</t>
  </si>
  <si>
    <t>62103/AW16/4</t>
  </si>
  <si>
    <t>42575/2015/18</t>
  </si>
  <si>
    <t>MSKU0632461</t>
  </si>
  <si>
    <t>577/2016/22</t>
  </si>
  <si>
    <t>HLXU3325892,TCLU4155436</t>
  </si>
  <si>
    <t>275/2016/19</t>
  </si>
  <si>
    <t>GESU1211912</t>
  </si>
  <si>
    <t>1071/2016/8</t>
  </si>
  <si>
    <t>1799/2016/4</t>
  </si>
  <si>
    <t>578/2016/3</t>
  </si>
  <si>
    <t>43188/2015/20</t>
  </si>
  <si>
    <t>2175/2016/2</t>
  </si>
  <si>
    <t>HLXU4320215,HLXU5237893</t>
  </si>
  <si>
    <t>707/2016/3</t>
  </si>
  <si>
    <t>2016-10-10</t>
  </si>
  <si>
    <t>MSKU9972056</t>
  </si>
  <si>
    <t>568/2016/7</t>
  </si>
  <si>
    <t>2016-10-12</t>
  </si>
  <si>
    <t>PONU8080332</t>
  </si>
  <si>
    <t>43189/2015/14</t>
  </si>
  <si>
    <t>571/2016/14</t>
  </si>
  <si>
    <t>574/2016/5</t>
  </si>
  <si>
    <t>43185/2015/19</t>
  </si>
  <si>
    <t>43185/2015/2</t>
  </si>
  <si>
    <t>CICU9880201</t>
  </si>
  <si>
    <t>275/2016/20</t>
  </si>
  <si>
    <t>3706/2016/1</t>
  </si>
  <si>
    <t>574/2016/4</t>
  </si>
  <si>
    <t>CICU9913049</t>
  </si>
  <si>
    <t>275/2016/4</t>
  </si>
  <si>
    <t>WSCU9013176</t>
  </si>
  <si>
    <t>2581/2016/3</t>
  </si>
  <si>
    <t>278/2016/12</t>
  </si>
  <si>
    <t>2016-10-14</t>
  </si>
  <si>
    <t>2016-10-20</t>
  </si>
  <si>
    <t>MRKU0403674</t>
  </si>
  <si>
    <t>13227/2016/2</t>
  </si>
  <si>
    <t>43189/2015/15</t>
  </si>
  <si>
    <t>571/2016/15</t>
  </si>
  <si>
    <t>697/2016/25</t>
  </si>
  <si>
    <t>697/2016/4</t>
  </si>
  <si>
    <t>577/2016/3</t>
  </si>
  <si>
    <t>2016-09-30</t>
  </si>
  <si>
    <t>2016-10-06</t>
  </si>
  <si>
    <t>MRKU0181330,MRKU1023010,MSKU6356550</t>
  </si>
  <si>
    <t>577/2016/5</t>
  </si>
  <si>
    <t>3520/2016/3</t>
  </si>
  <si>
    <t>2016-10-08</t>
  </si>
  <si>
    <t>2016-10-13</t>
  </si>
  <si>
    <t>TCLU4145145</t>
  </si>
  <si>
    <t>8343/2016/5</t>
  </si>
  <si>
    <t>WSCU8626044</t>
  </si>
  <si>
    <t>1037/2016/3</t>
  </si>
  <si>
    <t>1019/2016/3</t>
  </si>
  <si>
    <t>42575/2015/19</t>
  </si>
  <si>
    <t>697/2016/27</t>
  </si>
  <si>
    <t>2016-10-19</t>
  </si>
  <si>
    <t>MRKU8228860</t>
  </si>
  <si>
    <t>43188/2015/28</t>
  </si>
  <si>
    <t>697/2016/29</t>
  </si>
  <si>
    <t>MRKU8644600</t>
  </si>
  <si>
    <t>571/2016/5</t>
  </si>
  <si>
    <t>697/2016/30</t>
  </si>
  <si>
    <t>MRKU7232193</t>
  </si>
  <si>
    <t>43183/2015/4</t>
  </si>
  <si>
    <t>43186/2015/6</t>
  </si>
  <si>
    <t>ARDU5010970</t>
  </si>
  <si>
    <t>577/2016/24</t>
  </si>
  <si>
    <t>43187/2015/7</t>
  </si>
  <si>
    <t>43187/2015/8</t>
  </si>
  <si>
    <t>MSKU3833855</t>
  </si>
  <si>
    <t>43190/2015/5</t>
  </si>
  <si>
    <t>716/2016/3</t>
  </si>
  <si>
    <t>5344/2016/3</t>
  </si>
  <si>
    <t>2016-10-25</t>
  </si>
  <si>
    <t>716/2016/14</t>
  </si>
  <si>
    <t>606/2016/6</t>
  </si>
  <si>
    <t>43188/2015/25</t>
  </si>
  <si>
    <t>43185/2015/20</t>
  </si>
  <si>
    <t>43185/2015/21</t>
  </si>
  <si>
    <t>43185/2015/22</t>
  </si>
  <si>
    <t>275/2016/22</t>
  </si>
  <si>
    <t>568/2016/31</t>
  </si>
  <si>
    <t>7694/2016/2</t>
  </si>
  <si>
    <t>FSCU9193785,TRLU3718010,ZCSU8200221</t>
  </si>
  <si>
    <t>577/2016/23</t>
  </si>
  <si>
    <t>43188/2015/26</t>
  </si>
  <si>
    <t>43188/2015/27</t>
  </si>
  <si>
    <t>7705/2016/1</t>
  </si>
  <si>
    <t>2016-10-21</t>
  </si>
  <si>
    <t>2016-10-26</t>
  </si>
  <si>
    <t>MRKU8328617</t>
  </si>
  <si>
    <t>13227/2016/1</t>
  </si>
  <si>
    <t>734/2016/4</t>
  </si>
  <si>
    <t>42575/2015/3</t>
  </si>
  <si>
    <t>43185/2015/4</t>
  </si>
  <si>
    <t>7694/2016/3</t>
  </si>
  <si>
    <t>2016-09-18</t>
  </si>
  <si>
    <t>568/2016/30</t>
  </si>
  <si>
    <t>2016-10-03</t>
  </si>
  <si>
    <t>275/2016/5</t>
  </si>
  <si>
    <t>2016-10-28</t>
  </si>
  <si>
    <t>5669/2016/4</t>
  </si>
  <si>
    <t>43185/2015/3</t>
  </si>
  <si>
    <t>2016-09-26</t>
  </si>
  <si>
    <t>43189/2015/4</t>
  </si>
  <si>
    <t>43192/2015/20</t>
  </si>
  <si>
    <t>2016-10-15</t>
  </si>
  <si>
    <t>2016-10-24</t>
  </si>
  <si>
    <t>688/2016/10</t>
  </si>
  <si>
    <t>283/2016/1</t>
  </si>
  <si>
    <t>3706/2016/3</t>
  </si>
  <si>
    <t>2016-09-25</t>
  </si>
  <si>
    <t>2581/2016/4</t>
  </si>
  <si>
    <t>278/2016/13</t>
  </si>
  <si>
    <t>2016-11-12</t>
  </si>
  <si>
    <t>2016-11-18</t>
  </si>
  <si>
    <t>574/2016/32</t>
  </si>
  <si>
    <t>2016-10-01</t>
  </si>
  <si>
    <t>43186/2015/8</t>
  </si>
  <si>
    <t>716/2016/15</t>
  </si>
  <si>
    <t>2175/2016/3</t>
  </si>
  <si>
    <t>2016-10-02</t>
  </si>
  <si>
    <t>716/2016/16</t>
  </si>
  <si>
    <t>2016-10-17</t>
  </si>
  <si>
    <t>697/2016/26</t>
  </si>
  <si>
    <t>697/2016/31</t>
  </si>
  <si>
    <t>697/2016/32</t>
  </si>
  <si>
    <t>697/2016/24</t>
  </si>
  <si>
    <t>43187/2015/9</t>
  </si>
  <si>
    <t>2016-10-18</t>
  </si>
  <si>
    <t>278/2016/14</t>
  </si>
  <si>
    <t>2016-11-28</t>
  </si>
  <si>
    <t>2016-12-02</t>
  </si>
  <si>
    <t>43188/2015/22</t>
  </si>
  <si>
    <t>43186/2015/9</t>
  </si>
  <si>
    <t>43188/2015/3</t>
  </si>
  <si>
    <t>2016-10-31</t>
  </si>
  <si>
    <t>734/2016/10</t>
  </si>
  <si>
    <t>2016-11-03</t>
  </si>
  <si>
    <t>275/2016/21</t>
  </si>
  <si>
    <t>2016-11-02</t>
  </si>
  <si>
    <t>283/2016/2</t>
  </si>
  <si>
    <t>2016-10-22</t>
  </si>
  <si>
    <t>2016-10-30</t>
  </si>
  <si>
    <t>2016-11-07</t>
  </si>
  <si>
    <t>278/2016/16</t>
  </si>
  <si>
    <t>2016-10-23</t>
  </si>
  <si>
    <t>569/2016/3</t>
  </si>
  <si>
    <t>2016-10-29</t>
  </si>
  <si>
    <t>43192/2015/21</t>
  </si>
  <si>
    <t>43192/2015/22</t>
  </si>
  <si>
    <t>2016-11-04</t>
  </si>
  <si>
    <t>716/2016/4</t>
  </si>
  <si>
    <t>43188/2015/29</t>
  </si>
  <si>
    <t>2016-11-09</t>
  </si>
  <si>
    <t>2016-11-15</t>
  </si>
  <si>
    <t>278/2016/17</t>
  </si>
  <si>
    <t>2016-11-17</t>
  </si>
  <si>
    <t>278/2016/15</t>
  </si>
  <si>
    <t>2016-11-06</t>
  </si>
  <si>
    <t>5344/2016/4</t>
  </si>
  <si>
    <t>2016-11-05</t>
  </si>
  <si>
    <t>2016-11-08</t>
  </si>
  <si>
    <t>2016-11-16</t>
  </si>
  <si>
    <t>697/2016/28</t>
  </si>
  <si>
    <t>43186/2015/10</t>
  </si>
  <si>
    <t>2016-11-14</t>
  </si>
  <si>
    <t>43186/2015/11</t>
  </si>
  <si>
    <t>2016-11-11</t>
  </si>
  <si>
    <t>278/2016/5</t>
  </si>
  <si>
    <t>2016-11-22</t>
  </si>
  <si>
    <t>43192/2015/2</t>
  </si>
  <si>
    <t>43192/2015/24</t>
  </si>
  <si>
    <t>2016-11-25</t>
  </si>
  <si>
    <t>2016-11-29</t>
  </si>
  <si>
    <t>697/2016/33</t>
  </si>
  <si>
    <t>2016-11-26</t>
  </si>
  <si>
    <t>43192/2015/23</t>
  </si>
  <si>
    <t>43192/2015/25</t>
  </si>
  <si>
    <t>43186/2015/7</t>
  </si>
  <si>
    <t>2016-12-01</t>
  </si>
  <si>
    <t>278/2016/18</t>
  </si>
  <si>
    <t>2016-11-21</t>
  </si>
  <si>
    <t>2016-11-23</t>
  </si>
  <si>
    <t>43188/2015/5</t>
  </si>
  <si>
    <t>716/2016/2</t>
  </si>
  <si>
    <t>2016-12-22</t>
  </si>
  <si>
    <t>2016-12-23</t>
  </si>
  <si>
    <t>278/2016/19</t>
  </si>
  <si>
    <t>2016-11-24</t>
  </si>
  <si>
    <t>2016-12-06</t>
  </si>
  <si>
    <t>278/2016/20</t>
  </si>
  <si>
    <t>2016-12-08</t>
  </si>
  <si>
    <t>2016-12-11</t>
  </si>
  <si>
    <t>2016-12-16</t>
  </si>
  <si>
    <t>43192/2015/26</t>
  </si>
  <si>
    <t>2017-01-07</t>
  </si>
  <si>
    <t>2017-01-08</t>
  </si>
  <si>
    <t>43192/2015/3</t>
  </si>
  <si>
    <t>2017-01-19</t>
  </si>
  <si>
    <t>2017-01-18</t>
  </si>
  <si>
    <t>2017-01-20</t>
  </si>
  <si>
    <t>DAP</t>
  </si>
  <si>
    <t>278/2016/21</t>
  </si>
  <si>
    <t>2017-01-25</t>
  </si>
  <si>
    <t>TT port-port</t>
  </si>
  <si>
    <t>TT port- warehouse</t>
  </si>
  <si>
    <t>Etykiety wierszy</t>
  </si>
  <si>
    <t>Suma końcowa</t>
  </si>
  <si>
    <t>Średnia z TT port- warehouse</t>
  </si>
  <si>
    <t>Srednia TT port-port</t>
  </si>
  <si>
    <t>% TT port-port</t>
  </si>
  <si>
    <t xml:space="preserve"> % TT port- warehouse</t>
  </si>
  <si>
    <t>Container Size</t>
  </si>
  <si>
    <t>ISC CFS-  Minimum CBM</t>
  </si>
  <si>
    <t>Recommended Factory Load – Minimum CBM</t>
  </si>
  <si>
    <t>Suggested Maximum Weight (Kgs)</t>
  </si>
  <si>
    <t>40’ HQ</t>
  </si>
  <si>
    <t>40’ Standard</t>
  </si>
  <si>
    <t>20’</t>
  </si>
  <si>
    <t>LCL</t>
  </si>
  <si>
    <t>Suma z Declared Quantity</t>
  </si>
  <si>
    <t>Cont 40'</t>
  </si>
  <si>
    <t xml:space="preserve"> Cont 20'</t>
  </si>
  <si>
    <t xml:space="preserve">Cont 40hc </t>
  </si>
  <si>
    <t>(Wszystko)</t>
  </si>
  <si>
    <t>Suma z Volume Cbm</t>
  </si>
  <si>
    <t>SS16/ AW16</t>
  </si>
  <si>
    <t>ilość dostaw</t>
  </si>
  <si>
    <t>było</t>
  </si>
  <si>
    <t>będzie</t>
  </si>
  <si>
    <t>LCL+LCL</t>
  </si>
  <si>
    <t xml:space="preserve">20+LCL </t>
  </si>
  <si>
    <t>20+20</t>
  </si>
  <si>
    <t>40 HC</t>
  </si>
  <si>
    <t>40 +LCL</t>
  </si>
  <si>
    <t>20+LCL +LCL</t>
  </si>
  <si>
    <t>20+LCL</t>
  </si>
  <si>
    <t>40+LCL</t>
  </si>
  <si>
    <t>Liczba z Transport Number List</t>
  </si>
  <si>
    <t>20</t>
  </si>
  <si>
    <t>40HC</t>
  </si>
  <si>
    <t xml:space="preserve">40 </t>
  </si>
  <si>
    <t>sEA</t>
  </si>
  <si>
    <t>DAZ INTERNATIONAL (AGENT)</t>
  </si>
  <si>
    <t>FAIR TRADE INT'L (AGENT)</t>
  </si>
  <si>
    <t>FASHION WEAR INT'L (AGENT)</t>
  </si>
  <si>
    <t>FASHIONTEX (AGENT)</t>
  </si>
  <si>
    <t>INNOVATION DESIGN (AGENT)</t>
  </si>
  <si>
    <t>SAILOR MOON CLOTHING LTD (AGENT)</t>
  </si>
  <si>
    <t>SHUDDHO MODEHAUS (AGENT)</t>
  </si>
  <si>
    <t>TEX FASHION GLOBAL (AGENT)</t>
  </si>
  <si>
    <t>TEXZAM INTERNATIONAL (AGENT)</t>
  </si>
  <si>
    <t>TRANSFIGURE CLOTHING (AGENT)</t>
  </si>
  <si>
    <t>BLOOM CLOTHING CO. (AGENT)</t>
  </si>
  <si>
    <t>LICHEE APPAREL (AGENT)</t>
  </si>
  <si>
    <t>NEWSUN INNOVATION (AGENT)</t>
  </si>
  <si>
    <t>FCL/ Consolidation</t>
  </si>
  <si>
    <t>FCL</t>
  </si>
  <si>
    <t>CONSOLIDATION</t>
  </si>
  <si>
    <t>AW16 Suma</t>
  </si>
  <si>
    <t>SS16 Suma</t>
  </si>
  <si>
    <t>Wartości</t>
  </si>
  <si>
    <t>Razem: Suma z Declared Quantity</t>
  </si>
  <si>
    <t>Razem: 20</t>
  </si>
  <si>
    <t xml:space="preserve">Razem: 40 </t>
  </si>
  <si>
    <t>Razem: 40HC</t>
  </si>
  <si>
    <t>air</t>
  </si>
  <si>
    <t>Razem: Suma z air</t>
  </si>
  <si>
    <t>Suma z air</t>
  </si>
  <si>
    <t xml:space="preserve">Było </t>
  </si>
  <si>
    <t xml:space="preserve">Będzie </t>
  </si>
  <si>
    <t>20'</t>
  </si>
  <si>
    <t>zestawienie dla ALL</t>
  </si>
  <si>
    <t>zestawienie dla TOP 10</t>
  </si>
  <si>
    <t>tylko BD</t>
  </si>
  <si>
    <t>SCFI</t>
  </si>
  <si>
    <t>usd</t>
  </si>
  <si>
    <t>fracht morski</t>
  </si>
  <si>
    <t>dowozy</t>
  </si>
  <si>
    <t>PLN</t>
  </si>
  <si>
    <t>bez LCL przeliczonej na kontnery</t>
  </si>
  <si>
    <t>Będzie FCL</t>
  </si>
  <si>
    <t>Będzie FCL Consol</t>
  </si>
  <si>
    <t>3248 cbmy</t>
  </si>
  <si>
    <t xml:space="preserve"> 4248 cbm</t>
  </si>
  <si>
    <t>Total</t>
  </si>
  <si>
    <t>Total All:</t>
  </si>
  <si>
    <t>Od</t>
  </si>
  <si>
    <t>Do</t>
  </si>
  <si>
    <t>Konener</t>
  </si>
  <si>
    <t>Row Labels</t>
  </si>
  <si>
    <t>Grand Total</t>
  </si>
  <si>
    <t>(blank)</t>
  </si>
  <si>
    <t>Sum of Volume Cbm</t>
  </si>
  <si>
    <t>Current Container</t>
  </si>
  <si>
    <t>Cont 40 HC Number</t>
  </si>
  <si>
    <t>40</t>
  </si>
  <si>
    <t>Count of 70% PL kontener</t>
  </si>
  <si>
    <t>Count of 30 % ZAGR kontener</t>
  </si>
  <si>
    <t>(All)</t>
  </si>
  <si>
    <t>Kontener</t>
  </si>
  <si>
    <t>PL kontener</t>
  </si>
  <si>
    <t>ZAGR kontener</t>
  </si>
  <si>
    <t>PL  cbmy</t>
  </si>
  <si>
    <t>ZAGR cbmy</t>
  </si>
  <si>
    <t>Count of ZAGR kontener2</t>
  </si>
  <si>
    <t>Count of PL kontener</t>
  </si>
  <si>
    <t>Count of Current Container</t>
  </si>
  <si>
    <t>(Multiple Items)</t>
  </si>
  <si>
    <t># of all containers from Bandgladesh (via SEA) - before division</t>
  </si>
  <si>
    <t># of all containers from SCFI (via SEA) - before division</t>
  </si>
  <si>
    <t># of Franchising containers from SCFI (via SEA) - after division</t>
  </si>
  <si>
    <t># of PL containers from SCFI (via SEA) - after division</t>
  </si>
  <si>
    <t># of PL containers from Bangladesh (via SEA) - after division</t>
  </si>
  <si>
    <t># of Franchising containers from Bangladesh (via SEA) - after division</t>
  </si>
  <si>
    <t>France</t>
  </si>
  <si>
    <t>Germany</t>
  </si>
  <si>
    <t>Poland</t>
  </si>
  <si>
    <t>Plant A</t>
  </si>
  <si>
    <t>Plant B</t>
  </si>
  <si>
    <t>Plant C</t>
  </si>
  <si>
    <t>Plant D</t>
  </si>
  <si>
    <t>Demand</t>
  </si>
  <si>
    <t>Assigned</t>
  </si>
  <si>
    <t>Total cost (goal function)</t>
  </si>
  <si>
    <r>
      <t xml:space="preserve">Cost of transportation per 1 unit
</t>
    </r>
    <r>
      <rPr>
        <sz val="11"/>
        <color theme="1"/>
        <rFont val="Calibri"/>
        <family val="2"/>
      </rPr>
      <t>In USD per unit</t>
    </r>
  </si>
  <si>
    <r>
      <t xml:space="preserve">Units shipped from Plants to countries
</t>
    </r>
    <r>
      <rPr>
        <sz val="11"/>
        <color theme="1"/>
        <rFont val="Calibri"/>
        <family val="2"/>
      </rPr>
      <t>In USD per unit</t>
    </r>
  </si>
  <si>
    <t>Spain</t>
  </si>
  <si>
    <t>Allocation of production per plants and countries</t>
  </si>
  <si>
    <t>Max Capacity</t>
  </si>
  <si>
    <t>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</si>
</sst>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\ _z_ł_-;\-* #,##0.00\ _z_ł_-;_-* &quot;-&quot;??\ _z_ł_-;_-@_-"/>
    <numFmt numFmtId="165" formatCode="#0"/>
    <numFmt numFmtId="166" formatCode="_-* #,##0\ _z_ł_-;\-* #,##0\ _z_ł_-;_-* &quot;-&quot;??\ _z_ł_-;_-@_-"/>
    <numFmt numFmtId="167" formatCode="0.0"/>
  </numFmts>
  <fonts count="21" x14ac:knownFonts="1">
    <font>
      <sz val="11"/>
      <color theme="1"/>
      <name val="Calibri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charset val="238"/>
    </font>
    <font>
      <sz val="8"/>
      <color theme="1"/>
      <name val="Calibri"/>
      <family val="2"/>
      <charset val="238"/>
    </font>
    <font>
      <sz val="11"/>
      <color theme="1"/>
      <name val="Calibri"/>
      <family val="2"/>
      <charset val="238"/>
    </font>
    <font>
      <b/>
      <sz val="8"/>
      <color theme="1"/>
      <name val="Verdana"/>
      <family val="2"/>
      <charset val="238"/>
    </font>
    <font>
      <sz val="8"/>
      <color theme="1"/>
      <name val="Verdana"/>
      <family val="2"/>
      <charset val="238"/>
    </font>
    <font>
      <b/>
      <sz val="11"/>
      <color theme="1"/>
      <name val="Calibri"/>
      <family val="2"/>
      <charset val="238"/>
    </font>
    <font>
      <b/>
      <u/>
      <sz val="11"/>
      <color theme="1"/>
      <name val="Calibri"/>
      <family val="2"/>
      <charset val="238"/>
    </font>
    <font>
      <sz val="11"/>
      <color theme="1"/>
      <name val="Calibri"/>
      <family val="2"/>
      <charset val="238"/>
    </font>
    <font>
      <sz val="8"/>
      <name val="Calibri"/>
      <family val="2"/>
      <charset val="238"/>
    </font>
    <font>
      <sz val="11"/>
      <name val="Calibri"/>
      <family val="2"/>
      <charset val="238"/>
    </font>
    <font>
      <b/>
      <sz val="8"/>
      <color theme="1"/>
      <name val="Calibri"/>
      <family val="2"/>
      <charset val="238"/>
    </font>
    <font>
      <b/>
      <sz val="8"/>
      <name val="Calibri"/>
      <family val="2"/>
      <charset val="238"/>
    </font>
    <font>
      <sz val="11"/>
      <color rgb="FFFF0000"/>
      <name val="Calibri"/>
      <family val="2"/>
      <charset val="238"/>
    </font>
    <font>
      <b/>
      <sz val="11"/>
      <color theme="0"/>
      <name val="Calibri"/>
      <family val="2"/>
      <charset val="238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u/>
      <sz val="11"/>
      <color theme="10"/>
      <name val="Calibri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D5D9E2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A0A0A0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42"/>
        <bgColor indexed="65"/>
      </patternFill>
    </fill>
  </fills>
  <borders count="47">
    <border>
      <left/>
      <right/>
      <top/>
      <bottom/>
      <diagonal/>
    </border>
    <border>
      <left style="thin">
        <color rgb="FF959595"/>
      </left>
      <right/>
      <top style="thin">
        <color rgb="FF959595"/>
      </top>
      <bottom/>
      <diagonal/>
    </border>
    <border>
      <left style="thin">
        <color rgb="FF959595"/>
      </left>
      <right style="thin">
        <color rgb="FF959595"/>
      </right>
      <top style="thin">
        <color rgb="FF959595"/>
      </top>
      <bottom/>
      <diagonal/>
    </border>
    <border>
      <left style="thin">
        <color rgb="FF959595"/>
      </left>
      <right/>
      <top/>
      <bottom/>
      <diagonal/>
    </border>
    <border>
      <left style="thin">
        <color rgb="FF959595"/>
      </left>
      <right/>
      <top style="thin">
        <color rgb="FF959595"/>
      </top>
      <bottom style="thin">
        <color rgb="FF959595"/>
      </bottom>
      <diagonal/>
    </border>
    <border>
      <left style="thin">
        <color rgb="FF959595"/>
      </left>
      <right style="thin">
        <color rgb="FF959595"/>
      </right>
      <top style="thin">
        <color rgb="FF959595"/>
      </top>
      <bottom style="thin">
        <color rgb="FF959595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959595"/>
      </left>
      <right style="thin">
        <color rgb="FF959595"/>
      </right>
      <top/>
      <bottom style="thin">
        <color rgb="FF959595"/>
      </bottom>
      <diagonal/>
    </border>
    <border>
      <left style="thin">
        <color rgb="FF959595"/>
      </left>
      <right style="thin">
        <color rgb="FF959595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959595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indexed="8"/>
      </right>
      <top style="thin">
        <color indexed="65"/>
      </top>
      <bottom/>
      <diagonal/>
    </border>
    <border>
      <left style="thin">
        <color indexed="8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 style="thin">
        <color indexed="8"/>
      </right>
      <top style="thin">
        <color indexed="65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/>
    <xf numFmtId="164" fontId="9" fillId="0" borderId="0" applyFon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/>
    <xf numFmtId="0" fontId="20" fillId="0" borderId="0" applyNumberFormat="0" applyFill="0" applyBorder="0" applyAlignment="0" applyProtection="0"/>
    <xf numFmtId="0" fontId="1" fillId="14" borderId="0" applyNumberFormat="0" applyBorder="0" applyAlignment="0" applyProtection="0"/>
  </cellStyleXfs>
  <cellXfs count="190">
    <xf numFmtId="0" fontId="0" fillId="0" borderId="0" xfId="0"/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165" fontId="2" fillId="0" borderId="1" xfId="0" applyNumberFormat="1" applyFont="1" applyBorder="1" applyAlignment="1">
      <alignment horizontal="right" vertical="top" wrapText="1"/>
    </xf>
    <xf numFmtId="0" fontId="0" fillId="0" borderId="1" xfId="0" applyBorder="1" applyAlignment="1">
      <alignment horizontal="right" vertical="top" wrapText="1"/>
    </xf>
    <xf numFmtId="0" fontId="2" fillId="0" borderId="2" xfId="0" applyFont="1" applyBorder="1" applyAlignment="1">
      <alignment horizontal="left" vertical="top" wrapText="1"/>
    </xf>
    <xf numFmtId="40" fontId="2" fillId="0" borderId="1" xfId="0" applyNumberFormat="1" applyFont="1" applyBorder="1" applyAlignment="1">
      <alignment horizontal="right" vertical="top" wrapText="1"/>
    </xf>
    <xf numFmtId="0" fontId="2" fillId="0" borderId="4" xfId="0" applyFont="1" applyBorder="1" applyAlignment="1">
      <alignment horizontal="lef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0" fillId="0" borderId="4" xfId="0" applyBorder="1" applyAlignment="1">
      <alignment horizontal="right" vertical="top" wrapText="1"/>
    </xf>
    <xf numFmtId="0" fontId="2" fillId="0" borderId="5" xfId="0" applyFont="1" applyBorder="1" applyAlignment="1">
      <alignment horizontal="left" vertical="top" wrapText="1"/>
    </xf>
    <xf numFmtId="0" fontId="0" fillId="0" borderId="0" xfId="0" applyAlignment="1">
      <alignment wrapText="1"/>
    </xf>
    <xf numFmtId="0" fontId="3" fillId="2" borderId="1" xfId="0" applyFont="1" applyFill="1" applyBorder="1" applyAlignment="1">
      <alignment horizontal="left" vertical="top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" fontId="0" fillId="3" borderId="0" xfId="0" applyNumberFormat="1" applyFill="1"/>
    <xf numFmtId="10" fontId="0" fillId="3" borderId="0" xfId="0" applyNumberFormat="1" applyFill="1"/>
    <xf numFmtId="1" fontId="0" fillId="4" borderId="0" xfId="0" applyNumberFormat="1" applyFill="1"/>
    <xf numFmtId="0" fontId="0" fillId="0" borderId="0" xfId="0" pivotButton="1" applyAlignment="1">
      <alignment wrapText="1"/>
    </xf>
    <xf numFmtId="0" fontId="0" fillId="4" borderId="0" xfId="0" applyFill="1" applyAlignment="1">
      <alignment wrapText="1"/>
    </xf>
    <xf numFmtId="0" fontId="0" fillId="3" borderId="0" xfId="0" applyFill="1" applyAlignment="1">
      <alignment wrapText="1"/>
    </xf>
    <xf numFmtId="10" fontId="0" fillId="4" borderId="0" xfId="0" applyNumberFormat="1" applyFill="1"/>
    <xf numFmtId="0" fontId="5" fillId="5" borderId="6" xfId="0" applyFont="1" applyFill="1" applyBorder="1" applyAlignment="1">
      <alignment horizontal="center" vertical="center" wrapText="1"/>
    </xf>
    <xf numFmtId="0" fontId="6" fillId="6" borderId="6" xfId="0" applyFont="1" applyFill="1" applyBorder="1" applyAlignment="1">
      <alignment vertical="center" wrapText="1"/>
    </xf>
    <xf numFmtId="0" fontId="6" fillId="0" borderId="6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vertical="top" wrapText="1"/>
    </xf>
    <xf numFmtId="0" fontId="4" fillId="0" borderId="7" xfId="0" applyFont="1" applyBorder="1" applyAlignment="1">
      <alignment vertical="top" wrapText="1"/>
    </xf>
    <xf numFmtId="166" fontId="0" fillId="0" borderId="0" xfId="0" applyNumberFormat="1"/>
    <xf numFmtId="1" fontId="2" fillId="0" borderId="1" xfId="0" applyNumberFormat="1" applyFont="1" applyBorder="1" applyAlignment="1">
      <alignment horizontal="right" vertical="top" wrapText="1"/>
    </xf>
    <xf numFmtId="1" fontId="2" fillId="0" borderId="4" xfId="0" applyNumberFormat="1" applyFont="1" applyBorder="1" applyAlignment="1">
      <alignment horizontal="right" vertical="top" wrapText="1"/>
    </xf>
    <xf numFmtId="0" fontId="7" fillId="0" borderId="9" xfId="0" applyFont="1" applyBorder="1"/>
    <xf numFmtId="0" fontId="8" fillId="0" borderId="0" xfId="0" applyFont="1"/>
    <xf numFmtId="1" fontId="2" fillId="0" borderId="10" xfId="0" applyNumberFormat="1" applyFont="1" applyBorder="1" applyAlignment="1">
      <alignment horizontal="right" vertical="top" wrapText="1"/>
    </xf>
    <xf numFmtId="0" fontId="0" fillId="0" borderId="11" xfId="0" applyBorder="1"/>
    <xf numFmtId="0" fontId="2" fillId="7" borderId="1" xfId="0" applyFont="1" applyFill="1" applyBorder="1" applyAlignment="1">
      <alignment horizontal="left" vertical="top" wrapText="1"/>
    </xf>
    <xf numFmtId="0" fontId="2" fillId="7" borderId="2" xfId="0" applyFont="1" applyFill="1" applyBorder="1" applyAlignment="1">
      <alignment horizontal="left" vertical="top" wrapText="1"/>
    </xf>
    <xf numFmtId="165" fontId="2" fillId="7" borderId="1" xfId="0" applyNumberFormat="1" applyFont="1" applyFill="1" applyBorder="1" applyAlignment="1">
      <alignment horizontal="right" vertical="top" wrapText="1"/>
    </xf>
    <xf numFmtId="40" fontId="2" fillId="7" borderId="1" xfId="0" applyNumberFormat="1" applyFont="1" applyFill="1" applyBorder="1" applyAlignment="1">
      <alignment horizontal="right" vertical="top" wrapText="1"/>
    </xf>
    <xf numFmtId="1" fontId="2" fillId="7" borderId="10" xfId="0" applyNumberFormat="1" applyFont="1" applyFill="1" applyBorder="1" applyAlignment="1">
      <alignment horizontal="right" vertical="top" wrapText="1"/>
    </xf>
    <xf numFmtId="0" fontId="0" fillId="7" borderId="0" xfId="0" applyFill="1"/>
    <xf numFmtId="0" fontId="4" fillId="7" borderId="1" xfId="0" applyFont="1" applyFill="1" applyBorder="1" applyAlignment="1">
      <alignment horizontal="left" vertical="top" wrapText="1"/>
    </xf>
    <xf numFmtId="1" fontId="2" fillId="7" borderId="7" xfId="0" applyNumberFormat="1" applyFont="1" applyFill="1" applyBorder="1" applyAlignment="1">
      <alignment vertical="top" wrapText="1"/>
    </xf>
    <xf numFmtId="166" fontId="7" fillId="0" borderId="0" xfId="0" applyNumberFormat="1" applyFont="1"/>
    <xf numFmtId="166" fontId="7" fillId="0" borderId="0" xfId="1" applyNumberFormat="1" applyFont="1"/>
    <xf numFmtId="166" fontId="0" fillId="0" borderId="0" xfId="1" applyNumberFormat="1" applyFont="1"/>
    <xf numFmtId="0" fontId="2" fillId="0" borderId="2" xfId="0" applyFont="1" applyBorder="1" applyAlignment="1">
      <alignment vertical="top" wrapText="1"/>
    </xf>
    <xf numFmtId="0" fontId="2" fillId="0" borderId="7" xfId="0" applyFont="1" applyBorder="1" applyAlignment="1">
      <alignment vertical="top" wrapText="1"/>
    </xf>
    <xf numFmtId="1" fontId="10" fillId="8" borderId="10" xfId="0" applyNumberFormat="1" applyFont="1" applyFill="1" applyBorder="1" applyAlignment="1">
      <alignment horizontal="right" vertical="top" wrapText="1"/>
    </xf>
    <xf numFmtId="0" fontId="11" fillId="8" borderId="0" xfId="0" applyFont="1" applyFill="1"/>
    <xf numFmtId="0" fontId="7" fillId="0" borderId="0" xfId="0" applyFont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12" fillId="0" borderId="1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165" fontId="12" fillId="0" borderId="1" xfId="0" applyNumberFormat="1" applyFont="1" applyBorder="1" applyAlignment="1">
      <alignment horizontal="right" vertical="top" wrapText="1"/>
    </xf>
    <xf numFmtId="1" fontId="12" fillId="0" borderId="1" xfId="0" applyNumberFormat="1" applyFont="1" applyBorder="1" applyAlignment="1">
      <alignment horizontal="right" vertical="top" wrapText="1"/>
    </xf>
    <xf numFmtId="40" fontId="12" fillId="0" borderId="1" xfId="0" applyNumberFormat="1" applyFont="1" applyBorder="1" applyAlignment="1">
      <alignment horizontal="right" vertical="top" wrapText="1"/>
    </xf>
    <xf numFmtId="1" fontId="12" fillId="0" borderId="10" xfId="0" applyNumberFormat="1" applyFont="1" applyBorder="1" applyAlignment="1">
      <alignment horizontal="right" vertical="top" wrapText="1"/>
    </xf>
    <xf numFmtId="1" fontId="13" fillId="8" borderId="10" xfId="0" applyNumberFormat="1" applyFont="1" applyFill="1" applyBorder="1" applyAlignment="1">
      <alignment horizontal="right" vertical="top" wrapText="1"/>
    </xf>
    <xf numFmtId="0" fontId="7" fillId="0" borderId="1" xfId="0" applyFont="1" applyBorder="1" applyAlignment="1">
      <alignment horizontal="left" vertical="top" wrapText="1"/>
    </xf>
    <xf numFmtId="1" fontId="2" fillId="7" borderId="1" xfId="0" applyNumberFormat="1" applyFont="1" applyFill="1" applyBorder="1" applyAlignment="1">
      <alignment horizontal="right" vertical="top" wrapText="1"/>
    </xf>
    <xf numFmtId="0" fontId="12" fillId="9" borderId="1" xfId="0" applyFont="1" applyFill="1" applyBorder="1" applyAlignment="1">
      <alignment horizontal="left" vertical="top" wrapText="1"/>
    </xf>
    <xf numFmtId="0" fontId="12" fillId="9" borderId="2" xfId="0" applyFont="1" applyFill="1" applyBorder="1" applyAlignment="1">
      <alignment horizontal="left" vertical="top" wrapText="1"/>
    </xf>
    <xf numFmtId="165" fontId="12" fillId="9" borderId="1" xfId="0" applyNumberFormat="1" applyFont="1" applyFill="1" applyBorder="1" applyAlignment="1">
      <alignment horizontal="right" vertical="top" wrapText="1"/>
    </xf>
    <xf numFmtId="1" fontId="12" fillId="9" borderId="1" xfId="0" applyNumberFormat="1" applyFont="1" applyFill="1" applyBorder="1" applyAlignment="1">
      <alignment horizontal="right" vertical="top" wrapText="1"/>
    </xf>
    <xf numFmtId="40" fontId="12" fillId="9" borderId="1" xfId="0" applyNumberFormat="1" applyFont="1" applyFill="1" applyBorder="1" applyAlignment="1">
      <alignment horizontal="right" vertical="top" wrapText="1"/>
    </xf>
    <xf numFmtId="1" fontId="12" fillId="9" borderId="10" xfId="0" applyNumberFormat="1" applyFont="1" applyFill="1" applyBorder="1" applyAlignment="1">
      <alignment horizontal="right" vertical="top" wrapText="1"/>
    </xf>
    <xf numFmtId="1" fontId="13" fillId="9" borderId="10" xfId="0" applyNumberFormat="1" applyFont="1" applyFill="1" applyBorder="1" applyAlignment="1">
      <alignment horizontal="right" vertical="top" wrapText="1"/>
    </xf>
    <xf numFmtId="0" fontId="7" fillId="9" borderId="0" xfId="0" applyFont="1" applyFill="1"/>
    <xf numFmtId="0" fontId="2" fillId="9" borderId="1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left" vertical="top" wrapText="1"/>
    </xf>
    <xf numFmtId="165" fontId="2" fillId="9" borderId="1" xfId="0" applyNumberFormat="1" applyFont="1" applyFill="1" applyBorder="1" applyAlignment="1">
      <alignment horizontal="right" vertical="top" wrapText="1"/>
    </xf>
    <xf numFmtId="1" fontId="2" fillId="9" borderId="1" xfId="0" applyNumberFormat="1" applyFont="1" applyFill="1" applyBorder="1" applyAlignment="1">
      <alignment horizontal="right" vertical="top" wrapText="1"/>
    </xf>
    <xf numFmtId="40" fontId="2" fillId="9" borderId="1" xfId="0" applyNumberFormat="1" applyFont="1" applyFill="1" applyBorder="1" applyAlignment="1">
      <alignment horizontal="right" vertical="top" wrapText="1"/>
    </xf>
    <xf numFmtId="0" fontId="0" fillId="9" borderId="0" xfId="0" applyFill="1"/>
    <xf numFmtId="1" fontId="2" fillId="9" borderId="10" xfId="0" applyNumberFormat="1" applyFont="1" applyFill="1" applyBorder="1" applyAlignment="1">
      <alignment horizontal="right" vertical="top" wrapText="1"/>
    </xf>
    <xf numFmtId="1" fontId="10" fillId="9" borderId="10" xfId="0" applyNumberFormat="1" applyFont="1" applyFill="1" applyBorder="1" applyAlignment="1">
      <alignment horizontal="right" vertical="top" wrapText="1"/>
    </xf>
    <xf numFmtId="0" fontId="7" fillId="9" borderId="1" xfId="0" applyFont="1" applyFill="1" applyBorder="1" applyAlignment="1">
      <alignment horizontal="left" vertical="top" wrapText="1"/>
    </xf>
    <xf numFmtId="0" fontId="4" fillId="9" borderId="1" xfId="0" applyFont="1" applyFill="1" applyBorder="1" applyAlignment="1">
      <alignment horizontal="left" vertical="top" wrapText="1"/>
    </xf>
    <xf numFmtId="0" fontId="0" fillId="0" borderId="21" xfId="0" applyBorder="1"/>
    <xf numFmtId="0" fontId="4" fillId="0" borderId="21" xfId="0" applyFont="1" applyBorder="1"/>
    <xf numFmtId="0" fontId="0" fillId="3" borderId="21" xfId="0" applyFill="1" applyBorder="1"/>
    <xf numFmtId="0" fontId="4" fillId="3" borderId="21" xfId="0" applyFont="1" applyFill="1" applyBorder="1"/>
    <xf numFmtId="0" fontId="7" fillId="0" borderId="21" xfId="0" applyFont="1" applyBorder="1"/>
    <xf numFmtId="0" fontId="4" fillId="0" borderId="0" xfId="0" applyFont="1"/>
    <xf numFmtId="0" fontId="0" fillId="0" borderId="22" xfId="0" applyBorder="1"/>
    <xf numFmtId="0" fontId="0" fillId="0" borderId="23" xfId="0" applyBorder="1"/>
    <xf numFmtId="164" fontId="14" fillId="0" borderId="21" xfId="1" applyFont="1" applyBorder="1"/>
    <xf numFmtId="164" fontId="7" fillId="0" borderId="0" xfId="0" applyNumberFormat="1" applyFont="1"/>
    <xf numFmtId="164" fontId="7" fillId="0" borderId="0" xfId="1" applyFont="1"/>
    <xf numFmtId="0" fontId="7" fillId="3" borderId="21" xfId="0" applyFont="1" applyFill="1" applyBorder="1"/>
    <xf numFmtId="0" fontId="14" fillId="0" borderId="21" xfId="0" applyFont="1" applyBorder="1"/>
    <xf numFmtId="0" fontId="7" fillId="0" borderId="24" xfId="0" applyFont="1" applyBorder="1"/>
    <xf numFmtId="0" fontId="0" fillId="0" borderId="24" xfId="0" applyBorder="1"/>
    <xf numFmtId="0" fontId="0" fillId="0" borderId="28" xfId="0" applyBorder="1"/>
    <xf numFmtId="0" fontId="14" fillId="0" borderId="29" xfId="0" applyFont="1" applyBorder="1"/>
    <xf numFmtId="0" fontId="0" fillId="0" borderId="30" xfId="0" applyBorder="1"/>
    <xf numFmtId="0" fontId="0" fillId="0" borderId="31" xfId="0" applyBorder="1"/>
    <xf numFmtId="0" fontId="14" fillId="0" borderId="32" xfId="0" applyFont="1" applyBorder="1"/>
    <xf numFmtId="164" fontId="7" fillId="0" borderId="0" xfId="1" applyFont="1" applyBorder="1"/>
    <xf numFmtId="0" fontId="4" fillId="0" borderId="24" xfId="0" applyFont="1" applyBorder="1"/>
    <xf numFmtId="0" fontId="0" fillId="0" borderId="39" xfId="0" applyBorder="1"/>
    <xf numFmtId="0" fontId="0" fillId="0" borderId="40" xfId="0" applyBorder="1"/>
    <xf numFmtId="0" fontId="0" fillId="0" borderId="41" xfId="0" applyBorder="1"/>
    <xf numFmtId="0" fontId="0" fillId="0" borderId="42" xfId="0" applyBorder="1"/>
    <xf numFmtId="0" fontId="0" fillId="0" borderId="43" xfId="0" applyBorder="1"/>
    <xf numFmtId="0" fontId="0" fillId="0" borderId="34" xfId="0" applyBorder="1"/>
    <xf numFmtId="0" fontId="0" fillId="0" borderId="44" xfId="0" applyBorder="1"/>
    <xf numFmtId="164" fontId="0" fillId="0" borderId="0" xfId="0" applyNumberFormat="1"/>
    <xf numFmtId="164" fontId="7" fillId="9" borderId="0" xfId="0" applyNumberFormat="1" applyFont="1" applyFill="1"/>
    <xf numFmtId="164" fontId="4" fillId="0" borderId="0" xfId="0" applyNumberFormat="1" applyFont="1"/>
    <xf numFmtId="164" fontId="2" fillId="0" borderId="0" xfId="0" applyNumberFormat="1" applyFont="1"/>
    <xf numFmtId="0" fontId="4" fillId="10" borderId="37" xfId="0" applyFont="1" applyFill="1" applyBorder="1"/>
    <xf numFmtId="164" fontId="7" fillId="10" borderId="38" xfId="0" applyNumberFormat="1" applyFont="1" applyFill="1" applyBorder="1"/>
    <xf numFmtId="3" fontId="0" fillId="7" borderId="0" xfId="0" applyNumberFormat="1" applyFill="1"/>
    <xf numFmtId="3" fontId="0" fillId="11" borderId="21" xfId="0" applyNumberFormat="1" applyFill="1" applyBorder="1"/>
    <xf numFmtId="0" fontId="4" fillId="0" borderId="0" xfId="0" applyFont="1" applyAlignment="1">
      <alignment horizontal="right"/>
    </xf>
    <xf numFmtId="0" fontId="0" fillId="7" borderId="0" xfId="0" applyFill="1" applyAlignment="1">
      <alignment horizontal="right"/>
    </xf>
    <xf numFmtId="0" fontId="0" fillId="0" borderId="0" xfId="0" applyAlignment="1">
      <alignment horizontal="right"/>
    </xf>
    <xf numFmtId="3" fontId="0" fillId="0" borderId="0" xfId="0" applyNumberFormat="1"/>
    <xf numFmtId="0" fontId="2" fillId="0" borderId="1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165" fontId="2" fillId="0" borderId="0" xfId="0" applyNumberFormat="1" applyFont="1" applyAlignment="1">
      <alignment horizontal="right" vertical="top" wrapText="1"/>
    </xf>
    <xf numFmtId="165" fontId="2" fillId="7" borderId="0" xfId="0" applyNumberFormat="1" applyFont="1" applyFill="1" applyAlignment="1">
      <alignment horizontal="right" vertical="top" wrapText="1"/>
    </xf>
    <xf numFmtId="165" fontId="12" fillId="9" borderId="0" xfId="0" applyNumberFormat="1" applyFont="1" applyFill="1" applyAlignment="1">
      <alignment horizontal="right" vertical="top" wrapText="1"/>
    </xf>
    <xf numFmtId="1" fontId="2" fillId="0" borderId="0" xfId="0" applyNumberFormat="1" applyFont="1" applyAlignment="1">
      <alignment horizontal="right" vertical="top" wrapText="1"/>
    </xf>
    <xf numFmtId="0" fontId="0" fillId="12" borderId="45" xfId="0" applyFill="1" applyBorder="1"/>
    <xf numFmtId="0" fontId="0" fillId="12" borderId="46" xfId="0" applyFill="1" applyBorder="1"/>
    <xf numFmtId="0" fontId="0" fillId="12" borderId="39" xfId="0" applyFill="1" applyBorder="1"/>
    <xf numFmtId="0" fontId="4" fillId="11" borderId="21" xfId="0" applyFont="1" applyFill="1" applyBorder="1" applyAlignment="1">
      <alignment horizontal="right"/>
    </xf>
    <xf numFmtId="0" fontId="0" fillId="11" borderId="21" xfId="0" applyFill="1" applyBorder="1" applyAlignment="1">
      <alignment horizontal="right"/>
    </xf>
    <xf numFmtId="0" fontId="15" fillId="13" borderId="21" xfId="0" applyFont="1" applyFill="1" applyBorder="1"/>
    <xf numFmtId="1" fontId="2" fillId="0" borderId="2" xfId="0" applyNumberFormat="1" applyFont="1" applyBorder="1" applyAlignment="1">
      <alignment vertical="top"/>
    </xf>
    <xf numFmtId="1" fontId="2" fillId="0" borderId="8" xfId="0" applyNumberFormat="1" applyFont="1" applyBorder="1" applyAlignment="1">
      <alignment vertical="top"/>
    </xf>
    <xf numFmtId="1" fontId="2" fillId="0" borderId="7" xfId="0" applyNumberFormat="1" applyFont="1" applyBorder="1" applyAlignment="1">
      <alignment vertical="top"/>
    </xf>
    <xf numFmtId="0" fontId="16" fillId="7" borderId="0" xfId="0" applyFont="1" applyFill="1"/>
    <xf numFmtId="0" fontId="17" fillId="7" borderId="0" xfId="0" applyFont="1" applyFill="1"/>
    <xf numFmtId="0" fontId="18" fillId="0" borderId="0" xfId="2"/>
    <xf numFmtId="0" fontId="17" fillId="7" borderId="0" xfId="0" applyFont="1" applyFill="1" applyAlignment="1">
      <alignment wrapText="1"/>
    </xf>
    <xf numFmtId="0" fontId="2" fillId="0" borderId="1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1" fontId="2" fillId="0" borderId="2" xfId="0" applyNumberFormat="1" applyFont="1" applyBorder="1" applyAlignment="1">
      <alignment horizontal="center" vertical="top" wrapText="1"/>
    </xf>
    <xf numFmtId="1" fontId="2" fillId="0" borderId="7" xfId="0" applyNumberFormat="1" applyFont="1" applyBorder="1" applyAlignment="1">
      <alignment horizontal="center" vertical="top" wrapText="1"/>
    </xf>
    <xf numFmtId="1" fontId="2" fillId="0" borderId="8" xfId="0" applyNumberFormat="1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2" fillId="0" borderId="2" xfId="0" applyFont="1" applyBorder="1" applyAlignment="1">
      <alignment horizontal="center" vertical="top" wrapText="1"/>
    </xf>
    <xf numFmtId="0" fontId="2" fillId="0" borderId="7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0" fontId="2" fillId="4" borderId="3" xfId="0" applyFont="1" applyFill="1" applyBorder="1" applyAlignment="1">
      <alignment horizontal="left" vertical="top" wrapText="1"/>
    </xf>
    <xf numFmtId="0" fontId="2" fillId="7" borderId="2" xfId="0" applyFont="1" applyFill="1" applyBorder="1" applyAlignment="1">
      <alignment horizontal="center" vertical="top" wrapText="1"/>
    </xf>
    <xf numFmtId="0" fontId="2" fillId="7" borderId="7" xfId="0" applyFont="1" applyFill="1" applyBorder="1" applyAlignment="1">
      <alignment horizontal="center" vertical="top" wrapText="1"/>
    </xf>
    <xf numFmtId="1" fontId="2" fillId="7" borderId="2" xfId="0" applyNumberFormat="1" applyFont="1" applyFill="1" applyBorder="1" applyAlignment="1">
      <alignment horizontal="center" vertical="top" wrapText="1"/>
    </xf>
    <xf numFmtId="1" fontId="2" fillId="7" borderId="7" xfId="0" applyNumberFormat="1" applyFont="1" applyFill="1" applyBorder="1" applyAlignment="1">
      <alignment horizontal="center" vertical="top" wrapText="1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4" fillId="0" borderId="23" xfId="0" applyFont="1" applyBorder="1" applyAlignment="1">
      <alignment horizontal="center"/>
    </xf>
    <xf numFmtId="0" fontId="0" fillId="0" borderId="0" xfId="0" applyAlignment="1">
      <alignment horizontal="center"/>
    </xf>
    <xf numFmtId="0" fontId="4" fillId="0" borderId="21" xfId="0" applyFont="1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4" xfId="0" applyBorder="1" applyAlignment="1">
      <alignment horizontal="center"/>
    </xf>
    <xf numFmtId="0" fontId="4" fillId="0" borderId="25" xfId="0" applyFont="1" applyBorder="1" applyAlignment="1">
      <alignment horizontal="center"/>
    </xf>
    <xf numFmtId="0" fontId="4" fillId="0" borderId="26" xfId="0" applyFont="1" applyBorder="1" applyAlignment="1">
      <alignment horizontal="center"/>
    </xf>
    <xf numFmtId="0" fontId="4" fillId="0" borderId="27" xfId="0" applyFont="1" applyBorder="1" applyAlignment="1">
      <alignment horizontal="center"/>
    </xf>
    <xf numFmtId="0" fontId="4" fillId="0" borderId="24" xfId="0" applyFont="1" applyBorder="1" applyAlignment="1">
      <alignment horizontal="center"/>
    </xf>
    <xf numFmtId="0" fontId="0" fillId="0" borderId="33" xfId="0" applyBorder="1" applyAlignment="1">
      <alignment horizontal="center"/>
    </xf>
    <xf numFmtId="0" fontId="4" fillId="0" borderId="34" xfId="0" applyFont="1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6" xfId="0" applyBorder="1" applyAlignment="1">
      <alignment horizontal="center"/>
    </xf>
    <xf numFmtId="0" fontId="4" fillId="0" borderId="35" xfId="0" applyFont="1" applyBorder="1" applyAlignment="1">
      <alignment horizontal="center"/>
    </xf>
    <xf numFmtId="0" fontId="4" fillId="0" borderId="36" xfId="0" applyFont="1" applyBorder="1" applyAlignment="1">
      <alignment horizontal="center"/>
    </xf>
    <xf numFmtId="3" fontId="1" fillId="14" borderId="0" xfId="5" applyNumberFormat="1" applyAlignment="1">
      <alignment horizontal="center"/>
    </xf>
    <xf numFmtId="0" fontId="0" fillId="7" borderId="0" xfId="0" applyFill="1" applyAlignment="1">
      <alignment horizontal="center"/>
    </xf>
    <xf numFmtId="0" fontId="0" fillId="4" borderId="0" xfId="0" applyFill="1" applyAlignment="1">
      <alignment horizontal="center"/>
    </xf>
    <xf numFmtId="3" fontId="0" fillId="4" borderId="0" xfId="0" applyNumberFormat="1" applyFill="1" applyAlignment="1">
      <alignment horizontal="center"/>
    </xf>
    <xf numFmtId="3" fontId="0" fillId="7" borderId="0" xfId="0" applyNumberFormat="1" applyFill="1" applyAlignment="1">
      <alignment horizontal="center"/>
    </xf>
    <xf numFmtId="0" fontId="17" fillId="7" borderId="0" xfId="0" applyFont="1" applyFill="1" applyAlignment="1">
      <alignment horizontal="center"/>
    </xf>
  </cellXfs>
  <cellStyles count="6">
    <cellStyle name="20% - Accent3" xfId="5" builtinId="38"/>
    <cellStyle name="Comma" xfId="1" builtinId="3"/>
    <cellStyle name="Hyperlink" xfId="2" builtinId="8"/>
    <cellStyle name="Hyperlink 2" xfId="4" xr:uid="{DA345CEE-7034-447F-B9F4-A2AD34C3005B}"/>
    <cellStyle name="Normal" xfId="0" builtinId="0"/>
    <cellStyle name="Normal 2" xfId="3" xr:uid="{57E0453C-E105-489E-8542-A61372F79BD8}"/>
  </cellStyles>
  <dxfs count="13">
    <dxf>
      <numFmt numFmtId="14" formatCode="0.00%"/>
    </dxf>
    <dxf>
      <alignment wrapText="1" readingOrder="0"/>
    </dxf>
    <dxf>
      <alignment wrapText="1" readingOrder="0"/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numFmt numFmtId="166" formatCode="_-* #,##0\ _z_ł_-;\-* #,##0\ _z_ł_-;_-* &quot;-&quot;??\ _z_ł_-;_-@_-"/>
    </dxf>
    <dxf>
      <numFmt numFmtId="166" formatCode="_-* #,##0\ _z_ł_-;\-* #,##0\ _z_ł_-;_-* &quot;-&quot;??\ _z_ł_-;_-@_-"/>
    </dxf>
    <dxf>
      <numFmt numFmtId="3" formatCode="#,##0"/>
    </dxf>
    <dxf>
      <numFmt numFmtId="3" formatCode="#,##0"/>
    </dxf>
    <dxf>
      <numFmt numFmtId="166" formatCode="_-* #,##0\ _z_ł_-;\-* #,##0\ _z_ł_-;_-* &quot;-&quot;??\ _z_ł_-;_-@_-"/>
    </dxf>
    <dxf>
      <numFmt numFmtId="166" formatCode="_-* #,##0\ _z_ł_-;\-* #,##0\ _z_ł_-;_-* &quot;-&quot;??\ _z_ł_-;_-@_-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2.xml"/><Relationship Id="rId18" Type="http://schemas.openxmlformats.org/officeDocument/2006/relationships/pivotCacheDefinition" Target="pivotCache/pivotCacheDefinition7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microsoft.com/office/2007/relationships/slicerCache" Target="slicerCaches/slicerCache2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6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5.xml"/><Relationship Id="rId20" Type="http://schemas.microsoft.com/office/2007/relationships/slicerCache" Target="slicerCaches/slicerCach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4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3.xml"/><Relationship Id="rId22" Type="http://schemas.microsoft.com/office/2007/relationships/slicerCache" Target="slicerCaches/slicerCache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323850</xdr:colOff>
      <xdr:row>1</xdr:row>
      <xdr:rowOff>104775</xdr:rowOff>
    </xdr:from>
    <xdr:to>
      <xdr:col>22</xdr:col>
      <xdr:colOff>552450</xdr:colOff>
      <xdr:row>14</xdr:row>
      <xdr:rowOff>152400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FCL/ Consolidation">
              <a:extLst>
                <a:ext uri="{FF2B5EF4-FFF2-40B4-BE49-F238E27FC236}">
                  <a16:creationId xmlns:a16="http://schemas.microsoft.com/office/drawing/2014/main" id="{00000000-0008-0000-0900-000002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CL/ Consolidat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734925" y="295275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l-PL" sz="1100"/>
                <a:t>Ten kształt reprezentuje fragmentator. Fragmentatory są używane w programie Excel 2010 i nowszych wersjach.
Jeśli kształt został zmodyfikowany w starszej wersji programu Excel lub jeśli skoroszyt został zapisany w programie Excel 2003 albo starszej wersji, korzystanie z fragmentatora jest niemożliwe.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1695450</xdr:colOff>
      <xdr:row>2</xdr:row>
      <xdr:rowOff>1</xdr:rowOff>
    </xdr:from>
    <xdr:to>
      <xdr:col>11</xdr:col>
      <xdr:colOff>104776</xdr:colOff>
      <xdr:row>10</xdr:row>
      <xdr:rowOff>38101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Transportation Type">
              <a:extLst>
                <a:ext uri="{FF2B5EF4-FFF2-40B4-BE49-F238E27FC236}">
                  <a16:creationId xmlns:a16="http://schemas.microsoft.com/office/drawing/2014/main" id="{00000000-0008-0000-0D00-000003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ransporta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600950" y="381001"/>
              <a:ext cx="3086100" cy="23241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l-PL" sz="1100"/>
                <a:t>Ten kształt reprezentuje fragmentator. Fragmentatory są używane w programie Excel 2010 i nowszych wersjach.
Jeśli kształt został zmodyfikowany w starszej wersji programu Excel lub jeśli skoroszyt został zapisany w programie Excel 2003 albo starszej wersji, korzystanie z fragmentatora jest niemożliwe.</a:t>
              </a:r>
            </a:p>
          </xdr:txBody>
        </xdr:sp>
      </mc:Fallback>
    </mc:AlternateContent>
    <xdr:clientData/>
  </xdr:twoCellAnchor>
  <xdr:twoCellAnchor editAs="oneCell">
    <xdr:from>
      <xdr:col>7</xdr:col>
      <xdr:colOff>38099</xdr:colOff>
      <xdr:row>20</xdr:row>
      <xdr:rowOff>19050</xdr:rowOff>
    </xdr:from>
    <xdr:to>
      <xdr:col>11</xdr:col>
      <xdr:colOff>380998</xdr:colOff>
      <xdr:row>28</xdr:row>
      <xdr:rowOff>133350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Transportation Type 1">
              <a:extLst>
                <a:ext uri="{FF2B5EF4-FFF2-40B4-BE49-F238E27FC236}">
                  <a16:creationId xmlns:a16="http://schemas.microsoft.com/office/drawing/2014/main" id="{00000000-0008-0000-0D00-000002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ransportation Typ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686549" y="4210050"/>
              <a:ext cx="3324225" cy="16478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l-PL" sz="1100"/>
                <a:t>Ten kształt reprezentuje fragmentator. Fragmentatory są używane w programie Excel 2010 i nowszych wersjach.
Jeśli kształt został zmodyfikowany w starszej wersji programu Excel lub jeśli skoroszyt został zapisany w programie Excel 2003 albo starszej wersji, korzystanie z fragmentatora jest niemożliwe.</a:t>
              </a:r>
            </a:p>
          </xdr:txBody>
        </xdr:sp>
      </mc:Fallback>
    </mc:AlternateContent>
    <xdr:clientData/>
  </xdr:twoCellAnchor>
  <xdr:twoCellAnchor>
    <xdr:from>
      <xdr:col>17</xdr:col>
      <xdr:colOff>108858</xdr:colOff>
      <xdr:row>38</xdr:row>
      <xdr:rowOff>81643</xdr:rowOff>
    </xdr:from>
    <xdr:to>
      <xdr:col>18</xdr:col>
      <xdr:colOff>762000</xdr:colOff>
      <xdr:row>38</xdr:row>
      <xdr:rowOff>90715</xdr:rowOff>
    </xdr:to>
    <xdr:cxnSp macro="">
      <xdr:nvCxnSpPr>
        <xdr:cNvPr id="10" name="Łącznik prosty ze strzałką 9">
          <a:extLst>
            <a:ext uri="{FF2B5EF4-FFF2-40B4-BE49-F238E27FC236}">
              <a16:creationId xmlns:a16="http://schemas.microsoft.com/office/drawing/2014/main" id="{00000000-0008-0000-0D00-00000A000000}"/>
            </a:ext>
          </a:extLst>
        </xdr:cNvPr>
        <xdr:cNvCxnSpPr/>
      </xdr:nvCxnSpPr>
      <xdr:spPr>
        <a:xfrm flipH="1" flipV="1">
          <a:off x="15240001" y="7393214"/>
          <a:ext cx="1106713" cy="907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81643</xdr:colOff>
      <xdr:row>46</xdr:row>
      <xdr:rowOff>108857</xdr:rowOff>
    </xdr:from>
    <xdr:to>
      <xdr:col>18</xdr:col>
      <xdr:colOff>779237</xdr:colOff>
      <xdr:row>46</xdr:row>
      <xdr:rowOff>113847</xdr:rowOff>
    </xdr:to>
    <xdr:cxnSp macro="">
      <xdr:nvCxnSpPr>
        <xdr:cNvPr id="13" name="Łącznik prosty ze strzałką 12">
          <a:extLst>
            <a:ext uri="{FF2B5EF4-FFF2-40B4-BE49-F238E27FC236}">
              <a16:creationId xmlns:a16="http://schemas.microsoft.com/office/drawing/2014/main" id="{00000000-0008-0000-0D00-00000D000000}"/>
            </a:ext>
          </a:extLst>
        </xdr:cNvPr>
        <xdr:cNvCxnSpPr/>
      </xdr:nvCxnSpPr>
      <xdr:spPr>
        <a:xfrm flipH="1" flipV="1">
          <a:off x="15666357" y="8899071"/>
          <a:ext cx="697594" cy="499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Kopia%20TT%202016%20v4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microsoft.com/office/2006/relationships/xlExternalLinkPath/xlPathMissing" Target="Kopia%20TT%202016%20v4.xlsx" TargetMode="External"/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2" Type="http://schemas.microsoft.com/office/2006/relationships/xlExternalLinkPath/xlPathMissing" Target="Kopia%20TT%202016%20v4.xlsx" TargetMode="External"/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2" Type="http://schemas.microsoft.com/office/2006/relationships/xlExternalLinkPath/xlPathMissing" Target="Kopia%20TT%202016%20v4.xlsx" TargetMode="External"/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2" Type="http://schemas.microsoft.com/office/2006/relationships/xlExternalLinkPath/xlPathMissing" Target="Summary%20of%20costs%20due%20to%20splitting%20franchising.xlsx" TargetMode="External"/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2" Type="http://schemas.microsoft.com/office/2006/relationships/xlExternalLinkPath/xlPathMissing" Target="Summary%20of%20costs%20due%20to%20splitting%20franchising.xlsx" TargetMode="External"/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2" Type="http://schemas.microsoft.com/office/2006/relationships/xlExternalLinkPath/xlPathMissing" Target="Summary%20of%20costs%20due%20to%20splitting%20franchising%20v1.xlsx" TargetMode="External"/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2" Type="http://schemas.microsoft.com/office/2006/relationships/xlExternalLinkPath/xlPathMissing" Target="Summary%20of%20costs%20due%20to%20splitting%20franchising%20v3.xlsx" TargetMode="External"/><Relationship Id="rId1" Type="http://schemas.openxmlformats.org/officeDocument/2006/relationships/pivotCacheRecords" Target="pivotCacheRecords8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2754.496530787037" createdVersion="4" refreshedVersion="4" minRefreshableVersion="3" recordCount="1078" xr:uid="{00000000-000A-0000-FFFF-FFFF09000000}">
  <cacheSource type="worksheet">
    <worksheetSource ref="A1:AD1048576" sheet="Sheet1" r:id="rId2"/>
  </cacheSource>
  <cacheFields count="27">
    <cacheField name="Transport Load Calendar Date" numFmtId="0">
      <sharedItems containsBlank="1"/>
    </cacheField>
    <cacheField name="Port Delivery Estimated Calendar Date" numFmtId="0">
      <sharedItems containsBlank="1"/>
    </cacheField>
    <cacheField name="Spedimex Delivery Calendar Date" numFmtId="0">
      <sharedItems containsBlank="1"/>
    </cacheField>
    <cacheField name="Spedimex Delivery Estimated Calendar Date" numFmtId="0">
      <sharedItems containsBlank="1"/>
    </cacheField>
    <cacheField name="TT port-port" numFmtId="0">
      <sharedItems containsString="0" containsBlank="1" containsNumber="1" containsInteger="1" minValue="1" maxValue="57"/>
    </cacheField>
    <cacheField name="TT port- warehouse" numFmtId="0">
      <sharedItems containsString="0" containsBlank="1" containsNumber="1" containsInteger="1" minValue="2" maxValue="69"/>
    </cacheField>
    <cacheField name="Delivery Base Name" numFmtId="0">
      <sharedItems containsBlank="1"/>
    </cacheField>
    <cacheField name="Incoterm Code" numFmtId="0">
      <sharedItems containsBlank="1"/>
    </cacheField>
    <cacheField name="Transportation Type" numFmtId="0">
      <sharedItems containsBlank="1" count="6">
        <s v="SEA"/>
        <s v="AIR"/>
        <s v="TRUCK"/>
        <s v="RAILWAY"/>
        <s v="SEA-AIR"/>
        <m/>
      </sharedItems>
    </cacheField>
    <cacheField name="LCL Flag" numFmtId="0">
      <sharedItems containsString="0" containsBlank="1" containsNumber="1" containsInteger="1" minValue="0" maxValue="1"/>
    </cacheField>
    <cacheField name="Transport Number List" numFmtId="0">
      <sharedItems containsBlank="1" count="498">
        <s v="MRKU2730465"/>
        <s v="MSKU3722851"/>
        <s v="MRKU0482056"/>
        <s v="LCL"/>
        <s v="MRKU4294062"/>
        <s v="MIEU0019735"/>
        <m/>
        <s v="MIEU0019735,MIEU2030970"/>
        <s v="MIEU2030970"/>
        <s v="MSKU3984240"/>
        <s v="MSKU5405711"/>
        <s v="PONU8132349"/>
        <s v="CLHU4625240"/>
        <s v="GLDU3800836"/>
        <s v="BSIU9279001"/>
        <s v="CPSU6436015,GLDU7013187,GVCU5371737"/>
        <s v="IPXU3483324"/>
        <s v="FSCU9594962"/>
        <s v="TCLU8066867"/>
        <s v="HLBU1566321"/>
        <s v="HLBU1137760"/>
        <s v="MSKU5572787"/>
        <s v="TGHU5273664"/>
        <s v="NYKU9835822"/>
        <s v="NYKU4195609,NYKU4300520,NYKU5649814,TCLU1657718"/>
        <s v="HLXU1142110"/>
        <s v="PONU1733440"/>
        <s v="MRKU0992240"/>
        <s v="FCIU2098811"/>
        <s v="HLXU5314161"/>
        <s v="HLXU8281082"/>
        <s v="NYKU4756016,NYKU4812001,NYKU4903333,NYKU5151544,NYKU9747439"/>
        <s v="HLXU6527916"/>
        <s v="HLXU3236429"/>
        <s v="CPSU6479439"/>
        <s v="TGHU6261272"/>
        <s v="MRKU9293536,PONU7983621,TGHU7721201"/>
        <s v="DFSU4337159"/>
        <s v="HLBU1196016"/>
        <s v="GLDU3121769"/>
        <s v="HLXU1218175"/>
        <s v="HLXU4363921"/>
        <s v="TTNU4269608"/>
        <s v="NYKU5949792"/>
        <s v="NYKU9837532"/>
        <s v="FSCU4407225,HLXU5414113"/>
        <s v="TCKU9683995"/>
        <s v="FSCU9570976"/>
        <s v="GESU6303380"/>
        <s v="HLXU8603609"/>
        <s v="CPSU1711876,TGHU4863080"/>
        <s v="CAXU7305638,TGHU4451951"/>
        <s v="FSCU4841988"/>
        <s v="HLBU1612448,HLBU1612725,HLXU8001936,TCLU5348790"/>
        <s v="BMOU5628178,CAIU8518404,FCIU8491960"/>
        <s v="TGHU6229780"/>
        <s v="DRYU2171860,HLXU6263011,HLXU8184631"/>
        <s v="HLXU842450"/>
        <s v="GESU6410882"/>
        <s v="TTNU4862486"/>
        <s v="NYKU8471747"/>
        <s v="TTNU5985720"/>
        <s v="HLXU3251613"/>
        <s v="TGHU8413380"/>
        <s v="CLHU3337050,HLXU5015598"/>
        <s v="HLXU5219610"/>
        <s v="ITAU4199022,TGHU4493480"/>
        <s v="TCLU2829540"/>
        <s v="HLXU3268745"/>
        <s v="TCNU7102720"/>
        <s v="GESU6297903"/>
        <s v="GESU6297903,HLXU6122585"/>
        <s v="SEGU5525080"/>
        <s v="GESU5661498"/>
        <s v="HLXU8595144"/>
        <s v="YMLU8263706"/>
        <s v="HLXU1239590"/>
        <s v="MRKU2508247,MSKU0497079,MSKU9933580"/>
        <s v="MRKU3741905,MSKU0818327,PONU8162261"/>
        <s v="PONU0303105"/>
        <s v="MRKU0220014"/>
        <s v="HLXU6240612"/>
        <s v="TCLU5997716"/>
        <s v="PONU1712474"/>
        <s v="AIR"/>
        <s v="MSKU9159956"/>
        <s v="MIEU0054931,MRKU3084652,MSKU6405038,PONU7519035"/>
        <s v="HLXU5113980"/>
        <s v="MRKU8549496"/>
        <s v="MRKU3199245,MRKU4287340,MSKU9757264"/>
        <s v="HLXU8313174"/>
        <s v="CPSU6401873"/>
        <s v="HLXU6216616"/>
        <s v="TCLU8360059"/>
        <s v="FCIU8497085"/>
        <s v="MRKU0475490"/>
        <s v="MRKU2029080,MRKU4751127"/>
        <s v="MSKU8705190,MSKU9564706"/>
        <s v="MRKU8925443"/>
        <s v="CPSU6471000"/>
        <s v="PONU0659400"/>
        <s v="INBU5064563"/>
        <s v="MRKU1002207"/>
        <s v="MSKU7600276"/>
        <s v="MRKU1041857"/>
        <s v="ITAU4196316"/>
        <s v="MRKU0379876"/>
        <s v="MSKU9455182"/>
        <s v="GESU4266673"/>
        <s v="HLXU5310757"/>
        <s v="HLXU5370334,IPXU3588789"/>
        <s v="HNSU4027404"/>
        <s v="HLXU8194028"/>
        <s v="TCNU9424140"/>
        <s v="TGHU6450907"/>
        <s v="FCIU8508554"/>
        <s v="HLXU6364716"/>
        <s v="HLXU8387618"/>
        <s v="CPSU1767577"/>
        <s v="MRKU0828853"/>
        <s v="PONU1816458"/>
        <s v="PONU1931240"/>
        <s v="MSKU3208755"/>
        <s v="FSCU6691927"/>
        <s v="HLXU8301126"/>
        <s v="MRKU7221178"/>
        <s v="MSKU3382730"/>
        <s v="PONU1239551"/>
        <s v="MSKU2994916,TGHU8289617"/>
        <s v="GESU6196087"/>
        <s v="HLBU1112078"/>
        <s v="HLBU1056117"/>
        <s v="FCIU2581394"/>
        <s v="HLXU5081157"/>
        <s v="TCLU8734966"/>
        <s v="MRSU0109256"/>
        <s v="TGHU4142818"/>
        <s v="FSCU4177924"/>
        <s v="CLHU4532472"/>
        <s v="TGHU0127902"/>
        <s v="HLXU5053983"/>
        <s v="MRKU0852295"/>
        <s v="MRKU7142356"/>
        <s v="MSKU2687458"/>
        <s v="NYKU3880779"/>
        <s v="CPSU1818503"/>
        <s v="MSKU3440328"/>
        <s v="MRKU6866547"/>
        <s v="MSKU6581546"/>
        <s v="MSKU7367539"/>
        <s v="GVDU5069335"/>
        <s v="CAIU8484177"/>
        <s v="PONU1901930"/>
        <s v="TTNU5337029"/>
        <s v="GATU4347168"/>
        <s v="HLXU2394353"/>
        <s v="MRKU4682725"/>
        <s v="CAXU8180392"/>
        <s v="GESU5591868"/>
        <s v="PONU1943935"/>
        <s v="BEAU2361782"/>
        <s v="NYKU3445283"/>
        <s v="HLXU5204858"/>
        <s v="HLXU1308026,TCLU9500263"/>
        <s v="TCLU9500263"/>
        <s v="HLXU4380805,HLXU5299468"/>
        <s v="MRKU2154708"/>
        <s v="MRKU2206798"/>
        <s v="MRKU2283011"/>
        <s v="DFSU4219794"/>
        <s v="HLBU1103461"/>
        <s v="MRKU2141700,MRKU2852381,MRKU7346750"/>
        <s v="MSKU6763216"/>
        <s v="PONU1732526"/>
        <s v="MRKU4040197"/>
        <s v=" "/>
        <s v="MSKU0946333"/>
        <s v="PONU1479336"/>
        <s v="MSKU7884824,MSKU8415333,TCLU5020224"/>
        <s v="MRKU3149347"/>
        <s v="PONU8257243"/>
        <s v="MSKU8297987"/>
        <s v="MSKU6686927"/>
        <s v="HLBU1485831"/>
        <s v="IPXU3570183"/>
        <s v="FSCU4441739"/>
        <s v="MSKU9784589"/>
        <s v="MSKU6650056"/>
        <s v="PONU8209538"/>
        <s v="CMAU8378429"/>
        <s v="CLHU3781336"/>
        <s v=""/>
        <s v="HLXU1253371"/>
        <s v="HLXU5388821"/>
        <s v="HLXU5167902"/>
        <s v="TGHU8276950"/>
        <s v="MSKU9440285"/>
        <s v="MSKU6866111"/>
        <s v="MRKU0936056"/>
        <s v="PONU8086829"/>
        <s v="MRKU9395055"/>
        <s v="CLHU4436870"/>
        <s v="GESU3643129"/>
        <s v="HLBU1526951"/>
        <s v="HLXU3144873"/>
        <s v="PONU0109888"/>
        <s v="MRKU9124330"/>
        <s v="SEAU7820176"/>
        <s v="MRKU5950458"/>
        <s v="MSKU6621973"/>
        <s v="MSKU6869091"/>
        <s v="MRKU3034040"/>
        <s v="FSCU6568086"/>
        <s v="MRKU4499442"/>
        <s v="MSKU6567912"/>
        <s v="TGHU4671581"/>
        <s v="AMFU3185344"/>
        <s v="CRSU1070360"/>
        <s v="MSKU1604274"/>
        <s v="MSKU7172624"/>
        <s v="PONU0070132"/>
        <s v="MSKU4000560"/>
        <s v="MSKU7427480"/>
        <s v="PONU1556453"/>
        <s v="MRKU7044452"/>
        <s v="PONU1808787"/>
        <s v="MRKU8047477"/>
        <s v="MRKU0277025"/>
        <s v="HLXU1047977"/>
        <s v="MRKU7677996"/>
        <s v="GLDU5429370"/>
        <s v="MSKU1402680"/>
        <s v="HLXU5393725"/>
        <s v="TRLU7099232"/>
        <s v="HLXU8159177"/>
        <s v="GLDU3383100"/>
        <s v="HLBU1267697"/>
        <s v="HLBU1816360,HLXU6363957,HLXU6537513,HLXU8297664,TCLU5976020"/>
        <s v="GLDU7691820"/>
        <s v="HLXU6259198"/>
        <s v="TEMU7651592"/>
        <s v="GESU1261744"/>
        <s v="CLHU4783014"/>
        <s v="CAIU8367720"/>
        <s v="HLXU1299937"/>
        <s v="GESU3692756,MRKU3734336"/>
        <s v="FSCU9170265,TGHU8777490"/>
        <s v="INKU6394259"/>
        <s v="CAXU7446209"/>
        <s v="HLXU1225852"/>
        <s v="BMOU2900791,CAIU8544738"/>
        <s v="CAIU8544738"/>
        <s v="BMOU3018540"/>
        <s v="DRYU9010640"/>
        <s v="MSKU5025835,MSKU6302641"/>
        <s v="MAEU6111591,MSKU6445658"/>
        <s v="TTNU4167566"/>
        <s v="BSIU4053639,HLBU1409560"/>
        <s v="TCNU7360494"/>
        <s v="HLXU3260390"/>
        <s v="QCLU4550130"/>
        <s v="TCLU8083150"/>
        <s v="MRKU3894210"/>
        <s v="GATU8545710,MIEU0026863,MRKU4378116,PONU8079331"/>
        <s v="MRKU0978410,MRKU3230274,MSKU0436371,MSKU9596555,MSKU9829580"/>
        <s v="MRKU2267140,MSKU6378668"/>
        <s v="MRKU4392454,MSKU9692121,PONU7412005"/>
        <s v="MSKU0343896,MSKU1054584"/>
        <s v="HLXU1160710"/>
        <s v="CLHU4521610"/>
        <s v="HLXU6414062"/>
        <s v="HLXU8300984"/>
        <s v="HLXU8300984,TCNU7549220"/>
        <s v="HLBU1057725"/>
        <s v="HLXU6226110"/>
        <s v="MSKU6697691"/>
        <s v="ITAU4177635"/>
        <s v="ITAU4191865,TRLU4807765"/>
        <s v="SEGU5632998"/>
        <s v="TCLU4163344"/>
        <s v="CPSU4061814,GATU8420992,HLXU8031930,TTNU5806635"/>
        <s v="HLBU1397047"/>
        <s v="HLXU5349975"/>
        <s v="FCIU8544504,HLXU8203670,SEGU5669370,SEGU5669410,TCLU8087540,TCNU9589089"/>
        <s v="HLXU1289374"/>
        <s v="HLXU5156472"/>
        <s v="HLXU3323800"/>
        <s v="TGHU7785741"/>
        <s v="MAEU6343787"/>
        <s v="MRKU0162875,MSKU6100928,MSKU6628160,PONU7900484"/>
        <s v="MRKU0450260"/>
        <s v="MRKU3526800,MRKU4948970,MSKU0323652,MSKU3071132,TRLU8066378"/>
        <s v="MRKU0268384"/>
        <s v="MRKU0717660"/>
        <s v="MSKU6942269"/>
        <s v="MSKU0973468"/>
        <s v="HLXU6520090"/>
        <s v="HLXU8007765"/>
        <s v="BSIU2148490,GATU8731103"/>
        <s v="CPSU6440355"/>
        <s v="GATU0803038"/>
        <s v="HLBU1623015"/>
        <s v="FSCU6442101"/>
        <s v="FCIU8735516"/>
        <s v="HLXU5372907"/>
        <s v="HLXU6256291"/>
        <s v="TGHU9317478"/>
        <s v="CPSU6052555"/>
        <s v="TCNU9664480"/>
        <s v="CAXU9554692"/>
        <s v="MSKU9568173"/>
        <s v="CLHU4753690,CMAU8130474"/>
        <s v="PONU1466719,PONU1622684,PONU1772426"/>
        <s v="HLXU1315730"/>
        <s v="DRYU4059334"/>
        <s v="CPSU6432684"/>
        <s v="DRYU9147530"/>
        <s v="CLHU9063280"/>
        <s v="HLXU6290906"/>
        <s v="HLXU5187792,HLXU5287512,TTNU4489243"/>
        <s v="HLXU8490333"/>
        <s v="HLXU3358598"/>
        <s v="TGHU4450810"/>
        <s v="PONU1403393"/>
        <s v="GLDU0396187"/>
        <s v="MSKU2171121"/>
        <s v="PONU1879918"/>
        <s v="MRKU0088417"/>
        <s v="MSKU6446675"/>
        <s v="MSKU8821585"/>
        <s v="MRKU0676724"/>
        <s v="MSKU0603885,MSKU9216568,YMLU3138511"/>
        <s v="MSKU3905997"/>
        <s v="TGHU1658586"/>
        <s v="MRKU2716430"/>
        <s v="TGHU4191670"/>
        <s v="MSKU5080318"/>
        <s v="HLXU3334338"/>
        <s v="TCLU4790690"/>
        <s v="GLDU3200488"/>
        <s v="TGHU069200"/>
        <s v="MSKU6391037,MVIU0009282"/>
        <s v="MRKU5290924"/>
        <s v="MRKU0943190,SCMU4008551"/>
        <s v="PONU1466637"/>
        <s v="CLHU8728627"/>
        <s v="HLXU8225601"/>
        <s v="DRYU4006669,FSCU9542064,GATU4371821,HLXU6257868,TCLU4776897,TGHU8578630,TRLU6589580"/>
        <s v="DFSU2696015"/>
        <s v="FSCU4722490,TTNU5948650"/>
        <s v="HLXU1122962"/>
        <s v="BSIU4068650"/>
        <s v="DRYU4001060"/>
        <s v="HLXU3113846"/>
        <s v="MRKU3926024,MSKU0078262,MSKU1285758"/>
        <s v="BMOU4160797,MRKU4423426,MSKU1694180,MSKU8216624"/>
        <s v="BSIU9015610,MRKU3629177,MSKU1113882,TCKU9641705"/>
        <s v="PONU1889670"/>
        <s v="MSKU6983015"/>
        <s v="HLXU3417427"/>
        <s v="POCU0402188"/>
        <s v="HLXU6513574"/>
        <s v="MRKU7973874"/>
        <s v="PONU7930236"/>
        <s v="FSCU8940119,SEGU5768156,SEGU5768670"/>
        <s v="CAIU8078100,DFSU7492523,FSCU8905864,FSCU8911086,FSCU8912950,HLXU5128948,HLXU5285588,HLXU8116350,SEGU5769867,TGHU4818482"/>
        <s v="NYKU8020872"/>
        <s v="AMFU8788886"/>
        <s v="CPSU4017196"/>
        <s v="FSCU9783020"/>
        <s v="MRKU4983647"/>
        <s v="MSKU2946878"/>
        <s v="MRKU8870870"/>
        <s v="HLXU8083786"/>
        <s v="HLXU8470785"/>
        <s v="MSKU0008033,MSKU0280463,MSKU8412381,MSKU9600327"/>
        <s v="GESU2977498"/>
        <s v="PONU1480403,PONU1671816"/>
        <s v="MSKU6870317"/>
        <s v="IPXU3170320"/>
        <s v="HLBU1436185"/>
        <s v="CLHU8767114"/>
        <s v="HLBU1771141"/>
        <s v="MSKU7454628"/>
        <s v="HLXU3081857"/>
        <s v="GATU0589374"/>
        <s v="FSCU9454446,HLBU1410365"/>
        <s v="HLXU1171951"/>
        <s v="TCLU4141411"/>
        <s v="SEGU5766739"/>
        <s v="MRKU4006660"/>
        <s v="PONU0901956"/>
        <s v="MSKU6106124"/>
        <s v="MSKU3838287"/>
        <s v="MSKU4020000"/>
        <s v="CARU9618472,TCKU9021108,TTNU9431183"/>
        <s v="MSKU7126531"/>
        <s v="IPXU3706259"/>
        <s v="MRKU4627651"/>
        <s v="MSKU3217320,PONU7329101"/>
        <s v="HLXU3287215"/>
        <s v="TRLU4840439"/>
        <s v="CARU9621136,WSCU8427926,ZCSU8207951"/>
        <s v="TRLU6604427"/>
        <s v="CICU9870564"/>
        <s v="HLXU8613973"/>
        <s v="AMFU8517272"/>
        <s v="BMOU4179149,MRKU3976772,MSKU1936860"/>
        <s v="MSKU7364503"/>
        <s v="HLXU8130086"/>
        <s v="WSCU8437293"/>
        <s v="WSCU8461406"/>
        <s v="CICU9912567"/>
        <s v="WSCU8265018"/>
        <s v="MRKU4510990,MSKU3506425"/>
        <s v="IKSU4662018"/>
        <s v="CPSU1043170"/>
        <s v="TCNU8661018"/>
        <s v="CXDU1669748,MOTU0778579,MOTU6724693,TCLU6725918,TGHU6018848"/>
        <s v="FSCU8232059"/>
        <s v="DRYU4286678,GESU3976304,MOFU0628168"/>
        <s v="TCNU4919315,TCNU8718561"/>
        <s v="CAIU9627380,HLXU8621372,TRLU6933253"/>
        <s v="TCLU4254779"/>
        <s v="INKU2623850,MVIU0027732"/>
        <s v="MSKU6698980"/>
        <s v="INKU2496550"/>
        <s v="CLHU4508223,GVCU4039693,HLBU1771814"/>
        <s v="PONU8023395"/>
        <s v="MRKU0049051,MSKU9503995,UESU4159010"/>
        <s v="MRKU3253897,MRKU6852754,MSKU9427719"/>
        <s v="PONU1657119"/>
        <s v="MSKU5670572"/>
        <s v="MRKU3928516,MSKU5734614"/>
        <s v="MRKU2298691,MSKU3206921"/>
        <s v="TRLU8865121"/>
        <s v="FSCU4841381"/>
        <s v="CLHU8956150,MSKU0786003,MSKU9194052,PONU0684228,UESU4617576"/>
        <s v="TGHU4977313"/>
        <s v="DRYU4274764,TTNU5823930"/>
        <s v="GATU8578592,HLXU6539898,TTNU1561914"/>
        <s v="TCLU3860410"/>
        <s v="CBHU8488758"/>
        <s v="MSKU3502950"/>
        <s v="MRKU2752058"/>
        <s v="MSKU9188131"/>
        <s v="MSKU0615422"/>
        <s v="MRKU0405867"/>
        <s v="MRKU3648053"/>
        <s v="MSKU9648155"/>
        <s v="MSKU9508410"/>
        <s v="MSKU7315746"/>
        <s v="PONU7533706"/>
        <s v="MRKU3450670"/>
        <s v="MRKU7409843"/>
        <s v="MRKU8327734"/>
        <s v="MRKU7980847"/>
        <s v="MRKU8207071"/>
        <s v="TBJU7370743"/>
        <s v="MRKU3528823,UESU4619521"/>
        <s v="MRKU4058088"/>
        <s v="CAXU7325932"/>
        <s v="HLXU1294745"/>
        <s v="GLDU3047954"/>
        <s v="MSKU5646344"/>
        <s v="MSKU9629582"/>
        <s v="GESU4900387,GESU5147998"/>
        <s v="PONU7589876"/>
        <s v="MRKU2295619"/>
        <s v="LYGU4023012"/>
        <s v="GESU5084689"/>
        <s v="CAIU8254678"/>
        <s v="BMOU4010082"/>
        <s v="FCIU3041873"/>
        <s v="MRKU0053004,MSKU7978707"/>
        <s v="MRKU2421229"/>
        <s v="MRKU2421229,MRKU8392370,MSKU9869665,PONU7339250"/>
        <s v="ARDU5010877,ARDU5010882,ARDU5010898"/>
        <s v="MSKU0632461"/>
        <s v="HLXU3325892,TCLU4155436"/>
        <s v="GESU1211912"/>
        <s v="HLXU4320215,HLXU5237893"/>
        <s v="MSKU9972056"/>
        <s v="PONU8080332"/>
        <s v="CICU9880201"/>
        <s v="CICU9913049"/>
        <s v="WSCU9013176"/>
        <s v="MRKU0403674"/>
        <s v="MRKU0181330,MRKU1023010,MSKU6356550"/>
        <s v="TCLU4145145"/>
        <s v="WSCU8626044"/>
        <s v="MRKU8228860"/>
        <s v="MRKU8644600"/>
        <s v="MRKU7232193"/>
        <s v="ARDU5010970"/>
        <s v="MSKU3833855"/>
        <s v="FSCU9193785,TRLU3718010,ZCSU8200221"/>
        <s v="MRKU8328617"/>
      </sharedItems>
    </cacheField>
    <cacheField name="Type of Inland Transport" numFmtId="0">
      <sharedItems containsBlank="1"/>
    </cacheField>
    <cacheField name="Discharge Port Name" numFmtId="0">
      <sharedItems containsBlank="1"/>
    </cacheField>
    <cacheField name="Central Number" numFmtId="0">
      <sharedItems containsBlank="1"/>
    </cacheField>
    <cacheField name="Delivery Full Code" numFmtId="0">
      <sharedItems containsBlank="1"/>
    </cacheField>
    <cacheField name="Category Number" numFmtId="0">
      <sharedItems containsString="0" containsBlank="1" containsNumber="1" containsInteger="1" minValue="51" maxValue="54"/>
    </cacheField>
    <cacheField name="Season Full Label" numFmtId="0">
      <sharedItems containsBlank="1"/>
    </cacheField>
    <cacheField name="Supplier Name" numFmtId="0">
      <sharedItems containsBlank="1"/>
    </cacheField>
    <cacheField name="Carton Number" numFmtId="0">
      <sharedItems containsString="0" containsBlank="1" containsNumber="1" containsInteger="1" minValue="0" maxValue="20792"/>
    </cacheField>
    <cacheField name="Cont 20 Number" numFmtId="0">
      <sharedItems containsString="0" containsBlank="1" containsNumber="1" containsInteger="1" minValue="0" maxValue="1" count="3">
        <n v="0"/>
        <n v="1"/>
        <m/>
      </sharedItems>
    </cacheField>
    <cacheField name="Cont 40 Number" numFmtId="0">
      <sharedItems containsString="0" containsBlank="1" containsNumber="1" containsInteger="1" minValue="0" maxValue="4" count="6">
        <n v="0"/>
        <n v="1"/>
        <m/>
        <n v="2"/>
        <n v="3"/>
        <n v="4"/>
      </sharedItems>
    </cacheField>
    <cacheField name="Cont 40hc Number" numFmtId="0">
      <sharedItems containsString="0" containsBlank="1" containsNumber="1" containsInteger="1" minValue="0" maxValue="7" count="9">
        <n v="1"/>
        <n v="0"/>
        <m/>
        <n v="2"/>
        <n v="3"/>
        <n v="4"/>
        <n v="5"/>
        <n v="6"/>
        <n v="7"/>
      </sharedItems>
    </cacheField>
    <cacheField name="Declared Quantity" numFmtId="0">
      <sharedItems containsString="0" containsBlank="1" containsNumber="1" containsInteger="1" minValue="160" maxValue="393878" count="1057">
        <n v="26243"/>
        <n v="6222"/>
        <n v="15109"/>
        <n v="16499"/>
        <n v="40933"/>
        <n v="11811"/>
        <n v="59633"/>
        <n v="20850"/>
        <n v="77736"/>
        <n v="9473"/>
        <n v="32199"/>
        <n v="50762"/>
        <n v="9876"/>
        <n v="11728"/>
        <n v="2608"/>
        <n v="3531"/>
        <n v="3770"/>
        <n v="14620"/>
        <n v="84181"/>
        <n v="135566"/>
        <n v="29210"/>
        <n v="66012"/>
        <n v="16121"/>
        <n v="60767"/>
        <n v="63066"/>
        <n v="16855"/>
        <n v="5068"/>
        <n v="2772"/>
        <n v="42803"/>
        <n v="13359"/>
        <n v="5105"/>
        <n v="16304"/>
        <n v="4050"/>
        <n v="66168"/>
        <n v="23606"/>
        <n v="11187"/>
        <n v="8152"/>
        <n v="4182"/>
        <n v="20242"/>
        <n v="2822"/>
        <n v="15331"/>
        <n v="31242"/>
        <n v="29374"/>
        <n v="5212"/>
        <n v="13146"/>
        <n v="38127"/>
        <n v="23680"/>
        <n v="8542"/>
        <n v="6310"/>
        <n v="2160"/>
        <n v="3900"/>
        <n v="62845"/>
        <n v="38705"/>
        <n v="5522"/>
        <n v="36437"/>
        <n v="49264"/>
        <n v="11792"/>
        <n v="4210"/>
        <n v="26863"/>
        <n v="21389"/>
        <n v="46478"/>
        <n v="9656"/>
        <n v="22034"/>
        <n v="10810"/>
        <n v="10202"/>
        <n v="54498"/>
        <n v="41782"/>
        <n v="12209"/>
        <n v="9432"/>
        <n v="46616"/>
        <n v="9461"/>
        <n v="94263"/>
        <n v="8950"/>
        <n v="21087"/>
        <n v="4755"/>
        <n v="13074"/>
        <n v="22520"/>
        <n v="15536"/>
        <n v="12711"/>
        <n v="6105"/>
        <n v="46922"/>
        <n v="3902"/>
        <n v="35546"/>
        <n v="120138"/>
        <n v="22894"/>
        <n v="86270"/>
        <n v="229493"/>
        <n v="5895"/>
        <n v="5049"/>
        <n v="21480"/>
        <n v="21499"/>
        <n v="23518"/>
        <n v="53556"/>
        <n v="30034"/>
        <n v="18762"/>
        <n v="12294"/>
        <n v="20240"/>
        <n v="6689"/>
        <n v="3662"/>
        <n v="10378"/>
        <n v="12443"/>
        <n v="12965"/>
        <n v="19791"/>
        <n v="11762"/>
        <n v="3440"/>
        <n v="13341"/>
        <n v="7469"/>
        <n v="68391"/>
        <n v="14445"/>
        <n v="37491"/>
        <n v="108327"/>
        <n v="16849"/>
        <n v="14758"/>
        <n v="3226"/>
        <n v="3383"/>
        <n v="54164"/>
        <n v="25178"/>
        <n v="43093"/>
        <n v="18071"/>
        <n v="47064"/>
        <n v="51577"/>
        <n v="23605"/>
        <n v="4141"/>
        <n v="19211"/>
        <n v="2040"/>
        <n v="49348"/>
        <n v="44145"/>
        <n v="16399"/>
        <n v="8444"/>
        <n v="16430"/>
        <n v="18138"/>
        <n v="9766"/>
        <n v="12657"/>
        <n v="32602"/>
        <n v="13946"/>
        <n v="7443"/>
        <n v="13053"/>
        <n v="12568"/>
        <n v="73683"/>
        <n v="2264"/>
        <n v="4700"/>
        <n v="85928"/>
        <n v="22566"/>
        <n v="11676"/>
        <n v="39900"/>
        <n v="3311"/>
        <n v="9414"/>
        <n v="24666"/>
        <n v="13010"/>
        <n v="68820"/>
        <n v="45646"/>
        <n v="43626"/>
        <n v="6101"/>
        <n v="28562"/>
        <n v="75859"/>
        <n v="10162"/>
        <n v="14518"/>
        <n v="67057"/>
        <n v="4536"/>
        <n v="26418"/>
        <n v="85024"/>
        <n v="41584"/>
        <n v="7672"/>
        <n v="8728"/>
        <n v="7721"/>
        <n v="13920"/>
        <n v="6147"/>
        <n v="12540"/>
        <n v="36508"/>
        <n v="5216"/>
        <n v="14087"/>
        <n v="17959"/>
        <n v="14535"/>
        <n v="9128"/>
        <n v="15261"/>
        <n v="72116"/>
        <n v="12819"/>
        <n v="18508"/>
        <n v="19839"/>
        <n v="39687"/>
        <n v="11370"/>
        <n v="73152"/>
        <n v="27722"/>
        <n v="63136"/>
        <n v="39328"/>
        <n v="3698"/>
        <n v="47400"/>
        <n v="18810"/>
        <n v="4144"/>
        <n v="37792"/>
        <n v="26966"/>
        <n v="51268"/>
        <n v="6092"/>
        <n v="11900"/>
        <n v="17136"/>
        <n v="18335"/>
        <n v="11841"/>
        <n v="16705"/>
        <n v="49076"/>
        <n v="9562"/>
        <n v="3950"/>
        <n v="18461"/>
        <n v="4541"/>
        <n v="8880"/>
        <n v="10526"/>
        <n v="25270"/>
        <n v="11296"/>
        <n v="11549"/>
        <n v="12050"/>
        <n v="29927"/>
        <n v="3990"/>
        <n v="30723"/>
        <n v="26440"/>
        <n v="24827"/>
        <n v="4348"/>
        <n v="22033"/>
        <n v="10976"/>
        <n v="16537"/>
        <n v="36900"/>
        <n v="43765"/>
        <n v="29187"/>
        <n v="44803"/>
        <n v="6343"/>
        <n v="8319"/>
        <n v="13999"/>
        <n v="11946"/>
        <n v="14343"/>
        <n v="3075"/>
        <n v="8201"/>
        <n v="72349"/>
        <n v="13147"/>
        <n v="5519"/>
        <n v="8484"/>
        <n v="8039"/>
        <n v="2660"/>
        <n v="23600"/>
        <n v="5458"/>
        <n v="21521"/>
        <n v="4000"/>
        <n v="5798"/>
        <n v="26612"/>
        <n v="4637"/>
        <n v="13138"/>
        <n v="6130"/>
        <n v="7556"/>
        <n v="8554"/>
        <n v="17052"/>
        <n v="70865"/>
        <n v="2080"/>
        <n v="6380"/>
        <n v="2613"/>
        <n v="6610"/>
        <n v="7969"/>
        <n v="37047"/>
        <n v="29538"/>
        <n v="11656"/>
        <n v="12529"/>
        <n v="5607"/>
        <n v="4208"/>
        <n v="12553"/>
        <n v="46236"/>
        <n v="54205"/>
        <n v="19479"/>
        <n v="37590"/>
        <n v="3502"/>
        <n v="23372"/>
        <n v="26458"/>
        <n v="28059"/>
        <n v="5448"/>
        <n v="8541"/>
        <n v="59825"/>
        <n v="47095"/>
        <n v="5089"/>
        <n v="33558"/>
        <n v="99622"/>
        <n v="17715"/>
        <n v="20344"/>
        <n v="14054"/>
        <n v="38960"/>
        <n v="25736"/>
        <n v="20510"/>
        <n v="44554"/>
        <n v="12967"/>
        <n v="7927"/>
        <n v="47171"/>
        <n v="9949"/>
        <n v="14022"/>
        <n v="47812"/>
        <n v="28838"/>
        <n v="26449"/>
        <n v="75502"/>
        <n v="17696"/>
        <n v="16964"/>
        <n v="30915"/>
        <n v="20570"/>
        <n v="50734"/>
        <n v="42436"/>
        <n v="19705"/>
        <n v="32042"/>
        <n v="11744"/>
        <n v="7486"/>
        <n v="18911"/>
        <n v="3624"/>
        <n v="11357"/>
        <n v="11772"/>
        <n v="13511"/>
        <n v="9933"/>
        <n v="20366"/>
        <n v="23805"/>
        <n v="3665"/>
        <n v="20923"/>
        <n v="1601"/>
        <n v="12363"/>
        <n v="29217"/>
        <n v="31031"/>
        <n v="7700"/>
        <n v="16628"/>
        <n v="32937"/>
        <n v="4600"/>
        <n v="40309"/>
        <n v="12242"/>
        <n v="37076"/>
        <n v="8989"/>
        <n v="650"/>
        <n v="6732"/>
        <n v="17117"/>
        <n v="35442"/>
        <n v="64948"/>
        <n v="8699"/>
        <n v="10497"/>
        <n v="3644"/>
        <n v="9870"/>
        <n v="4414"/>
        <n v="18618"/>
        <n v="77138"/>
        <n v="13883"/>
        <n v="7782"/>
        <n v="47682"/>
        <n v="9200"/>
        <n v="8830"/>
        <n v="18572"/>
        <n v="52777"/>
        <n v="4939"/>
        <n v="44741"/>
        <n v="14480"/>
        <n v="36624"/>
        <n v="9254"/>
        <n v="6366"/>
        <n v="4910"/>
        <n v="5944"/>
        <n v="19001"/>
        <n v="51827"/>
        <n v="5349"/>
        <n v="4164"/>
        <n v="24887"/>
        <n v="8717"/>
        <n v="21249"/>
        <n v="12567"/>
        <n v="5063"/>
        <n v="64553"/>
        <n v="5699"/>
        <n v="15344"/>
        <n v="53902"/>
        <n v="6438"/>
        <n v="18210"/>
        <n v="5175"/>
        <n v="6415"/>
        <n v="23534"/>
        <n v="51596"/>
        <n v="39156"/>
        <n v="3400"/>
        <n v="9532"/>
        <n v="3749"/>
        <n v="31838"/>
        <n v="27953"/>
        <n v="10211"/>
        <n v="13653"/>
        <n v="8722"/>
        <n v="13096"/>
        <n v="33538"/>
        <n v="5840"/>
        <n v="58895"/>
        <n v="53252"/>
        <n v="24288"/>
        <n v="32202"/>
        <n v="8330"/>
        <n v="12220"/>
        <n v="11592"/>
        <n v="10600"/>
        <n v="14064"/>
        <n v="7856"/>
        <n v="13889"/>
        <n v="19848"/>
        <n v="3487"/>
        <n v="3468"/>
        <n v="8743"/>
        <n v="17522"/>
        <n v="6670"/>
        <n v="3930"/>
        <n v="4792"/>
        <n v="12271"/>
        <n v="21966"/>
        <n v="3000"/>
        <n v="1632"/>
        <n v="25579"/>
        <n v="4130"/>
        <n v="19077"/>
        <n v="10775"/>
        <n v="4735"/>
        <n v="9497"/>
        <n v="11591"/>
        <n v="16128"/>
        <n v="4893"/>
        <n v="13041"/>
        <n v="6551"/>
        <n v="8262"/>
        <n v="3210"/>
        <n v="25964"/>
        <n v="9133"/>
        <n v="8504"/>
        <n v="4455"/>
        <n v="6893"/>
        <n v="7901"/>
        <n v="35880"/>
        <n v="49153"/>
        <n v="21501"/>
        <n v="9669"/>
        <n v="29429"/>
        <n v="17015"/>
        <n v="3235"/>
        <n v="14686"/>
        <n v="22883"/>
        <n v="12817"/>
        <n v="8390"/>
        <n v="20060"/>
        <n v="22409"/>
        <n v="7649"/>
        <n v="4565"/>
        <n v="9252"/>
        <n v="24237"/>
        <n v="40587"/>
        <n v="39679"/>
        <n v="15060"/>
        <n v="11614"/>
        <n v="1880"/>
        <n v="11930"/>
        <n v="22504"/>
        <n v="20802"/>
        <n v="11602"/>
        <n v="9672"/>
        <n v="3411"/>
        <n v="7298"/>
        <n v="8800"/>
        <n v="6932"/>
        <n v="21866"/>
        <n v="9400"/>
        <n v="3355"/>
        <n v="10145"/>
        <n v="12042"/>
        <n v="4428"/>
        <n v="9569"/>
        <n v="11380"/>
        <n v="7929"/>
        <n v="3067"/>
        <n v="4904"/>
        <n v="8321"/>
        <n v="58102"/>
        <n v="8657"/>
        <n v="34174"/>
        <n v="47163"/>
        <n v="35481"/>
        <n v="41454"/>
        <n v="38702"/>
        <n v="3690"/>
        <n v="76786"/>
        <n v="30282"/>
        <n v="18146"/>
        <n v="33752"/>
        <n v="9318"/>
        <n v="20603"/>
        <n v="15449"/>
        <n v="25650"/>
        <n v="22401"/>
        <n v="7668"/>
        <n v="29527"/>
        <n v="39507"/>
        <n v="11551"/>
        <n v="33866"/>
        <n v="8100"/>
        <n v="60524"/>
        <n v="83656"/>
        <n v="122047"/>
        <n v="18610"/>
        <n v="5478"/>
        <n v="14635"/>
        <n v="3709"/>
        <n v="18703"/>
        <n v="57486"/>
        <n v="53901"/>
        <n v="9590"/>
        <n v="13772"/>
        <n v="54079"/>
        <n v="34123"/>
        <n v="26386"/>
        <n v="14515"/>
        <n v="17953"/>
        <n v="19015"/>
        <n v="32024"/>
        <n v="25782"/>
        <n v="9471"/>
        <n v="41052"/>
        <n v="27907"/>
        <n v="4080"/>
        <n v="18320"/>
        <n v="22192"/>
        <n v="7810"/>
        <n v="15501"/>
        <n v="11198"/>
        <n v="4200"/>
        <n v="2501"/>
        <n v="55344"/>
        <n v="14486"/>
        <n v="10946"/>
        <n v="11233"/>
        <n v="62448"/>
        <n v="37107"/>
        <n v="11879"/>
        <n v="15755"/>
        <n v="14876"/>
        <n v="19530"/>
        <n v="22112"/>
        <n v="4801"/>
        <n v="109159"/>
        <n v="78668"/>
        <n v="60514"/>
        <n v="73999"/>
        <n v="23384"/>
        <n v="14786"/>
        <n v="21200"/>
        <n v="24019"/>
        <n v="4300"/>
        <n v="14851"/>
        <n v="34774"/>
        <n v="53202"/>
        <n v="5027"/>
        <n v="3820"/>
        <n v="53092"/>
        <n v="51730"/>
        <n v="12699"/>
        <n v="71413"/>
        <n v="9285"/>
        <n v="92961"/>
        <n v="26124"/>
        <n v="11341"/>
        <n v="5032"/>
        <n v="10369"/>
        <n v="1740"/>
        <n v="2513"/>
        <n v="393878"/>
        <n v="9477"/>
        <n v="15040"/>
        <n v="29071"/>
        <n v="14130"/>
        <n v="23926"/>
        <n v="20596"/>
        <n v="64300"/>
        <n v="34216"/>
        <n v="130373"/>
        <n v="6840"/>
        <n v="50450"/>
        <n v="12690"/>
        <n v="40310"/>
        <n v="36546"/>
        <n v="7559"/>
        <n v="42430"/>
        <n v="29900"/>
        <n v="22618"/>
        <n v="13798"/>
        <n v="45913"/>
        <n v="56796"/>
        <n v="13141"/>
        <n v="9050"/>
        <n v="17923"/>
        <n v="10401"/>
        <n v="8852"/>
        <n v="16350"/>
        <n v="4376"/>
        <n v="9114"/>
        <n v="4320"/>
        <n v="7470"/>
        <n v="8809"/>
        <n v="48031"/>
        <n v="35748"/>
        <n v="27070"/>
        <n v="7760"/>
        <n v="38884"/>
        <n v="16281"/>
        <n v="32507"/>
        <n v="14709"/>
        <n v="8007"/>
        <n v="10457"/>
        <n v="5113"/>
        <n v="65694"/>
        <n v="47679"/>
        <n v="29011"/>
        <n v="7297"/>
        <n v="10199"/>
        <n v="18960"/>
        <n v="46203"/>
        <n v="39283"/>
        <n v="48998"/>
        <n v="41703"/>
        <n v="55669"/>
        <n v="131212"/>
        <n v="11476"/>
        <n v="15556"/>
        <n v="18881"/>
        <n v="3999"/>
        <n v="18014"/>
        <n v="2837"/>
        <n v="12315"/>
        <n v="8193"/>
        <n v="5269"/>
        <n v="3150"/>
        <n v="4501"/>
        <n v="13001"/>
        <n v="18481"/>
        <n v="14160"/>
        <n v="28804"/>
        <n v="19002"/>
        <n v="45108"/>
        <n v="15572"/>
        <n v="23637"/>
        <n v="19740"/>
        <n v="5316"/>
        <n v="3920"/>
        <n v="19596"/>
        <n v="9431"/>
        <n v="3003"/>
        <n v="5479"/>
        <n v="11786"/>
        <n v="14193"/>
        <n v="9585"/>
        <n v="14475"/>
        <n v="12038"/>
        <n v="21299"/>
        <n v="7200"/>
        <n v="4891"/>
        <n v="19580"/>
        <n v="5400"/>
        <n v="1102"/>
        <n v="24696"/>
        <n v="24180"/>
        <n v="22260"/>
        <n v="26036"/>
        <n v="10000"/>
        <n v="12380"/>
        <n v="7399"/>
        <n v="43829"/>
        <n v="14400"/>
        <n v="8625"/>
        <n v="2240"/>
        <n v="12852"/>
        <n v="6634"/>
        <n v="7440"/>
        <n v="6127"/>
        <n v="19591"/>
        <n v="48298"/>
        <n v="3280"/>
        <n v="42410"/>
        <n v="2028"/>
        <n v="7179"/>
        <n v="1850"/>
        <n v="19178"/>
        <n v="18571"/>
        <n v="11605"/>
        <n v="6650"/>
        <n v="6020"/>
        <n v="11902"/>
        <n v="59376"/>
        <n v="5001"/>
        <n v="6368"/>
        <n v="25772"/>
        <n v="60711"/>
        <n v="112832"/>
        <n v="55386"/>
        <n v="4724"/>
        <n v="4294"/>
        <n v="8346"/>
        <n v="9635"/>
        <n v="14946"/>
        <n v="27800"/>
        <n v="9201"/>
        <n v="13075"/>
        <n v="1950"/>
        <n v="9639"/>
        <n v="21100"/>
        <n v="17384"/>
        <n v="50941"/>
        <n v="18249"/>
        <n v="3080"/>
        <n v="9777"/>
        <n v="5855"/>
        <n v="40938"/>
        <n v="15125"/>
        <n v="166098"/>
        <n v="62883"/>
        <n v="35398"/>
        <n v="6400"/>
        <n v="2722"/>
        <n v="15821"/>
        <n v="7452"/>
        <n v="8298"/>
        <n v="14907"/>
        <n v="12491"/>
        <n v="5864"/>
        <n v="3601"/>
        <n v="34010"/>
        <n v="10900"/>
        <n v="17643"/>
        <n v="40975"/>
        <n v="5328"/>
        <n v="16737"/>
        <n v="17415"/>
        <n v="14295"/>
        <n v="39599"/>
        <n v="11881"/>
        <n v="55389"/>
        <n v="6987"/>
        <n v="45400"/>
        <n v="93391"/>
        <n v="7534"/>
        <n v="28160"/>
        <n v="8692"/>
        <n v="14108"/>
        <n v="12770"/>
        <n v="18694"/>
        <n v="21023"/>
        <n v="3968"/>
        <n v="7647"/>
        <n v="29952"/>
        <n v="7435"/>
        <n v="3701"/>
        <n v="11060"/>
        <n v="3550"/>
        <n v="4462"/>
        <n v="3295"/>
        <n v="8701"/>
        <n v="21902"/>
        <n v="3651"/>
        <n v="13392"/>
        <n v="4634"/>
        <n v="29073"/>
        <n v="34902"/>
        <n v="3200"/>
        <n v="5931"/>
        <n v="19128"/>
        <n v="17584"/>
        <n v="14865"/>
        <n v="6166"/>
        <n v="14010"/>
        <n v="13177"/>
        <n v="5835"/>
        <n v="18490"/>
        <n v="6585"/>
        <n v="2808"/>
        <n v="10101"/>
        <n v="11320"/>
        <n v="59974"/>
        <n v="15301"/>
        <n v="4100"/>
        <n v="14778"/>
        <n v="4961"/>
        <n v="840"/>
        <n v="15115"/>
        <n v="7636"/>
        <n v="5466"/>
        <n v="11976"/>
        <n v="3213"/>
        <n v="9929"/>
        <n v="12727"/>
        <n v="5401"/>
        <n v="14401"/>
        <n v="136183"/>
        <n v="32345"/>
        <n v="19554"/>
        <n v="22682"/>
        <n v="20502"/>
        <n v="10298"/>
        <n v="61004"/>
        <n v="20667"/>
        <n v="8665"/>
        <n v="24352"/>
        <n v="6688"/>
        <n v="6794"/>
        <n v="9950"/>
        <n v="9799"/>
        <n v="3120"/>
        <n v="4234"/>
        <n v="8170"/>
        <n v="22730"/>
        <n v="4195"/>
        <n v="62902"/>
        <n v="4276"/>
        <n v="68166"/>
        <n v="4843"/>
        <n v="21587"/>
        <n v="22678"/>
        <n v="3880"/>
        <n v="10358"/>
        <n v="5362"/>
        <n v="11125"/>
        <n v="5676"/>
        <n v="3216"/>
        <n v="3460"/>
        <n v="22000"/>
        <n v="4092"/>
        <n v="33493"/>
        <n v="7150"/>
        <n v="216100"/>
        <n v="19381"/>
        <n v="11801"/>
        <n v="1510"/>
        <n v="11572"/>
        <n v="17841"/>
        <n v="10317"/>
        <n v="27336"/>
        <n v="47420"/>
        <n v="43927"/>
        <n v="20626"/>
        <n v="14291"/>
        <n v="40055"/>
        <n v="73344"/>
        <n v="12480"/>
        <n v="8366"/>
        <n v="27220"/>
        <n v="7960"/>
        <n v="26210"/>
        <n v="21426"/>
        <n v="39014"/>
        <n v="9484"/>
        <n v="13116"/>
        <n v="18691"/>
        <n v="733"/>
        <n v="16610"/>
        <n v="15525"/>
        <n v="16542"/>
        <n v="7560"/>
        <n v="105079"/>
        <n v="11238"/>
        <n v="4953"/>
        <n v="10034"/>
        <n v="25012"/>
        <n v="19674"/>
        <n v="28350"/>
        <n v="17194"/>
        <n v="15211"/>
        <n v="3445"/>
        <n v="5848"/>
        <n v="26435"/>
        <n v="10776"/>
        <n v="13912"/>
        <n v="8099"/>
        <n v="12183"/>
        <n v="9379"/>
        <n v="4199"/>
        <n v="9676"/>
        <n v="15592"/>
        <n v="13161"/>
        <n v="4358"/>
        <n v="2849"/>
        <n v="8952"/>
        <n v="4697"/>
        <n v="25158"/>
        <n v="12267"/>
        <n v="6317"/>
        <n v="19418"/>
        <n v="19789"/>
        <n v="18272"/>
        <n v="9294"/>
        <n v="24287"/>
        <n v="7414"/>
        <n v="10753"/>
        <n v="3890"/>
        <n v="19949"/>
        <n v="23143"/>
        <n v="12481"/>
        <n v="24391"/>
        <n v="15396"/>
        <n v="13351"/>
        <n v="27886"/>
        <n v="7728"/>
        <n v="10916"/>
        <n v="5624"/>
        <n v="5925"/>
        <n v="5853"/>
        <n v="4301"/>
        <n v="8401"/>
        <n v="3570"/>
        <n v="4416"/>
        <n v="14192"/>
        <n v="26282"/>
        <n v="34947"/>
        <n v="14282"/>
        <n v="11287"/>
        <n v="4506"/>
        <n v="33654"/>
        <n v="17025"/>
        <n v="6700"/>
        <n v="53495"/>
        <n v="20499"/>
        <n v="4360"/>
        <n v="9273"/>
        <n v="4437"/>
        <n v="14249"/>
        <n v="14584"/>
        <n v="14828"/>
        <n v="18361"/>
        <n v="5938"/>
        <n v="4875"/>
        <n v="10355"/>
        <n v="7488"/>
        <n v="12068"/>
        <n v="21195"/>
        <n v="42946"/>
        <n v="8041"/>
        <n v="4903"/>
        <n v="13916"/>
        <n v="18614"/>
        <n v="4067"/>
        <n v="9608"/>
        <n v="10752"/>
        <n v="5994"/>
        <n v="9000"/>
        <n v="10500"/>
        <n v="3245"/>
        <n v="3534"/>
        <n v="7888"/>
        <n v="5721"/>
        <n v="63798"/>
        <n v="9734"/>
        <n v="31117"/>
        <n v="8032"/>
        <n v="3520"/>
        <n v="21600"/>
        <n v="24913"/>
        <n v="34920"/>
        <n v="54917"/>
        <n v="25036"/>
        <n v="5837"/>
        <n v="20339"/>
        <n v="24269"/>
        <n v="23434"/>
        <n v="11650"/>
        <n v="9815"/>
        <n v="4090"/>
        <n v="9063"/>
        <n v="4736"/>
        <n v="1832"/>
        <n v="23215"/>
        <n v="4609"/>
        <n v="11942"/>
        <n v="4011"/>
        <n v="8362"/>
        <n v="4024"/>
        <n v="8090"/>
        <n v="57354"/>
        <n v="3809"/>
        <n v="12080"/>
        <n v="43465"/>
        <n v="5335"/>
        <n v="6478"/>
        <n v="14595"/>
        <n v="4503"/>
        <n v="9126"/>
        <n v="5460"/>
        <n v="7532"/>
        <n v="10067"/>
        <n v="8182"/>
        <n v="29269"/>
        <n v="11597"/>
        <n v="11847"/>
        <n v="16800"/>
        <n v="13485"/>
        <n v="7210"/>
        <n v="4323"/>
        <n v="4085"/>
        <n v="28902"/>
        <n v="15172"/>
        <n v="14417"/>
        <n v="16105"/>
        <n v="3365"/>
        <n v="160"/>
        <n v="10583"/>
        <n v="36355"/>
        <n v="32638"/>
        <n v="27135"/>
        <n v="28523"/>
        <n v="4592"/>
        <n v="10784"/>
        <n v="6799"/>
        <n v="20634"/>
        <n v="3997"/>
        <n v="432"/>
        <n v="1535"/>
        <n v="3738"/>
        <n v="11952"/>
        <n v="3868"/>
        <n v="7762"/>
        <n v="2537"/>
        <n v="24898"/>
        <n v="2614"/>
        <n v="2910"/>
        <n v="16491"/>
        <n v="4127"/>
        <n v="7455"/>
        <n v="4519"/>
        <n v="3233"/>
        <n v="2629"/>
        <n v="4714"/>
        <n v="10990"/>
        <n v="8940"/>
        <n v="8515"/>
        <n v="4113"/>
        <n v="13340"/>
        <n v="18469"/>
        <n v="11359"/>
        <n v="3239"/>
        <n v="25251"/>
        <n v="4795"/>
        <n v="7718"/>
        <n v="6924"/>
        <n v="6602"/>
        <n v="18149"/>
        <n v="9971"/>
        <n v="8221"/>
        <n v="3432"/>
        <n v="6047"/>
        <n v="7299"/>
        <n v="9868"/>
        <n v="3891"/>
        <n v="4122"/>
        <n v="11378"/>
        <n v="26623"/>
        <n v="751"/>
        <n v="3872"/>
        <n v="6307"/>
        <n v="5410"/>
        <n v="2894"/>
        <n v="2520"/>
        <n v="9064"/>
        <n v="5614"/>
        <n v="3351"/>
        <n v="11501"/>
        <n v="9940"/>
        <n v="1036"/>
        <m/>
      </sharedItems>
    </cacheField>
    <cacheField name="Volume Cbm" numFmtId="0">
      <sharedItems containsString="0" containsBlank="1" containsNumber="1" minValue="0" maxValue="586.37"/>
    </cacheField>
    <cacheField name="Supplier Country Name En" numFmtId="0">
      <sharedItems containsBlank="1"/>
    </cacheField>
    <cacheField name="73% PL " numFmtId="0">
      <sharedItems containsString="0" containsBlank="1" containsNumber="1" minValue="0" maxValue="338.94219653179198" count="883">
        <n v="34.693641618497097"/>
        <n v="13.745664739884401"/>
        <n v="23.601156069364201"/>
        <n v="7.0635838150288999"/>
        <n v="39.312138728323703"/>
        <n v="18.8381502890173"/>
        <n v="19.283236994219699"/>
        <n v="15.6936416184971"/>
        <n v="26.994219653179201"/>
        <n v="12.878612716763"/>
        <n v="13.0578034682081"/>
        <n v="39.127167630057798"/>
        <n v="10.2774566473988"/>
        <n v="11.479768786127201"/>
        <n v="4.7052023121387299"/>
        <n v="4.3005780346820801"/>
        <n v="5.4855491329479804"/>
        <n v="16.092485549132899"/>
        <n v="39.8323699421965"/>
        <n v="118.260115606936"/>
        <n v="16.040462427745702"/>
        <n v="26.786127167630099"/>
        <n v="12.589595375722499"/>
        <n v="34.531791907514503"/>
        <n v="30.560693641618499"/>
        <n v="9.64161849710983"/>
        <n v="5.2023121387283204"/>
        <n v="0.81502890173410403"/>
        <n v="29.699421965317899"/>
        <n v="12.5260115606936"/>
        <n v="9.7861271676300596"/>
        <n v="19.1387283236994"/>
        <n v="12.3179190751445"/>
        <n v="148.71676300578"/>
        <n v="17.9190751445087"/>
        <n v="25.150289017340999"/>
        <n v="8.35838150289017"/>
        <n v="2.4161849710982701"/>
        <n v="8.8728323699422003"/>
        <n v="3.80346820809249"/>
        <n v="15.5549132947977"/>
        <n v="19.398843930635799"/>
        <n v="9.9537572254335291"/>
        <n v="6.5722543352601104"/>
        <n v="6.0924855491329497"/>
        <n v="16.028901734104"/>
        <n v="10.4450867052023"/>
        <n v="6.35838150289017"/>
        <n v="1"/>
        <n v="0.57803468208092501"/>
        <n v="1.3063583815028901"/>
        <n v="155.647398843931"/>
        <n v="31.653179190751398"/>
        <n v="5.1329479768786097"/>
        <n v="16.260115606936399"/>
        <n v="30.884393063583801"/>
        <n v="9.5375722543352595"/>
        <n v="1.7052023121387301"/>
        <n v="34.075144508670498"/>
        <n v="5.2543352601156101"/>
        <n v="88.514450867052005"/>
        <n v="28.705202312138699"/>
        <n v="19.624277456647398"/>
        <n v="13.271676300577999"/>
        <n v="14.815028901734101"/>
        <n v="27.676300578034699"/>
        <n v="22.595375722543402"/>
        <n v="31.791907514450902"/>
        <n v="8.1791907514450894"/>
        <n v="61.352601156069397"/>
        <n v="8.0404624277456591"/>
        <n v="29.491329479768801"/>
        <n v="7.31791907514451"/>
        <n v="21.254335260115599"/>
        <n v="3.95953757225434"/>
        <n v="5.8554913294797704"/>
        <n v="14.971098265896"/>
        <n v="9.5144508670520196"/>
        <n v="10.479768786127201"/>
        <n v="2.9653179190751402"/>
        <n v="16.4450867052023"/>
        <n v="7.3005780346820801"/>
        <n v="43.526011560693597"/>
        <n v="57.959537572254298"/>
        <n v="22.208092485549098"/>
        <n v="144.60115606936401"/>
        <n v="98.578034682080897"/>
        <n v="7.64739884393064"/>
        <n v="7.36416184971098"/>
        <n v="8.1213872832370004"/>
        <n v="5.00578034682081"/>
        <n v="10.549132947976901"/>
        <n v="80.670520231213899"/>
        <n v="28.364161849711"/>
        <n v="9.5202312138728296"/>
        <n v="11"/>
        <n v="15.173410404624301"/>
        <n v="7.7052023121387299"/>
        <n v="2.52601156069364"/>
        <n v="6.6705202312138701"/>
        <n v="13.6416184971098"/>
        <n v="27.9479768786127"/>
        <n v="21.329479768786101"/>
        <n v="5.6242774566474001"/>
        <n v="2.4624277456647401"/>
        <n v="7.4913294797687904"/>
        <n v="3.1445086705202301"/>
        <n v="28.184971098265901"/>
        <n v="44.381502890173401"/>
        <n v="30.069364161849698"/>
        <n v="57.895953757225399"/>
        <n v="12.202312138728299"/>
        <n v="10.618497109826601"/>
        <n v="7.5144508670520196"/>
        <n v="5.0173410404624299"/>
        <n v="34.179190751445098"/>
        <n v="20.312138728323699"/>
        <n v="47.381502890173401"/>
        <n v="26.705202312138699"/>
        <n v="37.231213872832399"/>
        <n v="38.393063583815"/>
        <n v="33.381502890173401"/>
        <n v="11.924855491329501"/>
        <n v="1.0173410404624299"/>
        <n v="97.919075144508696"/>
        <n v="99.907514450867097"/>
        <n v="8.4277456647398807"/>
        <n v="6.7630057803468198"/>
        <n v="11.826589595375699"/>
        <n v="8.6936416184971108"/>
        <n v="32.179190751445098"/>
        <n v="35.1618497109827"/>
        <n v="26.589595375722499"/>
        <n v="7.3699421965317899"/>
        <n v="12.687861271676301"/>
        <n v="3.9826589595375701"/>
        <n v="33.2196531791908"/>
        <n v="12.3583815028902"/>
        <n v="29.213872832369901"/>
        <n v="5.8670520231213903"/>
        <n v="4.7109826589595398"/>
        <n v="140.22543352601201"/>
        <n v="0"/>
        <n v="25.849710982659001"/>
        <n v="2.9768786127167601"/>
        <n v="6.7456647398843899"/>
        <n v="4.3410404624277499"/>
        <n v="110.104046242775"/>
        <n v="40.092485549132903"/>
        <n v="40.421965317919103"/>
        <n v="6.6300578034682101"/>
        <n v="25.578034682080901"/>
        <n v="30.763005780346798"/>
        <n v="3.1213872832369902"/>
        <n v="11.739884393063599"/>
        <n v="22.6127167630058"/>
        <n v="1.43352601156069"/>
        <n v="21.734104046242798"/>
        <n v="76.052023121387293"/>
        <n v="76.023121387283197"/>
        <n v="5.0289017341040498"/>
        <n v="1.2196531791907499"/>
        <n v="8.5722543352601193"/>
        <n v="37.820809248554902"/>
        <n v="10.5260115606936"/>
        <n v="28.878612716763001"/>
        <n v="32.231213872832399"/>
        <n v="8.4046242774566498"/>
        <n v="21.0867052023121"/>
        <n v="19.606936416185"/>
        <n v="22.0867052023121"/>
        <n v="36.543352601156101"/>
        <n v="32.514450867051998"/>
        <n v="7.4566473988439297"/>
        <n v="18.225433526011599"/>
        <n v="41.6127167630058"/>
        <n v="28.757225433525999"/>
        <n v="6.7167630057803498"/>
        <n v="33.005780346820799"/>
        <n v="7.3352601156069399"/>
        <n v="24.763005780346798"/>
        <n v="35"/>
        <n v="2.83236994219653"/>
        <n v="37.115606936416199"/>
        <n v="17.156069364161901"/>
        <n v="2.5606936416185002"/>
        <n v="17.855491329479801"/>
        <n v="16.4971098265896"/>
        <n v="15.8901734104046"/>
        <n v="22.682080924855502"/>
        <n v="23.1965317919075"/>
        <n v="25.5838150289017"/>
        <n v="15.4739884393064"/>
        <n v="15.023121387283201"/>
        <n v="19.485549132948002"/>
        <n v="6.7398843930635799"/>
        <n v="9.4508670520231206"/>
        <n v="3.7225433526011602"/>
        <n v="6.8092485549132897"/>
        <n v="3.3699421965317899"/>
        <n v="16.820809248554902"/>
        <n v="7"/>
        <n v="5.5202312138728296"/>
        <n v="32.427745664739902"/>
        <n v="44.901734104046199"/>
        <n v="39.884393063583801"/>
        <n v="10.6763005780347"/>
        <n v="2.5838150289017299"/>
        <n v="17.173410404624299"/>
        <n v="11.5028901734104"/>
        <n v="15.8381502890173"/>
        <n v="27.8034682080925"/>
        <n v="37.127167630057798"/>
        <n v="15.7225433526012"/>
        <n v="30.520231213872801"/>
        <n v="11.6416184971098"/>
        <n v="23.635838150289"/>
        <n v="10.739884393063599"/>
        <n v="14.774566473988401"/>
        <n v="16.0520231213873"/>
        <n v="1.59537572254335"/>
        <n v="10.8034682080925"/>
        <n v="28.763005780346798"/>
        <n v="29.924855491329499"/>
        <n v="11.9421965317919"/>
        <n v="15.1791907514451"/>
        <n v="4.9075144508670503"/>
        <n v="1.4971098265895999"/>
        <n v="4.5953757225433502"/>
        <n v="2.9421965317919101"/>
        <n v="3.6069364161849702"/>
        <n v="15.254335260115599"/>
        <n v="13.3236994219653"/>
        <n v="27.115606936416199"/>
        <n v="12.0173410404624"/>
        <n v="2.4277456647398798"/>
        <n v="9.0578034682080908"/>
        <n v="33.630057803468198"/>
        <n v="1.44508670520231"/>
        <n v="7.35838150289017"/>
        <n v="2.5549132947976898"/>
        <n v="1.95953757225434"/>
        <n v="30.092485549132899"/>
        <n v="25.352601156069401"/>
        <n v="27.872832369942198"/>
        <n v="12.0404624277457"/>
        <n v="0.68208092485549099"/>
        <n v="3.67630057803468"/>
        <n v="18.1907514450867"/>
        <n v="17.127167630057802"/>
        <n v="22.658959537572301"/>
        <n v="11.202312138728299"/>
        <n v="18.312138728323699"/>
        <n v="2.0751445086705198"/>
        <n v="28.456647398843899"/>
        <n v="8.7398843930635799"/>
        <n v="17.5260115606936"/>
        <n v="5.1791907514450903"/>
        <n v="1.19075144508671"/>
        <n v="21.283236994219699"/>
        <n v="31.676300578034699"/>
        <n v="6.5838150289017303"/>
        <n v="19.317919075144498"/>
        <n v="57.878612716763001"/>
        <n v="19.312138728323699"/>
        <n v="17.0809248554913"/>
        <n v="11.5549132947977"/>
        <n v="28.398843930635799"/>
        <n v="11.687861271676301"/>
        <n v="14.1676300578035"/>
        <n v="23.618497109826599"/>
        <n v="28.323699421965301"/>
        <n v="11.364161849711"/>
        <n v="31.4450867052023"/>
        <n v="9.4219653179190797"/>
        <n v="7.9017341040462403"/>
        <n v="83.670520231213899"/>
        <n v="21.826589595375701"/>
        <n v="23.3872832369942"/>
        <n v="30.8034682080925"/>
        <n v="7.6994219653179199"/>
        <n v="35.184971098265898"/>
        <n v="33.786127167630099"/>
        <n v="89.254335260115596"/>
        <n v="14.757225433525999"/>
        <n v="16.3583815028902"/>
        <n v="8.8959537572254295"/>
        <n v="30.329479768786101"/>
        <n v="9.4624277456647405"/>
        <n v="10.2890173410405"/>
        <n v="14.606936416185"/>
        <n v="6.9653179190751402"/>
        <n v="4.2543352601156101"/>
        <n v="19.369942196531799"/>
        <n v="32.583815028901697"/>
        <n v="13.953757225433501"/>
        <n v="7.2427745664739902"/>
        <n v="13.075144508670499"/>
        <n v="3.6127167630057802"/>
        <n v="9.2485549132948002"/>
        <n v="38.728323699421999"/>
        <n v="22.670520231213899"/>
        <n v="7.0867052023121397"/>
        <n v="4.04624277456647"/>
        <n v="36.421965317919103"/>
        <n v="2.2890173410404602"/>
        <n v="31.5028901734104"/>
        <n v="17.341040462427699"/>
        <n v="0.46242774566473999"/>
        <n v="6.5086705202312096"/>
        <n v="12.034682080924901"/>
        <n v="21.439306358381501"/>
        <n v="29.549132947976901"/>
        <n v="9.7803468208092497"/>
        <n v="7.99421965317919"/>
        <n v="1.6936416184971099"/>
        <n v="8.5317919075144495"/>
        <n v="2.5895953757225398"/>
        <n v="9.7745664739884397"/>
        <n v="27.653179190751398"/>
        <n v="38.398843930635799"/>
        <n v="5.67630057803468"/>
        <n v="20.450867052023099"/>
        <n v="3.7687861271676302"/>
        <n v="3.2427745664739902"/>
        <n v="24.0578034682081"/>
        <n v="33.421965317919103"/>
        <n v="11.341040462427699"/>
        <n v="26.682080924855502"/>
        <n v="8.4913294797687904"/>
        <n v="16.300578034682101"/>
        <n v="3.04046242774566"/>
        <n v="10.578034682080901"/>
        <n v="13.4277456647399"/>
        <n v="11.7225433526012"/>
        <n v="6.5664739884393102"/>
        <n v="19.971098265896"/>
        <n v="7.9190751445086702"/>
        <n v="8.7919075144508696"/>
        <n v="4.2832369942196502"/>
        <n v="23.4682080924856"/>
        <n v="0.820809248554913"/>
        <n v="4.2138728323699404"/>
        <n v="21.797687861271701"/>
        <n v="11.1618497109827"/>
        <n v="10.7514450867052"/>
        <n v="17.485549132948002"/>
        <n v="24.716763005780301"/>
        <n v="3.7167630057803498"/>
        <n v="1.72832369942197"/>
        <n v="10.225433526011599"/>
        <n v="17.5838150289017"/>
        <n v="6.32369942196532"/>
        <n v="2.9479768786127201"/>
        <n v="13.1387283236994"/>
        <n v="12.635838150289"/>
        <n v="3.95375722543353"/>
        <n v="33.878612716763001"/>
        <n v="18.8323699421965"/>
        <n v="18.398843930635799"/>
        <n v="2.4046242774566502"/>
        <n v="11.312138728323699"/>
        <n v="8.7109826589595407"/>
        <n v="3.9884393063583801"/>
        <n v="8.1907514450867094"/>
        <n v="6.1734104046242804"/>
        <n v="6.6242774566474001"/>
        <n v="2.8612716763005799"/>
        <n v="2.5086705202312101"/>
        <n v="8.9306358381502893"/>
        <n v="2.19653179190751"/>
        <n v="1.6184971098265899"/>
        <n v="6.0289017341040498"/>
        <n v="12.6936416184971"/>
        <n v="6.7919075144508696"/>
        <n v="2.1387283236994201"/>
        <n v="10.3236994219653"/>
        <n v="1.80924855491329"/>
        <n v="6.5144508670520196"/>
        <n v="5.1734104046242804"/>
        <n v="5.0346820809248598"/>
        <n v="7.0231213872832399"/>
        <n v="6.1387283236994197"/>
        <n v="4.8439306358381504"/>
        <n v="4.4739884393063596"/>
        <n v="1.6647398843930601"/>
        <n v="11.028901734104"/>
        <n v="3.5086705202312101"/>
        <n v="11.115606936416199"/>
        <n v="4.00578034682081"/>
        <n v="17.294797687861301"/>
        <n v="14.878612716763"/>
        <n v="6.8901734104046204"/>
        <n v="7.35260115606936"/>
        <n v="12.4277456647399"/>
        <n v="1.55491329479769"/>
        <n v="14.4971098265896"/>
        <n v="8.2543352601156101"/>
        <n v="16.786127167630099"/>
        <n v="10.341040462427699"/>
        <n v="2.9884393063583801"/>
        <n v="5.2485549132948002"/>
        <n v="14.0867052023121"/>
        <n v="16.352601156069401"/>
        <n v="15.774566473988401"/>
        <n v="6.00578034682081"/>
        <n v="4.3294797687861299"/>
        <n v="5.0751445086705198"/>
        <n v="1.0289017341040501"/>
        <n v="4.5028901734103997"/>
        <n v="5.64161849710983"/>
        <n v="2.1329479768786102"/>
        <n v="3.1098265895953801"/>
        <n v="4.4913294797687904"/>
        <n v="6.8208092485549097"/>
        <n v="3.1791907514450899"/>
        <n v="7.2716763005780303"/>
        <n v="7.0289017341040498"/>
        <n v="1.32369942196532"/>
        <n v="2.6589595375722501"/>
        <n v="3.0520231213872799"/>
        <n v="20.208092485549098"/>
        <n v="3.79190751445087"/>
        <n v="12.884393063583801"/>
        <n v="14.0404624277457"/>
        <n v="12.867052023121399"/>
        <n v="12.9421965317919"/>
        <n v="12.260115606936401"/>
        <n v="1.71098265895954"/>
        <n v="25.0867052023121"/>
        <n v="14.9421965317919"/>
        <n v="8.0982658959537606"/>
        <n v="20.179190751445098"/>
        <n v="7.5028901734103997"/>
        <n v="11.3352601156069"/>
        <n v="9.6011560693641602"/>
        <n v="16.242774566474001"/>
        <n v="36.971098265896003"/>
        <n v="1.72254335260116"/>
        <n v="11.063583815028901"/>
        <n v="14.3063583815029"/>
        <n v="5.3468208092485598"/>
        <n v="12.7109826589595"/>
        <n v="1.9768786127167599"/>
        <n v="183.83815028901699"/>
        <n v="38.676300578034699"/>
        <n v="38.358381502890197"/>
        <n v="4.1676300578034704"/>
        <n v="12.9190751445087"/>
        <n v="1.1098265895953801"/>
        <n v="23.520231213872801"/>
        <n v="18.3872832369942"/>
        <n v="22.028901734104"/>
        <n v="11.1098265895954"/>
        <n v="5.8092485549133004"/>
        <n v="51"/>
        <n v="75.4450867052023"/>
        <n v="31.976878612716799"/>
        <n v="30.132947976878601"/>
        <n v="15.531791907514499"/>
        <n v="23.5549132947977"/>
        <n v="25.653179190751398"/>
        <n v="23.421965317919099"/>
        <n v="7.2023121387283204"/>
        <n v="10.4971098265896"/>
        <n v="11.508670520231201"/>
        <n v="1.39884393063584"/>
        <n v="45.271676300578001"/>
        <n v="54.9479768786127"/>
        <n v="28.901734104046199"/>
        <n v="51.473988439306403"/>
        <n v="1.5722543352601199"/>
        <n v="1.9826589595375701"/>
        <n v="40.404624277456598"/>
        <n v="9.8208092485549106"/>
        <n v="20.959537572254298"/>
        <n v="24.1618497109827"/>
        <n v="7.5202312138728296"/>
        <n v="7.1791907514450903"/>
        <n v="11.075144508670499"/>
        <n v="14.0693641618497"/>
        <n v="2.4104046242774602"/>
        <n v="140.439306358382"/>
        <n v="169.84393063583801"/>
        <n v="65.826589595375694"/>
        <n v="110.78612716763"/>
        <n v="70.693641618497097"/>
        <n v="13.716763005780299"/>
        <n v="19.225433526011599"/>
        <n v="22.549132947976901"/>
        <n v="2.2312138728323698"/>
        <n v="36.208092485549102"/>
        <n v="26.6416184971098"/>
        <n v="26.867052023121399"/>
        <n v="32.138728323699397"/>
        <n v="22.225433526011599"/>
        <n v="64.757225433526003"/>
        <n v="39.9479768786127"/>
        <n v="134.208092485549"/>
        <n v="24.549132947976901"/>
        <n v="10.104046242774601"/>
        <n v="2.8901734104046199"/>
        <n v="3.1156069364161798"/>
        <n v="1.3468208092485501"/>
        <n v="3.2947976878612701"/>
        <n v="202.65317919075099"/>
        <n v="5.4739884393063596"/>
        <n v="15.2312138728324"/>
        <n v="31.341040462427699"/>
        <n v="15.7341040462428"/>
        <n v="15.410404624277501"/>
        <n v="122.242774566474"/>
        <n v="20.6936416184971"/>
        <n v="165.55491329479801"/>
        <n v="21.682080924855502"/>
        <n v="26.907514450867101"/>
        <n v="27.953757225433499"/>
        <n v="33.6127167630058"/>
        <n v="39.017341040462398"/>
        <n v="5.2774566473988402"/>
        <n v="35.075144508670498"/>
        <n v="53.132947976878597"/>
        <n v="38.156069364161901"/>
        <n v="16.855491329479801"/>
        <n v="39.034682080924902"/>
        <n v="25.560693641618499"/>
        <n v="12.647398843930601"/>
        <n v="30.572254335260101"/>
        <n v="5.99421965317919"/>
        <n v="7.2485549132948002"/>
        <n v="6.9595375722543302"/>
        <n v="6.6011560693641602"/>
        <n v="1.88439306358381"/>
        <n v="3.5433526011560699"/>
        <n v="3.5028901734104001"/>
        <n v="7.9884393063583801"/>
        <n v="8.9017341040462394"/>
        <n v="19.630057803468201"/>
        <n v="37.658959537572301"/>
        <n v="14.687861271676301"/>
        <n v="7.1098265895953796"/>
        <n v="15.8439306358382"/>
        <n v="24.289017341040498"/>
        <n v="13.815028901734101"/>
        <n v="10.8092485549133"/>
        <n v="5.9017341040462403"/>
        <n v="14.023121387283201"/>
        <n v="35.907514450866998"/>
        <n v="60.919075144508703"/>
        <n v="75.687861271676297"/>
        <n v="4.4104046242774597"/>
        <n v="6.7861271676300596"/>
        <n v="20.9421965317919"/>
        <n v="38.196531791907503"/>
        <n v="22.468208092485501"/>
        <n v="16.127167630057802"/>
        <n v="38.797687861271697"/>
        <n v="87.6647398843931"/>
        <n v="35.982658959537602"/>
        <n v="15.312138728323699"/>
        <n v="9.7687861271676297"/>
        <n v="9.3815028901734099"/>
        <n v="18.572254335260101"/>
        <n v="5.1676300578034704"/>
        <n v="11.797687861271701"/>
        <n v="7.9826589595375701"/>
        <n v="5.2716763005780303"/>
        <n v="1.60115606936416"/>
        <n v="1.3872832369942201"/>
        <n v="7.4219653179190797"/>
        <n v="30.745664739884401"/>
        <n v="26.005780346820799"/>
        <n v="31.843930635838198"/>
        <n v="26.225433526011599"/>
        <n v="86.283236994219706"/>
        <n v="15.144508670520199"/>
        <n v="17.005780346820799"/>
        <n v="2.3699421965317899"/>
        <n v="3.4335260115606898"/>
        <n v="3.1329479768786102"/>
        <n v="13.705202312138701"/>
        <n v="19.930635838150302"/>
        <n v="26.5317919075144"/>
        <n v="14.5664739884393"/>
        <n v="32.595375722543402"/>
        <n v="3.1849710982658999"/>
        <n v="3.4566473988439301"/>
        <n v="17.213872832369901"/>
        <n v="14.7630057803468"/>
        <n v="0.65317919075144504"/>
        <n v="8.5433526011560694"/>
        <n v="61.317919075144502"/>
        <n v="22.236994219653202"/>
        <n v="13.005780346820799"/>
        <n v="31.439306358381501"/>
        <n v="48.786127167630099"/>
        <n v="28.537572254335299"/>
        <n v="29.508670520231199"/>
        <n v="1.8497109826589599"/>
        <n v="9.5722543352601193"/>
        <n v="0.959537572254335"/>
        <n v="5.5491329479768803"/>
        <n v="5.5086705202312096"/>
        <n v="9.2658959537572301"/>
        <n v="5.7687861271676297"/>
        <n v="18.294797687861301"/>
        <n v="239.306358381503"/>
        <n v="15.549132947976901"/>
        <n v="58.520231213872798"/>
        <n v="3.9132947976878598"/>
        <n v="5.3699421965317899"/>
        <n v="1.3757225433525999"/>
        <n v="24.069364161849698"/>
        <n v="7.1329479768786097"/>
        <n v="27.601156069364201"/>
        <n v="8.4393063583815007"/>
        <n v="1.83815028901734"/>
        <n v="15.757225433525999"/>
        <n v="113.092485549133"/>
        <n v="149.132947976879"/>
        <n v="130.50867052023099"/>
        <n v="7.3468208092485598"/>
        <n v="5.4046242774566498"/>
        <n v="4.3468208092485501"/>
        <n v="8.6589595375722492"/>
        <n v="3.4450867052023102"/>
        <n v="18.2485549132948"/>
        <n v="6.8959537572254304"/>
        <n v="9.2947976878612693"/>
        <n v="8.1329479768786097"/>
        <n v="20.098265895953801"/>
        <n v="20.144508670520199"/>
        <n v="13.520231213872799"/>
        <n v="9.1098265895953805"/>
        <n v="11.9826589595376"/>
        <n v="100.664739884393"/>
        <n v="338.94219653179198"/>
        <n v="20.034682080924899"/>
        <n v="3.8612716763005799"/>
        <n v="12.5433526011561"/>
        <n v="21.0520231213873"/>
        <n v="18.184971098265901"/>
        <n v="4.9826589595375701"/>
        <n v="9.0289017341040498"/>
        <n v="14.034682080924901"/>
        <n v="13.797687861271701"/>
        <n v="6.2254335260115603"/>
        <n v="17.069364161849698"/>
        <n v="3.5838150289017299"/>
        <n v="24.965317919075101"/>
        <n v="3.3410404624277499"/>
        <n v="12.699421965317899"/>
        <n v="8.0924855491329506"/>
        <n v="33.248554913294797"/>
        <n v="11.3757225433526"/>
        <n v="25.034682080924899"/>
        <n v="39.202312138728303"/>
        <n v="155.33526011560701"/>
        <n v="14.601156069364199"/>
        <n v="57.023121387283197"/>
        <n v="10.9884393063584"/>
        <n v="20.606936416185"/>
        <n v="40.063583815028899"/>
        <n v="23.867052023121399"/>
        <n v="8.9537572254335291"/>
        <n v="37.0520231213873"/>
        <n v="4.8728323699422003"/>
        <n v="15.0809248554913"/>
        <n v="4.5202312138728296"/>
        <n v="3.7283236994219702"/>
        <n v="6.2890173410404602"/>
        <n v="12.4971098265896"/>
        <n v="16.531791907514499"/>
        <n v="58.456647398843899"/>
        <n v="9.4971098265896003"/>
        <n v="14.5260115606936"/>
        <n v="20.8034682080925"/>
        <n v="1.5838150289017301"/>
        <n v="2.4913294797687899"/>
        <n v="35.895953757225399"/>
        <n v="14.6242774566474"/>
        <n v="8.0578034682080908"/>
        <n v="3.5953757225433498"/>
        <n v="16.9421965317919"/>
        <n v="2.7687861271676302"/>
        <n v="7.9132947976878603"/>
        <n v="11.4046242774566"/>
        <n v="8.7283236994219706"/>
        <n v="6.1445086705202296"/>
        <n v="0.54913294797687895"/>
        <n v="33.179190751445098"/>
        <n v="7.1907514450866996"/>
        <n v="7.00578034682081"/>
        <n v="54.381502890173401"/>
        <n v="4.0751445086705198"/>
        <n v="8.8381502890173405"/>
        <n v="14.0115606936416"/>
        <n v="12.468208092485501"/>
        <n v="4.4046242774566498"/>
        <n v="10.514450867052"/>
        <n v="71.456647398843899"/>
        <n v="23.289017341040498"/>
        <n v="111.352601156069"/>
        <n v="7.3988439306358398"/>
        <n v="35.3872832369942"/>
        <n v="22.757225433525999"/>
        <n v="3.00578034682081"/>
        <n v="6.9364161849711001"/>
        <n v="7.1734104046242804"/>
        <n v="4.1502890173410396"/>
        <n v="102.653179190751"/>
        <n v="6.3468208092485598"/>
        <n v="37.589595375722503"/>
        <n v="36.670520231213899"/>
        <n v="8.5838150289017303"/>
        <n v="46.317919075144502"/>
        <n v="7.5317919075144504"/>
        <n v="10.878612716763"/>
        <n v="22.959537572254298"/>
        <n v="11.005780346820799"/>
        <n v="165.317919075145"/>
        <n v="18.2774566473988"/>
        <n v="10.028901734104"/>
        <n v="1.79190751445087"/>
        <n v="78.150289017340995"/>
        <n v="63.919075144508703"/>
        <n v="103.439306358382"/>
        <n v="24.2774566473988"/>
        <n v="57.265895953757202"/>
        <n v="20.872832369942198"/>
        <n v="8.9479768786127192"/>
        <n v="7.1676300578034704"/>
        <n v="27.329479768786101"/>
        <n v="85.132947976878597"/>
        <n v="10.2658959537572"/>
        <n v="16.5260115606936"/>
        <n v="7.7225433526011598"/>
        <n v="97.456647398843899"/>
        <n v="76.017341040462398"/>
        <n v="29.456647398843899"/>
        <n v="13.971098265896"/>
        <n v="14.115606936416199"/>
        <n v="0.520231213872832"/>
        <n v="46.271676300578001"/>
        <n v="42.485549132948002"/>
        <n v="14.3583815028902"/>
        <n v="30.404624277456598"/>
        <n v="157.364161849711"/>
        <n v="5.6589595375722501"/>
        <n v="32.086705202312103"/>
        <n v="56.647398843930603"/>
        <n v="81.421965317919103"/>
        <n v="14.2080924855491"/>
        <n v="18.826589595375701"/>
        <n v="14.953757225433501"/>
        <n v="20.635838150289"/>
        <n v="6.7052023121387299"/>
        <n v="14.855491329479801"/>
        <n v="7.5260115606936404"/>
        <n v="4.2890173410404602"/>
        <n v="16.826589595375701"/>
        <n v="15.7687861271676"/>
        <n v="5.8901734104046204"/>
        <n v="3.3757225433525999"/>
        <n v="16.132947976878601"/>
        <n v="2.11560693641619"/>
        <n v="4.7919075144508696"/>
        <n v="8.8786127167629996"/>
        <n v="25.364161849711"/>
        <n v="23.236994219653202"/>
        <n v="9.1156069364161905"/>
        <n v="37.797687861271697"/>
        <n v="11.1791907514451"/>
        <n v="27.8901734104046"/>
        <n v="31.867052023121399"/>
        <n v="7.3410404624277499"/>
        <n v="12.630057803468199"/>
        <n v="11.953757225433501"/>
        <n v="11.774566473988401"/>
        <n v="12.0867052023121"/>
        <n v="38.670520231213899"/>
        <n v="67.479768786127195"/>
        <n v="13.687861271676301"/>
        <n v="6.4046242774566498"/>
        <n v="11.6127167630058"/>
        <n v="0.75144508670520205"/>
        <n v="29.820809248554902"/>
        <n v="4.7861271676300596"/>
        <n v="4.68208092485549"/>
        <n v="2.4450867052023102"/>
        <n v="3.5780346820809301"/>
        <n v="3.9248554913294802"/>
        <n v="3.9479768786127201"/>
        <n v="13.6242774566474"/>
        <n v="14.9132947976879"/>
        <n v="8.8150289017341006"/>
        <n v="11.8901734104046"/>
        <n v="9.4682080924855505"/>
        <n v="74.635838150289004"/>
        <n v="10.5317919075144"/>
        <n v="19.329479768786101"/>
        <n v="6.5953757225433502"/>
        <n v="8.9421965317919092"/>
        <n v="22.034682080924899"/>
        <n v="2.2658959537572301"/>
        <n v="8.6705202312138692"/>
        <n v="21.011560693641599"/>
        <n v="17.705202312138699"/>
        <n v="25.260115606936399"/>
        <n v="5.5317919075144504"/>
        <n v="1.4508670520231199"/>
        <n v="6.2023121387283204"/>
        <n v="13.5260115606936"/>
        <n v="2.2947976878612701"/>
        <n v="6.2601156069364201"/>
        <n v="7.0578034682080899"/>
        <n v="36.751445086705203"/>
        <n v="20"/>
        <n v="89.942196531791893"/>
        <n v="7.4335260115606898"/>
        <n v="96.1098265895954"/>
        <n v="12.8728323699422"/>
        <n v="36.040462427745702"/>
        <n v="39.867052023121403"/>
        <n v="1.3005780346820801"/>
        <n v="1.4161849710982699"/>
        <n v="14.092485549132901"/>
        <n v="9.9479768786127192"/>
        <n v="15.815028901734101"/>
        <n v="61.537572254335302"/>
        <n v="40.381502890173401"/>
        <n v="17.8092485549133"/>
        <n v="13.589595375722499"/>
        <n v="13.0693641618497"/>
        <n v="9.9826589595375701"/>
        <n v="1.9017341040462401"/>
        <n v="16.381502890173401"/>
        <n v="2.3410404624277499"/>
        <n v="7.4971098265896003"/>
        <n v="6.8728323699422003"/>
        <n v="78.098265895953801"/>
        <n v="3.4913294797687899"/>
        <n v="20.468208092485501"/>
        <n v="25.716763005780301"/>
        <n v="1.8959537572254299"/>
        <n v="11.2138728323699"/>
        <n v="7.7109826589595398"/>
        <n v="6.6184971098265901"/>
        <n v="32.346820809248598"/>
        <n v="8.9075144508670494"/>
        <n v="2.6705202312138701"/>
        <n v="2.3121387283237"/>
        <n v="11.757225433525999"/>
        <n v="8.6647398843930592"/>
        <n v="4.8612716763005803"/>
        <n v="86.572254335260098"/>
        <n v="11.3236994219653"/>
        <n v="1.9710982658959499"/>
        <n v="14.797687861271701"/>
        <n v="2.4393063583814998"/>
        <n v="0.47398843930635798"/>
        <n v="0.41618497109826602"/>
        <n v="2.4508670520231202"/>
        <n v="23.6936416184971"/>
        <n v="16.046242774566501"/>
        <n v="8.9132947976878594"/>
        <n v="1.16763005780347"/>
        <n v="1.75722543352601"/>
        <n v="2.8208092485549101"/>
        <n v="2.8728323699421998"/>
        <n v="4.0115606936416199"/>
        <n v="26.988439306358401"/>
        <n v="12.2080924855491"/>
        <n v="7.0924855491329497"/>
        <n v="11.560693641618499"/>
        <n v="20.630057803468201"/>
        <n v="35.306358381502903"/>
        <n v="18.283236994219699"/>
        <n v="7.7514450867051998"/>
        <n v="10.757225433525999"/>
        <n v="32.0578034682081"/>
        <n v="13.601156069364199"/>
        <m/>
      </sharedItems>
    </cacheField>
    <cacheField name="27 % ZAGR" numFmtId="0">
      <sharedItems containsString="0" containsBlank="1" containsNumber="1" minValue="0" maxValue="247.43"/>
    </cacheField>
  </cacheFields>
  <extLst>
    <ext xmlns:x14="http://schemas.microsoft.com/office/spreadsheetml/2009/9/main" uri="{725AE2AE-9491-48be-B2B4-4EB974FC3084}">
      <x14:pivotCacheDefinition pivotCacheId="2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2755.535503009261" createdVersion="4" refreshedVersion="4" minRefreshableVersion="3" recordCount="1130" xr:uid="{00000000-000A-0000-FFFF-FFFF0A000000}">
  <cacheSource type="worksheet">
    <worksheetSource ref="A1:AF1048576" sheet="Sheet1" r:id="rId2"/>
  </cacheSource>
  <cacheFields count="29">
    <cacheField name="Transport Load Calendar Date" numFmtId="0">
      <sharedItems containsBlank="1"/>
    </cacheField>
    <cacheField name="Port Delivery Estimated Calendar Date" numFmtId="0">
      <sharedItems containsBlank="1"/>
    </cacheField>
    <cacheField name="Spedimex Delivery Calendar Date" numFmtId="0">
      <sharedItems containsBlank="1"/>
    </cacheField>
    <cacheField name="Spedimex Delivery Estimated Calendar Date" numFmtId="0">
      <sharedItems containsBlank="1"/>
    </cacheField>
    <cacheField name="TT port-port" numFmtId="0">
      <sharedItems containsString="0" containsBlank="1" containsNumber="1" containsInteger="1" minValue="1" maxValue="57"/>
    </cacheField>
    <cacheField name="TT port- warehouse" numFmtId="0">
      <sharedItems containsString="0" containsBlank="1" containsNumber="1" containsInteger="1" minValue="2" maxValue="69"/>
    </cacheField>
    <cacheField name="Delivery Base Name" numFmtId="0">
      <sharedItems containsBlank="1"/>
    </cacheField>
    <cacheField name="Incoterm Code" numFmtId="0">
      <sharedItems containsBlank="1"/>
    </cacheField>
    <cacheField name="Transportation Type" numFmtId="0">
      <sharedItems containsBlank="1" count="6">
        <s v="SEA"/>
        <m/>
        <s v="AIR"/>
        <s v="TRUCK"/>
        <s v="RAILWAY"/>
        <s v="SEA-AIR"/>
      </sharedItems>
    </cacheField>
    <cacheField name="LCL Flag" numFmtId="0">
      <sharedItems containsString="0" containsBlank="1" containsNumber="1" containsInteger="1" minValue="0" maxValue="1"/>
    </cacheField>
    <cacheField name="Transport Number List" numFmtId="0">
      <sharedItems containsBlank="1" count="497">
        <s v="MRKU2730465"/>
        <s v="MSKU3722851"/>
        <s v="MRKU0482056"/>
        <s v="LCL"/>
        <s v="MRKU4294062"/>
        <s v="MIEU0019735"/>
        <m/>
        <s v="MIEU0019735,MIEU2030970"/>
        <s v="MSKU3984240"/>
        <s v="MSKU5405711"/>
        <s v="PONU8132349"/>
        <s v="CLHU4625240"/>
        <s v="GLDU3800836"/>
        <s v="BSIU9279001"/>
        <s v="CPSU6436015,GLDU7013187,GVCU5371737"/>
        <s v="IPXU3483324"/>
        <s v="FSCU9594962"/>
        <s v="TCLU8066867"/>
        <s v="HLBU1566321"/>
        <s v="HLBU1137760"/>
        <s v="MSKU5572787"/>
        <s v="TGHU5273664"/>
        <s v="NYKU9835822"/>
        <s v="NYKU4195609,NYKU4300520,NYKU5649814,TCLU1657718"/>
        <s v="HLXU1142110"/>
        <s v="PONU1733440"/>
        <s v="MRKU0992240"/>
        <s v="FCIU2098811"/>
        <s v="HLXU5314161"/>
        <s v="HLXU8281082"/>
        <s v="NYKU4756016,NYKU4812001,NYKU4903333,NYKU5151544,NYKU9747439"/>
        <s v="HLXU6527916"/>
        <s v="HLXU3236429"/>
        <s v="CPSU6479439"/>
        <s v="TGHU6261272"/>
        <s v="MRKU9293536,PONU7983621,TGHU7721201"/>
        <s v="DFSU4337159"/>
        <s v="HLBU1196016"/>
        <s v="GLDU3121769"/>
        <s v="HLXU1218175"/>
        <s v="HLXU4363921"/>
        <s v="TTNU4269608"/>
        <s v="NYKU5949792"/>
        <s v="NYKU9837532"/>
        <s v="FSCU4407225,HLXU5414113"/>
        <s v="TCKU9683995"/>
        <s v="FSCU9570976"/>
        <s v="GESU6303380"/>
        <s v="HLXU8603609"/>
        <s v="CPSU1711876,TGHU4863080"/>
        <s v="CAXU7305638,TGHU4451951"/>
        <s v="FSCU4841988"/>
        <s v="HLBU1612448,HLBU1612725,HLXU8001936,TCLU5348790"/>
        <s v="BMOU5628178,CAIU8518404,FCIU8491960"/>
        <s v="TGHU6229780"/>
        <s v="DRYU2171860,HLXU6263011,HLXU8184631"/>
        <s v="HLXU842450"/>
        <s v="GESU6410882"/>
        <s v="TTNU4862486"/>
        <s v="NYKU8471747"/>
        <s v="TTNU5985720"/>
        <s v="HLXU3251613"/>
        <s v="TGHU8413380"/>
        <s v="CLHU3337050,HLXU5015598"/>
        <s v="HLXU5219610"/>
        <s v="ITAU4199022,TGHU4493480"/>
        <s v="TCLU2829540"/>
        <s v="HLXU3268745"/>
        <s v="TCNU7102720"/>
        <s v="GESU6297903"/>
        <s v="GESU6297903,HLXU6122585"/>
        <s v="SEGU5525080"/>
        <s v="GESU5661498"/>
        <s v="HLXU8595144"/>
        <s v="YMLU8263706"/>
        <s v="HLXU1239590"/>
        <s v="MRKU2508247,MSKU0497079,MSKU9933580"/>
        <s v="MRKU3741905,MSKU0818327,PONU8162261"/>
        <s v="PONU0303105"/>
        <s v="MRKU0220014"/>
        <s v="HLXU6240612"/>
        <s v="TCLU5997716"/>
        <s v="PONU1712474"/>
        <s v="AIR"/>
        <s v="MSKU9159956"/>
        <s v="MIEU0054931,MRKU3084652,MSKU6405038,PONU7519035"/>
        <s v="HLXU5113980"/>
        <s v="MRKU8549496"/>
        <s v="MRKU3199245,MRKU4287340,MSKU9757264"/>
        <s v="HLXU8313174"/>
        <s v="CPSU6401873"/>
        <s v="HLXU6216616"/>
        <s v="TCLU8360059"/>
        <s v="FCIU8497085"/>
        <s v="MRKU0475490"/>
        <s v="MRKU2029080,MRKU4751127"/>
        <s v="MSKU8705190,MSKU9564706"/>
        <s v="MRKU8925443"/>
        <s v="CPSU6471000"/>
        <s v="PONU0659400"/>
        <s v="INBU5064563"/>
        <s v="MRKU1002207"/>
        <s v="MSKU7600276"/>
        <s v="MRKU1041857"/>
        <s v="ITAU4196316"/>
        <s v="MRKU0379876"/>
        <s v="MSKU9455182"/>
        <s v="GESU4266673"/>
        <s v="HLXU5310757"/>
        <s v="HLXU5370334,IPXU3588789"/>
        <s v="HNSU4027404"/>
        <s v="HLXU8194028"/>
        <s v="TCNU9424140"/>
        <s v="TGHU6450907"/>
        <s v="FCIU8508554"/>
        <s v="HLXU6364716"/>
        <s v="HLXU8387618"/>
        <s v="CPSU1767577"/>
        <s v="MRKU0828853"/>
        <s v="PONU1816458"/>
        <s v="PONU1931240"/>
        <s v="MSKU3208755"/>
        <s v="FSCU6691927"/>
        <s v="HLXU8301126"/>
        <s v="MRKU7221178"/>
        <s v="MSKU3382730"/>
        <s v="PONU1239551"/>
        <s v="MSKU2994916,TGHU8289617"/>
        <s v="GESU6196087"/>
        <s v="HLBU1112078"/>
        <s v="HLBU1056117"/>
        <s v="FCIU2581394"/>
        <s v="HLXU5081157"/>
        <s v="TCLU8734966"/>
        <s v="MRSU0109256"/>
        <s v="TGHU4142818"/>
        <s v="FSCU4177924"/>
        <s v="CLHU4532472"/>
        <s v="TGHU0127902"/>
        <s v="HLXU5053983"/>
        <s v="MRKU0852295"/>
        <s v="MRKU7142356"/>
        <s v="MSKU2687458"/>
        <s v="NYKU3880779"/>
        <s v="CPSU1818503"/>
        <s v="MSKU3440328"/>
        <s v="MRKU6866547"/>
        <s v="MSKU6581546"/>
        <s v="MSKU7367539"/>
        <s v="GVDU5069335"/>
        <s v="CAIU8484177"/>
        <s v="PONU1901930"/>
        <s v="TTNU5337029"/>
        <s v="GATU4347168"/>
        <s v="HLXU2394353"/>
        <s v="MRKU4682725"/>
        <s v="CAXU8180392"/>
        <s v="GESU5591868"/>
        <s v="PONU1943935"/>
        <s v="BEAU2361782"/>
        <s v="NYKU3445283"/>
        <s v="HLXU5204858"/>
        <s v="HLXU1308026,TCLU9500263"/>
        <s v="TCLU9500263"/>
        <s v="HLXU4380805,HLXU5299468"/>
        <s v="MRKU2154708"/>
        <s v="MRKU2206798"/>
        <s v="MRKU2283011"/>
        <s v="DFSU4219794"/>
        <s v="HLBU1103461"/>
        <s v="MRKU2141700,MRKU2852381,MRKU7346750"/>
        <s v="MSKU6763216"/>
        <s v="PONU1732526"/>
        <s v="MRKU4040197"/>
        <s v=" "/>
        <s v="MSKU0946333"/>
        <s v="PONU1479336"/>
        <s v="MSKU7884824,MSKU8415333,TCLU5020224"/>
        <s v="MRKU3149347"/>
        <s v="PONU8257243"/>
        <s v="MSKU8297987"/>
        <s v="MSKU6686927"/>
        <s v="HLBU1485831"/>
        <s v="IPXU3570183"/>
        <s v="FSCU4441739"/>
        <s v="MSKU9784589"/>
        <s v="MSKU6650056"/>
        <s v="PONU8209538"/>
        <s v="CMAU8378429"/>
        <s v="CLHU3781336"/>
        <s v=""/>
        <s v="HLXU1253371"/>
        <s v="HLXU5388821"/>
        <s v="HLXU5167902"/>
        <s v="TGHU8276950"/>
        <s v="MSKU9440285"/>
        <s v="MSKU6866111"/>
        <s v="MRKU0936056"/>
        <s v="PONU8086829"/>
        <s v="MRKU9395055"/>
        <s v="CLHU4436870"/>
        <s v="GESU3643129"/>
        <s v="HLBU1526951"/>
        <s v="HLXU3144873"/>
        <s v="PONU0109888"/>
        <s v="MRKU9124330"/>
        <s v="SEAU7820176"/>
        <s v="MRKU5950458"/>
        <s v="MSKU6621973"/>
        <s v="MSKU6869091"/>
        <s v="MRKU3034040"/>
        <s v="FSCU6568086"/>
        <s v="MRKU4499442"/>
        <s v="MSKU6567912"/>
        <s v="TGHU4671581"/>
        <s v="AMFU3185344"/>
        <s v="CRSU1070360"/>
        <s v="MSKU1604274"/>
        <s v="MSKU7172624"/>
        <s v="PONU0070132"/>
        <s v="MSKU4000560"/>
        <s v="MSKU7427480"/>
        <s v="PONU1556453"/>
        <s v="MRKU7044452"/>
        <s v="PONU1808787"/>
        <s v="MRKU8047477"/>
        <s v="MRKU0277025"/>
        <s v="HLXU1047977"/>
        <s v="MRKU7677996"/>
        <s v="GLDU5429370"/>
        <s v="MSKU1402680"/>
        <s v="HLXU5393725"/>
        <s v="TRLU7099232"/>
        <s v="HLXU8159177"/>
        <s v="GLDU3383100"/>
        <s v="HLBU1267697"/>
        <s v="HLBU1816360,HLXU6363957,HLXU6537513,HLXU8297664,TCLU5976020"/>
        <s v="GLDU7691820"/>
        <s v="HLXU6259198"/>
        <s v="TEMU7651592"/>
        <s v="GESU1261744"/>
        <s v="CLHU4783014"/>
        <s v="CAIU8367720"/>
        <s v="HLXU1299937"/>
        <s v="GESU3692756,MRKU3734336"/>
        <s v="FSCU9170265,TGHU8777490"/>
        <s v="INKU6394259"/>
        <s v="CAXU7446209"/>
        <s v="HLXU1225852"/>
        <s v="BMOU2900791,CAIU8544738"/>
        <s v="CAIU8544738"/>
        <s v="BMOU3018540"/>
        <s v="DRYU9010640"/>
        <s v="MSKU5025835,MSKU6302641"/>
        <s v="MAEU6111591,MSKU6445658"/>
        <s v="TTNU4167566"/>
        <s v="BSIU4053639,HLBU1409560"/>
        <s v="TCNU7360494"/>
        <s v="HLXU3260390"/>
        <s v="QCLU4550130"/>
        <s v="TCLU8083150"/>
        <s v="MRKU3894210"/>
        <s v="GATU8545710,MIEU0026863,MRKU4378116,PONU8079331"/>
        <s v="MRKU0978410,MRKU3230274,MSKU0436371,MSKU9596555,MSKU9829580"/>
        <s v="MRKU2267140,MSKU6378668"/>
        <s v="MRKU4392454,MSKU9692121,PONU7412005"/>
        <s v="MSKU0343896,MSKU1054584"/>
        <s v="HLXU1160710"/>
        <s v="CLHU4521610"/>
        <s v="HLXU6414062"/>
        <s v="HLXU8300984"/>
        <s v="HLXU8300984,TCNU7549220"/>
        <s v="HLBU1057725"/>
        <s v="HLXU6226110"/>
        <s v="MSKU6697691"/>
        <s v="ITAU4177635"/>
        <s v="ITAU4191865,TRLU4807765"/>
        <s v="SEGU5632998"/>
        <s v="TCLU4163344"/>
        <s v="CPSU4061814,GATU8420992,HLXU8031930,TTNU5806635"/>
        <s v="HLBU1397047"/>
        <s v="HLXU5349975"/>
        <s v="FCIU8544504,HLXU8203670,SEGU5669370,SEGU5669410,TCLU8087540,TCNU9589089"/>
        <s v="HLXU1289374"/>
        <s v="HLXU5156472"/>
        <s v="HLXU3323800"/>
        <s v="TGHU7785741"/>
        <s v="MAEU6343787"/>
        <s v="MRKU0162875,MSKU6100928,MSKU6628160,PONU7900484"/>
        <s v="MRKU0450260"/>
        <s v="MRKU3526800,MRKU4948970,MSKU0323652,MSKU3071132,TRLU8066378"/>
        <s v="MRKU0268384"/>
        <s v="MRKU0717660"/>
        <s v="MSKU6942269"/>
        <s v="MSKU0973468"/>
        <s v="HLXU6520090"/>
        <s v="HLXU8007765"/>
        <s v="BSIU2148490,GATU8731103"/>
        <s v="CPSU6440355"/>
        <s v="GATU0803038"/>
        <s v="HLBU1623015"/>
        <s v="FSCU6442101"/>
        <s v="FCIU8735516"/>
        <s v="HLXU5372907"/>
        <s v="HLXU6256291"/>
        <s v="TGHU9317478"/>
        <s v="CPSU6052555"/>
        <s v="TCNU9664480"/>
        <s v="CAXU9554692"/>
        <s v="MSKU9568173"/>
        <s v="CLHU4753690,CMAU8130474"/>
        <s v="PONU1466719,PONU1622684,PONU1772426"/>
        <s v="HLXU1315730"/>
        <s v="DRYU4059334"/>
        <s v="CPSU6432684"/>
        <s v="DRYU9147530"/>
        <s v="CLHU9063280"/>
        <s v="HLXU6290906"/>
        <s v="HLXU5187792,HLXU5287512,TTNU4489243"/>
        <s v="HLXU8490333"/>
        <s v="HLXU3358598"/>
        <s v="TGHU4450810"/>
        <s v="PONU1403393"/>
        <s v="GLDU0396187"/>
        <s v="MSKU2171121"/>
        <s v="PONU1879918"/>
        <s v="MRKU0088417"/>
        <s v="MSKU6446675"/>
        <s v="MSKU8821585"/>
        <s v="MRKU0676724"/>
        <s v="MSKU0603885,MSKU9216568,YMLU3138511"/>
        <s v="MSKU3905997"/>
        <s v="TGHU1658586"/>
        <s v="MRKU2716430"/>
        <s v="TGHU4191670"/>
        <s v="MSKU5080318"/>
        <s v="HLXU3334338"/>
        <s v="TCLU4790690"/>
        <s v="GLDU3200488"/>
        <s v="TGHU069200"/>
        <s v="MSKU6391037,MVIU0009282"/>
        <s v="MRKU5290924"/>
        <s v="MRKU0943190,SCMU4008551"/>
        <s v="PONU1466637"/>
        <s v="CLHU8728627"/>
        <s v="HLXU8225601"/>
        <s v="DRYU4006669,FSCU9542064,GATU4371821,HLXU6257868,TCLU4776897,TGHU8578630,TRLU6589580"/>
        <s v="DFSU2696015"/>
        <s v="FSCU4722490,TTNU5948650"/>
        <s v="HLXU1122962"/>
        <s v="BSIU4068650"/>
        <s v="DRYU4001060"/>
        <s v="HLXU3113846"/>
        <s v="MRKU3926024,MSKU0078262,MSKU1285758"/>
        <s v="BMOU4160797,MRKU4423426,MSKU1694180,MSKU8216624"/>
        <s v="BSIU9015610,MRKU3629177,MSKU1113882,TCKU9641705"/>
        <s v="PONU1889670"/>
        <s v="MSKU6983015"/>
        <s v="HLXU3417427"/>
        <s v="POCU0402188"/>
        <s v="HLXU6513574"/>
        <s v="MRKU7973874"/>
        <s v="PONU7930236"/>
        <s v="FSCU8940119,SEGU5768156,SEGU5768670"/>
        <s v="CAIU8078100,DFSU7492523,FSCU8905864,FSCU8911086,FSCU8912950,HLXU5128948,HLXU5285588,HLXU8116350,SEGU5769867,TGHU4818482"/>
        <s v="NYKU8020872"/>
        <s v="AMFU8788886"/>
        <s v="CPSU4017196"/>
        <s v="FSCU9783020"/>
        <s v="MRKU4983647"/>
        <s v="MSKU2946878"/>
        <s v="MRKU8870870"/>
        <s v="HLXU8083786"/>
        <s v="HLXU8470785"/>
        <s v="MSKU0008033,MSKU0280463,MSKU8412381,MSKU9600327"/>
        <s v="GESU2977498"/>
        <s v="PONU1480403,PONU1671816"/>
        <s v="MSKU6870317"/>
        <s v="IPXU3170320"/>
        <s v="HLBU1436185"/>
        <s v="CLHU8767114"/>
        <s v="HLBU1771141"/>
        <s v="MSKU7454628"/>
        <s v="HLXU3081857"/>
        <s v="GATU0589374"/>
        <s v="FSCU9454446,HLBU1410365"/>
        <s v="HLXU1171951"/>
        <s v="TCLU4141411"/>
        <s v="SEGU5766739"/>
        <s v="MRKU4006660"/>
        <s v="PONU0901956"/>
        <s v="MSKU6106124"/>
        <s v="MSKU3838287"/>
        <s v="MSKU4020000"/>
        <s v="CARU9618472,TCKU9021108,TTNU9431183"/>
        <s v="MSKU7126531"/>
        <s v="IPXU3706259"/>
        <s v="MRKU4627651"/>
        <s v="MSKU3217320,PONU7329101"/>
        <s v="HLXU3287215"/>
        <s v="TRLU4840439"/>
        <s v="CARU9621136,WSCU8427926,ZCSU8207951"/>
        <s v="TRLU6604427"/>
        <s v="CICU9870564"/>
        <s v="HLXU8613973"/>
        <s v="AMFU8517272"/>
        <s v="BMOU4179149,MRKU3976772,MSKU1936860"/>
        <s v="MSKU7364503"/>
        <s v="HLXU8130086"/>
        <s v="WSCU8437293"/>
        <s v="WSCU8461406"/>
        <s v="CICU9912567"/>
        <s v="WSCU8265018"/>
        <s v="MRKU4510990,MSKU3506425"/>
        <s v="IKSU4662018"/>
        <s v="CPSU1043170"/>
        <s v="TCNU8661018"/>
        <s v="CXDU1669748,MOTU0778579,MOTU6724693,TCLU6725918,TGHU6018848"/>
        <s v="FSCU8232059"/>
        <s v="DRYU4286678,GESU3976304,MOFU0628168"/>
        <s v="TCNU4919315,TCNU8718561"/>
        <s v="CAIU9627380,HLXU8621372,TRLU6933253"/>
        <s v="TCLU4254779"/>
        <s v="INKU2623850,MVIU0027732"/>
        <s v="MSKU6698980"/>
        <s v="INKU2496550"/>
        <s v="CLHU4508223,GVCU4039693,HLBU1771814"/>
        <s v="PONU8023395"/>
        <s v="MRKU0049051,MSKU9503995,UESU4159010"/>
        <s v="MRKU3253897,MRKU6852754,MSKU9427719"/>
        <s v="PONU1657119"/>
        <s v="MSKU5670572"/>
        <s v="MRKU3928516,MSKU5734614"/>
        <s v="MRKU2298691,MSKU3206921"/>
        <s v="TRLU8865121"/>
        <s v="FSCU4841381"/>
        <s v="CLHU8956150,MSKU0786003,MSKU9194052,PONU0684228,UESU4617576"/>
        <s v="TGHU4977313"/>
        <s v="DRYU4274764,TTNU5823930"/>
        <s v="GATU8578592,HLXU6539898,TTNU1561914"/>
        <s v="TCLU3860410"/>
        <s v="CBHU8488758"/>
        <s v="MSKU3502950"/>
        <s v="MRKU2752058"/>
        <s v="MSKU9188131"/>
        <s v="MSKU0615422"/>
        <s v="MRKU0405867"/>
        <s v="MRKU3648053"/>
        <s v="MSKU9648155"/>
        <s v="MSKU9508410"/>
        <s v="MSKU7315746"/>
        <s v="PONU7533706"/>
        <s v="MRKU3450670"/>
        <s v="MRKU7409843"/>
        <s v="MRKU8327734"/>
        <s v="MRKU7980847"/>
        <s v="MRKU8207071"/>
        <s v="TBJU7370743"/>
        <s v="MRKU3528823,UESU4619521"/>
        <s v="MRKU4058088"/>
        <s v="CAXU7325932"/>
        <s v="HLXU1294745"/>
        <s v="GLDU3047954"/>
        <s v="MSKU5646344"/>
        <s v="MSKU9629582"/>
        <s v="GESU4900387,GESU5147998"/>
        <s v="PONU7589876"/>
        <s v="MRKU2295619"/>
        <s v="LYGU4023012"/>
        <s v="GESU5084689"/>
        <s v="CAIU8254678"/>
        <s v="BMOU4010082"/>
        <s v="FCIU3041873"/>
        <s v="MRKU0053004,MSKU7978707"/>
        <s v="MRKU2421229"/>
        <s v="MRKU2421229,MRKU8392370,MSKU9869665,PONU7339250"/>
        <s v="ARDU5010877,ARDU5010882,ARDU5010898"/>
        <s v="MSKU0632461"/>
        <s v="HLXU3325892,TCLU4155436"/>
        <s v="GESU1211912"/>
        <s v="HLXU4320215,HLXU5237893"/>
        <s v="MSKU9972056"/>
        <s v="PONU8080332"/>
        <s v="CICU9880201"/>
        <s v="CICU9913049"/>
        <s v="WSCU9013176"/>
        <s v="MRKU0403674"/>
        <s v="MRKU0181330,MRKU1023010,MSKU6356550"/>
        <s v="TCLU4145145"/>
        <s v="WSCU8626044"/>
        <s v="MRKU8228860"/>
        <s v="MRKU8644600"/>
        <s v="MRKU7232193"/>
        <s v="ARDU5010970"/>
        <s v="MSKU3833855"/>
        <s v="FSCU9193785,TRLU3718010,ZCSU8200221"/>
        <s v="MRKU8328617"/>
      </sharedItems>
    </cacheField>
    <cacheField name="Type of Inland Transport" numFmtId="0">
      <sharedItems containsBlank="1"/>
    </cacheField>
    <cacheField name="Discharge Port Name" numFmtId="0">
      <sharedItems containsBlank="1"/>
    </cacheField>
    <cacheField name="Central Number" numFmtId="0">
      <sharedItems containsBlank="1"/>
    </cacheField>
    <cacheField name="Delivery Full Code" numFmtId="0">
      <sharedItems containsBlank="1"/>
    </cacheField>
    <cacheField name="Category Number" numFmtId="0">
      <sharedItems containsString="0" containsBlank="1" containsNumber="1" containsInteger="1" minValue="51" maxValue="54"/>
    </cacheField>
    <cacheField name="Season Full Label" numFmtId="0">
      <sharedItems containsBlank="1"/>
    </cacheField>
    <cacheField name="Supplier Name" numFmtId="0">
      <sharedItems containsBlank="1"/>
    </cacheField>
    <cacheField name="Carton Number" numFmtId="0">
      <sharedItems containsString="0" containsBlank="1" containsNumber="1" containsInteger="1" minValue="0" maxValue="20792"/>
    </cacheField>
    <cacheField name="Cont 20 Number" numFmtId="0">
      <sharedItems containsString="0" containsBlank="1" containsNumber="1" containsInteger="1" minValue="0" maxValue="1"/>
    </cacheField>
    <cacheField name="Cont 40 Number" numFmtId="0">
      <sharedItems containsString="0" containsBlank="1" containsNumber="1" containsInteger="1" minValue="0" maxValue="4"/>
    </cacheField>
    <cacheField name="Cont 40hc Number" numFmtId="0">
      <sharedItems containsString="0" containsBlank="1" containsNumber="1" containsInteger="1" minValue="0" maxValue="7"/>
    </cacheField>
    <cacheField name="Declared Quantity" numFmtId="0">
      <sharedItems containsString="0" containsBlank="1" containsNumber="1" containsInteger="1" minValue="160" maxValue="393878"/>
    </cacheField>
    <cacheField name="Volume Cbm" numFmtId="0">
      <sharedItems containsString="0" containsBlank="1" containsNumber="1" minValue="0" maxValue="586.37"/>
    </cacheField>
    <cacheField name="Supplier Country Name En" numFmtId="0">
      <sharedItems containsBlank="1"/>
    </cacheField>
    <cacheField name="73% PL " numFmtId="0">
      <sharedItems containsString="0" containsBlank="1" containsNumber="1" minValue="0" maxValue="338.94219653179198"/>
    </cacheField>
    <cacheField name="27 % ZAGR" numFmtId="0">
      <sharedItems containsString="0" containsBlank="1" containsNumber="1" minValue="0" maxValue="247.43"/>
    </cacheField>
    <cacheField name="73% PL kont" numFmtId="0">
      <sharedItems containsBlank="1" containsMixedTypes="1" containsNumber="1" containsInteger="1" minValue="20" maxValue="45" count="9">
        <s v="40"/>
        <s v="LCL"/>
        <s v="20"/>
        <s v="40hc"/>
        <n v="40"/>
        <n v="45"/>
        <s v="45"/>
        <n v="20"/>
        <m/>
      </sharedItems>
    </cacheField>
    <cacheField name="27 % ZAGR kont" numFmtId="0">
      <sharedItems containsBlank="1" containsMixedTypes="1" containsNumber="1" containsInteger="1" minValue="20" maxValue="4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2755.537160069442" createdVersion="4" refreshedVersion="4" minRefreshableVersion="3" recordCount="1130" xr:uid="{00000000-000A-0000-FFFF-FFFF0B000000}">
  <cacheSource type="worksheet">
    <worksheetSource ref="A1:AB1048576" sheet="Sheet1" r:id="rId2"/>
  </cacheSource>
  <cacheFields count="25">
    <cacheField name="Transport Load Calendar Date" numFmtId="0">
      <sharedItems containsBlank="1"/>
    </cacheField>
    <cacheField name="Port Delivery Estimated Calendar Date" numFmtId="0">
      <sharedItems containsBlank="1"/>
    </cacheField>
    <cacheField name="Spedimex Delivery Calendar Date" numFmtId="0">
      <sharedItems containsBlank="1"/>
    </cacheField>
    <cacheField name="Spedimex Delivery Estimated Calendar Date" numFmtId="0">
      <sharedItems containsBlank="1"/>
    </cacheField>
    <cacheField name="TT port-port" numFmtId="0">
      <sharedItems containsString="0" containsBlank="1" containsNumber="1" containsInteger="1" minValue="1" maxValue="57"/>
    </cacheField>
    <cacheField name="TT port- warehouse" numFmtId="0">
      <sharedItems containsString="0" containsBlank="1" containsNumber="1" containsInteger="1" minValue="2" maxValue="69"/>
    </cacheField>
    <cacheField name="Delivery Base Name" numFmtId="0">
      <sharedItems containsBlank="1"/>
    </cacheField>
    <cacheField name="Incoterm Code" numFmtId="0">
      <sharedItems containsBlank="1"/>
    </cacheField>
    <cacheField name="Transportation Type" numFmtId="0">
      <sharedItems containsBlank="1" count="6">
        <s v="SEA"/>
        <m/>
        <s v="AIR"/>
        <s v="TRUCK"/>
        <s v="RAILWAY"/>
        <s v="SEA-AIR"/>
      </sharedItems>
    </cacheField>
    <cacheField name="LCL Flag" numFmtId="0">
      <sharedItems containsString="0" containsBlank="1" containsNumber="1" containsInteger="1" minValue="0" maxValue="1"/>
    </cacheField>
    <cacheField name="Transport Number List" numFmtId="0">
      <sharedItems containsBlank="1"/>
    </cacheField>
    <cacheField name="Type of Inland Transport" numFmtId="0">
      <sharedItems containsBlank="1"/>
    </cacheField>
    <cacheField name="Discharge Port Name" numFmtId="0">
      <sharedItems containsBlank="1"/>
    </cacheField>
    <cacheField name="Central Number" numFmtId="0">
      <sharedItems containsBlank="1"/>
    </cacheField>
    <cacheField name="Delivery Full Code" numFmtId="0">
      <sharedItems containsBlank="1"/>
    </cacheField>
    <cacheField name="Category Number" numFmtId="0">
      <sharedItems containsString="0" containsBlank="1" containsNumber="1" containsInteger="1" minValue="51" maxValue="54"/>
    </cacheField>
    <cacheField name="Season Full Label" numFmtId="0">
      <sharedItems containsBlank="1"/>
    </cacheField>
    <cacheField name="Supplier Name" numFmtId="0">
      <sharedItems containsBlank="1"/>
    </cacheField>
    <cacheField name="Carton Number" numFmtId="0">
      <sharedItems containsString="0" containsBlank="1" containsNumber="1" containsInteger="1" minValue="0" maxValue="20792"/>
    </cacheField>
    <cacheField name="Cont 20 Number" numFmtId="0">
      <sharedItems containsString="0" containsBlank="1" containsNumber="1" containsInteger="1" minValue="0" maxValue="1"/>
    </cacheField>
    <cacheField name="Cont 40 Number" numFmtId="0">
      <sharedItems containsString="0" containsBlank="1" containsNumber="1" containsInteger="1" minValue="0" maxValue="4"/>
    </cacheField>
    <cacheField name="Cont 40hc Number" numFmtId="0">
      <sharedItems containsString="0" containsBlank="1" containsNumber="1" containsInteger="1" minValue="0" maxValue="7"/>
    </cacheField>
    <cacheField name="Declared Quantity" numFmtId="0">
      <sharedItems containsString="0" containsBlank="1" containsNumber="1" containsInteger="1" minValue="160" maxValue="393878"/>
    </cacheField>
    <cacheField name="Volume Cbm" numFmtId="0">
      <sharedItems containsString="0" containsBlank="1" containsNumber="1" minValue="0" maxValue="586.37"/>
    </cacheField>
    <cacheField name="Supplier Country Name En" numFmtId="0">
      <sharedItems containsBlank="1" count="10">
        <s v="People's Republic of China"/>
        <s v="Bangladesh"/>
        <s v="India"/>
        <m/>
        <s v="Indonesia"/>
        <s v="Turkey"/>
        <s v="Islamic Republic of Pakistan"/>
        <s v="Germany" u="1"/>
        <s v="Netherlands" u="1"/>
        <s v="Hong Kong S.A.R." u="1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2803.579559722224" createdVersion="4" refreshedVersion="4" minRefreshableVersion="3" recordCount="1130" xr:uid="{00000000-000A-0000-FFFF-FFFF0C000000}">
  <cacheSource type="worksheet">
    <worksheetSource ref="A1:AF1048576" sheet="Sheet1" r:id="rId2"/>
  </cacheSource>
  <cacheFields count="32">
    <cacheField name="Transport Load Calendar Date" numFmtId="0">
      <sharedItems containsBlank="1"/>
    </cacheField>
    <cacheField name="Port Delivery Estimated Calendar Date" numFmtId="0">
      <sharedItems containsBlank="1"/>
    </cacheField>
    <cacheField name="Spedimex Delivery Calendar Date" numFmtId="0">
      <sharedItems containsBlank="1"/>
    </cacheField>
    <cacheField name="Spedimex Delivery Estimated Calendar Date" numFmtId="0">
      <sharedItems containsBlank="1"/>
    </cacheField>
    <cacheField name="TT port-port" numFmtId="0">
      <sharedItems containsString="0" containsBlank="1" containsNumber="1" containsInteger="1" minValue="1" maxValue="57"/>
    </cacheField>
    <cacheField name="TT port- warehouse" numFmtId="0">
      <sharedItems containsString="0" containsBlank="1" containsNumber="1" containsInteger="1" minValue="2" maxValue="69"/>
    </cacheField>
    <cacheField name="Delivery Base Name" numFmtId="0">
      <sharedItems containsBlank="1"/>
    </cacheField>
    <cacheField name="Incoterm Code" numFmtId="0">
      <sharedItems containsBlank="1"/>
    </cacheField>
    <cacheField name="Transportation Type" numFmtId="0">
      <sharedItems containsBlank="1" count="6">
        <s v="SEA"/>
        <m/>
        <s v="AIR"/>
        <s v="TRUCK"/>
        <s v="RAILWAY"/>
        <s v="SEA-AIR"/>
      </sharedItems>
    </cacheField>
    <cacheField name="LCL Flag" numFmtId="0">
      <sharedItems containsString="0" containsBlank="1" containsNumber="1" containsInteger="1" minValue="0" maxValue="1"/>
    </cacheField>
    <cacheField name="Transport Number List" numFmtId="0">
      <sharedItems containsBlank="1"/>
    </cacheField>
    <cacheField name="Type of Inland Transport" numFmtId="0">
      <sharedItems containsBlank="1"/>
    </cacheField>
    <cacheField name="Discharge Port Name" numFmtId="0">
      <sharedItems containsBlank="1"/>
    </cacheField>
    <cacheField name="Central Number" numFmtId="0">
      <sharedItems containsBlank="1"/>
    </cacheField>
    <cacheField name="Delivery Full Code" numFmtId="0">
      <sharedItems containsBlank="1"/>
    </cacheField>
    <cacheField name="Category Number" numFmtId="0">
      <sharedItems containsString="0" containsBlank="1" containsNumber="1" containsInteger="1" minValue="51" maxValue="54"/>
    </cacheField>
    <cacheField name="Season Full Label" numFmtId="0">
      <sharedItems containsBlank="1" count="3">
        <s v="SS16"/>
        <m/>
        <s v="AW16"/>
      </sharedItems>
    </cacheField>
    <cacheField name="Supplier Name" numFmtId="0">
      <sharedItems containsBlank="1" count="112">
        <s v="NINGBO MIAORUI"/>
        <s v="ANHUI XINA"/>
        <s v="XIAMEN JONUEE TRADING CO. LTD"/>
        <s v="SAILOR MOON CLOTHING LTD (AGENT)"/>
        <s v="INNOVATION DESIGN (AGENT)"/>
        <s v="TRANSFIGURE CLOTHING (AGENT)"/>
        <s v="EUROSHINE COMPANY"/>
        <s v="JIUJIANG DANNIER KNITTING CO."/>
        <s v="QUANZHOU CEREALS O&amp;F"/>
        <s v="GLOBUS CLOTHING COM."/>
        <s v="BLOOM CLOTHING CO. (AGENT)"/>
        <s v="SANTEX INC"/>
        <s v="ANHUI GARMENTS I&amp;E"/>
        <s v="SUMEC TEXTILE"/>
        <s v="FASHION WEAR INT'L (AGENT)"/>
        <s v="FAIR TRADE INT'L (AGENT)"/>
        <m/>
        <s v="FASHIONTEX (AGENT)"/>
        <s v="TEXZAM INTERNATIONAL (AGENT)"/>
        <s v="YONGXINGLONG CHILDRE"/>
        <s v="XIAMEN HALO WORLD"/>
        <s v="LICHEE APPAREL (AGENT)"/>
        <s v="NINGBO EVERGREEN"/>
        <s v="ZHEJIANG YUHONG"/>
        <s v="BEEKO"/>
        <s v="SANGOTRA FASHIONS"/>
        <s v="BOK CO., LTD."/>
        <s v="SEACOTEX FABRICS LTD"/>
        <s v="SHUDDHO MODEHAUS (AGENT)"/>
        <s v="NINGBO HEYU INT."/>
        <s v="NINGBO HAITIAN"/>
        <s v="SHANGHAI QUEENSHOW"/>
        <s v="HAILI ACCESSORIES"/>
        <s v="BONDED FASHION LTD."/>
        <s v="KANAHIYA OVERSEAS PVT LTD"/>
        <s v="XIAMEN OCEAN IMP."/>
        <s v="XIAMEN JUSTSUN"/>
        <s v="XIAMEN BESTWAY"/>
        <s v="ZEMTEX EXPORT LTD"/>
        <s v="SHAOXING GOLDEN WAVE"/>
        <s v="ZHUJI YUANJIN"/>
        <s v="HANGZHOU EAST CO LTD"/>
        <s v="SUZHOU QINJIAN I/E"/>
        <s v="JIANGSU SAINTEK"/>
        <s v="ZHENJIANG S&amp;C"/>
        <s v="BRIGHT SHOW INT.LTD"/>
        <s v="SHANGHAI BOSUN"/>
        <s v="XIAMEN S.M.D.X"/>
        <s v="KARTHIKAI TEXTILE"/>
        <s v="N.T.APPARELS LTD."/>
        <s v="DAZ INTERNATIONAL (AGENT)"/>
        <s v="EUMETEX COMPANY"/>
        <s v="NINGBO JAGOO TRADING"/>
        <s v="VIVID COLOUR"/>
        <s v="PT.MATAHARI SENTOSA"/>
        <s v="XIAMEN KINGLAND"/>
        <s v="SEER GLOBAL LTD."/>
        <s v="FATIH TEKSTIL SANAYI"/>
        <s v="HANGZHOU JASON TRAD"/>
        <s v="STYLZ WEAR"/>
        <s v="RUN LIFEWEAR"/>
        <s v="XIAMEN JIASHENG"/>
        <s v="XIAMEN JINMAO LOGIST"/>
        <s v="ASROTEX"/>
        <s v="QUANZHOU PROPER"/>
        <s v="EASTERN CHARM LIMITD"/>
        <s v="KGB CORAP TEKSTIL"/>
        <s v="VICAN FOOTWEAR"/>
        <s v="NIKOO COMPANY LTD."/>
        <s v="WINK ACCESSORIES B.V"/>
        <s v="FUJIAN ONETOUCH BUSINESS SERVICE CO."/>
        <s v="SRI LAKSHMI FABRICS"/>
        <s v="NINGBO YINZHOU VANDK"/>
        <s v="FUJIAN GREEN GROUP"/>
        <s v="JOC GREAT WALL CORP."/>
        <s v="TEX FASHION GLOBAL (AGENT)"/>
        <s v="ZHEJIANG TAIZHOU"/>
        <s v="COTTON ZONE LTD."/>
        <s v="ALEMA TEXTILE LTD."/>
        <s v="ANHUI TECHNOLOGY I/E"/>
        <s v="XIAMEN UNI-METAL CO."/>
        <s v="YANTAI PACIFIC HOME"/>
        <s v="KNIT WORLD LTD"/>
        <s v="PADMA SATEL ARAB"/>
        <s v="QUANZHOU HONGTU"/>
        <s v="ZHEJIANG AMP-KINGHON"/>
        <s v="RVEE"/>
        <s v="AZAD INT'L CLOTHING"/>
        <s v="ZHANGJIAGANG ORCA"/>
        <s v="TONGLU NINGHANG"/>
        <s v="REDWAN TEX&amp;APPARELS"/>
        <s v="ANHUI SUNNY FASHION"/>
        <s v="QUANZHOU ANCHOR"/>
        <s v="S.B.KNITTING LTD."/>
        <s v="TALENTED DRAGON LTD."/>
        <s v="INTRAMEX FASHIONS"/>
        <s v="GLARE FASHIONS LTD."/>
        <s v="ZABER &amp; ZUABIR FABR."/>
        <s v="NEWSUN INNOVATION (AGENT)"/>
        <s v="INNOVATION DESIGN" u="1"/>
        <s v="NEWSUN INNOVATION" u="1"/>
        <s v="BLOOM CLOTHING CO." u="1"/>
        <s v="TRANSFIGURE CLOTHING" u="1"/>
        <s v="LICHEE APPAREL" u="1"/>
        <s v="FAIR TRADE INT'L" u="1"/>
        <s v="FASHION WEAR INT'L" u="1"/>
        <s v="SAILOR MOON CLOTHING LTD" u="1"/>
        <s v="TEXZAM INTERNATIONAL" u="1"/>
        <s v="TEX FASHION GLOBAL" u="1"/>
        <s v="DAZ INTERNATIONAL" u="1"/>
        <s v="FASHIONTEX" u="1"/>
        <s v="SHUDDHO MODEHAUS" u="1"/>
      </sharedItems>
    </cacheField>
    <cacheField name="FCL/ Consolidation" numFmtId="0">
      <sharedItems containsBlank="1" count="5">
        <s v="FCL"/>
        <s v="LCL"/>
        <s v="CONSOLIDATION"/>
        <s v="AIR"/>
        <m/>
      </sharedItems>
    </cacheField>
    <cacheField name="air" numFmtId="0">
      <sharedItems containsString="0" containsBlank="1" containsNumber="1" containsInteger="1" minValue="1" maxValue="1"/>
    </cacheField>
    <cacheField name="SEA" numFmtId="0">
      <sharedItems containsString="0" containsBlank="1" containsNumber="1" containsInteger="1" minValue="1" maxValue="1"/>
    </cacheField>
    <cacheField name="Carton Number" numFmtId="0">
      <sharedItems containsString="0" containsBlank="1" containsNumber="1" containsInteger="1" minValue="0" maxValue="20792"/>
    </cacheField>
    <cacheField name="Cont 20 Number" numFmtId="0">
      <sharedItems containsString="0" containsBlank="1" containsNumber="1" containsInteger="1" minValue="0" maxValue="1"/>
    </cacheField>
    <cacheField name="Cont 40 Number" numFmtId="0">
      <sharedItems containsString="0" containsBlank="1" containsNumber="1" containsInteger="1" minValue="0" maxValue="4"/>
    </cacheField>
    <cacheField name="Cont 40hc Number" numFmtId="0">
      <sharedItems containsString="0" containsBlank="1" containsNumber="1" containsInteger="1" minValue="0" maxValue="7"/>
    </cacheField>
    <cacheField name="Declared Quantity" numFmtId="0">
      <sharedItems containsString="0" containsBlank="1" containsNumber="1" containsInteger="1" minValue="160" maxValue="393878"/>
    </cacheField>
    <cacheField name="Volume Cbm" numFmtId="0">
      <sharedItems containsString="0" containsBlank="1" containsNumber="1" minValue="0" maxValue="586.37"/>
    </cacheField>
    <cacheField name="Supplier Country Name En" numFmtId="0">
      <sharedItems containsBlank="1"/>
    </cacheField>
    <cacheField name="70% PL  cbmy" numFmtId="0">
      <sharedItems containsString="0" containsBlank="1" containsNumber="1" containsInteger="1" minValue="0" maxValue="410"/>
    </cacheField>
    <cacheField name="30 % ZAGR cbmy" numFmtId="0">
      <sharedItems containsString="0" containsBlank="1" containsNumber="1" containsInteger="1" minValue="0" maxValue="176"/>
    </cacheField>
    <cacheField name="70% PL kontener" numFmtId="0">
      <sharedItems containsBlank="1" containsMixedTypes="1" containsNumber="1" containsInteger="1" minValue="20" maxValue="45"/>
    </cacheField>
    <cacheField name="30 % ZAGR kontener" numFmtId="0">
      <sharedItems containsBlank="1" containsMixedTypes="1" containsNumber="1" containsInteger="1" minValue="20" maxValue="40"/>
    </cacheField>
  </cacheFields>
  <extLst>
    <ext xmlns:x14="http://schemas.microsoft.com/office/spreadsheetml/2009/9/main" uri="{725AE2AE-9491-48be-B2B4-4EB974FC3084}">
      <x14:pivotCacheDefinition pivotCacheId="3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2948.706146990742" createdVersion="5" refreshedVersion="5" minRefreshableVersion="3" recordCount="1163" xr:uid="{00000000-000A-0000-FFFF-FFFF0D000000}">
  <cacheSource type="worksheet">
    <worksheetSource ref="A1:AJ1164" sheet="Inga Calculation (2)" r:id="rId2"/>
  </cacheSource>
  <cacheFields count="36">
    <cacheField name="Transport Load Calendar Date" numFmtId="0">
      <sharedItems containsBlank="1"/>
    </cacheField>
    <cacheField name="Port Delivery Estimated Calendar Date" numFmtId="0">
      <sharedItems containsBlank="1"/>
    </cacheField>
    <cacheField name="Spedimex Delivery Calendar Date" numFmtId="0">
      <sharedItems containsBlank="1"/>
    </cacheField>
    <cacheField name="Spedimex Delivery Estimated Calendar Date" numFmtId="0">
      <sharedItems containsBlank="1"/>
    </cacheField>
    <cacheField name="TT port-port" numFmtId="0">
      <sharedItems containsString="0" containsBlank="1" containsNumber="1" containsInteger="1" minValue="1" maxValue="57"/>
    </cacheField>
    <cacheField name="TT port- warehouse" numFmtId="0">
      <sharedItems containsString="0" containsBlank="1" containsNumber="1" containsInteger="1" minValue="2" maxValue="69"/>
    </cacheField>
    <cacheField name="Delivery Base Name" numFmtId="0">
      <sharedItems containsBlank="1" count="20">
        <s v="NINGBO"/>
        <s v="SHANGHAI"/>
        <s v="XIAMEN"/>
        <s v="CHITTAGONG"/>
        <s v="YANTIAN"/>
        <s v="TUTICORIN"/>
        <m/>
        <s v="MUMBAI"/>
        <s v="JAKARTA"/>
        <s v="DHAKA"/>
        <s v="ŁÓDŹ"/>
        <s v="ISTANBUL"/>
        <s v="SHENZHEN"/>
        <s v="YANGZHOU"/>
        <s v="FUZHOU"/>
        <s v="SIHANOUKVILLE"/>
        <s v="NHAVA SHEVA"/>
        <s v="KARACHI"/>
        <s v="WARSZAWA"/>
        <s v="QINGDAO"/>
      </sharedItems>
    </cacheField>
    <cacheField name="Incoterm Code" numFmtId="0">
      <sharedItems containsBlank="1"/>
    </cacheField>
    <cacheField name="Transportation Type" numFmtId="0">
      <sharedItems containsBlank="1"/>
    </cacheField>
    <cacheField name="LCL Flag" numFmtId="165">
      <sharedItems containsString="0" containsBlank="1" containsNumber="1" containsInteger="1" minValue="0" maxValue="1"/>
    </cacheField>
    <cacheField name="Transport Number List" numFmtId="0">
      <sharedItems containsBlank="1"/>
    </cacheField>
    <cacheField name="Type of Inland Transport" numFmtId="0">
      <sharedItems containsBlank="1"/>
    </cacheField>
    <cacheField name="Discharge Port Name" numFmtId="0">
      <sharedItems containsBlank="1"/>
    </cacheField>
    <cacheField name="Central Number" numFmtId="0">
      <sharedItems containsBlank="1"/>
    </cacheField>
    <cacheField name="Delivery Full Code" numFmtId="0">
      <sharedItems containsBlank="1"/>
    </cacheField>
    <cacheField name="Category Number" numFmtId="165">
      <sharedItems containsString="0" containsBlank="1" containsNumber="1" containsInteger="1" minValue="51" maxValue="54"/>
    </cacheField>
    <cacheField name="Season Full Label" numFmtId="0">
      <sharedItems containsBlank="1"/>
    </cacheField>
    <cacheField name="Supplier Name" numFmtId="0">
      <sharedItems containsBlank="1"/>
    </cacheField>
    <cacheField name="FCL/ Consolidation" numFmtId="0">
      <sharedItems containsBlank="1"/>
    </cacheField>
    <cacheField name="air" numFmtId="0">
      <sharedItems containsString="0" containsBlank="1" containsNumber="1" containsInteger="1" minValue="1" maxValue="1"/>
    </cacheField>
    <cacheField name="SEA" numFmtId="0">
      <sharedItems containsString="0" containsBlank="1" containsNumber="1" containsInteger="1" minValue="1" maxValue="1"/>
    </cacheField>
    <cacheField name="Carton Number" numFmtId="165">
      <sharedItems containsString="0" containsBlank="1" containsNumber="1" containsInteger="1" minValue="0" maxValue="20792"/>
    </cacheField>
    <cacheField name="Cont 20 Number" numFmtId="1">
      <sharedItems containsString="0" containsBlank="1" containsNumber="1" containsInteger="1" minValue="0" maxValue="1"/>
    </cacheField>
    <cacheField name="Cont 40 Number" numFmtId="1">
      <sharedItems containsString="0" containsBlank="1" containsNumber="1" containsInteger="1" minValue="0" maxValue="4"/>
    </cacheField>
    <cacheField name="Cont 40hc Number" numFmtId="1">
      <sharedItems containsString="0" containsBlank="1" containsNumber="1" containsInteger="1" minValue="0" maxValue="7"/>
    </cacheField>
    <cacheField name="Declared Quantity" numFmtId="165">
      <sharedItems containsString="0" containsBlank="1" containsNumber="1" containsInteger="1" minValue="160" maxValue="393878"/>
    </cacheField>
    <cacheField name="Volume Cbm" numFmtId="0">
      <sharedItems containsString="0" containsBlank="1" containsNumber="1" minValue="0" maxValue="586.37"/>
    </cacheField>
    <cacheField name="Supplier Country Name En" numFmtId="1">
      <sharedItems containsBlank="1"/>
    </cacheField>
    <cacheField name="70% PL  cbmy" numFmtId="1">
      <sharedItems containsString="0" containsBlank="1" containsNumber="1" containsInteger="1" minValue="0" maxValue="410"/>
    </cacheField>
    <cacheField name="30 % ZAGR cbmy" numFmtId="1">
      <sharedItems containsString="0" containsBlank="1" containsNumber="1" containsInteger="1" minValue="0" maxValue="176"/>
    </cacheField>
    <cacheField name="70% PL kontener" numFmtId="1">
      <sharedItems containsMixedTypes="1" containsNumber="1" containsInteger="1" minValue="20" maxValue="40" count="8">
        <s v="40"/>
        <s v="20"/>
        <s v="LCL"/>
        <s v="40HC"/>
        <s v="40 HC"/>
        <n v="40"/>
        <n v="20"/>
        <s v="???ilość kont"/>
      </sharedItems>
    </cacheField>
    <cacheField name="30 % ZAGR kontener" numFmtId="1">
      <sharedItems containsBlank="1" containsMixedTypes="1" containsNumber="1" containsInteger="1" minValue="20" maxValue="40" count="8">
        <s v="20"/>
        <s v="LCL"/>
        <n v="40"/>
        <n v="20"/>
        <m/>
        <s v="40"/>
        <s v="40 HC"/>
        <s v="40HC"/>
      </sharedItems>
    </cacheField>
    <cacheField name="Container Size" numFmtId="0">
      <sharedItems containsBlank="1" containsMixedTypes="1" containsNumber="1" containsInteger="1" minValue="0" maxValue="65"/>
    </cacheField>
    <cacheField name="ISC CFS-  Minimum CBM" numFmtId="0">
      <sharedItems containsBlank="1" containsMixedTypes="1" containsNumber="1" containsInteger="1" minValue="14" maxValue="86"/>
    </cacheField>
    <cacheField name="Recommended Factory Load – Minimum CBM" numFmtId="0">
      <sharedItems containsBlank="1" containsMixedTypes="1" containsNumber="1" containsInteger="1" minValue="20" maxValue="83"/>
    </cacheField>
    <cacheField name="Suggested Maximum Weight (Kgs)" numFmtId="0">
      <sharedItems containsString="0" containsBlank="1" containsNumber="1" containsInteger="1" minValue="21500" maxValue="23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2961.467017013892" createdVersion="5" refreshedVersion="5" minRefreshableVersion="3" recordCount="1076" xr:uid="{00000000-000A-0000-FFFF-FFFF0E000000}">
  <cacheSource type="worksheet">
    <worksheetSource ref="A1:AG1077" sheet="Pomocniczy" r:id="rId2"/>
  </cacheSource>
  <cacheFields count="33">
    <cacheField name="Transport Load Calendar Date" numFmtId="0">
      <sharedItems/>
    </cacheField>
    <cacheField name="Port Delivery Estimated Calendar Date" numFmtId="0">
      <sharedItems/>
    </cacheField>
    <cacheField name="Spedimex Delivery Calendar Date" numFmtId="0">
      <sharedItems/>
    </cacheField>
    <cacheField name="Spedimex Delivery Estimated Calendar Date" numFmtId="0">
      <sharedItems/>
    </cacheField>
    <cacheField name="TT port-port" numFmtId="0">
      <sharedItems containsSemiMixedTypes="0" containsString="0" containsNumber="1" containsInteger="1" minValue="1" maxValue="57" count="53">
        <n v="32"/>
        <n v="34"/>
        <n v="43"/>
        <n v="31"/>
        <n v="30"/>
        <n v="36"/>
        <n v="39"/>
        <n v="37"/>
        <n v="28"/>
        <n v="35"/>
        <n v="46"/>
        <n v="24"/>
        <n v="38"/>
        <n v="40"/>
        <n v="33"/>
        <n v="45"/>
        <n v="47"/>
        <n v="41"/>
        <n v="23"/>
        <n v="2"/>
        <n v="5"/>
        <n v="3"/>
        <n v="4"/>
        <n v="22"/>
        <n v="25"/>
        <n v="42"/>
        <n v="7"/>
        <n v="44"/>
        <n v="52"/>
        <n v="6"/>
        <n v="1"/>
        <n v="48"/>
        <n v="26"/>
        <n v="29"/>
        <n v="11"/>
        <n v="9"/>
        <n v="12"/>
        <n v="55"/>
        <n v="49"/>
        <n v="18"/>
        <n v="17"/>
        <n v="10"/>
        <n v="8"/>
        <n v="27"/>
        <n v="21"/>
        <n v="14"/>
        <n v="13"/>
        <n v="57"/>
        <n v="15"/>
        <n v="16"/>
        <n v="51"/>
        <n v="50"/>
        <n v="53"/>
      </sharedItems>
    </cacheField>
    <cacheField name="TT port- warehouse" numFmtId="0">
      <sharedItems containsSemiMixedTypes="0" containsString="0" containsNumber="1" containsInteger="1" minValue="2" maxValue="69"/>
    </cacheField>
    <cacheField name="Delivery Base Name" numFmtId="0">
      <sharedItems/>
    </cacheField>
    <cacheField name="Incoterm Code" numFmtId="0">
      <sharedItems/>
    </cacheField>
    <cacheField name="Transportation Type" numFmtId="0">
      <sharedItems count="5">
        <s v="SEA"/>
        <s v="AIR"/>
        <s v="TRUCK"/>
        <s v="RAILWAY"/>
        <s v="SEA-AIR"/>
      </sharedItems>
    </cacheField>
    <cacheField name="LCL Flag" numFmtId="165">
      <sharedItems containsSemiMixedTypes="0" containsString="0" containsNumber="1" containsInteger="1" minValue="0" maxValue="1"/>
    </cacheField>
    <cacheField name="Transport Number List" numFmtId="0">
      <sharedItems containsBlank="1"/>
    </cacheField>
    <cacheField name="Type of Inland Transport" numFmtId="0">
      <sharedItems containsBlank="1"/>
    </cacheField>
    <cacheField name="Discharge Port Name" numFmtId="0">
      <sharedItems/>
    </cacheField>
    <cacheField name="Central Number" numFmtId="0">
      <sharedItems/>
    </cacheField>
    <cacheField name="Delivery Full Code" numFmtId="0">
      <sharedItems/>
    </cacheField>
    <cacheField name="Category Number" numFmtId="165">
      <sharedItems containsSemiMixedTypes="0" containsString="0" containsNumber="1" containsInteger="1" minValue="51" maxValue="54"/>
    </cacheField>
    <cacheField name="Season Full Label" numFmtId="0">
      <sharedItems/>
    </cacheField>
    <cacheField name="Supplier Name" numFmtId="0">
      <sharedItems/>
    </cacheField>
    <cacheField name="FCL/ Consolidation" numFmtId="0">
      <sharedItems/>
    </cacheField>
    <cacheField name="air" numFmtId="0">
      <sharedItems containsString="0" containsBlank="1" containsNumber="1" containsInteger="1" minValue="1" maxValue="1"/>
    </cacheField>
    <cacheField name="SEA" numFmtId="0">
      <sharedItems containsString="0" containsBlank="1" containsNumber="1" containsInteger="1" minValue="1" maxValue="1"/>
    </cacheField>
    <cacheField name="Carton Number" numFmtId="165">
      <sharedItems containsSemiMixedTypes="0" containsString="0" containsNumber="1" containsInteger="1" minValue="0" maxValue="20792"/>
    </cacheField>
    <cacheField name="Cont 20 Number" numFmtId="1">
      <sharedItems containsString="0" containsBlank="1" containsNumber="1" containsInteger="1" minValue="0" maxValue="1"/>
    </cacheField>
    <cacheField name="Cont 40 Number" numFmtId="1">
      <sharedItems containsString="0" containsBlank="1" containsNumber="1" containsInteger="1" minValue="0" maxValue="4"/>
    </cacheField>
    <cacheField name="Cont 40 HC Number" numFmtId="1">
      <sharedItems containsString="0" containsBlank="1" containsNumber="1" containsInteger="1" minValue="0" maxValue="7"/>
    </cacheField>
    <cacheField name="Current Container" numFmtId="1">
      <sharedItems containsMixedTypes="1" containsNumber="1" containsInteger="1" minValue="20" maxValue="40" count="3">
        <s v="40 HC"/>
        <n v="20"/>
        <n v="40"/>
      </sharedItems>
    </cacheField>
    <cacheField name="Declared Quantity" numFmtId="165">
      <sharedItems containsSemiMixedTypes="0" containsString="0" containsNumber="1" containsInteger="1" minValue="160" maxValue="393878"/>
    </cacheField>
    <cacheField name="Volume Cbm" numFmtId="0">
      <sharedItems containsString="0" containsBlank="1" containsNumber="1" minValue="0" maxValue="586.37"/>
    </cacheField>
    <cacheField name="Supplier Country Name En" numFmtId="1">
      <sharedItems count="6">
        <s v="People's Republic of China"/>
        <s v="Bangladesh"/>
        <s v="India"/>
        <s v="Indonesia"/>
        <s v="Turkey"/>
        <s v="Islamic Republic of Pakistan"/>
      </sharedItems>
    </cacheField>
    <cacheField name="70% PL  cbmy" numFmtId="1">
      <sharedItems containsSemiMixedTypes="0" containsString="0" containsNumber="1" containsInteger="1" minValue="0" maxValue="410"/>
    </cacheField>
    <cacheField name="30 % ZAGR cbmy" numFmtId="1">
      <sharedItems containsSemiMixedTypes="0" containsString="0" containsNumber="1" containsInteger="1" minValue="0" maxValue="176"/>
    </cacheField>
    <cacheField name="70% PL kontener" numFmtId="1">
      <sharedItems containsMixedTypes="1" containsNumber="1" containsInteger="1" minValue="40" maxValue="40" count="5">
        <s v="40"/>
        <s v="20"/>
        <s v="LCL"/>
        <s v="40 HC"/>
        <n v="40"/>
      </sharedItems>
    </cacheField>
    <cacheField name="30 % ZAGR kontener" numFmtId="1">
      <sharedItems containsMixedTypes="1" containsNumber="1" containsInteger="1" minValue="20" maxValue="40" count="6">
        <s v="20"/>
        <s v="LCL"/>
        <n v="40"/>
        <s v="40"/>
        <n v="20"/>
        <s v="40 HC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2961.678372337963" createdVersion="5" refreshedVersion="5" minRefreshableVersion="3" recordCount="1076" xr:uid="{00000000-000A-0000-FFFF-FFFF0F000000}">
  <cacheSource type="worksheet">
    <worksheetSource ref="A1:AG1077" sheet="Pomocniczy new" r:id="rId2"/>
  </cacheSource>
  <cacheFields count="33">
    <cacheField name="Transport Load Calendar Date" numFmtId="0">
      <sharedItems/>
    </cacheField>
    <cacheField name="Port Delivery Estimated Calendar Date" numFmtId="0">
      <sharedItems/>
    </cacheField>
    <cacheField name="Spedimex Delivery Calendar Date" numFmtId="0">
      <sharedItems/>
    </cacheField>
    <cacheField name="Spedimex Delivery Estimated Calendar Date" numFmtId="0">
      <sharedItems/>
    </cacheField>
    <cacheField name="TT port-port" numFmtId="0">
      <sharedItems containsSemiMixedTypes="0" containsString="0" containsNumber="1" containsInteger="1" minValue="1" maxValue="57"/>
    </cacheField>
    <cacheField name="TT port- warehouse" numFmtId="0">
      <sharedItems containsSemiMixedTypes="0" containsString="0" containsNumber="1" containsInteger="1" minValue="2" maxValue="69"/>
    </cacheField>
    <cacheField name="Delivery Base Name" numFmtId="0">
      <sharedItems/>
    </cacheField>
    <cacheField name="Incoterm Code" numFmtId="0">
      <sharedItems/>
    </cacheField>
    <cacheField name="Transportation Type" numFmtId="0">
      <sharedItems count="5">
        <s v="SEA"/>
        <s v="AIR"/>
        <s v="TRUCK"/>
        <s v="RAILWAY"/>
        <s v="SEA-AIR"/>
      </sharedItems>
    </cacheField>
    <cacheField name="LCL Flag" numFmtId="165">
      <sharedItems containsSemiMixedTypes="0" containsString="0" containsNumber="1" containsInteger="1" minValue="0" maxValue="1"/>
    </cacheField>
    <cacheField name="Transport Number List" numFmtId="0">
      <sharedItems containsBlank="1"/>
    </cacheField>
    <cacheField name="Type of Inland Transport" numFmtId="0">
      <sharedItems containsBlank="1"/>
    </cacheField>
    <cacheField name="Discharge Port Name" numFmtId="0">
      <sharedItems/>
    </cacheField>
    <cacheField name="Central Number" numFmtId="0">
      <sharedItems/>
    </cacheField>
    <cacheField name="Delivery Full Code" numFmtId="0">
      <sharedItems/>
    </cacheField>
    <cacheField name="Category Number" numFmtId="165">
      <sharedItems containsSemiMixedTypes="0" containsString="0" containsNumber="1" containsInteger="1" minValue="51" maxValue="54"/>
    </cacheField>
    <cacheField name="Season Full Label" numFmtId="0">
      <sharedItems/>
    </cacheField>
    <cacheField name="Supplier Name" numFmtId="0">
      <sharedItems/>
    </cacheField>
    <cacheField name="FCL/ Consolidation" numFmtId="0">
      <sharedItems/>
    </cacheField>
    <cacheField name="air" numFmtId="0">
      <sharedItems containsString="0" containsBlank="1" containsNumber="1" containsInteger="1" minValue="1" maxValue="1"/>
    </cacheField>
    <cacheField name="SEA" numFmtId="0">
      <sharedItems containsString="0" containsBlank="1" containsNumber="1" containsInteger="1" minValue="1" maxValue="1"/>
    </cacheField>
    <cacheField name="Carton Number" numFmtId="165">
      <sharedItems containsSemiMixedTypes="0" containsString="0" containsNumber="1" containsInteger="1" minValue="0" maxValue="20792"/>
    </cacheField>
    <cacheField name="Cont 20 Number" numFmtId="1">
      <sharedItems containsString="0" containsBlank="1" containsNumber="1" containsInteger="1" minValue="0" maxValue="1"/>
    </cacheField>
    <cacheField name="Cont 40 Number" numFmtId="1">
      <sharedItems containsString="0" containsBlank="1" containsNumber="1" containsInteger="1" minValue="0" maxValue="4"/>
    </cacheField>
    <cacheField name="Cont 40 HC Number" numFmtId="1">
      <sharedItems containsString="0" containsBlank="1" containsNumber="1" containsInteger="1" minValue="0" maxValue="7"/>
    </cacheField>
    <cacheField name="Current Container" numFmtId="1">
      <sharedItems containsMixedTypes="1" containsNumber="1" containsInteger="1" minValue="20" maxValue="40" count="3">
        <s v="40 HC"/>
        <n v="20"/>
        <n v="40"/>
      </sharedItems>
    </cacheField>
    <cacheField name="Declared Quantity" numFmtId="165">
      <sharedItems containsSemiMixedTypes="0" containsString="0" containsNumber="1" containsInteger="1" minValue="160" maxValue="393878"/>
    </cacheField>
    <cacheField name="Volume Cbm" numFmtId="0">
      <sharedItems containsString="0" containsBlank="1" containsNumber="1" minValue="0" maxValue="586.37"/>
    </cacheField>
    <cacheField name="Supplier Country Name En" numFmtId="1">
      <sharedItems count="6">
        <s v="People's Republic of China"/>
        <s v="Bangladesh"/>
        <s v="India"/>
        <s v="Indonesia"/>
        <s v="Turkey"/>
        <s v="Islamic Republic of Pakistan"/>
      </sharedItems>
    </cacheField>
    <cacheField name="PL  cbmy" numFmtId="167">
      <sharedItems containsSemiMixedTypes="0" containsString="0" containsNumber="1" minValue="0" maxValue="304.89999999999998"/>
    </cacheField>
    <cacheField name="ZAGR cbmy" numFmtId="167">
      <sharedItems containsSemiMixedTypes="0" containsString="0" containsNumber="1" minValue="0" maxValue="281.5"/>
    </cacheField>
    <cacheField name="PL kontener" numFmtId="1">
      <sharedItems containsMixedTypes="1" containsNumber="1" containsInteger="1" minValue="20" maxValue="40" count="4">
        <n v="40"/>
        <s v="LCL"/>
        <n v="20"/>
        <s v="40HC"/>
      </sharedItems>
    </cacheField>
    <cacheField name="ZAGR kontener" numFmtId="1">
      <sharedItems containsMixedTypes="1" containsNumber="1" containsInteger="1" minValue="20" maxValue="40" count="4">
        <n v="40"/>
        <s v="LCL"/>
        <n v="20"/>
        <s v="40HC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2964.642874189813" createdVersion="5" refreshedVersion="5" minRefreshableVersion="3" recordCount="1164" xr:uid="{00000000-000A-0000-FFFF-FFFF10000000}">
  <cacheSource type="worksheet">
    <worksheetSource ref="A1:AG1048576" sheet="Pomocniczy new" r:id="rId2"/>
  </cacheSource>
  <cacheFields count="33">
    <cacheField name="Transport Load Calendar Date" numFmtId="0">
      <sharedItems containsBlank="1"/>
    </cacheField>
    <cacheField name="Port Delivery Estimated Calendar Date" numFmtId="0">
      <sharedItems containsBlank="1"/>
    </cacheField>
    <cacheField name="Spedimex Delivery Calendar Date" numFmtId="0">
      <sharedItems containsBlank="1"/>
    </cacheField>
    <cacheField name="Spedimex Delivery Estimated Calendar Date" numFmtId="0">
      <sharedItems containsBlank="1"/>
    </cacheField>
    <cacheField name="TT port-port" numFmtId="0">
      <sharedItems containsString="0" containsBlank="1" containsNumber="1" containsInteger="1" minValue="1" maxValue="57"/>
    </cacheField>
    <cacheField name="TT port- warehouse" numFmtId="0">
      <sharedItems containsString="0" containsBlank="1" containsNumber="1" containsInteger="1" minValue="2" maxValue="69"/>
    </cacheField>
    <cacheField name="Delivery Base Name" numFmtId="0">
      <sharedItems containsBlank="1"/>
    </cacheField>
    <cacheField name="Incoterm Code" numFmtId="0">
      <sharedItems containsBlank="1"/>
    </cacheField>
    <cacheField name="Transportation Type" numFmtId="0">
      <sharedItems containsBlank="1" count="6">
        <s v="SEA"/>
        <m/>
        <s v="AIR"/>
        <s v="TRUCK"/>
        <s v="RAILWAY"/>
        <s v="SEA-AIR"/>
      </sharedItems>
    </cacheField>
    <cacheField name="LCL Flag" numFmtId="0">
      <sharedItems containsString="0" containsBlank="1" containsNumber="1" containsInteger="1" minValue="0" maxValue="1"/>
    </cacheField>
    <cacheField name="Transport Number List" numFmtId="0">
      <sharedItems containsBlank="1"/>
    </cacheField>
    <cacheField name="Type of Inland Transport" numFmtId="0">
      <sharedItems containsBlank="1"/>
    </cacheField>
    <cacheField name="Discharge Port Name" numFmtId="0">
      <sharedItems containsBlank="1"/>
    </cacheField>
    <cacheField name="Central Number" numFmtId="0">
      <sharedItems containsBlank="1"/>
    </cacheField>
    <cacheField name="Delivery Full Code" numFmtId="0">
      <sharedItems containsBlank="1"/>
    </cacheField>
    <cacheField name="Category Number" numFmtId="0">
      <sharedItems containsString="0" containsBlank="1" containsNumber="1" containsInteger="1" minValue="51" maxValue="54"/>
    </cacheField>
    <cacheField name="Season Full Label" numFmtId="0">
      <sharedItems containsBlank="1"/>
    </cacheField>
    <cacheField name="Supplier Name" numFmtId="0">
      <sharedItems containsBlank="1"/>
    </cacheField>
    <cacheField name="FCL/ Consolidation" numFmtId="0">
      <sharedItems containsBlank="1"/>
    </cacheField>
    <cacheField name="air" numFmtId="0">
      <sharedItems containsString="0" containsBlank="1" containsNumber="1" containsInteger="1" minValue="1" maxValue="1"/>
    </cacheField>
    <cacheField name="SEA" numFmtId="0">
      <sharedItems containsString="0" containsBlank="1" containsNumber="1" containsInteger="1" minValue="1" maxValue="1"/>
    </cacheField>
    <cacheField name="Carton Number" numFmtId="0">
      <sharedItems containsString="0" containsBlank="1" containsNumber="1" containsInteger="1" minValue="0" maxValue="20792"/>
    </cacheField>
    <cacheField name="Cont 20 Number" numFmtId="0">
      <sharedItems containsString="0" containsBlank="1" containsNumber="1" containsInteger="1" minValue="0" maxValue="1"/>
    </cacheField>
    <cacheField name="Cont 40 Number" numFmtId="0">
      <sharedItems containsString="0" containsBlank="1" containsNumber="1" containsInteger="1" minValue="0" maxValue="4"/>
    </cacheField>
    <cacheField name="Cont 40hc Number" numFmtId="0">
      <sharedItems containsString="0" containsBlank="1" containsNumber="1" containsInteger="1" minValue="0" maxValue="7"/>
    </cacheField>
    <cacheField name="Current Container" numFmtId="0">
      <sharedItems containsBlank="1" containsMixedTypes="1" containsNumber="1" containsInteger="1" minValue="20" maxValue="40" count="5">
        <s v="40 HC"/>
        <n v="20"/>
        <n v="40"/>
        <s v=""/>
        <m/>
      </sharedItems>
    </cacheField>
    <cacheField name="Declared Quantity" numFmtId="0">
      <sharedItems containsString="0" containsBlank="1" containsNumber="1" containsInteger="1" minValue="160" maxValue="393878"/>
    </cacheField>
    <cacheField name="Volume Cbm" numFmtId="0">
      <sharedItems containsString="0" containsBlank="1" containsNumber="1" minValue="0" maxValue="586.37"/>
    </cacheField>
    <cacheField name="Supplier Country Name En" numFmtId="0">
      <sharedItems containsBlank="1" count="8">
        <s v="People's Republic of China"/>
        <s v="Bangladesh"/>
        <s v="India"/>
        <s v=" "/>
        <s v="Indonesia"/>
        <s v="Turkey"/>
        <s v="Islamic Republic of Pakistan"/>
        <m/>
      </sharedItems>
    </cacheField>
    <cacheField name="PL  cbmy" numFmtId="0">
      <sharedItems containsString="0" containsBlank="1" containsNumber="1" containsInteger="1" minValue="0" maxValue="410"/>
    </cacheField>
    <cacheField name="ZAGR cbmy" numFmtId="0">
      <sharedItems containsString="0" containsBlank="1" containsNumber="1" containsInteger="1" minValue="0" maxValue="176"/>
    </cacheField>
    <cacheField name="PL kontener" numFmtId="0">
      <sharedItems containsBlank="1" containsMixedTypes="1" containsNumber="1" containsInteger="1" minValue="20" maxValue="40" count="9">
        <s v="40"/>
        <s v="20"/>
        <s v="LCL"/>
        <s v="40HC"/>
        <s v="40 HC"/>
        <n v="40"/>
        <n v="20"/>
        <s v="???ilość kont"/>
        <m/>
      </sharedItems>
    </cacheField>
    <cacheField name="ZAGR kontener" numFmtId="0">
      <sharedItems containsBlank="1" containsMixedTypes="1" containsNumber="1" containsInteger="1" minValue="20" maxValue="4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78">
  <r>
    <s v="2015-10-18"/>
    <s v="2015-11-19"/>
    <s v="2015-11-26"/>
    <s v="2015-11-26"/>
    <n v="32"/>
    <n v="39"/>
    <s v="NINGBO"/>
    <s v="FOB"/>
    <x v="0"/>
    <n v="0"/>
    <x v="0"/>
    <s v="RAILWAY"/>
    <s v="GDAŃSK"/>
    <s v="1"/>
    <s v="21046/2015/1"/>
    <n v="54"/>
    <s v="SS16"/>
    <s v="NINGBO MIAORUI"/>
    <n v="1674"/>
    <x v="0"/>
    <x v="0"/>
    <x v="0"/>
    <x v="0"/>
    <n v="60.02"/>
    <s v="People's Republic of China"/>
    <x v="0"/>
    <n v="25.33"/>
  </r>
  <r>
    <s v="2015-10-24"/>
    <s v="2015-11-27"/>
    <s v="2015-12-03"/>
    <s v="2015-12-03"/>
    <n v="34"/>
    <n v="40"/>
    <s v="SHANGHAI"/>
    <s v="FOB"/>
    <x v="0"/>
    <n v="0"/>
    <x v="1"/>
    <s v="RAILWAY"/>
    <s v="GDAŃSK"/>
    <s v="1"/>
    <s v="27355/2015/1"/>
    <n v="51"/>
    <s v="SS16"/>
    <s v="ANHUI XINA"/>
    <n v="427"/>
    <x v="1"/>
    <x v="0"/>
    <x v="1"/>
    <x v="1"/>
    <n v="23.78"/>
    <s v="People's Republic of China"/>
    <x v="1"/>
    <n v="10.029999999999999"/>
  </r>
  <r>
    <s v="2015-10-26"/>
    <s v="2015-11-27"/>
    <s v="2015-12-03"/>
    <s v="2015-12-03"/>
    <n v="32"/>
    <n v="38"/>
    <s v="NINGBO"/>
    <s v="FOB"/>
    <x v="0"/>
    <n v="0"/>
    <x v="2"/>
    <s v="RAILWAY"/>
    <s v="GDAŃSK"/>
    <s v="1"/>
    <s v="21046/2015/6"/>
    <n v="54"/>
    <s v="SS16"/>
    <s v="NINGBO MIAORUI"/>
    <n v="1009"/>
    <x v="0"/>
    <x v="1"/>
    <x v="1"/>
    <x v="2"/>
    <n v="40.83"/>
    <s v="People's Republic of China"/>
    <x v="2"/>
    <n v="17.23"/>
  </r>
  <r>
    <s v="2015-10-26"/>
    <s v="2015-12-08"/>
    <s v="2015-12-16"/>
    <s v="2015-12-16"/>
    <n v="43"/>
    <n v="51"/>
    <s v="XIAMEN"/>
    <s v="FOB"/>
    <x v="0"/>
    <n v="1"/>
    <x v="3"/>
    <s v="RAILWAY"/>
    <s v="GDAŃSK"/>
    <s v="1"/>
    <s v="20996/2015/1"/>
    <n v="54"/>
    <s v="SS16"/>
    <s v="XIAMEN JONUEE TRADING CO. LTD"/>
    <n v="888"/>
    <x v="0"/>
    <x v="0"/>
    <x v="1"/>
    <x v="3"/>
    <n v="12.22"/>
    <s v="People's Republic of China"/>
    <x v="3"/>
    <n v="5.16"/>
  </r>
  <r>
    <s v="2015-10-27"/>
    <s v="2015-11-27"/>
    <s v="2015-12-04"/>
    <s v="2015-12-04"/>
    <n v="31"/>
    <n v="38"/>
    <s v="CHITTAGONG"/>
    <s v="FOB"/>
    <x v="0"/>
    <n v="0"/>
    <x v="4"/>
    <s v="RAILWAY"/>
    <s v="GDAŃSK"/>
    <s v="1"/>
    <s v="20370/2015/1"/>
    <n v="54"/>
    <s v="SS16"/>
    <s v="SAILOR MOON CLOTHING LTD"/>
    <n v="2547"/>
    <x v="0"/>
    <x v="0"/>
    <x v="0"/>
    <x v="4"/>
    <n v="68.010000000000005"/>
    <s v="Bangladesh"/>
    <x v="4"/>
    <n v="28.7"/>
  </r>
  <r>
    <s v="2015-10-27"/>
    <s v="2015-11-27"/>
    <s v="2015-12-04"/>
    <s v="2015-12-04"/>
    <n v="31"/>
    <n v="38"/>
    <s v="CHITTAGONG"/>
    <s v="FOB"/>
    <x v="0"/>
    <n v="1"/>
    <x v="5"/>
    <s v="RAILWAY"/>
    <s v="GDAŃSK"/>
    <s v="1"/>
    <s v="20467/2015/6"/>
    <n v="54"/>
    <s v="SS16"/>
    <s v="INNOVATION DESIGN"/>
    <n v="848"/>
    <x v="0"/>
    <x v="0"/>
    <x v="0"/>
    <x v="5"/>
    <n v="32.590000000000003"/>
    <s v="Bangladesh"/>
    <x v="5"/>
    <n v="13.75"/>
  </r>
  <r>
    <s v="2015-10-27"/>
    <s v="2015-11-27"/>
    <s v="2015-12-04"/>
    <s v="2015-12-04"/>
    <n v="31"/>
    <n v="38"/>
    <s v="CHITTAGONG"/>
    <s v="FOB"/>
    <x v="0"/>
    <n v="1"/>
    <x v="6"/>
    <s v="RAILWAY"/>
    <s v="GDAŃSK"/>
    <s v="1"/>
    <s v="62092/SS16/1"/>
    <n v="54"/>
    <s v="SS16"/>
    <s v="TRANSFIGURE CLOTHING"/>
    <n v="3073"/>
    <x v="2"/>
    <x v="2"/>
    <x v="2"/>
    <x v="6"/>
    <n v="33.36"/>
    <s v="Bangladesh"/>
    <x v="6"/>
    <n v="14.08"/>
  </r>
  <r>
    <s v="2015-10-27"/>
    <s v="2015-11-27"/>
    <s v="2015-12-04"/>
    <s v="2015-12-04"/>
    <n v="31"/>
    <n v="38"/>
    <s v="CHITTAGONG"/>
    <s v="FOB"/>
    <x v="0"/>
    <n v="1"/>
    <x v="7"/>
    <s v="RAILWAY"/>
    <s v="GDAŃSK"/>
    <s v="1"/>
    <s v="20370/2015/4"/>
    <n v="54"/>
    <s v="SS16"/>
    <s v="SAILOR MOON CLOTHING LTD"/>
    <n v="1440"/>
    <x v="0"/>
    <x v="0"/>
    <x v="3"/>
    <x v="7"/>
    <n v="27.15"/>
    <s v="Bangladesh"/>
    <x v="7"/>
    <n v="11.46"/>
  </r>
  <r>
    <s v="2015-10-27"/>
    <s v="2015-11-27"/>
    <s v="2015-12-04"/>
    <s v="2015-12-04"/>
    <n v="31"/>
    <n v="38"/>
    <s v="CHITTAGONG"/>
    <s v="FOB"/>
    <x v="0"/>
    <n v="1"/>
    <x v="8"/>
    <s v="RAILWAY"/>
    <s v="GDAŃSK"/>
    <s v="1"/>
    <s v="20376/2015/8"/>
    <n v="54"/>
    <s v="SS16"/>
    <s v="TRANSFIGURE CLOTHING"/>
    <n v="3453"/>
    <x v="0"/>
    <x v="0"/>
    <x v="0"/>
    <x v="8"/>
    <n v="46.7"/>
    <s v="Bangladesh"/>
    <x v="8"/>
    <n v="19.71"/>
  </r>
  <r>
    <s v="2015-10-28"/>
    <s v="2015-11-27"/>
    <s v="2015-12-04"/>
    <s v="2015-12-04"/>
    <n v="30"/>
    <n v="37"/>
    <s v="YANTIAN"/>
    <s v="FOB"/>
    <x v="0"/>
    <n v="0"/>
    <x v="9"/>
    <s v="RAILWAY"/>
    <s v="GDAŃSK"/>
    <s v="1"/>
    <s v="28021/2015/3"/>
    <n v="51"/>
    <s v="SS16"/>
    <s v="EUROSHINE COMPANY"/>
    <n v="781"/>
    <x v="1"/>
    <x v="0"/>
    <x v="1"/>
    <x v="9"/>
    <n v="22.28"/>
    <s v="People's Republic of China"/>
    <x v="9"/>
    <n v="9.4"/>
  </r>
  <r>
    <s v="2015-10-29"/>
    <s v="2015-12-04"/>
    <s v="2015-12-08"/>
    <s v="2015-12-08"/>
    <n v="36"/>
    <n v="40"/>
    <s v="XIAMEN"/>
    <s v="FOB"/>
    <x v="0"/>
    <n v="0"/>
    <x v="10"/>
    <s v="RAILWAY"/>
    <s v="GDAŃSK"/>
    <s v="1"/>
    <s v="21162/2015/1"/>
    <n v="54"/>
    <s v="SS16"/>
    <s v="JIUJIANG DANNIER KNITTING CO."/>
    <n v="1741"/>
    <x v="1"/>
    <x v="0"/>
    <x v="1"/>
    <x v="10"/>
    <n v="22.59"/>
    <s v="People's Republic of China"/>
    <x v="10"/>
    <n v="9.5299999999999994"/>
  </r>
  <r>
    <s v="2015-10-29"/>
    <s v="2015-12-04"/>
    <s v="2015-12-08"/>
    <s v="2015-12-08"/>
    <n v="36"/>
    <n v="40"/>
    <s v="XIAMEN"/>
    <s v="FOB"/>
    <x v="0"/>
    <n v="0"/>
    <x v="11"/>
    <s v="RAILWAY"/>
    <s v="GDAŃSK"/>
    <s v="1"/>
    <s v="61735/SS16/1"/>
    <n v="52"/>
    <s v="SS16"/>
    <s v="QUANZHOU CEREALS O&amp;F"/>
    <n v="2856"/>
    <x v="0"/>
    <x v="0"/>
    <x v="0"/>
    <x v="11"/>
    <n v="67.69"/>
    <s v="People's Republic of China"/>
    <x v="11"/>
    <n v="28.56"/>
  </r>
  <r>
    <s v="2015-10-30"/>
    <s v="2015-11-30"/>
    <s v="2015-12-03"/>
    <s v="2015-12-03"/>
    <n v="31"/>
    <n v="34"/>
    <s v="TUTICORIN"/>
    <s v="FOB"/>
    <x v="0"/>
    <n v="1"/>
    <x v="12"/>
    <s v="TRUCK"/>
    <s v="HAMBURG"/>
    <s v="1"/>
    <s v="20204/2015/1"/>
    <n v="54"/>
    <s v="SS16"/>
    <s v="GLOBUS CLOTHING COM."/>
    <n v="636"/>
    <x v="0"/>
    <x v="1"/>
    <x v="1"/>
    <x v="12"/>
    <n v="17.78"/>
    <s v="India"/>
    <x v="12"/>
    <n v="7.5"/>
  </r>
  <r>
    <s v="2015-10-30"/>
    <s v="2015-11-30"/>
    <s v="2015-12-03"/>
    <s v="2015-12-03"/>
    <n v="31"/>
    <n v="34"/>
    <s v="TUTICORIN"/>
    <s v="FOB"/>
    <x v="0"/>
    <n v="1"/>
    <x v="6"/>
    <s v="TRUCK"/>
    <s v="HAMBURG"/>
    <s v="1"/>
    <s v="20217/2015/1"/>
    <n v="54"/>
    <s v="SS16"/>
    <s v="BLOOM CLOTHING CO."/>
    <n v="550"/>
    <x v="2"/>
    <x v="2"/>
    <x v="2"/>
    <x v="13"/>
    <n v="19.86"/>
    <s v="India"/>
    <x v="13"/>
    <n v="8.3800000000000008"/>
  </r>
  <r>
    <s v="2015-10-30"/>
    <s v="2015-11-30"/>
    <s v="2015-12-03"/>
    <s v="2015-12-03"/>
    <n v="31"/>
    <n v="34"/>
    <s v="TUTICORIN"/>
    <s v="FOB"/>
    <x v="0"/>
    <n v="1"/>
    <x v="6"/>
    <s v="TRUCK"/>
    <s v="HAMBURG"/>
    <s v="1"/>
    <s v="20217/2015/6"/>
    <n v="54"/>
    <s v="SS16"/>
    <s v="BLOOM CLOTHING CO."/>
    <n v="189"/>
    <x v="2"/>
    <x v="2"/>
    <x v="2"/>
    <x v="14"/>
    <n v="8.14"/>
    <s v="India"/>
    <x v="14"/>
    <n v="3.43"/>
  </r>
  <r>
    <s v="2015-10-30"/>
    <s v="2015-11-30"/>
    <s v="2015-12-03"/>
    <s v="2015-12-03"/>
    <n v="31"/>
    <n v="34"/>
    <s v="TUTICORIN"/>
    <s v="FOB"/>
    <x v="0"/>
    <n v="1"/>
    <x v="6"/>
    <s v="TRUCK"/>
    <s v="HAMBURG"/>
    <s v="1"/>
    <s v="24094/2015/1"/>
    <n v="54"/>
    <s v="SS16"/>
    <s v="SANTEX INC"/>
    <n v="215"/>
    <x v="2"/>
    <x v="2"/>
    <x v="2"/>
    <x v="15"/>
    <n v="7.44"/>
    <s v="India"/>
    <x v="15"/>
    <n v="3.14"/>
  </r>
  <r>
    <s v="2015-10-30"/>
    <s v="2015-12-03"/>
    <s v="2015-12-09"/>
    <s v="2015-12-09"/>
    <n v="34"/>
    <n v="40"/>
    <s v="SHANGHAI"/>
    <s v="FOB"/>
    <x v="0"/>
    <n v="1"/>
    <x v="3"/>
    <s v="TRUCK"/>
    <s v="HAMBURG"/>
    <s v="1"/>
    <s v="20456/2015/1"/>
    <n v="54"/>
    <s v="SS16"/>
    <s v="ANHUI GARMENTS I&amp;E"/>
    <n v="287"/>
    <x v="0"/>
    <x v="0"/>
    <x v="1"/>
    <x v="16"/>
    <n v="9.49"/>
    <s v="People's Republic of China"/>
    <x v="16"/>
    <n v="4"/>
  </r>
  <r>
    <s v="2015-10-31"/>
    <s v="2015-12-04"/>
    <s v="2015-12-08"/>
    <s v="2015-12-08"/>
    <n v="34"/>
    <n v="38"/>
    <s v="SHANGHAI"/>
    <s v="FOB"/>
    <x v="0"/>
    <n v="0"/>
    <x v="13"/>
    <s v="RAILWAY"/>
    <s v="GDAŃSK"/>
    <s v="1"/>
    <s v="19960/2015/1"/>
    <n v="54"/>
    <s v="SS16"/>
    <s v="SUMEC TEXTILE"/>
    <n v="1170"/>
    <x v="1"/>
    <x v="0"/>
    <x v="1"/>
    <x v="17"/>
    <n v="27.84"/>
    <s v="People's Republic of China"/>
    <x v="17"/>
    <n v="11.75"/>
  </r>
  <r>
    <s v="2015-10-31"/>
    <s v="2015-12-09"/>
    <s v="2015-12-11"/>
    <s v="2015-12-11"/>
    <n v="39"/>
    <n v="41"/>
    <s v="CHITTAGONG"/>
    <s v="FOB"/>
    <x v="0"/>
    <n v="0"/>
    <x v="14"/>
    <s v="TRUCK"/>
    <s v="GDAŃSK"/>
    <s v="1"/>
    <s v="20808/2015/1"/>
    <n v="54"/>
    <s v="SS16"/>
    <s v="FASHION WEAR INT'L"/>
    <n v="4067"/>
    <x v="0"/>
    <x v="0"/>
    <x v="0"/>
    <x v="18"/>
    <n v="68.91"/>
    <s v="Bangladesh"/>
    <x v="18"/>
    <n v="29.08"/>
  </r>
  <r>
    <s v="2015-10-31"/>
    <s v="2015-12-09"/>
    <s v="2015-12-11"/>
    <s v="2015-12-11"/>
    <n v="39"/>
    <n v="41"/>
    <s v="CHITTAGONG"/>
    <s v="FOB"/>
    <x v="0"/>
    <n v="0"/>
    <x v="15"/>
    <s v="TRUCK"/>
    <s v="GDAŃSK"/>
    <s v="1"/>
    <s v="20216/2015/1"/>
    <n v="54"/>
    <s v="SS16"/>
    <s v="FAIR TRADE INT'L"/>
    <n v="6442"/>
    <x v="0"/>
    <x v="0"/>
    <x v="4"/>
    <x v="19"/>
    <n v="204.59"/>
    <s v="Bangladesh"/>
    <x v="19"/>
    <n v="86.33"/>
  </r>
  <r>
    <s v="2015-10-31"/>
    <s v="2015-12-09"/>
    <s v="2015-12-11"/>
    <s v="2015-12-11"/>
    <n v="39"/>
    <n v="41"/>
    <s v="CHITTAGONG"/>
    <s v="FOB"/>
    <x v="0"/>
    <n v="0"/>
    <x v="16"/>
    <s v="TRUCK"/>
    <s v="GDAŃSK"/>
    <s v="1"/>
    <s v="20222/2015/1"/>
    <n v="54"/>
    <s v="SS16"/>
    <s v="FASHIONTEX"/>
    <n v="1522"/>
    <x v="1"/>
    <x v="0"/>
    <x v="1"/>
    <x v="20"/>
    <n v="27.75"/>
    <s v="Bangladesh"/>
    <x v="20"/>
    <n v="11.71"/>
  </r>
  <r>
    <s v="2015-10-31"/>
    <s v="2015-12-09"/>
    <s v="2015-12-11"/>
    <s v="2015-12-11"/>
    <n v="39"/>
    <n v="41"/>
    <s v="CHITTAGONG"/>
    <s v="FOB"/>
    <x v="0"/>
    <n v="1"/>
    <x v="17"/>
    <s v="TRUCK"/>
    <s v="GDAŃSK"/>
    <s v="1"/>
    <s v="20808/2015/7"/>
    <n v="54"/>
    <s v="SS16"/>
    <s v="FASHION WEAR INT'L"/>
    <n v="3263"/>
    <x v="0"/>
    <x v="0"/>
    <x v="0"/>
    <x v="21"/>
    <n v="46.34"/>
    <s v="Bangladesh"/>
    <x v="21"/>
    <n v="19.55"/>
  </r>
  <r>
    <s v="2015-10-31"/>
    <s v="2015-12-09"/>
    <s v="2015-12-11"/>
    <s v="2015-12-11"/>
    <n v="39"/>
    <n v="41"/>
    <s v="CHITTAGONG"/>
    <s v="FOB"/>
    <x v="0"/>
    <n v="1"/>
    <x v="6"/>
    <s v="TRUCK"/>
    <s v="GDAŃSK"/>
    <s v="1"/>
    <s v="20998/2015/1"/>
    <n v="54"/>
    <s v="SS16"/>
    <s v="TEXZAM INTERNATIONAL"/>
    <n v="1120"/>
    <x v="2"/>
    <x v="2"/>
    <x v="2"/>
    <x v="22"/>
    <n v="21.78"/>
    <s v="Bangladesh"/>
    <x v="22"/>
    <n v="9.19"/>
  </r>
  <r>
    <s v="2015-10-31"/>
    <s v="2015-12-09"/>
    <s v="2015-12-14"/>
    <s v="2015-12-14"/>
    <n v="39"/>
    <n v="44"/>
    <s v="CHITTAGONG"/>
    <s v="FOB"/>
    <x v="0"/>
    <n v="0"/>
    <x v="18"/>
    <s v="RAILWAY"/>
    <s v="GDAŃSK"/>
    <s v="1"/>
    <s v="20376/2015/1"/>
    <n v="54"/>
    <s v="SS16"/>
    <s v="TRANSFIGURE CLOTHING"/>
    <n v="2462"/>
    <x v="0"/>
    <x v="0"/>
    <x v="0"/>
    <x v="23"/>
    <n v="59.74"/>
    <s v="Bangladesh"/>
    <x v="23"/>
    <n v="25.21"/>
  </r>
  <r>
    <s v="2015-10-31"/>
    <s v="2015-12-09"/>
    <s v="2015-12-14"/>
    <s v="2015-12-14"/>
    <n v="39"/>
    <n v="44"/>
    <s v="CHITTAGONG"/>
    <s v="FOB"/>
    <x v="0"/>
    <n v="1"/>
    <x v="19"/>
    <s v="RAILWAY"/>
    <s v="GDAŃSK"/>
    <s v="1"/>
    <s v="20376/2015/9"/>
    <n v="54"/>
    <s v="SS16"/>
    <s v="TRANSFIGURE CLOTHING"/>
    <n v="3681"/>
    <x v="0"/>
    <x v="0"/>
    <x v="0"/>
    <x v="24"/>
    <n v="52.87"/>
    <s v="Bangladesh"/>
    <x v="24"/>
    <n v="22.31"/>
  </r>
  <r>
    <s v="2015-10-31"/>
    <s v="2015-12-09"/>
    <s v="2015-12-14"/>
    <s v="2015-12-14"/>
    <n v="39"/>
    <n v="44"/>
    <s v="CHITTAGONG"/>
    <s v="FOB"/>
    <x v="0"/>
    <n v="1"/>
    <x v="6"/>
    <s v="RAILWAY"/>
    <s v="GDAŃSK"/>
    <s v="1"/>
    <s v="20467/2015/7"/>
    <n v="54"/>
    <s v="SS16"/>
    <s v="INNOVATION DESIGN"/>
    <n v="1124"/>
    <x v="2"/>
    <x v="2"/>
    <x v="2"/>
    <x v="25"/>
    <n v="16.68"/>
    <s v="Bangladesh"/>
    <x v="25"/>
    <n v="7.04"/>
  </r>
  <r>
    <s v="2015-11-01"/>
    <s v="2015-12-01"/>
    <s v="2015-12-09"/>
    <s v="2015-12-09"/>
    <n v="30"/>
    <n v="38"/>
    <s v="YANTIAN"/>
    <s v="FOB"/>
    <x v="0"/>
    <n v="1"/>
    <x v="3"/>
    <s v="TRUCK"/>
    <s v="HAMBURG"/>
    <s v="1"/>
    <s v="27228/2015/1"/>
    <n v="51"/>
    <s v="SS16"/>
    <s v="YONGXINGLONG CHILDRE"/>
    <n v="664"/>
    <x v="0"/>
    <x v="0"/>
    <x v="1"/>
    <x v="26"/>
    <n v="9"/>
    <s v="People's Republic of China"/>
    <x v="26"/>
    <n v="3.8"/>
  </r>
  <r>
    <s v="2015-11-01"/>
    <s v="2015-12-08"/>
    <s v="2015-12-16"/>
    <s v="2015-12-16"/>
    <n v="37"/>
    <n v="45"/>
    <s v="XIAMEN"/>
    <s v="FOB"/>
    <x v="0"/>
    <n v="1"/>
    <x v="3"/>
    <s v="TRUCK"/>
    <s v="HAMBURG"/>
    <s v="1"/>
    <s v="20368/2015/1"/>
    <n v="54"/>
    <s v="SS16"/>
    <s v="XIAMEN HALO WORLD"/>
    <n v="219"/>
    <x v="0"/>
    <x v="0"/>
    <x v="1"/>
    <x v="27"/>
    <n v="1.41"/>
    <s v="People's Republic of China"/>
    <x v="27"/>
    <n v="0.59"/>
  </r>
  <r>
    <s v="2015-11-02"/>
    <s v="2015-11-30"/>
    <s v="2015-12-03"/>
    <s v="2015-12-03"/>
    <n v="28"/>
    <n v="31"/>
    <s v="TUTICORIN"/>
    <s v="FOB"/>
    <x v="0"/>
    <n v="0"/>
    <x v="20"/>
    <s v="TRUCK"/>
    <s v="HAMBURG"/>
    <s v="1"/>
    <s v="20214/2015/1"/>
    <n v="54"/>
    <s v="SS16"/>
    <s v="LICHEE APPAREL"/>
    <n v="2474"/>
    <x v="0"/>
    <x v="1"/>
    <x v="1"/>
    <x v="28"/>
    <n v="51.38"/>
    <s v="India"/>
    <x v="28"/>
    <n v="21.68"/>
  </r>
  <r>
    <s v="2015-11-02"/>
    <s v="2015-12-04"/>
    <s v="2015-12-08"/>
    <s v="2015-12-08"/>
    <n v="32"/>
    <n v="36"/>
    <s v="NINGBO"/>
    <s v="FOB"/>
    <x v="0"/>
    <n v="0"/>
    <x v="21"/>
    <s v="RAILWAY"/>
    <s v="GDAŃSK"/>
    <s v="1"/>
    <s v="20462/2015/1"/>
    <n v="54"/>
    <s v="SS16"/>
    <s v="NINGBO EVERGREEN"/>
    <n v="949"/>
    <x v="1"/>
    <x v="0"/>
    <x v="1"/>
    <x v="29"/>
    <n v="21.67"/>
    <s v="People's Republic of China"/>
    <x v="29"/>
    <n v="9.14"/>
  </r>
  <r>
    <s v="2015-11-03"/>
    <s v="2015-12-05"/>
    <s v="2015-12-09"/>
    <s v="2015-12-09"/>
    <n v="32"/>
    <n v="36"/>
    <s v="NINGBO"/>
    <s v="FOB"/>
    <x v="0"/>
    <n v="1"/>
    <x v="3"/>
    <s v="TRUCK"/>
    <s v="HAMBURG"/>
    <s v="1"/>
    <s v="27069/2015/1"/>
    <n v="51"/>
    <s v="SS16"/>
    <s v="ZHEJIANG YUHONG"/>
    <n v="379"/>
    <x v="0"/>
    <x v="0"/>
    <x v="1"/>
    <x v="30"/>
    <n v="16.93"/>
    <s v="People's Republic of China"/>
    <x v="30"/>
    <n v="7.14"/>
  </r>
  <r>
    <s v="2015-11-04"/>
    <s v="2015-12-08"/>
    <s v="2015-12-14"/>
    <s v="2015-12-14"/>
    <n v="34"/>
    <n v="40"/>
    <s v="YANTIAN"/>
    <s v="FOB"/>
    <x v="0"/>
    <n v="0"/>
    <x v="22"/>
    <s v="RAILWAY"/>
    <s v="GDAŃSK"/>
    <s v="1"/>
    <s v="60077/SS16/1"/>
    <n v="51"/>
    <s v="SS16"/>
    <s v="EUROSHINE COMPANY"/>
    <n v="1381"/>
    <x v="0"/>
    <x v="1"/>
    <x v="1"/>
    <x v="31"/>
    <n v="33.11"/>
    <s v="People's Republic of China"/>
    <x v="31"/>
    <n v="13.97"/>
  </r>
  <r>
    <s v="2015-11-04"/>
    <s v="2015-12-09"/>
    <s v="2015-12-11"/>
    <s v="2015-12-11"/>
    <n v="35"/>
    <n v="37"/>
    <s v="YANTIAN"/>
    <s v="FOB"/>
    <x v="0"/>
    <n v="0"/>
    <x v="23"/>
    <s v="TRUCK"/>
    <s v="GDAŃSK"/>
    <s v="1"/>
    <s v="32380/2015/1"/>
    <n v="51"/>
    <s v="SS16"/>
    <s v="BEEKO"/>
    <n v="396"/>
    <x v="1"/>
    <x v="0"/>
    <x v="1"/>
    <x v="32"/>
    <n v="21.31"/>
    <s v="People's Republic of China"/>
    <x v="32"/>
    <n v="8.99"/>
  </r>
  <r>
    <s v="2015-11-06"/>
    <s v="2015-12-22"/>
    <s v="2015-12-29"/>
    <s v="2015-12-29"/>
    <n v="46"/>
    <n v="53"/>
    <s v="NINGBO"/>
    <s v="FOB"/>
    <x v="0"/>
    <n v="0"/>
    <x v="24"/>
    <s v="RAILWAY"/>
    <s v="GDAŃSK"/>
    <s v="1"/>
    <s v="62103/SS16/1"/>
    <n v="52"/>
    <s v="SS16"/>
    <s v="NINGBO MIAORUI"/>
    <n v="4085"/>
    <x v="0"/>
    <x v="0"/>
    <x v="5"/>
    <x v="33"/>
    <n v="257.27999999999997"/>
    <s v="People's Republic of China"/>
    <x v="33"/>
    <n v="108.56"/>
  </r>
  <r>
    <s v="2015-11-09"/>
    <s v="2015-12-03"/>
    <s v="2015-12-08"/>
    <s v="2015-12-08"/>
    <n v="24"/>
    <n v="29"/>
    <s v="MUMBAI"/>
    <s v="FOB"/>
    <x v="0"/>
    <n v="0"/>
    <x v="25"/>
    <s v="TRUCK"/>
    <s v="HAMBURG"/>
    <s v="1"/>
    <s v="20991/2015/1"/>
    <n v="54"/>
    <s v="SS16"/>
    <s v="SANGOTRA FASHIONS"/>
    <n v="1505"/>
    <x v="1"/>
    <x v="0"/>
    <x v="1"/>
    <x v="34"/>
    <n v="31"/>
    <s v="India"/>
    <x v="34"/>
    <n v="13.08"/>
  </r>
  <r>
    <s v="2015-11-09"/>
    <s v="2015-12-18"/>
    <s v="2015-12-22"/>
    <s v="2015-12-22"/>
    <n v="39"/>
    <n v="43"/>
    <s v="XIAMEN"/>
    <s v="FOB"/>
    <x v="0"/>
    <n v="0"/>
    <x v="26"/>
    <s v="RAILWAY"/>
    <s v="GDAŃSK"/>
    <s v="1"/>
    <s v="29754/2015/1"/>
    <n v="51"/>
    <s v="SS16"/>
    <s v="BOK CO., LTD."/>
    <n v="1271"/>
    <x v="0"/>
    <x v="1"/>
    <x v="1"/>
    <x v="35"/>
    <n v="43.51"/>
    <s v="People's Republic of China"/>
    <x v="35"/>
    <n v="18.36"/>
  </r>
  <r>
    <s v="2015-11-10"/>
    <s v="2015-12-10"/>
    <s v="2015-12-15"/>
    <s v="2015-12-15"/>
    <n v="30"/>
    <n v="35"/>
    <s v="CHITTAGONG"/>
    <s v="FOB"/>
    <x v="0"/>
    <n v="1"/>
    <x v="27"/>
    <s v="RAILWAY"/>
    <s v="GDAŃSK"/>
    <s v="1"/>
    <s v="20216/2015/6"/>
    <n v="54"/>
    <s v="SS16"/>
    <s v="FAIR TRADE INT'L"/>
    <n v="432"/>
    <x v="0"/>
    <x v="1"/>
    <x v="1"/>
    <x v="36"/>
    <n v="14.46"/>
    <s v="Bangladesh"/>
    <x v="36"/>
    <n v="6.1"/>
  </r>
  <r>
    <s v="2015-11-10"/>
    <s v="2015-12-10"/>
    <s v="2015-12-15"/>
    <s v="2015-12-15"/>
    <n v="30"/>
    <n v="35"/>
    <s v="CHITTAGONG"/>
    <s v="FOB"/>
    <x v="0"/>
    <n v="1"/>
    <x v="6"/>
    <s v="RAILWAY"/>
    <s v="GDAŃSK"/>
    <s v="1"/>
    <s v="20467/2015/8"/>
    <n v="54"/>
    <s v="SS16"/>
    <s v="INNOVATION DESIGN"/>
    <n v="300"/>
    <x v="2"/>
    <x v="2"/>
    <x v="2"/>
    <x v="37"/>
    <n v="4.18"/>
    <s v="Bangladesh"/>
    <x v="37"/>
    <n v="1.76"/>
  </r>
  <r>
    <s v="2015-11-10"/>
    <s v="2015-12-10"/>
    <s v="2015-12-15"/>
    <s v="2015-12-15"/>
    <n v="30"/>
    <n v="35"/>
    <s v="CHITTAGONG"/>
    <s v="FOB"/>
    <x v="0"/>
    <n v="1"/>
    <x v="6"/>
    <s v="RAILWAY"/>
    <s v="GDAŃSK"/>
    <s v="1"/>
    <s v="21143/2015/5"/>
    <n v="54"/>
    <s v="SS16"/>
    <s v="SEACOTEX FABRICS LTD"/>
    <n v="1284"/>
    <x v="2"/>
    <x v="2"/>
    <x v="2"/>
    <x v="38"/>
    <n v="15.35"/>
    <s v="Bangladesh"/>
    <x v="38"/>
    <n v="6.48"/>
  </r>
  <r>
    <s v="2015-11-12"/>
    <s v="2015-12-16"/>
    <s v="2015-12-23"/>
    <s v="2015-12-23"/>
    <n v="34"/>
    <n v="41"/>
    <s v="NINGBO"/>
    <s v="FOB"/>
    <x v="0"/>
    <n v="1"/>
    <x v="3"/>
    <s v="TRUCK"/>
    <s v="HAMBURG"/>
    <s v="1"/>
    <s v="20462/2015/2"/>
    <n v="54"/>
    <s v="SS16"/>
    <s v="NINGBO EVERGREEN"/>
    <n v="178"/>
    <x v="0"/>
    <x v="0"/>
    <x v="1"/>
    <x v="39"/>
    <n v="6.58"/>
    <s v="People's Republic of China"/>
    <x v="39"/>
    <n v="2.78"/>
  </r>
  <r>
    <s v="2015-11-12"/>
    <s v="2015-12-20"/>
    <s v="2015-12-23"/>
    <s v="2015-12-23"/>
    <n v="38"/>
    <n v="41"/>
    <s v="TUTICORIN"/>
    <s v="FOB"/>
    <x v="0"/>
    <n v="0"/>
    <x v="28"/>
    <s v="TRUCK"/>
    <s v="HAMBURG"/>
    <s v="1"/>
    <s v="20217/2015/2"/>
    <n v="54"/>
    <s v="SS16"/>
    <s v="BLOOM CLOTHING CO."/>
    <n v="786"/>
    <x v="1"/>
    <x v="0"/>
    <x v="1"/>
    <x v="40"/>
    <n v="26.91"/>
    <s v="India"/>
    <x v="40"/>
    <n v="11.36"/>
  </r>
  <r>
    <s v="2015-11-12"/>
    <s v="2015-12-22"/>
    <s v="2015-12-28"/>
    <s v="2015-12-28"/>
    <n v="40"/>
    <n v="46"/>
    <s v="CHITTAGONG"/>
    <s v="FOB"/>
    <x v="0"/>
    <n v="1"/>
    <x v="29"/>
    <s v="RAILWAY"/>
    <s v="GDAŃSK"/>
    <s v="1"/>
    <s v="20376/2015/10"/>
    <n v="54"/>
    <s v="SS16"/>
    <s v="TRANSFIGURE CLOTHING"/>
    <n v="1744"/>
    <x v="0"/>
    <x v="1"/>
    <x v="1"/>
    <x v="41"/>
    <n v="33.56"/>
    <s v="Bangladesh"/>
    <x v="41"/>
    <n v="14.16"/>
  </r>
  <r>
    <s v="2015-11-12"/>
    <s v="2015-12-22"/>
    <s v="2015-12-28"/>
    <s v="2015-12-28"/>
    <n v="40"/>
    <n v="46"/>
    <s v="CHITTAGONG"/>
    <s v="FOB"/>
    <x v="0"/>
    <n v="1"/>
    <x v="6"/>
    <s v="RAILWAY"/>
    <s v="GDAŃSK"/>
    <s v="1"/>
    <s v="20376/2015/12"/>
    <n v="54"/>
    <s v="SS16"/>
    <s v="TRANSFIGURE CLOTHING"/>
    <n v="1881"/>
    <x v="2"/>
    <x v="2"/>
    <x v="2"/>
    <x v="42"/>
    <n v="17.22"/>
    <s v="Bangladesh"/>
    <x v="42"/>
    <n v="7.27"/>
  </r>
  <r>
    <s v="2015-11-12"/>
    <s v="2015-12-22"/>
    <s v="2015-12-28"/>
    <s v="2015-12-28"/>
    <n v="40"/>
    <n v="46"/>
    <s v="CHITTAGONG"/>
    <s v="FOB"/>
    <x v="0"/>
    <n v="1"/>
    <x v="30"/>
    <s v="RAILWAY"/>
    <s v="GDAŃSK"/>
    <s v="1"/>
    <s v="20231/2015/6"/>
    <n v="54"/>
    <s v="SS16"/>
    <s v="SHUDDHO MODEHAUS"/>
    <n v="439"/>
    <x v="0"/>
    <x v="0"/>
    <x v="0"/>
    <x v="43"/>
    <n v="11.37"/>
    <s v="Bangladesh"/>
    <x v="43"/>
    <n v="4.8"/>
  </r>
  <r>
    <s v="2015-11-12"/>
    <s v="2015-12-22"/>
    <s v="2015-12-28"/>
    <s v="2015-12-28"/>
    <n v="40"/>
    <n v="46"/>
    <s v="CHITTAGONG"/>
    <s v="FOB"/>
    <x v="0"/>
    <n v="1"/>
    <x v="6"/>
    <s v="RAILWAY"/>
    <s v="GDAŃSK"/>
    <s v="1"/>
    <s v="20376/2015/11"/>
    <n v="54"/>
    <s v="SS16"/>
    <s v="TRANSFIGURE CLOTHING"/>
    <n v="878"/>
    <x v="2"/>
    <x v="2"/>
    <x v="2"/>
    <x v="44"/>
    <n v="10.54"/>
    <s v="Bangladesh"/>
    <x v="44"/>
    <n v="4.45"/>
  </r>
  <r>
    <s v="2015-11-12"/>
    <s v="2015-12-22"/>
    <s v="2015-12-28"/>
    <s v="2015-12-28"/>
    <n v="40"/>
    <n v="46"/>
    <s v="CHITTAGONG"/>
    <s v="FOB"/>
    <x v="0"/>
    <n v="1"/>
    <x v="6"/>
    <s v="RAILWAY"/>
    <s v="GDAŃSK"/>
    <s v="1"/>
    <s v="20808/2015/2"/>
    <n v="54"/>
    <s v="SS16"/>
    <s v="FASHION WEAR INT'L"/>
    <n v="2033"/>
    <x v="2"/>
    <x v="2"/>
    <x v="2"/>
    <x v="45"/>
    <n v="27.73"/>
    <s v="Bangladesh"/>
    <x v="45"/>
    <n v="11.7"/>
  </r>
  <r>
    <s v="2015-11-12"/>
    <s v="2015-12-22"/>
    <s v="2015-12-28"/>
    <s v="2015-12-28"/>
    <n v="40"/>
    <n v="46"/>
    <s v="CHITTAGONG"/>
    <s v="FOB"/>
    <x v="0"/>
    <n v="1"/>
    <x v="6"/>
    <s v="RAILWAY"/>
    <s v="GDAŃSK"/>
    <s v="1"/>
    <s v="21143/2015/1"/>
    <n v="54"/>
    <s v="SS16"/>
    <s v="SEACOTEX FABRICS LTD"/>
    <n v="1595"/>
    <x v="2"/>
    <x v="2"/>
    <x v="2"/>
    <x v="46"/>
    <n v="18.07"/>
    <s v="Bangladesh"/>
    <x v="46"/>
    <n v="7.62"/>
  </r>
  <r>
    <s v="2015-11-13"/>
    <s v="2015-12-16"/>
    <s v="2015-12-23"/>
    <s v="2015-12-23"/>
    <n v="33"/>
    <n v="40"/>
    <s v="NINGBO"/>
    <s v="FOB"/>
    <x v="0"/>
    <n v="1"/>
    <x v="3"/>
    <s v="TRUCK"/>
    <s v="HAMBURG"/>
    <s v="1"/>
    <s v="20637/2015/1"/>
    <n v="54"/>
    <s v="SS16"/>
    <s v="NINGBO HEYU INT."/>
    <n v="508"/>
    <x v="0"/>
    <x v="0"/>
    <x v="1"/>
    <x v="47"/>
    <n v="11"/>
    <s v="People's Republic of China"/>
    <x v="47"/>
    <n v="4.6399999999999997"/>
  </r>
  <r>
    <s v="2015-11-13"/>
    <s v="2015-12-16"/>
    <s v="2015-12-23"/>
    <s v="2015-12-23"/>
    <n v="33"/>
    <n v="40"/>
    <s v="NINGBO"/>
    <s v="FOB"/>
    <x v="0"/>
    <n v="1"/>
    <x v="3"/>
    <s v="TRUCK"/>
    <s v="HAMBURG"/>
    <s v="1"/>
    <s v="26514/2015/1"/>
    <n v="52"/>
    <s v="SS16"/>
    <s v="NINGBO HAITIAN"/>
    <n v="27"/>
    <x v="0"/>
    <x v="0"/>
    <x v="1"/>
    <x v="48"/>
    <n v="1.73"/>
    <s v="People's Republic of China"/>
    <x v="48"/>
    <n v="0.73"/>
  </r>
  <r>
    <s v="2015-11-13"/>
    <s v="2015-12-18"/>
    <s v="2015-12-29"/>
    <s v="2015-12-29"/>
    <n v="35"/>
    <n v="46"/>
    <s v="SHANGHAI"/>
    <s v="FOB"/>
    <x v="0"/>
    <n v="1"/>
    <x v="3"/>
    <s v="TRUCK"/>
    <s v="HAMBURG"/>
    <s v="1"/>
    <s v="21817/2015/1"/>
    <n v="52"/>
    <s v="SS16"/>
    <s v="SHANGHAI QUEENSHOW"/>
    <n v="36"/>
    <x v="0"/>
    <x v="0"/>
    <x v="1"/>
    <x v="49"/>
    <n v="1"/>
    <s v="People's Republic of China"/>
    <x v="49"/>
    <n v="0.42"/>
  </r>
  <r>
    <s v="2015-11-13"/>
    <s v="2015-12-18"/>
    <s v="2015-12-29"/>
    <s v="2015-12-29"/>
    <n v="35"/>
    <n v="46"/>
    <s v="SHANGHAI"/>
    <s v="FOB"/>
    <x v="0"/>
    <n v="1"/>
    <x v="3"/>
    <s v="TRUCK"/>
    <s v="HAMBURG"/>
    <s v="1"/>
    <s v="31937/2015/1"/>
    <n v="52"/>
    <s v="SS16"/>
    <s v="HAILI ACCESSORIES"/>
    <n v="28"/>
    <x v="0"/>
    <x v="0"/>
    <x v="1"/>
    <x v="50"/>
    <n v="2.2599999999999998"/>
    <s v="People's Republic of China"/>
    <x v="50"/>
    <n v="0.95"/>
  </r>
  <r>
    <s v="2015-11-13"/>
    <s v="2015-12-22"/>
    <s v="2015-12-30"/>
    <s v="2015-12-30"/>
    <n v="39"/>
    <n v="47"/>
    <s v="NINGBO"/>
    <s v="FOB"/>
    <x v="0"/>
    <n v="0"/>
    <x v="31"/>
    <s v="RAILWAY"/>
    <s v="GDAŃSK"/>
    <s v="1"/>
    <s v="62103/SS16/2"/>
    <n v="52"/>
    <s v="SS16"/>
    <s v="NINGBO MIAORUI"/>
    <n v="4361"/>
    <x v="1"/>
    <x v="0"/>
    <x v="5"/>
    <x v="51"/>
    <n v="269.27"/>
    <s v="People's Republic of China"/>
    <x v="51"/>
    <n v="113.62"/>
  </r>
  <r>
    <s v="2015-11-15"/>
    <s v="2015-12-21"/>
    <s v="2015-12-23"/>
    <s v="2015-12-23"/>
    <n v="36"/>
    <n v="38"/>
    <s v="TUTICORIN"/>
    <s v="FOB"/>
    <x v="0"/>
    <n v="1"/>
    <x v="32"/>
    <s v="TRUCK"/>
    <s v="HAMBURG"/>
    <s v="1"/>
    <s v="20214/2015/2"/>
    <n v="54"/>
    <s v="SS16"/>
    <s v="LICHEE APPAREL"/>
    <n v="2317"/>
    <x v="0"/>
    <x v="0"/>
    <x v="0"/>
    <x v="52"/>
    <n v="54.76"/>
    <s v="India"/>
    <x v="52"/>
    <n v="23.11"/>
  </r>
  <r>
    <s v="2015-11-15"/>
    <s v="2015-12-21"/>
    <s v="2015-12-23"/>
    <s v="2015-12-23"/>
    <n v="36"/>
    <n v="38"/>
    <s v="TUTICORIN"/>
    <s v="FOB"/>
    <x v="0"/>
    <n v="1"/>
    <x v="6"/>
    <s v="TRUCK"/>
    <s v="HAMBURG"/>
    <s v="1"/>
    <s v="20217/2015/7"/>
    <n v="54"/>
    <s v="SS16"/>
    <s v="BLOOM CLOTHING CO."/>
    <n v="219"/>
    <x v="2"/>
    <x v="2"/>
    <x v="2"/>
    <x v="53"/>
    <n v="8.8800000000000008"/>
    <s v="India"/>
    <x v="53"/>
    <n v="3.75"/>
  </r>
  <r>
    <s v="2015-11-15"/>
    <s v="2015-12-22"/>
    <s v="2015-12-28"/>
    <s v="2015-12-28"/>
    <n v="37"/>
    <n v="43"/>
    <s v="CHITTAGONG"/>
    <s v="FOB"/>
    <x v="0"/>
    <n v="0"/>
    <x v="33"/>
    <s v="RAILWAY"/>
    <s v="GDAŃSK"/>
    <s v="1"/>
    <s v="20808/2015/8"/>
    <n v="54"/>
    <s v="SS16"/>
    <s v="FASHION WEAR INT'L"/>
    <n v="2003"/>
    <x v="1"/>
    <x v="0"/>
    <x v="1"/>
    <x v="54"/>
    <n v="28.13"/>
    <s v="Bangladesh"/>
    <x v="54"/>
    <n v="11.87"/>
  </r>
  <r>
    <s v="2015-11-15"/>
    <s v="2015-12-22"/>
    <s v="2015-12-28"/>
    <s v="2015-12-28"/>
    <n v="37"/>
    <n v="43"/>
    <s v="CHITTAGONG"/>
    <s v="FOB"/>
    <x v="0"/>
    <n v="1"/>
    <x v="34"/>
    <s v="RAILWAY"/>
    <s v="GDAŃSK"/>
    <s v="1"/>
    <s v="20376/2015/13"/>
    <n v="54"/>
    <s v="SS16"/>
    <s v="TRANSFIGURE CLOTHING"/>
    <n v="2506"/>
    <x v="0"/>
    <x v="0"/>
    <x v="0"/>
    <x v="55"/>
    <n v="53.43"/>
    <s v="Bangladesh"/>
    <x v="55"/>
    <n v="22.55"/>
  </r>
  <r>
    <s v="2015-11-15"/>
    <s v="2015-12-22"/>
    <s v="2015-12-28"/>
    <s v="2015-12-28"/>
    <n v="37"/>
    <n v="43"/>
    <s v="CHITTAGONG"/>
    <s v="FOB"/>
    <x v="0"/>
    <n v="1"/>
    <x v="6"/>
    <s v="RAILWAY"/>
    <s v="GDAŃSK"/>
    <s v="1"/>
    <s v="20467/2015/10"/>
    <n v="54"/>
    <s v="SS16"/>
    <s v="INNOVATION DESIGN"/>
    <n v="772"/>
    <x v="2"/>
    <x v="2"/>
    <x v="2"/>
    <x v="56"/>
    <n v="16.5"/>
    <s v="Bangladesh"/>
    <x v="56"/>
    <n v="6.96"/>
  </r>
  <r>
    <s v="2015-11-15"/>
    <s v="2015-12-22"/>
    <s v="2015-12-30"/>
    <s v="2015-12-30"/>
    <n v="37"/>
    <n v="45"/>
    <s v="CHITTAGONG"/>
    <s v="FOB"/>
    <x v="0"/>
    <n v="1"/>
    <x v="35"/>
    <s v="RAILWAY"/>
    <s v="GDAŃSK"/>
    <s v="1"/>
    <s v="20228/2015/5"/>
    <n v="54"/>
    <s v="SS16"/>
    <s v="BONDED FASHION LTD."/>
    <n v="279"/>
    <x v="0"/>
    <x v="0"/>
    <x v="0"/>
    <x v="57"/>
    <n v="2.95"/>
    <s v="Bangladesh"/>
    <x v="57"/>
    <n v="1.24"/>
  </r>
  <r>
    <s v="2015-11-15"/>
    <s v="2015-12-22"/>
    <s v="2015-12-30"/>
    <s v="2015-12-30"/>
    <n v="37"/>
    <n v="45"/>
    <s v="CHITTAGONG"/>
    <s v="FOB"/>
    <x v="0"/>
    <n v="1"/>
    <x v="6"/>
    <s v="RAILWAY"/>
    <s v="GDAŃSK"/>
    <s v="1"/>
    <s v="20467/2015/9"/>
    <n v="54"/>
    <s v="SS16"/>
    <s v="INNOVATION DESIGN"/>
    <n v="1480"/>
    <x v="2"/>
    <x v="2"/>
    <x v="2"/>
    <x v="58"/>
    <n v="58.95"/>
    <s v="Bangladesh"/>
    <x v="58"/>
    <n v="24.87"/>
  </r>
  <r>
    <s v="2015-11-16"/>
    <s v="2015-12-10"/>
    <s v="2015-12-18"/>
    <s v="2015-12-18"/>
    <n v="24"/>
    <n v="32"/>
    <s v="MUMBAI"/>
    <s v="FOB"/>
    <x v="0"/>
    <n v="1"/>
    <x v="3"/>
    <s v="TRUCK"/>
    <s v="HAMBURG"/>
    <s v="1"/>
    <s v="21016/2015/1"/>
    <n v="52"/>
    <s v="SS16"/>
    <s v="KANAHIYA OVERSEAS PVT LTD"/>
    <n v="321"/>
    <x v="0"/>
    <x v="0"/>
    <x v="1"/>
    <x v="59"/>
    <n v="9.09"/>
    <s v="India"/>
    <x v="59"/>
    <n v="3.84"/>
  </r>
  <r>
    <s v="2015-11-16"/>
    <s v="2015-12-18"/>
    <s v="2015-12-22"/>
    <s v="2015-12-22"/>
    <n v="32"/>
    <n v="36"/>
    <s v="NINGBO"/>
    <s v="FOB"/>
    <x v="0"/>
    <n v="0"/>
    <x v="36"/>
    <s v="RAILWAY"/>
    <s v="GDAŃSK"/>
    <s v="1"/>
    <s v="27069/2015/2"/>
    <n v="51"/>
    <s v="SS16"/>
    <s v="ZHEJIANG YUHONG"/>
    <n v="3530"/>
    <x v="1"/>
    <x v="0"/>
    <x v="3"/>
    <x v="60"/>
    <n v="153.13"/>
    <s v="People's Republic of China"/>
    <x v="60"/>
    <n v="64.62"/>
  </r>
  <r>
    <s v="2015-11-16"/>
    <s v="2015-12-21"/>
    <s v="2015-12-23"/>
    <s v="2015-12-23"/>
    <n v="35"/>
    <n v="37"/>
    <s v="XIAMEN"/>
    <s v="FOB"/>
    <x v="0"/>
    <n v="0"/>
    <x v="37"/>
    <s v="TRUCK"/>
    <s v="HAMBURG"/>
    <s v="1"/>
    <s v="29610/2015/1"/>
    <n v="51"/>
    <s v="SS16"/>
    <s v="XIAMEN OCEAN IMP."/>
    <n v="1404"/>
    <x v="0"/>
    <x v="1"/>
    <x v="1"/>
    <x v="61"/>
    <n v="49.66"/>
    <s v="People's Republic of China"/>
    <x v="61"/>
    <n v="20.95"/>
  </r>
  <r>
    <s v="2015-11-16"/>
    <s v="2015-12-29"/>
    <s v="2016-01-04"/>
    <s v="2016-01-04"/>
    <n v="43"/>
    <n v="49"/>
    <s v="XIAMEN"/>
    <s v="FOB"/>
    <x v="0"/>
    <n v="0"/>
    <x v="38"/>
    <s v="RAILWAY"/>
    <s v="GDAŃSK"/>
    <s v="1"/>
    <s v="20194/2015/1"/>
    <n v="54"/>
    <s v="SS16"/>
    <s v="XIAMEN JUSTSUN"/>
    <n v="1271"/>
    <x v="0"/>
    <x v="1"/>
    <x v="1"/>
    <x v="62"/>
    <n v="33.950000000000003"/>
    <s v="People's Republic of China"/>
    <x v="62"/>
    <n v="14.33"/>
  </r>
  <r>
    <s v="2015-11-16"/>
    <s v="2015-12-29"/>
    <s v="2016-01-05"/>
    <s v="2016-01-05"/>
    <n v="43"/>
    <n v="50"/>
    <s v="XIAMEN"/>
    <s v="FOB"/>
    <x v="0"/>
    <n v="0"/>
    <x v="39"/>
    <s v="RAILWAY"/>
    <s v="GDAŃSK"/>
    <s v="1"/>
    <s v="20336/2015/7"/>
    <n v="54"/>
    <s v="SS16"/>
    <s v="QUANZHOU CEREALS O&amp;F"/>
    <n v="581"/>
    <x v="1"/>
    <x v="0"/>
    <x v="1"/>
    <x v="63"/>
    <n v="22.96"/>
    <s v="People's Republic of China"/>
    <x v="63"/>
    <n v="9.69"/>
  </r>
  <r>
    <s v="2015-11-16"/>
    <s v="2015-12-29"/>
    <s v="2016-01-05"/>
    <s v="2016-01-05"/>
    <n v="43"/>
    <n v="50"/>
    <s v="XIAMEN"/>
    <s v="FOB"/>
    <x v="0"/>
    <n v="0"/>
    <x v="40"/>
    <s v="RAILWAY"/>
    <s v="GDAŃSK"/>
    <s v="1"/>
    <s v="20336/2015/8"/>
    <n v="54"/>
    <s v="SS16"/>
    <s v="QUANZHOU CEREALS O&amp;F"/>
    <n v="550"/>
    <x v="1"/>
    <x v="0"/>
    <x v="1"/>
    <x v="64"/>
    <n v="25.63"/>
    <s v="People's Republic of China"/>
    <x v="64"/>
    <n v="10.81"/>
  </r>
  <r>
    <s v="2015-11-16"/>
    <s v="2015-12-29"/>
    <s v="2016-01-05"/>
    <s v="2016-01-05"/>
    <n v="43"/>
    <n v="50"/>
    <s v="XIAMEN"/>
    <s v="FOB"/>
    <x v="0"/>
    <n v="0"/>
    <x v="41"/>
    <s v="RAILWAY"/>
    <s v="GDAŃSK"/>
    <s v="1"/>
    <s v="61735/SS16/2"/>
    <n v="52"/>
    <s v="SS16"/>
    <s v="QUANZHOU CEREALS O&amp;F"/>
    <n v="3196"/>
    <x v="0"/>
    <x v="1"/>
    <x v="1"/>
    <x v="65"/>
    <n v="47.88"/>
    <s v="People's Republic of China"/>
    <x v="65"/>
    <n v="20.2"/>
  </r>
  <r>
    <s v="2015-11-16"/>
    <s v="2015-12-29"/>
    <s v="2016-01-07"/>
    <s v="2016-01-07"/>
    <n v="43"/>
    <n v="52"/>
    <s v="XIAMEN"/>
    <s v="FOB"/>
    <x v="0"/>
    <n v="0"/>
    <x v="42"/>
    <s v="RAILWAY"/>
    <s v="GDAŃSK"/>
    <s v="1"/>
    <s v="20996/2015/2"/>
    <n v="54"/>
    <s v="SS16"/>
    <s v="XIAMEN JONUEE TRADING CO. LTD"/>
    <n v="2212"/>
    <x v="0"/>
    <x v="1"/>
    <x v="1"/>
    <x v="66"/>
    <n v="39.090000000000003"/>
    <s v="People's Republic of China"/>
    <x v="66"/>
    <n v="16.489999999999998"/>
  </r>
  <r>
    <s v="2015-11-17"/>
    <s v="2015-12-22"/>
    <s v="2015-12-28"/>
    <s v="2015-12-28"/>
    <n v="35"/>
    <n v="41"/>
    <s v="YANTIAN"/>
    <s v="FOB"/>
    <x v="0"/>
    <n v="0"/>
    <x v="43"/>
    <s v="RAILWAY"/>
    <s v="GDAŃSK"/>
    <s v="1"/>
    <s v="32380/2015/2"/>
    <n v="51"/>
    <s v="SS16"/>
    <s v="BEEKO"/>
    <n v="1096"/>
    <x v="0"/>
    <x v="0"/>
    <x v="0"/>
    <x v="67"/>
    <n v="55"/>
    <s v="People's Republic of China"/>
    <x v="67"/>
    <n v="23.21"/>
  </r>
  <r>
    <s v="2015-11-17"/>
    <s v="2015-12-22"/>
    <s v="2015-12-28"/>
    <s v="2015-12-28"/>
    <n v="35"/>
    <n v="41"/>
    <s v="YANTIAN"/>
    <s v="FOB"/>
    <x v="0"/>
    <n v="0"/>
    <x v="44"/>
    <s v="RAILWAY"/>
    <s v="GDAŃSK"/>
    <s v="1"/>
    <s v="62864/SS16/1"/>
    <n v="51"/>
    <s v="SS16"/>
    <s v="XIAMEN BESTWAY"/>
    <n v="1428"/>
    <x v="1"/>
    <x v="0"/>
    <x v="1"/>
    <x v="68"/>
    <n v="14.15"/>
    <s v="People's Republic of China"/>
    <x v="68"/>
    <n v="5.97"/>
  </r>
  <r>
    <s v="2015-11-19"/>
    <s v="2015-12-22"/>
    <s v="2015-12-29"/>
    <s v="2015-12-29"/>
    <n v="33"/>
    <n v="40"/>
    <s v="SHANGHAI"/>
    <s v="FOB"/>
    <x v="0"/>
    <n v="0"/>
    <x v="45"/>
    <s v="TRUCK"/>
    <s v="HAMBURG"/>
    <s v="1"/>
    <s v="27355/2015/2"/>
    <n v="51"/>
    <s v="SS16"/>
    <s v="ANHUI XINA"/>
    <n v="3672"/>
    <x v="0"/>
    <x v="3"/>
    <x v="1"/>
    <x v="69"/>
    <n v="106.14"/>
    <s v="People's Republic of China"/>
    <x v="69"/>
    <n v="44.79"/>
  </r>
  <r>
    <s v="2015-11-19"/>
    <s v="2015-12-29"/>
    <s v="2016-01-05"/>
    <s v="2016-01-05"/>
    <n v="40"/>
    <n v="47"/>
    <s v="CHITTAGONG"/>
    <s v="FOB"/>
    <x v="0"/>
    <n v="1"/>
    <x v="46"/>
    <s v="TRUCK"/>
    <s v="GDAŃSK"/>
    <s v="1"/>
    <s v="20467/2015/11"/>
    <n v="54"/>
    <s v="SS16"/>
    <s v="INNOVATION DESIGN"/>
    <n v="566"/>
    <x v="0"/>
    <x v="0"/>
    <x v="0"/>
    <x v="70"/>
    <n v="13.91"/>
    <s v="Bangladesh"/>
    <x v="70"/>
    <n v="5.87"/>
  </r>
  <r>
    <s v="2015-11-19"/>
    <s v="2015-12-29"/>
    <s v="2016-01-05"/>
    <s v="2016-01-05"/>
    <n v="40"/>
    <n v="47"/>
    <s v="CHITTAGONG"/>
    <s v="FOB"/>
    <x v="0"/>
    <n v="1"/>
    <x v="6"/>
    <s v="TRUCK"/>
    <s v="GDAŃSK"/>
    <s v="1"/>
    <s v="62092/SS16/2"/>
    <n v="52"/>
    <s v="SS16"/>
    <s v="TRANSFIGURE CLOTHING"/>
    <n v="5575"/>
    <x v="2"/>
    <x v="2"/>
    <x v="2"/>
    <x v="71"/>
    <n v="51.02"/>
    <s v="Bangladesh"/>
    <x v="71"/>
    <n v="21.53"/>
  </r>
  <r>
    <s v="2015-11-19"/>
    <s v="2015-12-29"/>
    <s v="2016-01-09"/>
    <s v="2016-01-09"/>
    <n v="40"/>
    <n v="51"/>
    <s v="CHITTAGONG"/>
    <s v="FOB"/>
    <x v="0"/>
    <n v="1"/>
    <x v="47"/>
    <s v="RAILWAY"/>
    <s v="GDAŃSK"/>
    <s v="1"/>
    <s v="19692/2015/1"/>
    <n v="54"/>
    <s v="SS16"/>
    <s v="ZEMTEX EXPORT LTD"/>
    <n v="486"/>
    <x v="0"/>
    <x v="0"/>
    <x v="0"/>
    <x v="72"/>
    <n v="12.66"/>
    <s v="Bangladesh"/>
    <x v="72"/>
    <n v="5.34"/>
  </r>
  <r>
    <s v="2015-11-19"/>
    <s v="2015-12-29"/>
    <s v="2016-01-09"/>
    <s v="2016-01-09"/>
    <n v="40"/>
    <n v="51"/>
    <s v="CHITTAGONG"/>
    <s v="FOB"/>
    <x v="0"/>
    <n v="1"/>
    <x v="6"/>
    <s v="RAILWAY"/>
    <s v="GDAŃSK"/>
    <s v="1"/>
    <s v="20216/2015/7"/>
    <n v="54"/>
    <s v="SS16"/>
    <s v="FAIR TRADE INT'L"/>
    <n v="1150"/>
    <x v="2"/>
    <x v="2"/>
    <x v="2"/>
    <x v="73"/>
    <n v="36.770000000000003"/>
    <s v="Bangladesh"/>
    <x v="73"/>
    <n v="15.52"/>
  </r>
  <r>
    <s v="2015-11-19"/>
    <s v="2015-12-29"/>
    <s v="2016-01-09"/>
    <s v="2016-01-09"/>
    <n v="40"/>
    <n v="51"/>
    <s v="CHITTAGONG"/>
    <s v="FOB"/>
    <x v="0"/>
    <n v="1"/>
    <x v="6"/>
    <s v="RAILWAY"/>
    <s v="GDAŃSK"/>
    <s v="1"/>
    <s v="20376/2015/16"/>
    <n v="54"/>
    <s v="SS16"/>
    <s v="TRANSFIGURE CLOTHING"/>
    <n v="225"/>
    <x v="2"/>
    <x v="2"/>
    <x v="2"/>
    <x v="74"/>
    <n v="6.85"/>
    <s v="Bangladesh"/>
    <x v="74"/>
    <n v="2.89"/>
  </r>
  <r>
    <s v="2015-11-19"/>
    <s v="2015-12-29"/>
    <s v="2016-01-09"/>
    <s v="2016-01-09"/>
    <n v="40"/>
    <n v="51"/>
    <s v="CHITTAGONG"/>
    <s v="FOB"/>
    <x v="0"/>
    <n v="1"/>
    <x v="48"/>
    <s v="RAILWAY"/>
    <s v="GDAŃSK"/>
    <s v="1"/>
    <s v="20376/2015/17"/>
    <n v="54"/>
    <s v="SS16"/>
    <s v="TRANSFIGURE CLOTHING"/>
    <n v="759"/>
    <x v="0"/>
    <x v="0"/>
    <x v="0"/>
    <x v="75"/>
    <n v="10.130000000000001"/>
    <s v="Bangladesh"/>
    <x v="75"/>
    <n v="4.2699999999999996"/>
  </r>
  <r>
    <s v="2015-11-19"/>
    <s v="2015-12-29"/>
    <s v="2016-01-09"/>
    <s v="2016-01-09"/>
    <n v="40"/>
    <n v="51"/>
    <s v="CHITTAGONG"/>
    <s v="FOB"/>
    <x v="0"/>
    <n v="1"/>
    <x v="6"/>
    <s v="RAILWAY"/>
    <s v="GDAŃSK"/>
    <s v="1"/>
    <s v="20998/2015/2"/>
    <n v="54"/>
    <s v="SS16"/>
    <s v="TEXZAM INTERNATIONAL"/>
    <n v="1464"/>
    <x v="2"/>
    <x v="2"/>
    <x v="2"/>
    <x v="76"/>
    <n v="25.9"/>
    <s v="Bangladesh"/>
    <x v="76"/>
    <n v="10.93"/>
  </r>
  <r>
    <s v="2015-11-19"/>
    <s v="2015-12-29"/>
    <s v="2016-01-09"/>
    <s v="2016-01-09"/>
    <n v="40"/>
    <n v="51"/>
    <s v="CHITTAGONG"/>
    <s v="FOB"/>
    <x v="0"/>
    <n v="1"/>
    <x v="6"/>
    <s v="RAILWAY"/>
    <s v="GDAŃSK"/>
    <s v="1"/>
    <s v="22847/2015/5"/>
    <n v="54"/>
    <s v="SS16"/>
    <s v="FASHIONTEX"/>
    <n v="1158"/>
    <x v="2"/>
    <x v="2"/>
    <x v="2"/>
    <x v="77"/>
    <n v="16.46"/>
    <s v="Bangladesh"/>
    <x v="77"/>
    <n v="6.95"/>
  </r>
  <r>
    <s v="2015-11-19"/>
    <s v="2015-12-29"/>
    <s v="2016-01-09"/>
    <s v="2016-01-09"/>
    <n v="40"/>
    <n v="51"/>
    <s v="CHITTAGONG"/>
    <s v="FOB"/>
    <x v="0"/>
    <n v="1"/>
    <x v="49"/>
    <s v="RAILWAY"/>
    <s v="GDAŃSK"/>
    <s v="1"/>
    <s v="20222/2015/2"/>
    <n v="54"/>
    <s v="SS16"/>
    <s v="FASHIONTEX"/>
    <n v="864"/>
    <x v="0"/>
    <x v="0"/>
    <x v="0"/>
    <x v="78"/>
    <n v="18.13"/>
    <s v="Bangladesh"/>
    <x v="78"/>
    <n v="7.65"/>
  </r>
  <r>
    <s v="2015-11-19"/>
    <s v="2015-12-29"/>
    <s v="2016-01-09"/>
    <s v="2016-01-09"/>
    <n v="40"/>
    <n v="51"/>
    <s v="CHITTAGONG"/>
    <s v="FOB"/>
    <x v="0"/>
    <n v="1"/>
    <x v="6"/>
    <s v="RAILWAY"/>
    <s v="GDAŃSK"/>
    <s v="1"/>
    <s v="20376/2015/15"/>
    <n v="54"/>
    <s v="SS16"/>
    <s v="TRANSFIGURE CLOTHING"/>
    <n v="293"/>
    <x v="2"/>
    <x v="2"/>
    <x v="2"/>
    <x v="79"/>
    <n v="5.13"/>
    <s v="Bangladesh"/>
    <x v="79"/>
    <n v="2.16"/>
  </r>
  <r>
    <s v="2015-11-19"/>
    <s v="2015-12-29"/>
    <s v="2016-01-09"/>
    <s v="2016-01-09"/>
    <n v="40"/>
    <n v="51"/>
    <s v="CHITTAGONG"/>
    <s v="FOB"/>
    <x v="0"/>
    <n v="1"/>
    <x v="6"/>
    <s v="RAILWAY"/>
    <s v="GDAŃSK"/>
    <s v="1"/>
    <s v="20376/2015/2"/>
    <n v="54"/>
    <s v="SS16"/>
    <s v="TRANSFIGURE CLOTHING"/>
    <n v="2346"/>
    <x v="2"/>
    <x v="2"/>
    <x v="2"/>
    <x v="80"/>
    <n v="28.45"/>
    <s v="Bangladesh"/>
    <x v="80"/>
    <n v="12"/>
  </r>
  <r>
    <s v="2015-11-19"/>
    <s v="2015-12-29"/>
    <s v="2016-01-09"/>
    <s v="2016-01-09"/>
    <n v="40"/>
    <n v="51"/>
    <s v="CHITTAGONG"/>
    <s v="FOB"/>
    <x v="0"/>
    <n v="1"/>
    <x v="6"/>
    <s v="RAILWAY"/>
    <s v="GDAŃSK"/>
    <s v="1"/>
    <s v="20998/2015/5"/>
    <n v="54"/>
    <s v="SS16"/>
    <s v="TEXZAM INTERNATIONAL"/>
    <n v="235"/>
    <x v="2"/>
    <x v="2"/>
    <x v="2"/>
    <x v="81"/>
    <n v="12.63"/>
    <s v="Bangladesh"/>
    <x v="81"/>
    <n v="5.33"/>
  </r>
  <r>
    <s v="2015-11-20"/>
    <s v="2015-12-29"/>
    <s v="2016-01-04"/>
    <s v="2016-01-04"/>
    <n v="39"/>
    <n v="45"/>
    <s v="NINGBO"/>
    <s v="FOB"/>
    <x v="0"/>
    <n v="0"/>
    <x v="50"/>
    <s v="RAILWAY"/>
    <s v="GDAŃSK"/>
    <s v="1"/>
    <s v="24125/2015/1"/>
    <n v="54"/>
    <s v="SS16"/>
    <s v="SHAOXING GOLDEN WAVE"/>
    <n v="2208"/>
    <x v="1"/>
    <x v="1"/>
    <x v="1"/>
    <x v="82"/>
    <n v="75.3"/>
    <s v="People's Republic of China"/>
    <x v="82"/>
    <n v="31.77"/>
  </r>
  <r>
    <s v="2015-11-20"/>
    <s v="2015-12-29"/>
    <s v="2016-01-04"/>
    <s v="2016-01-04"/>
    <n v="39"/>
    <n v="45"/>
    <s v="SHANGHAI"/>
    <s v="FOB"/>
    <x v="0"/>
    <n v="0"/>
    <x v="51"/>
    <s v="RAILWAY"/>
    <s v="GDAŃSK"/>
    <s v="1"/>
    <s v="22034/2015/1"/>
    <n v="54"/>
    <s v="SS16"/>
    <s v="ZHUJI YUANJIN"/>
    <n v="6389"/>
    <x v="0"/>
    <x v="3"/>
    <x v="1"/>
    <x v="83"/>
    <n v="100.27"/>
    <s v="People's Republic of China"/>
    <x v="83"/>
    <n v="42.31"/>
  </r>
  <r>
    <s v="2015-11-20"/>
    <s v="2015-12-29"/>
    <s v="2016-01-04"/>
    <s v="2016-01-04"/>
    <n v="39"/>
    <n v="45"/>
    <s v="SHANGHAI"/>
    <s v="FOB"/>
    <x v="0"/>
    <n v="0"/>
    <x v="52"/>
    <s v="RAILWAY"/>
    <s v="GDAŃSK"/>
    <s v="1"/>
    <s v="21010/2015/1"/>
    <n v="54"/>
    <s v="SS16"/>
    <s v="HANGZHOU EAST CO LTD"/>
    <n v="1601"/>
    <x v="0"/>
    <x v="1"/>
    <x v="1"/>
    <x v="84"/>
    <n v="38.42"/>
    <s v="People's Republic of China"/>
    <x v="84"/>
    <n v="16.21"/>
  </r>
  <r>
    <s v="2015-11-20"/>
    <s v="2015-12-29"/>
    <s v="2016-01-06"/>
    <s v="2016-01-06"/>
    <n v="39"/>
    <n v="47"/>
    <s v="NINGBO"/>
    <s v="FOB"/>
    <x v="0"/>
    <n v="0"/>
    <x v="53"/>
    <s v="RAILWAY"/>
    <s v="GDAŃSK"/>
    <s v="1"/>
    <s v="21046/2015/2"/>
    <n v="54"/>
    <s v="SS16"/>
    <s v="NINGBO MIAORUI"/>
    <n v="4723"/>
    <x v="0"/>
    <x v="0"/>
    <x v="5"/>
    <x v="85"/>
    <n v="250.16"/>
    <s v="People's Republic of China"/>
    <x v="85"/>
    <n v="105.56"/>
  </r>
  <r>
    <s v="2015-11-20"/>
    <s v="2016-01-04"/>
    <s v="2016-01-07"/>
    <s v="2016-01-07"/>
    <n v="45"/>
    <n v="48"/>
    <s v="SHANGHAI"/>
    <s v="FOB"/>
    <x v="0"/>
    <n v="0"/>
    <x v="54"/>
    <s v="TRUCK"/>
    <s v="GDAŃSK"/>
    <s v="1"/>
    <s v="62805/SS16/1"/>
    <n v="52"/>
    <s v="SS16"/>
    <s v="SUZHOU QINJIAN I/E"/>
    <n v="12766"/>
    <x v="0"/>
    <x v="0"/>
    <x v="4"/>
    <x v="86"/>
    <n v="170.54"/>
    <s v="People's Republic of China"/>
    <x v="86"/>
    <n v="71.959999999999994"/>
  </r>
  <r>
    <s v="2015-11-20"/>
    <s v="2016-01-04"/>
    <s v="2016-01-07"/>
    <s v="2016-01-07"/>
    <n v="45"/>
    <n v="48"/>
    <s v="SHANGHAI"/>
    <s v="FOB"/>
    <x v="0"/>
    <n v="1"/>
    <x v="55"/>
    <s v="TRUCK"/>
    <s v="GDYNIA"/>
    <s v="1"/>
    <s v="20456/2015/2"/>
    <n v="54"/>
    <s v="SS16"/>
    <s v="ANHUI GARMENTS I&amp;E"/>
    <n v="391"/>
    <x v="0"/>
    <x v="0"/>
    <x v="0"/>
    <x v="87"/>
    <n v="13.23"/>
    <s v="People's Republic of China"/>
    <x v="87"/>
    <n v="5.58"/>
  </r>
  <r>
    <s v="2015-11-20"/>
    <s v="2016-01-04"/>
    <s v="2016-01-07"/>
    <s v="2016-01-07"/>
    <n v="45"/>
    <n v="48"/>
    <s v="SHANGHAI"/>
    <s v="FOB"/>
    <x v="0"/>
    <n v="1"/>
    <x v="6"/>
    <s v="TRUCK"/>
    <s v="GDYNIA"/>
    <s v="1"/>
    <s v="21782/2015/3"/>
    <n v="54"/>
    <s v="SS16"/>
    <s v="JIANGSU SAINTEK"/>
    <n v="365"/>
    <x v="2"/>
    <x v="2"/>
    <x v="2"/>
    <x v="88"/>
    <n v="12.74"/>
    <s v="People's Republic of China"/>
    <x v="88"/>
    <n v="5.38"/>
  </r>
  <r>
    <s v="2015-11-20"/>
    <s v="2016-01-04"/>
    <s v="2016-01-07"/>
    <s v="2016-01-07"/>
    <n v="45"/>
    <n v="48"/>
    <s v="SHANGHAI"/>
    <s v="FOB"/>
    <x v="0"/>
    <n v="1"/>
    <x v="6"/>
    <s v="TRUCK"/>
    <s v="GDYNIA"/>
    <s v="1"/>
    <s v="21822/2015/1"/>
    <n v="52"/>
    <s v="SS16"/>
    <s v="ZHENJIANG S&amp;C"/>
    <n v="1295"/>
    <x v="2"/>
    <x v="2"/>
    <x v="2"/>
    <x v="89"/>
    <n v="14.05"/>
    <s v="People's Republic of China"/>
    <x v="89"/>
    <n v="5.93"/>
  </r>
  <r>
    <s v="2015-11-20"/>
    <s v="2016-01-04"/>
    <s v="2016-01-07"/>
    <s v="2016-01-07"/>
    <n v="45"/>
    <n v="48"/>
    <s v="SHANGHAI"/>
    <s v="FOB"/>
    <x v="0"/>
    <n v="1"/>
    <x v="6"/>
    <s v="TRUCK"/>
    <s v="GDYNIA"/>
    <s v="1"/>
    <s v="23568/2015/1"/>
    <n v="52"/>
    <s v="SS16"/>
    <s v="BRIGHT SHOW INT.LTD"/>
    <n v="1275"/>
    <x v="2"/>
    <x v="2"/>
    <x v="2"/>
    <x v="90"/>
    <n v="8.66"/>
    <s v="People's Republic of China"/>
    <x v="90"/>
    <n v="3.65"/>
  </r>
  <r>
    <s v="2015-11-20"/>
    <s v="2016-01-04"/>
    <s v="2016-01-07"/>
    <s v="2016-01-07"/>
    <n v="45"/>
    <n v="48"/>
    <s v="SHANGHAI"/>
    <s v="FOB"/>
    <x v="0"/>
    <n v="1"/>
    <x v="6"/>
    <s v="TRUCK"/>
    <s v="GDYNIA"/>
    <s v="1"/>
    <s v="24451/2015/2"/>
    <n v="52"/>
    <s v="SS16"/>
    <s v="SHANGHAI BOSUN"/>
    <n v="1538"/>
    <x v="2"/>
    <x v="2"/>
    <x v="2"/>
    <x v="91"/>
    <n v="18.25"/>
    <s v="People's Republic of China"/>
    <x v="91"/>
    <n v="7.7"/>
  </r>
  <r>
    <s v="2015-11-20"/>
    <s v="2016-01-04"/>
    <s v="2016-01-08"/>
    <s v="2016-01-08"/>
    <n v="45"/>
    <n v="49"/>
    <s v="SHANGHAI"/>
    <s v="FOB"/>
    <x v="0"/>
    <n v="0"/>
    <x v="56"/>
    <s v="TRUCK"/>
    <s v="GDAŃSK"/>
    <s v="1"/>
    <s v="19960/2015/2"/>
    <n v="54"/>
    <s v="SS16"/>
    <s v="SUMEC TEXTILE"/>
    <n v="4910"/>
    <x v="1"/>
    <x v="0"/>
    <x v="3"/>
    <x v="92"/>
    <n v="139.56"/>
    <s v="People's Republic of China"/>
    <x v="92"/>
    <n v="58.89"/>
  </r>
  <r>
    <s v="2015-11-21"/>
    <s v="2015-12-29"/>
    <s v="2016-01-07"/>
    <s v="2016-01-07"/>
    <n v="38"/>
    <n v="47"/>
    <s v="CHITTAGONG"/>
    <s v="FOB"/>
    <x v="0"/>
    <n v="1"/>
    <x v="57"/>
    <s v="RAILWAY"/>
    <s v="GDAŃSK"/>
    <s v="1"/>
    <s v="20228/2015/1"/>
    <n v="54"/>
    <s v="SS16"/>
    <s v="BONDED FASHION LTD."/>
    <n v="1559"/>
    <x v="0"/>
    <x v="0"/>
    <x v="0"/>
    <x v="93"/>
    <n v="49.07"/>
    <s v="Bangladesh"/>
    <x v="93"/>
    <n v="20.71"/>
  </r>
  <r>
    <s v="2015-11-21"/>
    <s v="2015-12-29"/>
    <s v="2016-01-07"/>
    <s v="2016-01-07"/>
    <n v="38"/>
    <n v="47"/>
    <s v="CHITTAGONG"/>
    <s v="FOB"/>
    <x v="0"/>
    <n v="1"/>
    <x v="6"/>
    <s v="RAILWAY"/>
    <s v="GDAŃSK"/>
    <s v="1"/>
    <s v="22847/2015/1"/>
    <n v="54"/>
    <s v="SS16"/>
    <s v="FASHIONTEX"/>
    <n v="1259"/>
    <x v="2"/>
    <x v="2"/>
    <x v="2"/>
    <x v="94"/>
    <n v="16.47"/>
    <s v="Bangladesh"/>
    <x v="94"/>
    <n v="6.95"/>
  </r>
  <r>
    <s v="2015-11-21"/>
    <s v="2015-12-29"/>
    <s v="2016-01-09"/>
    <s v="2016-01-09"/>
    <n v="38"/>
    <n v="49"/>
    <s v="CHITTAGONG"/>
    <s v="FOB"/>
    <x v="0"/>
    <n v="1"/>
    <x v="58"/>
    <s v="RAILWAY"/>
    <s v="GDAŃSK"/>
    <s v="1"/>
    <s v="20231/2015/8"/>
    <n v="54"/>
    <s v="SS16"/>
    <s v="SHUDDHO MODEHAUS"/>
    <n v="793"/>
    <x v="0"/>
    <x v="0"/>
    <x v="0"/>
    <x v="95"/>
    <n v="19.03"/>
    <s v="Bangladesh"/>
    <x v="95"/>
    <n v="8.0299999999999994"/>
  </r>
  <r>
    <s v="2015-11-21"/>
    <s v="2015-12-29"/>
    <s v="2016-01-09"/>
    <s v="2016-01-09"/>
    <n v="38"/>
    <n v="49"/>
    <s v="CHITTAGONG"/>
    <s v="FOB"/>
    <x v="0"/>
    <n v="1"/>
    <x v="6"/>
    <s v="RAILWAY"/>
    <s v="GDAŃSK"/>
    <s v="1"/>
    <s v="20467/2015/12"/>
    <n v="54"/>
    <s v="SS16"/>
    <s v="INNOVATION DESIGN"/>
    <n v="1339"/>
    <x v="2"/>
    <x v="2"/>
    <x v="2"/>
    <x v="96"/>
    <n v="26.25"/>
    <s v="Bangladesh"/>
    <x v="96"/>
    <n v="11.08"/>
  </r>
  <r>
    <s v="2015-11-21"/>
    <s v="2015-12-29"/>
    <s v="2016-01-09"/>
    <s v="2016-01-09"/>
    <n v="38"/>
    <n v="49"/>
    <s v="CHITTAGONG"/>
    <s v="FOB"/>
    <x v="0"/>
    <n v="1"/>
    <x v="6"/>
    <s v="RAILWAY"/>
    <s v="GDAŃSK"/>
    <s v="1"/>
    <s v="20998/2015/4"/>
    <n v="54"/>
    <s v="SS16"/>
    <s v="TEXZAM INTERNATIONAL"/>
    <n v="441"/>
    <x v="2"/>
    <x v="2"/>
    <x v="2"/>
    <x v="97"/>
    <n v="13.33"/>
    <s v="Bangladesh"/>
    <x v="97"/>
    <n v="5.62"/>
  </r>
  <r>
    <s v="2015-11-21"/>
    <s v="2016-01-07"/>
    <s v="2016-01-18"/>
    <s v="2016-01-18"/>
    <n v="47"/>
    <n v="58"/>
    <s v="XIAMEN"/>
    <s v="FOB"/>
    <x v="0"/>
    <n v="1"/>
    <x v="3"/>
    <s v="TRUCK"/>
    <s v="HAMBURG"/>
    <s v="1"/>
    <s v="26227/2015/1"/>
    <n v="54"/>
    <s v="SS16"/>
    <s v="XIAMEN S.M.D.X"/>
    <n v="210"/>
    <x v="0"/>
    <x v="0"/>
    <x v="1"/>
    <x v="98"/>
    <n v="4.37"/>
    <s v="People's Republic of China"/>
    <x v="98"/>
    <n v="1.84"/>
  </r>
  <r>
    <s v="2015-11-22"/>
    <s v="2015-12-27"/>
    <s v="2015-12-30"/>
    <s v="2015-12-30"/>
    <n v="35"/>
    <n v="38"/>
    <s v="TUTICORIN"/>
    <s v="FOB"/>
    <x v="0"/>
    <n v="1"/>
    <x v="59"/>
    <s v="TRUCK"/>
    <s v="GDYNIA"/>
    <s v="1"/>
    <s v="21025/2015/1"/>
    <n v="54"/>
    <s v="SS16"/>
    <s v="KARTHIKAI TEXTILE"/>
    <n v="476"/>
    <x v="0"/>
    <x v="1"/>
    <x v="1"/>
    <x v="99"/>
    <n v="11.54"/>
    <s v="India"/>
    <x v="99"/>
    <n v="4.87"/>
  </r>
  <r>
    <s v="2015-11-22"/>
    <s v="2015-12-27"/>
    <s v="2015-12-30"/>
    <s v="2015-12-30"/>
    <n v="35"/>
    <n v="38"/>
    <s v="TUTICORIN"/>
    <s v="FOB"/>
    <x v="0"/>
    <n v="1"/>
    <x v="6"/>
    <s v="TRUCK"/>
    <s v="GDYNIA"/>
    <s v="1"/>
    <s v="24094/2015/2"/>
    <n v="54"/>
    <s v="SS16"/>
    <s v="SANTEX INC"/>
    <n v="666"/>
    <x v="2"/>
    <x v="2"/>
    <x v="2"/>
    <x v="100"/>
    <n v="23.6"/>
    <s v="India"/>
    <x v="100"/>
    <n v="9.9600000000000009"/>
  </r>
  <r>
    <s v="2015-11-25"/>
    <s v="2015-12-29"/>
    <s v="2016-01-04"/>
    <s v="2016-01-04"/>
    <n v="34"/>
    <n v="40"/>
    <s v="YANTIAN"/>
    <s v="FOB"/>
    <x v="0"/>
    <n v="0"/>
    <x v="60"/>
    <s v="RAILWAY"/>
    <s v="GDAŃSK"/>
    <s v="1"/>
    <s v="32380/2015/7"/>
    <n v="51"/>
    <s v="SS16"/>
    <s v="BEEKO"/>
    <n v="1090"/>
    <x v="0"/>
    <x v="1"/>
    <x v="1"/>
    <x v="101"/>
    <n v="48.35"/>
    <s v="People's Republic of China"/>
    <x v="101"/>
    <n v="20.399999999999999"/>
  </r>
  <r>
    <s v="2015-11-25"/>
    <s v="2015-12-29"/>
    <s v="2016-01-07"/>
    <s v="2016-01-07"/>
    <n v="34"/>
    <n v="43"/>
    <s v="YANTIAN"/>
    <s v="FOB"/>
    <x v="0"/>
    <n v="0"/>
    <x v="61"/>
    <s v="RAILWAY"/>
    <s v="GDAŃSK"/>
    <s v="1"/>
    <s v="27228/2015/2"/>
    <n v="51"/>
    <s v="SS16"/>
    <s v="YONGXINGLONG CHILDRE"/>
    <n v="2347"/>
    <x v="0"/>
    <x v="1"/>
    <x v="1"/>
    <x v="102"/>
    <n v="36.9"/>
    <s v="People's Republic of China"/>
    <x v="102"/>
    <n v="15.57"/>
  </r>
  <r>
    <s v="2015-11-25"/>
    <s v="2016-01-05"/>
    <s v="2016-01-08"/>
    <s v="2016-01-08"/>
    <n v="41"/>
    <n v="44"/>
    <s v="CHITTAGONG"/>
    <s v="FOB"/>
    <x v="0"/>
    <n v="1"/>
    <x v="62"/>
    <s v="TRUCK"/>
    <s v="GDAŃSK"/>
    <s v="1"/>
    <s v="20808/2015/10"/>
    <n v="54"/>
    <s v="SS16"/>
    <s v="FASHION WEAR INT'L"/>
    <n v="530"/>
    <x v="1"/>
    <x v="0"/>
    <x v="1"/>
    <x v="103"/>
    <n v="9.73"/>
    <s v="Bangladesh"/>
    <x v="103"/>
    <n v="4.1100000000000003"/>
  </r>
  <r>
    <s v="2015-11-25"/>
    <s v="2016-01-05"/>
    <s v="2016-01-08"/>
    <s v="2016-01-08"/>
    <n v="41"/>
    <n v="44"/>
    <s v="CHITTAGONG"/>
    <s v="FOB"/>
    <x v="0"/>
    <n v="1"/>
    <x v="6"/>
    <s v="TRUCK"/>
    <s v="GDAŃSK"/>
    <s v="1"/>
    <s v="20998/2015/6"/>
    <n v="54"/>
    <s v="SS16"/>
    <s v="TEXZAM INTERNATIONAL"/>
    <n v="282"/>
    <x v="2"/>
    <x v="2"/>
    <x v="2"/>
    <x v="104"/>
    <n v="4.26"/>
    <s v="Bangladesh"/>
    <x v="104"/>
    <n v="1.8"/>
  </r>
  <r>
    <s v="2015-11-25"/>
    <s v="2016-01-05"/>
    <s v="2016-01-08"/>
    <s v="2016-01-08"/>
    <n v="41"/>
    <n v="44"/>
    <s v="CHITTAGONG"/>
    <s v="FOB"/>
    <x v="0"/>
    <n v="1"/>
    <x v="6"/>
    <s v="TRUCK"/>
    <s v="GDAŃSK"/>
    <s v="1"/>
    <s v="21146/2015/1"/>
    <n v="54"/>
    <s v="SS16"/>
    <s v="N.T.APPARELS LTD."/>
    <n v="836"/>
    <x v="2"/>
    <x v="2"/>
    <x v="2"/>
    <x v="105"/>
    <n v="12.96"/>
    <s v="Bangladesh"/>
    <x v="105"/>
    <n v="5.47"/>
  </r>
  <r>
    <s v="2015-11-25"/>
    <s v="2016-01-05"/>
    <s v="2016-01-08"/>
    <s v="2016-01-08"/>
    <n v="41"/>
    <n v="44"/>
    <s v="CHITTAGONG"/>
    <s v="FOB"/>
    <x v="0"/>
    <n v="1"/>
    <x v="63"/>
    <s v="TRUCK"/>
    <s v="GDAŃSK"/>
    <s v="1"/>
    <s v="22075/2015/1"/>
    <n v="54"/>
    <s v="SS16"/>
    <s v="DAZ INTERNATIONAL"/>
    <n v="582"/>
    <x v="0"/>
    <x v="0"/>
    <x v="0"/>
    <x v="106"/>
    <n v="5.44"/>
    <s v="Bangladesh"/>
    <x v="106"/>
    <n v="2.2999999999999998"/>
  </r>
  <r>
    <s v="2015-11-25"/>
    <s v="2016-01-05"/>
    <s v="2016-01-08"/>
    <s v="2016-01-08"/>
    <n v="41"/>
    <n v="44"/>
    <s v="CHITTAGONG"/>
    <s v="FOB"/>
    <x v="0"/>
    <n v="1"/>
    <x v="6"/>
    <s v="TRUCK"/>
    <s v="GDAŃSK"/>
    <s v="1"/>
    <s v="61828/SS16/1"/>
    <n v="52"/>
    <s v="SS16"/>
    <s v="FASHION WEAR INT'L"/>
    <n v="4036"/>
    <x v="2"/>
    <x v="2"/>
    <x v="2"/>
    <x v="107"/>
    <n v="48.76"/>
    <s v="Bangladesh"/>
    <x v="107"/>
    <n v="20.58"/>
  </r>
  <r>
    <s v="2015-11-25"/>
    <s v="2016-01-11"/>
    <s v="2016-01-14"/>
    <s v="2016-01-14"/>
    <n v="47"/>
    <n v="50"/>
    <s v="XIAMEN"/>
    <s v="FOB"/>
    <x v="0"/>
    <n v="0"/>
    <x v="64"/>
    <s v="RAILWAY"/>
    <s v="GDAŃSK"/>
    <s v="1"/>
    <s v="29610/2015/2"/>
    <n v="51"/>
    <s v="SS16"/>
    <s v="XIAMEN OCEAN IMP."/>
    <n v="2078"/>
    <x v="1"/>
    <x v="1"/>
    <x v="1"/>
    <x v="108"/>
    <n v="76.78"/>
    <s v="People's Republic of China"/>
    <x v="108"/>
    <n v="32.4"/>
  </r>
  <r>
    <s v="2015-11-25"/>
    <s v="2016-01-11"/>
    <s v="2016-01-15"/>
    <s v="2016-01-15"/>
    <n v="47"/>
    <n v="51"/>
    <s v="XIAMEN"/>
    <s v="FOB"/>
    <x v="0"/>
    <n v="0"/>
    <x v="65"/>
    <s v="RAILWAY"/>
    <s v="GDAŃSK"/>
    <s v="1"/>
    <s v="20336/2015/9"/>
    <n v="54"/>
    <s v="SS16"/>
    <s v="QUANZHOU CEREALS O&amp;F"/>
    <n v="2379"/>
    <x v="0"/>
    <x v="1"/>
    <x v="1"/>
    <x v="109"/>
    <n v="52.02"/>
    <s v="People's Republic of China"/>
    <x v="109"/>
    <n v="21.95"/>
  </r>
  <r>
    <s v="2015-11-25"/>
    <s v="2016-01-11"/>
    <s v="2016-01-15"/>
    <s v="2016-01-15"/>
    <n v="47"/>
    <n v="51"/>
    <s v="XIAMEN"/>
    <s v="FOB"/>
    <x v="0"/>
    <n v="0"/>
    <x v="66"/>
    <s v="RAILWAY"/>
    <s v="GDAŃSK"/>
    <s v="1"/>
    <s v="62948/SS16/1"/>
    <n v="52"/>
    <s v="SS16"/>
    <s v="JIUJIANG DANNIER KNITTING CO."/>
    <n v="5781"/>
    <x v="0"/>
    <x v="3"/>
    <x v="1"/>
    <x v="110"/>
    <n v="100.16"/>
    <s v="People's Republic of China"/>
    <x v="110"/>
    <n v="42.26"/>
  </r>
  <r>
    <s v="2015-11-25"/>
    <s v="2016-01-11"/>
    <s v="2016-01-15"/>
    <s v="2016-01-15"/>
    <n v="47"/>
    <n v="51"/>
    <s v="XIAMEN"/>
    <s v="FOB"/>
    <x v="0"/>
    <n v="0"/>
    <x v="67"/>
    <s v="RAILWAY"/>
    <s v="GDAŃSK"/>
    <s v="1"/>
    <s v="20336/2015/2"/>
    <n v="54"/>
    <s v="SS16"/>
    <s v="QUANZHOU CEREALS O&amp;F"/>
    <n v="1088"/>
    <x v="1"/>
    <x v="0"/>
    <x v="1"/>
    <x v="111"/>
    <n v="21.11"/>
    <s v="People's Republic of China"/>
    <x v="111"/>
    <n v="8.91"/>
  </r>
  <r>
    <s v="2015-11-27"/>
    <s v="2015-12-27"/>
    <s v="2015-12-31"/>
    <s v="2015-12-31"/>
    <n v="30"/>
    <n v="34"/>
    <s v="TUTICORIN"/>
    <s v="FOB"/>
    <x v="0"/>
    <n v="0"/>
    <x v="68"/>
    <s v="TRUCK"/>
    <s v="GDYNIA"/>
    <s v="1"/>
    <s v="20214/2015/8"/>
    <n v="54"/>
    <s v="SS16"/>
    <s v="LICHEE APPAREL"/>
    <n v="756"/>
    <x v="1"/>
    <x v="0"/>
    <x v="1"/>
    <x v="112"/>
    <n v="18.37"/>
    <s v="India"/>
    <x v="112"/>
    <n v="7.75"/>
  </r>
  <r>
    <s v="2015-11-27"/>
    <s v="2016-01-02"/>
    <s v="2016-01-14"/>
    <s v="2016-01-14"/>
    <n v="36"/>
    <n v="48"/>
    <s v="SHANGHAI"/>
    <s v="FOB"/>
    <x v="0"/>
    <n v="1"/>
    <x v="3"/>
    <s v="TRUCK"/>
    <s v="HAMBURG"/>
    <s v="1"/>
    <s v="19960/2015/5"/>
    <n v="54"/>
    <s v="SS16"/>
    <s v="SUMEC TEXTILE"/>
    <n v="302"/>
    <x v="0"/>
    <x v="0"/>
    <x v="1"/>
    <x v="113"/>
    <n v="13"/>
    <s v="People's Republic of China"/>
    <x v="113"/>
    <n v="5.49"/>
  </r>
  <r>
    <s v="2015-11-27"/>
    <s v="2016-01-03"/>
    <s v="2016-01-14"/>
    <s v="2016-01-14"/>
    <n v="37"/>
    <n v="48"/>
    <s v="SHANGHAI"/>
    <s v="FOB"/>
    <x v="0"/>
    <n v="1"/>
    <x v="3"/>
    <s v="TRUCK"/>
    <s v="HAMBURG"/>
    <s v="1"/>
    <s v="20456/2015/3"/>
    <n v="54"/>
    <s v="SS16"/>
    <s v="ANHUI GARMENTS I&amp;E"/>
    <n v="220"/>
    <x v="0"/>
    <x v="0"/>
    <x v="1"/>
    <x v="114"/>
    <n v="8.68"/>
    <s v="People's Republic of China"/>
    <x v="114"/>
    <n v="3.66"/>
  </r>
  <r>
    <s v="2015-11-27"/>
    <s v="2016-01-05"/>
    <s v="2016-01-08"/>
    <s v="2016-01-08"/>
    <n v="39"/>
    <n v="42"/>
    <s v="SHANGHAI"/>
    <s v="FOB"/>
    <x v="0"/>
    <n v="0"/>
    <x v="69"/>
    <s v="TRUCK"/>
    <s v="GDAŃSK"/>
    <s v="1"/>
    <s v="61545/SS16/1"/>
    <n v="52"/>
    <s v="SS16"/>
    <s v="EUMETEX COMPANY"/>
    <n v="2742"/>
    <x v="0"/>
    <x v="0"/>
    <x v="0"/>
    <x v="115"/>
    <n v="59.13"/>
    <s v="People's Republic of China"/>
    <x v="115"/>
    <n v="24.95"/>
  </r>
  <r>
    <s v="2015-11-28"/>
    <s v="2016-01-05"/>
    <s v="2016-01-08"/>
    <s v="2016-01-08"/>
    <n v="38"/>
    <n v="41"/>
    <s v="CHITTAGONG"/>
    <s v="FOB"/>
    <x v="0"/>
    <n v="1"/>
    <x v="70"/>
    <s v="TRUCK"/>
    <s v="GDAŃSK"/>
    <s v="1"/>
    <s v="20467/2015/13"/>
    <n v="54"/>
    <s v="SS16"/>
    <s v="INNOVATION DESIGN"/>
    <n v="1620"/>
    <x v="0"/>
    <x v="0"/>
    <x v="0"/>
    <x v="116"/>
    <n v="35.14"/>
    <s v="Bangladesh"/>
    <x v="116"/>
    <n v="14.83"/>
  </r>
  <r>
    <s v="2015-11-28"/>
    <s v="2016-01-05"/>
    <s v="2016-01-08"/>
    <s v="2016-01-08"/>
    <n v="38"/>
    <n v="41"/>
    <s v="CHITTAGONG"/>
    <s v="FOB"/>
    <x v="0"/>
    <n v="1"/>
    <x v="71"/>
    <s v="TRUCK"/>
    <s v="GDAŃSK"/>
    <s v="1"/>
    <s v="20216/2015/8"/>
    <n v="54"/>
    <s v="SS16"/>
    <s v="FAIR TRADE INT'L"/>
    <n v="2808"/>
    <x v="0"/>
    <x v="0"/>
    <x v="3"/>
    <x v="117"/>
    <n v="81.97"/>
    <s v="Bangladesh"/>
    <x v="117"/>
    <n v="34.590000000000003"/>
  </r>
  <r>
    <s v="2015-11-29"/>
    <s v="2016-01-11"/>
    <s v="2016-01-15"/>
    <s v="2016-01-15"/>
    <n v="43"/>
    <n v="47"/>
    <s v="NINGBO"/>
    <s v="FOB"/>
    <x v="0"/>
    <n v="0"/>
    <x v="72"/>
    <s v="RAILWAY"/>
    <s v="GDAŃSK"/>
    <s v="1"/>
    <s v="20632/2015/1"/>
    <n v="54"/>
    <s v="SS16"/>
    <s v="NINGBO JAGOO TRADING"/>
    <n v="1297"/>
    <x v="0"/>
    <x v="1"/>
    <x v="1"/>
    <x v="118"/>
    <n v="46.2"/>
    <s v="People's Republic of China"/>
    <x v="118"/>
    <n v="19.489999999999998"/>
  </r>
  <r>
    <s v="2015-11-30"/>
    <s v="2015-12-23"/>
    <s v="2016-01-05"/>
    <s v="2016-01-05"/>
    <n v="23"/>
    <n v="36"/>
    <s v="MUMBAI"/>
    <s v="FOB"/>
    <x v="0"/>
    <n v="0"/>
    <x v="73"/>
    <s v="TRUCK"/>
    <s v="HAMBURG"/>
    <s v="1"/>
    <s v="20991/2015/6"/>
    <n v="54"/>
    <s v="SS16"/>
    <s v="SANGOTRA FASHIONS"/>
    <n v="2823"/>
    <x v="0"/>
    <x v="0"/>
    <x v="0"/>
    <x v="119"/>
    <n v="64.41"/>
    <s v="India"/>
    <x v="119"/>
    <n v="27.18"/>
  </r>
  <r>
    <s v="2015-11-30"/>
    <s v="2015-12-23"/>
    <s v="2016-01-05"/>
    <s v="2016-01-05"/>
    <n v="23"/>
    <n v="36"/>
    <s v="MUMBAI"/>
    <s v="FOB"/>
    <x v="0"/>
    <n v="0"/>
    <x v="74"/>
    <s v="TRUCK"/>
    <s v="HAMBURG"/>
    <s v="1"/>
    <s v="20991/2015/2"/>
    <n v="54"/>
    <s v="SS16"/>
    <s v="SANGOTRA FASHIONS"/>
    <n v="2868"/>
    <x v="0"/>
    <x v="0"/>
    <x v="0"/>
    <x v="120"/>
    <n v="66.42"/>
    <s v="India"/>
    <x v="120"/>
    <n v="28.03"/>
  </r>
  <r>
    <s v="2015-11-30"/>
    <s v="2016-01-01"/>
    <s v="2016-01-07"/>
    <s v="2016-01-07"/>
    <n v="32"/>
    <n v="38"/>
    <s v="NINGBO"/>
    <s v="FOB"/>
    <x v="0"/>
    <n v="0"/>
    <x v="75"/>
    <s v="RAILWAY"/>
    <s v="GDAŃSK"/>
    <s v="1"/>
    <s v="21046/2015/9"/>
    <n v="54"/>
    <s v="SS16"/>
    <s v="NINGBO MIAORUI"/>
    <n v="1266"/>
    <x v="0"/>
    <x v="0"/>
    <x v="0"/>
    <x v="121"/>
    <n v="57.75"/>
    <s v="People's Republic of China"/>
    <x v="121"/>
    <n v="24.37"/>
  </r>
  <r>
    <s v="2015-11-30"/>
    <s v="2016-01-04"/>
    <s v="2016-01-14"/>
    <s v="2016-01-14"/>
    <n v="35"/>
    <n v="45"/>
    <s v="NINGBO"/>
    <s v="FOB"/>
    <x v="0"/>
    <n v="1"/>
    <x v="3"/>
    <s v="TRUCK"/>
    <s v="HAMBURG"/>
    <s v="1"/>
    <s v="20613/2015/3"/>
    <n v="54"/>
    <s v="SS16"/>
    <s v="VIVID COLOUR"/>
    <n v="267"/>
    <x v="0"/>
    <x v="0"/>
    <x v="1"/>
    <x v="122"/>
    <n v="4.26"/>
    <s v="Hong Kong S.A.R."/>
    <x v="104"/>
    <n v="1.8"/>
  </r>
  <r>
    <s v="2015-11-30"/>
    <s v="2016-01-07"/>
    <s v="2016-01-11"/>
    <s v="2016-01-11"/>
    <n v="38"/>
    <n v="42"/>
    <s v="JAKARTA"/>
    <s v="FOB"/>
    <x v="0"/>
    <n v="0"/>
    <x v="76"/>
    <s v="RAILWAY"/>
    <s v="GDAŃSK"/>
    <s v="1"/>
    <s v="21037/2015/1"/>
    <n v="54"/>
    <s v="SS16"/>
    <s v="PT.MATAHARI SENTOSA"/>
    <n v="1152"/>
    <x v="1"/>
    <x v="0"/>
    <x v="1"/>
    <x v="123"/>
    <n v="20.63"/>
    <s v="Indonesia"/>
    <x v="122"/>
    <n v="8.7100000000000009"/>
  </r>
  <r>
    <s v="2015-12-01"/>
    <s v="2016-01-09"/>
    <s v="2016-01-15"/>
    <s v="2016-01-15"/>
    <n v="39"/>
    <n v="45"/>
    <s v="XIAMEN"/>
    <s v="FOB"/>
    <x v="0"/>
    <n v="1"/>
    <x v="3"/>
    <s v="TRUCK"/>
    <s v="GDAŃSK"/>
    <s v="1"/>
    <s v="20461/2015/1"/>
    <n v="52"/>
    <s v="SS16"/>
    <s v="XIAMEN KINGLAND"/>
    <n v="21"/>
    <x v="0"/>
    <x v="0"/>
    <x v="1"/>
    <x v="124"/>
    <n v="1.76"/>
    <s v="People's Republic of China"/>
    <x v="123"/>
    <n v="0.74"/>
  </r>
  <r>
    <s v="2015-12-01"/>
    <s v="2016-01-09"/>
    <s v="2016-01-13"/>
    <s v="2016-01-13"/>
    <n v="39"/>
    <n v="43"/>
    <s v="XIAMEN"/>
    <s v="FOB"/>
    <x v="0"/>
    <n v="0"/>
    <x v="77"/>
    <s v="RAILWAY"/>
    <s v="GDAŃSK"/>
    <s v="1"/>
    <s v="20647/2015/5"/>
    <n v="54"/>
    <s v="SS16"/>
    <s v="XIAMEN KINGLAND"/>
    <n v="3595"/>
    <x v="0"/>
    <x v="0"/>
    <x v="4"/>
    <x v="125"/>
    <n v="169.4"/>
    <s v="People's Republic of China"/>
    <x v="124"/>
    <n v="71.48"/>
  </r>
  <r>
    <s v="2015-12-01"/>
    <s v="2016-01-09"/>
    <s v="2016-01-13"/>
    <s v="2016-01-13"/>
    <n v="39"/>
    <n v="43"/>
    <s v="XIAMEN"/>
    <s v="FOB"/>
    <x v="0"/>
    <n v="0"/>
    <x v="78"/>
    <s v="RAILWAY"/>
    <s v="GDAŃSK"/>
    <s v="1"/>
    <s v="20647/2015/1"/>
    <n v="54"/>
    <s v="SS16"/>
    <s v="XIAMEN KINGLAND"/>
    <n v="3374"/>
    <x v="0"/>
    <x v="0"/>
    <x v="4"/>
    <x v="126"/>
    <n v="172.84"/>
    <s v="People's Republic of China"/>
    <x v="125"/>
    <n v="72.930000000000007"/>
  </r>
  <r>
    <s v="2015-12-01"/>
    <s v="2016-01-09"/>
    <s v="2016-01-13"/>
    <s v="2016-01-13"/>
    <n v="39"/>
    <n v="43"/>
    <s v="XIAMEN"/>
    <s v="FOB"/>
    <x v="0"/>
    <n v="0"/>
    <x v="79"/>
    <s v="RAILWAY"/>
    <s v="GDAŃSK"/>
    <s v="1"/>
    <s v="20368/2015/2"/>
    <n v="54"/>
    <s v="SS16"/>
    <s v="XIAMEN HALO WORLD"/>
    <n v="972"/>
    <x v="1"/>
    <x v="0"/>
    <x v="1"/>
    <x v="127"/>
    <n v="14.58"/>
    <s v="People's Republic of China"/>
    <x v="126"/>
    <n v="6.15"/>
  </r>
  <r>
    <s v="2015-12-01"/>
    <s v="2016-01-09"/>
    <s v="2016-01-14"/>
    <s v="2016-01-14"/>
    <n v="39"/>
    <n v="44"/>
    <s v="CHITTAGONG"/>
    <s v="FOB"/>
    <x v="0"/>
    <n v="1"/>
    <x v="80"/>
    <s v="RAILWAY"/>
    <s v="GDAŃSK"/>
    <s v="1"/>
    <s v="20216/2015/9"/>
    <n v="54"/>
    <s v="SS16"/>
    <s v="FAIR TRADE INT'L"/>
    <n v="516"/>
    <x v="0"/>
    <x v="1"/>
    <x v="1"/>
    <x v="128"/>
    <n v="11.7"/>
    <s v="Bangladesh"/>
    <x v="127"/>
    <n v="4.9400000000000004"/>
  </r>
  <r>
    <s v="2015-12-01"/>
    <s v="2016-01-09"/>
    <s v="2016-01-14"/>
    <s v="2016-01-14"/>
    <n v="39"/>
    <n v="44"/>
    <s v="CHITTAGONG"/>
    <s v="FOB"/>
    <x v="0"/>
    <n v="1"/>
    <x v="6"/>
    <s v="RAILWAY"/>
    <s v="GDAŃSK"/>
    <s v="1"/>
    <s v="20231/2015/9"/>
    <n v="54"/>
    <s v="SS16"/>
    <s v="SHUDDHO MODEHAUS"/>
    <n v="1006"/>
    <x v="2"/>
    <x v="2"/>
    <x v="2"/>
    <x v="129"/>
    <n v="20.46"/>
    <s v="Bangladesh"/>
    <x v="128"/>
    <n v="8.6300000000000008"/>
  </r>
  <r>
    <s v="2015-12-01"/>
    <s v="2016-01-09"/>
    <s v="2016-01-14"/>
    <s v="2016-01-14"/>
    <n v="39"/>
    <n v="44"/>
    <s v="CHITTAGONG"/>
    <s v="FOB"/>
    <x v="0"/>
    <n v="1"/>
    <x v="6"/>
    <s v="RAILWAY"/>
    <s v="GDAŃSK"/>
    <s v="1"/>
    <s v="20808/2015/11"/>
    <n v="54"/>
    <s v="SS16"/>
    <s v="FASHION WEAR INT'L"/>
    <n v="1052"/>
    <x v="2"/>
    <x v="2"/>
    <x v="2"/>
    <x v="130"/>
    <n v="15.04"/>
    <s v="Bangladesh"/>
    <x v="129"/>
    <n v="6.35"/>
  </r>
  <r>
    <s v="2015-12-03"/>
    <s v="2016-01-11"/>
    <s v="2016-01-15"/>
    <s v="2016-01-15"/>
    <n v="39"/>
    <n v="43"/>
    <s v="XIAMEN"/>
    <s v="FOB"/>
    <x v="0"/>
    <n v="0"/>
    <x v="81"/>
    <s v="TRUCK"/>
    <s v="HAMBURG"/>
    <s v="1"/>
    <s v="29754/2015/3"/>
    <n v="51"/>
    <s v="SS16"/>
    <s v="BOK CO., LTD."/>
    <n v="1184"/>
    <x v="0"/>
    <x v="0"/>
    <x v="0"/>
    <x v="131"/>
    <n v="55.67"/>
    <s v="People's Republic of China"/>
    <x v="130"/>
    <n v="23.49"/>
  </r>
  <r>
    <s v="2015-12-03"/>
    <s v="2016-01-12"/>
    <s v="2016-01-19"/>
    <s v="2016-01-19"/>
    <n v="40"/>
    <n v="47"/>
    <s v="XIAMEN"/>
    <s v="FOB"/>
    <x v="0"/>
    <n v="0"/>
    <x v="82"/>
    <s v="RAILWAY"/>
    <s v="GDAŃSK"/>
    <s v="1"/>
    <s v="29754/2015/2"/>
    <n v="51"/>
    <s v="SS16"/>
    <s v="BOK CO., LTD."/>
    <n v="1465"/>
    <x v="0"/>
    <x v="0"/>
    <x v="0"/>
    <x v="132"/>
    <n v="60.83"/>
    <s v="People's Republic of China"/>
    <x v="131"/>
    <n v="25.67"/>
  </r>
  <r>
    <s v="2015-12-07"/>
    <s v="2016-01-09"/>
    <s v="2016-01-15"/>
    <s v="2016-01-15"/>
    <n v="33"/>
    <n v="39"/>
    <s v="NINGBO"/>
    <s v="FOB"/>
    <x v="0"/>
    <n v="0"/>
    <x v="83"/>
    <s v="RAILWAY"/>
    <s v="GDAŃSK"/>
    <s v="1"/>
    <s v="61556/SS16/1"/>
    <n v="52"/>
    <s v="SS16"/>
    <s v="VIVID COLOUR"/>
    <n v="2188"/>
    <x v="0"/>
    <x v="1"/>
    <x v="1"/>
    <x v="133"/>
    <n v="46"/>
    <s v="Hong Kong S.A.R."/>
    <x v="132"/>
    <n v="19.41"/>
  </r>
  <r>
    <s v="2015-12-07"/>
    <s v="2016-01-11"/>
    <s v="2016-01-22"/>
    <s v="2016-01-22"/>
    <n v="35"/>
    <n v="46"/>
    <s v="SHANGHAI"/>
    <s v="FOB"/>
    <x v="0"/>
    <n v="1"/>
    <x v="3"/>
    <s v="TRUCK"/>
    <s v="HAMBURG"/>
    <s v="1"/>
    <s v="21782/2015/1"/>
    <n v="54"/>
    <s v="SS16"/>
    <s v="JIANGSU SAINTEK"/>
    <n v="316"/>
    <x v="0"/>
    <x v="0"/>
    <x v="1"/>
    <x v="88"/>
    <n v="12.75"/>
    <s v="People's Republic of China"/>
    <x v="133"/>
    <n v="5.38"/>
  </r>
  <r>
    <s v="2015-12-09"/>
    <s v="2015-12-11"/>
    <s v="2015-12-17"/>
    <s v="2015-12-17"/>
    <n v="2"/>
    <n v="8"/>
    <s v="DHAKA"/>
    <s v="FOB"/>
    <x v="1"/>
    <n v="1"/>
    <x v="84"/>
    <s v="TRUCK"/>
    <s v="ŁÓDŹ"/>
    <s v="1"/>
    <s v="62133/SS16/1"/>
    <n v="54"/>
    <s v="SS16"/>
    <s v="SHUDDHO MODEHAUS"/>
    <n v="1032"/>
    <x v="0"/>
    <x v="0"/>
    <x v="1"/>
    <x v="134"/>
    <n v="21.95"/>
    <s v="Bangladesh"/>
    <x v="134"/>
    <n v="9.26"/>
  </r>
  <r>
    <s v="2015-12-09"/>
    <s v="2015-12-14"/>
    <s v="2015-12-17"/>
    <s v="2015-12-17"/>
    <n v="5"/>
    <n v="8"/>
    <s v="ŁÓDŹ"/>
    <s v="DDU"/>
    <x v="1"/>
    <n v="1"/>
    <x v="84"/>
    <s v="TRUCK"/>
    <s v="WARSZAWA"/>
    <s v="1"/>
    <s v="21017/2015/1"/>
    <n v="54"/>
    <s v="SS16"/>
    <s v="SEER GLOBAL LTD."/>
    <n v="391"/>
    <x v="0"/>
    <x v="0"/>
    <x v="1"/>
    <x v="135"/>
    <n v="6.89"/>
    <s v="India"/>
    <x v="135"/>
    <n v="2.91"/>
  </r>
  <r>
    <s v="2015-12-09"/>
    <s v="2016-01-09"/>
    <s v="2016-01-13"/>
    <s v="2016-01-13"/>
    <n v="31"/>
    <n v="35"/>
    <s v="YANTIAN"/>
    <s v="FOB"/>
    <x v="0"/>
    <n v="0"/>
    <x v="85"/>
    <s v="RAILWAY"/>
    <s v="GDAŃSK"/>
    <s v="1"/>
    <s v="32380/2015/3"/>
    <n v="51"/>
    <s v="SS16"/>
    <s v="BEEKO"/>
    <n v="1205"/>
    <x v="0"/>
    <x v="1"/>
    <x v="1"/>
    <x v="136"/>
    <n v="57.47"/>
    <s v="People's Republic of China"/>
    <x v="136"/>
    <n v="24.25"/>
  </r>
  <r>
    <s v="2015-12-12"/>
    <s v="2015-12-14"/>
    <s v="2015-12-23"/>
    <s v="2015-12-23"/>
    <n v="2"/>
    <n v="11"/>
    <s v="ŁÓDŹ"/>
    <s v="DDU"/>
    <x v="1"/>
    <n v="1"/>
    <x v="84"/>
    <s v="TRUCK"/>
    <s v="FRANKFURT"/>
    <s v="1"/>
    <s v="20467/2015/1"/>
    <n v="54"/>
    <s v="SS16"/>
    <s v="INNOVATION DESIGN"/>
    <n v="822"/>
    <x v="0"/>
    <x v="0"/>
    <x v="1"/>
    <x v="137"/>
    <n v="21.38"/>
    <s v="Bangladesh"/>
    <x v="137"/>
    <n v="9.02"/>
  </r>
  <r>
    <s v="2015-12-12"/>
    <s v="2015-12-17"/>
    <s v="2015-12-17"/>
    <s v="2015-12-17"/>
    <n v="5"/>
    <n v="5"/>
    <s v="ISTANBUL"/>
    <s v="FCA"/>
    <x v="2"/>
    <n v="0"/>
    <x v="6"/>
    <s v="TRUCK"/>
    <s v="ŁÓDŹ"/>
    <s v="1"/>
    <s v="21779/2015/1"/>
    <n v="54"/>
    <s v="SS16"/>
    <s v="FATIH TEKSTIL SANAYI"/>
    <n v="702"/>
    <x v="0"/>
    <x v="0"/>
    <x v="1"/>
    <x v="138"/>
    <n v="50.54"/>
    <s v="Turkey"/>
    <x v="138"/>
    <n v="21.33"/>
  </r>
  <r>
    <s v="2015-12-13"/>
    <s v="2016-01-14"/>
    <s v="2016-01-22"/>
    <s v="2016-01-22"/>
    <n v="32"/>
    <n v="40"/>
    <s v="SHENZHEN"/>
    <s v="FOB"/>
    <x v="0"/>
    <n v="1"/>
    <x v="3"/>
    <s v="TRUCK"/>
    <s v="HAMBURG"/>
    <s v="1"/>
    <s v="35144/2015/3"/>
    <n v="51"/>
    <s v="SS16"/>
    <s v="HANGZHOU JASON TRAD"/>
    <n v="280"/>
    <x v="0"/>
    <x v="0"/>
    <x v="1"/>
    <x v="139"/>
    <n v="10.15"/>
    <s v="People's Republic of China"/>
    <x v="139"/>
    <n v="4.28"/>
  </r>
  <r>
    <s v="2015-12-14"/>
    <s v="2016-01-14"/>
    <s v="2016-01-22"/>
    <s v="2016-01-22"/>
    <n v="31"/>
    <n v="39"/>
    <s v="NINGBO"/>
    <s v="FOB"/>
    <x v="0"/>
    <n v="1"/>
    <x v="3"/>
    <s v="TRUCK"/>
    <s v="HAMBURG"/>
    <s v="1"/>
    <s v="35144/2015/1"/>
    <n v="51"/>
    <s v="SS16"/>
    <s v="HANGZHOU JASON TRAD"/>
    <n v="640"/>
    <x v="0"/>
    <x v="0"/>
    <x v="1"/>
    <x v="140"/>
    <n v="8.15"/>
    <s v="People's Republic of China"/>
    <x v="140"/>
    <n v="3.44"/>
  </r>
  <r>
    <s v="2015-12-14"/>
    <s v="2016-01-15"/>
    <s v="2016-01-20"/>
    <s v="2016-01-20"/>
    <n v="32"/>
    <n v="37"/>
    <s v="NINGBO"/>
    <s v="FOB"/>
    <x v="0"/>
    <n v="0"/>
    <x v="86"/>
    <s v="RAILWAY"/>
    <s v="GDAŃSK"/>
    <s v="1"/>
    <s v="21046/2015/3"/>
    <n v="54"/>
    <s v="SS16"/>
    <s v="NINGBO MIAORUI"/>
    <n v="4911"/>
    <x v="0"/>
    <x v="1"/>
    <x v="4"/>
    <x v="141"/>
    <n v="242.59"/>
    <s v="People's Republic of China"/>
    <x v="141"/>
    <n v="102.36"/>
  </r>
  <r>
    <s v="2015-12-18"/>
    <s v="2015-12-21"/>
    <s v="2015-12-23"/>
    <s v="2015-12-23"/>
    <n v="3"/>
    <n v="5"/>
    <s v="ŁÓDŹ"/>
    <s v="DDU"/>
    <x v="1"/>
    <n v="1"/>
    <x v="84"/>
    <s v="TRUCK"/>
    <s v="WARSZAWA"/>
    <s v="1"/>
    <s v="20214/2015/9"/>
    <n v="54"/>
    <s v="SS16"/>
    <s v="LICHEE APPAREL"/>
    <n v="1322"/>
    <x v="0"/>
    <x v="0"/>
    <x v="1"/>
    <x v="142"/>
    <m/>
    <s v="India"/>
    <x v="142"/>
    <n v="0"/>
  </r>
  <r>
    <s v="2015-12-18"/>
    <s v="2015-12-22"/>
    <s v="2015-12-31"/>
    <s v="2015-12-31"/>
    <n v="4"/>
    <n v="13"/>
    <s v="ŁÓDŹ"/>
    <s v="DDU"/>
    <x v="1"/>
    <n v="1"/>
    <x v="84"/>
    <s v="TRUCK"/>
    <s v="WARSZAWA"/>
    <s v="1"/>
    <s v="20214/2015/10"/>
    <n v="54"/>
    <s v="SS16"/>
    <s v="LICHEE APPAREL"/>
    <n v="669"/>
    <x v="0"/>
    <x v="0"/>
    <x v="1"/>
    <x v="143"/>
    <m/>
    <s v="India"/>
    <x v="142"/>
    <n v="0"/>
  </r>
  <r>
    <s v="2015-12-18"/>
    <s v="2016-01-25"/>
    <s v="2016-01-28"/>
    <s v="2016-01-28"/>
    <n v="38"/>
    <n v="41"/>
    <s v="SHANGHAI"/>
    <s v="FOB"/>
    <x v="0"/>
    <n v="0"/>
    <x v="87"/>
    <s v="TRUCK"/>
    <s v="GDAŃSK"/>
    <s v="1"/>
    <s v="23568/2015/2"/>
    <n v="52"/>
    <s v="SS16"/>
    <s v="BRIGHT SHOW INT.LTD"/>
    <n v="2167"/>
    <x v="0"/>
    <x v="1"/>
    <x v="1"/>
    <x v="144"/>
    <n v="44.72"/>
    <s v="People's Republic of China"/>
    <x v="143"/>
    <n v="18.87"/>
  </r>
  <r>
    <s v="2015-12-19"/>
    <s v="2015-12-22"/>
    <s v="2015-12-23"/>
    <s v="2015-12-23"/>
    <n v="3"/>
    <n v="4"/>
    <s v="ŁÓDŹ"/>
    <s v="DDU"/>
    <x v="1"/>
    <n v="1"/>
    <x v="84"/>
    <s v="TRUCK"/>
    <s v="WARSZAWA"/>
    <s v="1"/>
    <s v="26207/2015/1"/>
    <n v="54"/>
    <s v="SS16"/>
    <s v="STYLZ WEAR"/>
    <n v="268"/>
    <x v="0"/>
    <x v="0"/>
    <x v="1"/>
    <x v="145"/>
    <m/>
    <s v="India"/>
    <x v="142"/>
    <n v="0"/>
  </r>
  <r>
    <s v="2015-12-19"/>
    <s v="2016-01-10"/>
    <s v="2016-01-14"/>
    <s v="2016-01-14"/>
    <n v="22"/>
    <n v="26"/>
    <s v="TUTICORIN"/>
    <s v="FOB"/>
    <x v="0"/>
    <n v="1"/>
    <x v="88"/>
    <s v="TRUCK"/>
    <s v="HAMBURG"/>
    <s v="1"/>
    <s v="20217/2015/9"/>
    <n v="54"/>
    <s v="SS16"/>
    <s v="BLOOM CLOTHING CO."/>
    <n v="531"/>
    <x v="1"/>
    <x v="0"/>
    <x v="1"/>
    <x v="146"/>
    <n v="5.15"/>
    <s v="India"/>
    <x v="144"/>
    <n v="2.17"/>
  </r>
  <r>
    <s v="2015-12-19"/>
    <s v="2016-01-10"/>
    <s v="2016-01-14"/>
    <s v="2016-01-14"/>
    <n v="22"/>
    <n v="26"/>
    <s v="TUTICORIN"/>
    <s v="FOB"/>
    <x v="0"/>
    <n v="1"/>
    <x v="6"/>
    <s v="TRUCK"/>
    <s v="HAMBURG"/>
    <s v="1"/>
    <s v="61693/SS16/1"/>
    <n v="52"/>
    <s v="SS16"/>
    <s v="BLOOM CLOTHING CO."/>
    <n v="1255"/>
    <x v="2"/>
    <x v="2"/>
    <x v="2"/>
    <x v="147"/>
    <n v="11.67"/>
    <s v="India"/>
    <x v="145"/>
    <n v="4.92"/>
  </r>
  <r>
    <s v="2015-12-19"/>
    <s v="2016-01-10"/>
    <s v="2016-01-14"/>
    <s v="2016-01-14"/>
    <n v="22"/>
    <n v="26"/>
    <s v="TUTICORIN"/>
    <s v="FOB"/>
    <x v="0"/>
    <n v="1"/>
    <x v="6"/>
    <s v="TRUCK"/>
    <s v="HAMBURG"/>
    <s v="1"/>
    <s v="61693/SS16/2"/>
    <n v="52"/>
    <s v="SS16"/>
    <s v="BLOOM CLOTHING CO."/>
    <n v="767"/>
    <x v="2"/>
    <x v="2"/>
    <x v="2"/>
    <x v="148"/>
    <n v="7.51"/>
    <s v="India"/>
    <x v="146"/>
    <n v="3.17"/>
  </r>
  <r>
    <s v="2015-12-19"/>
    <s v="2016-01-22"/>
    <s v="2016-01-27"/>
    <s v="2016-01-27"/>
    <n v="34"/>
    <n v="39"/>
    <s v="SHANGHAI"/>
    <s v="FOB"/>
    <x v="0"/>
    <n v="0"/>
    <x v="89"/>
    <s v="RAILWAY"/>
    <s v="GDAŃSK"/>
    <s v="1"/>
    <s v="27355/2015/3"/>
    <n v="51"/>
    <s v="SS16"/>
    <s v="ANHUI XINA"/>
    <n v="4873"/>
    <x v="0"/>
    <x v="0"/>
    <x v="4"/>
    <x v="149"/>
    <n v="190.48"/>
    <s v="People's Republic of China"/>
    <x v="147"/>
    <n v="80.38"/>
  </r>
  <r>
    <s v="2015-12-19"/>
    <s v="2016-01-25"/>
    <s v="2016-01-28"/>
    <s v="2016-01-28"/>
    <n v="37"/>
    <n v="40"/>
    <s v="CHITTAGONG"/>
    <s v="FOB"/>
    <x v="0"/>
    <n v="1"/>
    <x v="90"/>
    <s v="TRUCK"/>
    <s v="GDAŃSK"/>
    <s v="1"/>
    <s v="20222/2015/4"/>
    <n v="54"/>
    <s v="SS16"/>
    <s v="FASHIONTEX"/>
    <n v="1959"/>
    <x v="0"/>
    <x v="0"/>
    <x v="0"/>
    <x v="150"/>
    <n v="69.36"/>
    <s v="Bangladesh"/>
    <x v="148"/>
    <n v="29.27"/>
  </r>
  <r>
    <s v="2015-12-19"/>
    <s v="2016-01-25"/>
    <s v="2016-01-29"/>
    <s v="2016-01-29"/>
    <n v="37"/>
    <n v="41"/>
    <s v="CHITTAGONG"/>
    <s v="FOB"/>
    <x v="0"/>
    <n v="1"/>
    <x v="91"/>
    <s v="RAILWAY"/>
    <s v="GDAŃSK"/>
    <s v="1"/>
    <s v="20222/2015/3"/>
    <n v="54"/>
    <s v="SS16"/>
    <s v="FASHIONTEX"/>
    <n v="1934"/>
    <x v="0"/>
    <x v="0"/>
    <x v="0"/>
    <x v="151"/>
    <n v="69.930000000000007"/>
    <s v="Bangladesh"/>
    <x v="149"/>
    <n v="29.51"/>
  </r>
  <r>
    <s v="2015-12-19"/>
    <s v="2016-01-25"/>
    <s v="2016-01-29"/>
    <s v="2016-01-29"/>
    <n v="37"/>
    <n v="41"/>
    <s v="CHITTAGONG"/>
    <s v="FOB"/>
    <x v="0"/>
    <n v="1"/>
    <x v="92"/>
    <s v="RAILWAY"/>
    <s v="GDAŃSK"/>
    <s v="1"/>
    <s v="20370/2015/2"/>
    <n v="54"/>
    <s v="SS16"/>
    <s v="SAILOR MOON CLOTHING LTD"/>
    <n v="401"/>
    <x v="0"/>
    <x v="0"/>
    <x v="0"/>
    <x v="152"/>
    <n v="11.47"/>
    <s v="Bangladesh"/>
    <x v="150"/>
    <n v="4.84"/>
  </r>
  <r>
    <s v="2015-12-19"/>
    <s v="2016-01-25"/>
    <s v="2016-01-29"/>
    <s v="2016-01-29"/>
    <n v="37"/>
    <n v="41"/>
    <s v="CHITTAGONG"/>
    <s v="FOB"/>
    <x v="0"/>
    <n v="1"/>
    <x v="6"/>
    <s v="RAILWAY"/>
    <s v="GDAŃSK"/>
    <s v="1"/>
    <s v="20467/2015/14"/>
    <n v="54"/>
    <s v="SS16"/>
    <s v="INNOVATION DESIGN"/>
    <n v="1685"/>
    <x v="2"/>
    <x v="2"/>
    <x v="2"/>
    <x v="153"/>
    <n v="44.25"/>
    <s v="Bangladesh"/>
    <x v="151"/>
    <n v="18.670000000000002"/>
  </r>
  <r>
    <s v="2015-12-19"/>
    <s v="2016-01-25"/>
    <s v="2016-01-29"/>
    <s v="2016-01-29"/>
    <n v="37"/>
    <n v="41"/>
    <s v="CHITTAGONG"/>
    <s v="FOB"/>
    <x v="0"/>
    <n v="1"/>
    <x v="93"/>
    <s v="RAILWAY"/>
    <s v="GDAŃSK"/>
    <s v="1"/>
    <s v="20808/2015/3"/>
    <n v="54"/>
    <s v="SS16"/>
    <s v="FASHION WEAR INT'L"/>
    <n v="3598"/>
    <x v="0"/>
    <x v="0"/>
    <x v="0"/>
    <x v="154"/>
    <n v="53.22"/>
    <s v="Bangladesh"/>
    <x v="152"/>
    <n v="22.46"/>
  </r>
  <r>
    <s v="2015-12-19"/>
    <s v="2016-01-25"/>
    <s v="2016-02-04"/>
    <s v="2016-02-04"/>
    <n v="37"/>
    <n v="47"/>
    <s v="CHITTAGONG"/>
    <s v="FOB"/>
    <x v="0"/>
    <n v="1"/>
    <x v="94"/>
    <s v="RAILWAY"/>
    <s v="GDAŃSK"/>
    <s v="1"/>
    <s v="20228/2015/6"/>
    <n v="54"/>
    <s v="SS16"/>
    <s v="BONDED FASHION LTD."/>
    <n v="535"/>
    <x v="0"/>
    <x v="0"/>
    <x v="0"/>
    <x v="155"/>
    <n v="5.4"/>
    <s v="Bangladesh"/>
    <x v="153"/>
    <n v="2.2799999999999998"/>
  </r>
  <r>
    <s v="2015-12-19"/>
    <s v="2016-01-25"/>
    <s v="2016-02-04"/>
    <s v="2016-02-04"/>
    <n v="37"/>
    <n v="47"/>
    <s v="CHITTAGONG"/>
    <s v="FOB"/>
    <x v="0"/>
    <n v="1"/>
    <x v="6"/>
    <s v="RAILWAY"/>
    <s v="GDAŃSK"/>
    <s v="1"/>
    <s v="20370/2015/5"/>
    <n v="54"/>
    <s v="SS16"/>
    <s v="SAILOR MOON CLOTHING LTD"/>
    <n v="996"/>
    <x v="2"/>
    <x v="2"/>
    <x v="2"/>
    <x v="156"/>
    <n v="20.309999999999999"/>
    <s v="Bangladesh"/>
    <x v="154"/>
    <n v="8.57"/>
  </r>
  <r>
    <s v="2015-12-19"/>
    <s v="2016-01-25"/>
    <s v="2016-02-04"/>
    <s v="2016-02-04"/>
    <n v="37"/>
    <n v="47"/>
    <s v="CHITTAGONG"/>
    <s v="FOB"/>
    <x v="0"/>
    <n v="1"/>
    <x v="6"/>
    <s v="RAILWAY"/>
    <s v="GDAŃSK"/>
    <s v="1"/>
    <s v="20376/2015/3"/>
    <n v="54"/>
    <s v="SS16"/>
    <s v="TRANSFIGURE CLOTHING"/>
    <n v="2985"/>
    <x v="2"/>
    <x v="2"/>
    <x v="2"/>
    <x v="157"/>
    <n v="39.119999999999997"/>
    <s v="Bangladesh"/>
    <x v="155"/>
    <n v="16.510000000000002"/>
  </r>
  <r>
    <s v="2015-12-21"/>
    <s v="2016-01-15"/>
    <s v="2016-01-22"/>
    <s v="2016-01-22"/>
    <n v="25"/>
    <n v="32"/>
    <s v="MUMBAI"/>
    <s v="FOB"/>
    <x v="0"/>
    <n v="1"/>
    <x v="3"/>
    <s v="TRUCK"/>
    <s v="HAMBURG"/>
    <s v="1"/>
    <s v="21016/2015/2"/>
    <n v="52"/>
    <s v="SS16"/>
    <s v="KANAHIYA OVERSEAS PVT LTD"/>
    <n v="257"/>
    <x v="0"/>
    <x v="0"/>
    <x v="1"/>
    <x v="158"/>
    <n v="2.48"/>
    <s v="India"/>
    <x v="156"/>
    <n v="1.05"/>
  </r>
  <r>
    <s v="2015-12-21"/>
    <s v="2016-01-22"/>
    <s v="2016-01-26"/>
    <s v="2016-01-26"/>
    <n v="32"/>
    <n v="36"/>
    <s v="NINGBO"/>
    <s v="FOB"/>
    <x v="0"/>
    <n v="0"/>
    <x v="95"/>
    <s v="RAILWAY"/>
    <s v="GDAŃSK"/>
    <s v="1"/>
    <s v="20462/2015/3"/>
    <n v="54"/>
    <s v="SS16"/>
    <s v="NINGBO EVERGREEN"/>
    <n v="1655"/>
    <x v="0"/>
    <x v="1"/>
    <x v="1"/>
    <x v="159"/>
    <n v="37.6"/>
    <s v="People's Republic of China"/>
    <x v="157"/>
    <n v="15.87"/>
  </r>
  <r>
    <s v="2015-12-21"/>
    <s v="2016-01-22"/>
    <s v="2016-01-26"/>
    <s v="2016-01-26"/>
    <n v="32"/>
    <n v="36"/>
    <s v="NINGBO"/>
    <s v="FOB"/>
    <x v="0"/>
    <n v="0"/>
    <x v="96"/>
    <s v="RAILWAY"/>
    <s v="GDAŃSK"/>
    <s v="1"/>
    <s v="62103/SS16/3"/>
    <n v="52"/>
    <s v="SS16"/>
    <s v="NINGBO MIAORUI"/>
    <n v="4662"/>
    <x v="0"/>
    <x v="0"/>
    <x v="3"/>
    <x v="160"/>
    <n v="131.57"/>
    <s v="People's Republic of China"/>
    <x v="158"/>
    <n v="55.52"/>
  </r>
  <r>
    <s v="2015-12-21"/>
    <s v="2016-01-22"/>
    <s v="2016-01-27"/>
    <s v="2016-01-27"/>
    <n v="32"/>
    <n v="37"/>
    <s v="NINGBO"/>
    <s v="FOB"/>
    <x v="0"/>
    <n v="0"/>
    <x v="97"/>
    <s v="RAILWAY"/>
    <s v="GDAŃSK"/>
    <s v="1"/>
    <s v="27069/2015/3"/>
    <n v="51"/>
    <s v="SS16"/>
    <s v="ZHEJIANG YUHONG"/>
    <n v="3151"/>
    <x v="0"/>
    <x v="0"/>
    <x v="3"/>
    <x v="161"/>
    <n v="131.52000000000001"/>
    <s v="People's Republic of China"/>
    <x v="159"/>
    <n v="55.5"/>
  </r>
  <r>
    <s v="2015-12-21"/>
    <s v="2016-01-22"/>
    <s v="2016-01-29"/>
    <s v="2016-01-29"/>
    <n v="32"/>
    <n v="39"/>
    <s v="NINGBO"/>
    <s v="FOB"/>
    <x v="0"/>
    <n v="1"/>
    <x v="98"/>
    <s v="RAILWAY"/>
    <s v="GDAŃSK"/>
    <s v="1"/>
    <s v="20637/2015/2"/>
    <n v="54"/>
    <s v="SS16"/>
    <s v="NINGBO HEYU INT."/>
    <n v="404"/>
    <x v="1"/>
    <x v="0"/>
    <x v="1"/>
    <x v="162"/>
    <n v="8.6999999999999993"/>
    <s v="People's Republic of China"/>
    <x v="160"/>
    <n v="3.67"/>
  </r>
  <r>
    <s v="2015-12-21"/>
    <s v="2016-01-22"/>
    <s v="2016-01-29"/>
    <s v="2016-01-29"/>
    <n v="32"/>
    <n v="39"/>
    <s v="NINGBO"/>
    <s v="FOB"/>
    <x v="0"/>
    <n v="1"/>
    <x v="6"/>
    <s v="RAILWAY"/>
    <s v="GDAŃSK"/>
    <s v="1"/>
    <s v="26514/2015/2"/>
    <n v="52"/>
    <s v="SS16"/>
    <s v="NINGBO HAITIAN"/>
    <n v="35"/>
    <x v="2"/>
    <x v="2"/>
    <x v="2"/>
    <x v="163"/>
    <n v="2.11"/>
    <s v="People's Republic of China"/>
    <x v="161"/>
    <n v="0.89"/>
  </r>
  <r>
    <s v="2015-12-21"/>
    <s v="2016-01-22"/>
    <s v="2016-01-29"/>
    <s v="2016-01-29"/>
    <n v="32"/>
    <n v="39"/>
    <s v="NINGBO"/>
    <s v="FOB"/>
    <x v="0"/>
    <n v="1"/>
    <x v="6"/>
    <s v="RAILWAY"/>
    <s v="GDAŃSK"/>
    <s v="1"/>
    <s v="35144/2015/2"/>
    <n v="51"/>
    <s v="SS16"/>
    <s v="HANGZHOU JASON TRAD"/>
    <n v="1015"/>
    <x v="2"/>
    <x v="2"/>
    <x v="2"/>
    <x v="164"/>
    <n v="14.83"/>
    <s v="People's Republic of China"/>
    <x v="162"/>
    <n v="6.26"/>
  </r>
  <r>
    <s v="2015-12-21"/>
    <s v="2016-01-25"/>
    <s v="2016-01-28"/>
    <s v="2016-01-28"/>
    <n v="35"/>
    <n v="38"/>
    <s v="XIAMEN"/>
    <s v="FOB"/>
    <x v="0"/>
    <n v="0"/>
    <x v="99"/>
    <s v="TRUCK"/>
    <s v="HAMBURG"/>
    <s v="1"/>
    <s v="36228/2015/1"/>
    <n v="51"/>
    <s v="SS16"/>
    <s v="RUN LIFEWEAR"/>
    <n v="1440"/>
    <x v="0"/>
    <x v="0"/>
    <x v="0"/>
    <x v="165"/>
    <n v="65.430000000000007"/>
    <s v="People's Republic of China"/>
    <x v="163"/>
    <n v="27.61"/>
  </r>
  <r>
    <s v="2015-12-21"/>
    <s v="2016-01-29"/>
    <s v="2016-02-01"/>
    <s v="2016-02-01"/>
    <n v="39"/>
    <n v="42"/>
    <s v="XIAMEN"/>
    <s v="FOB"/>
    <x v="0"/>
    <n v="0"/>
    <x v="100"/>
    <s v="RAILWAY"/>
    <s v="GDAŃSK"/>
    <s v="1"/>
    <s v="24869/2015/1"/>
    <n v="54"/>
    <s v="SS16"/>
    <s v="XIAMEN JIASHENG"/>
    <n v="473"/>
    <x v="1"/>
    <x v="0"/>
    <x v="1"/>
    <x v="166"/>
    <n v="18.21"/>
    <s v="People's Republic of China"/>
    <x v="164"/>
    <n v="7.68"/>
  </r>
  <r>
    <s v="2015-12-21"/>
    <s v="2016-01-29"/>
    <s v="2016-02-02"/>
    <s v="2016-02-02"/>
    <n v="39"/>
    <n v="43"/>
    <s v="XIAMEN"/>
    <s v="FOB"/>
    <x v="0"/>
    <n v="0"/>
    <x v="101"/>
    <s v="RAILWAY"/>
    <s v="GDAŃSK"/>
    <s v="1"/>
    <s v="61735/SS16/4"/>
    <n v="52"/>
    <s v="SS16"/>
    <s v="QUANZHOU CEREALS O&amp;F"/>
    <n v="1089"/>
    <x v="0"/>
    <x v="1"/>
    <x v="1"/>
    <x v="167"/>
    <n v="49.96"/>
    <s v="People's Republic of China"/>
    <x v="165"/>
    <n v="21.08"/>
  </r>
  <r>
    <s v="2015-12-21"/>
    <s v="2016-01-29"/>
    <s v="2016-02-02"/>
    <s v="2016-02-02"/>
    <n v="39"/>
    <n v="43"/>
    <s v="XIAMEN"/>
    <s v="FOB"/>
    <x v="0"/>
    <n v="0"/>
    <x v="102"/>
    <s v="RAILWAY"/>
    <s v="GDAŃSK"/>
    <s v="1"/>
    <s v="61735/SS16/3"/>
    <n v="52"/>
    <s v="SS16"/>
    <s v="QUANZHOU CEREALS O&amp;F"/>
    <n v="2268"/>
    <x v="0"/>
    <x v="1"/>
    <x v="1"/>
    <x v="168"/>
    <n v="55.76"/>
    <s v="People's Republic of China"/>
    <x v="166"/>
    <n v="23.53"/>
  </r>
  <r>
    <s v="2015-12-21"/>
    <s v="2016-01-29"/>
    <s v="2016-02-02"/>
    <s v="2016-02-02"/>
    <n v="39"/>
    <n v="43"/>
    <s v="XIAMEN"/>
    <s v="FOB"/>
    <x v="0"/>
    <n v="0"/>
    <x v="103"/>
    <s v="RAILWAY"/>
    <s v="GDAŃSK"/>
    <s v="1"/>
    <s v="24550/2015/1"/>
    <n v="54"/>
    <s v="SS16"/>
    <s v="XIAMEN JINMAO LOGIST"/>
    <n v="360"/>
    <x v="1"/>
    <x v="0"/>
    <x v="1"/>
    <x v="169"/>
    <n v="14.54"/>
    <s v="People's Republic of China"/>
    <x v="167"/>
    <n v="6.14"/>
  </r>
  <r>
    <s v="2015-12-21"/>
    <s v="2016-01-29"/>
    <s v="2016-02-03"/>
    <s v="2016-02-03"/>
    <n v="39"/>
    <n v="44"/>
    <s v="XIAMEN"/>
    <s v="FOB"/>
    <x v="0"/>
    <n v="0"/>
    <x v="104"/>
    <s v="RAILWAY"/>
    <s v="GDAŃSK"/>
    <s v="1"/>
    <s v="20647/2015/2"/>
    <n v="54"/>
    <s v="SS16"/>
    <s v="XIAMEN KINGLAND"/>
    <n v="1158"/>
    <x v="0"/>
    <x v="1"/>
    <x v="1"/>
    <x v="170"/>
    <n v="36.479999999999997"/>
    <s v="People's Republic of China"/>
    <x v="168"/>
    <n v="15.39"/>
  </r>
  <r>
    <s v="2015-12-21"/>
    <s v="2016-02-01"/>
    <s v="2016-02-04"/>
    <s v="2016-02-04"/>
    <n v="42"/>
    <n v="45"/>
    <s v="XIAMEN"/>
    <s v="FOB"/>
    <x v="0"/>
    <n v="0"/>
    <x v="105"/>
    <s v="TRUCK"/>
    <s v="GDAŃSK"/>
    <s v="1"/>
    <s v="20194/2015/2"/>
    <n v="54"/>
    <s v="SS16"/>
    <s v="XIAMEN JUSTSUN"/>
    <n v="1558"/>
    <x v="0"/>
    <x v="1"/>
    <x v="1"/>
    <x v="171"/>
    <n v="33.92"/>
    <s v="People's Republic of China"/>
    <x v="169"/>
    <n v="14.31"/>
  </r>
  <r>
    <s v="2015-12-22"/>
    <s v="2015-12-29"/>
    <s v="2016-01-04"/>
    <s v="2016-01-04"/>
    <n v="7"/>
    <n v="13"/>
    <s v="ŁÓDŹ"/>
    <s v="DDU"/>
    <x v="1"/>
    <n v="1"/>
    <x v="84"/>
    <s v="TRUCK"/>
    <s v="FRANKFURT"/>
    <s v="1"/>
    <s v="20216/2015/2"/>
    <n v="54"/>
    <s v="SS16"/>
    <s v="FAIR TRADE INT'L"/>
    <n v="958"/>
    <x v="0"/>
    <x v="0"/>
    <x v="1"/>
    <x v="172"/>
    <m/>
    <s v="Bangladesh"/>
    <x v="142"/>
    <n v="0"/>
  </r>
  <r>
    <s v="2015-12-23"/>
    <s v="2016-01-22"/>
    <s v="2016-01-26"/>
    <s v="2016-01-26"/>
    <n v="30"/>
    <n v="34"/>
    <s v="YANTIAN"/>
    <s v="FOB"/>
    <x v="0"/>
    <n v="0"/>
    <x v="106"/>
    <s v="RAILWAY"/>
    <s v="GDAŃSK"/>
    <s v="1"/>
    <s v="32380/2015/4"/>
    <n v="51"/>
    <s v="SS16"/>
    <s v="BEEKO"/>
    <n v="786"/>
    <x v="0"/>
    <x v="1"/>
    <x v="1"/>
    <x v="173"/>
    <n v="38.21"/>
    <s v="People's Republic of China"/>
    <x v="170"/>
    <n v="16.12"/>
  </r>
  <r>
    <s v="2015-12-24"/>
    <s v="2016-02-05"/>
    <s v="2016-02-10"/>
    <s v="2016-02-10"/>
    <n v="43"/>
    <n v="48"/>
    <s v="YANGZHOU"/>
    <s v="FOB"/>
    <x v="0"/>
    <n v="0"/>
    <x v="107"/>
    <s v="RAILWAY"/>
    <s v="GDAŃSK"/>
    <s v="1"/>
    <s v="21782/2015/2"/>
    <n v="54"/>
    <s v="SS16"/>
    <s v="JIANGSU SAINTEK"/>
    <n v="1179"/>
    <x v="0"/>
    <x v="0"/>
    <x v="0"/>
    <x v="174"/>
    <n v="63.22"/>
    <s v="People's Republic of China"/>
    <x v="171"/>
    <n v="26.68"/>
  </r>
  <r>
    <s v="2015-12-25"/>
    <s v="2016-02-01"/>
    <s v="2016-02-04"/>
    <s v="2016-02-04"/>
    <n v="38"/>
    <n v="41"/>
    <s v="SHANGHAI"/>
    <s v="FOB"/>
    <x v="0"/>
    <n v="1"/>
    <x v="108"/>
    <s v="TRUCK"/>
    <s v="GDAŃSK"/>
    <s v="1"/>
    <s v="21822/2015/2"/>
    <n v="52"/>
    <s v="SS16"/>
    <s v="ZHENJIANG S&amp;C"/>
    <n v="3908"/>
    <x v="0"/>
    <x v="0"/>
    <x v="0"/>
    <x v="175"/>
    <n v="56.25"/>
    <s v="People's Republic of China"/>
    <x v="172"/>
    <n v="23.74"/>
  </r>
  <r>
    <s v="2015-12-25"/>
    <s v="2016-02-01"/>
    <s v="2016-02-04"/>
    <s v="2016-02-04"/>
    <n v="38"/>
    <n v="41"/>
    <s v="SHANGHAI"/>
    <s v="FOB"/>
    <x v="0"/>
    <n v="1"/>
    <x v="6"/>
    <s v="TRUCK"/>
    <s v="GDAŃSK"/>
    <s v="1"/>
    <s v="24451/2015/1"/>
    <n v="52"/>
    <s v="SS16"/>
    <s v="SHANGHAI BOSUN"/>
    <n v="971"/>
    <x v="2"/>
    <x v="2"/>
    <x v="2"/>
    <x v="176"/>
    <n v="12.9"/>
    <s v="People's Republic of China"/>
    <x v="173"/>
    <n v="5.44"/>
  </r>
  <r>
    <s v="2015-12-25"/>
    <s v="2016-02-01"/>
    <s v="2016-02-05"/>
    <s v="2016-02-05"/>
    <n v="38"/>
    <n v="42"/>
    <s v="SHANGHAI"/>
    <s v="FOB"/>
    <x v="0"/>
    <n v="0"/>
    <x v="109"/>
    <s v="RAILWAY"/>
    <s v="GDAŃSK"/>
    <s v="1"/>
    <s v="21010/2015/2"/>
    <n v="54"/>
    <s v="SS16"/>
    <s v="HANGZHOU EAST CO LTD"/>
    <n v="1314"/>
    <x v="0"/>
    <x v="1"/>
    <x v="1"/>
    <x v="177"/>
    <n v="31.53"/>
    <s v="People's Republic of China"/>
    <x v="174"/>
    <n v="13.3"/>
  </r>
  <r>
    <s v="2015-12-25"/>
    <s v="2016-02-01"/>
    <s v="2016-02-05"/>
    <s v="2016-02-05"/>
    <n v="38"/>
    <n v="42"/>
    <s v="SHANGHAI"/>
    <s v="FOB"/>
    <x v="0"/>
    <n v="0"/>
    <x v="110"/>
    <s v="TRUCK"/>
    <s v="GDAŃSK"/>
    <s v="1"/>
    <s v="19960/2015/3"/>
    <n v="54"/>
    <s v="SS16"/>
    <s v="SUMEC TEXTILE"/>
    <n v="1841"/>
    <x v="1"/>
    <x v="1"/>
    <x v="1"/>
    <x v="178"/>
    <n v="71.989999999999995"/>
    <s v="People's Republic of China"/>
    <x v="175"/>
    <n v="30.38"/>
  </r>
  <r>
    <s v="2015-12-25"/>
    <s v="2016-02-01"/>
    <s v="2016-02-05"/>
    <s v="2016-02-05"/>
    <n v="38"/>
    <n v="42"/>
    <s v="SHANGHAI"/>
    <s v="FOB"/>
    <x v="0"/>
    <n v="0"/>
    <x v="111"/>
    <s v="RAILWAY"/>
    <s v="GDAŃSK"/>
    <s v="1"/>
    <s v="21252/2015/2"/>
    <n v="52"/>
    <s v="SS16"/>
    <s v="SUZHOU QINJIAN I/E"/>
    <n v="2149"/>
    <x v="0"/>
    <x v="1"/>
    <x v="1"/>
    <x v="179"/>
    <n v="49.75"/>
    <s v="People's Republic of China"/>
    <x v="176"/>
    <n v="20.99"/>
  </r>
  <r>
    <s v="2015-12-26"/>
    <s v="2016-02-08"/>
    <s v="2016-02-11"/>
    <s v="2016-02-11"/>
    <n v="44"/>
    <n v="47"/>
    <s v="CHITTAGONG"/>
    <s v="FOB"/>
    <x v="0"/>
    <n v="1"/>
    <x v="112"/>
    <s v="RAILWAY"/>
    <s v="GDAŃSK"/>
    <s v="1"/>
    <s v="20216/2015/10"/>
    <n v="54"/>
    <s v="SS16"/>
    <s v="FAIR TRADE INT'L"/>
    <n v="602"/>
    <x v="0"/>
    <x v="0"/>
    <x v="0"/>
    <x v="180"/>
    <n v="11.62"/>
    <s v="Bangladesh"/>
    <x v="177"/>
    <n v="4.9000000000000004"/>
  </r>
  <r>
    <s v="2015-12-26"/>
    <s v="2016-02-08"/>
    <s v="2016-02-11"/>
    <s v="2016-02-11"/>
    <n v="44"/>
    <n v="47"/>
    <s v="CHITTAGONG"/>
    <s v="FOB"/>
    <x v="0"/>
    <n v="1"/>
    <x v="6"/>
    <s v="RAILWAY"/>
    <s v="GDAŃSK"/>
    <s v="1"/>
    <s v="20376/2015/19"/>
    <n v="54"/>
    <s v="SS16"/>
    <s v="TRANSFIGURE CLOTHING"/>
    <n v="3644"/>
    <x v="2"/>
    <x v="2"/>
    <x v="2"/>
    <x v="181"/>
    <n v="57.1"/>
    <s v="Bangladesh"/>
    <x v="178"/>
    <n v="24.09"/>
  </r>
  <r>
    <s v="2015-12-26"/>
    <s v="2016-02-08"/>
    <s v="2016-02-11"/>
    <s v="2016-02-11"/>
    <n v="44"/>
    <n v="47"/>
    <s v="CHITTAGONG"/>
    <s v="FOB"/>
    <x v="0"/>
    <n v="1"/>
    <x v="113"/>
    <s v="RAILWAY"/>
    <s v="GDAŃSK"/>
    <s v="1"/>
    <s v="62092/SS16/4"/>
    <n v="52"/>
    <s v="SS16"/>
    <s v="TRANSFIGURE CLOTHING"/>
    <n v="1269"/>
    <x v="0"/>
    <x v="0"/>
    <x v="0"/>
    <x v="182"/>
    <n v="12.69"/>
    <s v="Bangladesh"/>
    <x v="179"/>
    <n v="5.35"/>
  </r>
  <r>
    <s v="2015-12-26"/>
    <s v="2016-02-08"/>
    <s v="2016-02-11"/>
    <s v="2016-02-11"/>
    <n v="44"/>
    <n v="47"/>
    <s v="CHITTAGONG"/>
    <s v="FOB"/>
    <x v="0"/>
    <n v="1"/>
    <x v="6"/>
    <s v="RAILWAY"/>
    <s v="GDAŃSK"/>
    <s v="1"/>
    <s v="62092/SS16/5"/>
    <n v="52"/>
    <s v="SS16"/>
    <s v="TRANSFIGURE CLOTHING"/>
    <n v="3073"/>
    <x v="0"/>
    <x v="0"/>
    <x v="0"/>
    <x v="183"/>
    <n v="42.84"/>
    <s v="Bangladesh"/>
    <x v="180"/>
    <n v="18.079999999999998"/>
  </r>
  <r>
    <s v="2015-12-26"/>
    <s v="2016-02-08"/>
    <s v="2016-02-11"/>
    <s v="2016-02-11"/>
    <n v="44"/>
    <n v="47"/>
    <s v="CHITTAGONG"/>
    <s v="FOB"/>
    <x v="0"/>
    <n v="1"/>
    <x v="114"/>
    <s v="RAILWAY"/>
    <s v="GDAŃSK"/>
    <s v="1"/>
    <s v="20222/2015/5"/>
    <n v="54"/>
    <s v="SS16"/>
    <s v="FASHIONTEX"/>
    <n v="1975"/>
    <x v="0"/>
    <x v="0"/>
    <x v="0"/>
    <x v="184"/>
    <n v="60.55"/>
    <s v="Bangladesh"/>
    <x v="181"/>
    <n v="25.55"/>
  </r>
  <r>
    <s v="2015-12-26"/>
    <s v="2016-02-08"/>
    <s v="2016-02-11"/>
    <s v="2016-02-11"/>
    <n v="44"/>
    <n v="47"/>
    <s v="CHITTAGONG"/>
    <s v="FOB"/>
    <x v="0"/>
    <n v="1"/>
    <x v="6"/>
    <s v="RAILWAY"/>
    <s v="GDAŃSK"/>
    <s v="1"/>
    <s v="20467/2015/15"/>
    <n v="54"/>
    <s v="SS16"/>
    <s v="INNOVATION DESIGN"/>
    <n v="214"/>
    <x v="2"/>
    <x v="2"/>
    <x v="2"/>
    <x v="185"/>
    <n v="4.9000000000000004"/>
    <s v="Bangladesh"/>
    <x v="182"/>
    <n v="2.0699999999999998"/>
  </r>
  <r>
    <s v="2015-12-26"/>
    <s v="2016-02-08"/>
    <s v="2016-02-12"/>
    <s v="2016-02-12"/>
    <n v="44"/>
    <n v="48"/>
    <s v="CHITTAGONG"/>
    <s v="FOB"/>
    <x v="0"/>
    <n v="0"/>
    <x v="115"/>
    <s v="RAILWAY"/>
    <s v="GDAŃSK"/>
    <s v="1"/>
    <s v="20216/2015/12"/>
    <n v="54"/>
    <s v="SS16"/>
    <s v="FAIR TRADE INT'L"/>
    <n v="2677"/>
    <x v="0"/>
    <x v="0"/>
    <x v="0"/>
    <x v="186"/>
    <n v="64.209999999999994"/>
    <s v="Bangladesh"/>
    <x v="183"/>
    <n v="27.09"/>
  </r>
  <r>
    <s v="2015-12-26"/>
    <s v="2016-02-08"/>
    <s v="2016-02-12"/>
    <s v="2016-02-12"/>
    <n v="44"/>
    <n v="48"/>
    <s v="CHITTAGONG"/>
    <s v="FOB"/>
    <x v="0"/>
    <n v="1"/>
    <x v="116"/>
    <s v="RAILWAY"/>
    <s v="GDAŃSK"/>
    <s v="1"/>
    <s v="20216/2015/11"/>
    <n v="54"/>
    <s v="SS16"/>
    <s v="FAIR TRADE INT'L"/>
    <n v="929"/>
    <x v="0"/>
    <x v="0"/>
    <x v="0"/>
    <x v="187"/>
    <n v="29.68"/>
    <s v="Bangladesh"/>
    <x v="184"/>
    <n v="12.52"/>
  </r>
  <r>
    <s v="2015-12-26"/>
    <s v="2016-02-08"/>
    <s v="2016-02-12"/>
    <s v="2016-02-12"/>
    <n v="44"/>
    <n v="48"/>
    <s v="CHITTAGONG"/>
    <s v="FOB"/>
    <x v="0"/>
    <n v="1"/>
    <x v="6"/>
    <s v="RAILWAY"/>
    <s v="GDAŃSK"/>
    <s v="1"/>
    <s v="22075/2015/2"/>
    <n v="54"/>
    <s v="SS16"/>
    <s v="DAZ INTERNATIONAL"/>
    <n v="297"/>
    <x v="2"/>
    <x v="2"/>
    <x v="2"/>
    <x v="188"/>
    <n v="4.43"/>
    <s v="Bangladesh"/>
    <x v="185"/>
    <n v="1.87"/>
  </r>
  <r>
    <s v="2015-12-26"/>
    <s v="2016-02-08"/>
    <s v="2016-02-12"/>
    <s v="2016-02-12"/>
    <n v="44"/>
    <n v="48"/>
    <s v="CHITTAGONG"/>
    <s v="FOB"/>
    <x v="0"/>
    <n v="1"/>
    <x v="6"/>
    <s v="RAILWAY"/>
    <s v="GDAŃSK"/>
    <s v="1"/>
    <s v="22847/2015/2"/>
    <n v="54"/>
    <s v="SS16"/>
    <s v="FASHIONTEX"/>
    <n v="2537"/>
    <x v="2"/>
    <x v="2"/>
    <x v="2"/>
    <x v="189"/>
    <n v="30.89"/>
    <s v="Bangladesh"/>
    <x v="186"/>
    <n v="13.03"/>
  </r>
  <r>
    <s v="2015-12-26"/>
    <s v="2016-02-08"/>
    <s v="2016-02-12"/>
    <s v="2016-02-12"/>
    <n v="44"/>
    <n v="48"/>
    <s v="CHITTAGONG"/>
    <s v="FOB"/>
    <x v="0"/>
    <n v="1"/>
    <x v="117"/>
    <s v="RAILWAY"/>
    <s v="GDAŃSK"/>
    <s v="1"/>
    <s v="19692/2015/2"/>
    <n v="54"/>
    <s v="SS16"/>
    <s v="ZEMTEX EXPORT LTD"/>
    <n v="1452"/>
    <x v="0"/>
    <x v="0"/>
    <x v="0"/>
    <x v="190"/>
    <n v="28.54"/>
    <s v="Bangladesh"/>
    <x v="187"/>
    <n v="12.04"/>
  </r>
  <r>
    <s v="2015-12-26"/>
    <s v="2016-02-08"/>
    <s v="2016-02-12"/>
    <s v="2016-02-12"/>
    <n v="44"/>
    <n v="48"/>
    <s v="CHITTAGONG"/>
    <s v="FOB"/>
    <x v="0"/>
    <n v="1"/>
    <x v="6"/>
    <s v="RAILWAY"/>
    <s v="GDAŃSK"/>
    <s v="1"/>
    <s v="20376/2015/20"/>
    <n v="54"/>
    <s v="SS16"/>
    <s v="TRANSFIGURE CLOTHING"/>
    <n v="1884"/>
    <x v="2"/>
    <x v="2"/>
    <x v="2"/>
    <x v="191"/>
    <n v="28.45"/>
    <s v="Bangladesh"/>
    <x v="80"/>
    <n v="12"/>
  </r>
  <r>
    <s v="2015-12-26"/>
    <s v="2016-02-16"/>
    <s v="2016-02-19"/>
    <s v="2016-02-19"/>
    <n v="52"/>
    <n v="55"/>
    <s v="NINGBO"/>
    <s v="FOB"/>
    <x v="0"/>
    <n v="0"/>
    <x v="118"/>
    <s v="RAILWAY"/>
    <s v="GDAŃSK"/>
    <s v="1"/>
    <s v="29754/2015/5"/>
    <n v="51"/>
    <s v="SS16"/>
    <s v="BOK CO., LTD."/>
    <n v="759"/>
    <x v="1"/>
    <x v="0"/>
    <x v="1"/>
    <x v="192"/>
    <n v="27.49"/>
    <s v="People's Republic of China"/>
    <x v="188"/>
    <n v="11.6"/>
  </r>
  <r>
    <s v="2015-12-27"/>
    <s v="2016-01-29"/>
    <s v="2016-02-03"/>
    <s v="2016-02-03"/>
    <n v="33"/>
    <n v="38"/>
    <s v="NINGBO"/>
    <s v="FOB"/>
    <x v="0"/>
    <n v="0"/>
    <x v="119"/>
    <s v="RAILWAY"/>
    <s v="GDAŃSK"/>
    <s v="1"/>
    <s v="29754/2015/4"/>
    <n v="51"/>
    <s v="SS16"/>
    <s v="BOK CO., LTD."/>
    <n v="1561"/>
    <x v="0"/>
    <x v="1"/>
    <x v="1"/>
    <x v="193"/>
    <n v="39.24"/>
    <s v="People's Republic of China"/>
    <x v="189"/>
    <n v="16.559999999999999"/>
  </r>
  <r>
    <s v="2015-12-27"/>
    <s v="2016-01-29"/>
    <s v="2016-02-03"/>
    <s v="2016-02-03"/>
    <n v="33"/>
    <n v="38"/>
    <s v="NINGBO"/>
    <s v="FOB"/>
    <x v="0"/>
    <n v="0"/>
    <x v="120"/>
    <s v="RAILWAY"/>
    <s v="GDAŃSK"/>
    <s v="1"/>
    <s v="24125/2015/2"/>
    <n v="54"/>
    <s v="SS16"/>
    <s v="SHAOXING GOLDEN WAVE"/>
    <n v="906"/>
    <x v="0"/>
    <x v="1"/>
    <x v="1"/>
    <x v="194"/>
    <n v="40.130000000000003"/>
    <s v="People's Republic of China"/>
    <x v="190"/>
    <n v="16.93"/>
  </r>
  <r>
    <s v="2015-12-27"/>
    <s v="2016-01-29"/>
    <s v="2016-02-03"/>
    <s v="2016-02-03"/>
    <n v="33"/>
    <n v="38"/>
    <s v="NINGBO"/>
    <s v="FOB"/>
    <x v="0"/>
    <n v="0"/>
    <x v="121"/>
    <s v="RAILWAY"/>
    <s v="GDAŃSK"/>
    <s v="1"/>
    <s v="20632/2015/2"/>
    <n v="54"/>
    <s v="SS16"/>
    <s v="NINGBO JAGOO TRADING"/>
    <n v="750"/>
    <x v="0"/>
    <x v="1"/>
    <x v="1"/>
    <x v="195"/>
    <n v="44.26"/>
    <s v="People's Republic of China"/>
    <x v="191"/>
    <n v="18.68"/>
  </r>
  <r>
    <s v="2015-12-27"/>
    <s v="2016-01-29"/>
    <s v="2016-02-04"/>
    <s v="2016-02-04"/>
    <n v="33"/>
    <n v="39"/>
    <s v="NINGBO"/>
    <s v="FOB"/>
    <x v="0"/>
    <n v="0"/>
    <x v="122"/>
    <s v="RAILWAY"/>
    <s v="GDAŃSK"/>
    <s v="1"/>
    <s v="21046/2015/10"/>
    <n v="54"/>
    <s v="SS16"/>
    <s v="NINGBO MIAORUI"/>
    <n v="621"/>
    <x v="1"/>
    <x v="0"/>
    <x v="1"/>
    <x v="196"/>
    <n v="26.77"/>
    <s v="People's Republic of China"/>
    <x v="192"/>
    <n v="11.3"/>
  </r>
  <r>
    <s v="2015-12-28"/>
    <s v="2016-02-08"/>
    <s v="2016-02-11"/>
    <s v="2016-02-11"/>
    <n v="42"/>
    <n v="45"/>
    <s v="CHITTAGONG"/>
    <s v="FOB"/>
    <x v="0"/>
    <n v="1"/>
    <x v="123"/>
    <s v="RAILWAY"/>
    <s v="GDAŃSK"/>
    <s v="1"/>
    <s v="20216/2015/3"/>
    <n v="54"/>
    <s v="SS16"/>
    <s v="FAIR TRADE INT'L"/>
    <n v="790"/>
    <x v="0"/>
    <x v="0"/>
    <x v="0"/>
    <x v="197"/>
    <n v="25.99"/>
    <s v="Bangladesh"/>
    <x v="193"/>
    <n v="10.97"/>
  </r>
  <r>
    <s v="2015-12-28"/>
    <s v="2016-02-08"/>
    <s v="2016-02-11"/>
    <s v="2016-02-11"/>
    <n v="42"/>
    <n v="45"/>
    <s v="CHITTAGONG"/>
    <s v="FOB"/>
    <x v="0"/>
    <n v="1"/>
    <x v="6"/>
    <s v="RAILWAY"/>
    <s v="GDAŃSK"/>
    <s v="1"/>
    <s v="20808/2015/13"/>
    <n v="54"/>
    <s v="SS16"/>
    <s v="FASHION WEAR INT'L"/>
    <n v="2071"/>
    <x v="2"/>
    <x v="2"/>
    <x v="2"/>
    <x v="198"/>
    <n v="33.71"/>
    <s v="Bangladesh"/>
    <x v="194"/>
    <n v="14.22"/>
  </r>
  <r>
    <s v="2015-12-28"/>
    <s v="2016-02-08"/>
    <s v="2016-02-11"/>
    <s v="2016-02-11"/>
    <n v="42"/>
    <n v="45"/>
    <s v="CHITTAGONG"/>
    <s v="FOB"/>
    <x v="0"/>
    <n v="1"/>
    <x v="6"/>
    <s v="RAILWAY"/>
    <s v="GDAŃSK"/>
    <s v="1"/>
    <s v="25648/2015/1"/>
    <n v="54"/>
    <s v="SS16"/>
    <s v="ASROTEX"/>
    <n v="452"/>
    <x v="2"/>
    <x v="2"/>
    <x v="2"/>
    <x v="199"/>
    <n v="5.15"/>
    <s v="Bangladesh"/>
    <x v="144"/>
    <n v="2.17"/>
  </r>
  <r>
    <s v="2015-12-28"/>
    <s v="2016-02-08"/>
    <s v="2016-02-12"/>
    <s v="2016-02-12"/>
    <n v="42"/>
    <n v="46"/>
    <s v="CHITTAGONG"/>
    <s v="FOB"/>
    <x v="0"/>
    <n v="1"/>
    <x v="124"/>
    <s v="RAILWAY"/>
    <s v="GDAŃSK"/>
    <s v="1"/>
    <s v="20216/2015/13"/>
    <n v="54"/>
    <s v="SS16"/>
    <s v="FAIR TRADE INT'L"/>
    <n v="162"/>
    <x v="0"/>
    <x v="0"/>
    <x v="0"/>
    <x v="200"/>
    <n v="11.66"/>
    <s v="Bangladesh"/>
    <x v="195"/>
    <n v="4.92"/>
  </r>
  <r>
    <s v="2015-12-28"/>
    <s v="2016-02-08"/>
    <s v="2016-02-12"/>
    <s v="2016-02-12"/>
    <n v="42"/>
    <n v="46"/>
    <s v="CHITTAGONG"/>
    <s v="FOB"/>
    <x v="0"/>
    <n v="1"/>
    <x v="6"/>
    <s v="RAILWAY"/>
    <s v="GDAŃSK"/>
    <s v="1"/>
    <s v="20376/2015/22"/>
    <n v="54"/>
    <s v="SS16"/>
    <s v="TRANSFIGURE CLOTHING"/>
    <n v="1048"/>
    <x v="2"/>
    <x v="2"/>
    <x v="2"/>
    <x v="201"/>
    <n v="16.350000000000001"/>
    <s v="Bangladesh"/>
    <x v="196"/>
    <n v="6.9"/>
  </r>
  <r>
    <s v="2015-12-28"/>
    <s v="2016-02-08"/>
    <s v="2016-02-12"/>
    <s v="2016-02-12"/>
    <n v="42"/>
    <n v="46"/>
    <s v="CHITTAGONG"/>
    <s v="FOB"/>
    <x v="0"/>
    <n v="1"/>
    <x v="6"/>
    <s v="RAILWAY"/>
    <s v="GDAŃSK"/>
    <s v="1"/>
    <s v="20376/2015/24"/>
    <n v="54"/>
    <s v="SS16"/>
    <s v="TRANSFIGURE CLOTHING"/>
    <n v="227"/>
    <x v="2"/>
    <x v="2"/>
    <x v="2"/>
    <x v="202"/>
    <n v="6.44"/>
    <s v="Bangladesh"/>
    <x v="197"/>
    <n v="2.72"/>
  </r>
  <r>
    <s v="2015-12-28"/>
    <s v="2016-02-08"/>
    <s v="2016-02-12"/>
    <s v="2016-02-12"/>
    <n v="42"/>
    <n v="46"/>
    <s v="CHITTAGONG"/>
    <s v="FOB"/>
    <x v="0"/>
    <n v="1"/>
    <x v="6"/>
    <s v="RAILWAY"/>
    <s v="GDAŃSK"/>
    <s v="1"/>
    <s v="20467/2015/17"/>
    <n v="54"/>
    <s v="SS16"/>
    <s v="INNOVATION DESIGN"/>
    <n v="561"/>
    <x v="2"/>
    <x v="2"/>
    <x v="2"/>
    <x v="203"/>
    <n v="11.78"/>
    <s v="Bangladesh"/>
    <x v="198"/>
    <n v="4.97"/>
  </r>
  <r>
    <s v="2015-12-28"/>
    <s v="2016-02-08"/>
    <s v="2016-02-12"/>
    <s v="2016-02-12"/>
    <n v="42"/>
    <n v="46"/>
    <s v="CHITTAGONG"/>
    <s v="FOB"/>
    <x v="0"/>
    <n v="1"/>
    <x v="6"/>
    <s v="RAILWAY"/>
    <s v="GDAŃSK"/>
    <s v="1"/>
    <s v="21019/2015/2"/>
    <n v="52"/>
    <s v="SS16"/>
    <s v="FASHION WEAR INT'L"/>
    <n v="589"/>
    <x v="2"/>
    <x v="2"/>
    <x v="2"/>
    <x v="204"/>
    <n v="5.83"/>
    <s v="Bangladesh"/>
    <x v="199"/>
    <n v="2.46"/>
  </r>
  <r>
    <s v="2015-12-29"/>
    <s v="2016-02-02"/>
    <s v="2016-02-05"/>
    <s v="2016-02-05"/>
    <n v="35"/>
    <n v="38"/>
    <s v="XIAMEN"/>
    <s v="FOB"/>
    <x v="0"/>
    <n v="0"/>
    <x v="125"/>
    <s v="TRUCK"/>
    <s v="BREMERHAVEN"/>
    <s v="1"/>
    <s v="25689/2015/1"/>
    <n v="54"/>
    <s v="SS16"/>
    <s v="QUANZHOU PROPER"/>
    <n v="1287"/>
    <x v="1"/>
    <x v="0"/>
    <x v="1"/>
    <x v="205"/>
    <n v="29.1"/>
    <s v="People's Republic of China"/>
    <x v="200"/>
    <n v="12.28"/>
  </r>
  <r>
    <s v="2015-12-30"/>
    <s v="2016-01-29"/>
    <s v="2016-02-01"/>
    <s v="2016-02-01"/>
    <n v="30"/>
    <n v="33"/>
    <s v="TUTICORIN"/>
    <s v="FOB"/>
    <x v="0"/>
    <n v="1"/>
    <x v="126"/>
    <s v="RAILWAY"/>
    <s v="GDAŃSK"/>
    <s v="1"/>
    <s v="20217/2015/3"/>
    <n v="54"/>
    <s v="SS16"/>
    <s v="BLOOM CLOTHING CO."/>
    <n v="443"/>
    <x v="1"/>
    <x v="0"/>
    <x v="1"/>
    <x v="206"/>
    <n v="12.11"/>
    <s v="India"/>
    <x v="201"/>
    <n v="5.1100000000000003"/>
  </r>
  <r>
    <s v="2015-12-30"/>
    <s v="2016-01-29"/>
    <s v="2016-02-01"/>
    <s v="2016-02-01"/>
    <n v="30"/>
    <n v="33"/>
    <s v="TUTICORIN"/>
    <s v="FOB"/>
    <x v="0"/>
    <n v="1"/>
    <x v="6"/>
    <s v="RAILWAY"/>
    <s v="GDAŃSK"/>
    <s v="1"/>
    <s v="21025/2015/2"/>
    <n v="54"/>
    <s v="SS16"/>
    <s v="KARTHIKAI TEXTILE"/>
    <n v="590"/>
    <x v="2"/>
    <x v="2"/>
    <x v="2"/>
    <x v="207"/>
    <n v="9.5500000000000007"/>
    <s v="India"/>
    <x v="202"/>
    <n v="4.03"/>
  </r>
  <r>
    <s v="2015-12-30"/>
    <s v="2016-01-29"/>
    <s v="2016-02-04"/>
    <s v="2016-02-04"/>
    <n v="30"/>
    <n v="36"/>
    <s v="YANTIAN"/>
    <s v="FOB"/>
    <x v="0"/>
    <n v="0"/>
    <x v="127"/>
    <s v="RAILWAY"/>
    <s v="GDAŃSK"/>
    <s v="1"/>
    <s v="33023/2015/1"/>
    <n v="51"/>
    <s v="SS16"/>
    <s v="EASTERN CHARM LIMITD"/>
    <n v="995"/>
    <x v="2"/>
    <x v="2"/>
    <x v="2"/>
    <x v="208"/>
    <n v="56.1"/>
    <s v="People's Republic of China"/>
    <x v="203"/>
    <n v="23.67"/>
  </r>
  <r>
    <s v="2015-12-30"/>
    <s v="2016-01-29"/>
    <s v="2016-02-05"/>
    <s v="2016-02-05"/>
    <n v="30"/>
    <n v="37"/>
    <s v="YANTIAN"/>
    <s v="FOB"/>
    <x v="0"/>
    <n v="0"/>
    <x v="128"/>
    <s v="RAILWAY"/>
    <s v="GDAŃSK"/>
    <s v="1"/>
    <s v="62068/SS16/1"/>
    <n v="51"/>
    <s v="SS16"/>
    <s v="YONGXINGLONG CHILDRE"/>
    <n v="3080"/>
    <x v="1"/>
    <x v="0"/>
    <x v="0"/>
    <x v="209"/>
    <n v="77.680000000000007"/>
    <s v="People's Republic of China"/>
    <x v="204"/>
    <n v="32.78"/>
  </r>
  <r>
    <s v="2016-01-02"/>
    <s v="2016-01-08"/>
    <s v="2016-01-12"/>
    <s v="2016-01-12"/>
    <n v="6"/>
    <n v="10"/>
    <s v="ISTANBUL"/>
    <s v="FCA"/>
    <x v="2"/>
    <n v="1"/>
    <x v="6"/>
    <s v="TRUCK"/>
    <s v="ŁÓDŹ"/>
    <s v="1"/>
    <s v="21779/2015/4"/>
    <n v="54"/>
    <s v="SS16"/>
    <s v="FATIH TEKSTIL SANAYI"/>
    <n v="31"/>
    <x v="0"/>
    <x v="0"/>
    <x v="1"/>
    <x v="210"/>
    <m/>
    <s v="Turkey"/>
    <x v="142"/>
    <n v="0"/>
  </r>
  <r>
    <s v="2016-01-02"/>
    <s v="2016-01-09"/>
    <s v="2016-01-11"/>
    <s v="2016-01-11"/>
    <n v="7"/>
    <n v="9"/>
    <s v="ISTANBUL"/>
    <s v="FCA"/>
    <x v="2"/>
    <n v="1"/>
    <x v="6"/>
    <s v="TRUCK"/>
    <s v="ŁÓDŹ"/>
    <s v="1"/>
    <s v="22224/2015/1"/>
    <n v="54"/>
    <s v="SS16"/>
    <s v="KGB CORAP TEKSTIL"/>
    <n v="1901"/>
    <x v="0"/>
    <x v="0"/>
    <x v="1"/>
    <x v="211"/>
    <m/>
    <s v="Turkey"/>
    <x v="142"/>
    <n v="0"/>
  </r>
  <r>
    <s v="2016-01-02"/>
    <s v="2016-02-16"/>
    <s v="2016-02-19"/>
    <s v="2016-02-19"/>
    <n v="45"/>
    <n v="48"/>
    <s v="CHITTAGONG"/>
    <s v="FOB"/>
    <x v="0"/>
    <n v="0"/>
    <x v="129"/>
    <s v="RAILWAY"/>
    <s v="GDAŃSK"/>
    <s v="1"/>
    <s v="20467/2015/18"/>
    <n v="54"/>
    <s v="SS16"/>
    <s v="INNOVATION DESIGN"/>
    <n v="1886"/>
    <x v="0"/>
    <x v="0"/>
    <x v="0"/>
    <x v="212"/>
    <n v="69"/>
    <s v="Bangladesh"/>
    <x v="205"/>
    <n v="29.12"/>
  </r>
  <r>
    <s v="2016-01-02"/>
    <s v="2016-02-16"/>
    <s v="2016-02-19"/>
    <s v="2016-02-19"/>
    <n v="45"/>
    <n v="48"/>
    <s v="CHITTAGONG"/>
    <s v="FOB"/>
    <x v="0"/>
    <n v="1"/>
    <x v="130"/>
    <s v="RAILWAY"/>
    <s v="GDAŃSK"/>
    <s v="1"/>
    <s v="20376/2015/23"/>
    <n v="54"/>
    <s v="SS16"/>
    <s v="TRANSFIGURE CLOTHING"/>
    <n v="1003"/>
    <x v="1"/>
    <x v="0"/>
    <x v="1"/>
    <x v="213"/>
    <n v="18.47"/>
    <s v="Bangladesh"/>
    <x v="206"/>
    <n v="7.79"/>
  </r>
  <r>
    <s v="2016-01-02"/>
    <s v="2016-02-16"/>
    <s v="2016-02-19"/>
    <s v="2016-02-19"/>
    <n v="45"/>
    <n v="48"/>
    <s v="CHITTAGONG"/>
    <s v="FOB"/>
    <x v="0"/>
    <n v="1"/>
    <x v="6"/>
    <s v="RAILWAY"/>
    <s v="GDAŃSK"/>
    <s v="1"/>
    <s v="20998/2015/3"/>
    <n v="54"/>
    <s v="SS16"/>
    <s v="TEXZAM INTERNATIONAL"/>
    <n v="292"/>
    <x v="2"/>
    <x v="2"/>
    <x v="2"/>
    <x v="214"/>
    <n v="4.47"/>
    <s v="Bangladesh"/>
    <x v="207"/>
    <n v="1.89"/>
  </r>
  <r>
    <s v="2016-01-03"/>
    <s v="2016-02-16"/>
    <s v="2016-02-19"/>
    <s v="2016-02-19"/>
    <n v="44"/>
    <n v="47"/>
    <s v="CHITTAGONG"/>
    <s v="FOB"/>
    <x v="0"/>
    <n v="1"/>
    <x v="131"/>
    <s v="RAILWAY"/>
    <s v="GDAŃSK"/>
    <s v="1"/>
    <s v="20216/2015/15"/>
    <n v="54"/>
    <s v="SS16"/>
    <s v="FAIR TRADE INT'L"/>
    <n v="1123"/>
    <x v="0"/>
    <x v="1"/>
    <x v="1"/>
    <x v="215"/>
    <n v="29.71"/>
    <s v="Bangladesh"/>
    <x v="208"/>
    <n v="12.54"/>
  </r>
  <r>
    <s v="2016-01-03"/>
    <s v="2016-02-16"/>
    <s v="2016-02-19"/>
    <s v="2016-02-19"/>
    <n v="44"/>
    <n v="47"/>
    <s v="CHITTAGONG"/>
    <s v="FOB"/>
    <x v="0"/>
    <n v="1"/>
    <x v="6"/>
    <s v="RAILWAY"/>
    <s v="GDAŃSK"/>
    <s v="1"/>
    <s v="20231/2015/14"/>
    <n v="54"/>
    <s v="SS16"/>
    <s v="SHUDDHO MODEHAUS"/>
    <n v="721"/>
    <x v="2"/>
    <x v="2"/>
    <x v="2"/>
    <x v="216"/>
    <n v="19.899999999999999"/>
    <s v="Bangladesh"/>
    <x v="209"/>
    <n v="8.4"/>
  </r>
  <r>
    <s v="2016-01-04"/>
    <s v="2016-01-28"/>
    <s v="2016-02-01"/>
    <s v="2016-02-01"/>
    <n v="24"/>
    <n v="28"/>
    <s v="MUMBAI"/>
    <s v="FOB"/>
    <x v="0"/>
    <n v="0"/>
    <x v="132"/>
    <s v="TRUCK"/>
    <s v="HAMBURG"/>
    <s v="1"/>
    <s v="20991/2015/3"/>
    <n v="54"/>
    <s v="SS16"/>
    <s v="SANGOTRA FASHIONS"/>
    <n v="959"/>
    <x v="1"/>
    <x v="0"/>
    <x v="1"/>
    <x v="217"/>
    <n v="27.4"/>
    <s v="India"/>
    <x v="210"/>
    <n v="11.56"/>
  </r>
  <r>
    <s v="2016-01-04"/>
    <s v="2016-01-28"/>
    <s v="2016-02-01"/>
    <s v="2016-02-01"/>
    <n v="24"/>
    <n v="28"/>
    <s v="MUMBAI"/>
    <s v="FOB"/>
    <x v="0"/>
    <n v="0"/>
    <x v="133"/>
    <s v="TRUCK"/>
    <s v="HAMBURG"/>
    <s v="1"/>
    <s v="20991/2015/9"/>
    <n v="54"/>
    <s v="SS16"/>
    <s v="SANGOTRA FASHIONS"/>
    <n v="2084"/>
    <x v="0"/>
    <x v="1"/>
    <x v="1"/>
    <x v="218"/>
    <n v="48.1"/>
    <s v="India"/>
    <x v="211"/>
    <n v="20.3"/>
  </r>
  <r>
    <s v="2016-01-04"/>
    <s v="2016-01-28"/>
    <s v="2016-02-01"/>
    <s v="2016-02-01"/>
    <n v="24"/>
    <n v="28"/>
    <s v="MUMBAI"/>
    <s v="FOB"/>
    <x v="0"/>
    <n v="0"/>
    <x v="134"/>
    <s v="TRUCK"/>
    <s v="HAMBURG"/>
    <s v="1"/>
    <s v="20991/2015/8"/>
    <n v="54"/>
    <s v="SS16"/>
    <s v="SANGOTRA FASHIONS"/>
    <n v="2510"/>
    <x v="0"/>
    <x v="0"/>
    <x v="0"/>
    <x v="219"/>
    <n v="64.23"/>
    <s v="India"/>
    <x v="212"/>
    <n v="27.1"/>
  </r>
  <r>
    <s v="2016-01-04"/>
    <s v="2016-02-05"/>
    <s v="2016-02-09"/>
    <s v="2016-02-09"/>
    <n v="32"/>
    <n v="36"/>
    <s v="NINGBO"/>
    <s v="FOB"/>
    <x v="0"/>
    <n v="0"/>
    <x v="135"/>
    <s v="RAILWAY"/>
    <s v="GDAŃSK"/>
    <s v="1"/>
    <s v="61556/SS16/2"/>
    <n v="52"/>
    <s v="SS16"/>
    <s v="VIVID COLOUR"/>
    <n v="841"/>
    <x v="1"/>
    <x v="0"/>
    <x v="1"/>
    <x v="220"/>
    <n v="27.2"/>
    <s v="Hong Kong S.A.R."/>
    <x v="213"/>
    <n v="11.48"/>
  </r>
  <r>
    <s v="2016-01-04"/>
    <s v="2016-02-05"/>
    <s v="2016-02-10"/>
    <s v="2016-02-10"/>
    <n v="32"/>
    <n v="37"/>
    <s v="NINGBO"/>
    <s v="FOB"/>
    <x v="0"/>
    <n v="0"/>
    <x v="136"/>
    <s v="RAILWAY"/>
    <s v="GDAŃSK"/>
    <s v="1"/>
    <s v="61556/SS16/3"/>
    <n v="52"/>
    <s v="SS16"/>
    <s v="VIVID COLOUR"/>
    <n v="2415"/>
    <x v="0"/>
    <x v="1"/>
    <x v="1"/>
    <x v="221"/>
    <n v="52.8"/>
    <s v="Hong Kong S.A.R."/>
    <x v="214"/>
    <n v="22.28"/>
  </r>
  <r>
    <s v="2016-01-04"/>
    <s v="2016-02-05"/>
    <s v="2016-02-12"/>
    <s v="2016-02-12"/>
    <n v="32"/>
    <n v="39"/>
    <s v="NINGBO"/>
    <s v="FOB"/>
    <x v="0"/>
    <n v="1"/>
    <x v="137"/>
    <s v="TRUCK"/>
    <s v="HAMBURG"/>
    <s v="1"/>
    <s v="21046/2015/12"/>
    <n v="54"/>
    <s v="SS16"/>
    <s v="NINGBO MIAORUI"/>
    <n v="301"/>
    <x v="1"/>
    <x v="0"/>
    <x v="1"/>
    <x v="222"/>
    <n v="20.14"/>
    <s v="People's Republic of China"/>
    <x v="215"/>
    <n v="8.5"/>
  </r>
  <r>
    <s v="2016-01-04"/>
    <s v="2016-02-08"/>
    <s v="2016-02-11"/>
    <s v="2016-02-11"/>
    <n v="35"/>
    <n v="38"/>
    <s v="XIAMEN"/>
    <s v="FOB"/>
    <x v="0"/>
    <n v="0"/>
    <x v="138"/>
    <s v="TRUCK"/>
    <s v="HAMBURG"/>
    <s v="1"/>
    <s v="34782/2015/4"/>
    <n v="51"/>
    <s v="SS16"/>
    <s v="VICAN FOOTWEAR"/>
    <n v="756"/>
    <x v="0"/>
    <x v="1"/>
    <x v="1"/>
    <x v="223"/>
    <n v="40.89"/>
    <s v="People's Republic of China"/>
    <x v="216"/>
    <n v="17.25"/>
  </r>
  <r>
    <s v="2016-01-04"/>
    <s v="2016-02-16"/>
    <s v="2016-02-19"/>
    <s v="2016-02-19"/>
    <n v="43"/>
    <n v="46"/>
    <s v="XIAMEN"/>
    <s v="FOB"/>
    <x v="0"/>
    <n v="0"/>
    <x v="139"/>
    <s v="RAILWAY"/>
    <s v="GDAŃSK"/>
    <s v="1"/>
    <s v="20336/2015/11"/>
    <n v="54"/>
    <s v="SS16"/>
    <s v="QUANZHOU CEREALS O&amp;F"/>
    <n v="804"/>
    <x v="1"/>
    <x v="0"/>
    <x v="1"/>
    <x v="224"/>
    <n v="18.579999999999998"/>
    <s v="People's Republic of China"/>
    <x v="217"/>
    <n v="7.84"/>
  </r>
  <r>
    <s v="2016-01-05"/>
    <s v="2016-01-06"/>
    <s v="2016-01-15"/>
    <s v="2016-01-15"/>
    <n v="1"/>
    <n v="10"/>
    <s v="ŁÓDŹ"/>
    <s v="DDU"/>
    <x v="1"/>
    <n v="1"/>
    <x v="84"/>
    <s v="TRUCK"/>
    <s v="FRANKFURT"/>
    <s v="1"/>
    <s v="20231/2015/11"/>
    <n v="54"/>
    <s v="SS16"/>
    <s v="SHUDDHO MODEHAUS"/>
    <n v="919"/>
    <x v="0"/>
    <x v="0"/>
    <x v="1"/>
    <x v="225"/>
    <n v="25.56"/>
    <s v="Bangladesh"/>
    <x v="218"/>
    <n v="10.79"/>
  </r>
  <r>
    <s v="2016-01-05"/>
    <s v="2016-01-06"/>
    <s v="2016-01-15"/>
    <s v="2016-01-15"/>
    <n v="1"/>
    <n v="10"/>
    <s v="ŁÓDŹ"/>
    <s v="DDU"/>
    <x v="1"/>
    <n v="1"/>
    <x v="84"/>
    <s v="TRUCK"/>
    <s v="FRANKFURT"/>
    <s v="1"/>
    <s v="20231/2015/12"/>
    <n v="54"/>
    <s v="SS16"/>
    <s v="SHUDDHO MODEHAUS"/>
    <n v="956"/>
    <x v="0"/>
    <x v="0"/>
    <x v="1"/>
    <x v="226"/>
    <n v="27.77"/>
    <s v="Bangladesh"/>
    <x v="219"/>
    <n v="11.72"/>
  </r>
  <r>
    <s v="2016-01-05"/>
    <s v="2016-01-06"/>
    <s v="2016-01-15"/>
    <s v="2016-01-15"/>
    <n v="1"/>
    <n v="10"/>
    <s v="ŁÓDŹ"/>
    <s v="DDU"/>
    <x v="1"/>
    <n v="1"/>
    <x v="84"/>
    <s v="TRUCK"/>
    <s v="FRANKFURT"/>
    <s v="1"/>
    <s v="21019/2015/4"/>
    <n v="52"/>
    <s v="SS16"/>
    <s v="FASHION WEAR INT'L"/>
    <n v="252"/>
    <x v="0"/>
    <x v="0"/>
    <x v="1"/>
    <x v="227"/>
    <n v="2.76"/>
    <s v="Bangladesh"/>
    <x v="220"/>
    <n v="1.1599999999999999"/>
  </r>
  <r>
    <s v="2016-01-05"/>
    <s v="2016-01-06"/>
    <s v="2016-01-15"/>
    <s v="2016-01-15"/>
    <n v="1"/>
    <n v="10"/>
    <s v="ŁÓDŹ"/>
    <s v="DDU"/>
    <x v="1"/>
    <n v="1"/>
    <x v="84"/>
    <s v="TRUCK"/>
    <s v="FRANKFURT"/>
    <s v="1"/>
    <s v="21143/2015/2"/>
    <n v="54"/>
    <s v="SS16"/>
    <s v="SEACOTEX FABRICS LTD"/>
    <n v="616"/>
    <x v="0"/>
    <x v="0"/>
    <x v="1"/>
    <x v="228"/>
    <n v="18.690000000000001"/>
    <s v="Bangladesh"/>
    <x v="221"/>
    <n v="7.89"/>
  </r>
  <r>
    <s v="2016-01-05"/>
    <s v="2016-02-22"/>
    <s v="2016-02-29"/>
    <s v="2016-02-29"/>
    <n v="48"/>
    <n v="55"/>
    <s v="CHITTAGONG"/>
    <s v="FOB"/>
    <x v="0"/>
    <n v="0"/>
    <x v="140"/>
    <s v="RAILWAY"/>
    <s v="GDAŃSK"/>
    <s v="1"/>
    <s v="20808/2015/14"/>
    <n v="54"/>
    <s v="SS16"/>
    <s v="FASHION WEAR INT'L"/>
    <n v="3293"/>
    <x v="0"/>
    <x v="1"/>
    <x v="1"/>
    <x v="229"/>
    <n v="49.76"/>
    <s v="Bangladesh"/>
    <x v="222"/>
    <n v="21"/>
  </r>
  <r>
    <s v="2016-01-06"/>
    <s v="2016-02-05"/>
    <s v="2016-02-09"/>
    <s v="2016-02-09"/>
    <n v="30"/>
    <n v="34"/>
    <s v="SHENZHEN"/>
    <s v="FOB"/>
    <x v="0"/>
    <n v="0"/>
    <x v="141"/>
    <s v="RAILWAY"/>
    <s v="GDAŃSK"/>
    <s v="1"/>
    <s v="35157/2015/1"/>
    <n v="51"/>
    <s v="SS16"/>
    <s v="NIKOO COMPANY LTD."/>
    <n v="1400"/>
    <x v="0"/>
    <x v="1"/>
    <x v="1"/>
    <x v="230"/>
    <n v="51.77"/>
    <s v="People's Republic of China"/>
    <x v="223"/>
    <n v="21.85"/>
  </r>
  <r>
    <s v="2016-01-06"/>
    <s v="2016-02-05"/>
    <s v="2016-02-09"/>
    <s v="2016-02-09"/>
    <n v="30"/>
    <n v="34"/>
    <s v="YANTIAN"/>
    <s v="FOB"/>
    <x v="0"/>
    <n v="0"/>
    <x v="142"/>
    <s v="RAILWAY"/>
    <s v="GDAŃSK"/>
    <s v="1"/>
    <s v="32380/2015/8"/>
    <n v="51"/>
    <s v="SS16"/>
    <s v="BEEKO"/>
    <n v="511"/>
    <x v="1"/>
    <x v="0"/>
    <x v="1"/>
    <x v="231"/>
    <n v="20.66"/>
    <s v="People's Republic of China"/>
    <x v="224"/>
    <n v="8.7200000000000006"/>
  </r>
  <r>
    <s v="2016-01-06"/>
    <s v="2016-02-05"/>
    <s v="2016-02-09"/>
    <s v="2016-02-09"/>
    <n v="30"/>
    <n v="34"/>
    <s v="YANTIAN"/>
    <s v="FOB"/>
    <x v="0"/>
    <n v="0"/>
    <x v="143"/>
    <s v="RAILWAY"/>
    <s v="GDAŃSK"/>
    <s v="1"/>
    <s v="33023/2015/2"/>
    <n v="51"/>
    <s v="SS16"/>
    <s v="EASTERN CHARM LIMITD"/>
    <n v="789"/>
    <x v="1"/>
    <x v="0"/>
    <x v="1"/>
    <x v="232"/>
    <n v="26.26"/>
    <s v="People's Republic of China"/>
    <x v="225"/>
    <n v="11.08"/>
  </r>
  <r>
    <s v="2016-01-07"/>
    <s v="2016-02-12"/>
    <s v="2016-02-19"/>
    <s v="2016-02-19"/>
    <n v="36"/>
    <n v="43"/>
    <s v="SHANGHAI"/>
    <s v="FOB"/>
    <x v="0"/>
    <n v="1"/>
    <x v="144"/>
    <s v="TRUCK"/>
    <s v="HAMBURG"/>
    <s v="1"/>
    <s v="21822/2015/5"/>
    <n v="52"/>
    <s v="SS16"/>
    <s v="ZHENJIANG S&amp;C"/>
    <n v="533"/>
    <x v="1"/>
    <x v="0"/>
    <x v="1"/>
    <x v="233"/>
    <n v="8.49"/>
    <s v="People's Republic of China"/>
    <x v="226"/>
    <n v="3.58"/>
  </r>
  <r>
    <s v="2016-01-07"/>
    <s v="2016-02-12"/>
    <s v="2016-02-19"/>
    <s v="2016-02-19"/>
    <n v="36"/>
    <n v="43"/>
    <s v="SHANGHAI"/>
    <s v="FOB"/>
    <x v="0"/>
    <n v="1"/>
    <x v="6"/>
    <s v="TRUCK"/>
    <s v="HAMBURG"/>
    <s v="1"/>
    <s v="24451/2015/3"/>
    <n v="52"/>
    <s v="SS16"/>
    <s v="SHANGHAI BOSUN"/>
    <n v="258"/>
    <x v="2"/>
    <x v="2"/>
    <x v="2"/>
    <x v="234"/>
    <n v="2.59"/>
    <s v="People's Republic of China"/>
    <x v="227"/>
    <n v="1.0900000000000001"/>
  </r>
  <r>
    <s v="2016-01-07"/>
    <s v="2016-02-12"/>
    <s v="2016-02-19"/>
    <s v="2016-02-19"/>
    <n v="36"/>
    <n v="43"/>
    <s v="SHANGHAI"/>
    <s v="FOB"/>
    <x v="0"/>
    <n v="1"/>
    <x v="6"/>
    <s v="TRUCK"/>
    <s v="HAMBURG"/>
    <s v="1"/>
    <s v="29931/2015/1"/>
    <n v="52"/>
    <s v="SS16"/>
    <s v="WINK ACCESSORIES B.V"/>
    <n v="209"/>
    <x v="2"/>
    <x v="2"/>
    <x v="2"/>
    <x v="235"/>
    <n v="7.95"/>
    <s v="People's Republic of China"/>
    <x v="228"/>
    <n v="3.35"/>
  </r>
  <r>
    <s v="2016-01-07"/>
    <s v="2016-02-12"/>
    <s v="2016-02-19"/>
    <s v="2016-02-19"/>
    <n v="36"/>
    <n v="43"/>
    <s v="SHANGHAI"/>
    <s v="FOB"/>
    <x v="0"/>
    <n v="1"/>
    <x v="6"/>
    <s v="TRUCK"/>
    <s v="HAMBURG"/>
    <s v="1"/>
    <s v="30070/2015/1"/>
    <n v="52"/>
    <s v="SS16"/>
    <s v="FUJIAN ONETOUCH BUSINESS SERVICE CO."/>
    <n v="263"/>
    <x v="2"/>
    <x v="2"/>
    <x v="2"/>
    <x v="236"/>
    <n v="5.09"/>
    <s v="People's Republic of China"/>
    <x v="229"/>
    <n v="2.15"/>
  </r>
  <r>
    <s v="2016-01-08"/>
    <s v="2016-02-22"/>
    <s v="2016-02-26"/>
    <s v="2016-02-26"/>
    <n v="45"/>
    <n v="49"/>
    <s v="CHITTAGONG"/>
    <s v="FOB"/>
    <x v="0"/>
    <n v="0"/>
    <x v="145"/>
    <s v="RAILWAY"/>
    <s v="GDAŃSK"/>
    <s v="1"/>
    <s v="61828/SS16/2"/>
    <n v="52"/>
    <s v="SS16"/>
    <s v="FASHION WEAR INT'L"/>
    <n v="1075"/>
    <x v="1"/>
    <x v="0"/>
    <x v="1"/>
    <x v="237"/>
    <n v="14.54"/>
    <s v="Bangladesh"/>
    <x v="167"/>
    <n v="6.14"/>
  </r>
  <r>
    <s v="2016-01-11"/>
    <s v="2016-02-06"/>
    <s v="2016-02-12"/>
    <s v="2016-02-12"/>
    <n v="26"/>
    <n v="32"/>
    <s v="MUMBAI"/>
    <s v="FOB"/>
    <x v="0"/>
    <n v="1"/>
    <x v="3"/>
    <s v="TRUCK"/>
    <s v="HAMBURG"/>
    <s v="1"/>
    <s v="20991/2015/11"/>
    <n v="54"/>
    <s v="SS16"/>
    <s v="SANGOTRA FASHIONS"/>
    <n v="208"/>
    <x v="0"/>
    <x v="0"/>
    <x v="1"/>
    <x v="238"/>
    <n v="6.24"/>
    <s v="India"/>
    <x v="230"/>
    <n v="2.63"/>
  </r>
  <r>
    <s v="2016-01-11"/>
    <s v="2016-02-27"/>
    <s v="2016-03-02"/>
    <s v="2016-03-02"/>
    <n v="47"/>
    <n v="51"/>
    <s v="NINGBO"/>
    <s v="FOB"/>
    <x v="0"/>
    <n v="0"/>
    <x v="146"/>
    <s v="TRUCK"/>
    <s v="GDAŃSK"/>
    <s v="1"/>
    <s v="29754/2015/6"/>
    <n v="51"/>
    <s v="SS16"/>
    <s v="BOK CO., LTD."/>
    <n v="706"/>
    <x v="1"/>
    <x v="0"/>
    <x v="1"/>
    <x v="239"/>
    <n v="26.39"/>
    <s v="People's Republic of China"/>
    <x v="231"/>
    <n v="11.14"/>
  </r>
  <r>
    <s v="2016-01-11"/>
    <s v="2016-02-27"/>
    <s v="2016-03-02"/>
    <s v="2016-03-02"/>
    <n v="47"/>
    <n v="51"/>
    <s v="XIAMEN"/>
    <s v="FOB"/>
    <x v="0"/>
    <n v="0"/>
    <x v="147"/>
    <s v="TRUCK"/>
    <s v="GDAŃSK"/>
    <s v="1"/>
    <s v="24550/2015/2"/>
    <n v="54"/>
    <s v="SS16"/>
    <s v="XIAMEN JINMAO LOGIST"/>
    <n v="1060"/>
    <x v="1"/>
    <x v="0"/>
    <x v="1"/>
    <x v="240"/>
    <n v="23.05"/>
    <s v="People's Republic of China"/>
    <x v="232"/>
    <n v="9.73"/>
  </r>
  <r>
    <s v="2016-01-13"/>
    <s v="2016-01-16"/>
    <s v="2016-01-22"/>
    <s v="2016-01-22"/>
    <n v="3"/>
    <n v="9"/>
    <s v="ŁÓDŹ"/>
    <s v="DDU"/>
    <x v="1"/>
    <n v="1"/>
    <x v="84"/>
    <s v="TRUCK"/>
    <s v="WARSZAWA"/>
    <s v="1"/>
    <s v="25868/2015/3"/>
    <n v="54"/>
    <s v="SS16"/>
    <s v="SRI LAKSHMI FABRICS"/>
    <n v="210"/>
    <x v="0"/>
    <x v="0"/>
    <x v="1"/>
    <x v="241"/>
    <m/>
    <s v="India"/>
    <x v="142"/>
    <n v="0"/>
  </r>
  <r>
    <s v="2016-01-13"/>
    <s v="2016-02-11"/>
    <s v="2016-02-16"/>
    <s v="2016-02-16"/>
    <n v="29"/>
    <n v="34"/>
    <s v="YANTIAN"/>
    <s v="FOB"/>
    <x v="0"/>
    <n v="0"/>
    <x v="148"/>
    <s v="RAILWAY"/>
    <s v="GDAŃSK"/>
    <s v="1"/>
    <s v="32380/2015/5"/>
    <n v="51"/>
    <s v="SS16"/>
    <s v="BEEKO"/>
    <n v="1103"/>
    <x v="0"/>
    <x v="1"/>
    <x v="1"/>
    <x v="242"/>
    <n v="46.91"/>
    <s v="People's Republic of China"/>
    <x v="233"/>
    <n v="19.79"/>
  </r>
  <r>
    <s v="2016-01-13"/>
    <s v="2016-02-11"/>
    <s v="2016-02-18"/>
    <s v="2016-02-18"/>
    <n v="29"/>
    <n v="36"/>
    <s v="SHENZHEN"/>
    <s v="FOB"/>
    <x v="0"/>
    <n v="0"/>
    <x v="149"/>
    <s v="RAILWAY"/>
    <s v="GDAŃSK"/>
    <s v="1"/>
    <s v="35144/2015/4"/>
    <n v="51"/>
    <s v="SS16"/>
    <s v="HANGZHOU JASON TRAD"/>
    <n v="794"/>
    <x v="1"/>
    <x v="0"/>
    <x v="1"/>
    <x v="243"/>
    <n v="20.79"/>
    <s v="People's Republic of China"/>
    <x v="234"/>
    <n v="8.77"/>
  </r>
  <r>
    <s v="2016-01-14"/>
    <s v="2016-01-17"/>
    <s v="2016-01-26"/>
    <s v="2016-01-26"/>
    <n v="3"/>
    <n v="12"/>
    <s v="ŁÓDŹ"/>
    <s v="DDU"/>
    <x v="1"/>
    <n v="1"/>
    <x v="84"/>
    <s v="TRUCK"/>
    <s v="WARSZAWA"/>
    <s v="1"/>
    <s v="25868/2015/1"/>
    <n v="54"/>
    <s v="SS16"/>
    <s v="SRI LAKSHMI FABRICS"/>
    <n v="377"/>
    <x v="0"/>
    <x v="0"/>
    <x v="1"/>
    <x v="244"/>
    <n v="4.2"/>
    <s v="India"/>
    <x v="235"/>
    <n v="1.77"/>
  </r>
  <r>
    <s v="2016-01-15"/>
    <s v="2016-01-18"/>
    <s v="2016-01-25"/>
    <s v="2016-01-25"/>
    <n v="3"/>
    <n v="10"/>
    <s v="ŁÓDŹ"/>
    <s v="DDU"/>
    <x v="1"/>
    <n v="1"/>
    <x v="84"/>
    <s v="TRUCK"/>
    <s v="FRANKFURT"/>
    <s v="1"/>
    <s v="21046/2015/13"/>
    <n v="54"/>
    <s v="SS16"/>
    <s v="NINGBO MIAORUI"/>
    <n v="497"/>
    <x v="0"/>
    <x v="0"/>
    <x v="1"/>
    <x v="245"/>
    <n v="15.67"/>
    <s v="People's Republic of China"/>
    <x v="236"/>
    <n v="6.61"/>
  </r>
  <r>
    <s v="2016-01-15"/>
    <s v="2016-01-26"/>
    <s v="2016-02-01"/>
    <s v="2016-02-01"/>
    <n v="11"/>
    <n v="17"/>
    <s v="ŁÓDŹ"/>
    <s v="DDU"/>
    <x v="3"/>
    <n v="0"/>
    <x v="150"/>
    <s v="RAILWAY"/>
    <s v="MAŁASZEWICZE"/>
    <s v="1"/>
    <s v="25636/2015/1"/>
    <n v="54"/>
    <s v="SS16"/>
    <s v="NINGBO YINZHOU VANDK"/>
    <n v="1073"/>
    <x v="0"/>
    <x v="1"/>
    <x v="1"/>
    <x v="246"/>
    <m/>
    <s v="People's Republic of China"/>
    <x v="142"/>
    <n v="0"/>
  </r>
  <r>
    <s v="2016-01-15"/>
    <s v="2016-02-22"/>
    <s v="2016-02-25"/>
    <s v="2016-02-25"/>
    <n v="38"/>
    <n v="41"/>
    <s v="SHANGHAI"/>
    <s v="FOB"/>
    <x v="0"/>
    <n v="0"/>
    <x v="151"/>
    <s v="RAILWAY"/>
    <s v="GDAŃSK"/>
    <s v="1"/>
    <s v="22034/2015/2"/>
    <n v="54"/>
    <s v="SS16"/>
    <s v="ZHUJI YUANJIN"/>
    <n v="3711"/>
    <x v="0"/>
    <x v="0"/>
    <x v="0"/>
    <x v="247"/>
    <n v="58.18"/>
    <s v="People's Republic of China"/>
    <x v="237"/>
    <n v="24.55"/>
  </r>
  <r>
    <s v="2016-01-15"/>
    <s v="2016-02-22"/>
    <s v="2016-02-29"/>
    <s v="2016-02-29"/>
    <n v="38"/>
    <n v="45"/>
    <s v="SHANGHAI"/>
    <s v="FOB"/>
    <x v="0"/>
    <n v="1"/>
    <x v="3"/>
    <s v="TRUCK"/>
    <s v="GDAŃSK"/>
    <s v="1"/>
    <s v="21817/2015/2"/>
    <n v="52"/>
    <s v="SS16"/>
    <s v="SHANGHAI QUEENSHOW"/>
    <n v="32"/>
    <x v="0"/>
    <x v="0"/>
    <x v="1"/>
    <x v="248"/>
    <n v="2.5"/>
    <s v="People's Republic of China"/>
    <x v="238"/>
    <n v="1.05"/>
  </r>
  <r>
    <s v="2016-01-15"/>
    <s v="2016-02-22"/>
    <s v="2016-02-29"/>
    <s v="2016-02-29"/>
    <n v="38"/>
    <n v="45"/>
    <s v="SHANGHAI"/>
    <s v="FOB"/>
    <x v="0"/>
    <n v="1"/>
    <x v="3"/>
    <s v="TRUCK"/>
    <s v="GDAŃSK"/>
    <s v="1"/>
    <s v="23568/2015/3"/>
    <n v="52"/>
    <s v="SS16"/>
    <s v="BRIGHT SHOW INT.LTD"/>
    <n v="516"/>
    <x v="0"/>
    <x v="0"/>
    <x v="1"/>
    <x v="249"/>
    <n v="12.73"/>
    <s v="People's Republic of China"/>
    <x v="239"/>
    <n v="5.37"/>
  </r>
  <r>
    <s v="2016-01-16"/>
    <s v="2016-01-20"/>
    <s v="2016-01-21"/>
    <s v="2016-01-21"/>
    <n v="4"/>
    <n v="5"/>
    <s v="ŁÓDŹ"/>
    <s v="DDU"/>
    <x v="1"/>
    <n v="1"/>
    <x v="84"/>
    <s v="TRUCK"/>
    <s v="FRANKFURT"/>
    <s v="1"/>
    <s v="20467/2015/19"/>
    <n v="54"/>
    <s v="SS16"/>
    <s v="INNOVATION DESIGN"/>
    <n v="197"/>
    <x v="0"/>
    <x v="0"/>
    <x v="1"/>
    <x v="250"/>
    <n v="4.42"/>
    <s v="Bangladesh"/>
    <x v="240"/>
    <n v="1.87"/>
  </r>
  <r>
    <s v="2016-01-16"/>
    <s v="2016-01-25"/>
    <s v="2016-01-26"/>
    <s v="2016-01-26"/>
    <n v="9"/>
    <n v="10"/>
    <s v="ISTANBUL"/>
    <s v="FCA"/>
    <x v="2"/>
    <n v="1"/>
    <x v="6"/>
    <s v="TRUCK"/>
    <s v="ŁÓDŹ"/>
    <s v="1"/>
    <s v="21779/2015/3"/>
    <n v="54"/>
    <s v="SS16"/>
    <s v="FATIH TEKSTIL SANAYI"/>
    <n v="47"/>
    <x v="0"/>
    <x v="0"/>
    <x v="1"/>
    <x v="251"/>
    <n v="3.39"/>
    <s v="Turkey"/>
    <x v="241"/>
    <n v="1.43"/>
  </r>
  <r>
    <s v="2016-01-17"/>
    <s v="2016-01-21"/>
    <s v="2016-01-25"/>
    <s v="2016-01-25"/>
    <n v="4"/>
    <n v="8"/>
    <s v="ŁÓDŹ"/>
    <s v="DDU"/>
    <x v="1"/>
    <n v="1"/>
    <x v="84"/>
    <s v="TRUCK"/>
    <s v="WARSZAWA"/>
    <s v="1"/>
    <s v="20214/2015/7"/>
    <n v="54"/>
    <s v="SS16"/>
    <s v="LICHEE APPAREL"/>
    <n v="491"/>
    <x v="0"/>
    <x v="0"/>
    <x v="1"/>
    <x v="252"/>
    <m/>
    <s v="India"/>
    <x v="142"/>
    <n v="0"/>
  </r>
  <r>
    <s v="2016-01-18"/>
    <s v="2016-02-18"/>
    <s v="2016-02-24"/>
    <s v="2016-02-24"/>
    <n v="31"/>
    <n v="37"/>
    <s v="NINGBO"/>
    <s v="FOB"/>
    <x v="0"/>
    <n v="0"/>
    <x v="152"/>
    <s v="RAILWAY"/>
    <s v="GDAŃSK"/>
    <s v="1"/>
    <s v="21046/2015/14"/>
    <n v="54"/>
    <s v="SS16"/>
    <s v="NINGBO MIAORUI"/>
    <n v="2052"/>
    <x v="0"/>
    <x v="1"/>
    <x v="1"/>
    <x v="253"/>
    <n v="52.06"/>
    <s v="People's Republic of China"/>
    <x v="242"/>
    <n v="21.97"/>
  </r>
  <r>
    <s v="2016-01-18"/>
    <s v="2016-02-29"/>
    <s v="2016-03-03"/>
    <s v="2016-03-03"/>
    <n v="42"/>
    <n v="45"/>
    <s v="XIAMEN"/>
    <s v="FOB"/>
    <x v="0"/>
    <n v="0"/>
    <x v="153"/>
    <s v="TRUCK"/>
    <s v="GDAŃSK"/>
    <s v="1"/>
    <s v="61735/SS16/5"/>
    <n v="52"/>
    <s v="SS16"/>
    <s v="QUANZHOU CEREALS O&amp;F"/>
    <n v="1683"/>
    <x v="0"/>
    <x v="1"/>
    <x v="1"/>
    <x v="254"/>
    <n v="43.86"/>
    <s v="People's Republic of China"/>
    <x v="243"/>
    <n v="18.510000000000002"/>
  </r>
  <r>
    <s v="2016-01-18"/>
    <s v="2016-02-29"/>
    <s v="2016-03-04"/>
    <s v="2016-03-04"/>
    <n v="42"/>
    <n v="46"/>
    <s v="XIAMEN"/>
    <s v="FOB"/>
    <x v="0"/>
    <n v="0"/>
    <x v="154"/>
    <s v="TRUCK"/>
    <s v="GDAŃSK"/>
    <s v="1"/>
    <s v="28831/2015/3"/>
    <n v="51"/>
    <s v="SS16"/>
    <s v="XIAMEN BESTWAY"/>
    <n v="911"/>
    <x v="0"/>
    <x v="1"/>
    <x v="1"/>
    <x v="255"/>
    <n v="48.22"/>
    <s v="People's Republic of China"/>
    <x v="244"/>
    <n v="20.350000000000001"/>
  </r>
  <r>
    <s v="2016-01-18"/>
    <s v="2016-02-29"/>
    <s v="2016-03-04"/>
    <s v="2016-03-04"/>
    <n v="42"/>
    <n v="46"/>
    <s v="XIAMEN"/>
    <s v="FOB"/>
    <x v="0"/>
    <n v="0"/>
    <x v="155"/>
    <s v="RAILWAY"/>
    <s v="GDAŃSK"/>
    <s v="1"/>
    <s v="29335/2015/1"/>
    <n v="54"/>
    <s v="SS16"/>
    <s v="FUJIAN GREEN GROUP"/>
    <n v="736"/>
    <x v="1"/>
    <x v="0"/>
    <x v="1"/>
    <x v="256"/>
    <n v="20.83"/>
    <s v="People's Republic of China"/>
    <x v="245"/>
    <n v="8.7899999999999991"/>
  </r>
  <r>
    <s v="2016-01-19"/>
    <s v="2016-02-12"/>
    <s v="2016-02-19"/>
    <s v="2016-02-19"/>
    <n v="24"/>
    <n v="31"/>
    <s v="MUMBAI"/>
    <s v="FOB"/>
    <x v="0"/>
    <n v="1"/>
    <x v="3"/>
    <s v="TRUCK"/>
    <s v="HAMBURG"/>
    <s v="1"/>
    <s v="21016/2015/3"/>
    <n v="52"/>
    <s v="SS16"/>
    <s v="KANAHIYA OVERSEAS PVT LTD"/>
    <n v="257"/>
    <x v="0"/>
    <x v="0"/>
    <x v="1"/>
    <x v="257"/>
    <n v="1.18"/>
    <s v="India"/>
    <x v="246"/>
    <n v="0.5"/>
  </r>
  <r>
    <s v="2016-01-20"/>
    <s v="2016-01-21"/>
    <s v="2016-01-27"/>
    <s v="2016-01-27"/>
    <n v="1"/>
    <n v="7"/>
    <s v="ŁÓDŹ"/>
    <s v="DDU"/>
    <x v="1"/>
    <n v="1"/>
    <x v="84"/>
    <s v="TRUCK"/>
    <s v="WARSZAWA"/>
    <s v="1"/>
    <s v="21017/2015/3"/>
    <n v="54"/>
    <s v="SS16"/>
    <s v="SEER GLOBAL LTD."/>
    <n v="206"/>
    <x v="0"/>
    <x v="0"/>
    <x v="1"/>
    <x v="258"/>
    <n v="6.36"/>
    <s v="India"/>
    <x v="247"/>
    <n v="2.68"/>
  </r>
  <r>
    <s v="2016-01-20"/>
    <s v="2016-02-18"/>
    <s v="2016-02-25"/>
    <s v="2016-02-25"/>
    <n v="29"/>
    <n v="36"/>
    <s v="YANTIAN"/>
    <s v="FOB"/>
    <x v="0"/>
    <n v="0"/>
    <x v="156"/>
    <s v="RAILWAY"/>
    <s v="GDAŃSK"/>
    <s v="1"/>
    <s v="62068/SS16/2"/>
    <n v="51"/>
    <s v="SS16"/>
    <s v="YONGXINGLONG CHILDRE"/>
    <n v="1284"/>
    <x v="0"/>
    <x v="1"/>
    <x v="1"/>
    <x v="259"/>
    <n v="31.47"/>
    <s v="People's Republic of China"/>
    <x v="248"/>
    <n v="13.28"/>
  </r>
  <r>
    <s v="2016-01-20"/>
    <s v="2016-02-29"/>
    <s v="2016-03-04"/>
    <s v="2016-03-04"/>
    <n v="40"/>
    <n v="44"/>
    <s v="CHITTAGONG"/>
    <s v="FOB"/>
    <x v="0"/>
    <n v="1"/>
    <x v="157"/>
    <s v="RAILWAY"/>
    <s v="GDAŃSK"/>
    <s v="1"/>
    <s v="20376/2015/25"/>
    <n v="54"/>
    <s v="SS16"/>
    <s v="TRANSFIGURE CLOTHING"/>
    <n v="2385"/>
    <x v="0"/>
    <x v="0"/>
    <x v="0"/>
    <x v="260"/>
    <n v="29.63"/>
    <s v="Bangladesh"/>
    <x v="249"/>
    <n v="12.5"/>
  </r>
  <r>
    <s v="2016-01-20"/>
    <s v="2016-02-29"/>
    <s v="2016-03-04"/>
    <s v="2016-03-04"/>
    <n v="40"/>
    <n v="44"/>
    <s v="CHITTAGONG"/>
    <s v="FOB"/>
    <x v="0"/>
    <n v="1"/>
    <x v="6"/>
    <s v="RAILWAY"/>
    <s v="GDAŃSK"/>
    <s v="1"/>
    <s v="20376/2015/27"/>
    <n v="54"/>
    <s v="SS16"/>
    <s v="TRANSFIGURE CLOTHING"/>
    <n v="2965"/>
    <x v="2"/>
    <x v="2"/>
    <x v="2"/>
    <x v="261"/>
    <n v="39.200000000000003"/>
    <s v="Bangladesh"/>
    <x v="250"/>
    <n v="16.54"/>
  </r>
  <r>
    <s v="2016-01-20"/>
    <s v="2016-02-29"/>
    <s v="2016-03-04"/>
    <s v="2016-03-04"/>
    <n v="40"/>
    <n v="44"/>
    <s v="CHITTAGONG"/>
    <s v="FOB"/>
    <x v="0"/>
    <n v="1"/>
    <x v="158"/>
    <s v="TRUCK"/>
    <s v="GDAŃSK"/>
    <s v="1"/>
    <s v="19692/2015/3"/>
    <n v="54"/>
    <s v="SS16"/>
    <s v="ZEMTEX EXPORT LTD"/>
    <n v="904"/>
    <x v="0"/>
    <x v="0"/>
    <x v="0"/>
    <x v="262"/>
    <n v="19.38"/>
    <s v="Bangladesh"/>
    <x v="251"/>
    <n v="8.18"/>
  </r>
  <r>
    <s v="2016-01-20"/>
    <s v="2016-02-29"/>
    <s v="2016-03-04"/>
    <s v="2016-03-04"/>
    <n v="40"/>
    <n v="44"/>
    <s v="CHITTAGONG"/>
    <s v="FOB"/>
    <x v="0"/>
    <n v="1"/>
    <x v="6"/>
    <s v="TRUCK"/>
    <s v="GDAŃSK"/>
    <s v="1"/>
    <s v="20376/2015/26"/>
    <n v="54"/>
    <s v="SS16"/>
    <s v="TRANSFIGURE CLOTHING"/>
    <n v="2172"/>
    <x v="2"/>
    <x v="2"/>
    <x v="2"/>
    <x v="263"/>
    <n v="31.68"/>
    <s v="Bangladesh"/>
    <x v="252"/>
    <n v="13.37"/>
  </r>
  <r>
    <s v="2016-01-20"/>
    <s v="2016-02-29"/>
    <s v="2016-03-04"/>
    <s v="2016-03-04"/>
    <n v="40"/>
    <n v="44"/>
    <s v="CHITTAGONG"/>
    <s v="FOB"/>
    <x v="0"/>
    <n v="1"/>
    <x v="6"/>
    <s v="TRUCK"/>
    <s v="GDAŃSK"/>
    <s v="1"/>
    <s v="25648/2015/5"/>
    <n v="54"/>
    <s v="SS16"/>
    <s v="ASROTEX"/>
    <n v="198"/>
    <x v="2"/>
    <x v="2"/>
    <x v="2"/>
    <x v="264"/>
    <n v="3.59"/>
    <s v="Bangladesh"/>
    <x v="253"/>
    <n v="1.51"/>
  </r>
  <r>
    <s v="2016-01-21"/>
    <s v="2016-02-27"/>
    <s v="2016-03-01"/>
    <s v="2016-03-01"/>
    <n v="37"/>
    <n v="40"/>
    <s v="FUZHOU"/>
    <s v="FOB"/>
    <x v="0"/>
    <n v="0"/>
    <x v="159"/>
    <s v="RAILWAY"/>
    <s v="GDAŃSK"/>
    <s v="1"/>
    <s v="28831/2015/4"/>
    <n v="51"/>
    <s v="SS16"/>
    <s v="XIAMEN BESTWAY"/>
    <n v="2081"/>
    <x v="0"/>
    <x v="1"/>
    <x v="1"/>
    <x v="265"/>
    <n v="49.23"/>
    <s v="People's Republic of China"/>
    <x v="254"/>
    <n v="20.77"/>
  </r>
  <r>
    <s v="2016-01-22"/>
    <s v="2016-01-29"/>
    <s v="2016-01-29"/>
    <s v="2016-01-29"/>
    <n v="7"/>
    <n v="7"/>
    <s v="ISTANBUL"/>
    <s v="FCA"/>
    <x v="2"/>
    <n v="1"/>
    <x v="6"/>
    <s v="TRUCK"/>
    <s v="ŁÓDŹ"/>
    <s v="1"/>
    <s v="21779/2015/2"/>
    <n v="54"/>
    <s v="SS16"/>
    <s v="FATIH TEKSTIL SANAYI"/>
    <n v="210"/>
    <x v="0"/>
    <x v="0"/>
    <x v="1"/>
    <x v="266"/>
    <n v="15.12"/>
    <s v="Turkey"/>
    <x v="255"/>
    <n v="6.38"/>
  </r>
  <r>
    <s v="2016-01-22"/>
    <s v="2016-02-17"/>
    <s v="2016-02-23"/>
    <s v="2016-02-23"/>
    <n v="26"/>
    <n v="32"/>
    <s v="ŁÓDŹ"/>
    <s v="DDU"/>
    <x v="0"/>
    <n v="0"/>
    <x v="160"/>
    <s v="TRUCK"/>
    <s v="HAMBURG"/>
    <s v="1"/>
    <s v="20214/2015/3"/>
    <n v="54"/>
    <s v="SS16"/>
    <s v="LICHEE APPAREL"/>
    <n v="1622"/>
    <x v="1"/>
    <x v="0"/>
    <x v="1"/>
    <x v="267"/>
    <n v="30.32"/>
    <s v="India"/>
    <x v="256"/>
    <n v="12.79"/>
  </r>
  <r>
    <s v="2016-01-22"/>
    <s v="2016-02-23"/>
    <s v="2016-02-29"/>
    <s v="2016-02-29"/>
    <n v="32"/>
    <n v="38"/>
    <s v="NINGBO"/>
    <s v="FOB"/>
    <x v="0"/>
    <n v="1"/>
    <x v="161"/>
    <s v="TRUCK"/>
    <s v="HAMBURG"/>
    <s v="1"/>
    <s v="20632/2015/3"/>
    <n v="54"/>
    <s v="SS16"/>
    <s v="NINGBO JAGOO TRADING"/>
    <n v="290"/>
    <x v="1"/>
    <x v="0"/>
    <x v="1"/>
    <x v="268"/>
    <n v="8.9600000000000009"/>
    <s v="People's Republic of China"/>
    <x v="257"/>
    <n v="3.78"/>
  </r>
  <r>
    <s v="2016-01-22"/>
    <s v="2016-02-23"/>
    <s v="2016-02-29"/>
    <s v="2016-02-29"/>
    <n v="32"/>
    <n v="38"/>
    <s v="NINGBO"/>
    <s v="FOB"/>
    <x v="0"/>
    <n v="1"/>
    <x v="6"/>
    <s v="TRUCK"/>
    <s v="HAMBURG"/>
    <s v="1"/>
    <s v="26514/2015/3"/>
    <n v="52"/>
    <s v="SS16"/>
    <s v="NINGBO HAITIAN"/>
    <n v="34"/>
    <x v="2"/>
    <x v="2"/>
    <x v="2"/>
    <x v="269"/>
    <n v="2.06"/>
    <s v="People's Republic of China"/>
    <x v="258"/>
    <n v="0.87"/>
  </r>
  <r>
    <s v="2016-01-22"/>
    <s v="2016-02-29"/>
    <s v="2016-03-03"/>
    <s v="2016-03-03"/>
    <n v="38"/>
    <n v="41"/>
    <s v="SHANGHAI"/>
    <s v="FOB"/>
    <x v="0"/>
    <n v="0"/>
    <x v="162"/>
    <s v="TRUCK"/>
    <s v="GDAŃSK"/>
    <s v="1"/>
    <s v="30271/2015/1"/>
    <n v="54"/>
    <s v="SS16"/>
    <s v="JOC GREAT WALL CORP."/>
    <n v="842"/>
    <x v="0"/>
    <x v="1"/>
    <x v="1"/>
    <x v="270"/>
    <n v="36.82"/>
    <s v="People's Republic of China"/>
    <x v="259"/>
    <n v="15.54"/>
  </r>
  <r>
    <s v="2016-01-22"/>
    <s v="2016-02-29"/>
    <s v="2016-03-03"/>
    <s v="2016-03-03"/>
    <n v="38"/>
    <n v="41"/>
    <s v="SHANGHAI"/>
    <s v="FOB"/>
    <x v="0"/>
    <n v="1"/>
    <x v="163"/>
    <s v="TRUCK"/>
    <s v="GDAŃSK"/>
    <s v="1"/>
    <s v="21822/2015/3"/>
    <n v="52"/>
    <s v="SS16"/>
    <s v="ZHENJIANG S&amp;C"/>
    <n v="2811"/>
    <x v="1"/>
    <x v="0"/>
    <x v="0"/>
    <x v="271"/>
    <n v="54.8"/>
    <s v="People's Republic of China"/>
    <x v="260"/>
    <n v="23.12"/>
  </r>
  <r>
    <s v="2016-01-22"/>
    <s v="2016-02-29"/>
    <s v="2016-03-03"/>
    <s v="2016-03-03"/>
    <n v="38"/>
    <n v="41"/>
    <s v="SHANGHAI"/>
    <s v="FOB"/>
    <x v="0"/>
    <n v="1"/>
    <x v="164"/>
    <s v="TRUCK"/>
    <s v="GDAŃSK"/>
    <s v="1"/>
    <s v="19960/2015/4"/>
    <n v="54"/>
    <s v="SS16"/>
    <s v="SUMEC TEXTILE"/>
    <n v="509"/>
    <x v="0"/>
    <x v="0"/>
    <x v="0"/>
    <x v="272"/>
    <n v="11.39"/>
    <s v="People's Republic of China"/>
    <x v="261"/>
    <n v="4.8099999999999996"/>
  </r>
  <r>
    <s v="2016-01-22"/>
    <s v="2016-02-29"/>
    <s v="2016-03-03"/>
    <s v="2016-03-03"/>
    <n v="38"/>
    <n v="41"/>
    <s v="SHANGHAI"/>
    <s v="FOB"/>
    <x v="0"/>
    <n v="1"/>
    <x v="6"/>
    <s v="TRUCK"/>
    <s v="GDAŃSK"/>
    <s v="1"/>
    <s v="61545/SS16/2"/>
    <n v="52"/>
    <s v="SS16"/>
    <s v="EUMETEX COMPANY"/>
    <n v="2016"/>
    <x v="2"/>
    <x v="2"/>
    <x v="2"/>
    <x v="273"/>
    <n v="33.42"/>
    <s v="People's Republic of China"/>
    <x v="262"/>
    <n v="14.1"/>
  </r>
  <r>
    <s v="2016-01-22"/>
    <s v="2016-03-01"/>
    <s v="2016-03-07"/>
    <s v="2016-03-07"/>
    <n v="39"/>
    <n v="45"/>
    <s v="SHANGHAI"/>
    <s v="FOB"/>
    <x v="0"/>
    <n v="0"/>
    <x v="165"/>
    <s v="RAILWAY"/>
    <s v="GDAŃSK"/>
    <s v="1"/>
    <s v="62805/SS16/2"/>
    <n v="52"/>
    <s v="SS16"/>
    <s v="SUZHOU QINJIAN I/E"/>
    <n v="5048"/>
    <x v="0"/>
    <x v="3"/>
    <x v="1"/>
    <x v="274"/>
    <n v="100.13"/>
    <s v="People's Republic of China"/>
    <x v="263"/>
    <n v="42.25"/>
  </r>
  <r>
    <s v="2016-01-23"/>
    <s v="2016-01-24"/>
    <s v="2016-02-03"/>
    <s v="2016-02-03"/>
    <n v="1"/>
    <n v="11"/>
    <s v="ŁÓDŹ"/>
    <s v="DDU"/>
    <x v="1"/>
    <n v="1"/>
    <x v="84"/>
    <s v="TRUCK"/>
    <s v="FRANKFURT"/>
    <s v="1"/>
    <s v="20231/2015/13"/>
    <n v="54"/>
    <s v="SS16"/>
    <s v="SHUDDHO MODEHAUS"/>
    <n v="1295"/>
    <x v="0"/>
    <x v="0"/>
    <x v="1"/>
    <x v="275"/>
    <n v="33.409999999999997"/>
    <s v="Bangladesh"/>
    <x v="264"/>
    <n v="14.1"/>
  </r>
  <r>
    <s v="2016-01-23"/>
    <s v="2016-01-24"/>
    <s v="2016-02-12"/>
    <s v="2016-02-12"/>
    <n v="1"/>
    <n v="20"/>
    <s v="ŁÓDŹ"/>
    <s v="DDU"/>
    <x v="1"/>
    <n v="1"/>
    <x v="84"/>
    <s v="TRUCK"/>
    <s v="FRANKFURT"/>
    <s v="1"/>
    <s v="20231/2015/15"/>
    <n v="54"/>
    <s v="SS16"/>
    <s v="SHUDDHO MODEHAUS"/>
    <n v="1273"/>
    <x v="0"/>
    <x v="0"/>
    <x v="1"/>
    <x v="276"/>
    <n v="29.55"/>
    <s v="Bangladesh"/>
    <x v="265"/>
    <n v="12.47"/>
  </r>
  <r>
    <s v="2016-01-23"/>
    <s v="2016-02-04"/>
    <s v="2016-02-09"/>
    <s v="2016-02-09"/>
    <n v="12"/>
    <n v="17"/>
    <s v="ŁÓDŹ"/>
    <s v="DDU"/>
    <x v="1"/>
    <n v="1"/>
    <x v="84"/>
    <s v="TRUCK"/>
    <s v="FRANKFURT"/>
    <s v="1"/>
    <s v="20467/2015/20"/>
    <n v="54"/>
    <s v="SS16"/>
    <s v="INNOVATION DESIGN"/>
    <n v="862"/>
    <x v="0"/>
    <x v="0"/>
    <x v="1"/>
    <x v="277"/>
    <n v="19.989999999999998"/>
    <s v="Bangladesh"/>
    <x v="266"/>
    <n v="8.44"/>
  </r>
  <r>
    <s v="2016-01-23"/>
    <s v="2016-02-27"/>
    <s v="2016-03-01"/>
    <s v="2016-03-01"/>
    <n v="35"/>
    <n v="38"/>
    <s v="CHITTAGONG"/>
    <s v="FOB"/>
    <x v="0"/>
    <n v="1"/>
    <x v="166"/>
    <s v="TRUCK"/>
    <s v="GDAŃSK"/>
    <s v="1"/>
    <s v="20370/2015/6"/>
    <n v="54"/>
    <s v="SS16"/>
    <s v="SAILOR MOON CLOTHING LTD"/>
    <n v="2747"/>
    <x v="0"/>
    <x v="0"/>
    <x v="0"/>
    <x v="278"/>
    <n v="49.13"/>
    <s v="Bangladesh"/>
    <x v="267"/>
    <n v="20.73"/>
  </r>
  <r>
    <s v="2016-01-23"/>
    <s v="2016-02-27"/>
    <s v="2016-03-01"/>
    <s v="2016-03-01"/>
    <n v="35"/>
    <n v="38"/>
    <s v="CHITTAGONG"/>
    <s v="FOB"/>
    <x v="0"/>
    <n v="1"/>
    <x v="6"/>
    <s v="TRUCK"/>
    <s v="GDAŃSK"/>
    <s v="1"/>
    <s v="20376/2015/28"/>
    <n v="54"/>
    <s v="SS16"/>
    <s v="TRANSFIGURE CLOTHING"/>
    <n v="1520"/>
    <x v="2"/>
    <x v="2"/>
    <x v="2"/>
    <x v="279"/>
    <n v="20.22"/>
    <s v="Bangladesh"/>
    <x v="268"/>
    <n v="8.5299999999999994"/>
  </r>
  <r>
    <s v="2016-01-23"/>
    <s v="2016-02-27"/>
    <s v="2016-03-02"/>
    <s v="2016-03-02"/>
    <n v="35"/>
    <n v="39"/>
    <s v="CHITTAGONG"/>
    <s v="FOB"/>
    <x v="0"/>
    <n v="1"/>
    <x v="167"/>
    <s v="RAILWAY"/>
    <s v="GDAŃSK"/>
    <s v="1"/>
    <s v="20216/2015/17"/>
    <n v="54"/>
    <s v="SS16"/>
    <s v="FAIR TRADE INT'L"/>
    <n v="1324"/>
    <x v="0"/>
    <x v="0"/>
    <x v="0"/>
    <x v="280"/>
    <n v="24.51"/>
    <s v="Bangladesh"/>
    <x v="269"/>
    <n v="10.34"/>
  </r>
  <r>
    <s v="2016-01-23"/>
    <s v="2016-02-27"/>
    <s v="2016-03-02"/>
    <s v="2016-03-02"/>
    <n v="35"/>
    <n v="39"/>
    <s v="CHITTAGONG"/>
    <s v="FOB"/>
    <x v="0"/>
    <n v="1"/>
    <x v="6"/>
    <s v="RAILWAY"/>
    <s v="GDAŃSK"/>
    <s v="1"/>
    <s v="20376/2015/29"/>
    <n v="54"/>
    <s v="SS16"/>
    <s v="TRANSFIGURE CLOTHING"/>
    <n v="2484"/>
    <x v="2"/>
    <x v="2"/>
    <x v="2"/>
    <x v="281"/>
    <n v="40.86"/>
    <s v="Bangladesh"/>
    <x v="270"/>
    <n v="17.239999999999998"/>
  </r>
  <r>
    <s v="2016-01-23"/>
    <s v="2016-02-27"/>
    <s v="2016-03-02"/>
    <s v="2016-03-02"/>
    <n v="35"/>
    <n v="39"/>
    <s v="CHITTAGONG"/>
    <s v="FOB"/>
    <x v="0"/>
    <n v="1"/>
    <x v="168"/>
    <s v="RAILWAY"/>
    <s v="GDAŃSK"/>
    <s v="1"/>
    <s v="20216/2015/16"/>
    <n v="54"/>
    <s v="SS16"/>
    <s v="FAIR TRADE INT'L"/>
    <n v="2217"/>
    <x v="0"/>
    <x v="0"/>
    <x v="0"/>
    <x v="263"/>
    <n v="49"/>
    <s v="Bangladesh"/>
    <x v="271"/>
    <n v="20.68"/>
  </r>
  <r>
    <s v="2016-01-23"/>
    <s v="2016-02-27"/>
    <s v="2016-03-02"/>
    <s v="2016-03-02"/>
    <n v="35"/>
    <n v="39"/>
    <s v="CHITTAGONG"/>
    <s v="FOB"/>
    <x v="0"/>
    <n v="1"/>
    <x v="6"/>
    <s v="RAILWAY"/>
    <s v="GDAŃSK"/>
    <s v="1"/>
    <s v="28143/2015/1"/>
    <n v="54"/>
    <s v="SS16"/>
    <s v="TEX FASHION GLOBAL"/>
    <n v="828"/>
    <x v="2"/>
    <x v="2"/>
    <x v="2"/>
    <x v="282"/>
    <n v="19.66"/>
    <s v="Bangladesh"/>
    <x v="272"/>
    <n v="8.3000000000000007"/>
  </r>
  <r>
    <s v="2016-01-25"/>
    <s v="2016-01-30"/>
    <s v="2016-02-03"/>
    <s v="2016-02-03"/>
    <n v="5"/>
    <n v="9"/>
    <s v="ŁÓDŹ"/>
    <s v="DDU"/>
    <x v="1"/>
    <n v="1"/>
    <x v="84"/>
    <s v="TRUCK"/>
    <s v="FRANKFURT"/>
    <s v="1"/>
    <s v="20467/2015/16"/>
    <n v="54"/>
    <s v="SS16"/>
    <s v="INNOVATION DESIGN"/>
    <n v="567"/>
    <x v="0"/>
    <x v="0"/>
    <x v="1"/>
    <x v="283"/>
    <m/>
    <s v="Bangladesh"/>
    <x v="142"/>
    <n v="0"/>
  </r>
  <r>
    <s v="2016-01-25"/>
    <s v="2016-02-18"/>
    <s v="2016-02-22"/>
    <s v="2016-02-22"/>
    <n v="24"/>
    <n v="28"/>
    <s v="MUMBAI"/>
    <s v="FOB"/>
    <x v="0"/>
    <n v="0"/>
    <x v="169"/>
    <s v="TRUCK"/>
    <s v="HAMBURG"/>
    <s v="1"/>
    <s v="20991/2015/12"/>
    <n v="54"/>
    <s v="SS16"/>
    <s v="SANGOTRA FASHIONS"/>
    <n v="2403"/>
    <x v="0"/>
    <x v="1"/>
    <x v="1"/>
    <x v="284"/>
    <n v="54.4"/>
    <s v="India"/>
    <x v="273"/>
    <n v="22.95"/>
  </r>
  <r>
    <s v="2016-01-25"/>
    <s v="2016-02-22"/>
    <s v="2016-02-25"/>
    <s v="2016-02-25"/>
    <n v="28"/>
    <n v="31"/>
    <s v="TUTICORIN"/>
    <s v="FOB"/>
    <x v="0"/>
    <n v="1"/>
    <x v="170"/>
    <s v="TRUCK"/>
    <s v="HAMBURG"/>
    <s v="1"/>
    <s v="20217/2015/4"/>
    <n v="54"/>
    <s v="SS16"/>
    <s v="BLOOM CLOTHING CO."/>
    <n v="475"/>
    <x v="1"/>
    <x v="0"/>
    <x v="1"/>
    <x v="285"/>
    <n v="16.3"/>
    <s v="India"/>
    <x v="274"/>
    <n v="6.88"/>
  </r>
  <r>
    <s v="2016-01-25"/>
    <s v="2016-02-22"/>
    <s v="2016-02-25"/>
    <s v="2016-02-25"/>
    <n v="28"/>
    <n v="31"/>
    <s v="TUTICORIN"/>
    <s v="FOB"/>
    <x v="0"/>
    <n v="1"/>
    <x v="6"/>
    <s v="TRUCK"/>
    <s v="HAMBURG"/>
    <s v="1"/>
    <s v="21025/2015/5"/>
    <n v="54"/>
    <s v="SS16"/>
    <s v="KARTHIKAI TEXTILE"/>
    <n v="725"/>
    <x v="2"/>
    <x v="2"/>
    <x v="2"/>
    <x v="286"/>
    <n v="13.67"/>
    <s v="India"/>
    <x v="275"/>
    <n v="5.77"/>
  </r>
  <r>
    <s v="2016-01-25"/>
    <s v="2016-03-05"/>
    <s v="2016-03-09"/>
    <s v="2016-03-09"/>
    <n v="40"/>
    <n v="44"/>
    <s v="XIAMEN"/>
    <s v="FOB"/>
    <x v="0"/>
    <n v="0"/>
    <x v="171"/>
    <s v="RAILWAY"/>
    <s v="GDAŃSK"/>
    <s v="1"/>
    <s v="69317/SS16/1"/>
    <n v="51"/>
    <s v="SS16"/>
    <s v="VICAN FOOTWEAR"/>
    <n v="2563"/>
    <x v="1"/>
    <x v="0"/>
    <x v="3"/>
    <x v="287"/>
    <n v="144.75"/>
    <s v="People's Republic of China"/>
    <x v="276"/>
    <n v="61.08"/>
  </r>
  <r>
    <s v="2016-01-25"/>
    <s v="2016-03-05"/>
    <s v="2016-03-10"/>
    <s v="2016-03-10"/>
    <n v="40"/>
    <n v="45"/>
    <s v="XIAMEN"/>
    <s v="FOB"/>
    <x v="0"/>
    <n v="0"/>
    <x v="172"/>
    <s v="RAILWAY"/>
    <s v="GDAŃSK"/>
    <s v="1"/>
    <s v="20194/2015/3"/>
    <n v="54"/>
    <s v="SS16"/>
    <s v="XIAMEN JUSTSUN"/>
    <n v="2480"/>
    <x v="0"/>
    <x v="1"/>
    <x v="1"/>
    <x v="288"/>
    <n v="37.76"/>
    <s v="People's Republic of China"/>
    <x v="277"/>
    <n v="15.93"/>
  </r>
  <r>
    <s v="2016-01-25"/>
    <s v="2016-03-05"/>
    <s v="2016-03-10"/>
    <s v="2016-03-10"/>
    <n v="40"/>
    <n v="45"/>
    <s v="XIAMEN"/>
    <s v="FOB"/>
    <x v="0"/>
    <n v="0"/>
    <x v="173"/>
    <s v="RAILWAY"/>
    <s v="GDAŃSK"/>
    <s v="1"/>
    <s v="20368/2015/3"/>
    <n v="54"/>
    <s v="SS16"/>
    <s v="XIAMEN HALO WORLD"/>
    <n v="1699"/>
    <x v="0"/>
    <x v="1"/>
    <x v="1"/>
    <x v="289"/>
    <n v="40.46"/>
    <s v="People's Republic of China"/>
    <x v="278"/>
    <n v="17.07"/>
  </r>
  <r>
    <s v="2016-01-26"/>
    <s v="2016-02-27"/>
    <s v="2016-03-01"/>
    <s v="2016-03-01"/>
    <n v="32"/>
    <n v="35"/>
    <s v="CHITTAGONG"/>
    <s v="FOB"/>
    <x v="0"/>
    <n v="1"/>
    <x v="174"/>
    <s v="TRUCK"/>
    <s v="GDAŃSK"/>
    <s v="1"/>
    <s v="20376/2015/30"/>
    <n v="54"/>
    <s v="SS16"/>
    <s v="TRANSFIGURE CLOTHING"/>
    <n v="2662"/>
    <x v="0"/>
    <x v="0"/>
    <x v="0"/>
    <x v="290"/>
    <n v="53.29"/>
    <s v="Bangladesh"/>
    <x v="279"/>
    <n v="22.49"/>
  </r>
  <r>
    <s v="2016-01-26"/>
    <s v="2016-02-27"/>
    <s v="2016-03-01"/>
    <s v="2016-03-01"/>
    <n v="32"/>
    <n v="35"/>
    <s v="CHITTAGONG"/>
    <s v="FOB"/>
    <x v="0"/>
    <n v="1"/>
    <x v="175"/>
    <s v="TRUCK"/>
    <s v="GDAŃSK"/>
    <s v="1"/>
    <s v="20376/2015/33"/>
    <n v="54"/>
    <s v="SS16"/>
    <s v="TRANSFIGURE CLOTHING"/>
    <n v="854"/>
    <x v="2"/>
    <x v="2"/>
    <x v="2"/>
    <x v="291"/>
    <n v="13.32"/>
    <s v="Bangladesh"/>
    <x v="280"/>
    <n v="5.62"/>
  </r>
  <r>
    <s v="2016-01-26"/>
    <s v="2016-02-27"/>
    <s v="2016-03-01"/>
    <s v="2016-03-01"/>
    <n v="32"/>
    <n v="35"/>
    <s v="NINGBO"/>
    <s v="FOB"/>
    <x v="0"/>
    <n v="0"/>
    <x v="176"/>
    <s v="RAILWAY"/>
    <s v="GDAŃSK"/>
    <s v="1"/>
    <s v="61445/SS16/1"/>
    <n v="51"/>
    <s v="SS16"/>
    <s v="ZHEJIANG TAIZHOU"/>
    <n v="1284"/>
    <x v="0"/>
    <x v="0"/>
    <x v="0"/>
    <x v="292"/>
    <n v="60.87"/>
    <s v="People's Republic of China"/>
    <x v="281"/>
    <n v="25.69"/>
  </r>
  <r>
    <s v="2016-01-26"/>
    <s v="2016-02-27"/>
    <s v="2016-03-01"/>
    <s v="2016-03-01"/>
    <n v="32"/>
    <n v="35"/>
    <s v="NINGBO"/>
    <s v="FOB"/>
    <x v="0"/>
    <n v="0"/>
    <x v="177"/>
    <s v="TRUCK"/>
    <s v="GDAŃSK"/>
    <s v="1"/>
    <s v="24125/2015/3"/>
    <n v="54"/>
    <s v="SS16"/>
    <s v="SHAOXING GOLDEN WAVE"/>
    <n v="1576"/>
    <x v="0"/>
    <x v="1"/>
    <x v="1"/>
    <x v="293"/>
    <n v="58.45"/>
    <s v="People's Republic of China"/>
    <x v="282"/>
    <n v="24.66"/>
  </r>
  <r>
    <s v="2016-01-26"/>
    <s v="2016-02-27"/>
    <s v="2016-03-03"/>
    <s v="2016-03-03"/>
    <n v="32"/>
    <n v="37"/>
    <s v="NINGBO"/>
    <s v="FOB"/>
    <x v="0"/>
    <n v="0"/>
    <x v="178"/>
    <s v="RAILWAY"/>
    <s v="GDAŃSK"/>
    <s v="1"/>
    <s v="34782/2015/2"/>
    <n v="51"/>
    <s v="SS16"/>
    <s v="VICAN FOOTWEAR"/>
    <n v="1726"/>
    <x v="1"/>
    <x v="0"/>
    <x v="3"/>
    <x v="294"/>
    <n v="154.41"/>
    <s v="People's Republic of China"/>
    <x v="283"/>
    <n v="65.16"/>
  </r>
  <r>
    <s v="2016-01-26"/>
    <s v="2016-02-27"/>
    <s v="2016-03-07"/>
    <s v="2016-03-07"/>
    <n v="32"/>
    <n v="41"/>
    <s v="CHITTAGONG"/>
    <s v="FOB"/>
    <x v="0"/>
    <n v="1"/>
    <x v="179"/>
    <s v="RAILWAY"/>
    <s v="GDAŃSK"/>
    <s v="1"/>
    <s v="20808/2015/4"/>
    <n v="54"/>
    <s v="SS16"/>
    <s v="FASHION WEAR INT'L"/>
    <n v="2598"/>
    <x v="0"/>
    <x v="0"/>
    <x v="0"/>
    <x v="295"/>
    <n v="25.53"/>
    <s v="Bangladesh"/>
    <x v="284"/>
    <n v="10.77"/>
  </r>
  <r>
    <s v="2016-01-26"/>
    <s v="2016-02-27"/>
    <s v="2016-03-07"/>
    <s v="2016-03-07"/>
    <n v="32"/>
    <n v="41"/>
    <s v="CHITTAGONG"/>
    <s v="FOB"/>
    <x v="0"/>
    <n v="1"/>
    <x v="6"/>
    <s v="RAILWAY"/>
    <s v="GDAŃSK"/>
    <s v="1"/>
    <s v="25648/2015/2"/>
    <n v="54"/>
    <s v="SS16"/>
    <s v="ASROTEX"/>
    <n v="2352"/>
    <x v="2"/>
    <x v="2"/>
    <x v="2"/>
    <x v="296"/>
    <n v="28.3"/>
    <s v="Bangladesh"/>
    <x v="285"/>
    <n v="11.94"/>
  </r>
  <r>
    <s v="2016-01-26"/>
    <s v="2016-02-27"/>
    <s v="2016-03-07"/>
    <s v="2016-03-07"/>
    <n v="32"/>
    <n v="41"/>
    <s v="CHITTAGONG"/>
    <s v="FOB"/>
    <x v="0"/>
    <n v="1"/>
    <x v="6"/>
    <s v="RAILWAY"/>
    <s v="GDAŃSK"/>
    <s v="1"/>
    <s v="29296/2015/3"/>
    <n v="54"/>
    <s v="SS16"/>
    <s v="COTTON ZONE LTD."/>
    <n v="1009"/>
    <x v="2"/>
    <x v="2"/>
    <x v="2"/>
    <x v="297"/>
    <n v="15.39"/>
    <s v="Bangladesh"/>
    <x v="286"/>
    <n v="6.49"/>
  </r>
  <r>
    <s v="2016-01-26"/>
    <s v="2016-02-27"/>
    <s v="2016-03-07"/>
    <s v="2016-03-07"/>
    <n v="32"/>
    <n v="41"/>
    <s v="CHITTAGONG"/>
    <s v="FOB"/>
    <x v="0"/>
    <n v="1"/>
    <x v="180"/>
    <s v="RAILWAY"/>
    <s v="GDAŃSK"/>
    <s v="1"/>
    <s v="20216/2015/20"/>
    <n v="54"/>
    <s v="SS16"/>
    <s v="FAIR TRADE INT'L"/>
    <n v="1692"/>
    <x v="0"/>
    <x v="0"/>
    <x v="0"/>
    <x v="298"/>
    <n v="52.47"/>
    <s v="Bangladesh"/>
    <x v="287"/>
    <n v="22.14"/>
  </r>
  <r>
    <s v="2016-01-26"/>
    <s v="2016-02-27"/>
    <s v="2016-03-07"/>
    <s v="2016-03-07"/>
    <n v="32"/>
    <n v="41"/>
    <s v="CHITTAGONG"/>
    <s v="FOB"/>
    <x v="0"/>
    <n v="1"/>
    <x v="6"/>
    <s v="RAILWAY"/>
    <s v="GDAŃSK"/>
    <s v="1"/>
    <s v="22847/2015/6"/>
    <n v="54"/>
    <s v="SS16"/>
    <s v="FASHIONTEX"/>
    <n v="724"/>
    <x v="2"/>
    <x v="2"/>
    <x v="2"/>
    <x v="299"/>
    <n v="16.37"/>
    <s v="Bangladesh"/>
    <x v="288"/>
    <n v="6.91"/>
  </r>
  <r>
    <s v="2016-01-26"/>
    <s v="2016-02-27"/>
    <s v="2016-03-08"/>
    <s v="2016-03-08"/>
    <n v="32"/>
    <n v="42"/>
    <s v="CHITTAGONG"/>
    <s v="FOB"/>
    <x v="0"/>
    <n v="1"/>
    <x v="181"/>
    <s v="TRUCK"/>
    <s v="GDAŃSK"/>
    <s v="1"/>
    <s v="20216/2015/19"/>
    <n v="54"/>
    <s v="SS16"/>
    <s v="FAIR TRADE INT'L"/>
    <n v="536"/>
    <x v="0"/>
    <x v="0"/>
    <x v="0"/>
    <x v="300"/>
    <n v="17.8"/>
    <s v="Bangladesh"/>
    <x v="289"/>
    <n v="7.51"/>
  </r>
  <r>
    <s v="2016-01-26"/>
    <s v="2016-02-27"/>
    <s v="2016-03-08"/>
    <s v="2016-03-08"/>
    <n v="32"/>
    <n v="42"/>
    <s v="CHITTAGONG"/>
    <s v="FOB"/>
    <x v="0"/>
    <n v="1"/>
    <x v="6"/>
    <s v="TRUCK"/>
    <s v="GDAŃSK"/>
    <s v="1"/>
    <s v="20370/2015/7"/>
    <n v="54"/>
    <s v="SS16"/>
    <s v="SAILOR MOON CLOTHING LTD"/>
    <n v="1107"/>
    <x v="2"/>
    <x v="2"/>
    <x v="2"/>
    <x v="301"/>
    <n v="25.27"/>
    <s v="Bangladesh"/>
    <x v="290"/>
    <n v="10.66"/>
  </r>
  <r>
    <s v="2016-01-26"/>
    <s v="2016-02-27"/>
    <s v="2016-03-08"/>
    <s v="2016-03-08"/>
    <n v="32"/>
    <n v="42"/>
    <s v="CHITTAGONG"/>
    <s v="FOB"/>
    <x v="0"/>
    <n v="1"/>
    <x v="6"/>
    <s v="TRUCK"/>
    <s v="GDAŃSK"/>
    <s v="1"/>
    <s v="20376/2015/31"/>
    <n v="54"/>
    <s v="SS16"/>
    <s v="TRANSFIGURE CLOTHING"/>
    <n v="247"/>
    <x v="2"/>
    <x v="2"/>
    <x v="2"/>
    <x v="302"/>
    <n v="5.44"/>
    <s v="Bangladesh"/>
    <x v="106"/>
    <n v="2.2999999999999998"/>
  </r>
  <r>
    <s v="2016-01-26"/>
    <s v="2016-02-27"/>
    <s v="2016-03-08"/>
    <s v="2016-03-08"/>
    <n v="32"/>
    <n v="42"/>
    <s v="CHITTAGONG"/>
    <s v="FOB"/>
    <x v="0"/>
    <n v="1"/>
    <x v="6"/>
    <s v="TRUCK"/>
    <s v="GDAŃSK"/>
    <s v="1"/>
    <s v="20376/2015/32"/>
    <n v="54"/>
    <s v="SS16"/>
    <s v="TRANSFIGURE CLOTHING"/>
    <n v="593"/>
    <x v="2"/>
    <x v="2"/>
    <x v="2"/>
    <x v="303"/>
    <n v="12.05"/>
    <s v="Bangladesh"/>
    <x v="291"/>
    <n v="5.08"/>
  </r>
  <r>
    <s v="2016-01-26"/>
    <s v="2016-02-27"/>
    <s v="2016-03-08"/>
    <s v="2016-03-08"/>
    <n v="32"/>
    <n v="42"/>
    <s v="CHITTAGONG"/>
    <s v="FOB"/>
    <x v="0"/>
    <n v="1"/>
    <x v="6"/>
    <s v="TRUCK"/>
    <s v="GDAŃSK"/>
    <s v="1"/>
    <s v="32727/2015/1"/>
    <n v="54"/>
    <s v="SS16"/>
    <s v="ALEMA TEXTILE LTD."/>
    <n v="727"/>
    <x v="2"/>
    <x v="2"/>
    <x v="2"/>
    <x v="304"/>
    <n v="7.36"/>
    <s v="Bangladesh"/>
    <x v="292"/>
    <n v="3.11"/>
  </r>
  <r>
    <s v="2016-01-28"/>
    <s v="2016-02-01"/>
    <s v="2016-02-03"/>
    <s v="2016-02-03"/>
    <n v="4"/>
    <n v="6"/>
    <s v="ŁÓDŹ"/>
    <s v="DDU"/>
    <x v="1"/>
    <n v="1"/>
    <x v="84"/>
    <s v="TRUCK"/>
    <s v="WARSZAWA"/>
    <s v="1"/>
    <s v="20991/2015/7"/>
    <n v="54"/>
    <s v="SS16"/>
    <s v="SANGOTRA FASHIONS"/>
    <n v="808"/>
    <x v="0"/>
    <x v="0"/>
    <x v="1"/>
    <x v="305"/>
    <m/>
    <s v="India"/>
    <x v="142"/>
    <n v="0"/>
  </r>
  <r>
    <s v="2016-01-28"/>
    <s v="2016-02-27"/>
    <s v="2016-03-01"/>
    <s v="2016-03-01"/>
    <n v="30"/>
    <n v="33"/>
    <s v="SHENZHEN"/>
    <s v="FOB"/>
    <x v="0"/>
    <n v="0"/>
    <x v="182"/>
    <s v="TRUCK"/>
    <s v="GDAŃSK"/>
    <s v="1"/>
    <s v="62923/SS16/1"/>
    <n v="51"/>
    <s v="SS16"/>
    <s v="NIKOO COMPANY LTD."/>
    <n v="1001"/>
    <x v="0"/>
    <x v="1"/>
    <x v="1"/>
    <x v="306"/>
    <n v="33.51"/>
    <s v="People's Republic of China"/>
    <x v="293"/>
    <n v="14.14"/>
  </r>
  <r>
    <s v="2016-01-29"/>
    <s v="2016-03-07"/>
    <s v="2016-03-11"/>
    <s v="2016-03-11"/>
    <n v="38"/>
    <n v="42"/>
    <s v="SHANGHAI"/>
    <s v="FOB"/>
    <x v="0"/>
    <n v="0"/>
    <x v="183"/>
    <s v="RAILWAY"/>
    <s v="GDAŃSK"/>
    <s v="1"/>
    <s v="41156/2015/1"/>
    <n v="51"/>
    <s v="SS16"/>
    <s v="ANHUI TECHNOLOGY I/E"/>
    <n v="2001"/>
    <x v="0"/>
    <x v="0"/>
    <x v="0"/>
    <x v="307"/>
    <n v="56.37"/>
    <s v="People's Republic of China"/>
    <x v="294"/>
    <n v="23.79"/>
  </r>
  <r>
    <s v="2016-01-29"/>
    <s v="2016-03-07"/>
    <s v="2016-03-11"/>
    <s v="2016-03-11"/>
    <n v="38"/>
    <n v="42"/>
    <s v="SHANGHAI"/>
    <s v="FOB"/>
    <x v="0"/>
    <n v="0"/>
    <x v="184"/>
    <s v="TRUCK"/>
    <s v="GDAŃSK"/>
    <s v="1"/>
    <s v="21252/2015/4"/>
    <n v="52"/>
    <s v="SS16"/>
    <s v="SUZHOU QINJIAN I/E"/>
    <n v="1198"/>
    <x v="1"/>
    <x v="0"/>
    <x v="1"/>
    <x v="308"/>
    <n v="24.14"/>
    <s v="People's Republic of China"/>
    <x v="295"/>
    <n v="10.19"/>
  </r>
  <r>
    <s v="2016-01-29"/>
    <s v="2016-03-07"/>
    <s v="2016-03-11"/>
    <s v="2016-03-11"/>
    <n v="38"/>
    <n v="42"/>
    <s v="SHANGHAI"/>
    <s v="FOB"/>
    <x v="0"/>
    <n v="1"/>
    <x v="185"/>
    <s v="RAILWAY"/>
    <s v="GDAŃSK"/>
    <s v="1"/>
    <s v="19960/2015/6"/>
    <n v="54"/>
    <s v="SS16"/>
    <s v="SUMEC TEXTILE"/>
    <n v="351"/>
    <x v="0"/>
    <x v="1"/>
    <x v="1"/>
    <x v="309"/>
    <n v="12.53"/>
    <s v="People's Republic of China"/>
    <x v="296"/>
    <n v="5.29"/>
  </r>
  <r>
    <s v="2016-01-29"/>
    <s v="2016-03-07"/>
    <s v="2016-03-11"/>
    <s v="2016-03-11"/>
    <n v="38"/>
    <n v="42"/>
    <s v="SHANGHAI"/>
    <s v="FOB"/>
    <x v="0"/>
    <n v="1"/>
    <x v="6"/>
    <s v="RAILWAY"/>
    <s v="GDAŃSK"/>
    <s v="1"/>
    <s v="21822/2015/6"/>
    <n v="52"/>
    <s v="SS16"/>
    <s v="ZHENJIANG S&amp;C"/>
    <n v="1270"/>
    <x v="2"/>
    <x v="2"/>
    <x v="2"/>
    <x v="310"/>
    <n v="22.62"/>
    <s v="People's Republic of China"/>
    <x v="297"/>
    <n v="9.5399999999999991"/>
  </r>
  <r>
    <s v="2016-01-29"/>
    <s v="2016-03-07"/>
    <s v="2016-03-11"/>
    <s v="2016-03-11"/>
    <n v="38"/>
    <n v="42"/>
    <s v="SHANGHAI"/>
    <s v="FOB"/>
    <x v="0"/>
    <n v="1"/>
    <x v="6"/>
    <s v="RAILWAY"/>
    <s v="GDAŃSK"/>
    <s v="1"/>
    <s v="29139/2015/1"/>
    <n v="54"/>
    <s v="SS16"/>
    <s v="ANHUI TECHNOLOGY I/E"/>
    <n v="204"/>
    <x v="2"/>
    <x v="2"/>
    <x v="2"/>
    <x v="311"/>
    <n v="6.25"/>
    <s v="People's Republic of China"/>
    <x v="298"/>
    <n v="2.64"/>
  </r>
  <r>
    <s v="2016-01-30"/>
    <s v="2016-02-02"/>
    <s v="2016-02-15"/>
    <s v="2016-02-15"/>
    <n v="3"/>
    <n v="16"/>
    <s v="ŁÓDŹ"/>
    <s v="DDU"/>
    <x v="1"/>
    <n v="1"/>
    <x v="84"/>
    <s v="TRUCK"/>
    <s v="WARSZAWA"/>
    <s v="1"/>
    <s v="20228/2015/7"/>
    <n v="54"/>
    <s v="SS16"/>
    <s v="BONDED FASHION LTD."/>
    <n v="684"/>
    <x v="2"/>
    <x v="2"/>
    <x v="2"/>
    <x v="312"/>
    <n v="16"/>
    <s v="Bangladesh"/>
    <x v="299"/>
    <n v="6.75"/>
  </r>
  <r>
    <s v="2016-01-30"/>
    <s v="2016-03-05"/>
    <s v="2016-03-09"/>
    <s v="2016-03-09"/>
    <n v="35"/>
    <n v="39"/>
    <s v="CHITTAGONG"/>
    <s v="FOB"/>
    <x v="0"/>
    <n v="0"/>
    <x v="186"/>
    <s v="RAILWAY"/>
    <s v="GDAŃSK"/>
    <s v="1"/>
    <s v="21146/2015/3"/>
    <n v="54"/>
    <s v="SS16"/>
    <s v="N.T.APPARELS LTD."/>
    <n v="1439"/>
    <x v="0"/>
    <x v="0"/>
    <x v="0"/>
    <x v="313"/>
    <n v="67"/>
    <s v="Bangladesh"/>
    <x v="300"/>
    <n v="28.27"/>
  </r>
  <r>
    <s v="2016-01-30"/>
    <s v="2016-03-05"/>
    <s v="2016-03-09"/>
    <s v="2016-03-09"/>
    <n v="35"/>
    <n v="39"/>
    <s v="CHITTAGONG"/>
    <s v="FOB"/>
    <x v="0"/>
    <n v="1"/>
    <x v="187"/>
    <s v="RAILWAY"/>
    <s v="GDAŃSK"/>
    <s v="1"/>
    <s v="20216/2015/21"/>
    <n v="54"/>
    <s v="SS16"/>
    <s v="FAIR TRADE INT'L"/>
    <n v="1720"/>
    <x v="0"/>
    <x v="1"/>
    <x v="1"/>
    <x v="314"/>
    <n v="39.22"/>
    <s v="Bangladesh"/>
    <x v="301"/>
    <n v="16.55"/>
  </r>
  <r>
    <s v="2016-01-30"/>
    <s v="2016-03-05"/>
    <s v="2016-03-09"/>
    <s v="2016-03-09"/>
    <n v="35"/>
    <n v="39"/>
    <s v="CHITTAGONG"/>
    <s v="FOB"/>
    <x v="0"/>
    <n v="1"/>
    <x v="6"/>
    <s v="RAILWAY"/>
    <s v="GDAŃSK"/>
    <s v="1"/>
    <s v="20216/2015/22"/>
    <n v="54"/>
    <s v="SS16"/>
    <s v="FAIR TRADE INT'L"/>
    <n v="584"/>
    <x v="2"/>
    <x v="2"/>
    <x v="2"/>
    <x v="315"/>
    <n v="12.26"/>
    <s v="Bangladesh"/>
    <x v="302"/>
    <n v="5.17"/>
  </r>
  <r>
    <s v="2016-01-30"/>
    <s v="2016-03-05"/>
    <s v="2016-03-09"/>
    <s v="2016-03-09"/>
    <n v="35"/>
    <n v="39"/>
    <s v="CHITTAGONG"/>
    <s v="FOB"/>
    <x v="0"/>
    <n v="1"/>
    <x v="6"/>
    <s v="RAILWAY"/>
    <s v="GDAŃSK"/>
    <s v="1"/>
    <s v="29157/2015/1"/>
    <n v="52"/>
    <s v="SS16"/>
    <s v="TEXZAM INTERNATIONAL"/>
    <n v="1049"/>
    <x v="2"/>
    <x v="2"/>
    <x v="2"/>
    <x v="316"/>
    <n v="7"/>
    <s v="Bangladesh"/>
    <x v="303"/>
    <n v="2.95"/>
  </r>
  <r>
    <s v="2016-01-30"/>
    <s v="2016-03-05"/>
    <s v="2016-03-09"/>
    <s v="2016-03-09"/>
    <n v="35"/>
    <n v="39"/>
    <s v="CHITTAGONG"/>
    <s v="FOB"/>
    <x v="0"/>
    <n v="1"/>
    <x v="188"/>
    <s v="RAILWAY"/>
    <s v="GDAŃSK"/>
    <s v="1"/>
    <s v="21146/2015/2"/>
    <n v="54"/>
    <s v="SS16"/>
    <s v="N.T.APPARELS LTD."/>
    <n v="1392"/>
    <x v="0"/>
    <x v="0"/>
    <x v="0"/>
    <x v="317"/>
    <n v="63.01"/>
    <s v="Bangladesh"/>
    <x v="304"/>
    <n v="26.59"/>
  </r>
  <r>
    <s v="2016-01-30"/>
    <s v="2016-03-05"/>
    <s v="2016-03-09"/>
    <s v="2016-03-09"/>
    <n v="35"/>
    <n v="39"/>
    <s v="CHITTAGONG"/>
    <s v="FOB"/>
    <x v="0"/>
    <n v="1"/>
    <x v="6"/>
    <s v="RAILWAY"/>
    <s v="GDAŃSK"/>
    <s v="1"/>
    <s v="29296/2015/4"/>
    <n v="54"/>
    <s v="SS16"/>
    <s v="COTTON ZONE LTD."/>
    <n v="208"/>
    <x v="2"/>
    <x v="2"/>
    <x v="2"/>
    <x v="318"/>
    <n v="3.96"/>
    <s v="Bangladesh"/>
    <x v="305"/>
    <n v="1.67"/>
  </r>
  <r>
    <s v="2016-01-31"/>
    <s v="2016-02-24"/>
    <s v="2016-02-29"/>
    <s v="2016-02-29"/>
    <n v="24"/>
    <n v="29"/>
    <s v="MUMBAI"/>
    <s v="FOB"/>
    <x v="0"/>
    <n v="0"/>
    <x v="189"/>
    <s v="TRUCK"/>
    <s v="HAMBURG"/>
    <s v="1"/>
    <s v="20991/2015/4"/>
    <n v="54"/>
    <s v="SS16"/>
    <s v="SANGOTRA FASHIONS"/>
    <n v="2454"/>
    <x v="0"/>
    <x v="1"/>
    <x v="1"/>
    <x v="319"/>
    <n v="54.5"/>
    <s v="India"/>
    <x v="306"/>
    <n v="23"/>
  </r>
  <r>
    <s v="2016-01-31"/>
    <s v="2016-02-24"/>
    <s v="2016-03-03"/>
    <s v="2016-03-03"/>
    <n v="24"/>
    <n v="32"/>
    <s v="MUMBAI"/>
    <s v="FOB"/>
    <x v="0"/>
    <n v="0"/>
    <x v="190"/>
    <s v="RAILWAY"/>
    <s v="HAMBURG"/>
    <s v="1"/>
    <s v="20991/2015/13"/>
    <n v="54"/>
    <s v="SS16"/>
    <s v="SANGOTRA FASHIONS"/>
    <n v="888"/>
    <x v="1"/>
    <x v="0"/>
    <x v="1"/>
    <x v="320"/>
    <n v="30"/>
    <s v="India"/>
    <x v="307"/>
    <n v="12.66"/>
  </r>
  <r>
    <s v="2016-02-02"/>
    <s v="2016-02-04"/>
    <s v="2016-02-12"/>
    <s v="2016-02-12"/>
    <n v="2"/>
    <n v="10"/>
    <s v="ŁÓDŹ"/>
    <s v="DDU"/>
    <x v="1"/>
    <n v="1"/>
    <x v="84"/>
    <s v="TRUCK"/>
    <s v="FRANKFURT"/>
    <s v="1"/>
    <s v="20808/2015/16"/>
    <n v="54"/>
    <s v="SS16"/>
    <s v="FASHION WEAR INT'L"/>
    <n v="1757"/>
    <x v="0"/>
    <x v="0"/>
    <x v="1"/>
    <x v="321"/>
    <n v="31.47"/>
    <s v="Bangladesh"/>
    <x v="248"/>
    <n v="13.28"/>
  </r>
  <r>
    <s v="2016-02-02"/>
    <s v="2016-02-04"/>
    <s v="2016-02-12"/>
    <s v="2016-02-12"/>
    <n v="2"/>
    <n v="10"/>
    <s v="ŁÓDŹ"/>
    <s v="DDU"/>
    <x v="1"/>
    <n v="1"/>
    <x v="84"/>
    <s v="TRUCK"/>
    <s v="FRANKFURT"/>
    <s v="1"/>
    <s v="21143/2015/6"/>
    <n v="54"/>
    <s v="SS16"/>
    <s v="SEACOTEX FABRICS LTD"/>
    <n v="500"/>
    <x v="0"/>
    <x v="0"/>
    <x v="1"/>
    <x v="322"/>
    <m/>
    <s v="Bangladesh"/>
    <x v="142"/>
    <n v="0"/>
  </r>
  <r>
    <s v="2016-02-02"/>
    <s v="2016-03-05"/>
    <s v="2016-03-11"/>
    <s v="2016-03-11"/>
    <n v="32"/>
    <n v="38"/>
    <s v="NINGBO"/>
    <s v="FOB"/>
    <x v="0"/>
    <n v="1"/>
    <x v="191"/>
    <s v="TRUCK"/>
    <s v="HAMBURG"/>
    <s v="1"/>
    <s v="20613/2015/5"/>
    <n v="54"/>
    <s v="SS16"/>
    <s v="VIVID COLOUR"/>
    <n v="7"/>
    <x v="0"/>
    <x v="0"/>
    <x v="1"/>
    <x v="323"/>
    <n v="0.8"/>
    <s v="Hong Kong S.A.R."/>
    <x v="308"/>
    <n v="0.34"/>
  </r>
  <r>
    <s v="2016-02-02"/>
    <s v="2016-03-05"/>
    <s v="2016-03-11"/>
    <s v="2016-03-11"/>
    <n v="32"/>
    <n v="38"/>
    <s v="NINGBO"/>
    <s v="FOB"/>
    <x v="0"/>
    <n v="1"/>
    <x v="6"/>
    <s v="TRUCK"/>
    <s v="HAMBURG"/>
    <s v="1"/>
    <s v="21046/2015/15"/>
    <n v="54"/>
    <s v="SS16"/>
    <s v="NINGBO MIAORUI"/>
    <n v="428"/>
    <x v="0"/>
    <x v="0"/>
    <x v="1"/>
    <x v="324"/>
    <n v="11.26"/>
    <s v="People's Republic of China"/>
    <x v="309"/>
    <n v="4.75"/>
  </r>
  <r>
    <s v="2016-02-02"/>
    <s v="2016-03-07"/>
    <s v="2016-03-11"/>
    <s v="2016-03-11"/>
    <n v="34"/>
    <n v="38"/>
    <s v="XIAMEN"/>
    <s v="FOB"/>
    <x v="0"/>
    <n v="0"/>
    <x v="192"/>
    <m/>
    <s v="HAMBURG"/>
    <s v="1"/>
    <s v="20336/2015/4"/>
    <n v="54"/>
    <s v="SS16"/>
    <s v="QUANZHOU CEREALS O&amp;F"/>
    <n v="1154"/>
    <x v="1"/>
    <x v="0"/>
    <x v="1"/>
    <x v="325"/>
    <n v="20.82"/>
    <s v="People's Republic of China"/>
    <x v="310"/>
    <n v="8.7899999999999991"/>
  </r>
  <r>
    <s v="2016-02-02"/>
    <s v="2016-03-07"/>
    <s v="2016-03-11"/>
    <s v="2016-03-11"/>
    <n v="34"/>
    <n v="38"/>
    <s v="XIAMEN"/>
    <s v="FOB"/>
    <x v="0"/>
    <n v="1"/>
    <x v="193"/>
    <s v="TRUCK"/>
    <s v="HAMBURG"/>
    <s v="1"/>
    <s v="2524/2016/1"/>
    <n v="54"/>
    <s v="SS16"/>
    <s v="XIAMEN UNI-METAL CO."/>
    <n v="2283"/>
    <x v="0"/>
    <x v="1"/>
    <x v="1"/>
    <x v="326"/>
    <n v="37.090000000000003"/>
    <s v="People's Republic of China"/>
    <x v="311"/>
    <n v="15.65"/>
  </r>
  <r>
    <s v="2016-02-02"/>
    <s v="2016-03-28"/>
    <s v="2016-04-01"/>
    <s v="2016-04-01"/>
    <n v="55"/>
    <n v="59"/>
    <s v="XIAMEN"/>
    <s v="FOB"/>
    <x v="0"/>
    <n v="0"/>
    <x v="194"/>
    <s v="RAILWAY"/>
    <s v="GDAŃSK"/>
    <s v="1"/>
    <s v="20647/2015/4"/>
    <n v="54"/>
    <s v="SS16"/>
    <s v="XIAMEN KINGLAND"/>
    <n v="4088"/>
    <x v="0"/>
    <x v="1"/>
    <x v="1"/>
    <x v="327"/>
    <n v="51.12"/>
    <s v="People's Republic of China"/>
    <x v="312"/>
    <n v="21.57"/>
  </r>
  <r>
    <s v="2016-02-03"/>
    <s v="2016-02-06"/>
    <s v="2016-02-17"/>
    <s v="2016-02-17"/>
    <n v="3"/>
    <n v="14"/>
    <s v="ŁÓDŹ"/>
    <s v="DDU"/>
    <x v="1"/>
    <n v="1"/>
    <x v="84"/>
    <s v="TRUCK"/>
    <s v="WARSZAWA"/>
    <s v="1"/>
    <s v="20228/2015/8"/>
    <n v="54"/>
    <s v="SS16"/>
    <s v="BONDED FASHION LTD."/>
    <n v="461"/>
    <x v="0"/>
    <x v="0"/>
    <x v="1"/>
    <x v="328"/>
    <n v="16.920000000000002"/>
    <s v="Bangladesh"/>
    <x v="313"/>
    <n v="7.14"/>
  </r>
  <r>
    <s v="2016-02-04"/>
    <s v="2016-02-10"/>
    <s v="2016-02-15"/>
    <s v="2016-02-15"/>
    <n v="6"/>
    <n v="11"/>
    <s v="ŁÓDŹ"/>
    <s v="DDU"/>
    <x v="1"/>
    <n v="1"/>
    <x v="84"/>
    <s v="TRUCK"/>
    <s v="FRANKFURT"/>
    <s v="1"/>
    <s v="20467/2015/21"/>
    <n v="54"/>
    <s v="SS16"/>
    <s v="INNOVATION DESIGN"/>
    <n v="504"/>
    <x v="0"/>
    <x v="0"/>
    <x v="1"/>
    <x v="329"/>
    <n v="13.83"/>
    <s v="Bangladesh"/>
    <x v="314"/>
    <n v="5.84"/>
  </r>
  <r>
    <s v="2016-02-05"/>
    <s v="2016-02-08"/>
    <s v="2016-02-11"/>
    <s v="2016-02-11"/>
    <n v="3"/>
    <n v="6"/>
    <s v="ŁÓDŹ"/>
    <s v="DDU"/>
    <x v="1"/>
    <n v="1"/>
    <x v="84"/>
    <s v="TRUCK"/>
    <s v="WARSZAWA"/>
    <s v="1"/>
    <s v="20194/2015/5"/>
    <n v="54"/>
    <s v="SS16"/>
    <s v="XIAMEN JUSTSUN"/>
    <n v="280"/>
    <x v="0"/>
    <x v="0"/>
    <x v="1"/>
    <x v="330"/>
    <n v="2.93"/>
    <s v="People's Republic of China"/>
    <x v="315"/>
    <n v="1.24"/>
  </r>
  <r>
    <s v="2016-02-06"/>
    <s v="2016-03-02"/>
    <s v="2016-03-11"/>
    <s v="2016-03-11"/>
    <n v="25"/>
    <n v="34"/>
    <s v="TUTICORIN"/>
    <s v="FOB"/>
    <x v="0"/>
    <n v="1"/>
    <x v="3"/>
    <s v="TRUCK"/>
    <s v="HAMBURG"/>
    <s v="1"/>
    <s v="24094/2015/3"/>
    <n v="54"/>
    <s v="SS16"/>
    <s v="SANTEX INC"/>
    <n v="440"/>
    <x v="0"/>
    <x v="0"/>
    <x v="1"/>
    <x v="331"/>
    <n v="14.76"/>
    <s v="India"/>
    <x v="316"/>
    <n v="6.23"/>
  </r>
  <r>
    <s v="2016-02-06"/>
    <s v="2016-03-18"/>
    <s v="2016-03-23"/>
    <s v="2016-03-23"/>
    <n v="41"/>
    <n v="46"/>
    <s v="CHITTAGONG"/>
    <s v="FOB"/>
    <x v="0"/>
    <n v="1"/>
    <x v="195"/>
    <s v="RAILWAY"/>
    <s v="GDAŃSK"/>
    <s v="1"/>
    <s v="20376/2015/34"/>
    <n v="54"/>
    <s v="SS16"/>
    <s v="TRANSFIGURE CLOTHING"/>
    <n v="282"/>
    <x v="0"/>
    <x v="0"/>
    <x v="0"/>
    <x v="332"/>
    <n v="4.4800000000000004"/>
    <s v="Bangladesh"/>
    <x v="317"/>
    <n v="1.89"/>
  </r>
  <r>
    <s v="2016-02-06"/>
    <s v="2016-03-18"/>
    <s v="2016-03-23"/>
    <s v="2016-03-23"/>
    <n v="41"/>
    <n v="46"/>
    <s v="CHITTAGONG"/>
    <s v="FOB"/>
    <x v="0"/>
    <n v="1"/>
    <x v="6"/>
    <s v="RAILWAY"/>
    <s v="GDAŃSK"/>
    <s v="1"/>
    <s v="20376/2015/4"/>
    <n v="54"/>
    <s v="SS16"/>
    <s v="TRANSFIGURE CLOTHING"/>
    <n v="1160"/>
    <x v="2"/>
    <x v="2"/>
    <x v="2"/>
    <x v="333"/>
    <n v="16.91"/>
    <s v="Bangladesh"/>
    <x v="318"/>
    <n v="7.14"/>
  </r>
  <r>
    <s v="2016-02-06"/>
    <s v="2016-03-18"/>
    <s v="2016-03-23"/>
    <s v="2016-03-23"/>
    <n v="41"/>
    <n v="46"/>
    <s v="CHITTAGONG"/>
    <s v="FOB"/>
    <x v="0"/>
    <n v="1"/>
    <x v="6"/>
    <s v="RAILWAY"/>
    <s v="GDAŃSK"/>
    <s v="1"/>
    <s v="20808/2015/21"/>
    <n v="54"/>
    <s v="SS16"/>
    <s v="FASHION WEAR INT'L"/>
    <n v="3145"/>
    <x v="2"/>
    <x v="2"/>
    <x v="2"/>
    <x v="334"/>
    <n v="47.84"/>
    <s v="Bangladesh"/>
    <x v="319"/>
    <n v="20.190000000000001"/>
  </r>
  <r>
    <s v="2016-02-06"/>
    <s v="2016-03-18"/>
    <s v="2016-03-23"/>
    <s v="2016-03-23"/>
    <n v="41"/>
    <n v="46"/>
    <s v="XIAMEN"/>
    <s v="FOB"/>
    <x v="0"/>
    <n v="0"/>
    <x v="196"/>
    <s v="RAILWAY"/>
    <s v="GDAŃSK"/>
    <s v="1"/>
    <s v="34782/2015/6"/>
    <n v="51"/>
    <s v="SS16"/>
    <s v="VICAN FOOTWEAR"/>
    <n v="1201"/>
    <x v="0"/>
    <x v="0"/>
    <x v="0"/>
    <x v="335"/>
    <n v="66.430000000000007"/>
    <s v="People's Republic of China"/>
    <x v="320"/>
    <n v="28.03"/>
  </r>
  <r>
    <s v="2016-02-06"/>
    <s v="2016-03-18"/>
    <s v="2016-03-24"/>
    <s v="2016-03-24"/>
    <n v="41"/>
    <n v="47"/>
    <s v="CHITTAGONG"/>
    <s v="FOB"/>
    <x v="0"/>
    <n v="1"/>
    <x v="197"/>
    <s v="RAILWAY"/>
    <s v="GDAŃSK"/>
    <s v="1"/>
    <s v="20370/2015/8"/>
    <n v="54"/>
    <s v="SS16"/>
    <s v="SAILOR MOON CLOTHING LTD"/>
    <n v="385"/>
    <x v="0"/>
    <x v="1"/>
    <x v="1"/>
    <x v="336"/>
    <n v="9.82"/>
    <s v="Bangladesh"/>
    <x v="321"/>
    <n v="4.1399999999999997"/>
  </r>
  <r>
    <s v="2016-02-06"/>
    <s v="2016-03-18"/>
    <s v="2016-03-24"/>
    <s v="2016-03-24"/>
    <n v="41"/>
    <n v="47"/>
    <s v="CHITTAGONG"/>
    <s v="FOB"/>
    <x v="0"/>
    <n v="1"/>
    <x v="6"/>
    <s v="RAILWAY"/>
    <s v="GDAŃSK"/>
    <s v="1"/>
    <s v="20808/2015/17"/>
    <n v="54"/>
    <s v="SS16"/>
    <s v="FASHION WEAR INT'L"/>
    <n v="1981"/>
    <x v="2"/>
    <x v="2"/>
    <x v="2"/>
    <x v="337"/>
    <n v="35.380000000000003"/>
    <s v="Bangladesh"/>
    <x v="322"/>
    <n v="14.93"/>
  </r>
  <r>
    <s v="2016-02-06"/>
    <s v="2016-03-18"/>
    <s v="2016-03-24"/>
    <s v="2016-03-24"/>
    <n v="41"/>
    <n v="47"/>
    <s v="CHITTAGONG"/>
    <s v="FOB"/>
    <x v="0"/>
    <n v="1"/>
    <x v="6"/>
    <s v="RAILWAY"/>
    <s v="GDAŃSK"/>
    <s v="1"/>
    <s v="29296/2015/6"/>
    <n v="54"/>
    <s v="SS16"/>
    <s v="COTTON ZONE LTD."/>
    <n v="429"/>
    <x v="2"/>
    <x v="2"/>
    <x v="2"/>
    <x v="338"/>
    <n v="6.52"/>
    <s v="Bangladesh"/>
    <x v="323"/>
    <n v="2.75"/>
  </r>
  <r>
    <s v="2016-02-07"/>
    <s v="2016-02-09"/>
    <s v="2016-02-12"/>
    <s v="2016-02-12"/>
    <n v="2"/>
    <n v="5"/>
    <s v="ŁÓDŹ"/>
    <s v="DDU"/>
    <x v="1"/>
    <n v="1"/>
    <x v="84"/>
    <s v="TRUCK"/>
    <s v="WARSZAWA"/>
    <s v="1"/>
    <s v="20214/2015/11"/>
    <n v="54"/>
    <s v="SS16"/>
    <s v="LICHEE APPAREL"/>
    <n v="583"/>
    <x v="0"/>
    <x v="0"/>
    <x v="1"/>
    <x v="339"/>
    <n v="5.61"/>
    <s v="India"/>
    <x v="324"/>
    <n v="2.37"/>
  </r>
  <r>
    <s v="2016-02-08"/>
    <s v="2016-03-12"/>
    <s v="2016-03-17"/>
    <s v="2016-03-17"/>
    <n v="33"/>
    <n v="38"/>
    <s v="NINGBO"/>
    <s v="FOB"/>
    <x v="0"/>
    <n v="0"/>
    <x v="198"/>
    <s v="RAILWAY"/>
    <s v="GDAŃSK"/>
    <s v="1"/>
    <s v="24125/2015/4"/>
    <n v="54"/>
    <s v="SS16"/>
    <s v="SHAOXING GOLDEN WAVE"/>
    <n v="1001"/>
    <x v="0"/>
    <x v="1"/>
    <x v="1"/>
    <x v="340"/>
    <n v="41.62"/>
    <s v="People's Republic of China"/>
    <x v="325"/>
    <n v="17.559999999999999"/>
  </r>
  <r>
    <s v="2016-02-08"/>
    <s v="2016-03-12"/>
    <s v="2016-03-17"/>
    <s v="2016-03-17"/>
    <n v="33"/>
    <n v="38"/>
    <s v="NINGBO"/>
    <s v="FOB"/>
    <x v="0"/>
    <n v="0"/>
    <x v="199"/>
    <s v="RAILWAY"/>
    <s v="GDAŃSK"/>
    <s v="1"/>
    <s v="21046/2015/4"/>
    <n v="54"/>
    <s v="SS16"/>
    <s v="NINGBO MIAORUI"/>
    <n v="2622"/>
    <x v="0"/>
    <x v="0"/>
    <x v="0"/>
    <x v="341"/>
    <n v="57.82"/>
    <s v="People's Republic of China"/>
    <x v="326"/>
    <n v="24.4"/>
  </r>
  <r>
    <s v="2016-02-08"/>
    <s v="2016-03-12"/>
    <s v="2016-03-17"/>
    <s v="2016-03-17"/>
    <n v="33"/>
    <n v="38"/>
    <s v="XIAMEN"/>
    <s v="FOB"/>
    <x v="0"/>
    <n v="0"/>
    <x v="200"/>
    <s v="RAILWAY"/>
    <s v="GDAŃSK"/>
    <s v="1"/>
    <s v="29754/2015/7"/>
    <n v="51"/>
    <s v="SS16"/>
    <s v="BOK CO., LTD."/>
    <n v="581"/>
    <x v="1"/>
    <x v="0"/>
    <x v="1"/>
    <x v="342"/>
    <n v="19.62"/>
    <s v="People's Republic of China"/>
    <x v="327"/>
    <n v="8.2799999999999994"/>
  </r>
  <r>
    <s v="2016-02-08"/>
    <s v="2016-03-28"/>
    <s v="2016-04-01"/>
    <s v="2016-04-01"/>
    <n v="49"/>
    <n v="53"/>
    <s v="NINGBO"/>
    <s v="FOB"/>
    <x v="0"/>
    <n v="0"/>
    <x v="201"/>
    <s v="RAILWAY"/>
    <s v="GDAŃSK"/>
    <s v="1"/>
    <s v="21046/2015/16"/>
    <n v="54"/>
    <s v="SS16"/>
    <s v="NINGBO MIAORUI"/>
    <n v="2379"/>
    <x v="0"/>
    <x v="1"/>
    <x v="1"/>
    <x v="343"/>
    <n v="46.16"/>
    <s v="People's Republic of China"/>
    <x v="328"/>
    <n v="19.48"/>
  </r>
  <r>
    <s v="2016-02-08"/>
    <s v="2016-03-28"/>
    <s v="2016-04-01"/>
    <s v="2016-04-01"/>
    <n v="49"/>
    <n v="53"/>
    <s v="XIAMEN"/>
    <s v="FOB"/>
    <x v="0"/>
    <n v="0"/>
    <x v="202"/>
    <s v="RAILWAY"/>
    <s v="GDAŃSK"/>
    <s v="1"/>
    <s v="24550/2015/3"/>
    <n v="54"/>
    <s v="SS16"/>
    <s v="XIAMEN JINMAO LOGIST"/>
    <n v="576"/>
    <x v="1"/>
    <x v="0"/>
    <x v="1"/>
    <x v="344"/>
    <n v="14.69"/>
    <s v="People's Republic of China"/>
    <x v="329"/>
    <n v="6.2"/>
  </r>
  <r>
    <s v="2016-02-08"/>
    <s v="2016-03-28"/>
    <s v="2016-04-04"/>
    <s v="2016-04-04"/>
    <n v="49"/>
    <n v="56"/>
    <s v="XIAMEN"/>
    <s v="FOB"/>
    <x v="0"/>
    <n v="0"/>
    <x v="203"/>
    <s v="RAILWAY"/>
    <s v="GDAŃSK"/>
    <s v="1"/>
    <s v="20647/2015/7"/>
    <n v="54"/>
    <s v="SS16"/>
    <s v="XIAMEN KINGLAND"/>
    <n v="2248"/>
    <x v="0"/>
    <x v="1"/>
    <x v="1"/>
    <x v="345"/>
    <n v="28.2"/>
    <s v="People's Republic of China"/>
    <x v="330"/>
    <n v="11.9"/>
  </r>
  <r>
    <s v="2016-02-09"/>
    <s v="2016-02-12"/>
    <s v="2016-03-02"/>
    <s v="2016-03-02"/>
    <n v="3"/>
    <n v="22"/>
    <s v="ŁÓDŹ"/>
    <s v="DDU"/>
    <x v="1"/>
    <n v="1"/>
    <x v="84"/>
    <s v="TRUCK"/>
    <s v="WARSZAWA"/>
    <s v="1"/>
    <s v="20991/2015/16"/>
    <n v="54"/>
    <s v="SS16"/>
    <s v="SANGOTRA FASHIONS"/>
    <n v="561"/>
    <x v="0"/>
    <x v="0"/>
    <x v="1"/>
    <x v="346"/>
    <m/>
    <s v="India"/>
    <x v="142"/>
    <n v="0"/>
  </r>
  <r>
    <s v="2016-02-09"/>
    <s v="2016-02-13"/>
    <s v="2016-02-22"/>
    <s v="2016-02-22"/>
    <n v="4"/>
    <n v="13"/>
    <s v="ŁÓDŹ"/>
    <s v="DDU"/>
    <x v="1"/>
    <n v="1"/>
    <x v="84"/>
    <s v="TRUCK"/>
    <s v="WARSZAWA"/>
    <s v="1"/>
    <s v="28143/2015/3"/>
    <n v="54"/>
    <s v="SS16"/>
    <s v="TEX FASHION GLOBAL"/>
    <n v="403"/>
    <x v="0"/>
    <x v="0"/>
    <x v="1"/>
    <x v="347"/>
    <n v="5.26"/>
    <s v="Bangladesh"/>
    <x v="331"/>
    <n v="2.2200000000000002"/>
  </r>
  <r>
    <s v="2016-02-09"/>
    <s v="2016-03-03"/>
    <s v="2016-03-09"/>
    <s v="2016-03-09"/>
    <n v="23"/>
    <n v="29"/>
    <s v="MUMBAI"/>
    <s v="FOB"/>
    <x v="0"/>
    <n v="0"/>
    <x v="204"/>
    <s v="TRUCK"/>
    <s v="HAMBURG"/>
    <s v="1"/>
    <s v="20991/2015/15"/>
    <n v="54"/>
    <s v="SS16"/>
    <s v="SANGOTRA FASHIONS"/>
    <n v="560"/>
    <x v="1"/>
    <x v="0"/>
    <x v="1"/>
    <x v="70"/>
    <n v="18.3"/>
    <s v="India"/>
    <x v="332"/>
    <n v="7.72"/>
  </r>
  <r>
    <s v="2016-02-09"/>
    <s v="2016-03-18"/>
    <s v="2016-03-23"/>
    <s v="2016-03-23"/>
    <n v="38"/>
    <n v="43"/>
    <s v="XIAMEN"/>
    <s v="FOB"/>
    <x v="0"/>
    <n v="0"/>
    <x v="205"/>
    <s v="RAILWAY"/>
    <s v="GDAŃSK"/>
    <s v="1"/>
    <s v="34782/2015/5"/>
    <n v="51"/>
    <s v="SS16"/>
    <s v="VICAN FOOTWEAR"/>
    <n v="518"/>
    <x v="1"/>
    <x v="0"/>
    <x v="1"/>
    <x v="348"/>
    <n v="23.23"/>
    <s v="People's Republic of China"/>
    <x v="333"/>
    <n v="9.8000000000000007"/>
  </r>
  <r>
    <s v="2016-02-10"/>
    <s v="2016-03-12"/>
    <s v="2016-03-18"/>
    <s v="2016-03-18"/>
    <n v="31"/>
    <n v="37"/>
    <s v="YANTIAN"/>
    <s v="FOB"/>
    <x v="0"/>
    <n v="0"/>
    <x v="206"/>
    <s v="RAILWAY"/>
    <s v="GDAŃSK"/>
    <s v="1"/>
    <s v="32380/2015/6"/>
    <n v="51"/>
    <s v="SS16"/>
    <s v="BEEKO"/>
    <n v="463"/>
    <x v="1"/>
    <x v="0"/>
    <x v="1"/>
    <x v="349"/>
    <n v="20.28"/>
    <s v="People's Republic of China"/>
    <x v="334"/>
    <n v="8.56"/>
  </r>
  <r>
    <s v="2016-02-11"/>
    <s v="2016-02-12"/>
    <s v="2016-02-19"/>
    <s v="2016-02-19"/>
    <n v="1"/>
    <n v="8"/>
    <s v="ŁÓDŹ"/>
    <s v="DDU"/>
    <x v="1"/>
    <n v="1"/>
    <x v="84"/>
    <s v="TRUCK"/>
    <s v="FRANKFURT"/>
    <s v="1"/>
    <s v="21143/2015/3"/>
    <n v="54"/>
    <s v="SS16"/>
    <s v="SEACOTEX FABRICS LTD"/>
    <n v="783"/>
    <x v="0"/>
    <x v="0"/>
    <x v="1"/>
    <x v="350"/>
    <m/>
    <s v="Bangladesh"/>
    <x v="142"/>
    <n v="0"/>
  </r>
  <r>
    <s v="2016-02-13"/>
    <s v="2016-02-14"/>
    <s v="2016-02-19"/>
    <s v="2016-02-19"/>
    <n v="1"/>
    <n v="6"/>
    <s v="ŁÓDŹ"/>
    <s v="DDU"/>
    <x v="1"/>
    <n v="1"/>
    <x v="84"/>
    <s v="TRUCK"/>
    <s v="FRANKFURT"/>
    <s v="1"/>
    <s v="20216/2015/18"/>
    <n v="54"/>
    <s v="SS16"/>
    <s v="FAIR TRADE INT'L"/>
    <n v="2760"/>
    <x v="0"/>
    <x v="0"/>
    <x v="1"/>
    <x v="351"/>
    <m/>
    <s v="Bangladesh"/>
    <x v="142"/>
    <n v="0"/>
  </r>
  <r>
    <s v="2016-02-13"/>
    <s v="2016-02-15"/>
    <s v="2016-02-26"/>
    <s v="2016-02-26"/>
    <n v="2"/>
    <n v="13"/>
    <s v="ŁÓDŹ"/>
    <s v="DDU"/>
    <x v="1"/>
    <n v="1"/>
    <x v="84"/>
    <s v="TRUCK"/>
    <s v="WARSZAWA"/>
    <s v="1"/>
    <s v="21017/2015/4"/>
    <n v="54"/>
    <s v="SS16"/>
    <s v="SEER GLOBAL LTD."/>
    <n v="276"/>
    <x v="0"/>
    <x v="0"/>
    <x v="1"/>
    <x v="352"/>
    <m/>
    <s v="India"/>
    <x v="142"/>
    <n v="0"/>
  </r>
  <r>
    <s v="2016-02-14"/>
    <s v="2016-02-15"/>
    <s v="2016-02-19"/>
    <s v="2016-02-19"/>
    <n v="1"/>
    <n v="5"/>
    <s v="ŁÓDŹ"/>
    <s v="DDU"/>
    <x v="1"/>
    <n v="1"/>
    <x v="84"/>
    <s v="TRUCK"/>
    <s v="FRANKFURT"/>
    <s v="1"/>
    <s v="20231/2015/2"/>
    <n v="54"/>
    <s v="SS16"/>
    <s v="SHUDDHO MODEHAUS"/>
    <n v="360"/>
    <x v="0"/>
    <x v="0"/>
    <x v="1"/>
    <x v="353"/>
    <n v="11.36"/>
    <s v="Bangladesh"/>
    <x v="335"/>
    <n v="4.79"/>
  </r>
  <r>
    <s v="2016-02-14"/>
    <s v="2016-02-15"/>
    <s v="2016-02-22"/>
    <s v="2016-02-22"/>
    <n v="1"/>
    <n v="8"/>
    <s v="ŁÓDŹ"/>
    <s v="DDU"/>
    <x v="1"/>
    <n v="1"/>
    <x v="84"/>
    <s v="TRUCK"/>
    <s v="FRANKFURT"/>
    <s v="1"/>
    <s v="20231/2015/16"/>
    <n v="54"/>
    <s v="SS16"/>
    <s v="SHUDDHO MODEHAUS"/>
    <n v="1512"/>
    <x v="0"/>
    <x v="0"/>
    <x v="1"/>
    <x v="354"/>
    <n v="34.549999999999997"/>
    <s v="Bangladesh"/>
    <x v="336"/>
    <n v="14.58"/>
  </r>
  <r>
    <s v="2016-02-14"/>
    <s v="2016-02-15"/>
    <s v="2016-02-24"/>
    <s v="2016-02-24"/>
    <n v="1"/>
    <n v="10"/>
    <s v="ŁÓDŹ"/>
    <s v="DDU"/>
    <x v="1"/>
    <n v="1"/>
    <x v="84"/>
    <s v="TRUCK"/>
    <s v="FRANKFURT"/>
    <s v="1"/>
    <s v="20231/2015/17"/>
    <n v="54"/>
    <s v="SS16"/>
    <s v="SHUDDHO MODEHAUS"/>
    <n v="572"/>
    <x v="0"/>
    <x v="0"/>
    <x v="1"/>
    <x v="355"/>
    <n v="13.7"/>
    <s v="Bangladesh"/>
    <x v="337"/>
    <n v="5.78"/>
  </r>
  <r>
    <s v="2016-02-14"/>
    <s v="2016-02-15"/>
    <s v="2016-02-24"/>
    <s v="2016-02-24"/>
    <n v="1"/>
    <n v="10"/>
    <s v="ŁÓDŹ"/>
    <s v="DDU"/>
    <x v="1"/>
    <n v="1"/>
    <x v="84"/>
    <s v="TRUCK"/>
    <s v="FRANKFURT"/>
    <s v="1"/>
    <s v="20231/2015/18"/>
    <n v="54"/>
    <s v="SS16"/>
    <s v="SHUDDHO MODEHAUS"/>
    <n v="1323"/>
    <x v="0"/>
    <x v="0"/>
    <x v="1"/>
    <x v="356"/>
    <n v="30"/>
    <s v="Bangladesh"/>
    <x v="307"/>
    <n v="12.66"/>
  </r>
  <r>
    <s v="2016-02-14"/>
    <s v="2016-02-19"/>
    <s v="2016-02-25"/>
    <s v="2016-02-25"/>
    <n v="5"/>
    <n v="11"/>
    <s v="ŁÓDŹ"/>
    <s v="DDU"/>
    <x v="1"/>
    <n v="1"/>
    <x v="84"/>
    <s v="TRUCK"/>
    <s v="FRANKFURT"/>
    <s v="1"/>
    <s v="20467/2015/22"/>
    <n v="54"/>
    <s v="SS16"/>
    <s v="INNOVATION DESIGN"/>
    <n v="818"/>
    <x v="0"/>
    <x v="0"/>
    <x v="1"/>
    <x v="357"/>
    <n v="15.21"/>
    <s v="Bangladesh"/>
    <x v="338"/>
    <n v="6.42"/>
  </r>
  <r>
    <s v="2016-02-15"/>
    <s v="2016-03-26"/>
    <s v="2016-04-01"/>
    <s v="2016-04-01"/>
    <n v="40"/>
    <n v="46"/>
    <s v="NINGBO"/>
    <s v="FOB"/>
    <x v="0"/>
    <n v="1"/>
    <x v="3"/>
    <s v="TRUCK"/>
    <s v="HAMBURG"/>
    <s v="1"/>
    <s v="20462/2015/4"/>
    <n v="54"/>
    <s v="SS16"/>
    <s v="NINGBO EVERGREEN"/>
    <n v="264"/>
    <x v="0"/>
    <x v="0"/>
    <x v="1"/>
    <x v="358"/>
    <n v="7.41"/>
    <s v="People's Republic of China"/>
    <x v="339"/>
    <n v="3.13"/>
  </r>
  <r>
    <s v="2016-02-16"/>
    <s v="2016-03-18"/>
    <s v="2016-03-24"/>
    <s v="2016-03-24"/>
    <n v="31"/>
    <n v="37"/>
    <s v="CHITTAGONG"/>
    <s v="FOB"/>
    <x v="0"/>
    <n v="1"/>
    <x v="207"/>
    <s v="RAILWAY"/>
    <s v="GDAŃSK"/>
    <s v="1"/>
    <s v="20376/2015/35"/>
    <n v="54"/>
    <s v="SS16"/>
    <s v="TRANSFIGURE CLOTHING"/>
    <n v="3168"/>
    <x v="0"/>
    <x v="1"/>
    <x v="1"/>
    <x v="359"/>
    <n v="40.6"/>
    <s v="Bangladesh"/>
    <x v="340"/>
    <n v="17.13"/>
  </r>
  <r>
    <s v="2016-02-16"/>
    <s v="2016-03-18"/>
    <s v="2016-03-24"/>
    <s v="2016-03-24"/>
    <n v="31"/>
    <n v="37"/>
    <s v="CHITTAGONG"/>
    <s v="FOB"/>
    <x v="0"/>
    <n v="1"/>
    <x v="6"/>
    <s v="RAILWAY"/>
    <s v="GDAŃSK"/>
    <s v="1"/>
    <s v="29157/2015/2"/>
    <n v="52"/>
    <s v="SS16"/>
    <s v="TEXZAM INTERNATIONAL"/>
    <n v="408"/>
    <x v="2"/>
    <x v="2"/>
    <x v="2"/>
    <x v="360"/>
    <n v="1.42"/>
    <s v="Bangladesh"/>
    <x v="341"/>
    <n v="0.6"/>
  </r>
  <r>
    <s v="2016-02-16"/>
    <s v="2016-03-18"/>
    <s v="2016-03-24"/>
    <s v="2016-03-24"/>
    <n v="31"/>
    <n v="37"/>
    <s v="CHITTAGONG"/>
    <s v="FOB"/>
    <x v="0"/>
    <n v="1"/>
    <x v="6"/>
    <s v="RAILWAY"/>
    <s v="GDAŃSK"/>
    <s v="1"/>
    <s v="61828/SS16/3"/>
    <n v="52"/>
    <s v="SS16"/>
    <s v="FASHION WEAR INT'L"/>
    <n v="964"/>
    <x v="2"/>
    <x v="2"/>
    <x v="2"/>
    <x v="361"/>
    <n v="7.29"/>
    <s v="Bangladesh"/>
    <x v="342"/>
    <n v="3.08"/>
  </r>
  <r>
    <s v="2016-02-17"/>
    <s v="2016-02-21"/>
    <s v="2016-02-26"/>
    <s v="2016-02-26"/>
    <n v="4"/>
    <n v="9"/>
    <s v="ŁÓDŹ"/>
    <s v="DDU"/>
    <x v="1"/>
    <n v="1"/>
    <x v="84"/>
    <s v="TRUCK"/>
    <s v="FRANKFURT"/>
    <s v="1"/>
    <s v="20808/2015/12"/>
    <n v="54"/>
    <s v="SS16"/>
    <s v="FASHION WEAR INT'L"/>
    <n v="2693"/>
    <x v="0"/>
    <x v="0"/>
    <x v="1"/>
    <x v="362"/>
    <n v="37.71"/>
    <s v="Bangladesh"/>
    <x v="343"/>
    <n v="15.91"/>
  </r>
  <r>
    <s v="2016-02-17"/>
    <s v="2016-02-21"/>
    <s v="2016-03-03"/>
    <s v="2016-03-03"/>
    <n v="4"/>
    <n v="15"/>
    <s v="ŁÓDŹ"/>
    <s v="DDU"/>
    <x v="1"/>
    <n v="1"/>
    <x v="84"/>
    <s v="TRUCK"/>
    <s v="FRANKFURT"/>
    <s v="1"/>
    <s v="20231/2015/19"/>
    <n v="54"/>
    <s v="SS16"/>
    <s v="SHUDDHO MODEHAUS"/>
    <n v="486"/>
    <x v="0"/>
    <x v="0"/>
    <x v="1"/>
    <x v="363"/>
    <n v="12.05"/>
    <s v="Bangladesh"/>
    <x v="291"/>
    <n v="5.08"/>
  </r>
  <r>
    <s v="2016-02-17"/>
    <s v="2016-03-26"/>
    <s v="2016-04-01"/>
    <s v="2016-04-01"/>
    <n v="38"/>
    <n v="44"/>
    <s v="CHITTAGONG"/>
    <s v="FOB"/>
    <x v="0"/>
    <n v="1"/>
    <x v="208"/>
    <s v="RAILWAY"/>
    <s v="GDAŃSK"/>
    <s v="1"/>
    <s v="20216/2015/24"/>
    <n v="54"/>
    <s v="SS16"/>
    <s v="FAIR TRADE INT'L"/>
    <n v="1183"/>
    <x v="0"/>
    <x v="0"/>
    <x v="0"/>
    <x v="364"/>
    <n v="19.309999999999999"/>
    <s v="Bangladesh"/>
    <x v="344"/>
    <n v="8.15"/>
  </r>
  <r>
    <s v="2016-02-19"/>
    <s v="2016-02-21"/>
    <s v="2016-02-24"/>
    <s v="2016-02-24"/>
    <n v="2"/>
    <n v="5"/>
    <s v="ŁÓDŹ"/>
    <s v="DDU"/>
    <x v="1"/>
    <n v="1"/>
    <x v="84"/>
    <s v="TRUCK"/>
    <s v="WARSZAWA"/>
    <s v="1"/>
    <s v="21017/2015/2"/>
    <n v="54"/>
    <s v="SS16"/>
    <s v="SEER GLOBAL LTD."/>
    <n v="276"/>
    <x v="0"/>
    <x v="0"/>
    <x v="1"/>
    <x v="365"/>
    <m/>
    <s v="India"/>
    <x v="142"/>
    <n v="0"/>
  </r>
  <r>
    <s v="2016-02-19"/>
    <s v="2016-03-12"/>
    <s v="2016-03-22"/>
    <s v="2016-03-22"/>
    <n v="22"/>
    <n v="32"/>
    <s v="TUTICORIN"/>
    <s v="FOB"/>
    <x v="0"/>
    <n v="1"/>
    <x v="3"/>
    <s v="TRUCK"/>
    <s v="HAMBURG"/>
    <s v="1"/>
    <s v="21025/2015/6"/>
    <n v="54"/>
    <s v="SS16"/>
    <s v="KARTHIKAI TEXTILE"/>
    <n v="347"/>
    <x v="0"/>
    <x v="0"/>
    <x v="1"/>
    <x v="366"/>
    <n v="4.4800000000000004"/>
    <s v="India"/>
    <x v="317"/>
    <n v="1.89"/>
  </r>
  <r>
    <s v="2016-02-19"/>
    <s v="2016-03-26"/>
    <s v="2016-04-01"/>
    <s v="2016-04-01"/>
    <n v="36"/>
    <n v="42"/>
    <s v="CHITTAGONG"/>
    <s v="FOB"/>
    <x v="0"/>
    <n v="1"/>
    <x v="208"/>
    <s v="RAILWAY"/>
    <s v="GDAŃSK"/>
    <s v="1"/>
    <s v="20376/2015/36"/>
    <n v="54"/>
    <s v="SS16"/>
    <s v="TRANSFIGURE CLOTHING"/>
    <n v="1710"/>
    <x v="0"/>
    <x v="0"/>
    <x v="0"/>
    <x v="367"/>
    <n v="18.600000000000001"/>
    <s v="Bangladesh"/>
    <x v="345"/>
    <n v="7.85"/>
  </r>
  <r>
    <s v="2016-02-19"/>
    <s v="2016-03-26"/>
    <s v="2016-04-01"/>
    <s v="2016-04-01"/>
    <n v="36"/>
    <n v="42"/>
    <s v="CHITTAGONG"/>
    <s v="FOB"/>
    <x v="0"/>
    <n v="1"/>
    <x v="6"/>
    <s v="RAILWAY"/>
    <s v="GDAŃSK"/>
    <s v="1"/>
    <s v="20376/2015/37"/>
    <n v="54"/>
    <s v="SS16"/>
    <s v="TRANSFIGURE CLOTHING"/>
    <n v="2555"/>
    <x v="2"/>
    <x v="2"/>
    <x v="2"/>
    <x v="368"/>
    <n v="30.25"/>
    <s v="Bangladesh"/>
    <x v="346"/>
    <n v="12.76"/>
  </r>
  <r>
    <s v="2016-02-20"/>
    <s v="2016-03-26"/>
    <s v="2016-04-01"/>
    <s v="2016-04-01"/>
    <n v="35"/>
    <n v="41"/>
    <s v="SHANGHAI"/>
    <s v="FOB"/>
    <x v="0"/>
    <n v="1"/>
    <x v="209"/>
    <s v="RAILWAY"/>
    <s v="GDAŃSK"/>
    <s v="1"/>
    <s v="21822/2015/4"/>
    <n v="52"/>
    <s v="SS16"/>
    <s v="ZHENJIANG S&amp;C"/>
    <n v="2509"/>
    <x v="0"/>
    <x v="1"/>
    <x v="1"/>
    <x v="369"/>
    <n v="42.76"/>
    <s v="People's Republic of China"/>
    <x v="347"/>
    <n v="18.04"/>
  </r>
  <r>
    <s v="2016-02-20"/>
    <s v="2016-03-26"/>
    <s v="2016-04-01"/>
    <s v="2016-04-01"/>
    <n v="35"/>
    <n v="41"/>
    <s v="SHANGHAI"/>
    <s v="FOB"/>
    <x v="0"/>
    <n v="1"/>
    <x v="6"/>
    <s v="RAILWAY"/>
    <s v="GDAŃSK"/>
    <s v="1"/>
    <s v="36967/2015/1"/>
    <n v="52"/>
    <s v="SS16"/>
    <s v="YANTAI PACIFIC HOME"/>
    <n v="696"/>
    <x v="2"/>
    <x v="2"/>
    <x v="2"/>
    <x v="370"/>
    <n v="6.43"/>
    <s v="People's Republic of China"/>
    <x v="348"/>
    <n v="2.71"/>
  </r>
  <r>
    <s v="2016-02-21"/>
    <s v="2016-02-23"/>
    <s v="2016-02-25"/>
    <s v="2016-02-25"/>
    <n v="2"/>
    <n v="4"/>
    <s v="ŁÓDŹ"/>
    <s v="DDU"/>
    <x v="1"/>
    <n v="1"/>
    <x v="84"/>
    <s v="TRUCK"/>
    <s v="WARSZAWA"/>
    <s v="1"/>
    <s v="21025/2015/3"/>
    <n v="54"/>
    <s v="SS16"/>
    <s v="KARTHIKAI TEXTILE"/>
    <n v="504"/>
    <x v="0"/>
    <x v="0"/>
    <x v="1"/>
    <x v="371"/>
    <m/>
    <s v="India"/>
    <x v="142"/>
    <n v="0"/>
  </r>
  <r>
    <s v="2016-02-21"/>
    <s v="2016-03-26"/>
    <s v="2016-03-30"/>
    <s v="2016-03-30"/>
    <n v="34"/>
    <n v="38"/>
    <s v="CHITTAGONG"/>
    <s v="FOB"/>
    <x v="0"/>
    <n v="1"/>
    <x v="210"/>
    <s v="TRUCK"/>
    <s v="GDAŃSK"/>
    <s v="1"/>
    <s v="20216/2015/26"/>
    <n v="54"/>
    <s v="SS16"/>
    <s v="FAIR TRADE INT'L"/>
    <n v="296"/>
    <x v="0"/>
    <x v="1"/>
    <x v="1"/>
    <x v="372"/>
    <n v="2.99"/>
    <s v="Bangladesh"/>
    <x v="349"/>
    <n v="1.26"/>
  </r>
  <r>
    <s v="2016-02-21"/>
    <s v="2016-03-26"/>
    <s v="2016-03-30"/>
    <s v="2016-03-30"/>
    <n v="34"/>
    <n v="38"/>
    <s v="CHITTAGONG"/>
    <s v="FOB"/>
    <x v="0"/>
    <n v="1"/>
    <x v="6"/>
    <s v="TRUCK"/>
    <s v="GDAŃSK"/>
    <s v="1"/>
    <s v="20376/2015/38"/>
    <n v="54"/>
    <s v="SS16"/>
    <s v="TRANSFIGURE CLOTHING"/>
    <n v="1518"/>
    <x v="2"/>
    <x v="2"/>
    <x v="2"/>
    <x v="373"/>
    <n v="17.690000000000001"/>
    <s v="Bangladesh"/>
    <x v="350"/>
    <n v="7.46"/>
  </r>
  <r>
    <s v="2016-02-21"/>
    <s v="2016-03-26"/>
    <s v="2016-03-30"/>
    <s v="2016-03-30"/>
    <n v="34"/>
    <n v="38"/>
    <s v="CHITTAGONG"/>
    <s v="FOB"/>
    <x v="0"/>
    <n v="1"/>
    <x v="6"/>
    <s v="TRUCK"/>
    <s v="GDAŃSK"/>
    <s v="1"/>
    <s v="28143/2015/4"/>
    <n v="54"/>
    <s v="SS16"/>
    <s v="TEX FASHION GLOBAL"/>
    <n v="1637"/>
    <x v="2"/>
    <x v="2"/>
    <x v="2"/>
    <x v="374"/>
    <n v="30.42"/>
    <s v="Bangladesh"/>
    <x v="351"/>
    <n v="12.84"/>
  </r>
  <r>
    <s v="2016-02-21"/>
    <s v="2016-03-26"/>
    <s v="2016-04-01"/>
    <s v="2016-04-01"/>
    <n v="34"/>
    <n v="40"/>
    <s v="CHITTAGONG"/>
    <s v="FOB"/>
    <x v="0"/>
    <n v="1"/>
    <x v="211"/>
    <s v="RAILWAY"/>
    <s v="GDAŃSK"/>
    <s v="1"/>
    <s v="20376/2015/39"/>
    <n v="54"/>
    <s v="SS16"/>
    <s v="TRANSFIGURE CLOTHING"/>
    <n v="496"/>
    <x v="0"/>
    <x v="0"/>
    <x v="0"/>
    <x v="375"/>
    <n v="10.94"/>
    <s v="Bangladesh"/>
    <x v="352"/>
    <n v="4.62"/>
  </r>
  <r>
    <s v="2016-02-21"/>
    <s v="2016-03-26"/>
    <s v="2016-04-01"/>
    <s v="2016-04-01"/>
    <n v="34"/>
    <n v="40"/>
    <s v="CHITTAGONG"/>
    <s v="FOB"/>
    <x v="0"/>
    <n v="1"/>
    <x v="6"/>
    <s v="RAILWAY"/>
    <s v="GDAŃSK"/>
    <s v="1"/>
    <s v="20376/2015/40"/>
    <n v="54"/>
    <s v="SS16"/>
    <s v="TRANSFIGURE CLOTHING"/>
    <n v="830"/>
    <x v="2"/>
    <x v="2"/>
    <x v="2"/>
    <x v="376"/>
    <n v="7.41"/>
    <s v="Bangladesh"/>
    <x v="339"/>
    <n v="3.13"/>
  </r>
  <r>
    <s v="2016-02-21"/>
    <s v="2016-03-26"/>
    <s v="2016-04-01"/>
    <s v="2016-04-01"/>
    <n v="34"/>
    <n v="40"/>
    <s v="CHITTAGONG"/>
    <s v="FOB"/>
    <x v="0"/>
    <n v="1"/>
    <x v="6"/>
    <s v="RAILWAY"/>
    <s v="GDAŃSK"/>
    <s v="1"/>
    <s v="20376/2015/42"/>
    <n v="54"/>
    <s v="SS16"/>
    <s v="TRANSFIGURE CLOTHING"/>
    <n v="402"/>
    <x v="2"/>
    <x v="2"/>
    <x v="2"/>
    <x v="377"/>
    <n v="5.0999999999999996"/>
    <s v="Bangladesh"/>
    <x v="353"/>
    <n v="2.15"/>
  </r>
  <r>
    <s v="2016-02-21"/>
    <s v="2016-03-26"/>
    <s v="2016-04-01"/>
    <s v="2016-04-01"/>
    <n v="34"/>
    <n v="40"/>
    <s v="CHITTAGONG"/>
    <s v="FOB"/>
    <x v="0"/>
    <n v="1"/>
    <x v="6"/>
    <s v="RAILWAY"/>
    <s v="GDAŃSK"/>
    <s v="1"/>
    <s v="32727/2015/2"/>
    <n v="54"/>
    <s v="SS16"/>
    <s v="ALEMA TEXTILE LTD."/>
    <n v="885"/>
    <x v="2"/>
    <x v="2"/>
    <x v="2"/>
    <x v="378"/>
    <n v="22.73"/>
    <s v="Bangladesh"/>
    <x v="354"/>
    <n v="9.59"/>
  </r>
  <r>
    <s v="2016-02-21"/>
    <s v="2016-03-26"/>
    <s v="2016-04-01"/>
    <s v="2016-04-01"/>
    <n v="34"/>
    <n v="40"/>
    <s v="CHITTAGONG"/>
    <s v="FOB"/>
    <x v="0"/>
    <n v="1"/>
    <x v="6"/>
    <s v="RAILWAY"/>
    <s v="GDAŃSK"/>
    <s v="1"/>
    <s v="33317/2015/2"/>
    <n v="54"/>
    <s v="SS16"/>
    <s v="KNIT WORLD LTD"/>
    <n v="2302"/>
    <x v="2"/>
    <x v="2"/>
    <x v="2"/>
    <x v="379"/>
    <n v="21.86"/>
    <s v="Bangladesh"/>
    <x v="355"/>
    <n v="9.2200000000000006"/>
  </r>
  <r>
    <s v="2016-02-21"/>
    <s v="2016-04-04"/>
    <s v="2016-04-14"/>
    <s v="2016-04-14"/>
    <n v="43"/>
    <n v="53"/>
    <s v="XIAMEN"/>
    <s v="FOB"/>
    <x v="0"/>
    <n v="1"/>
    <x v="3"/>
    <s v="TRUCK"/>
    <s v="GDAŃSK"/>
    <s v="1"/>
    <s v="25689/2015/2"/>
    <n v="54"/>
    <s v="SS16"/>
    <s v="QUANZHOU PROPER"/>
    <n v="405"/>
    <x v="0"/>
    <x v="0"/>
    <x v="1"/>
    <x v="380"/>
    <n v="6.84"/>
    <s v="People's Republic of China"/>
    <x v="356"/>
    <n v="2.89"/>
  </r>
  <r>
    <s v="2016-02-22"/>
    <s v="2016-03-16"/>
    <s v="2016-03-21"/>
    <s v="2016-03-21"/>
    <n v="23"/>
    <n v="28"/>
    <s v="MUMBAI"/>
    <s v="FOB"/>
    <x v="0"/>
    <n v="0"/>
    <x v="212"/>
    <s v="TRUCK"/>
    <s v="HAMBURG"/>
    <s v="1"/>
    <s v="20991/2015/5"/>
    <n v="54"/>
    <s v="SS16"/>
    <s v="SANGOTRA FASHIONS"/>
    <n v="3870"/>
    <x v="0"/>
    <x v="0"/>
    <x v="0"/>
    <x v="381"/>
    <n v="67"/>
    <s v="India"/>
    <x v="300"/>
    <n v="28.27"/>
  </r>
  <r>
    <s v="2016-02-22"/>
    <s v="2016-04-01"/>
    <s v="2016-04-05"/>
    <s v="2016-04-05"/>
    <n v="39"/>
    <n v="43"/>
    <s v="XIAMEN"/>
    <s v="FOB"/>
    <x v="0"/>
    <n v="0"/>
    <x v="213"/>
    <s v="RAILWAY"/>
    <s v="GDAŃSK"/>
    <s v="1"/>
    <s v="61735/SS16/6"/>
    <n v="52"/>
    <s v="SS16"/>
    <s v="QUANZHOU CEREALS O&amp;F"/>
    <n v="2996"/>
    <x v="0"/>
    <x v="0"/>
    <x v="0"/>
    <x v="382"/>
    <n v="58.61"/>
    <s v="People's Republic of China"/>
    <x v="357"/>
    <n v="24.73"/>
  </r>
  <r>
    <s v="2016-02-23"/>
    <s v="2016-03-05"/>
    <s v="2016-03-11"/>
    <s v="2016-03-11"/>
    <n v="11"/>
    <n v="17"/>
    <s v="ŁÓDŹ"/>
    <s v="DDU"/>
    <x v="1"/>
    <n v="1"/>
    <x v="84"/>
    <s v="TRUCK"/>
    <s v="FRANKFURT"/>
    <s v="1"/>
    <s v="32727/2015/3"/>
    <n v="54"/>
    <s v="SS16"/>
    <s v="ALEMA TEXTILE LTD."/>
    <n v="1577"/>
    <x v="0"/>
    <x v="0"/>
    <x v="1"/>
    <x v="383"/>
    <n v="32.58"/>
    <s v="Bangladesh"/>
    <x v="358"/>
    <n v="13.75"/>
  </r>
  <r>
    <s v="2016-02-24"/>
    <s v="2016-03-13"/>
    <s v="2016-03-30"/>
    <s v="2016-03-30"/>
    <n v="18"/>
    <n v="35"/>
    <s v="ŁÓDŹ"/>
    <s v="DDU"/>
    <x v="0"/>
    <n v="1"/>
    <x v="214"/>
    <s v="TRUCK"/>
    <s v="HAMBURG"/>
    <s v="1"/>
    <s v="20214/2015/13"/>
    <n v="54"/>
    <s v="SS16"/>
    <s v="LICHEE APPAREL"/>
    <n v="1694"/>
    <x v="0"/>
    <x v="1"/>
    <x v="1"/>
    <x v="384"/>
    <n v="31.83"/>
    <s v="India"/>
    <x v="359"/>
    <n v="13.43"/>
  </r>
  <r>
    <s v="2016-02-24"/>
    <s v="2016-03-13"/>
    <s v="2016-03-30"/>
    <s v="2016-03-30"/>
    <n v="18"/>
    <n v="35"/>
    <s v="ŁÓDŹ"/>
    <s v="DDU"/>
    <x v="0"/>
    <n v="1"/>
    <x v="6"/>
    <s v="TRUCK"/>
    <s v="HAMBURG"/>
    <s v="1"/>
    <s v="20214/2015/14"/>
    <n v="54"/>
    <s v="SS16"/>
    <s v="LICHEE APPAREL"/>
    <n v="329"/>
    <x v="2"/>
    <x v="2"/>
    <x v="2"/>
    <x v="385"/>
    <n v="4.16"/>
    <s v="India"/>
    <x v="360"/>
    <n v="1.76"/>
  </r>
  <r>
    <s v="2016-02-24"/>
    <s v="2016-03-13"/>
    <s v="2016-03-30"/>
    <s v="2016-03-30"/>
    <n v="18"/>
    <n v="35"/>
    <s v="ŁÓDŹ"/>
    <s v="DDU"/>
    <x v="0"/>
    <n v="1"/>
    <x v="6"/>
    <s v="TRUCK"/>
    <s v="HAMBURG"/>
    <s v="1"/>
    <s v="20214/2015/17"/>
    <n v="54"/>
    <s v="SS16"/>
    <s v="LICHEE APPAREL"/>
    <n v="546"/>
    <x v="2"/>
    <x v="2"/>
    <x v="2"/>
    <x v="386"/>
    <n v="19.57"/>
    <s v="India"/>
    <x v="361"/>
    <n v="8.26"/>
  </r>
  <r>
    <s v="2016-02-24"/>
    <s v="2016-04-01"/>
    <s v="2016-04-05"/>
    <s v="2016-04-05"/>
    <n v="37"/>
    <n v="41"/>
    <s v="CHITTAGONG"/>
    <s v="FOB"/>
    <x v="0"/>
    <n v="1"/>
    <x v="215"/>
    <s v="RAILWAY"/>
    <s v="GDAŃSK"/>
    <s v="1"/>
    <s v="20216/2015/27"/>
    <n v="54"/>
    <s v="SS16"/>
    <s v="FAIR TRADE INT'L"/>
    <n v="677"/>
    <x v="0"/>
    <x v="1"/>
    <x v="1"/>
    <x v="387"/>
    <n v="15.07"/>
    <s v="Bangladesh"/>
    <x v="362"/>
    <n v="6.36"/>
  </r>
  <r>
    <s v="2016-02-24"/>
    <s v="2016-04-01"/>
    <s v="2016-04-05"/>
    <s v="2016-04-05"/>
    <n v="37"/>
    <n v="41"/>
    <s v="CHITTAGONG"/>
    <s v="FOB"/>
    <x v="0"/>
    <n v="1"/>
    <x v="6"/>
    <s v="RAILWAY"/>
    <s v="GDAŃSK"/>
    <s v="1"/>
    <s v="20376/2015/41"/>
    <n v="54"/>
    <s v="SS16"/>
    <s v="TRANSFIGURE CLOTHING"/>
    <n v="580"/>
    <x v="2"/>
    <x v="2"/>
    <x v="2"/>
    <x v="388"/>
    <n v="6.9"/>
    <s v="Bangladesh"/>
    <x v="363"/>
    <n v="2.91"/>
  </r>
  <r>
    <s v="2016-02-24"/>
    <s v="2016-04-01"/>
    <s v="2016-04-05"/>
    <s v="2016-04-05"/>
    <n v="37"/>
    <n v="41"/>
    <s v="CHITTAGONG"/>
    <s v="FOB"/>
    <x v="0"/>
    <n v="1"/>
    <x v="6"/>
    <s v="RAILWAY"/>
    <s v="GDAŃSK"/>
    <s v="1"/>
    <s v="20376/2015/43"/>
    <n v="54"/>
    <s v="SS16"/>
    <s v="TRANSFIGURE CLOTHING"/>
    <n v="703"/>
    <x v="2"/>
    <x v="2"/>
    <x v="2"/>
    <x v="389"/>
    <n v="14.17"/>
    <s v="Bangladesh"/>
    <x v="364"/>
    <n v="5.98"/>
  </r>
  <r>
    <s v="2016-02-25"/>
    <s v="2016-03-30"/>
    <s v="2016-04-04"/>
    <s v="2016-04-04"/>
    <n v="34"/>
    <n v="39"/>
    <s v="CHITTAGONG"/>
    <s v="FOB"/>
    <x v="0"/>
    <n v="1"/>
    <x v="216"/>
    <s v="RAILWAY"/>
    <s v="HAMBURG"/>
    <s v="1"/>
    <s v="28143/2015/5"/>
    <n v="54"/>
    <s v="SS16"/>
    <s v="TEX FASHION GLOBAL"/>
    <n v="631"/>
    <x v="1"/>
    <x v="0"/>
    <x v="1"/>
    <x v="390"/>
    <n v="10.68"/>
    <s v="Bangladesh"/>
    <x v="365"/>
    <n v="4.51"/>
  </r>
  <r>
    <s v="2016-02-25"/>
    <s v="2016-03-30"/>
    <s v="2016-04-04"/>
    <s v="2016-04-04"/>
    <n v="34"/>
    <n v="39"/>
    <s v="CHITTAGONG"/>
    <s v="FOB"/>
    <x v="0"/>
    <n v="1"/>
    <x v="6"/>
    <s v="RAILWAY"/>
    <s v="HAMBURG"/>
    <s v="1"/>
    <s v="29296/2015/2"/>
    <n v="54"/>
    <s v="SS16"/>
    <s v="COTTON ZONE LTD."/>
    <n v="712"/>
    <x v="1"/>
    <x v="0"/>
    <x v="1"/>
    <x v="391"/>
    <n v="11.46"/>
    <s v="Bangladesh"/>
    <x v="366"/>
    <n v="4.84"/>
  </r>
  <r>
    <s v="2016-02-26"/>
    <s v="2016-02-27"/>
    <s v="2016-03-03"/>
    <s v="2016-03-03"/>
    <n v="1"/>
    <n v="6"/>
    <s v="ŁÓDŹ"/>
    <s v="DDU"/>
    <x v="1"/>
    <n v="1"/>
    <x v="84"/>
    <s v="TRUCK"/>
    <s v="VIENNA"/>
    <s v="1"/>
    <s v="20991/2015/10"/>
    <n v="54"/>
    <s v="SS16"/>
    <s v="SANGOTRA FASHIONS"/>
    <n v="1010"/>
    <x v="0"/>
    <x v="0"/>
    <x v="1"/>
    <x v="392"/>
    <m/>
    <s v="India"/>
    <x v="142"/>
    <n v="0"/>
  </r>
  <r>
    <s v="2016-02-26"/>
    <s v="2016-03-14"/>
    <s v="2016-03-16"/>
    <s v="2016-03-16"/>
    <n v="17"/>
    <n v="19"/>
    <s v="ŁÓDŹ"/>
    <s v="DDU"/>
    <x v="1"/>
    <n v="1"/>
    <x v="84"/>
    <s v="TRUCK"/>
    <s v="FRANKFURT"/>
    <s v="1"/>
    <s v="20467/2015/2"/>
    <n v="54"/>
    <s v="SS16"/>
    <s v="INNOVATION DESIGN"/>
    <n v="300"/>
    <x v="0"/>
    <x v="0"/>
    <x v="1"/>
    <x v="393"/>
    <n v="4.95"/>
    <s v="Bangladesh"/>
    <x v="367"/>
    <n v="2.09"/>
  </r>
  <r>
    <s v="2016-02-26"/>
    <s v="2016-03-14"/>
    <s v="2016-03-16"/>
    <s v="2016-03-16"/>
    <n v="17"/>
    <n v="19"/>
    <s v="ŁÓDŹ"/>
    <s v="DDU"/>
    <x v="1"/>
    <n v="1"/>
    <x v="84"/>
    <s v="TRUCK"/>
    <s v="FRANKFURT"/>
    <s v="1"/>
    <s v="20467/2015/23"/>
    <n v="54"/>
    <s v="SS16"/>
    <s v="INNOVATION DESIGN"/>
    <n v="236"/>
    <x v="0"/>
    <x v="0"/>
    <x v="1"/>
    <x v="394"/>
    <n v="4.34"/>
    <s v="Bangladesh"/>
    <x v="368"/>
    <n v="1.83"/>
  </r>
  <r>
    <s v="2016-02-26"/>
    <s v="2016-03-14"/>
    <s v="2016-03-16"/>
    <s v="2016-03-16"/>
    <n v="17"/>
    <n v="19"/>
    <s v="ŁÓDŹ"/>
    <s v="DDU"/>
    <x v="1"/>
    <n v="1"/>
    <x v="84"/>
    <s v="TRUCK"/>
    <s v="FRANKFURT"/>
    <s v="1"/>
    <s v="20467/2015/3"/>
    <n v="54"/>
    <s v="SS16"/>
    <s v="INNOVATION DESIGN"/>
    <n v="589"/>
    <x v="0"/>
    <x v="0"/>
    <x v="1"/>
    <x v="395"/>
    <n v="15.45"/>
    <s v="Bangladesh"/>
    <x v="369"/>
    <n v="6.52"/>
  </r>
  <r>
    <s v="2016-02-26"/>
    <s v="2016-03-28"/>
    <s v="2016-03-30"/>
    <s v="2016-03-30"/>
    <n v="31"/>
    <n v="33"/>
    <s v="TUTICORIN"/>
    <s v="FOB"/>
    <x v="0"/>
    <n v="0"/>
    <x v="217"/>
    <s v="TRUCK"/>
    <s v="HAMBURG"/>
    <s v="1"/>
    <s v="20217/2015/5"/>
    <n v="54"/>
    <s v="SS16"/>
    <s v="BLOOM CLOTHING CO."/>
    <n v="1121"/>
    <x v="1"/>
    <x v="0"/>
    <x v="1"/>
    <x v="396"/>
    <n v="16"/>
    <s v="India"/>
    <x v="299"/>
    <n v="6.75"/>
  </r>
  <r>
    <s v="2016-02-27"/>
    <s v="2016-03-08"/>
    <s v="2016-03-08"/>
    <s v="2016-03-08"/>
    <n v="10"/>
    <n v="10"/>
    <s v="ISTANBUL"/>
    <s v="FCA"/>
    <x v="2"/>
    <n v="1"/>
    <x v="6"/>
    <s v="TRUCK"/>
    <s v="ŁÓDŹ"/>
    <s v="1"/>
    <s v="22224/2015/2"/>
    <n v="54"/>
    <s v="SS16"/>
    <s v="KGB CORAP TEKSTIL"/>
    <n v="405"/>
    <x v="0"/>
    <x v="0"/>
    <x v="1"/>
    <x v="397"/>
    <m/>
    <s v="Turkey"/>
    <x v="142"/>
    <n v="0"/>
  </r>
  <r>
    <s v="2016-02-27"/>
    <s v="2016-04-01"/>
    <s v="2016-04-08"/>
    <s v="2016-04-08"/>
    <n v="34"/>
    <n v="41"/>
    <s v="SHANGHAI"/>
    <s v="FOB"/>
    <x v="0"/>
    <n v="1"/>
    <x v="3"/>
    <s v="TRUCK"/>
    <s v="GDAŃSK"/>
    <s v="1"/>
    <s v="21822/2015/8"/>
    <n v="52"/>
    <s v="SS16"/>
    <s v="ZHENJIANG S&amp;C"/>
    <n v="264"/>
    <x v="0"/>
    <x v="0"/>
    <x v="1"/>
    <x v="398"/>
    <n v="3.8"/>
    <s v="People's Republic of China"/>
    <x v="370"/>
    <n v="1.6"/>
  </r>
  <r>
    <s v="2016-02-28"/>
    <s v="2016-03-03"/>
    <s v="2016-03-10"/>
    <s v="2016-03-10"/>
    <n v="4"/>
    <n v="11"/>
    <s v="ŁÓDŹ"/>
    <s v="DDU"/>
    <x v="1"/>
    <n v="1"/>
    <x v="84"/>
    <s v="TRUCK"/>
    <s v="FRANKFURT"/>
    <s v="1"/>
    <s v="22847/2015/3"/>
    <n v="54"/>
    <s v="SS16"/>
    <s v="FASHIONTEX"/>
    <n v="301"/>
    <x v="0"/>
    <x v="0"/>
    <x v="1"/>
    <x v="399"/>
    <n v="2.8"/>
    <s v="Bangladesh"/>
    <x v="371"/>
    <n v="1.18"/>
  </r>
  <r>
    <s v="2016-03-02"/>
    <s v="2016-03-28"/>
    <s v="2016-03-31"/>
    <s v="2016-03-31"/>
    <n v="26"/>
    <n v="29"/>
    <s v="TUTICORIN"/>
    <s v="FOB"/>
    <x v="0"/>
    <n v="1"/>
    <x v="218"/>
    <s v="TRUCK"/>
    <s v="HAMBURG"/>
    <s v="1"/>
    <s v="20214/2015/15"/>
    <n v="54"/>
    <s v="SS16"/>
    <s v="LICHEE APPAREL"/>
    <n v="613"/>
    <x v="0"/>
    <x v="0"/>
    <x v="0"/>
    <x v="400"/>
    <n v="10.43"/>
    <s v="India"/>
    <x v="372"/>
    <n v="4.4000000000000004"/>
  </r>
  <r>
    <s v="2016-03-02"/>
    <s v="2016-03-28"/>
    <s v="2016-03-31"/>
    <s v="2016-03-31"/>
    <n v="26"/>
    <n v="29"/>
    <s v="TUTICORIN"/>
    <s v="FOB"/>
    <x v="0"/>
    <n v="1"/>
    <x v="6"/>
    <s v="TRUCK"/>
    <s v="HAMBURG"/>
    <s v="1"/>
    <s v="24094/2015/5"/>
    <n v="54"/>
    <s v="SS16"/>
    <s v="SANTEX INC"/>
    <n v="927"/>
    <x v="2"/>
    <x v="2"/>
    <x v="2"/>
    <x v="401"/>
    <n v="21.96"/>
    <s v="India"/>
    <x v="373"/>
    <n v="9.27"/>
  </r>
  <r>
    <s v="2016-03-02"/>
    <s v="2016-04-08"/>
    <s v="2016-04-13"/>
    <s v="2016-04-13"/>
    <n v="37"/>
    <n v="42"/>
    <s v="XIAMEN"/>
    <s v="FOB"/>
    <x v="0"/>
    <n v="1"/>
    <x v="219"/>
    <s v="RAILWAY"/>
    <s v="GDAŃSK"/>
    <s v="1"/>
    <s v="20461/2015/3"/>
    <n v="52"/>
    <s v="SS16"/>
    <s v="XIAMEN KINGLAND"/>
    <n v="227"/>
    <x v="1"/>
    <x v="0"/>
    <x v="1"/>
    <x v="402"/>
    <n v="11.75"/>
    <s v="People's Republic of China"/>
    <x v="374"/>
    <n v="4.96"/>
  </r>
  <r>
    <s v="2016-03-02"/>
    <s v="2016-04-08"/>
    <s v="2016-04-13"/>
    <s v="2016-04-13"/>
    <n v="37"/>
    <n v="42"/>
    <s v="XIAMEN"/>
    <s v="FOB"/>
    <x v="0"/>
    <n v="1"/>
    <x v="6"/>
    <s v="RAILWAY"/>
    <s v="GDAŃSK"/>
    <s v="1"/>
    <s v="20647/2015/8"/>
    <n v="54"/>
    <s v="SS16"/>
    <s v="XIAMEN KINGLAND"/>
    <n v="28"/>
    <x v="2"/>
    <x v="2"/>
    <x v="2"/>
    <x v="403"/>
    <n v="3.7"/>
    <s v="People's Republic of China"/>
    <x v="375"/>
    <n v="1.56"/>
  </r>
  <r>
    <s v="2016-03-02"/>
    <s v="2016-04-08"/>
    <s v="2016-04-14"/>
    <s v="2016-04-14"/>
    <n v="37"/>
    <n v="43"/>
    <s v="XIAMEN"/>
    <s v="FOB"/>
    <x v="0"/>
    <n v="0"/>
    <x v="220"/>
    <s v="RAILWAY"/>
    <s v="GDAŃSK"/>
    <s v="1"/>
    <s v="62841/SS16/1"/>
    <n v="52"/>
    <s v="SS16"/>
    <s v="XIAMEN JUSTSUN"/>
    <n v="2060"/>
    <x v="1"/>
    <x v="0"/>
    <x v="1"/>
    <x v="404"/>
    <n v="17.86"/>
    <s v="People's Republic of China"/>
    <x v="376"/>
    <n v="7.54"/>
  </r>
  <r>
    <s v="2016-03-03"/>
    <s v="2016-03-04"/>
    <s v="2016-03-10"/>
    <s v="2016-03-10"/>
    <n v="1"/>
    <n v="7"/>
    <s v="ŁÓDŹ"/>
    <s v="DDU"/>
    <x v="1"/>
    <n v="1"/>
    <x v="84"/>
    <s v="TRUCK"/>
    <s v="FRANKFURT"/>
    <s v="1"/>
    <s v="21822/2015/7"/>
    <n v="52"/>
    <s v="SS16"/>
    <s v="ZHENJIANG S&amp;C"/>
    <n v="263"/>
    <x v="0"/>
    <x v="0"/>
    <x v="1"/>
    <x v="405"/>
    <n v="3.13"/>
    <s v="People's Republic of China"/>
    <x v="377"/>
    <n v="1.32"/>
  </r>
  <r>
    <s v="2016-03-03"/>
    <s v="2016-03-06"/>
    <s v="2016-03-08"/>
    <s v="2016-03-08"/>
    <n v="3"/>
    <n v="5"/>
    <s v="ŁÓDŹ"/>
    <s v="DDU"/>
    <x v="1"/>
    <n v="1"/>
    <x v="84"/>
    <s v="TRUCK"/>
    <s v="VIENNA"/>
    <s v="1"/>
    <s v="20991/2015/14"/>
    <n v="54"/>
    <s v="SS16"/>
    <s v="SANGOTRA FASHIONS"/>
    <n v="1152"/>
    <x v="0"/>
    <x v="0"/>
    <x v="1"/>
    <x v="406"/>
    <m/>
    <s v="India"/>
    <x v="142"/>
    <n v="0"/>
  </r>
  <r>
    <s v="2016-03-03"/>
    <s v="2016-03-07"/>
    <s v="2016-03-15"/>
    <s v="2016-03-15"/>
    <n v="4"/>
    <n v="12"/>
    <s v="ŁÓDŹ"/>
    <s v="DDU"/>
    <x v="1"/>
    <n v="1"/>
    <x v="84"/>
    <s v="TRUCK"/>
    <s v="WARSZAWA"/>
    <s v="1"/>
    <s v="28143/2015/6"/>
    <n v="54"/>
    <s v="SS16"/>
    <s v="TEX FASHION GLOBAL"/>
    <n v="608"/>
    <x v="0"/>
    <x v="0"/>
    <x v="1"/>
    <x v="407"/>
    <n v="11.27"/>
    <s v="Bangladesh"/>
    <x v="378"/>
    <n v="4.76"/>
  </r>
  <r>
    <s v="2016-03-04"/>
    <s v="2016-03-05"/>
    <s v="2016-03-09"/>
    <s v="2016-03-09"/>
    <n v="1"/>
    <n v="5"/>
    <s v="ŁÓDŹ"/>
    <s v="DDU"/>
    <x v="1"/>
    <n v="1"/>
    <x v="84"/>
    <s v="TRUCK"/>
    <s v="WARSZAWA"/>
    <s v="1"/>
    <s v="25868/2015/2"/>
    <n v="54"/>
    <s v="SS16"/>
    <s v="SRI LAKSHMI FABRICS"/>
    <n v="229"/>
    <x v="0"/>
    <x v="0"/>
    <x v="1"/>
    <x v="408"/>
    <m/>
    <s v="India"/>
    <x v="142"/>
    <n v="0"/>
  </r>
  <r>
    <s v="2016-03-04"/>
    <s v="2016-04-08"/>
    <s v="2016-04-15"/>
    <s v="2016-04-15"/>
    <n v="35"/>
    <n v="42"/>
    <s v="CHITTAGONG"/>
    <s v="FOB"/>
    <x v="0"/>
    <n v="1"/>
    <x v="221"/>
    <s v="RAILWAY"/>
    <s v="GDAŃSK"/>
    <s v="1"/>
    <s v="20376/2015/5"/>
    <n v="54"/>
    <s v="SS16"/>
    <s v="TRANSFIGURE CLOTHING"/>
    <n v="401"/>
    <x v="1"/>
    <x v="0"/>
    <x v="1"/>
    <x v="409"/>
    <n v="8.9499999999999993"/>
    <s v="Bangladesh"/>
    <x v="379"/>
    <n v="3.78"/>
  </r>
  <r>
    <s v="2016-03-04"/>
    <s v="2016-04-08"/>
    <s v="2016-04-15"/>
    <s v="2016-04-15"/>
    <n v="35"/>
    <n v="42"/>
    <s v="CHITTAGONG"/>
    <s v="FOB"/>
    <x v="0"/>
    <n v="1"/>
    <x v="6"/>
    <s v="RAILWAY"/>
    <s v="GDAŃSK"/>
    <s v="1"/>
    <s v="33317/2015/3"/>
    <n v="54"/>
    <s v="SS16"/>
    <s v="KNIT WORLD LTD"/>
    <n v="856"/>
    <x v="2"/>
    <x v="2"/>
    <x v="2"/>
    <x v="410"/>
    <n v="8.7100000000000009"/>
    <s v="Bangladesh"/>
    <x v="380"/>
    <n v="3.68"/>
  </r>
  <r>
    <s v="2016-03-05"/>
    <s v="2016-03-06"/>
    <s v="2016-03-17"/>
    <s v="2016-03-17"/>
    <n v="1"/>
    <n v="12"/>
    <s v="ŁÓDŹ"/>
    <s v="DDU"/>
    <x v="1"/>
    <n v="1"/>
    <x v="84"/>
    <s v="TRUCK"/>
    <s v="FRANKFURT"/>
    <s v="1"/>
    <s v="29296/2015/5"/>
    <n v="54"/>
    <s v="SS16"/>
    <s v="COTTON ZONE LTD."/>
    <n v="814"/>
    <x v="0"/>
    <x v="0"/>
    <x v="1"/>
    <x v="411"/>
    <n v="12.15"/>
    <s v="Bangladesh"/>
    <x v="381"/>
    <n v="5.13"/>
  </r>
  <r>
    <s v="2016-03-05"/>
    <s v="2016-03-07"/>
    <s v="2016-03-11"/>
    <s v="2016-03-11"/>
    <n v="2"/>
    <n v="6"/>
    <s v="ŁÓDŹ"/>
    <s v="DDU"/>
    <x v="1"/>
    <n v="1"/>
    <x v="84"/>
    <s v="TRUCK"/>
    <s v="FRANKFURT"/>
    <s v="1"/>
    <s v="20216/2015/14"/>
    <n v="54"/>
    <s v="SS16"/>
    <s v="FAIR TRADE INT'L"/>
    <n v="233"/>
    <x v="0"/>
    <x v="0"/>
    <x v="1"/>
    <x v="412"/>
    <m/>
    <s v="Bangladesh"/>
    <x v="142"/>
    <n v="0"/>
  </r>
  <r>
    <s v="2016-03-05"/>
    <s v="2016-03-28"/>
    <s v="2016-04-04"/>
    <s v="2016-04-04"/>
    <n v="23"/>
    <n v="30"/>
    <s v="TUTICORIN"/>
    <s v="FOB"/>
    <x v="0"/>
    <n v="1"/>
    <x v="222"/>
    <s v="TRUCK"/>
    <s v="HAMBURG"/>
    <s v="1"/>
    <s v="20214/2015/16"/>
    <n v="54"/>
    <s v="SS16"/>
    <s v="LICHEE APPAREL"/>
    <n v="620"/>
    <x v="1"/>
    <x v="0"/>
    <x v="1"/>
    <x v="413"/>
    <n v="10.62"/>
    <s v="India"/>
    <x v="382"/>
    <n v="4.4800000000000004"/>
  </r>
  <r>
    <s v="2016-03-05"/>
    <s v="2016-03-28"/>
    <s v="2016-04-04"/>
    <s v="2016-04-04"/>
    <n v="23"/>
    <n v="30"/>
    <s v="TUTICORIN"/>
    <s v="FOB"/>
    <x v="0"/>
    <n v="1"/>
    <x v="6"/>
    <s v="TRUCK"/>
    <s v="HAMBURG"/>
    <s v="1"/>
    <s v="21025/2015/4"/>
    <n v="54"/>
    <s v="SS16"/>
    <s v="KARTHIKAI TEXTILE"/>
    <n v="398"/>
    <x v="1"/>
    <x v="0"/>
    <x v="1"/>
    <x v="414"/>
    <n v="8.3800000000000008"/>
    <s v="India"/>
    <x v="383"/>
    <n v="3.54"/>
  </r>
  <r>
    <s v="2016-03-05"/>
    <s v="2016-04-14"/>
    <s v="2016-04-22"/>
    <s v="2016-04-22"/>
    <n v="40"/>
    <n v="48"/>
    <s v="CHITTAGONG"/>
    <s v="FOB"/>
    <x v="0"/>
    <n v="1"/>
    <x v="223"/>
    <s v="RAILWAY"/>
    <s v="GDAŃSK"/>
    <s v="1"/>
    <s v="20216/2015/28"/>
    <n v="54"/>
    <s v="SS16"/>
    <s v="FAIR TRADE INT'L"/>
    <n v="592"/>
    <x v="0"/>
    <x v="1"/>
    <x v="1"/>
    <x v="415"/>
    <n v="7.74"/>
    <s v="Bangladesh"/>
    <x v="384"/>
    <n v="3.27"/>
  </r>
  <r>
    <s v="2016-03-05"/>
    <s v="2016-04-14"/>
    <s v="2016-04-22"/>
    <s v="2016-04-22"/>
    <n v="40"/>
    <n v="48"/>
    <s v="CHITTAGONG"/>
    <s v="FOB"/>
    <x v="0"/>
    <n v="1"/>
    <x v="6"/>
    <s v="RAILWAY"/>
    <s v="GDAŃSK"/>
    <s v="1"/>
    <s v="20216/2015/29"/>
    <n v="54"/>
    <s v="SS16"/>
    <s v="FAIR TRADE INT'L"/>
    <n v="220"/>
    <x v="2"/>
    <x v="2"/>
    <x v="2"/>
    <x v="416"/>
    <n v="2.88"/>
    <s v="Bangladesh"/>
    <x v="385"/>
    <n v="1.22"/>
  </r>
  <r>
    <s v="2016-03-05"/>
    <s v="2016-04-14"/>
    <s v="2016-04-22"/>
    <s v="2016-04-22"/>
    <n v="40"/>
    <n v="48"/>
    <s v="CHITTAGONG"/>
    <s v="FOB"/>
    <x v="0"/>
    <n v="1"/>
    <x v="6"/>
    <s v="RAILWAY"/>
    <s v="GDAŃSK"/>
    <s v="1"/>
    <s v="20808/2015/29"/>
    <n v="54"/>
    <s v="SS16"/>
    <s v="FASHION WEAR INT'L"/>
    <n v="946"/>
    <x v="2"/>
    <x v="2"/>
    <x v="2"/>
    <x v="417"/>
    <n v="19.079999999999998"/>
    <s v="Bangladesh"/>
    <x v="386"/>
    <n v="8.0500000000000007"/>
  </r>
  <r>
    <s v="2016-03-05"/>
    <s v="2016-04-14"/>
    <s v="2016-04-22"/>
    <s v="2016-04-22"/>
    <n v="40"/>
    <n v="48"/>
    <s v="CHITTAGONG"/>
    <s v="FOB"/>
    <x v="0"/>
    <n v="1"/>
    <x v="6"/>
    <s v="RAILWAY"/>
    <s v="GDAŃSK"/>
    <s v="1"/>
    <s v="29296/2015/9"/>
    <n v="54"/>
    <s v="SS16"/>
    <s v="COTTON ZONE LTD."/>
    <n v="292"/>
    <x v="2"/>
    <x v="2"/>
    <x v="2"/>
    <x v="418"/>
    <n v="6.07"/>
    <s v="Bangladesh"/>
    <x v="387"/>
    <n v="2.56"/>
  </r>
  <r>
    <s v="2016-03-06"/>
    <s v="2016-03-07"/>
    <s v="2016-03-23"/>
    <s v="2016-03-23"/>
    <n v="1"/>
    <n v="17"/>
    <s v="ŁÓDŹ"/>
    <s v="DDU"/>
    <x v="1"/>
    <n v="1"/>
    <x v="84"/>
    <s v="TRUCK"/>
    <s v="FRANKFURT"/>
    <s v="1"/>
    <s v="20231/2015/20"/>
    <n v="54"/>
    <s v="SS16"/>
    <s v="SHUDDHO MODEHAUS"/>
    <n v="599"/>
    <x v="0"/>
    <x v="0"/>
    <x v="1"/>
    <x v="419"/>
    <n v="19.23"/>
    <s v="Bangladesh"/>
    <x v="388"/>
    <n v="8.11"/>
  </r>
  <r>
    <s v="2016-03-06"/>
    <s v="2016-03-07"/>
    <s v="2016-03-23"/>
    <s v="2016-03-23"/>
    <n v="1"/>
    <n v="17"/>
    <s v="ŁÓDŹ"/>
    <s v="DDU"/>
    <x v="1"/>
    <n v="1"/>
    <x v="84"/>
    <s v="TRUCK"/>
    <s v="FRANKFURT"/>
    <s v="1"/>
    <s v="20231/2015/3"/>
    <n v="54"/>
    <s v="SS16"/>
    <s v="SHUDDHO MODEHAUS"/>
    <n v="277"/>
    <x v="0"/>
    <x v="0"/>
    <x v="1"/>
    <x v="420"/>
    <n v="5.61"/>
    <s v="Bangladesh"/>
    <x v="324"/>
    <n v="2.37"/>
  </r>
  <r>
    <s v="2016-03-09"/>
    <s v="2016-04-04"/>
    <s v="2016-04-07"/>
    <s v="2016-04-07"/>
    <n v="26"/>
    <n v="29"/>
    <s v="ŁÓDŹ"/>
    <s v="DDU"/>
    <x v="1"/>
    <n v="1"/>
    <x v="84"/>
    <s v="TRUCK"/>
    <s v="FRANKFURT"/>
    <s v="1"/>
    <s v="20467/2015/28"/>
    <n v="54"/>
    <s v="SS16"/>
    <s v="INNOVATION DESIGN"/>
    <n v="516"/>
    <x v="0"/>
    <x v="0"/>
    <x v="1"/>
    <x v="421"/>
    <n v="6.93"/>
    <s v="Bangladesh"/>
    <x v="389"/>
    <n v="2.92"/>
  </r>
  <r>
    <s v="2016-03-10"/>
    <s v="2016-04-14"/>
    <s v="2016-04-19"/>
    <s v="2016-04-19"/>
    <n v="35"/>
    <n v="40"/>
    <s v="CHITTAGONG"/>
    <s v="FOB"/>
    <x v="0"/>
    <n v="0"/>
    <x v="224"/>
    <s v="RAILWAY"/>
    <s v="GDAŃSK"/>
    <s v="1"/>
    <s v="22075/2015/5"/>
    <n v="54"/>
    <s v="SS16"/>
    <s v="DAZ INTERNATIONAL"/>
    <n v="508"/>
    <x v="1"/>
    <x v="0"/>
    <x v="1"/>
    <x v="422"/>
    <n v="9.49"/>
    <s v="Bangladesh"/>
    <x v="16"/>
    <n v="4"/>
  </r>
  <r>
    <s v="2016-03-11"/>
    <s v="2016-03-12"/>
    <s v="2016-03-22"/>
    <s v="2016-03-22"/>
    <n v="1"/>
    <n v="11"/>
    <s v="ŁÓDŹ"/>
    <s v="DDU"/>
    <x v="1"/>
    <n v="1"/>
    <x v="84"/>
    <s v="TRUCK"/>
    <s v="FRANKFURT"/>
    <s v="1"/>
    <s v="20808/2015/19"/>
    <n v="54"/>
    <s v="SS16"/>
    <s v="FASHION WEAR INT'L"/>
    <n v="1762"/>
    <x v="0"/>
    <x v="0"/>
    <x v="1"/>
    <x v="423"/>
    <n v="29.92"/>
    <s v="Bangladesh"/>
    <x v="390"/>
    <n v="12.63"/>
  </r>
  <r>
    <s v="2016-03-11"/>
    <s v="2016-03-12"/>
    <s v="2016-03-22"/>
    <s v="2016-03-22"/>
    <n v="1"/>
    <n v="11"/>
    <s v="ŁÓDŹ"/>
    <s v="DDU"/>
    <x v="1"/>
    <n v="1"/>
    <x v="84"/>
    <s v="TRUCK"/>
    <s v="FRANKFURT"/>
    <s v="1"/>
    <s v="61828/SS16/4"/>
    <n v="52"/>
    <s v="SS16"/>
    <s v="FASHION WEAR INT'L"/>
    <n v="2397"/>
    <x v="0"/>
    <x v="0"/>
    <x v="1"/>
    <x v="424"/>
    <n v="25.74"/>
    <s v="Bangladesh"/>
    <x v="391"/>
    <n v="10.86"/>
  </r>
  <r>
    <s v="2016-03-11"/>
    <s v="2016-03-12"/>
    <s v="2016-03-24"/>
    <s v="2016-03-24"/>
    <n v="1"/>
    <n v="13"/>
    <s v="ŁÓDŹ"/>
    <s v="DDU"/>
    <x v="1"/>
    <n v="1"/>
    <x v="84"/>
    <s v="TRUCK"/>
    <s v="FRANKFURT"/>
    <s v="1"/>
    <s v="20808/2015/23"/>
    <n v="54"/>
    <s v="SS16"/>
    <s v="FASHION WEAR INT'L"/>
    <n v="1118"/>
    <x v="0"/>
    <x v="0"/>
    <x v="1"/>
    <x v="425"/>
    <n v="11.92"/>
    <s v="Bangladesh"/>
    <x v="392"/>
    <n v="5.03"/>
  </r>
  <r>
    <s v="2016-03-11"/>
    <s v="2016-03-13"/>
    <s v="2016-03-30"/>
    <s v="2016-03-30"/>
    <n v="2"/>
    <n v="19"/>
    <s v="ŁÓDŹ"/>
    <s v="DDU"/>
    <x v="1"/>
    <n v="1"/>
    <x v="84"/>
    <s v="TRUCK"/>
    <s v="FRANKFURT"/>
    <s v="1"/>
    <s v="20231/2015/21"/>
    <n v="54"/>
    <s v="SS16"/>
    <s v="SHUDDHO MODEHAUS"/>
    <n v="671"/>
    <x v="0"/>
    <x v="0"/>
    <x v="1"/>
    <x v="426"/>
    <n v="12.72"/>
    <s v="Bangladesh"/>
    <x v="393"/>
    <n v="5.37"/>
  </r>
  <r>
    <s v="2016-03-11"/>
    <s v="2016-03-13"/>
    <s v="2016-04-05"/>
    <s v="2016-04-05"/>
    <n v="2"/>
    <n v="25"/>
    <s v="ŁÓDŹ"/>
    <s v="DDU"/>
    <x v="1"/>
    <n v="1"/>
    <x v="84"/>
    <s v="TRUCK"/>
    <s v="FRANKFURT"/>
    <s v="1"/>
    <s v="25648/2015/3"/>
    <n v="54"/>
    <s v="SS16"/>
    <s v="ASROTEX"/>
    <n v="1708"/>
    <x v="0"/>
    <x v="0"/>
    <x v="1"/>
    <x v="427"/>
    <n v="21.5"/>
    <s v="Bangladesh"/>
    <x v="394"/>
    <n v="9.07"/>
  </r>
  <r>
    <s v="2016-03-12"/>
    <s v="2016-03-15"/>
    <s v="2016-03-21"/>
    <s v="2016-03-21"/>
    <n v="3"/>
    <n v="9"/>
    <s v="ŁÓDŹ"/>
    <s v="DDU"/>
    <x v="1"/>
    <n v="1"/>
    <x v="84"/>
    <s v="TRUCK"/>
    <s v="FRANKFURT"/>
    <s v="1"/>
    <s v="20216/2015/25"/>
    <n v="54"/>
    <s v="SS16"/>
    <s v="FAIR TRADE INT'L"/>
    <n v="1190"/>
    <x v="0"/>
    <x v="0"/>
    <x v="1"/>
    <x v="428"/>
    <m/>
    <s v="Bangladesh"/>
    <x v="142"/>
    <n v="0"/>
  </r>
  <r>
    <s v="2016-03-14"/>
    <s v="2016-03-18"/>
    <s v="2016-03-22"/>
    <s v="2016-03-22"/>
    <n v="4"/>
    <n v="8"/>
    <s v="ŁÓDŹ"/>
    <s v="DDU"/>
    <x v="1"/>
    <n v="1"/>
    <x v="84"/>
    <s v="TRUCK"/>
    <s v="WARSZAWA"/>
    <s v="1"/>
    <s v="20214/2015/18"/>
    <n v="54"/>
    <s v="SS16"/>
    <s v="LICHEE APPAREL"/>
    <n v="232"/>
    <x v="0"/>
    <x v="0"/>
    <x v="1"/>
    <x v="429"/>
    <n v="2.69"/>
    <s v="India"/>
    <x v="395"/>
    <n v="1.1399999999999999"/>
  </r>
  <r>
    <s v="2016-03-14"/>
    <s v="2016-03-22"/>
    <s v="2016-03-31"/>
    <s v="2016-03-31"/>
    <n v="8"/>
    <n v="17"/>
    <s v="ŁÓDŹ"/>
    <s v="DDU"/>
    <x v="1"/>
    <n v="1"/>
    <x v="84"/>
    <s v="TRUCK"/>
    <s v="FRANKFURT"/>
    <s v="1"/>
    <s v="20467/2015/25"/>
    <n v="54"/>
    <s v="SS16"/>
    <s v="INNOVATION DESIGN"/>
    <n v="1075"/>
    <x v="0"/>
    <x v="0"/>
    <x v="1"/>
    <x v="430"/>
    <m/>
    <s v="Bangladesh"/>
    <x v="142"/>
    <n v="0"/>
  </r>
  <r>
    <s v="2016-03-16"/>
    <s v="2016-04-10"/>
    <s v="2016-04-15"/>
    <s v="2016-04-15"/>
    <n v="25"/>
    <n v="30"/>
    <s v="TUTICORIN"/>
    <s v="FOB"/>
    <x v="0"/>
    <n v="1"/>
    <x v="225"/>
    <s v="TRUCK"/>
    <s v="HAMBURG"/>
    <s v="1"/>
    <s v="20214/2015/19"/>
    <n v="54"/>
    <s v="SS16"/>
    <s v="LICHEE APPAREL"/>
    <n v="1147"/>
    <x v="0"/>
    <x v="1"/>
    <x v="1"/>
    <x v="431"/>
    <n v="25.08"/>
    <s v="India"/>
    <x v="396"/>
    <n v="10.58"/>
  </r>
  <r>
    <s v="2016-03-16"/>
    <s v="2016-04-10"/>
    <s v="2016-04-15"/>
    <s v="2016-04-15"/>
    <n v="25"/>
    <n v="30"/>
    <s v="TUTICORIN"/>
    <s v="FOB"/>
    <x v="0"/>
    <n v="1"/>
    <x v="6"/>
    <s v="TRUCK"/>
    <s v="HAMBURG"/>
    <s v="1"/>
    <s v="24094/2015/4"/>
    <n v="54"/>
    <s v="SS16"/>
    <s v="SANTEX INC"/>
    <n v="629"/>
    <x v="2"/>
    <x v="2"/>
    <x v="2"/>
    <x v="432"/>
    <n v="14.28"/>
    <s v="India"/>
    <x v="397"/>
    <n v="6.03"/>
  </r>
  <r>
    <s v="2016-03-17"/>
    <s v="2016-03-19"/>
    <s v="2016-03-22"/>
    <s v="2016-03-22"/>
    <n v="2"/>
    <n v="5"/>
    <s v="ŁÓDŹ"/>
    <s v="DDU"/>
    <x v="1"/>
    <n v="1"/>
    <x v="84"/>
    <s v="TRUCK"/>
    <s v="VIENNA"/>
    <s v="1"/>
    <s v="20991/2015/18"/>
    <n v="54"/>
    <s v="SS16"/>
    <s v="SANGOTRA FASHIONS"/>
    <n v="454"/>
    <x v="0"/>
    <x v="0"/>
    <x v="1"/>
    <x v="433"/>
    <m/>
    <s v="India"/>
    <x v="142"/>
    <n v="0"/>
  </r>
  <r>
    <s v="2016-03-17"/>
    <s v="2016-03-19"/>
    <s v="2016-04-04"/>
    <s v="2016-04-04"/>
    <n v="2"/>
    <n v="18"/>
    <s v="ŁÓDŹ"/>
    <s v="DDU"/>
    <x v="1"/>
    <n v="1"/>
    <x v="84"/>
    <s v="TRUCK"/>
    <s v="WARSZAWA"/>
    <s v="1"/>
    <s v="20228/2015/2"/>
    <n v="54"/>
    <s v="SS16"/>
    <s v="BONDED FASHION LTD."/>
    <n v="1065"/>
    <x v="0"/>
    <x v="0"/>
    <x v="1"/>
    <x v="434"/>
    <n v="29.04"/>
    <s v="Bangladesh"/>
    <x v="398"/>
    <n v="12.25"/>
  </r>
  <r>
    <s v="2016-03-18"/>
    <s v="2016-03-24"/>
    <s v="2016-03-31"/>
    <s v="2016-03-31"/>
    <n v="6"/>
    <n v="13"/>
    <s v="ŁÓDŹ"/>
    <s v="DDU"/>
    <x v="1"/>
    <n v="1"/>
    <x v="84"/>
    <s v="TRUCK"/>
    <s v="FRANKFURT"/>
    <s v="1"/>
    <s v="20370/2015/3"/>
    <n v="54"/>
    <s v="SS16"/>
    <s v="SAILOR MOON CLOTHING LTD"/>
    <n v="1370"/>
    <x v="0"/>
    <x v="0"/>
    <x v="1"/>
    <x v="435"/>
    <n v="17.89"/>
    <s v="Bangladesh"/>
    <x v="399"/>
    <n v="7.55"/>
  </r>
  <r>
    <s v="2016-03-18"/>
    <s v="2016-04-04"/>
    <s v="2016-04-18"/>
    <s v="2016-04-18"/>
    <n v="17"/>
    <n v="31"/>
    <s v="ŁÓDŹ"/>
    <s v="DDU"/>
    <x v="1"/>
    <n v="1"/>
    <x v="84"/>
    <s v="TRUCK"/>
    <s v="FRANKFURT"/>
    <s v="1"/>
    <s v="20467/2015/26"/>
    <n v="54"/>
    <s v="SS16"/>
    <s v="INNOVATION DESIGN"/>
    <n v="520"/>
    <x v="0"/>
    <x v="0"/>
    <x v="1"/>
    <x v="436"/>
    <n v="7.41"/>
    <s v="Bangladesh"/>
    <x v="339"/>
    <n v="3.13"/>
  </r>
  <r>
    <s v="2016-03-18"/>
    <s v="2016-04-04"/>
    <s v="2016-04-18"/>
    <s v="2016-04-18"/>
    <n v="17"/>
    <n v="31"/>
    <s v="ŁÓDŹ"/>
    <s v="DDU"/>
    <x v="1"/>
    <n v="1"/>
    <x v="84"/>
    <s v="TRUCK"/>
    <s v="FRANKFURT"/>
    <s v="1"/>
    <s v="20467/2015/29"/>
    <n v="54"/>
    <s v="SS16"/>
    <s v="INNOVATION DESIGN"/>
    <n v="295"/>
    <x v="0"/>
    <x v="0"/>
    <x v="1"/>
    <x v="437"/>
    <n v="5.17"/>
    <s v="Bangladesh"/>
    <x v="400"/>
    <n v="2.1800000000000002"/>
  </r>
  <r>
    <s v="2016-03-19"/>
    <s v="2016-03-21"/>
    <s v="2016-04-06"/>
    <s v="2016-04-06"/>
    <n v="2"/>
    <n v="18"/>
    <s v="ŁÓDŹ"/>
    <s v="DDU"/>
    <x v="1"/>
    <n v="1"/>
    <x v="84"/>
    <s v="TRUCK"/>
    <s v="WARSZAWA"/>
    <s v="1"/>
    <s v="28143/2015/2"/>
    <n v="54"/>
    <s v="SS16"/>
    <s v="TEX FASHION GLOBAL"/>
    <n v="503"/>
    <x v="0"/>
    <x v="0"/>
    <x v="1"/>
    <x v="438"/>
    <n v="9.08"/>
    <s v="Bangladesh"/>
    <x v="401"/>
    <n v="3.83"/>
  </r>
  <r>
    <s v="2016-03-20"/>
    <s v="2016-04-28"/>
    <s v="2016-05-02"/>
    <s v="2016-05-02"/>
    <n v="39"/>
    <n v="43"/>
    <s v="CHITTAGONG"/>
    <s v="FOB"/>
    <x v="0"/>
    <n v="0"/>
    <x v="226"/>
    <s v="TRUCK"/>
    <s v="GDAŃSK"/>
    <s v="1"/>
    <s v="20376/2015/44"/>
    <n v="54"/>
    <s v="SS16"/>
    <s v="TRANSFIGURE CLOTHING"/>
    <n v="1348"/>
    <x v="1"/>
    <x v="0"/>
    <x v="1"/>
    <x v="439"/>
    <n v="24.37"/>
    <s v="Bangladesh"/>
    <x v="402"/>
    <n v="10.28"/>
  </r>
  <r>
    <s v="2016-03-20"/>
    <s v="2016-04-28"/>
    <s v="2016-05-05"/>
    <s v="2016-05-05"/>
    <n v="39"/>
    <n v="46"/>
    <s v="CHITTAGONG"/>
    <s v="FOB"/>
    <x v="0"/>
    <n v="1"/>
    <x v="227"/>
    <s v="RAILWAY"/>
    <s v="GDAŃSK"/>
    <s v="1"/>
    <s v="20376/2015/6"/>
    <n v="54"/>
    <s v="SS16"/>
    <s v="TRANSFIGURE CLOTHING"/>
    <n v="2109"/>
    <x v="0"/>
    <x v="1"/>
    <x v="1"/>
    <x v="440"/>
    <n v="28.29"/>
    <s v="Bangladesh"/>
    <x v="403"/>
    <n v="11.94"/>
  </r>
  <r>
    <s v="2016-03-20"/>
    <s v="2016-04-28"/>
    <s v="2016-05-05"/>
    <s v="2016-05-05"/>
    <n v="39"/>
    <n v="46"/>
    <s v="CHITTAGONG"/>
    <s v="FOB"/>
    <x v="0"/>
    <n v="1"/>
    <x v="6"/>
    <s v="RAILWAY"/>
    <s v="GDAŃSK"/>
    <s v="1"/>
    <s v="20808/2015/31"/>
    <n v="54"/>
    <s v="SS16"/>
    <s v="FASHION WEAR INT'L"/>
    <n v="2125"/>
    <x v="2"/>
    <x v="2"/>
    <x v="2"/>
    <x v="441"/>
    <n v="27.29"/>
    <s v="Bangladesh"/>
    <x v="404"/>
    <n v="11.52"/>
  </r>
  <r>
    <s v="2016-03-21"/>
    <s v="2016-04-25"/>
    <s v="2016-04-29"/>
    <s v="2016-04-29"/>
    <n v="35"/>
    <n v="39"/>
    <s v="CHITTAGONG"/>
    <s v="FOB"/>
    <x v="0"/>
    <n v="1"/>
    <x v="228"/>
    <s v="RAILWAY"/>
    <s v="GDAŃSK"/>
    <s v="1"/>
    <s v="20808/2015/32"/>
    <n v="54"/>
    <s v="SS16"/>
    <s v="FASHION WEAR INT'L"/>
    <n v="788"/>
    <x v="1"/>
    <x v="0"/>
    <x v="1"/>
    <x v="442"/>
    <n v="10.39"/>
    <s v="Bangladesh"/>
    <x v="405"/>
    <n v="4.38"/>
  </r>
  <r>
    <s v="2016-03-21"/>
    <s v="2016-04-25"/>
    <s v="2016-04-29"/>
    <s v="2016-04-29"/>
    <n v="35"/>
    <n v="39"/>
    <s v="CHITTAGONG"/>
    <s v="FOB"/>
    <x v="0"/>
    <n v="1"/>
    <x v="6"/>
    <s v="RAILWAY"/>
    <s v="GDAŃSK"/>
    <s v="1"/>
    <s v="22075/2015/4"/>
    <n v="54"/>
    <s v="SS16"/>
    <s v="DAZ INTERNATIONAL"/>
    <n v="235"/>
    <x v="2"/>
    <x v="2"/>
    <x v="2"/>
    <x v="402"/>
    <n v="7.49"/>
    <s v="Bangladesh"/>
    <x v="406"/>
    <n v="3.16"/>
  </r>
  <r>
    <s v="2016-03-21"/>
    <s v="2016-04-25"/>
    <s v="2016-04-29"/>
    <s v="2016-04-29"/>
    <n v="35"/>
    <n v="39"/>
    <s v="CHITTAGONG"/>
    <s v="FOB"/>
    <x v="0"/>
    <n v="1"/>
    <x v="6"/>
    <s v="RAILWAY"/>
    <s v="GDAŃSK"/>
    <s v="1"/>
    <s v="25648/2015/4"/>
    <n v="54"/>
    <s v="SS16"/>
    <s v="ASROTEX"/>
    <n v="829"/>
    <x v="2"/>
    <x v="2"/>
    <x v="2"/>
    <x v="443"/>
    <n v="8.7799999999999994"/>
    <s v="Bangladesh"/>
    <x v="407"/>
    <n v="3.7"/>
  </r>
  <r>
    <s v="2016-03-22"/>
    <s v="2016-03-24"/>
    <s v="2016-03-30"/>
    <s v="2016-03-30"/>
    <n v="2"/>
    <n v="8"/>
    <s v="ŁÓDŹ"/>
    <s v="DDU"/>
    <x v="1"/>
    <n v="1"/>
    <x v="84"/>
    <s v="TRUCK"/>
    <s v="FRANKFURT"/>
    <s v="1"/>
    <s v="20461/2015/2"/>
    <n v="52"/>
    <s v="SS16"/>
    <s v="XIAMEN KINGLAND"/>
    <n v="19"/>
    <x v="0"/>
    <x v="0"/>
    <x v="1"/>
    <x v="444"/>
    <n v="1.78"/>
    <s v="People's Republic of China"/>
    <x v="408"/>
    <n v="0.75"/>
  </r>
  <r>
    <s v="2016-03-23"/>
    <s v="2016-04-28"/>
    <s v="2016-05-02"/>
    <s v="2016-05-02"/>
    <n v="36"/>
    <n v="40"/>
    <s v="CHITTAGONG"/>
    <s v="FOB"/>
    <x v="0"/>
    <n v="1"/>
    <x v="229"/>
    <s v="TRUCK"/>
    <s v="GDAŃSK"/>
    <s v="1"/>
    <s v="20808/2015/33"/>
    <n v="54"/>
    <s v="SS16"/>
    <s v="FASHION WEAR INT'L"/>
    <n v="806"/>
    <x v="1"/>
    <x v="0"/>
    <x v="1"/>
    <x v="445"/>
    <n v="7.79"/>
    <s v="Bangladesh"/>
    <x v="409"/>
    <n v="3.29"/>
  </r>
  <r>
    <s v="2016-03-24"/>
    <s v="2016-03-27"/>
    <s v="2016-04-01"/>
    <s v="2016-04-01"/>
    <n v="3"/>
    <n v="8"/>
    <s v="ŁÓDŹ"/>
    <s v="DDU"/>
    <x v="1"/>
    <n v="1"/>
    <x v="84"/>
    <s v="TRUCK"/>
    <s v="FRANKFURT"/>
    <s v="1"/>
    <s v="20808/2015/18"/>
    <n v="54"/>
    <s v="SS16"/>
    <s v="FASHION WEAR INT'L"/>
    <n v="1079"/>
    <x v="0"/>
    <x v="0"/>
    <x v="1"/>
    <x v="446"/>
    <m/>
    <s v="Bangladesh"/>
    <x v="142"/>
    <n v="0"/>
  </r>
  <r>
    <s v="2016-03-24"/>
    <s v="2016-03-27"/>
    <s v="2016-04-01"/>
    <s v="2016-04-01"/>
    <n v="3"/>
    <n v="8"/>
    <s v="ŁÓDŹ"/>
    <s v="DDU"/>
    <x v="1"/>
    <n v="1"/>
    <x v="84"/>
    <s v="TRUCK"/>
    <s v="FRANKFURT"/>
    <s v="1"/>
    <s v="20808/2015/24"/>
    <n v="54"/>
    <s v="SS16"/>
    <s v="FASHION WEAR INT'L"/>
    <n v="980"/>
    <x v="0"/>
    <x v="0"/>
    <x v="1"/>
    <x v="447"/>
    <m/>
    <s v="Bangladesh"/>
    <x v="142"/>
    <n v="0"/>
  </r>
  <r>
    <s v="2016-03-24"/>
    <s v="2016-03-27"/>
    <s v="2016-04-01"/>
    <s v="2016-04-01"/>
    <n v="3"/>
    <n v="8"/>
    <s v="ŁÓDŹ"/>
    <s v="DDU"/>
    <x v="1"/>
    <n v="1"/>
    <x v="84"/>
    <s v="TRUCK"/>
    <s v="FRANKFURT"/>
    <s v="1"/>
    <s v="21143/2015/7"/>
    <n v="54"/>
    <s v="SS16"/>
    <s v="SEACOTEX FABRICS LTD"/>
    <n v="660"/>
    <x v="0"/>
    <x v="0"/>
    <x v="1"/>
    <x v="448"/>
    <m/>
    <s v="Bangladesh"/>
    <x v="142"/>
    <n v="0"/>
  </r>
  <r>
    <s v="2016-03-25"/>
    <s v="2016-03-29"/>
    <s v="2016-03-31"/>
    <s v="2016-03-31"/>
    <n v="4"/>
    <n v="6"/>
    <s v="ŁÓDŹ"/>
    <s v="DDU"/>
    <x v="1"/>
    <n v="1"/>
    <x v="84"/>
    <s v="TRUCK"/>
    <s v="FRANKFURT"/>
    <s v="1"/>
    <s v="20216/2015/4"/>
    <n v="54"/>
    <s v="SS16"/>
    <s v="FAIR TRADE INT'L"/>
    <n v="1488"/>
    <x v="0"/>
    <x v="0"/>
    <x v="1"/>
    <x v="84"/>
    <m/>
    <s v="Bangladesh"/>
    <x v="142"/>
    <n v="0"/>
  </r>
  <r>
    <s v="2016-03-26"/>
    <s v="2016-04-18"/>
    <s v="2016-04-27"/>
    <s v="2016-04-27"/>
    <n v="23"/>
    <n v="32"/>
    <s v="TUTICORIN"/>
    <s v="FOB"/>
    <x v="0"/>
    <n v="1"/>
    <x v="3"/>
    <s v="TRUCK"/>
    <s v="HAMBURG"/>
    <s v="1"/>
    <s v="20214/2015/20"/>
    <n v="54"/>
    <s v="SS16"/>
    <s v="LICHEE APPAREL"/>
    <n v="533"/>
    <x v="0"/>
    <x v="0"/>
    <x v="1"/>
    <x v="449"/>
    <n v="9.76"/>
    <s v="India"/>
    <x v="410"/>
    <n v="4.12"/>
  </r>
  <r>
    <s v="2016-03-27"/>
    <s v="2016-05-02"/>
    <s v="2016-05-06"/>
    <s v="2016-05-06"/>
    <n v="36"/>
    <n v="40"/>
    <s v="CHITTAGONG"/>
    <s v="FOB"/>
    <x v="0"/>
    <n v="1"/>
    <x v="230"/>
    <s v="RAILWAY"/>
    <s v="GDAŃSK"/>
    <s v="1"/>
    <s v="20216/2015/31"/>
    <n v="54"/>
    <s v="SS16"/>
    <s v="FAIR TRADE INT'L"/>
    <n v="299"/>
    <x v="1"/>
    <x v="0"/>
    <x v="1"/>
    <x v="450"/>
    <n v="3.69"/>
    <s v="Bangladesh"/>
    <x v="411"/>
    <n v="1.56"/>
  </r>
  <r>
    <s v="2016-03-27"/>
    <s v="2016-05-02"/>
    <s v="2016-05-06"/>
    <s v="2016-05-06"/>
    <n v="36"/>
    <n v="40"/>
    <s v="CHITTAGONG"/>
    <s v="FOB"/>
    <x v="0"/>
    <n v="1"/>
    <x v="6"/>
    <s v="RAILWAY"/>
    <s v="GDAŃSK"/>
    <s v="1"/>
    <s v="20808/2015/36"/>
    <n v="54"/>
    <s v="SS16"/>
    <s v="FASHION WEAR INT'L"/>
    <n v="421"/>
    <x v="2"/>
    <x v="2"/>
    <x v="2"/>
    <x v="451"/>
    <n v="5.38"/>
    <s v="Bangladesh"/>
    <x v="412"/>
    <n v="2.27"/>
  </r>
  <r>
    <s v="2016-03-27"/>
    <s v="2016-05-02"/>
    <s v="2016-05-06"/>
    <s v="2016-05-06"/>
    <n v="36"/>
    <n v="40"/>
    <s v="CHITTAGONG"/>
    <s v="FOB"/>
    <x v="0"/>
    <n v="1"/>
    <x v="6"/>
    <s v="RAILWAY"/>
    <s v="GDAŃSK"/>
    <s v="1"/>
    <s v="25648/2015/6"/>
    <n v="54"/>
    <s v="SS16"/>
    <s v="ASROTEX"/>
    <n v="625"/>
    <x v="2"/>
    <x v="2"/>
    <x v="2"/>
    <x v="452"/>
    <n v="7.77"/>
    <s v="Bangladesh"/>
    <x v="413"/>
    <n v="3.28"/>
  </r>
  <r>
    <s v="2016-03-28"/>
    <s v="2016-04-28"/>
    <s v="2016-05-06"/>
    <s v="2016-05-06"/>
    <n v="31"/>
    <n v="39"/>
    <s v="NINGBO"/>
    <s v="FOB"/>
    <x v="0"/>
    <n v="1"/>
    <x v="3"/>
    <s v="RAILWAY"/>
    <s v="HAMBURG"/>
    <s v="1"/>
    <s v="21046/2015/5"/>
    <n v="54"/>
    <s v="SS16"/>
    <s v="NINGBO MIAORUI"/>
    <n v="360"/>
    <x v="0"/>
    <x v="0"/>
    <x v="1"/>
    <x v="453"/>
    <n v="9.08"/>
    <s v="People's Republic of China"/>
    <x v="401"/>
    <n v="3.83"/>
  </r>
  <r>
    <s v="2016-03-29"/>
    <s v="2016-04-01"/>
    <s v="2016-04-08"/>
    <s v="2016-04-08"/>
    <n v="3"/>
    <n v="10"/>
    <s v="ŁÓDŹ"/>
    <s v="DDU"/>
    <x v="1"/>
    <n v="1"/>
    <x v="84"/>
    <s v="TRUCK"/>
    <s v="FRANKFURT"/>
    <s v="1"/>
    <s v="20808/2015/26"/>
    <n v="54"/>
    <s v="SS16"/>
    <s v="FASHION WEAR INT'L"/>
    <n v="913"/>
    <x v="0"/>
    <x v="0"/>
    <x v="1"/>
    <x v="454"/>
    <n v="11.8"/>
    <s v="Bangladesh"/>
    <x v="414"/>
    <n v="4.9800000000000004"/>
  </r>
  <r>
    <s v="2016-03-29"/>
    <s v="2016-04-01"/>
    <s v="2016-04-08"/>
    <s v="2016-04-08"/>
    <n v="3"/>
    <n v="10"/>
    <s v="ŁÓDŹ"/>
    <s v="DDU"/>
    <x v="1"/>
    <n v="1"/>
    <x v="84"/>
    <s v="TRUCK"/>
    <s v="FRANKFURT"/>
    <s v="1"/>
    <s v="21143/2015/4"/>
    <n v="54"/>
    <s v="SS16"/>
    <s v="SEACOTEX FABRICS LTD"/>
    <n v="466"/>
    <x v="0"/>
    <x v="0"/>
    <x v="1"/>
    <x v="455"/>
    <m/>
    <s v="Bangladesh"/>
    <x v="142"/>
    <n v="0"/>
  </r>
  <r>
    <s v="2016-03-29"/>
    <s v="2016-04-01"/>
    <s v="2016-04-15"/>
    <s v="2016-04-15"/>
    <n v="3"/>
    <n v="17"/>
    <s v="ŁÓDŹ"/>
    <s v="DDU"/>
    <x v="1"/>
    <n v="1"/>
    <x v="84"/>
    <s v="TRUCK"/>
    <s v="FRANKFURT"/>
    <s v="1"/>
    <s v="22847/2015/4"/>
    <n v="54"/>
    <s v="SS16"/>
    <s v="FASHIONTEX"/>
    <n v="213"/>
    <x v="0"/>
    <x v="0"/>
    <x v="1"/>
    <x v="456"/>
    <n v="5.5"/>
    <s v="Bangladesh"/>
    <x v="415"/>
    <n v="2.3199999999999998"/>
  </r>
  <r>
    <s v="2016-03-29"/>
    <s v="2016-04-01"/>
    <s v="2016-04-20"/>
    <s v="2016-04-20"/>
    <n v="3"/>
    <n v="22"/>
    <s v="ŁÓDŹ"/>
    <s v="DDU"/>
    <x v="1"/>
    <n v="1"/>
    <x v="84"/>
    <s v="TRUCK"/>
    <s v="FRANKFURT"/>
    <s v="1"/>
    <s v="20231/2015/22"/>
    <n v="54"/>
    <s v="SS16"/>
    <s v="SHUDDHO MODEHAUS"/>
    <n v="610"/>
    <x v="0"/>
    <x v="0"/>
    <x v="1"/>
    <x v="457"/>
    <n v="12.58"/>
    <s v="Bangladesh"/>
    <x v="416"/>
    <n v="5.31"/>
  </r>
  <r>
    <s v="2016-03-29"/>
    <s v="2016-04-01"/>
    <s v="2016-04-20"/>
    <s v="2016-04-20"/>
    <n v="3"/>
    <n v="22"/>
    <s v="ŁÓDŹ"/>
    <s v="DDU"/>
    <x v="1"/>
    <n v="1"/>
    <x v="84"/>
    <s v="TRUCK"/>
    <s v="FRANKFURT"/>
    <s v="1"/>
    <s v="20231/2015/23"/>
    <n v="54"/>
    <s v="SS16"/>
    <s v="SHUDDHO MODEHAUS"/>
    <n v="743"/>
    <x v="0"/>
    <x v="0"/>
    <x v="1"/>
    <x v="458"/>
    <n v="14.69"/>
    <s v="Bangladesh"/>
    <x v="329"/>
    <n v="6.2"/>
  </r>
  <r>
    <s v="2016-04-04"/>
    <s v="2016-04-11"/>
    <s v="2016-04-13"/>
    <s v="2016-04-13"/>
    <n v="7"/>
    <n v="9"/>
    <s v="ŁÓDŹ"/>
    <s v="DDU"/>
    <x v="1"/>
    <n v="1"/>
    <x v="84"/>
    <s v="TRUCK"/>
    <s v="FRANKFURT"/>
    <s v="1"/>
    <s v="20467/2015/30"/>
    <n v="54"/>
    <s v="SS16"/>
    <s v="INNOVATION DESIGN"/>
    <n v="298"/>
    <x v="0"/>
    <x v="0"/>
    <x v="1"/>
    <x v="459"/>
    <m/>
    <s v="Bangladesh"/>
    <x v="142"/>
    <n v="0"/>
  </r>
  <r>
    <s v="2016-04-05"/>
    <s v="2016-04-07"/>
    <s v="2016-04-11"/>
    <s v="2016-04-11"/>
    <n v="2"/>
    <n v="6"/>
    <s v="ŁÓDŹ"/>
    <s v="DDU"/>
    <x v="1"/>
    <n v="1"/>
    <x v="84"/>
    <s v="TRUCK"/>
    <s v="VIENNA"/>
    <s v="1"/>
    <s v="20991/2015/17"/>
    <n v="54"/>
    <s v="SS16"/>
    <s v="SANGOTRA FASHIONS"/>
    <n v="595"/>
    <x v="0"/>
    <x v="0"/>
    <x v="1"/>
    <x v="460"/>
    <m/>
    <s v="India"/>
    <x v="142"/>
    <n v="0"/>
  </r>
  <r>
    <s v="2016-04-05"/>
    <s v="2016-04-22"/>
    <s v="2016-04-25"/>
    <s v="2016-04-25"/>
    <n v="17"/>
    <n v="20"/>
    <s v="ŁÓDŹ"/>
    <s v="DDU"/>
    <x v="1"/>
    <n v="1"/>
    <x v="84"/>
    <s v="TRUCK"/>
    <s v="FRANKFURT"/>
    <s v="1"/>
    <s v="20467/2015/27"/>
    <n v="54"/>
    <s v="SS16"/>
    <s v="INNOVATION DESIGN"/>
    <n v="743"/>
    <x v="0"/>
    <x v="0"/>
    <x v="1"/>
    <x v="461"/>
    <n v="12.16"/>
    <s v="Bangladesh"/>
    <x v="417"/>
    <n v="5.13"/>
  </r>
  <r>
    <s v="2016-04-09"/>
    <s v="2016-04-12"/>
    <s v="2016-04-15"/>
    <s v="2016-04-15"/>
    <n v="3"/>
    <n v="6"/>
    <s v="ŁÓDŹ"/>
    <s v="DDU"/>
    <x v="1"/>
    <n v="1"/>
    <x v="84"/>
    <s v="TRUCK"/>
    <s v="FRANKFURT"/>
    <s v="1"/>
    <s v="20216/2015/5"/>
    <n v="54"/>
    <s v="SS16"/>
    <s v="FAIR TRADE INT'L"/>
    <n v="408"/>
    <x v="0"/>
    <x v="0"/>
    <x v="1"/>
    <x v="462"/>
    <m/>
    <s v="Bangladesh"/>
    <x v="142"/>
    <n v="0"/>
  </r>
  <r>
    <s v="2016-04-19"/>
    <s v="2016-04-22"/>
    <s v="2016-04-28"/>
    <s v="2016-04-28"/>
    <n v="3"/>
    <n v="9"/>
    <s v="ŁÓDŹ"/>
    <s v="DDU"/>
    <x v="1"/>
    <n v="1"/>
    <x v="84"/>
    <s v="TRUCK"/>
    <s v="WARSZAWA"/>
    <s v="1"/>
    <s v="33317/2015/1"/>
    <n v="54"/>
    <s v="SS16"/>
    <s v="KNIT WORLD LTD"/>
    <n v="279"/>
    <x v="0"/>
    <x v="0"/>
    <x v="1"/>
    <x v="463"/>
    <n v="2.29"/>
    <s v="Bangladesh"/>
    <x v="418"/>
    <n v="0.97"/>
  </r>
  <r>
    <s v="2016-04-19"/>
    <s v="2016-04-22"/>
    <s v="2016-05-09"/>
    <s v="2016-05-09"/>
    <n v="3"/>
    <n v="20"/>
    <s v="ŁÓDŹ"/>
    <s v="DDU"/>
    <x v="1"/>
    <n v="1"/>
    <x v="84"/>
    <s v="TRUCK"/>
    <s v="WARSZAWA"/>
    <s v="1"/>
    <s v="29296/2015/1"/>
    <n v="54"/>
    <s v="SS16"/>
    <s v="COTTON ZONE LTD."/>
    <n v="356"/>
    <x v="0"/>
    <x v="0"/>
    <x v="1"/>
    <x v="464"/>
    <n v="4.5999999999999996"/>
    <s v="Bangladesh"/>
    <x v="419"/>
    <n v="1.94"/>
  </r>
  <r>
    <s v="2016-04-19"/>
    <s v="2016-04-22"/>
    <s v="2016-05-09"/>
    <s v="2016-05-09"/>
    <n v="3"/>
    <n v="20"/>
    <s v="ŁÓDŹ"/>
    <s v="DDU"/>
    <x v="1"/>
    <n v="1"/>
    <x v="84"/>
    <s v="TRUCK"/>
    <s v="WARSZAWA"/>
    <s v="1"/>
    <s v="29296/2015/10"/>
    <n v="54"/>
    <s v="SS16"/>
    <s v="COTTON ZONE LTD."/>
    <n v="400"/>
    <x v="0"/>
    <x v="0"/>
    <x v="1"/>
    <x v="465"/>
    <n v="5.28"/>
    <s v="Bangladesh"/>
    <x v="420"/>
    <n v="2.23"/>
  </r>
  <r>
    <s v="2016-04-20"/>
    <s v="2016-04-21"/>
    <s v="2016-05-06"/>
    <s v="2016-05-06"/>
    <n v="1"/>
    <n v="16"/>
    <s v="ŁÓDŹ"/>
    <s v="DDU"/>
    <x v="1"/>
    <n v="1"/>
    <x v="84"/>
    <s v="TRUCK"/>
    <s v="FRANKFURT"/>
    <s v="1"/>
    <s v="20808/2015/28"/>
    <n v="54"/>
    <s v="SS16"/>
    <s v="FASHION WEAR INT'L"/>
    <n v="2908"/>
    <x v="0"/>
    <x v="0"/>
    <x v="1"/>
    <x v="466"/>
    <n v="34.96"/>
    <s v="Bangladesh"/>
    <x v="421"/>
    <n v="14.75"/>
  </r>
  <r>
    <s v="2016-04-20"/>
    <s v="2016-04-21"/>
    <s v="2016-05-06"/>
    <s v="2016-05-06"/>
    <n v="1"/>
    <n v="16"/>
    <s v="ŁÓDŹ"/>
    <s v="DDU"/>
    <x v="1"/>
    <n v="1"/>
    <x v="84"/>
    <s v="TRUCK"/>
    <s v="FRANKFURT"/>
    <s v="1"/>
    <s v="29296/2015/7"/>
    <n v="54"/>
    <s v="SS16"/>
    <s v="COTTON ZONE LTD."/>
    <n v="455"/>
    <x v="0"/>
    <x v="0"/>
    <x v="1"/>
    <x v="467"/>
    <n v="6.56"/>
    <s v="Bangladesh"/>
    <x v="422"/>
    <n v="2.77"/>
  </r>
  <r>
    <s v="2016-04-23"/>
    <s v="2016-04-29"/>
    <s v="2016-05-06"/>
    <s v="2016-05-06"/>
    <n v="6"/>
    <n v="13"/>
    <s v="ŁÓDŹ"/>
    <s v="DDU"/>
    <x v="1"/>
    <n v="1"/>
    <x v="84"/>
    <s v="TRUCK"/>
    <s v="FRANKFURT"/>
    <s v="1"/>
    <s v="20216/2015/23"/>
    <n v="54"/>
    <s v="SS16"/>
    <s v="FAIR TRADE INT'L"/>
    <n v="233"/>
    <x v="0"/>
    <x v="0"/>
    <x v="1"/>
    <x v="26"/>
    <m/>
    <s v="Bangladesh"/>
    <x v="142"/>
    <n v="0"/>
  </r>
  <r>
    <s v="2016-04-24"/>
    <s v="2016-04-25"/>
    <s v="2016-05-09"/>
    <s v="2016-05-09"/>
    <n v="1"/>
    <n v="15"/>
    <s v="ŁÓDŹ"/>
    <s v="DDU"/>
    <x v="1"/>
    <n v="1"/>
    <x v="84"/>
    <s v="TRUCK"/>
    <s v="FRANKFURT"/>
    <s v="1"/>
    <s v="20808/2015/27"/>
    <n v="54"/>
    <s v="SS16"/>
    <s v="FASHION WEAR INT'L"/>
    <n v="1678"/>
    <x v="0"/>
    <x v="0"/>
    <x v="1"/>
    <x v="468"/>
    <n v="22.29"/>
    <s v="Bangladesh"/>
    <x v="423"/>
    <n v="9.41"/>
  </r>
  <r>
    <s v="2016-04-24"/>
    <s v="2016-04-25"/>
    <s v="2016-05-09"/>
    <s v="2016-05-09"/>
    <n v="1"/>
    <n v="15"/>
    <s v="ŁÓDŹ"/>
    <s v="DDU"/>
    <x v="1"/>
    <n v="1"/>
    <x v="84"/>
    <s v="TRUCK"/>
    <s v="FRANKFURT"/>
    <s v="1"/>
    <s v="20808/2015/30"/>
    <n v="54"/>
    <s v="SS16"/>
    <s v="FASHION WEAR INT'L"/>
    <n v="2395"/>
    <x v="0"/>
    <x v="0"/>
    <x v="1"/>
    <x v="469"/>
    <n v="24.29"/>
    <s v="Bangladesh"/>
    <x v="424"/>
    <n v="10.25"/>
  </r>
  <r>
    <s v="2016-04-24"/>
    <s v="2016-04-25"/>
    <s v="2016-05-09"/>
    <s v="2016-05-09"/>
    <n v="1"/>
    <n v="15"/>
    <s v="ŁÓDŹ"/>
    <s v="DDU"/>
    <x v="1"/>
    <n v="1"/>
    <x v="84"/>
    <s v="TRUCK"/>
    <s v="FRANKFURT"/>
    <s v="1"/>
    <s v="20808/2015/34"/>
    <n v="54"/>
    <s v="SS16"/>
    <s v="FASHION WEAR INT'L"/>
    <n v="2490"/>
    <x v="0"/>
    <x v="0"/>
    <x v="1"/>
    <x v="470"/>
    <n v="22.26"/>
    <s v="Bangladesh"/>
    <x v="425"/>
    <n v="9.39"/>
  </r>
  <r>
    <s v="2016-04-24"/>
    <s v="2016-04-25"/>
    <s v="2016-05-09"/>
    <s v="2016-05-09"/>
    <n v="1"/>
    <n v="15"/>
    <s v="ŁÓDŹ"/>
    <s v="DDU"/>
    <x v="1"/>
    <n v="1"/>
    <x v="84"/>
    <s v="TRUCK"/>
    <s v="FRANKFURT"/>
    <s v="1"/>
    <s v="20808/2015/35"/>
    <n v="54"/>
    <s v="SS16"/>
    <s v="FASHION WEAR INT'L"/>
    <n v="1943"/>
    <x v="0"/>
    <x v="0"/>
    <x v="1"/>
    <x v="471"/>
    <n v="22.39"/>
    <s v="Bangladesh"/>
    <x v="426"/>
    <n v="9.4499999999999993"/>
  </r>
  <r>
    <s v="2016-04-24"/>
    <s v="2016-04-25"/>
    <s v="2016-05-09"/>
    <s v="2016-05-09"/>
    <n v="1"/>
    <n v="15"/>
    <s v="ŁÓDŹ"/>
    <s v="DDU"/>
    <x v="1"/>
    <n v="1"/>
    <x v="84"/>
    <s v="TRUCK"/>
    <s v="FRANKFURT"/>
    <s v="1"/>
    <s v="20808/2015/5"/>
    <n v="54"/>
    <s v="SS16"/>
    <s v="FASHION WEAR INT'L"/>
    <n v="1847"/>
    <x v="0"/>
    <x v="0"/>
    <x v="1"/>
    <x v="472"/>
    <n v="21.21"/>
    <s v="Bangladesh"/>
    <x v="427"/>
    <n v="8.9499999999999993"/>
  </r>
  <r>
    <s v="2016-04-24"/>
    <s v="2016-04-25"/>
    <s v="2016-05-09"/>
    <s v="2016-05-09"/>
    <n v="1"/>
    <n v="15"/>
    <s v="ŁÓDŹ"/>
    <s v="DDU"/>
    <x v="1"/>
    <n v="1"/>
    <x v="84"/>
    <s v="TRUCK"/>
    <s v="FRANKFURT"/>
    <s v="1"/>
    <s v="29296/2015/11"/>
    <n v="54"/>
    <s v="SS16"/>
    <s v="COTTON ZONE LTD."/>
    <n v="263"/>
    <x v="0"/>
    <x v="0"/>
    <x v="1"/>
    <x v="473"/>
    <n v="2.96"/>
    <s v="Bangladesh"/>
    <x v="428"/>
    <n v="1.25"/>
  </r>
  <r>
    <s v="2016-04-24"/>
    <s v="2016-05-26"/>
    <s v="2016-05-31"/>
    <s v="2016-05-31"/>
    <n v="32"/>
    <n v="37"/>
    <s v="CHITTAGONG"/>
    <s v="FOB"/>
    <x v="0"/>
    <n v="1"/>
    <x v="231"/>
    <s v="TRUCK"/>
    <s v="GDAŃSK"/>
    <s v="1"/>
    <s v="574/2016/6"/>
    <n v="54"/>
    <s v="AW16"/>
    <s v="TRANSFIGURE CLOTHING"/>
    <n v="2849"/>
    <x v="0"/>
    <x v="0"/>
    <x v="0"/>
    <x v="474"/>
    <n v="43.4"/>
    <s v="Bangladesh"/>
    <x v="429"/>
    <n v="18.309999999999999"/>
  </r>
  <r>
    <s v="2016-04-24"/>
    <s v="2016-05-26"/>
    <s v="2016-05-31"/>
    <s v="2016-05-31"/>
    <n v="32"/>
    <n v="37"/>
    <s v="CHITTAGONG"/>
    <s v="FOB"/>
    <x v="0"/>
    <n v="1"/>
    <x v="6"/>
    <s v="TRUCK"/>
    <s v="GDAŃSK"/>
    <s v="1"/>
    <s v="574/2016/7"/>
    <n v="54"/>
    <s v="AW16"/>
    <s v="TRANSFIGURE CLOTHING"/>
    <n v="1631"/>
    <x v="2"/>
    <x v="2"/>
    <x v="2"/>
    <x v="475"/>
    <n v="25.85"/>
    <s v="Bangladesh"/>
    <x v="430"/>
    <n v="10.91"/>
  </r>
  <r>
    <s v="2016-04-25"/>
    <s v="2016-05-31"/>
    <s v="2016-06-08"/>
    <s v="2016-06-08"/>
    <n v="36"/>
    <n v="44"/>
    <s v="CHITTAGONG"/>
    <s v="FOB"/>
    <x v="0"/>
    <n v="1"/>
    <x v="232"/>
    <s v="TRUCK"/>
    <s v="GDAŃSK"/>
    <s v="1"/>
    <s v="574/2016/8"/>
    <n v="54"/>
    <s v="AW16"/>
    <s v="TRANSFIGURE CLOTHING"/>
    <n v="973"/>
    <x v="0"/>
    <x v="1"/>
    <x v="1"/>
    <x v="476"/>
    <n v="14.01"/>
    <s v="Bangladesh"/>
    <x v="431"/>
    <n v="5.91"/>
  </r>
  <r>
    <s v="2016-04-25"/>
    <s v="2016-05-31"/>
    <s v="2016-06-08"/>
    <s v="2016-06-08"/>
    <n v="36"/>
    <n v="44"/>
    <s v="CHITTAGONG"/>
    <s v="FOB"/>
    <x v="0"/>
    <n v="1"/>
    <x v="6"/>
    <s v="TRUCK"/>
    <s v="GDAŃSK"/>
    <s v="1"/>
    <s v="574/2016/9"/>
    <n v="54"/>
    <s v="AW16"/>
    <s v="TRANSFIGURE CLOTHING"/>
    <n v="1541"/>
    <x v="2"/>
    <x v="2"/>
    <x v="2"/>
    <x v="477"/>
    <n v="34.909999999999997"/>
    <s v="Bangladesh"/>
    <x v="432"/>
    <n v="14.73"/>
  </r>
  <r>
    <s v="2016-04-30"/>
    <s v="2016-05-27"/>
    <s v="2016-06-10"/>
    <s v="2016-06-10"/>
    <n v="27"/>
    <n v="41"/>
    <s v="TUTICORIN"/>
    <s v="FOB"/>
    <x v="0"/>
    <n v="1"/>
    <x v="3"/>
    <s v="TRUCK"/>
    <s v="HAMBURG"/>
    <s v="1"/>
    <s v="43190/2015/1"/>
    <n v="54"/>
    <s v="AW16"/>
    <s v="BLOOM CLOTHING CO."/>
    <n v="517"/>
    <x v="0"/>
    <x v="0"/>
    <x v="1"/>
    <x v="478"/>
    <n v="12.98"/>
    <s v="India"/>
    <x v="433"/>
    <n v="5.48"/>
  </r>
  <r>
    <s v="2016-05-01"/>
    <s v="2016-06-07"/>
    <s v="2016-06-13"/>
    <s v="2016-06-13"/>
    <n v="37"/>
    <n v="43"/>
    <s v="CHITTAGONG"/>
    <s v="FOB"/>
    <x v="0"/>
    <n v="1"/>
    <x v="233"/>
    <s v="RAILWAY"/>
    <s v="GDYNIA"/>
    <s v="1"/>
    <s v="43192/2015/6"/>
    <n v="54"/>
    <s v="AW16"/>
    <s v="INNOVATION DESIGN"/>
    <n v="1327"/>
    <x v="0"/>
    <x v="0"/>
    <x v="0"/>
    <x v="479"/>
    <n v="19.61"/>
    <s v="Bangladesh"/>
    <x v="434"/>
    <n v="8.27"/>
  </r>
  <r>
    <s v="2016-05-01"/>
    <s v="2016-06-07"/>
    <s v="2016-06-13"/>
    <s v="2016-06-13"/>
    <n v="37"/>
    <n v="43"/>
    <s v="CHITTAGONG"/>
    <s v="FOB"/>
    <x v="0"/>
    <n v="1"/>
    <x v="6"/>
    <s v="RAILWAY"/>
    <s v="GDYNIA"/>
    <s v="1"/>
    <s v="43192/2015/7"/>
    <n v="54"/>
    <s v="AW16"/>
    <s v="INNOVATION DESIGN"/>
    <n v="757"/>
    <x v="2"/>
    <x v="2"/>
    <x v="2"/>
    <x v="480"/>
    <n v="16.61"/>
    <s v="Bangladesh"/>
    <x v="435"/>
    <n v="7.01"/>
  </r>
  <r>
    <s v="2016-05-01"/>
    <s v="2016-06-07"/>
    <s v="2016-06-13"/>
    <s v="2016-06-13"/>
    <n v="37"/>
    <n v="43"/>
    <s v="CHITTAGONG"/>
    <s v="FOB"/>
    <x v="0"/>
    <n v="1"/>
    <x v="6"/>
    <s v="RAILWAY"/>
    <s v="GDYNIA"/>
    <s v="1"/>
    <s v="571/2016/1"/>
    <n v="54"/>
    <s v="AW16"/>
    <s v="FASHIONTEX"/>
    <n v="1470"/>
    <x v="2"/>
    <x v="2"/>
    <x v="2"/>
    <x v="481"/>
    <n v="28.1"/>
    <s v="Bangladesh"/>
    <x v="436"/>
    <n v="11.86"/>
  </r>
  <r>
    <s v="2016-05-02"/>
    <s v="2016-06-13"/>
    <s v="2016-06-16"/>
    <s v="2016-06-16"/>
    <n v="42"/>
    <n v="45"/>
    <s v="NINGBO"/>
    <s v="FOB"/>
    <x v="0"/>
    <n v="0"/>
    <x v="234"/>
    <s v="TRUCK"/>
    <s v="GDAŃSK"/>
    <s v="1"/>
    <s v="43197/2015/1"/>
    <n v="54"/>
    <s v="AW16"/>
    <s v="NINGBO JAGOO TRADING"/>
    <n v="1608"/>
    <x v="0"/>
    <x v="1"/>
    <x v="1"/>
    <x v="482"/>
    <n v="63.96"/>
    <s v="People's Republic of China"/>
    <x v="437"/>
    <n v="26.99"/>
  </r>
  <r>
    <s v="2016-05-02"/>
    <s v="2016-06-13"/>
    <s v="2016-06-27"/>
    <s v="2016-06-27"/>
    <n v="42"/>
    <n v="56"/>
    <s v="MUMBAI"/>
    <s v="FOB"/>
    <x v="0"/>
    <n v="1"/>
    <x v="3"/>
    <s v="TRUCK"/>
    <s v="HAMBURG"/>
    <s v="1"/>
    <s v="43191/2015/1"/>
    <n v="52"/>
    <s v="AW16"/>
    <s v="KANAHIYA OVERSEAS PVT LTD"/>
    <n v="298"/>
    <x v="0"/>
    <x v="0"/>
    <x v="1"/>
    <x v="483"/>
    <n v="2.98"/>
    <s v="India"/>
    <x v="438"/>
    <n v="1.26"/>
  </r>
  <r>
    <s v="2016-05-05"/>
    <s v="2016-05-06"/>
    <s v="2016-05-09"/>
    <s v="2016-05-09"/>
    <n v="1"/>
    <n v="4"/>
    <s v="ŁÓDŹ"/>
    <s v="DDU"/>
    <x v="1"/>
    <n v="1"/>
    <x v="84"/>
    <s v="TRUCK"/>
    <s v="FRANKFURT"/>
    <s v="1"/>
    <s v="20808/2015/20"/>
    <n v="54"/>
    <s v="SS16"/>
    <s v="FASHION WEAR INT'L"/>
    <n v="1538"/>
    <x v="0"/>
    <x v="0"/>
    <x v="1"/>
    <x v="484"/>
    <n v="19.14"/>
    <s v="Bangladesh"/>
    <x v="439"/>
    <n v="8.08"/>
  </r>
  <r>
    <s v="2016-05-05"/>
    <s v="2016-06-13"/>
    <s v="2016-06-16"/>
    <s v="2016-06-16"/>
    <n v="39"/>
    <n v="42"/>
    <s v="SHANGHAI"/>
    <s v="FOB"/>
    <x v="0"/>
    <n v="0"/>
    <x v="235"/>
    <s v="TRUCK"/>
    <s v="GDAŃSK"/>
    <s v="1"/>
    <s v="43063/2015/1"/>
    <n v="52"/>
    <s v="AW16"/>
    <s v="SUZHOU QINJIAN I/E"/>
    <n v="2382"/>
    <x v="1"/>
    <x v="0"/>
    <x v="1"/>
    <x v="485"/>
    <n v="24.75"/>
    <s v="People's Republic of China"/>
    <x v="440"/>
    <n v="10.44"/>
  </r>
  <r>
    <s v="2016-05-05"/>
    <s v="2016-06-13"/>
    <s v="2016-06-16"/>
    <s v="2016-06-16"/>
    <n v="39"/>
    <n v="42"/>
    <s v="SHANGHAI"/>
    <s v="FOB"/>
    <x v="0"/>
    <n v="1"/>
    <x v="236"/>
    <s v="TRUCK"/>
    <s v="GDAŃSK"/>
    <s v="1"/>
    <s v="1071/2016/1"/>
    <n v="52"/>
    <s v="AW16"/>
    <s v="ZHENJIANG S&amp;C"/>
    <n v="871"/>
    <x v="0"/>
    <x v="1"/>
    <x v="1"/>
    <x v="486"/>
    <n v="9.25"/>
    <s v="People's Republic of China"/>
    <x v="441"/>
    <n v="3.9"/>
  </r>
  <r>
    <s v="2016-05-05"/>
    <s v="2016-06-13"/>
    <s v="2016-06-16"/>
    <s v="2016-06-16"/>
    <n v="39"/>
    <n v="42"/>
    <s v="SHANGHAI"/>
    <s v="FOB"/>
    <x v="0"/>
    <n v="1"/>
    <x v="6"/>
    <s v="TRUCK"/>
    <s v="GDAŃSK"/>
    <s v="1"/>
    <s v="1305/2016/1"/>
    <n v="52"/>
    <s v="AW16"/>
    <s v="SHANGHAI BOSUN"/>
    <n v="2902"/>
    <x v="2"/>
    <x v="2"/>
    <x v="2"/>
    <x v="487"/>
    <n v="21.99"/>
    <s v="People's Republic of China"/>
    <x v="442"/>
    <n v="9.2799999999999994"/>
  </r>
  <r>
    <s v="2016-05-05"/>
    <s v="2016-06-13"/>
    <s v="2016-06-16"/>
    <s v="2016-06-16"/>
    <n v="39"/>
    <n v="42"/>
    <s v="SHANGHAI"/>
    <s v="FOB"/>
    <x v="0"/>
    <n v="1"/>
    <x v="6"/>
    <s v="TRUCK"/>
    <s v="GDAŃSK"/>
    <s v="1"/>
    <s v="588/2016/1"/>
    <n v="52"/>
    <s v="AW16"/>
    <s v="BRIGHT SHOW INT.LTD"/>
    <n v="517"/>
    <x v="2"/>
    <x v="2"/>
    <x v="2"/>
    <x v="488"/>
    <n v="3.42"/>
    <s v="People's Republic of China"/>
    <x v="443"/>
    <n v="1.44"/>
  </r>
  <r>
    <s v="2016-05-05"/>
    <s v="2016-06-13"/>
    <s v="2016-06-17"/>
    <s v="2016-06-17"/>
    <n v="39"/>
    <n v="43"/>
    <s v="SHANGHAI"/>
    <s v="FOB"/>
    <x v="0"/>
    <n v="0"/>
    <x v="237"/>
    <s v="TRUCK"/>
    <s v="GDAŃSK"/>
    <s v="1"/>
    <s v="275/2016/1"/>
    <n v="54"/>
    <s v="AW16"/>
    <s v="SUMEC TEXTILE"/>
    <n v="6009"/>
    <x v="0"/>
    <x v="0"/>
    <x v="6"/>
    <x v="489"/>
    <n v="318.04000000000002"/>
    <s v="People's Republic of China"/>
    <x v="444"/>
    <n v="134.19999999999999"/>
  </r>
  <r>
    <s v="2016-05-05"/>
    <s v="2016-06-15"/>
    <s v="2016-06-20"/>
    <s v="2016-06-20"/>
    <n v="41"/>
    <n v="46"/>
    <s v="CHITTAGONG"/>
    <s v="FOB"/>
    <x v="0"/>
    <n v="0"/>
    <x v="238"/>
    <s v="RAILWAY"/>
    <s v="GDYNIA"/>
    <s v="1"/>
    <s v="574/2016/11"/>
    <n v="54"/>
    <s v="AW16"/>
    <s v="TRANSFIGURE CLOTHING"/>
    <n v="2888"/>
    <x v="0"/>
    <x v="0"/>
    <x v="0"/>
    <x v="490"/>
    <n v="66.91"/>
    <s v="Bangladesh"/>
    <x v="445"/>
    <n v="28.23"/>
  </r>
  <r>
    <s v="2016-05-05"/>
    <s v="2016-06-15"/>
    <s v="2016-06-20"/>
    <s v="2016-06-20"/>
    <n v="41"/>
    <n v="46"/>
    <s v="CHITTAGONG"/>
    <s v="FOB"/>
    <x v="0"/>
    <n v="0"/>
    <x v="239"/>
    <s v="RAILWAY"/>
    <s v="GDYNIA"/>
    <s v="1"/>
    <s v="574/2016/10"/>
    <n v="54"/>
    <s v="AW16"/>
    <s v="TRANSFIGURE CLOTHING"/>
    <n v="5017"/>
    <x v="0"/>
    <x v="0"/>
    <x v="0"/>
    <x v="491"/>
    <n v="69.930000000000007"/>
    <s v="Bangladesh"/>
    <x v="149"/>
    <n v="29.51"/>
  </r>
  <r>
    <s v="2016-05-05"/>
    <s v="2016-06-15"/>
    <s v="2016-06-20"/>
    <s v="2016-06-20"/>
    <n v="41"/>
    <n v="46"/>
    <s v="CHITTAGONG"/>
    <s v="FOB"/>
    <x v="0"/>
    <n v="0"/>
    <x v="240"/>
    <s v="RAILWAY"/>
    <s v="GDYNIA"/>
    <s v="1"/>
    <s v="568/2016/5"/>
    <n v="54"/>
    <s v="AW16"/>
    <s v="FAIR TRADE INT'L"/>
    <n v="1076"/>
    <x v="0"/>
    <x v="0"/>
    <x v="0"/>
    <x v="492"/>
    <n v="66.36"/>
    <s v="Bangladesh"/>
    <x v="446"/>
    <n v="28"/>
  </r>
  <r>
    <s v="2016-05-05"/>
    <s v="2016-06-15"/>
    <s v="2016-06-23"/>
    <s v="2016-06-23"/>
    <n v="41"/>
    <n v="49"/>
    <s v="CHITTAGONG"/>
    <s v="FOB"/>
    <x v="0"/>
    <n v="1"/>
    <x v="241"/>
    <s v="RAILWAY"/>
    <s v="GDYNIA"/>
    <s v="1"/>
    <s v="43192/2015/8"/>
    <n v="54"/>
    <s v="AW16"/>
    <s v="INNOVATION DESIGN"/>
    <n v="284"/>
    <x v="1"/>
    <x v="0"/>
    <x v="1"/>
    <x v="493"/>
    <n v="7.21"/>
    <s v="Bangladesh"/>
    <x v="447"/>
    <n v="3.04"/>
  </r>
  <r>
    <s v="2016-05-05"/>
    <s v="2016-06-15"/>
    <s v="2016-06-23"/>
    <s v="2016-06-23"/>
    <n v="41"/>
    <n v="49"/>
    <s v="CHITTAGONG"/>
    <s v="FOB"/>
    <x v="0"/>
    <n v="1"/>
    <x v="6"/>
    <s v="RAILWAY"/>
    <s v="GDYNIA"/>
    <s v="1"/>
    <s v="568/2016/6"/>
    <n v="54"/>
    <s v="AW16"/>
    <s v="FAIR TRADE INT'L"/>
    <n v="894"/>
    <x v="2"/>
    <x v="2"/>
    <x v="2"/>
    <x v="494"/>
    <n v="22.35"/>
    <s v="Bangladesh"/>
    <x v="448"/>
    <n v="9.43"/>
  </r>
  <r>
    <s v="2016-05-07"/>
    <s v="2016-05-10"/>
    <s v="2016-05-12"/>
    <s v="2016-05-12"/>
    <n v="3"/>
    <n v="5"/>
    <s v="ŁÓDŹ"/>
    <s v="DDU"/>
    <x v="1"/>
    <n v="1"/>
    <x v="84"/>
    <s v="TRUCK"/>
    <s v="WARSZAWA"/>
    <s v="1"/>
    <s v="20214/2015/21"/>
    <n v="54"/>
    <s v="SS16"/>
    <s v="LICHEE APPAREL"/>
    <n v="153"/>
    <x v="0"/>
    <x v="0"/>
    <x v="1"/>
    <x v="495"/>
    <n v="1.92"/>
    <s v="India"/>
    <x v="449"/>
    <n v="0.81"/>
  </r>
  <r>
    <s v="2016-05-07"/>
    <s v="2016-06-13"/>
    <s v="2016-06-17"/>
    <s v="2016-06-17"/>
    <n v="37"/>
    <n v="41"/>
    <s v="XIAMEN"/>
    <s v="FOB"/>
    <x v="0"/>
    <n v="0"/>
    <x v="242"/>
    <s v="TRUCK"/>
    <s v="GDAŃSK"/>
    <s v="1"/>
    <s v="278/2016/1"/>
    <n v="54"/>
    <s v="AW16"/>
    <s v="XIAMEN KINGLAND"/>
    <n v="1219"/>
    <x v="0"/>
    <x v="1"/>
    <x v="1"/>
    <x v="496"/>
    <n v="40.69"/>
    <s v="People's Republic of China"/>
    <x v="450"/>
    <n v="17.170000000000002"/>
  </r>
  <r>
    <s v="2016-05-07"/>
    <s v="2016-06-15"/>
    <s v="2016-06-20"/>
    <s v="2016-06-20"/>
    <n v="39"/>
    <n v="44"/>
    <s v="CHITTAGONG"/>
    <s v="FOB"/>
    <x v="0"/>
    <n v="1"/>
    <x v="243"/>
    <s v="RAILWAY"/>
    <s v="GDYNIA"/>
    <s v="1"/>
    <s v="43188/2015/1"/>
    <n v="54"/>
    <s v="AW16"/>
    <s v="FASHION WEAR INT'L"/>
    <n v="1988"/>
    <x v="0"/>
    <x v="0"/>
    <x v="0"/>
    <x v="497"/>
    <n v="31.81"/>
    <s v="Bangladesh"/>
    <x v="451"/>
    <n v="13.42"/>
  </r>
  <r>
    <s v="2016-05-07"/>
    <s v="2016-06-15"/>
    <s v="2016-06-20"/>
    <s v="2016-06-20"/>
    <n v="39"/>
    <n v="44"/>
    <s v="CHITTAGONG"/>
    <s v="FOB"/>
    <x v="0"/>
    <n v="1"/>
    <x v="6"/>
    <s v="RAILWAY"/>
    <s v="GDYNIA"/>
    <s v="1"/>
    <s v="572/2016/4"/>
    <n v="52"/>
    <s v="AW16"/>
    <s v="TRANSFIGURE CLOTHING"/>
    <n v="3485"/>
    <x v="2"/>
    <x v="2"/>
    <x v="2"/>
    <x v="498"/>
    <n v="38.11"/>
    <s v="Bangladesh"/>
    <x v="452"/>
    <n v="16.079999999999998"/>
  </r>
  <r>
    <s v="2016-05-07"/>
    <s v="2016-06-15"/>
    <s v="2016-06-21"/>
    <s v="2016-06-21"/>
    <n v="39"/>
    <n v="45"/>
    <s v="CHITTAGONG"/>
    <s v="FOB"/>
    <x v="0"/>
    <n v="1"/>
    <x v="244"/>
    <s v="RAILWAY"/>
    <s v="GDYNIA"/>
    <s v="1"/>
    <s v="42575/2015/5"/>
    <n v="54"/>
    <s v="AW16"/>
    <s v="PADMA SATEL ARAB"/>
    <n v="801"/>
    <x v="1"/>
    <x v="0"/>
    <x v="1"/>
    <x v="499"/>
    <n v="19.22"/>
    <s v="Bangladesh"/>
    <x v="453"/>
    <n v="8.11"/>
  </r>
  <r>
    <s v="2016-05-07"/>
    <s v="2016-06-15"/>
    <s v="2016-06-21"/>
    <s v="2016-06-21"/>
    <n v="39"/>
    <n v="45"/>
    <s v="CHITTAGONG"/>
    <s v="FOB"/>
    <x v="0"/>
    <n v="1"/>
    <x v="6"/>
    <s v="RAILWAY"/>
    <s v="GDYNIA"/>
    <s v="1"/>
    <s v="574/2016/12"/>
    <n v="54"/>
    <s v="AW16"/>
    <s v="TRANSFIGURE CLOTHING"/>
    <n v="633"/>
    <x v="2"/>
    <x v="2"/>
    <x v="2"/>
    <x v="500"/>
    <n v="10.050000000000001"/>
    <s v="Bangladesh"/>
    <x v="454"/>
    <n v="4.24"/>
  </r>
  <r>
    <s v="2016-05-08"/>
    <s v="2016-06-10"/>
    <s v="2016-06-15"/>
    <s v="2016-06-15"/>
    <n v="33"/>
    <n v="38"/>
    <s v="SIHANOUKVILLE"/>
    <s v="FOB"/>
    <x v="0"/>
    <n v="0"/>
    <x v="245"/>
    <s v="RAILWAY"/>
    <s v="GDAŃSK"/>
    <s v="1"/>
    <s v="701/2016/1"/>
    <n v="54"/>
    <s v="AW16"/>
    <s v="NINGBO EVERGREEN"/>
    <n v="3035"/>
    <x v="1"/>
    <x v="0"/>
    <x v="0"/>
    <x v="501"/>
    <n v="88.23"/>
    <s v="People's Republic of China"/>
    <x v="455"/>
    <n v="37.229999999999997"/>
  </r>
  <r>
    <s v="2016-05-08"/>
    <s v="2016-06-20"/>
    <s v="2016-06-23"/>
    <s v="2016-06-23"/>
    <n v="43"/>
    <n v="46"/>
    <s v="NINGBO"/>
    <s v="FOB"/>
    <x v="0"/>
    <n v="0"/>
    <x v="246"/>
    <s v="TRUCK"/>
    <s v="GDAŃSK"/>
    <s v="1"/>
    <s v="577/2016/1"/>
    <n v="54"/>
    <s v="AW16"/>
    <s v="NINGBO MIAORUI"/>
    <n v="1992"/>
    <x v="0"/>
    <x v="0"/>
    <x v="3"/>
    <x v="502"/>
    <n v="130.52000000000001"/>
    <s v="People's Republic of China"/>
    <x v="456"/>
    <n v="55.07"/>
  </r>
  <r>
    <s v="2016-05-08"/>
    <s v="2016-06-20"/>
    <s v="2016-06-23"/>
    <s v="2016-06-23"/>
    <n v="43"/>
    <n v="46"/>
    <s v="NINGBO"/>
    <s v="FOB"/>
    <x v="0"/>
    <n v="0"/>
    <x v="247"/>
    <s v="TRUCK"/>
    <s v="GDAŃSK"/>
    <s v="1"/>
    <s v="703/2016/1"/>
    <n v="54"/>
    <s v="AW16"/>
    <s v="NINGBO EVERGREEN"/>
    <n v="1313"/>
    <x v="0"/>
    <x v="0"/>
    <x v="0"/>
    <x v="503"/>
    <n v="55.32"/>
    <s v="People's Republic of China"/>
    <x v="457"/>
    <n v="23.34"/>
  </r>
  <r>
    <s v="2016-05-08"/>
    <s v="2016-06-20"/>
    <s v="2016-06-24"/>
    <s v="2016-06-24"/>
    <n v="43"/>
    <n v="47"/>
    <s v="NINGBO"/>
    <s v="FOB"/>
    <x v="0"/>
    <n v="0"/>
    <x v="248"/>
    <s v="RAILWAY"/>
    <s v="GDAŃSK"/>
    <s v="1"/>
    <s v="7559/2016/1"/>
    <n v="51"/>
    <s v="AW16"/>
    <s v="ZHEJIANG YUHONG"/>
    <n v="991"/>
    <x v="0"/>
    <x v="1"/>
    <x v="1"/>
    <x v="504"/>
    <n v="52.13"/>
    <s v="People's Republic of China"/>
    <x v="458"/>
    <n v="22"/>
  </r>
  <r>
    <s v="2016-05-09"/>
    <s v="2016-06-14"/>
    <s v="2016-06-20"/>
    <s v="2016-06-20"/>
    <n v="36"/>
    <n v="42"/>
    <s v="TUTICORIN"/>
    <s v="FOB"/>
    <x v="0"/>
    <n v="0"/>
    <x v="249"/>
    <s v="RAILWAY"/>
    <s v="GDYNIA"/>
    <s v="1"/>
    <s v="716/2016/5"/>
    <n v="54"/>
    <s v="AW16"/>
    <s v="LICHEE APPAREL"/>
    <n v="963"/>
    <x v="1"/>
    <x v="0"/>
    <x v="1"/>
    <x v="505"/>
    <n v="26.87"/>
    <s v="India"/>
    <x v="459"/>
    <n v="11.34"/>
  </r>
  <r>
    <s v="2016-05-09"/>
    <s v="2016-06-15"/>
    <s v="2016-06-20"/>
    <s v="2016-06-20"/>
    <n v="37"/>
    <n v="42"/>
    <s v="CHITTAGONG"/>
    <s v="FOB"/>
    <x v="0"/>
    <n v="1"/>
    <x v="250"/>
    <s v="RAILWAY"/>
    <s v="GDYNIA"/>
    <s v="1"/>
    <s v="43189/2015/2"/>
    <n v="54"/>
    <s v="AW16"/>
    <s v="SAILOR MOON CLOTHING LTD"/>
    <n v="1086"/>
    <x v="1"/>
    <x v="0"/>
    <x v="0"/>
    <x v="506"/>
    <n v="40.75"/>
    <s v="Bangladesh"/>
    <x v="460"/>
    <n v="17.2"/>
  </r>
  <r>
    <s v="2016-05-09"/>
    <s v="2016-06-15"/>
    <s v="2016-06-20"/>
    <s v="2016-06-20"/>
    <n v="37"/>
    <n v="42"/>
    <s v="CHITTAGONG"/>
    <s v="FOB"/>
    <x v="0"/>
    <n v="1"/>
    <x v="251"/>
    <s v="RAILWAY"/>
    <s v="GDYNIA"/>
    <s v="1"/>
    <s v="568/2016/1"/>
    <n v="54"/>
    <s v="AW16"/>
    <s v="FAIR TRADE INT'L"/>
    <n v="1478"/>
    <x v="0"/>
    <x v="0"/>
    <x v="0"/>
    <x v="507"/>
    <n v="44.38"/>
    <s v="Bangladesh"/>
    <x v="461"/>
    <n v="18.73"/>
  </r>
  <r>
    <s v="2016-05-11"/>
    <s v="2016-06-21"/>
    <s v="2016-06-24"/>
    <s v="2016-06-24"/>
    <n v="41"/>
    <n v="44"/>
    <s v="CHITTAGONG"/>
    <s v="FOB"/>
    <x v="0"/>
    <n v="1"/>
    <x v="252"/>
    <s v="TRUCK"/>
    <s v="GDYNIA"/>
    <s v="1"/>
    <s v="43189/2015/5"/>
    <n v="54"/>
    <s v="AW16"/>
    <s v="SAILOR MOON CLOTHING LTD"/>
    <n v="1614"/>
    <x v="0"/>
    <x v="1"/>
    <x v="1"/>
    <x v="508"/>
    <n v="40.520000000000003"/>
    <s v="Bangladesh"/>
    <x v="462"/>
    <n v="17.100000000000001"/>
  </r>
  <r>
    <s v="2016-05-11"/>
    <s v="2016-06-21"/>
    <s v="2016-06-24"/>
    <s v="2016-06-24"/>
    <n v="41"/>
    <n v="44"/>
    <s v="CHITTAGONG"/>
    <s v="FOB"/>
    <x v="0"/>
    <n v="1"/>
    <x v="6"/>
    <s v="TRUCK"/>
    <s v="GDYNIA"/>
    <s v="1"/>
    <s v="43192/2015/1"/>
    <n v="54"/>
    <s v="AW16"/>
    <s v="INNOVATION DESIGN"/>
    <n v="465"/>
    <x v="2"/>
    <x v="2"/>
    <x v="2"/>
    <x v="509"/>
    <n v="12.46"/>
    <s v="Bangladesh"/>
    <x v="463"/>
    <n v="5.26"/>
  </r>
  <r>
    <s v="2016-05-11"/>
    <s v="2016-06-21"/>
    <s v="2016-06-24"/>
    <s v="2016-06-24"/>
    <n v="41"/>
    <n v="44"/>
    <s v="CHITTAGONG"/>
    <s v="FOB"/>
    <x v="0"/>
    <n v="1"/>
    <x v="253"/>
    <s v="TRUCK"/>
    <s v="GDYNIA"/>
    <s v="1"/>
    <s v="42575/2015/6"/>
    <n v="54"/>
    <s v="AW16"/>
    <s v="PADMA SATEL ARAB"/>
    <n v="788"/>
    <x v="0"/>
    <x v="0"/>
    <x v="0"/>
    <x v="63"/>
    <n v="18.16"/>
    <s v="Bangladesh"/>
    <x v="464"/>
    <n v="7.66"/>
  </r>
  <r>
    <s v="2016-05-11"/>
    <s v="2016-06-21"/>
    <s v="2016-06-24"/>
    <s v="2016-06-24"/>
    <n v="41"/>
    <n v="44"/>
    <s v="CHITTAGONG"/>
    <s v="FOB"/>
    <x v="0"/>
    <n v="1"/>
    <x v="6"/>
    <s v="TRUCK"/>
    <s v="GDYNIA"/>
    <s v="1"/>
    <s v="43185/2015/5"/>
    <n v="54"/>
    <s v="AW16"/>
    <s v="ASROTEX"/>
    <n v="1912"/>
    <x v="2"/>
    <x v="2"/>
    <x v="2"/>
    <x v="510"/>
    <n v="29.1"/>
    <s v="Bangladesh"/>
    <x v="200"/>
    <n v="12.28"/>
  </r>
  <r>
    <s v="2016-05-11"/>
    <s v="2016-06-21"/>
    <s v="2016-06-24"/>
    <s v="2016-06-24"/>
    <n v="41"/>
    <n v="44"/>
    <s v="CHITTAGONG"/>
    <s v="FOB"/>
    <x v="0"/>
    <n v="1"/>
    <x v="6"/>
    <s v="TRUCK"/>
    <s v="GDYNIA"/>
    <s v="1"/>
    <s v="43188/2015/6"/>
    <n v="54"/>
    <s v="AW16"/>
    <s v="FASHION WEAR INT'L"/>
    <n v="1254"/>
    <x v="2"/>
    <x v="2"/>
    <x v="2"/>
    <x v="511"/>
    <n v="19.91"/>
    <s v="Bangladesh"/>
    <x v="465"/>
    <n v="8.4"/>
  </r>
  <r>
    <s v="2016-05-11"/>
    <s v="2016-06-21"/>
    <s v="2016-06-24"/>
    <s v="2016-06-24"/>
    <n v="41"/>
    <n v="44"/>
    <s v="CHITTAGONG"/>
    <s v="FOB"/>
    <x v="0"/>
    <n v="1"/>
    <x v="6"/>
    <s v="TRUCK"/>
    <s v="GDYNIA"/>
    <s v="1"/>
    <s v="697/2016/5"/>
    <n v="54"/>
    <s v="AW16"/>
    <s v="TEXZAM INTERNATIONAL"/>
    <n v="271"/>
    <x v="2"/>
    <x v="2"/>
    <x v="2"/>
    <x v="512"/>
    <n v="2.42"/>
    <s v="Bangladesh"/>
    <x v="466"/>
    <n v="1.02"/>
  </r>
  <r>
    <s v="2016-05-12"/>
    <s v="2016-06-10"/>
    <s v="2016-06-15"/>
    <s v="2016-06-15"/>
    <n v="29"/>
    <n v="34"/>
    <s v="YANTIAN"/>
    <s v="FOB"/>
    <x v="0"/>
    <n v="0"/>
    <x v="254"/>
    <s v="RAILWAY"/>
    <s v="GDAŃSK"/>
    <s v="1"/>
    <s v="8298/2016/1"/>
    <n v="51"/>
    <s v="AW16"/>
    <s v="EASTERN CHARM LIMITD"/>
    <n v="1722"/>
    <x v="1"/>
    <x v="1"/>
    <x v="1"/>
    <x v="513"/>
    <n v="78.319999999999993"/>
    <s v="People's Republic of China"/>
    <x v="467"/>
    <n v="33.049999999999997"/>
  </r>
  <r>
    <s v="2016-05-12"/>
    <s v="2016-06-15"/>
    <s v="2016-06-21"/>
    <s v="2016-06-21"/>
    <n v="34"/>
    <n v="40"/>
    <s v="XIAMEN"/>
    <s v="FOB"/>
    <x v="0"/>
    <n v="0"/>
    <x v="255"/>
    <s v="RAILWAY"/>
    <s v="GDAŃSK"/>
    <s v="1"/>
    <s v="278/2016/6"/>
    <n v="54"/>
    <s v="AW16"/>
    <s v="XIAMEN KINGLAND"/>
    <n v="1510"/>
    <x v="0"/>
    <x v="3"/>
    <x v="1"/>
    <x v="514"/>
    <n v="95.06"/>
    <s v="People's Republic of China"/>
    <x v="468"/>
    <n v="40.11"/>
  </r>
  <r>
    <s v="2016-05-12"/>
    <s v="2016-06-27"/>
    <s v="2016-07-01"/>
    <s v="2016-07-01"/>
    <n v="46"/>
    <n v="50"/>
    <s v="SHANGHAI"/>
    <s v="FOB"/>
    <x v="0"/>
    <n v="0"/>
    <x v="256"/>
    <s v="RAILWAY"/>
    <s v="GDAŃSK"/>
    <s v="1"/>
    <s v="285/2016/1"/>
    <n v="54"/>
    <s v="AW16"/>
    <s v="JIANGSU SAINTEK"/>
    <n v="660"/>
    <x v="0"/>
    <x v="1"/>
    <x v="1"/>
    <x v="515"/>
    <n v="50"/>
    <s v="People's Republic of China"/>
    <x v="469"/>
    <n v="21.1"/>
  </r>
  <r>
    <s v="2016-05-13"/>
    <s v="2016-06-20"/>
    <s v="2016-06-24"/>
    <s v="2016-06-24"/>
    <n v="38"/>
    <n v="42"/>
    <s v="SHANGHAI"/>
    <s v="FOB"/>
    <x v="0"/>
    <n v="0"/>
    <x v="257"/>
    <s v="RAILWAY"/>
    <s v="GDAŃSK"/>
    <s v="1"/>
    <s v="275/2016/6"/>
    <n v="54"/>
    <s v="AW16"/>
    <s v="SUMEC TEXTILE"/>
    <n v="1478"/>
    <x v="0"/>
    <x v="3"/>
    <x v="1"/>
    <x v="516"/>
    <n v="89.05"/>
    <s v="People's Republic of China"/>
    <x v="470"/>
    <n v="37.58"/>
  </r>
  <r>
    <s v="2016-05-14"/>
    <s v="2016-05-16"/>
    <s v="2016-05-23"/>
    <s v="2016-05-23"/>
    <n v="2"/>
    <n v="9"/>
    <s v="ŁÓDŹ"/>
    <s v="DDU"/>
    <x v="1"/>
    <n v="1"/>
    <x v="84"/>
    <s v="TRUCK"/>
    <s v="WARSZAWA"/>
    <s v="1"/>
    <s v="20214/2015/12"/>
    <n v="54"/>
    <s v="SS16"/>
    <s v="LICHEE APPAREL"/>
    <n v="598"/>
    <x v="0"/>
    <x v="0"/>
    <x v="1"/>
    <x v="517"/>
    <m/>
    <s v="India"/>
    <x v="142"/>
    <n v="0"/>
  </r>
  <r>
    <s v="2016-05-14"/>
    <s v="2016-06-16"/>
    <s v="2016-06-23"/>
    <s v="2016-06-23"/>
    <n v="33"/>
    <n v="40"/>
    <s v="SHANGHAI"/>
    <s v="FOB"/>
    <x v="0"/>
    <n v="1"/>
    <x v="3"/>
    <s v="TRUCK"/>
    <s v="GDAŃSK"/>
    <s v="1"/>
    <s v="1071/2016/5"/>
    <n v="52"/>
    <s v="AW16"/>
    <s v="ZHENJIANG S&amp;C"/>
    <n v="280"/>
    <x v="0"/>
    <x v="0"/>
    <x v="1"/>
    <x v="518"/>
    <n v="2.72"/>
    <s v="People's Republic of China"/>
    <x v="471"/>
    <n v="1.1499999999999999"/>
  </r>
  <r>
    <s v="2016-05-14"/>
    <s v="2016-06-16"/>
    <s v="2016-06-23"/>
    <s v="2016-06-23"/>
    <n v="33"/>
    <n v="40"/>
    <s v="SHANGHAI"/>
    <s v="FOB"/>
    <x v="0"/>
    <n v="1"/>
    <x v="3"/>
    <s v="TRUCK"/>
    <s v="GDAŃSK"/>
    <s v="1"/>
    <s v="687/2016/1"/>
    <n v="54"/>
    <s v="AW16"/>
    <s v="ANHUI TECHNOLOGY I/E"/>
    <n v="301"/>
    <x v="0"/>
    <x v="0"/>
    <x v="1"/>
    <x v="519"/>
    <n v="3.43"/>
    <s v="People's Republic of China"/>
    <x v="472"/>
    <n v="1.45"/>
  </r>
  <r>
    <s v="2016-05-14"/>
    <s v="2016-06-21"/>
    <s v="2016-06-27"/>
    <s v="2016-06-27"/>
    <n v="38"/>
    <n v="44"/>
    <s v="CHITTAGONG"/>
    <s v="FOB"/>
    <x v="0"/>
    <n v="0"/>
    <x v="258"/>
    <s v="RAILWAY"/>
    <s v="GDYNIA"/>
    <s v="1"/>
    <s v="571/2016/6"/>
    <n v="54"/>
    <s v="AW16"/>
    <s v="FASHIONTEX"/>
    <n v="2535"/>
    <x v="0"/>
    <x v="0"/>
    <x v="0"/>
    <x v="520"/>
    <n v="69.900000000000006"/>
    <s v="Bangladesh"/>
    <x v="473"/>
    <n v="29.5"/>
  </r>
  <r>
    <s v="2016-05-14"/>
    <s v="2016-06-21"/>
    <s v="2016-06-27"/>
    <s v="2016-06-27"/>
    <n v="38"/>
    <n v="44"/>
    <s v="CHITTAGONG"/>
    <s v="FOB"/>
    <x v="0"/>
    <n v="1"/>
    <x v="259"/>
    <s v="RAILWAY"/>
    <s v="GDYNIA"/>
    <s v="1"/>
    <s v="43188/2015/8"/>
    <n v="54"/>
    <s v="AW16"/>
    <s v="FASHION WEAR INT'L"/>
    <n v="622"/>
    <x v="1"/>
    <x v="0"/>
    <x v="1"/>
    <x v="521"/>
    <n v="11.27"/>
    <s v="Bangladesh"/>
    <x v="378"/>
    <n v="4.76"/>
  </r>
  <r>
    <s v="2016-05-14"/>
    <s v="2016-06-21"/>
    <s v="2016-06-27"/>
    <s v="2016-06-27"/>
    <n v="38"/>
    <n v="44"/>
    <s v="CHITTAGONG"/>
    <s v="FOB"/>
    <x v="0"/>
    <n v="1"/>
    <x v="6"/>
    <s v="RAILWAY"/>
    <s v="GDYNIA"/>
    <s v="1"/>
    <s v="43192/2015/11"/>
    <n v="54"/>
    <s v="AW16"/>
    <s v="INNOVATION DESIGN"/>
    <n v="531"/>
    <x v="2"/>
    <x v="2"/>
    <x v="2"/>
    <x v="522"/>
    <n v="16.989999999999998"/>
    <s v="Bangladesh"/>
    <x v="474"/>
    <n v="7.17"/>
  </r>
  <r>
    <s v="2016-05-14"/>
    <s v="2016-06-21"/>
    <s v="2016-06-27"/>
    <s v="2016-06-27"/>
    <n v="38"/>
    <n v="44"/>
    <s v="CHITTAGONG"/>
    <s v="FOB"/>
    <x v="0"/>
    <n v="1"/>
    <x v="260"/>
    <s v="RAILWAY"/>
    <s v="GDYNIA"/>
    <s v="1"/>
    <s v="43189/2015/6"/>
    <n v="54"/>
    <s v="AW16"/>
    <s v="SAILOR MOON CLOTHING LTD"/>
    <n v="789"/>
    <x v="0"/>
    <x v="0"/>
    <x v="0"/>
    <x v="523"/>
    <n v="29.04"/>
    <s v="Bangladesh"/>
    <x v="398"/>
    <n v="12.25"/>
  </r>
  <r>
    <s v="2016-05-14"/>
    <s v="2016-06-21"/>
    <s v="2016-06-27"/>
    <s v="2016-06-27"/>
    <n v="38"/>
    <n v="44"/>
    <s v="CHITTAGONG"/>
    <s v="FOB"/>
    <x v="0"/>
    <n v="1"/>
    <x v="6"/>
    <s v="RAILWAY"/>
    <s v="GDYNIA"/>
    <s v="1"/>
    <s v="574/2016/14"/>
    <n v="54"/>
    <s v="AW16"/>
    <s v="TRANSFIGURE CLOTHING"/>
    <n v="3070"/>
    <x v="2"/>
    <x v="2"/>
    <x v="2"/>
    <x v="524"/>
    <n v="36.26"/>
    <s v="Bangladesh"/>
    <x v="475"/>
    <n v="15.3"/>
  </r>
  <r>
    <s v="2016-05-14"/>
    <s v="2016-06-21"/>
    <s v="2016-06-27"/>
    <s v="2016-06-27"/>
    <n v="38"/>
    <n v="44"/>
    <s v="CHITTAGONG"/>
    <s v="FOB"/>
    <x v="0"/>
    <n v="1"/>
    <x v="261"/>
    <s v="RAILWAY"/>
    <s v="GDYNIA"/>
    <s v="1"/>
    <s v="43192/2015/10"/>
    <n v="54"/>
    <s v="AW16"/>
    <s v="INNOVATION DESIGN"/>
    <n v="1938"/>
    <x v="0"/>
    <x v="0"/>
    <x v="0"/>
    <x v="525"/>
    <n v="41.8"/>
    <s v="Bangladesh"/>
    <x v="476"/>
    <n v="17.64"/>
  </r>
  <r>
    <s v="2016-05-14"/>
    <s v="2016-06-21"/>
    <s v="2016-06-27"/>
    <s v="2016-06-27"/>
    <n v="38"/>
    <n v="44"/>
    <s v="CHITTAGONG"/>
    <s v="FOB"/>
    <x v="0"/>
    <n v="1"/>
    <x v="6"/>
    <s v="RAILWAY"/>
    <s v="GDYNIA"/>
    <s v="1"/>
    <s v="43192/2015/9"/>
    <n v="54"/>
    <s v="AW16"/>
    <s v="INNOVATION DESIGN"/>
    <n v="566"/>
    <x v="2"/>
    <x v="2"/>
    <x v="2"/>
    <x v="526"/>
    <n v="13.01"/>
    <s v="Bangladesh"/>
    <x v="477"/>
    <n v="5.49"/>
  </r>
  <r>
    <s v="2016-05-14"/>
    <s v="2016-06-21"/>
    <s v="2016-06-27"/>
    <s v="2016-06-27"/>
    <n v="38"/>
    <n v="44"/>
    <s v="CHITTAGONG"/>
    <s v="FOB"/>
    <x v="0"/>
    <n v="1"/>
    <x v="6"/>
    <s v="RAILWAY"/>
    <s v="GDYNIA"/>
    <s v="1"/>
    <s v="62092/AW16/2"/>
    <n v="52"/>
    <s v="AW16"/>
    <s v="TRANSFIGURE CLOTHING"/>
    <n v="632"/>
    <x v="2"/>
    <x v="2"/>
    <x v="2"/>
    <x v="527"/>
    <n v="12.42"/>
    <s v="Bangladesh"/>
    <x v="478"/>
    <n v="5.24"/>
  </r>
  <r>
    <s v="2016-05-15"/>
    <s v="2016-05-16"/>
    <s v="2016-06-07"/>
    <s v="2016-06-07"/>
    <n v="1"/>
    <n v="23"/>
    <s v="ŁÓDŹ"/>
    <s v="DDU"/>
    <x v="1"/>
    <n v="1"/>
    <x v="84"/>
    <s v="TRUCK"/>
    <s v="FRANKFURT"/>
    <s v="1"/>
    <s v="20231/2015/24"/>
    <n v="54"/>
    <s v="SS16"/>
    <s v="SHUDDHO MODEHAUS"/>
    <n v="971"/>
    <x v="0"/>
    <x v="0"/>
    <x v="1"/>
    <x v="528"/>
    <n v="19.16"/>
    <s v="Bangladesh"/>
    <x v="479"/>
    <n v="8.08"/>
  </r>
  <r>
    <s v="2016-05-15"/>
    <s v="2016-06-05"/>
    <s v="2016-06-15"/>
    <s v="2016-06-15"/>
    <n v="21"/>
    <n v="31"/>
    <s v="TUTICORIN"/>
    <s v="FOB"/>
    <x v="0"/>
    <n v="1"/>
    <x v="262"/>
    <s v="TRUCK"/>
    <s v="HAMBURG"/>
    <s v="1"/>
    <s v="43183/2015/1"/>
    <n v="54"/>
    <s v="AW16"/>
    <s v="KARTHIKAI TEXTILE"/>
    <n v="858"/>
    <x v="0"/>
    <x v="0"/>
    <x v="0"/>
    <x v="529"/>
    <n v="21.96"/>
    <s v="India"/>
    <x v="373"/>
    <n v="9.27"/>
  </r>
  <r>
    <s v="2016-05-15"/>
    <s v="2016-06-05"/>
    <s v="2016-06-15"/>
    <s v="2016-06-15"/>
    <n v="21"/>
    <n v="31"/>
    <s v="TUTICORIN"/>
    <s v="FOB"/>
    <x v="0"/>
    <n v="1"/>
    <x v="6"/>
    <s v="TRUCK"/>
    <s v="HAMBURG"/>
    <s v="1"/>
    <s v="569/2016/4"/>
    <n v="54"/>
    <s v="AW16"/>
    <s v="SANTEX INC"/>
    <n v="1135"/>
    <x v="2"/>
    <x v="2"/>
    <x v="2"/>
    <x v="530"/>
    <n v="24.34"/>
    <s v="India"/>
    <x v="480"/>
    <n v="10.27"/>
  </r>
  <r>
    <s v="2016-05-15"/>
    <s v="2016-06-05"/>
    <s v="2016-06-15"/>
    <s v="2016-06-15"/>
    <n v="21"/>
    <n v="31"/>
    <s v="TUTICORIN"/>
    <s v="FOB"/>
    <x v="0"/>
    <n v="1"/>
    <x v="6"/>
    <s v="TRUCK"/>
    <s v="HAMBURG"/>
    <s v="1"/>
    <s v="716/2016/6"/>
    <n v="54"/>
    <s v="AW16"/>
    <s v="LICHEE APPAREL"/>
    <n v="230"/>
    <x v="2"/>
    <x v="2"/>
    <x v="2"/>
    <x v="531"/>
    <n v="4.17"/>
    <s v="India"/>
    <x v="481"/>
    <n v="1.76"/>
  </r>
  <r>
    <s v="2016-05-16"/>
    <s v="2016-06-16"/>
    <s v="2016-06-21"/>
    <s v="2016-06-21"/>
    <n v="31"/>
    <n v="36"/>
    <s v="NINGBO"/>
    <s v="FOB"/>
    <x v="0"/>
    <n v="0"/>
    <x v="263"/>
    <s v="RAILWAY"/>
    <s v="GDAŃSK"/>
    <s v="1"/>
    <s v="62103/AW16/1"/>
    <n v="52"/>
    <s v="AW16"/>
    <s v="NINGBO MIAORUI"/>
    <n v="5794"/>
    <x v="0"/>
    <x v="0"/>
    <x v="5"/>
    <x v="532"/>
    <n v="242.96"/>
    <s v="People's Republic of China"/>
    <x v="482"/>
    <n v="102.52"/>
  </r>
  <r>
    <s v="2016-05-16"/>
    <s v="2016-06-16"/>
    <s v="2016-06-22"/>
    <s v="2016-06-22"/>
    <n v="31"/>
    <n v="37"/>
    <s v="NINGBO"/>
    <s v="FOB"/>
    <x v="0"/>
    <n v="0"/>
    <x v="264"/>
    <s v="RAILWAY"/>
    <s v="GDAŃSK"/>
    <s v="1"/>
    <s v="577/2016/8"/>
    <n v="54"/>
    <s v="AW16"/>
    <s v="NINGBO MIAORUI"/>
    <n v="4843"/>
    <x v="0"/>
    <x v="1"/>
    <x v="5"/>
    <x v="533"/>
    <n v="293.83"/>
    <s v="People's Republic of China"/>
    <x v="483"/>
    <n v="123.99"/>
  </r>
  <r>
    <s v="2016-05-16"/>
    <s v="2016-06-16"/>
    <s v="2016-06-22"/>
    <s v="2016-06-22"/>
    <n v="31"/>
    <n v="37"/>
    <s v="NINGBO"/>
    <s v="FOB"/>
    <x v="0"/>
    <n v="0"/>
    <x v="265"/>
    <s v="RAILWAY"/>
    <s v="GDAŃSK"/>
    <s v="1"/>
    <s v="707/2016/1"/>
    <n v="54"/>
    <s v="AW16"/>
    <s v="SHAOXING GOLDEN WAVE"/>
    <n v="3194"/>
    <x v="0"/>
    <x v="1"/>
    <x v="0"/>
    <x v="534"/>
    <n v="113.88"/>
    <s v="People's Republic of China"/>
    <x v="484"/>
    <n v="48.05"/>
  </r>
  <r>
    <s v="2016-05-16"/>
    <s v="2016-06-16"/>
    <s v="2016-06-22"/>
    <s v="2016-06-22"/>
    <n v="31"/>
    <n v="37"/>
    <s v="NINGBO"/>
    <s v="FOB"/>
    <x v="0"/>
    <n v="0"/>
    <x v="266"/>
    <s v="TRUCK"/>
    <s v="GDAŃSK"/>
    <s v="1"/>
    <s v="577/2016/7"/>
    <n v="54"/>
    <s v="AW16"/>
    <s v="NINGBO MIAORUI"/>
    <n v="3558"/>
    <x v="0"/>
    <x v="0"/>
    <x v="4"/>
    <x v="535"/>
    <n v="191.66"/>
    <s v="People's Republic of China"/>
    <x v="485"/>
    <n v="80.87"/>
  </r>
  <r>
    <s v="2016-05-16"/>
    <s v="2016-06-16"/>
    <s v="2016-06-23"/>
    <s v="2016-06-23"/>
    <n v="31"/>
    <n v="38"/>
    <s v="NINGBO"/>
    <s v="FOB"/>
    <x v="0"/>
    <n v="0"/>
    <x v="267"/>
    <s v="TRUCK"/>
    <s v="GDAŃSK"/>
    <s v="1"/>
    <s v="61863/AW16/1"/>
    <n v="54"/>
    <s v="AW16"/>
    <s v="NINGBO JAGOO TRADING"/>
    <n v="1758"/>
    <x v="0"/>
    <x v="0"/>
    <x v="3"/>
    <x v="536"/>
    <n v="122.3"/>
    <s v="People's Republic of China"/>
    <x v="486"/>
    <n v="51.61"/>
  </r>
  <r>
    <s v="2016-05-16"/>
    <s v="2016-06-21"/>
    <s v="2016-06-24"/>
    <s v="2016-06-24"/>
    <n v="36"/>
    <n v="39"/>
    <s v="TUTICORIN"/>
    <s v="FOB"/>
    <x v="0"/>
    <n v="0"/>
    <x v="268"/>
    <s v="TRUCK"/>
    <s v="GDYNIA"/>
    <s v="1"/>
    <s v="43190/2015/6"/>
    <n v="54"/>
    <s v="AW16"/>
    <s v="BLOOM CLOTHING CO."/>
    <n v="830"/>
    <x v="1"/>
    <x v="0"/>
    <x v="1"/>
    <x v="537"/>
    <n v="23.73"/>
    <s v="India"/>
    <x v="487"/>
    <n v="10.01"/>
  </r>
  <r>
    <s v="2016-05-18"/>
    <s v="2016-06-16"/>
    <s v="2016-06-24"/>
    <s v="2016-06-24"/>
    <n v="29"/>
    <n v="37"/>
    <s v="SHENZHEN"/>
    <s v="FOB"/>
    <x v="0"/>
    <n v="0"/>
    <x v="269"/>
    <s v="TRUCK"/>
    <s v="GDAŃSK"/>
    <s v="1"/>
    <s v="7536/2016/1"/>
    <n v="51"/>
    <s v="AW16"/>
    <s v="YONGXINGLONG CHILDRE"/>
    <n v="2497"/>
    <x v="1"/>
    <x v="0"/>
    <x v="1"/>
    <x v="538"/>
    <n v="33.26"/>
    <s v="People's Republic of China"/>
    <x v="488"/>
    <n v="14.03"/>
  </r>
  <r>
    <s v="2016-05-18"/>
    <s v="2016-06-27"/>
    <s v="2016-06-30"/>
    <s v="2016-06-30"/>
    <n v="40"/>
    <n v="43"/>
    <s v="XIAMEN"/>
    <s v="FOB"/>
    <x v="0"/>
    <n v="0"/>
    <x v="270"/>
    <s v="TRUCK"/>
    <s v="GDAŃSK"/>
    <s v="1"/>
    <s v="7533/2016/1"/>
    <n v="54"/>
    <s v="AW16"/>
    <s v="QUANZHOU HONGTU"/>
    <n v="2139"/>
    <x v="0"/>
    <x v="0"/>
    <x v="0"/>
    <x v="539"/>
    <n v="39.01"/>
    <s v="People's Republic of China"/>
    <x v="489"/>
    <n v="16.46"/>
  </r>
  <r>
    <s v="2016-05-18"/>
    <s v="2016-06-27"/>
    <s v="2016-06-30"/>
    <s v="2016-06-30"/>
    <n v="40"/>
    <n v="43"/>
    <s v="XIAMEN"/>
    <s v="FOB"/>
    <x v="0"/>
    <n v="1"/>
    <x v="271"/>
    <s v="TRUCK"/>
    <s v="GDAŃSK"/>
    <s v="1"/>
    <s v="2581/2016/1"/>
    <n v="52"/>
    <s v="AW16"/>
    <s v="XIAMEN KINGLAND"/>
    <n v="43"/>
    <x v="0"/>
    <x v="0"/>
    <x v="0"/>
    <x v="540"/>
    <n v="3.86"/>
    <s v="People's Republic of China"/>
    <x v="490"/>
    <n v="1.63"/>
  </r>
  <r>
    <s v="2016-05-18"/>
    <s v="2016-06-27"/>
    <s v="2016-06-30"/>
    <s v="2016-06-30"/>
    <n v="40"/>
    <n v="43"/>
    <s v="XIAMEN"/>
    <s v="FOB"/>
    <x v="0"/>
    <n v="1"/>
    <x v="272"/>
    <s v="TRUCK"/>
    <s v="GDAŃSK"/>
    <s v="1"/>
    <s v="278/2016/7"/>
    <n v="54"/>
    <s v="AW16"/>
    <s v="XIAMEN KINGLAND"/>
    <n v="1285"/>
    <x v="0"/>
    <x v="0"/>
    <x v="3"/>
    <x v="541"/>
    <n v="62.64"/>
    <s v="People's Republic of China"/>
    <x v="491"/>
    <n v="26.43"/>
  </r>
  <r>
    <s v="2016-05-18"/>
    <s v="2016-06-27"/>
    <s v="2016-07-01"/>
    <s v="2016-07-01"/>
    <n v="40"/>
    <n v="44"/>
    <s v="XIAMEN"/>
    <s v="FOB"/>
    <x v="0"/>
    <n v="0"/>
    <x v="273"/>
    <s v="RAILWAY"/>
    <s v="GDAŃSK"/>
    <s v="1"/>
    <s v="1037/2016/4"/>
    <n v="54"/>
    <s v="AW16"/>
    <s v="QUANZHOU CEREALS O&amp;F"/>
    <n v="1606"/>
    <x v="0"/>
    <x v="1"/>
    <x v="1"/>
    <x v="542"/>
    <n v="46.09"/>
    <s v="People's Republic of China"/>
    <x v="492"/>
    <n v="19.45"/>
  </r>
  <r>
    <s v="2016-05-18"/>
    <s v="2016-06-27"/>
    <s v="2016-07-01"/>
    <s v="2016-07-01"/>
    <n v="40"/>
    <n v="44"/>
    <s v="XIAMEN"/>
    <s v="FOB"/>
    <x v="0"/>
    <n v="0"/>
    <x v="274"/>
    <s v="RAILWAY"/>
    <s v="GDAŃSK"/>
    <s v="1"/>
    <s v="43196/2015/1"/>
    <n v="54"/>
    <s v="AW16"/>
    <s v="FUJIAN GREEN GROUP"/>
    <n v="2857"/>
    <x v="0"/>
    <x v="0"/>
    <x v="0"/>
    <x v="543"/>
    <n v="46.48"/>
    <s v="People's Republic of China"/>
    <x v="493"/>
    <n v="19.61"/>
  </r>
  <r>
    <s v="2016-05-19"/>
    <s v="2016-05-20"/>
    <s v="2016-05-25"/>
    <s v="2016-05-25"/>
    <n v="1"/>
    <n v="6"/>
    <s v="ŁÓDŹ"/>
    <s v="DDU"/>
    <x v="1"/>
    <n v="1"/>
    <x v="84"/>
    <s v="TRUCK"/>
    <s v="FRANKFURT"/>
    <s v="1"/>
    <s v="20467/2015/4"/>
    <n v="54"/>
    <s v="SS16"/>
    <s v="INNOVATION DESIGN"/>
    <n v="301"/>
    <x v="0"/>
    <x v="0"/>
    <x v="1"/>
    <x v="544"/>
    <m/>
    <s v="Bangladesh"/>
    <x v="142"/>
    <n v="0"/>
  </r>
  <r>
    <s v="2016-05-19"/>
    <s v="2016-05-20"/>
    <s v="2016-05-25"/>
    <s v="2016-05-25"/>
    <n v="1"/>
    <n v="6"/>
    <s v="ŁÓDŹ"/>
    <s v="DDU"/>
    <x v="1"/>
    <n v="1"/>
    <x v="84"/>
    <s v="TRUCK"/>
    <s v="FRANKFURT"/>
    <s v="1"/>
    <s v="20467/2015/5"/>
    <n v="54"/>
    <s v="SS16"/>
    <s v="INNOVATION DESIGN"/>
    <n v="261"/>
    <x v="0"/>
    <x v="0"/>
    <x v="1"/>
    <x v="545"/>
    <m/>
    <s v="Bangladesh"/>
    <x v="142"/>
    <n v="0"/>
  </r>
  <r>
    <s v="2016-05-20"/>
    <s v="2016-06-16"/>
    <s v="2016-06-21"/>
    <s v="2016-06-21"/>
    <n v="27"/>
    <n v="32"/>
    <s v="NHAVA SHEVA"/>
    <s v="FOB"/>
    <x v="0"/>
    <n v="0"/>
    <x v="275"/>
    <s v="TRUCK"/>
    <s v="HAMBURG"/>
    <s v="1"/>
    <s v="688/2016/1"/>
    <n v="54"/>
    <s v="AW16"/>
    <s v="SANGOTRA FASHIONS"/>
    <n v="3320"/>
    <x v="0"/>
    <x v="1"/>
    <x v="1"/>
    <x v="546"/>
    <n v="55.6"/>
    <s v="India"/>
    <x v="494"/>
    <n v="23.46"/>
  </r>
  <r>
    <s v="2016-05-20"/>
    <s v="2016-06-27"/>
    <s v="2016-06-30"/>
    <s v="2016-06-30"/>
    <n v="38"/>
    <n v="41"/>
    <s v="SHANGHAI"/>
    <s v="FOB"/>
    <x v="0"/>
    <n v="0"/>
    <x v="276"/>
    <s v="TRUCK"/>
    <s v="GDAŃSK"/>
    <s v="1"/>
    <s v="588/2016/2"/>
    <n v="52"/>
    <s v="AW16"/>
    <s v="BRIGHT SHOW INT.LTD"/>
    <n v="3531"/>
    <x v="0"/>
    <x v="1"/>
    <x v="1"/>
    <x v="547"/>
    <n v="38.450000000000003"/>
    <s v="People's Republic of China"/>
    <x v="495"/>
    <n v="16.22"/>
  </r>
  <r>
    <s v="2016-05-20"/>
    <s v="2016-06-27"/>
    <s v="2016-06-30"/>
    <s v="2016-06-30"/>
    <n v="38"/>
    <n v="41"/>
    <s v="SHANGHAI"/>
    <s v="FOB"/>
    <x v="0"/>
    <n v="0"/>
    <x v="277"/>
    <s v="TRUCK"/>
    <s v="GDAŃSK"/>
    <s v="1"/>
    <s v="687/2016/2"/>
    <n v="54"/>
    <s v="AW16"/>
    <s v="ANHUI TECHNOLOGY I/E"/>
    <n v="1412"/>
    <x v="0"/>
    <x v="3"/>
    <x v="1"/>
    <x v="548"/>
    <n v="112.03"/>
    <s v="People's Republic of China"/>
    <x v="496"/>
    <n v="47.27"/>
  </r>
  <r>
    <s v="2016-05-20"/>
    <s v="2016-06-27"/>
    <s v="2016-06-30"/>
    <s v="2016-06-30"/>
    <n v="38"/>
    <n v="41"/>
    <s v="SHANGHAI"/>
    <s v="FOB"/>
    <x v="0"/>
    <n v="0"/>
    <x v="278"/>
    <s v="TRUCK"/>
    <s v="GDAŃSK"/>
    <s v="1"/>
    <s v="280/2016/1"/>
    <n v="54"/>
    <s v="AW16"/>
    <s v="ZHUJI YUANJIN"/>
    <n v="2820"/>
    <x v="0"/>
    <x v="0"/>
    <x v="0"/>
    <x v="549"/>
    <n v="69.11"/>
    <s v="People's Republic of China"/>
    <x v="497"/>
    <n v="29.16"/>
  </r>
  <r>
    <s v="2016-05-20"/>
    <s v="2016-06-27"/>
    <s v="2016-06-30"/>
    <s v="2016-06-30"/>
    <n v="38"/>
    <n v="41"/>
    <s v="SHANGHAI"/>
    <s v="FOB"/>
    <x v="0"/>
    <n v="0"/>
    <x v="279"/>
    <s v="TRUCK"/>
    <s v="GDAŃSK"/>
    <s v="1"/>
    <s v="281/2016/1"/>
    <n v="54"/>
    <s v="AW16"/>
    <s v="ZHEJIANG AMP-KINGHON"/>
    <n v="550"/>
    <x v="0"/>
    <x v="1"/>
    <x v="1"/>
    <x v="550"/>
    <n v="50"/>
    <s v="People's Republic of China"/>
    <x v="469"/>
    <n v="21.1"/>
  </r>
  <r>
    <s v="2016-05-20"/>
    <s v="2016-06-27"/>
    <s v="2016-07-01"/>
    <s v="2016-07-01"/>
    <n v="38"/>
    <n v="42"/>
    <s v="SHANGHAI"/>
    <s v="FOB"/>
    <x v="0"/>
    <n v="0"/>
    <x v="280"/>
    <s v="RAILWAY"/>
    <s v="GDAŃSK"/>
    <s v="1"/>
    <s v="8343/2016/1"/>
    <n v="51"/>
    <s v="AW16"/>
    <s v="ANHUI TECHNOLOGY I/E"/>
    <n v="5680"/>
    <x v="0"/>
    <x v="3"/>
    <x v="3"/>
    <x v="551"/>
    <n v="232.18"/>
    <s v="People's Republic of China"/>
    <x v="498"/>
    <n v="97.97"/>
  </r>
  <r>
    <s v="2016-05-20"/>
    <s v="2016-06-27"/>
    <s v="2016-07-01"/>
    <s v="2016-07-01"/>
    <n v="38"/>
    <n v="42"/>
    <s v="SHANGHAI"/>
    <s v="FOB"/>
    <x v="0"/>
    <n v="0"/>
    <x v="281"/>
    <s v="RAILWAY"/>
    <s v="GDAŃSK"/>
    <s v="1"/>
    <s v="287/2016/1"/>
    <n v="54"/>
    <s v="AW16"/>
    <s v="HANGZHOU EAST CO LTD"/>
    <n v="1770"/>
    <x v="0"/>
    <x v="1"/>
    <x v="1"/>
    <x v="552"/>
    <n v="42.47"/>
    <s v="People's Republic of China"/>
    <x v="499"/>
    <n v="17.920000000000002"/>
  </r>
  <r>
    <s v="2016-05-20"/>
    <s v="2016-06-27"/>
    <s v="2016-07-01"/>
    <s v="2016-07-01"/>
    <n v="38"/>
    <n v="42"/>
    <s v="SHANGHAI"/>
    <s v="FOB"/>
    <x v="0"/>
    <n v="1"/>
    <x v="282"/>
    <s v="RAILWAY"/>
    <s v="GDAŃSK"/>
    <s v="1"/>
    <s v="1071/2016/2"/>
    <n v="52"/>
    <s v="AW16"/>
    <s v="ZHENJIANG S&amp;C"/>
    <n v="895"/>
    <x v="0"/>
    <x v="1"/>
    <x v="1"/>
    <x v="553"/>
    <n v="17.48"/>
    <s v="People's Republic of China"/>
    <x v="500"/>
    <n v="7.38"/>
  </r>
  <r>
    <s v="2016-05-20"/>
    <s v="2016-06-27"/>
    <s v="2016-07-01"/>
    <s v="2016-07-01"/>
    <n v="38"/>
    <n v="42"/>
    <s v="SHANGHAI"/>
    <s v="FOB"/>
    <x v="0"/>
    <n v="1"/>
    <x v="6"/>
    <s v="RAILWAY"/>
    <s v="GDAŃSK"/>
    <s v="1"/>
    <s v="1785/2016/1"/>
    <n v="54"/>
    <s v="AW16"/>
    <s v="EUMETEX COMPANY"/>
    <n v="258"/>
    <x v="2"/>
    <x v="2"/>
    <x v="2"/>
    <x v="554"/>
    <n v="5"/>
    <s v="People's Republic of China"/>
    <x v="501"/>
    <n v="2.11"/>
  </r>
  <r>
    <s v="2016-05-20"/>
    <s v="2016-06-27"/>
    <s v="2016-07-01"/>
    <s v="2016-07-01"/>
    <n v="38"/>
    <n v="42"/>
    <s v="SHANGHAI"/>
    <s v="FOB"/>
    <x v="0"/>
    <n v="1"/>
    <x v="6"/>
    <s v="RAILWAY"/>
    <s v="GDAŃSK"/>
    <s v="1"/>
    <s v="1799/2016/1"/>
    <n v="52"/>
    <s v="AW16"/>
    <s v="HAILI ACCESSORIES"/>
    <n v="89"/>
    <x v="2"/>
    <x v="2"/>
    <x v="2"/>
    <x v="555"/>
    <n v="5.39"/>
    <s v="People's Republic of China"/>
    <x v="502"/>
    <n v="2.27"/>
  </r>
  <r>
    <s v="2016-05-20"/>
    <s v="2016-06-27"/>
    <s v="2016-07-01"/>
    <s v="2016-07-01"/>
    <n v="38"/>
    <n v="42"/>
    <s v="SHANGHAI"/>
    <s v="FOB"/>
    <x v="0"/>
    <n v="1"/>
    <x v="6"/>
    <s v="RAILWAY"/>
    <s v="GDAŃSK"/>
    <s v="1"/>
    <s v="5878/2016/1"/>
    <n v="52"/>
    <s v="AW16"/>
    <s v="SHANGHAI QUEENSHOW"/>
    <n v="33"/>
    <x v="2"/>
    <x v="2"/>
    <x v="2"/>
    <x v="556"/>
    <n v="2.33"/>
    <s v="People's Republic of China"/>
    <x v="503"/>
    <n v="0.98"/>
  </r>
  <r>
    <s v="2016-05-20"/>
    <s v="2016-06-27"/>
    <s v="2016-07-01"/>
    <s v="2016-07-01"/>
    <n v="38"/>
    <n v="42"/>
    <s v="SHANGHAI"/>
    <s v="FOB"/>
    <x v="0"/>
    <n v="1"/>
    <x v="6"/>
    <s v="RAILWAY"/>
    <s v="GDAŃSK"/>
    <s v="1"/>
    <s v="6237/2016/1"/>
    <n v="54"/>
    <s v="AW16"/>
    <s v="ANHUI GARMENTS I&amp;E"/>
    <n v="146"/>
    <x v="2"/>
    <x v="2"/>
    <x v="2"/>
    <x v="557"/>
    <n v="5.7"/>
    <s v="People's Republic of China"/>
    <x v="504"/>
    <n v="2.41"/>
  </r>
  <r>
    <s v="2016-05-20"/>
    <s v="2016-06-27"/>
    <s v="2016-07-04"/>
    <s v="2016-07-04"/>
    <n v="38"/>
    <n v="45"/>
    <s v="SHANGHAI"/>
    <s v="FOB"/>
    <x v="0"/>
    <n v="0"/>
    <x v="283"/>
    <s v="RAILWAY"/>
    <s v="GDAŃSK"/>
    <s v="1"/>
    <s v="62805/AW16/2"/>
    <n v="52"/>
    <s v="AW16"/>
    <s v="SUZHOU QINJIAN I/E"/>
    <n v="20792"/>
    <x v="0"/>
    <x v="0"/>
    <x v="7"/>
    <x v="558"/>
    <n v="350.59"/>
    <s v="People's Republic of China"/>
    <x v="505"/>
    <n v="147.94"/>
  </r>
  <r>
    <s v="2016-05-21"/>
    <s v="2016-05-22"/>
    <s v="2016-05-30"/>
    <s v="2016-05-30"/>
    <n v="1"/>
    <n v="9"/>
    <s v="ŁÓDŹ"/>
    <s v="DDU"/>
    <x v="1"/>
    <n v="1"/>
    <x v="84"/>
    <s v="TRUCK"/>
    <s v="FRANKFURT"/>
    <s v="1"/>
    <s v="20808/2015/6"/>
    <n v="54"/>
    <s v="SS16"/>
    <s v="FASHION WEAR INT'L"/>
    <n v="467"/>
    <x v="0"/>
    <x v="0"/>
    <x v="1"/>
    <x v="559"/>
    <n v="9.4700000000000006"/>
    <s v="Bangladesh"/>
    <x v="506"/>
    <n v="4"/>
  </r>
  <r>
    <s v="2016-05-21"/>
    <s v="2016-06-27"/>
    <s v="2016-06-30"/>
    <s v="2016-06-30"/>
    <n v="37"/>
    <n v="40"/>
    <s v="NINGBO"/>
    <s v="FOB"/>
    <x v="0"/>
    <n v="0"/>
    <x v="284"/>
    <s v="TRUCK"/>
    <s v="GDAŃSK"/>
    <s v="1"/>
    <s v="703/2016/5"/>
    <n v="54"/>
    <s v="AW16"/>
    <s v="NINGBO EVERGREEN"/>
    <n v="724"/>
    <x v="1"/>
    <x v="0"/>
    <x v="1"/>
    <x v="560"/>
    <n v="26.35"/>
    <s v="People's Republic of China"/>
    <x v="507"/>
    <n v="11.12"/>
  </r>
  <r>
    <s v="2016-05-21"/>
    <s v="2016-06-27"/>
    <s v="2016-06-30"/>
    <s v="2016-06-30"/>
    <n v="37"/>
    <n v="40"/>
    <s v="NINGBO"/>
    <s v="FOB"/>
    <x v="0"/>
    <n v="0"/>
    <x v="285"/>
    <s v="TRUCK"/>
    <s v="GDAŃSK"/>
    <s v="1"/>
    <s v="703/2016/2"/>
    <n v="54"/>
    <s v="AW16"/>
    <s v="NINGBO EVERGREEN"/>
    <n v="1497"/>
    <x v="0"/>
    <x v="1"/>
    <x v="1"/>
    <x v="561"/>
    <n v="54.22"/>
    <s v="People's Republic of China"/>
    <x v="508"/>
    <n v="22.88"/>
  </r>
  <r>
    <s v="2016-05-21"/>
    <s v="2016-06-27"/>
    <s v="2016-07-01"/>
    <s v="2016-07-01"/>
    <n v="37"/>
    <n v="41"/>
    <s v="SHENZHEN"/>
    <s v="FOB"/>
    <x v="0"/>
    <n v="0"/>
    <x v="286"/>
    <s v="RAILWAY"/>
    <s v="GDAŃSK"/>
    <s v="1"/>
    <s v="8041/2016/1"/>
    <n v="51"/>
    <s v="AW16"/>
    <s v="HANGZHOU JASON TRAD"/>
    <n v="1840"/>
    <x v="1"/>
    <x v="0"/>
    <x v="1"/>
    <x v="562"/>
    <n v="27.22"/>
    <s v="People's Republic of China"/>
    <x v="509"/>
    <n v="11.49"/>
  </r>
  <r>
    <s v="2016-05-22"/>
    <s v="2016-06-08"/>
    <s v="2016-06-09"/>
    <s v="2016-06-09"/>
    <n v="17"/>
    <n v="18"/>
    <s v="ŁÓDŹ"/>
    <s v="DDU"/>
    <x v="3"/>
    <n v="0"/>
    <x v="287"/>
    <s v="RAILWAY"/>
    <s v="MAŁASZEWICZE"/>
    <s v="1"/>
    <s v="276/2016/1"/>
    <n v="54"/>
    <s v="AW16"/>
    <s v="XIAMEN JUSTSUN"/>
    <n v="1494"/>
    <x v="0"/>
    <x v="1"/>
    <x v="1"/>
    <x v="563"/>
    <n v="26.66"/>
    <s v="People's Republic of China"/>
    <x v="510"/>
    <n v="11.25"/>
  </r>
  <r>
    <s v="2016-05-23"/>
    <s v="2016-06-23"/>
    <s v="2016-06-27"/>
    <s v="2016-06-27"/>
    <n v="31"/>
    <n v="35"/>
    <s v="NINGBO"/>
    <s v="FOB"/>
    <x v="0"/>
    <n v="0"/>
    <x v="288"/>
    <s v="RAILWAY"/>
    <s v="GDAŃSK"/>
    <s v="1"/>
    <s v="928/2016/1"/>
    <n v="54"/>
    <s v="AW16"/>
    <s v="NINGBO HEYU INT."/>
    <n v="948"/>
    <x v="0"/>
    <x v="1"/>
    <x v="1"/>
    <x v="564"/>
    <n v="36.479999999999997"/>
    <s v="People's Republic of China"/>
    <x v="168"/>
    <n v="15.39"/>
  </r>
  <r>
    <s v="2016-05-23"/>
    <s v="2016-06-23"/>
    <s v="2016-06-28"/>
    <s v="2016-06-28"/>
    <n v="31"/>
    <n v="36"/>
    <s v="NINGBO"/>
    <s v="FOB"/>
    <x v="0"/>
    <n v="0"/>
    <x v="289"/>
    <s v="RAILWAY"/>
    <s v="GDAŃSK"/>
    <s v="1"/>
    <s v="7559/2016/2"/>
    <n v="51"/>
    <s v="AW16"/>
    <s v="ZHEJIANG YUHONG"/>
    <n v="4384"/>
    <x v="0"/>
    <x v="4"/>
    <x v="0"/>
    <x v="565"/>
    <n v="211.48"/>
    <s v="People's Republic of China"/>
    <x v="511"/>
    <n v="89.24"/>
  </r>
  <r>
    <s v="2016-05-23"/>
    <s v="2016-06-23"/>
    <s v="2016-06-28"/>
    <s v="2016-06-28"/>
    <n v="31"/>
    <n v="36"/>
    <s v="NINGBO"/>
    <s v="FOB"/>
    <x v="0"/>
    <n v="0"/>
    <x v="290"/>
    <s v="RAILWAY"/>
    <s v="GDAŃSK"/>
    <s v="1"/>
    <s v="61556/AW16/1"/>
    <n v="52"/>
    <s v="AW16"/>
    <s v="VIVID COLOUR"/>
    <n v="1790"/>
    <x v="0"/>
    <x v="1"/>
    <x v="1"/>
    <x v="566"/>
    <n v="35.799999999999997"/>
    <s v="Hong Kong S.A.R."/>
    <x v="512"/>
    <n v="15.11"/>
  </r>
  <r>
    <s v="2016-05-23"/>
    <s v="2016-06-23"/>
    <s v="2016-06-28"/>
    <s v="2016-06-28"/>
    <n v="31"/>
    <n v="36"/>
    <s v="NINGBO"/>
    <s v="FOB"/>
    <x v="0"/>
    <n v="0"/>
    <x v="291"/>
    <s v="RAILWAY"/>
    <s v="GDAŃSK"/>
    <s v="1"/>
    <s v="62103/AW16/2"/>
    <n v="52"/>
    <s v="AW16"/>
    <s v="NINGBO MIAORUI"/>
    <n v="7154"/>
    <x v="1"/>
    <x v="0"/>
    <x v="5"/>
    <x v="567"/>
    <n v="286.41000000000003"/>
    <s v="People's Republic of China"/>
    <x v="513"/>
    <n v="120.86"/>
  </r>
  <r>
    <s v="2016-05-23"/>
    <s v="2016-07-01"/>
    <s v="2016-07-05"/>
    <s v="2016-07-05"/>
    <n v="39"/>
    <n v="43"/>
    <s v="XIAMEN"/>
    <s v="FOB"/>
    <x v="0"/>
    <n v="0"/>
    <x v="292"/>
    <s v="TRUCK"/>
    <s v="GDAŃSK"/>
    <s v="1"/>
    <s v="9345/2016/1"/>
    <n v="51"/>
    <s v="AW16"/>
    <s v="XIAMEN OCEAN IMP."/>
    <n v="1036"/>
    <x v="0"/>
    <x v="1"/>
    <x v="1"/>
    <x v="568"/>
    <n v="37.51"/>
    <s v="People's Republic of China"/>
    <x v="514"/>
    <n v="15.83"/>
  </r>
  <r>
    <s v="2016-05-23"/>
    <s v="2016-07-01"/>
    <s v="2016-07-05"/>
    <s v="2016-07-05"/>
    <n v="39"/>
    <n v="43"/>
    <s v="XIAMEN"/>
    <s v="FOB"/>
    <x v="0"/>
    <n v="0"/>
    <x v="293"/>
    <s v="TRUCK"/>
    <s v="GDAŃSK"/>
    <s v="1"/>
    <s v="5999/2016/1"/>
    <n v="54"/>
    <s v="AW16"/>
    <s v="XIAMEN UNI-METAL CO."/>
    <n v="2640"/>
    <x v="0"/>
    <x v="1"/>
    <x v="1"/>
    <x v="569"/>
    <n v="46.55"/>
    <s v="People's Republic of China"/>
    <x v="515"/>
    <n v="19.64"/>
  </r>
  <r>
    <s v="2016-05-23"/>
    <s v="2016-07-01"/>
    <s v="2016-07-06"/>
    <s v="2016-07-06"/>
    <n v="39"/>
    <n v="44"/>
    <s v="NINGBO"/>
    <s v="FOB"/>
    <x v="0"/>
    <n v="0"/>
    <x v="294"/>
    <s v="TRUCK"/>
    <s v="GDAŃSK"/>
    <s v="1"/>
    <s v="8068/2016/1"/>
    <n v="51"/>
    <s v="AW16"/>
    <s v="BOK CO., LTD."/>
    <n v="1605"/>
    <x v="0"/>
    <x v="1"/>
    <x v="1"/>
    <x v="570"/>
    <n v="48.36"/>
    <s v="People's Republic of China"/>
    <x v="516"/>
    <n v="20.41"/>
  </r>
  <r>
    <s v="2016-05-23"/>
    <s v="2016-07-01"/>
    <s v="2016-07-06"/>
    <s v="2016-07-06"/>
    <n v="39"/>
    <n v="44"/>
    <s v="XIAMEN"/>
    <s v="FOB"/>
    <x v="0"/>
    <n v="0"/>
    <x v="295"/>
    <s v="TRUCK"/>
    <s v="GDAŃSK"/>
    <s v="1"/>
    <s v="729/2016/1"/>
    <n v="54"/>
    <s v="AW16"/>
    <s v="XIAMEN HALO WORLD"/>
    <n v="2254"/>
    <x v="0"/>
    <x v="0"/>
    <x v="0"/>
    <x v="571"/>
    <n v="58.15"/>
    <s v="People's Republic of China"/>
    <x v="517"/>
    <n v="24.54"/>
  </r>
  <r>
    <s v="2016-05-24"/>
    <s v="2016-07-05"/>
    <s v="2016-07-12"/>
    <s v="2016-07-12"/>
    <n v="42"/>
    <n v="49"/>
    <s v="CHITTAGONG"/>
    <s v="FOB"/>
    <x v="0"/>
    <n v="0"/>
    <x v="296"/>
    <s v="TRUCK"/>
    <s v="GDYNIA"/>
    <s v="1"/>
    <s v="568/2016/2"/>
    <n v="54"/>
    <s v="AW16"/>
    <s v="FAIR TRADE INT'L"/>
    <n v="2144"/>
    <x v="0"/>
    <x v="0"/>
    <x v="0"/>
    <x v="572"/>
    <n v="67.5"/>
    <s v="Bangladesh"/>
    <x v="518"/>
    <n v="28.48"/>
  </r>
  <r>
    <s v="2016-05-24"/>
    <s v="2016-07-05"/>
    <s v="2016-07-14"/>
    <s v="2016-07-14"/>
    <n v="42"/>
    <n v="51"/>
    <s v="CHITTAGONG"/>
    <s v="FOB"/>
    <x v="0"/>
    <n v="1"/>
    <x v="297"/>
    <s v="TRUCK"/>
    <s v="GDYNIA"/>
    <s v="1"/>
    <s v="568/2016/13"/>
    <n v="54"/>
    <s v="AW16"/>
    <s v="FAIR TRADE INT'L"/>
    <n v="354"/>
    <x v="0"/>
    <x v="0"/>
    <x v="0"/>
    <x v="573"/>
    <n v="9.1300000000000008"/>
    <s v="Bangladesh"/>
    <x v="519"/>
    <n v="3.85"/>
  </r>
  <r>
    <s v="2016-05-24"/>
    <s v="2016-07-05"/>
    <s v="2016-07-14"/>
    <s v="2016-07-14"/>
    <n v="42"/>
    <n v="51"/>
    <s v="CHITTAGONG"/>
    <s v="FOB"/>
    <x v="0"/>
    <n v="1"/>
    <x v="6"/>
    <s v="TRUCK"/>
    <s v="GDYNIA"/>
    <s v="1"/>
    <s v="571/2016/7"/>
    <n v="54"/>
    <s v="AW16"/>
    <s v="FASHIONTEX"/>
    <n v="2050"/>
    <x v="2"/>
    <x v="2"/>
    <x v="2"/>
    <x v="574"/>
    <n v="60.68"/>
    <s v="Bangladesh"/>
    <x v="520"/>
    <n v="25.6"/>
  </r>
  <r>
    <s v="2016-05-24"/>
    <s v="2016-07-06"/>
    <s v="2016-07-08"/>
    <s v="2016-07-08"/>
    <n v="43"/>
    <n v="45"/>
    <s v="CHITTAGONG"/>
    <s v="FOB"/>
    <x v="0"/>
    <n v="0"/>
    <x v="298"/>
    <s v="TRUCK"/>
    <s v="GDYNIA"/>
    <s v="1"/>
    <s v="568/2016/12"/>
    <n v="54"/>
    <s v="AW16"/>
    <s v="FAIR TRADE INT'L"/>
    <n v="1708"/>
    <x v="1"/>
    <x v="0"/>
    <x v="0"/>
    <x v="575"/>
    <n v="91.92"/>
    <s v="Bangladesh"/>
    <x v="521"/>
    <n v="38.79"/>
  </r>
  <r>
    <s v="2016-05-24"/>
    <s v="2016-07-06"/>
    <s v="2016-07-08"/>
    <s v="2016-07-08"/>
    <n v="43"/>
    <n v="45"/>
    <s v="CHITTAGONG"/>
    <s v="FOB"/>
    <x v="0"/>
    <n v="0"/>
    <x v="299"/>
    <s v="TRUCK"/>
    <s v="GDYNIA"/>
    <s v="1"/>
    <s v="568/2016/10"/>
    <n v="54"/>
    <s v="AW16"/>
    <s v="FAIR TRADE INT'L"/>
    <n v="1006"/>
    <x v="0"/>
    <x v="0"/>
    <x v="0"/>
    <x v="576"/>
    <n v="66.010000000000005"/>
    <s v="Bangladesh"/>
    <x v="522"/>
    <n v="27.85"/>
  </r>
  <r>
    <s v="2016-05-24"/>
    <s v="2016-07-06"/>
    <s v="2016-07-08"/>
    <s v="2016-07-08"/>
    <n v="43"/>
    <n v="45"/>
    <s v="CHITTAGONG"/>
    <s v="FOB"/>
    <x v="0"/>
    <n v="0"/>
    <x v="300"/>
    <s v="TRUCK"/>
    <s v="GDYNIA"/>
    <s v="1"/>
    <s v="697/2016/10"/>
    <n v="54"/>
    <s v="AW16"/>
    <s v="TEXZAM INTERNATIONAL"/>
    <n v="727"/>
    <x v="1"/>
    <x v="0"/>
    <x v="1"/>
    <x v="577"/>
    <n v="29.16"/>
    <s v="Bangladesh"/>
    <x v="523"/>
    <n v="12.3"/>
  </r>
  <r>
    <s v="2016-05-24"/>
    <s v="2016-07-06"/>
    <s v="2016-07-08"/>
    <s v="2016-07-08"/>
    <n v="43"/>
    <n v="45"/>
    <s v="CHITTAGONG"/>
    <s v="FOB"/>
    <x v="0"/>
    <n v="0"/>
    <x v="301"/>
    <s v="TRUCK"/>
    <s v="GDYNIA"/>
    <s v="1"/>
    <s v="1019/2016/5"/>
    <n v="54"/>
    <s v="AW16"/>
    <s v="TEX FASHION GLOBAL"/>
    <n v="2724"/>
    <x v="0"/>
    <x v="0"/>
    <x v="0"/>
    <x v="578"/>
    <n v="67.53"/>
    <s v="Bangladesh"/>
    <x v="524"/>
    <n v="28.5"/>
  </r>
  <r>
    <s v="2016-05-24"/>
    <s v="2016-07-06"/>
    <s v="2016-07-08"/>
    <s v="2016-07-08"/>
    <n v="43"/>
    <n v="45"/>
    <s v="CHITTAGONG"/>
    <s v="FOB"/>
    <x v="0"/>
    <n v="1"/>
    <x v="302"/>
    <s v="TRUCK"/>
    <s v="GDYNIA"/>
    <s v="1"/>
    <s v="574/2016/18"/>
    <n v="54"/>
    <s v="AW16"/>
    <s v="TRANSFIGURE CLOTHING"/>
    <n v="2917"/>
    <x v="0"/>
    <x v="0"/>
    <x v="0"/>
    <x v="579"/>
    <n v="44.22"/>
    <s v="Bangladesh"/>
    <x v="525"/>
    <n v="18.66"/>
  </r>
  <r>
    <s v="2016-05-24"/>
    <s v="2016-07-06"/>
    <s v="2016-07-08"/>
    <s v="2016-07-08"/>
    <n v="43"/>
    <n v="45"/>
    <s v="CHITTAGONG"/>
    <s v="FOB"/>
    <x v="0"/>
    <n v="1"/>
    <x v="6"/>
    <s v="TRUCK"/>
    <s v="GDYNIA"/>
    <s v="1"/>
    <s v="734/2016/5"/>
    <n v="54"/>
    <s v="AW16"/>
    <s v="ZEMTEX EXPORT LTD"/>
    <n v="607"/>
    <x v="2"/>
    <x v="2"/>
    <x v="2"/>
    <x v="580"/>
    <n v="21.88"/>
    <s v="Bangladesh"/>
    <x v="526"/>
    <n v="9.23"/>
  </r>
  <r>
    <s v="2016-05-24"/>
    <s v="2016-07-06"/>
    <s v="2016-07-11"/>
    <s v="2016-07-11"/>
    <n v="43"/>
    <n v="48"/>
    <s v="CHITTAGONG"/>
    <s v="FOB"/>
    <x v="0"/>
    <n v="1"/>
    <x v="303"/>
    <s v="RAILWAY"/>
    <s v="GDYNIA"/>
    <s v="1"/>
    <s v="571/2016/9"/>
    <n v="54"/>
    <s v="AW16"/>
    <s v="FASHIONTEX"/>
    <n v="644"/>
    <x v="0"/>
    <x v="0"/>
    <x v="0"/>
    <x v="581"/>
    <n v="14.83"/>
    <s v="Bangladesh"/>
    <x v="162"/>
    <n v="6.26"/>
  </r>
  <r>
    <s v="2016-05-24"/>
    <s v="2016-07-06"/>
    <s v="2016-07-11"/>
    <s v="2016-07-11"/>
    <n v="43"/>
    <n v="48"/>
    <s v="CHITTAGONG"/>
    <s v="FOB"/>
    <x v="0"/>
    <n v="1"/>
    <x v="6"/>
    <s v="RAILWAY"/>
    <s v="GDYNIA"/>
    <s v="1"/>
    <s v="697/2016/1"/>
    <n v="54"/>
    <s v="AW16"/>
    <s v="TEXZAM INTERNATIONAL"/>
    <n v="889"/>
    <x v="2"/>
    <x v="2"/>
    <x v="2"/>
    <x v="582"/>
    <n v="52.89"/>
    <s v="Bangladesh"/>
    <x v="527"/>
    <n v="22.32"/>
  </r>
  <r>
    <s v="2016-05-24"/>
    <s v="2016-07-06"/>
    <s v="2016-07-11"/>
    <s v="2016-07-11"/>
    <n v="43"/>
    <n v="48"/>
    <s v="CHITTAGONG"/>
    <s v="FOB"/>
    <x v="0"/>
    <n v="1"/>
    <x v="304"/>
    <s v="RAILWAY"/>
    <s v="GDYNIA"/>
    <s v="1"/>
    <s v="43185/2015/7"/>
    <n v="54"/>
    <s v="AW16"/>
    <s v="ASROTEX"/>
    <n v="213"/>
    <x v="0"/>
    <x v="1"/>
    <x v="1"/>
    <x v="238"/>
    <n v="10.37"/>
    <s v="Bangladesh"/>
    <x v="528"/>
    <n v="4.38"/>
  </r>
  <r>
    <s v="2016-05-24"/>
    <s v="2016-07-06"/>
    <s v="2016-07-11"/>
    <s v="2016-07-11"/>
    <n v="43"/>
    <n v="48"/>
    <s v="CHITTAGONG"/>
    <s v="FOB"/>
    <x v="0"/>
    <n v="1"/>
    <x v="6"/>
    <s v="RAILWAY"/>
    <s v="GDYNIA"/>
    <s v="1"/>
    <s v="43187/2015/5"/>
    <n v="54"/>
    <s v="AW16"/>
    <s v="DAZ INTERNATIONAL"/>
    <n v="500"/>
    <x v="2"/>
    <x v="2"/>
    <x v="2"/>
    <x v="583"/>
    <n v="12.54"/>
    <s v="Bangladesh"/>
    <x v="529"/>
    <n v="5.29"/>
  </r>
  <r>
    <s v="2016-05-24"/>
    <s v="2016-07-06"/>
    <s v="2016-07-11"/>
    <s v="2016-07-11"/>
    <n v="43"/>
    <n v="48"/>
    <s v="CHITTAGONG"/>
    <s v="FOB"/>
    <x v="0"/>
    <n v="1"/>
    <x v="6"/>
    <s v="RAILWAY"/>
    <s v="GDYNIA"/>
    <s v="1"/>
    <s v="43192/2015/14"/>
    <n v="54"/>
    <s v="AW16"/>
    <s v="INNOVATION DESIGN"/>
    <n v="438"/>
    <x v="2"/>
    <x v="2"/>
    <x v="2"/>
    <x v="584"/>
    <n v="12.04"/>
    <s v="Bangladesh"/>
    <x v="530"/>
    <n v="5.08"/>
  </r>
  <r>
    <s v="2016-05-24"/>
    <s v="2016-07-06"/>
    <s v="2016-07-11"/>
    <s v="2016-07-11"/>
    <n v="43"/>
    <n v="48"/>
    <s v="CHITTAGONG"/>
    <s v="FOB"/>
    <x v="0"/>
    <n v="1"/>
    <x v="6"/>
    <s v="RAILWAY"/>
    <s v="GDYNIA"/>
    <s v="1"/>
    <s v="571/2016/8"/>
    <n v="54"/>
    <s v="AW16"/>
    <s v="FASHIONTEX"/>
    <n v="861"/>
    <x v="2"/>
    <x v="2"/>
    <x v="2"/>
    <x v="585"/>
    <n v="11.42"/>
    <s v="Bangladesh"/>
    <x v="531"/>
    <n v="4.82"/>
  </r>
  <r>
    <s v="2016-05-24"/>
    <s v="2016-07-06"/>
    <s v="2016-07-11"/>
    <s v="2016-07-11"/>
    <n v="43"/>
    <n v="48"/>
    <s v="CHITTAGONG"/>
    <s v="FOB"/>
    <x v="0"/>
    <n v="1"/>
    <x v="6"/>
    <s v="RAILWAY"/>
    <s v="GDYNIA"/>
    <s v="1"/>
    <s v="574/2016/17"/>
    <n v="54"/>
    <s v="AW16"/>
    <s v="TRANSFIGURE CLOTHING"/>
    <n v="171"/>
    <x v="2"/>
    <x v="2"/>
    <x v="2"/>
    <x v="586"/>
    <n v="3.26"/>
    <s v="Bangladesh"/>
    <x v="532"/>
    <n v="1.38"/>
  </r>
  <r>
    <s v="2016-05-24"/>
    <s v="2016-07-06"/>
    <s v="2016-07-11"/>
    <s v="2016-07-11"/>
    <n v="43"/>
    <n v="48"/>
    <s v="CHITTAGONG"/>
    <s v="FOB"/>
    <x v="0"/>
    <n v="1"/>
    <x v="6"/>
    <s v="RAILWAY"/>
    <s v="GDYNIA"/>
    <s v="1"/>
    <s v="606/2016/1"/>
    <n v="54"/>
    <s v="AW16"/>
    <s v="ALEMA TEXTILE LTD."/>
    <n v="392"/>
    <x v="2"/>
    <x v="2"/>
    <x v="2"/>
    <x v="587"/>
    <n v="6.13"/>
    <s v="Bangladesh"/>
    <x v="533"/>
    <n v="2.59"/>
  </r>
  <r>
    <s v="2016-05-24"/>
    <s v="2016-07-06"/>
    <s v="2016-07-11"/>
    <s v="2016-07-11"/>
    <n v="43"/>
    <n v="48"/>
    <s v="CHITTAGONG"/>
    <s v="FOB"/>
    <x v="0"/>
    <n v="1"/>
    <x v="305"/>
    <s v="RAILWAY"/>
    <s v="GDYNIA"/>
    <s v="1"/>
    <s v="43188/2015/10"/>
    <n v="54"/>
    <s v="AW16"/>
    <s v="FASHION WEAR INT'L"/>
    <n v="258"/>
    <x v="0"/>
    <x v="0"/>
    <x v="0"/>
    <x v="588"/>
    <n v="6.06"/>
    <s v="Bangladesh"/>
    <x v="534"/>
    <n v="2.56"/>
  </r>
  <r>
    <s v="2016-05-24"/>
    <s v="2016-07-06"/>
    <s v="2016-07-11"/>
    <s v="2016-07-11"/>
    <n v="43"/>
    <n v="48"/>
    <s v="CHITTAGONG"/>
    <s v="FOB"/>
    <x v="0"/>
    <n v="1"/>
    <x v="6"/>
    <s v="RAILWAY"/>
    <s v="GDYNIA"/>
    <s v="1"/>
    <s v="43192/2015/12"/>
    <n v="54"/>
    <s v="AW16"/>
    <s v="INNOVATION DESIGN"/>
    <n v="436"/>
    <x v="2"/>
    <x v="2"/>
    <x v="2"/>
    <x v="589"/>
    <n v="13.82"/>
    <s v="Bangladesh"/>
    <x v="535"/>
    <n v="5.83"/>
  </r>
  <r>
    <s v="2016-05-24"/>
    <s v="2016-07-06"/>
    <s v="2016-07-11"/>
    <s v="2016-07-11"/>
    <n v="43"/>
    <n v="48"/>
    <s v="CHITTAGONG"/>
    <s v="FOB"/>
    <x v="0"/>
    <n v="1"/>
    <x v="6"/>
    <s v="RAILWAY"/>
    <s v="GDYNIA"/>
    <s v="1"/>
    <s v="43192/2015/13"/>
    <n v="54"/>
    <s v="AW16"/>
    <s v="INNOVATION DESIGN"/>
    <n v="571"/>
    <x v="2"/>
    <x v="2"/>
    <x v="2"/>
    <x v="590"/>
    <n v="15.4"/>
    <s v="Bangladesh"/>
    <x v="536"/>
    <n v="6.5"/>
  </r>
  <r>
    <s v="2016-05-24"/>
    <s v="2016-07-06"/>
    <s v="2016-07-11"/>
    <s v="2016-07-11"/>
    <n v="43"/>
    <n v="48"/>
    <s v="CHITTAGONG"/>
    <s v="FOB"/>
    <x v="0"/>
    <n v="1"/>
    <x v="6"/>
    <s v="RAILWAY"/>
    <s v="GDYNIA"/>
    <s v="1"/>
    <s v="62092/AW16/1"/>
    <n v="52"/>
    <s v="AW16"/>
    <s v="TRANSFIGURE CLOTHING"/>
    <n v="2407"/>
    <x v="2"/>
    <x v="2"/>
    <x v="2"/>
    <x v="591"/>
    <n v="33.96"/>
    <s v="Bangladesh"/>
    <x v="537"/>
    <n v="14.33"/>
  </r>
  <r>
    <s v="2016-05-24"/>
    <s v="2016-07-06"/>
    <s v="2016-07-12"/>
    <s v="2016-07-12"/>
    <n v="43"/>
    <n v="49"/>
    <s v="CHITTAGONG"/>
    <s v="FOB"/>
    <x v="0"/>
    <n v="0"/>
    <x v="306"/>
    <s v="RAILWAY"/>
    <s v="GDYNIA"/>
    <s v="1"/>
    <s v="734/2016/1"/>
    <n v="54"/>
    <s v="AW16"/>
    <s v="ZEMTEX EXPORT LTD"/>
    <n v="1769"/>
    <x v="0"/>
    <x v="0"/>
    <x v="0"/>
    <x v="592"/>
    <n v="65.150000000000006"/>
    <s v="Bangladesh"/>
    <x v="538"/>
    <n v="27.49"/>
  </r>
  <r>
    <s v="2016-05-24"/>
    <s v="2016-07-06"/>
    <s v="2016-07-14"/>
    <s v="2016-07-14"/>
    <n v="43"/>
    <n v="51"/>
    <s v="CHITTAGONG"/>
    <s v="FOB"/>
    <x v="0"/>
    <n v="1"/>
    <x v="307"/>
    <s v="TRUCK"/>
    <s v="GDYNIA"/>
    <s v="1"/>
    <s v="43188/2015/11"/>
    <n v="54"/>
    <s v="AW16"/>
    <s v="FASHION WEAR INT'L"/>
    <n v="1203"/>
    <x v="0"/>
    <x v="0"/>
    <x v="0"/>
    <x v="593"/>
    <n v="25.41"/>
    <s v="Bangladesh"/>
    <x v="539"/>
    <n v="10.72"/>
  </r>
  <r>
    <s v="2016-05-24"/>
    <s v="2016-07-06"/>
    <s v="2016-07-14"/>
    <s v="2016-07-14"/>
    <n v="43"/>
    <n v="51"/>
    <s v="CHITTAGONG"/>
    <s v="FOB"/>
    <x v="0"/>
    <n v="1"/>
    <x v="6"/>
    <s v="TRUCK"/>
    <s v="GDYNIA"/>
    <s v="1"/>
    <s v="568/2016/14"/>
    <n v="54"/>
    <s v="AW16"/>
    <s v="FAIR TRADE INT'L"/>
    <n v="477"/>
    <x v="2"/>
    <x v="2"/>
    <x v="2"/>
    <x v="594"/>
    <n v="12.3"/>
    <s v="Bangladesh"/>
    <x v="540"/>
    <n v="5.19"/>
  </r>
  <r>
    <s v="2016-05-24"/>
    <s v="2016-07-06"/>
    <s v="2016-07-14"/>
    <s v="2016-07-14"/>
    <n v="43"/>
    <n v="51"/>
    <s v="CHITTAGONG"/>
    <s v="FOB"/>
    <x v="0"/>
    <n v="1"/>
    <x v="6"/>
    <s v="TRUCK"/>
    <s v="GDYNIA"/>
    <s v="1"/>
    <s v="574/2016/2"/>
    <n v="54"/>
    <s v="AW16"/>
    <s v="TRANSFIGURE CLOTHING"/>
    <n v="1885"/>
    <x v="2"/>
    <x v="2"/>
    <x v="2"/>
    <x v="595"/>
    <n v="27.41"/>
    <s v="Bangladesh"/>
    <x v="541"/>
    <n v="11.57"/>
  </r>
  <r>
    <s v="2016-05-24"/>
    <s v="2016-07-06"/>
    <s v="2016-07-15"/>
    <s v="2016-07-15"/>
    <n v="43"/>
    <n v="52"/>
    <s v="CHITTAGONG"/>
    <s v="FOB"/>
    <x v="0"/>
    <n v="1"/>
    <x v="308"/>
    <s v="RAILWAY"/>
    <s v="GDYNIA"/>
    <s v="1"/>
    <s v="1019/2016/4"/>
    <n v="54"/>
    <s v="AW16"/>
    <s v="TEX FASHION GLOBAL"/>
    <n v="1080"/>
    <x v="0"/>
    <x v="0"/>
    <x v="0"/>
    <x v="596"/>
    <n v="42.02"/>
    <s v="Bangladesh"/>
    <x v="542"/>
    <n v="17.73"/>
  </r>
  <r>
    <s v="2016-05-24"/>
    <s v="2016-07-06"/>
    <s v="2016-07-15"/>
    <s v="2016-07-15"/>
    <n v="43"/>
    <n v="52"/>
    <s v="CHITTAGONG"/>
    <s v="FOB"/>
    <x v="0"/>
    <n v="1"/>
    <x v="6"/>
    <s v="RAILWAY"/>
    <s v="GDYNIA"/>
    <s v="1"/>
    <s v="574/2016/16"/>
    <n v="54"/>
    <s v="AW16"/>
    <s v="TRANSFIGURE CLOTHING"/>
    <n v="2075"/>
    <x v="2"/>
    <x v="2"/>
    <x v="2"/>
    <x v="597"/>
    <n v="23.9"/>
    <s v="Bangladesh"/>
    <x v="543"/>
    <n v="10.08"/>
  </r>
  <r>
    <s v="2016-05-24"/>
    <s v="2016-07-06"/>
    <s v="2016-07-18"/>
    <s v="2016-07-18"/>
    <n v="43"/>
    <n v="55"/>
    <s v="CHITTAGONG"/>
    <s v="FOB"/>
    <x v="0"/>
    <n v="1"/>
    <x v="309"/>
    <s v="RAILWAY"/>
    <s v="GDYNIA"/>
    <s v="1"/>
    <s v="43192/2015/15"/>
    <n v="54"/>
    <s v="AW16"/>
    <s v="INNOVATION DESIGN"/>
    <n v="802"/>
    <x v="0"/>
    <x v="0"/>
    <x v="0"/>
    <x v="598"/>
    <n v="18.7"/>
    <s v="Bangladesh"/>
    <x v="544"/>
    <n v="7.89"/>
  </r>
  <r>
    <s v="2016-05-24"/>
    <s v="2016-07-06"/>
    <s v="2016-07-18"/>
    <s v="2016-07-18"/>
    <n v="43"/>
    <n v="55"/>
    <s v="CHITTAGONG"/>
    <s v="FOB"/>
    <x v="0"/>
    <n v="1"/>
    <x v="6"/>
    <s v="RAILWAY"/>
    <s v="GDYNIA"/>
    <s v="1"/>
    <s v="568/2016/9"/>
    <n v="54"/>
    <s v="AW16"/>
    <s v="FAIR TRADE INT'L"/>
    <n v="331"/>
    <x v="2"/>
    <x v="2"/>
    <x v="2"/>
    <x v="599"/>
    <n v="10.210000000000001"/>
    <s v="Bangladesh"/>
    <x v="545"/>
    <n v="4.3099999999999996"/>
  </r>
  <r>
    <s v="2016-05-24"/>
    <s v="2016-07-06"/>
    <s v="2016-07-18"/>
    <s v="2016-07-18"/>
    <n v="43"/>
    <n v="55"/>
    <s v="CHITTAGONG"/>
    <s v="FOB"/>
    <x v="0"/>
    <n v="1"/>
    <x v="6"/>
    <s v="RAILWAY"/>
    <s v="GDYNIA"/>
    <s v="1"/>
    <s v="697/2016/6"/>
    <n v="54"/>
    <s v="AW16"/>
    <s v="TEXZAM INTERNATIONAL"/>
    <n v="660"/>
    <x v="2"/>
    <x v="2"/>
    <x v="2"/>
    <x v="600"/>
    <n v="24.26"/>
    <s v="Bangladesh"/>
    <x v="546"/>
    <n v="10.24"/>
  </r>
  <r>
    <s v="2016-05-24"/>
    <s v="2016-07-06"/>
    <s v="2016-07-18"/>
    <s v="2016-07-18"/>
    <n v="43"/>
    <n v="55"/>
    <s v="CHITTAGONG"/>
    <s v="FOB"/>
    <x v="0"/>
    <n v="1"/>
    <x v="6"/>
    <s v="RAILWAY"/>
    <s v="GDYNIA"/>
    <s v="1"/>
    <s v="697/2016/7"/>
    <n v="54"/>
    <s v="AW16"/>
    <s v="TEXZAM INTERNATIONAL"/>
    <n v="333"/>
    <x v="2"/>
    <x v="2"/>
    <x v="2"/>
    <x v="601"/>
    <n v="12.3"/>
    <s v="Bangladesh"/>
    <x v="540"/>
    <n v="5.19"/>
  </r>
  <r>
    <s v="2016-05-25"/>
    <s v="2016-06-18"/>
    <s v="2016-07-11"/>
    <s v="2016-07-11"/>
    <n v="24"/>
    <n v="47"/>
    <s v="TUTICORIN"/>
    <s v="FOB"/>
    <x v="0"/>
    <n v="0"/>
    <x v="310"/>
    <s v="TRUCK"/>
    <s v="HAMBURG"/>
    <s v="1"/>
    <s v="60982/AW16/1"/>
    <n v="54"/>
    <s v="AW16"/>
    <s v="RVEE"/>
    <n v="2364"/>
    <x v="0"/>
    <x v="0"/>
    <x v="0"/>
    <x v="602"/>
    <n v="62.12"/>
    <s v="India"/>
    <x v="547"/>
    <n v="26.21"/>
  </r>
  <r>
    <s v="2016-05-25"/>
    <s v="2016-06-22"/>
    <s v="2016-06-27"/>
    <s v="2016-06-27"/>
    <n v="28"/>
    <n v="33"/>
    <s v="KARACHI"/>
    <s v="FOB"/>
    <x v="0"/>
    <n v="0"/>
    <x v="311"/>
    <s v="TRUCK"/>
    <s v="HAMBURG"/>
    <s v="1"/>
    <s v="43186/2015/1"/>
    <n v="54"/>
    <s v="AW16"/>
    <s v="AZAD INT'L CLOTHING"/>
    <n v="2708"/>
    <x v="0"/>
    <x v="3"/>
    <x v="1"/>
    <x v="603"/>
    <n v="105.39"/>
    <s v="Islamic Republic of Pakistan"/>
    <x v="548"/>
    <n v="44.47"/>
  </r>
  <r>
    <s v="2016-05-25"/>
    <s v="2016-06-23"/>
    <s v="2016-06-27"/>
    <s v="2016-06-27"/>
    <n v="29"/>
    <n v="33"/>
    <s v="SHENZHEN"/>
    <s v="FOB"/>
    <x v="0"/>
    <n v="0"/>
    <x v="312"/>
    <s v="RAILWAY"/>
    <s v="GDAŃSK"/>
    <s v="1"/>
    <s v="7769/2016/1"/>
    <n v="51"/>
    <s v="AW16"/>
    <s v="BEEKO"/>
    <n v="2823"/>
    <x v="0"/>
    <x v="4"/>
    <x v="1"/>
    <x v="604"/>
    <n v="130.94"/>
    <s v="People's Republic of China"/>
    <x v="549"/>
    <n v="55.25"/>
  </r>
  <r>
    <s v="2016-05-25"/>
    <s v="2016-06-26"/>
    <s v="2016-07-07"/>
    <s v="2016-07-07"/>
    <n v="32"/>
    <n v="43"/>
    <s v="TUTICORIN"/>
    <s v="FOB"/>
    <x v="0"/>
    <n v="1"/>
    <x v="313"/>
    <s v="TRUCK"/>
    <s v="HAMBURG"/>
    <s v="1"/>
    <s v="43190/2015/2"/>
    <n v="54"/>
    <s v="AW16"/>
    <s v="BLOOM CLOTHING CO."/>
    <n v="481"/>
    <x v="1"/>
    <x v="0"/>
    <x v="1"/>
    <x v="605"/>
    <n v="7.63"/>
    <s v="India"/>
    <x v="550"/>
    <n v="3.22"/>
  </r>
  <r>
    <s v="2016-05-25"/>
    <s v="2016-06-26"/>
    <s v="2016-07-07"/>
    <s v="2016-07-07"/>
    <n v="32"/>
    <n v="43"/>
    <s v="TUTICORIN"/>
    <s v="FOB"/>
    <x v="0"/>
    <n v="1"/>
    <x v="6"/>
    <s v="TRUCK"/>
    <s v="HAMBURG"/>
    <s v="1"/>
    <s v="716/2016/7"/>
    <n v="54"/>
    <s v="AW16"/>
    <s v="LICHEE APPAREL"/>
    <n v="549"/>
    <x v="2"/>
    <x v="2"/>
    <x v="2"/>
    <x v="606"/>
    <n v="11.74"/>
    <s v="India"/>
    <x v="551"/>
    <n v="4.95"/>
  </r>
  <r>
    <s v="2016-05-25"/>
    <s v="2016-06-27"/>
    <s v="2016-07-01"/>
    <s v="2016-07-01"/>
    <n v="33"/>
    <n v="37"/>
    <s v="YANTIAN"/>
    <s v="FOB"/>
    <x v="0"/>
    <n v="0"/>
    <x v="314"/>
    <s v="RAILWAY"/>
    <s v="GDAŃSK"/>
    <s v="1"/>
    <s v="7665/2016/1"/>
    <n v="51"/>
    <s v="AW16"/>
    <s v="EUROSHINE COMPANY"/>
    <n v="1270"/>
    <x v="0"/>
    <x v="1"/>
    <x v="1"/>
    <x v="607"/>
    <n v="36.229999999999997"/>
    <s v="People's Republic of China"/>
    <x v="552"/>
    <n v="15.29"/>
  </r>
  <r>
    <s v="2016-05-25"/>
    <s v="2016-07-06"/>
    <s v="2016-07-08"/>
    <s v="2016-07-08"/>
    <n v="42"/>
    <n v="44"/>
    <s v="CHITTAGONG"/>
    <s v="FOB"/>
    <x v="0"/>
    <n v="0"/>
    <x v="315"/>
    <s v="TRUCK"/>
    <s v="GDYNIA"/>
    <s v="1"/>
    <s v="43185/2015/6"/>
    <n v="54"/>
    <s v="AW16"/>
    <s v="ASROTEX"/>
    <n v="1933"/>
    <x v="0"/>
    <x v="0"/>
    <x v="0"/>
    <x v="608"/>
    <n v="66.08"/>
    <s v="Bangladesh"/>
    <x v="553"/>
    <n v="27.88"/>
  </r>
  <r>
    <s v="2016-05-25"/>
    <s v="2016-07-06"/>
    <s v="2016-07-08"/>
    <s v="2016-07-08"/>
    <n v="42"/>
    <n v="44"/>
    <s v="CHITTAGONG"/>
    <s v="FOB"/>
    <x v="0"/>
    <n v="0"/>
    <x v="316"/>
    <s v="TRUCK"/>
    <s v="GDYNIA"/>
    <s v="1"/>
    <s v="568/2016/8"/>
    <n v="54"/>
    <s v="AW16"/>
    <s v="FAIR TRADE INT'L"/>
    <n v="1809"/>
    <x v="0"/>
    <x v="0"/>
    <x v="0"/>
    <x v="609"/>
    <n v="66.91"/>
    <s v="Bangladesh"/>
    <x v="445"/>
    <n v="28.23"/>
  </r>
  <r>
    <s v="2016-05-25"/>
    <s v="2016-07-06"/>
    <s v="2016-07-08"/>
    <s v="2016-07-08"/>
    <n v="42"/>
    <n v="44"/>
    <s v="CHITTAGONG"/>
    <s v="FOB"/>
    <x v="0"/>
    <n v="1"/>
    <x v="317"/>
    <s v="TRUCK"/>
    <s v="GDYNIA"/>
    <s v="1"/>
    <s v="574/2016/15"/>
    <n v="54"/>
    <s v="AW16"/>
    <s v="TRANSFIGURE CLOTHING"/>
    <n v="2410"/>
    <x v="0"/>
    <x v="0"/>
    <x v="0"/>
    <x v="610"/>
    <n v="38.869999999999997"/>
    <s v="Bangladesh"/>
    <x v="554"/>
    <n v="16.399999999999999"/>
  </r>
  <r>
    <s v="2016-05-25"/>
    <s v="2016-07-06"/>
    <s v="2016-07-08"/>
    <s v="2016-07-08"/>
    <n v="42"/>
    <n v="44"/>
    <s v="CHITTAGONG"/>
    <s v="FOB"/>
    <x v="0"/>
    <n v="1"/>
    <x v="6"/>
    <s v="TRUCK"/>
    <s v="GDYNIA"/>
    <s v="1"/>
    <s v="63060/AW16/1"/>
    <n v="52"/>
    <s v="AW16"/>
    <s v="ALEMA TEXTILE LTD."/>
    <n v="2125"/>
    <x v="2"/>
    <x v="2"/>
    <x v="2"/>
    <x v="611"/>
    <n v="27.9"/>
    <s v="Bangladesh"/>
    <x v="555"/>
    <n v="11.77"/>
  </r>
  <r>
    <s v="2016-05-25"/>
    <s v="2016-07-06"/>
    <s v="2016-07-12"/>
    <s v="2016-07-12"/>
    <n v="42"/>
    <n v="48"/>
    <s v="CHITTAGONG"/>
    <s v="FOB"/>
    <x v="0"/>
    <n v="0"/>
    <x v="318"/>
    <s v="RAILWAY"/>
    <s v="GDYNIA"/>
    <s v="1"/>
    <s v="568/2016/11"/>
    <n v="54"/>
    <s v="AW16"/>
    <s v="FAIR TRADE INT'L"/>
    <n v="2661"/>
    <x v="0"/>
    <x v="0"/>
    <x v="0"/>
    <x v="612"/>
    <n v="67.12"/>
    <s v="Bangladesh"/>
    <x v="556"/>
    <n v="28.32"/>
  </r>
  <r>
    <s v="2016-05-27"/>
    <s v="2016-07-04"/>
    <s v="2016-07-07"/>
    <s v="2016-07-07"/>
    <n v="38"/>
    <n v="41"/>
    <s v="SHANGHAI"/>
    <s v="FOB"/>
    <x v="0"/>
    <n v="0"/>
    <x v="319"/>
    <s v="TRUCK"/>
    <s v="GDAŃSK"/>
    <s v="1"/>
    <s v="578/2016/1"/>
    <n v="54"/>
    <s v="AW16"/>
    <s v="JOC GREAT WALL CORP."/>
    <n v="6449"/>
    <x v="0"/>
    <x v="4"/>
    <x v="1"/>
    <x v="613"/>
    <n v="151.66"/>
    <s v="People's Republic of China"/>
    <x v="557"/>
    <n v="64"/>
  </r>
  <r>
    <s v="2016-05-27"/>
    <s v="2016-07-04"/>
    <s v="2016-07-07"/>
    <s v="2016-07-07"/>
    <n v="38"/>
    <n v="41"/>
    <s v="SHANGHAI"/>
    <s v="FOB"/>
    <x v="0"/>
    <n v="0"/>
    <x v="320"/>
    <s v="TRUCK"/>
    <s v="GDAŃSK"/>
    <s v="1"/>
    <s v="275/2016/8"/>
    <n v="54"/>
    <s v="AW16"/>
    <s v="SUMEC TEXTILE"/>
    <n v="1118"/>
    <x v="0"/>
    <x v="0"/>
    <x v="0"/>
    <x v="614"/>
    <n v="62.25"/>
    <s v="People's Republic of China"/>
    <x v="558"/>
    <n v="26.27"/>
  </r>
  <r>
    <s v="2016-05-27"/>
    <s v="2016-07-06"/>
    <s v="2016-07-11"/>
    <s v="2016-07-11"/>
    <n v="40"/>
    <n v="45"/>
    <s v="CHITTAGONG"/>
    <s v="FOB"/>
    <x v="0"/>
    <n v="0"/>
    <x v="321"/>
    <s v="TRUCK"/>
    <s v="GDYNIA"/>
    <s v="1"/>
    <s v="734/2016/6"/>
    <n v="54"/>
    <s v="AW16"/>
    <s v="ZEMTEX EXPORT LTD"/>
    <n v="820"/>
    <x v="1"/>
    <x v="0"/>
    <x v="1"/>
    <x v="615"/>
    <n v="26.49"/>
    <s v="Bangladesh"/>
    <x v="559"/>
    <n v="11.18"/>
  </r>
  <r>
    <s v="2016-05-27"/>
    <s v="2016-07-06"/>
    <s v="2016-07-11"/>
    <s v="2016-07-11"/>
    <n v="40"/>
    <n v="45"/>
    <s v="CHITTAGONG"/>
    <s v="FOB"/>
    <x v="0"/>
    <n v="1"/>
    <x v="322"/>
    <s v="RAILWAY"/>
    <s v="GDYNIA"/>
    <s v="1"/>
    <s v="43188/2015/9"/>
    <n v="54"/>
    <s v="AW16"/>
    <s v="FASHION WEAR INT'L"/>
    <n v="895"/>
    <x v="0"/>
    <x v="1"/>
    <x v="1"/>
    <x v="616"/>
    <n v="16.899999999999999"/>
    <s v="Bangladesh"/>
    <x v="560"/>
    <n v="7.13"/>
  </r>
  <r>
    <s v="2016-05-27"/>
    <s v="2016-07-06"/>
    <s v="2016-07-11"/>
    <s v="2016-07-11"/>
    <n v="40"/>
    <n v="45"/>
    <s v="CHITTAGONG"/>
    <s v="FOB"/>
    <x v="0"/>
    <n v="1"/>
    <x v="6"/>
    <s v="RAILWAY"/>
    <s v="GDYNIA"/>
    <s v="1"/>
    <s v="697/2016/9"/>
    <n v="54"/>
    <s v="AW16"/>
    <s v="TEXZAM INTERNATIONAL"/>
    <n v="178"/>
    <x v="2"/>
    <x v="2"/>
    <x v="2"/>
    <x v="617"/>
    <n v="16.23"/>
    <s v="Bangladesh"/>
    <x v="561"/>
    <n v="6.85"/>
  </r>
  <r>
    <s v="2016-05-28"/>
    <s v="2016-06-18"/>
    <s v="2016-06-23"/>
    <s v="2016-06-23"/>
    <n v="21"/>
    <n v="26"/>
    <s v="TUTICORIN"/>
    <s v="FOB"/>
    <x v="0"/>
    <n v="0"/>
    <x v="323"/>
    <s v="TRUCK"/>
    <s v="HAMBURG"/>
    <s v="1"/>
    <s v="43190/2015/8"/>
    <n v="54"/>
    <s v="AW16"/>
    <s v="BLOOM CLOTHING CO."/>
    <n v="952"/>
    <x v="0"/>
    <x v="1"/>
    <x v="1"/>
    <x v="618"/>
    <n v="32.130000000000003"/>
    <s v="India"/>
    <x v="562"/>
    <n v="13.56"/>
  </r>
  <r>
    <s v="2016-05-28"/>
    <s v="2016-07-01"/>
    <s v="2016-07-11"/>
    <s v="2016-07-11"/>
    <n v="34"/>
    <n v="44"/>
    <s v="CHITTAGONG"/>
    <s v="FOB"/>
    <x v="0"/>
    <n v="1"/>
    <x v="324"/>
    <s v="RAILWAY"/>
    <s v="GDAŃSK"/>
    <s v="1"/>
    <s v="1019/2016/6"/>
    <n v="54"/>
    <s v="AW16"/>
    <s v="TEX FASHION GLOBAL"/>
    <n v="238"/>
    <x v="1"/>
    <x v="0"/>
    <x v="1"/>
    <x v="619"/>
    <n v="8.94"/>
    <s v="Bangladesh"/>
    <x v="563"/>
    <n v="3.77"/>
  </r>
  <r>
    <s v="2016-05-28"/>
    <s v="2016-07-01"/>
    <s v="2016-07-11"/>
    <s v="2016-07-11"/>
    <n v="34"/>
    <n v="44"/>
    <s v="CHITTAGONG"/>
    <s v="FOB"/>
    <x v="0"/>
    <n v="1"/>
    <x v="6"/>
    <s v="RAILWAY"/>
    <s v="GDAŃSK"/>
    <s v="1"/>
    <s v="43192/2015/16"/>
    <n v="54"/>
    <s v="AW16"/>
    <s v="INNOVATION DESIGN"/>
    <n v="726"/>
    <x v="2"/>
    <x v="2"/>
    <x v="2"/>
    <x v="620"/>
    <n v="20.41"/>
    <s v="Bangladesh"/>
    <x v="564"/>
    <n v="8.61"/>
  </r>
  <r>
    <s v="2016-05-28"/>
    <s v="2016-07-06"/>
    <s v="2016-07-11"/>
    <s v="2016-07-11"/>
    <n v="39"/>
    <n v="44"/>
    <s v="CHITTAGONG"/>
    <s v="FOB"/>
    <x v="0"/>
    <n v="1"/>
    <x v="322"/>
    <s v="RAILWAY"/>
    <s v="GDYNIA"/>
    <s v="1"/>
    <s v="697/2016/12"/>
    <n v="54"/>
    <s v="AW16"/>
    <s v="TEXZAM INTERNATIONAL"/>
    <n v="373"/>
    <x v="0"/>
    <x v="1"/>
    <x v="1"/>
    <x v="621"/>
    <n v="13.81"/>
    <s v="Bangladesh"/>
    <x v="565"/>
    <n v="5.83"/>
  </r>
  <r>
    <s v="2016-05-28"/>
    <s v="2016-07-06"/>
    <s v="2016-07-11"/>
    <s v="2016-07-11"/>
    <n v="39"/>
    <n v="44"/>
    <s v="CHITTAGONG"/>
    <s v="FOB"/>
    <x v="0"/>
    <n v="1"/>
    <x v="6"/>
    <s v="RAILWAY"/>
    <s v="GDYNIA"/>
    <s v="1"/>
    <s v="697/2016/8"/>
    <n v="54"/>
    <s v="AW16"/>
    <s v="TEXZAM INTERNATIONAL"/>
    <n v="316"/>
    <x v="2"/>
    <x v="2"/>
    <x v="2"/>
    <x v="622"/>
    <n v="9.1199999999999992"/>
    <s v="Bangladesh"/>
    <x v="566"/>
    <n v="3.85"/>
  </r>
  <r>
    <s v="2016-05-28"/>
    <s v="2016-07-06"/>
    <s v="2016-07-15"/>
    <s v="2016-07-15"/>
    <n v="39"/>
    <n v="48"/>
    <s v="SHANGHAI"/>
    <s v="FOB"/>
    <x v="0"/>
    <n v="1"/>
    <x v="3"/>
    <s v="TRUCK"/>
    <s v="GDAŃSK"/>
    <s v="1"/>
    <s v="1799/2016/5"/>
    <n v="52"/>
    <s v="AW16"/>
    <s v="HAILI ACCESSORIES"/>
    <n v="10"/>
    <x v="0"/>
    <x v="0"/>
    <x v="1"/>
    <x v="623"/>
    <n v="0.8"/>
    <s v="People's Republic of China"/>
    <x v="308"/>
    <n v="0.34"/>
  </r>
  <r>
    <s v="2016-05-28"/>
    <s v="2016-07-11"/>
    <s v="2016-07-15"/>
    <s v="2016-07-15"/>
    <n v="44"/>
    <n v="48"/>
    <s v="SHANGHAI"/>
    <s v="FOB"/>
    <x v="0"/>
    <n v="1"/>
    <x v="191"/>
    <s v="TRUCK"/>
    <s v="GDAŃSK"/>
    <s v="1"/>
    <s v="1305/2016/3"/>
    <n v="52"/>
    <s v="AW16"/>
    <s v="SHANGHAI BOSUN"/>
    <n v="287"/>
    <x v="0"/>
    <x v="0"/>
    <x v="1"/>
    <x v="624"/>
    <n v="2.77"/>
    <s v="People's Republic of China"/>
    <x v="567"/>
    <n v="1.17"/>
  </r>
  <r>
    <s v="2016-05-28"/>
    <s v="2016-07-11"/>
    <s v="2016-07-15"/>
    <s v="2016-07-15"/>
    <n v="44"/>
    <n v="48"/>
    <s v="SHANGHAI"/>
    <s v="FOB"/>
    <x v="0"/>
    <n v="1"/>
    <x v="6"/>
    <s v="TRUCK"/>
    <s v="GDAŃSK"/>
    <s v="1"/>
    <s v="588/2016/5"/>
    <n v="52"/>
    <s v="AW16"/>
    <s v="BRIGHT SHOW INT.LTD"/>
    <n v="242"/>
    <x v="0"/>
    <x v="0"/>
    <x v="1"/>
    <x v="623"/>
    <n v="2.4"/>
    <s v="People's Republic of China"/>
    <x v="568"/>
    <n v="1.01"/>
  </r>
  <r>
    <s v="2016-05-28"/>
    <s v="2016-07-11"/>
    <s v="2016-07-15"/>
    <s v="2016-07-15"/>
    <n v="44"/>
    <n v="48"/>
    <s v="SHANGHAI"/>
    <s v="FOB"/>
    <x v="0"/>
    <n v="1"/>
    <x v="6"/>
    <s v="TRUCK"/>
    <s v="GDAŃSK"/>
    <s v="1"/>
    <s v="62805/AW16/1"/>
    <n v="52"/>
    <s v="AW16"/>
    <s v="SUZHOU QINJIAN I/E"/>
    <n v="792"/>
    <x v="0"/>
    <x v="0"/>
    <x v="1"/>
    <x v="625"/>
    <n v="11.66"/>
    <s v="People's Republic of China"/>
    <x v="195"/>
    <n v="4.92"/>
  </r>
  <r>
    <s v="2016-05-29"/>
    <s v="2016-06-29"/>
    <s v="2016-07-06"/>
    <s v="2016-07-06"/>
    <n v="31"/>
    <n v="38"/>
    <s v="TUTICORIN"/>
    <s v="FOB"/>
    <x v="0"/>
    <n v="0"/>
    <x v="325"/>
    <s v="TRUCK"/>
    <s v="GDAŃSK"/>
    <s v="1"/>
    <s v="43190/2015/7"/>
    <n v="54"/>
    <s v="AW16"/>
    <s v="BLOOM CLOTHING CO."/>
    <n v="873"/>
    <x v="1"/>
    <x v="0"/>
    <x v="1"/>
    <x v="626"/>
    <n v="12.84"/>
    <s v="India"/>
    <x v="569"/>
    <n v="5.42"/>
  </r>
  <r>
    <s v="2016-05-30"/>
    <s v="2016-07-07"/>
    <s v="2016-07-12"/>
    <s v="2016-07-12"/>
    <n v="38"/>
    <n v="43"/>
    <s v="NINGBO"/>
    <s v="FOB"/>
    <x v="0"/>
    <n v="0"/>
    <x v="326"/>
    <s v="TRUCK"/>
    <s v="GDAŃSK"/>
    <s v="1"/>
    <s v="8068/2016/2"/>
    <n v="51"/>
    <s v="AW16"/>
    <s v="BOK CO., LTD."/>
    <n v="1840"/>
    <x v="0"/>
    <x v="1"/>
    <x v="1"/>
    <x v="627"/>
    <n v="53.19"/>
    <s v="People's Republic of China"/>
    <x v="570"/>
    <n v="22.44"/>
  </r>
  <r>
    <s v="2016-05-30"/>
    <s v="2016-07-16"/>
    <s v="2016-07-21"/>
    <s v="2016-07-21"/>
    <n v="47"/>
    <n v="52"/>
    <s v="XIAMEN"/>
    <s v="FOB"/>
    <x v="0"/>
    <n v="0"/>
    <x v="327"/>
    <s v="TRUCK"/>
    <s v="GDAŃSK"/>
    <s v="1"/>
    <s v="61735/AW16/1"/>
    <n v="52"/>
    <s v="AW16"/>
    <s v="QUANZHOU CEREALS O&amp;F"/>
    <n v="1612"/>
    <x v="0"/>
    <x v="1"/>
    <x v="1"/>
    <x v="628"/>
    <n v="44.99"/>
    <s v="People's Republic of China"/>
    <x v="571"/>
    <n v="18.98"/>
  </r>
  <r>
    <s v="2016-05-30"/>
    <s v="2016-07-16"/>
    <s v="2016-07-21"/>
    <s v="2016-07-21"/>
    <n v="47"/>
    <n v="52"/>
    <s v="XIAMEN"/>
    <s v="FOB"/>
    <x v="0"/>
    <n v="0"/>
    <x v="328"/>
    <s v="TRUCK"/>
    <s v="GDAŃSK"/>
    <s v="1"/>
    <s v="1037/2016/5"/>
    <n v="54"/>
    <s v="AW16"/>
    <s v="QUANZHOU CEREALS O&amp;F"/>
    <n v="968"/>
    <x v="0"/>
    <x v="1"/>
    <x v="1"/>
    <x v="629"/>
    <n v="47.84"/>
    <s v="People's Republic of China"/>
    <x v="319"/>
    <n v="20.190000000000001"/>
  </r>
  <r>
    <s v="2016-05-30"/>
    <s v="2016-07-16"/>
    <s v="2016-07-21"/>
    <s v="2016-07-21"/>
    <n v="47"/>
    <n v="52"/>
    <s v="XIAMEN"/>
    <s v="FOB"/>
    <x v="0"/>
    <n v="0"/>
    <x v="329"/>
    <s v="TRUCK"/>
    <s v="GDAŃSK"/>
    <s v="1"/>
    <s v="61735/AW16/2"/>
    <n v="52"/>
    <s v="AW16"/>
    <s v="QUANZHOU CEREALS O&amp;F"/>
    <n v="2515"/>
    <x v="0"/>
    <x v="0"/>
    <x v="0"/>
    <x v="630"/>
    <n v="55.09"/>
    <s v="People's Republic of China"/>
    <x v="572"/>
    <n v="23.25"/>
  </r>
  <r>
    <s v="2016-05-31"/>
    <s v="2016-06-04"/>
    <s v="2016-06-13"/>
    <s v="2016-06-13"/>
    <n v="4"/>
    <n v="13"/>
    <s v="ŁÓDŹ"/>
    <s v="DDU"/>
    <x v="1"/>
    <n v="1"/>
    <x v="84"/>
    <s v="TRUCK"/>
    <s v="WARSZAWA"/>
    <s v="1"/>
    <s v="42575/2015/7"/>
    <n v="54"/>
    <s v="AW16"/>
    <s v="PADMA SATEL ARAB"/>
    <n v="1025"/>
    <x v="0"/>
    <x v="0"/>
    <x v="1"/>
    <x v="631"/>
    <m/>
    <s v="Bangladesh"/>
    <x v="142"/>
    <n v="0"/>
  </r>
  <r>
    <s v="2016-05-31"/>
    <s v="2016-06-14"/>
    <s v="2016-06-16"/>
    <s v="2016-06-16"/>
    <n v="14"/>
    <n v="16"/>
    <s v="ŁÓDŹ"/>
    <s v="DDU"/>
    <x v="3"/>
    <n v="1"/>
    <x v="3"/>
    <s v="RAILWAY"/>
    <s v="MAŁASZEWICZE"/>
    <s v="1"/>
    <s v="275/2016/7"/>
    <n v="54"/>
    <s v="AW16"/>
    <s v="SUMEC TEXTILE"/>
    <n v="361"/>
    <x v="0"/>
    <x v="0"/>
    <x v="1"/>
    <x v="473"/>
    <n v="12.96"/>
    <s v="People's Republic of China"/>
    <x v="105"/>
    <n v="5.47"/>
  </r>
  <r>
    <s v="2016-05-31"/>
    <s v="2016-07-01"/>
    <s v="2016-07-05"/>
    <s v="2016-07-05"/>
    <n v="31"/>
    <n v="35"/>
    <s v="NINGBO"/>
    <s v="FOB"/>
    <x v="0"/>
    <n v="0"/>
    <x v="330"/>
    <s v="TRUCK"/>
    <s v="GDAŃSK"/>
    <s v="1"/>
    <s v="577/2016/9"/>
    <n v="54"/>
    <s v="AW16"/>
    <s v="NINGBO MIAORUI"/>
    <n v="1457"/>
    <x v="0"/>
    <x v="1"/>
    <x v="1"/>
    <x v="632"/>
    <n v="45.37"/>
    <s v="People's Republic of China"/>
    <x v="573"/>
    <n v="19.14"/>
  </r>
  <r>
    <s v="2016-05-31"/>
    <s v="2016-07-01"/>
    <s v="2016-07-05"/>
    <s v="2016-07-05"/>
    <n v="31"/>
    <n v="35"/>
    <s v="NINGBO"/>
    <s v="FOB"/>
    <x v="0"/>
    <n v="0"/>
    <x v="331"/>
    <s v="TRUCK"/>
    <s v="GDAŃSK"/>
    <s v="1"/>
    <s v="7800/2016/1"/>
    <n v="51"/>
    <s v="AW16"/>
    <s v="VICAN FOOTWEAR"/>
    <n v="2458"/>
    <x v="1"/>
    <x v="0"/>
    <x v="3"/>
    <x v="633"/>
    <n v="149.27000000000001"/>
    <s v="People's Republic of China"/>
    <x v="574"/>
    <n v="62.99"/>
  </r>
  <r>
    <s v="2016-05-31"/>
    <s v="2016-07-01"/>
    <s v="2016-07-06"/>
    <s v="2016-07-06"/>
    <n v="31"/>
    <n v="36"/>
    <s v="NINGBO"/>
    <s v="FOB"/>
    <x v="0"/>
    <n v="0"/>
    <x v="332"/>
    <s v="TRUCK"/>
    <s v="GDAŃSK"/>
    <s v="1"/>
    <s v="8068/2016/5"/>
    <n v="51"/>
    <s v="AW16"/>
    <s v="BOK CO., LTD."/>
    <n v="667"/>
    <x v="1"/>
    <x v="0"/>
    <x v="1"/>
    <x v="634"/>
    <n v="26.2"/>
    <s v="People's Republic of China"/>
    <x v="575"/>
    <n v="11.06"/>
  </r>
  <r>
    <s v="2016-05-31"/>
    <s v="2016-07-01"/>
    <s v="2016-07-06"/>
    <s v="2016-07-06"/>
    <n v="31"/>
    <n v="36"/>
    <s v="NINGBO"/>
    <s v="FOB"/>
    <x v="0"/>
    <n v="0"/>
    <x v="333"/>
    <s v="TRUCK"/>
    <s v="GDAŃSK"/>
    <s v="1"/>
    <s v="9345/2016/2"/>
    <n v="51"/>
    <s v="AW16"/>
    <s v="XIAMEN OCEAN IMP."/>
    <n v="587"/>
    <x v="1"/>
    <x v="0"/>
    <x v="1"/>
    <x v="635"/>
    <n v="29.42"/>
    <s v="People's Republic of China"/>
    <x v="576"/>
    <n v="12.41"/>
  </r>
  <r>
    <s v="2016-05-31"/>
    <s v="2016-07-06"/>
    <s v="2016-07-15"/>
    <s v="2016-07-15"/>
    <n v="36"/>
    <n v="45"/>
    <s v="NINGBO"/>
    <s v="FOB"/>
    <x v="0"/>
    <n v="1"/>
    <x v="3"/>
    <s v="TRUCK"/>
    <s v="GDAŃSK"/>
    <s v="1"/>
    <s v="5669/2016/1"/>
    <n v="52"/>
    <s v="AW16"/>
    <s v="NINGBO HAITIAN"/>
    <n v="57"/>
    <x v="0"/>
    <x v="0"/>
    <x v="1"/>
    <x v="636"/>
    <n v="4.0999999999999996"/>
    <s v="People's Republic of China"/>
    <x v="577"/>
    <n v="1.73"/>
  </r>
  <r>
    <s v="2016-06-01"/>
    <s v="2016-06-07"/>
    <s v="2016-06-10"/>
    <s v="2016-06-10"/>
    <n v="6"/>
    <n v="9"/>
    <s v="ŁÓDŹ"/>
    <s v="DDU"/>
    <x v="1"/>
    <n v="1"/>
    <x v="84"/>
    <s v="TRUCK"/>
    <s v="WARSZAWA"/>
    <s v="1"/>
    <s v="278/2016/8"/>
    <n v="54"/>
    <s v="AW16"/>
    <s v="XIAMEN KINGLAND"/>
    <n v="653"/>
    <x v="0"/>
    <x v="0"/>
    <x v="1"/>
    <x v="637"/>
    <m/>
    <s v="People's Republic of China"/>
    <x v="142"/>
    <n v="0"/>
  </r>
  <r>
    <s v="2016-06-01"/>
    <s v="2016-07-07"/>
    <s v="2016-07-15"/>
    <s v="2016-07-15"/>
    <n v="36"/>
    <n v="44"/>
    <s v="CHITTAGONG"/>
    <s v="FOB"/>
    <x v="0"/>
    <n v="1"/>
    <x v="334"/>
    <s v="RAILWAY"/>
    <s v="GDAŃSK"/>
    <s v="1"/>
    <s v="1019/2016/8"/>
    <n v="54"/>
    <s v="AW16"/>
    <s v="TEX FASHION GLOBAL"/>
    <n v="297"/>
    <x v="0"/>
    <x v="0"/>
    <x v="0"/>
    <x v="638"/>
    <n v="5.94"/>
    <s v="Bangladesh"/>
    <x v="578"/>
    <n v="2.5099999999999998"/>
  </r>
  <r>
    <s v="2016-06-01"/>
    <s v="2016-07-07"/>
    <s v="2016-07-15"/>
    <s v="2016-07-15"/>
    <n v="36"/>
    <n v="44"/>
    <s v="CHITTAGONG"/>
    <s v="FOB"/>
    <x v="0"/>
    <n v="1"/>
    <x v="6"/>
    <s v="RAILWAY"/>
    <s v="GDAŃSK"/>
    <s v="1"/>
    <s v="1019/2016/9"/>
    <n v="54"/>
    <s v="AW16"/>
    <s v="TEX FASHION GLOBAL"/>
    <n v="333"/>
    <x v="2"/>
    <x v="2"/>
    <x v="2"/>
    <x v="639"/>
    <n v="5.42"/>
    <s v="Bangladesh"/>
    <x v="579"/>
    <n v="2.29"/>
  </r>
  <r>
    <s v="2016-06-01"/>
    <s v="2016-07-07"/>
    <s v="2016-07-15"/>
    <s v="2016-07-15"/>
    <n v="36"/>
    <n v="44"/>
    <s v="CHITTAGONG"/>
    <s v="FOB"/>
    <x v="0"/>
    <n v="1"/>
    <x v="6"/>
    <s v="RAILWAY"/>
    <s v="GDAŃSK"/>
    <s v="1"/>
    <s v="571/2016/2"/>
    <n v="54"/>
    <s v="AW16"/>
    <s v="FASHIONTEX"/>
    <n v="674"/>
    <x v="2"/>
    <x v="2"/>
    <x v="2"/>
    <x v="640"/>
    <n v="23.71"/>
    <s v="Bangladesh"/>
    <x v="580"/>
    <n v="10"/>
  </r>
  <r>
    <s v="2016-06-01"/>
    <s v="2016-07-07"/>
    <s v="2016-07-15"/>
    <s v="2016-07-15"/>
    <n v="36"/>
    <n v="44"/>
    <s v="CHITTAGONG"/>
    <s v="FOB"/>
    <x v="0"/>
    <n v="1"/>
    <x v="6"/>
    <s v="RAILWAY"/>
    <s v="GDAŃSK"/>
    <s v="1"/>
    <s v="697/2016/13"/>
    <n v="54"/>
    <s v="AW16"/>
    <s v="TEXZAM INTERNATIONAL"/>
    <n v="1058"/>
    <x v="2"/>
    <x v="2"/>
    <x v="2"/>
    <x v="641"/>
    <n v="34.479999999999997"/>
    <s v="Bangladesh"/>
    <x v="581"/>
    <n v="14.55"/>
  </r>
  <r>
    <s v="2016-06-03"/>
    <s v="2016-07-11"/>
    <s v="2016-07-15"/>
    <s v="2016-07-15"/>
    <n v="38"/>
    <n v="42"/>
    <s v="SHANGHAI"/>
    <s v="FOB"/>
    <x v="0"/>
    <n v="0"/>
    <x v="335"/>
    <s v="RAILWAY"/>
    <s v="GDAŃSK"/>
    <s v="1"/>
    <s v="275/2016/2"/>
    <n v="54"/>
    <s v="AW16"/>
    <s v="SUMEC TEXTILE"/>
    <n v="856"/>
    <x v="0"/>
    <x v="1"/>
    <x v="1"/>
    <x v="642"/>
    <n v="45.9"/>
    <s v="People's Republic of China"/>
    <x v="582"/>
    <n v="19.37"/>
  </r>
  <r>
    <s v="2016-06-04"/>
    <s v="2016-07-07"/>
    <s v="2016-07-15"/>
    <s v="2016-07-15"/>
    <n v="33"/>
    <n v="41"/>
    <s v="CHITTAGONG"/>
    <s v="FOB"/>
    <x v="0"/>
    <n v="0"/>
    <x v="336"/>
    <s v="RAILWAY"/>
    <s v="GDAŃSK"/>
    <s v="1"/>
    <s v="43188/2015/13"/>
    <n v="54"/>
    <s v="AW16"/>
    <s v="FASHION WEAR INT'L"/>
    <n v="792"/>
    <x v="1"/>
    <x v="0"/>
    <x v="1"/>
    <x v="643"/>
    <n v="25.2"/>
    <s v="Bangladesh"/>
    <x v="583"/>
    <n v="10.63"/>
  </r>
  <r>
    <s v="2016-06-04"/>
    <s v="2016-07-10"/>
    <s v="2016-07-14"/>
    <s v="2016-07-14"/>
    <n v="36"/>
    <n v="40"/>
    <s v="XIAMEN"/>
    <s v="FOB"/>
    <x v="0"/>
    <n v="0"/>
    <x v="337"/>
    <s v="TRUCK"/>
    <s v="HAMBURG"/>
    <s v="1"/>
    <s v="7533/2016/5"/>
    <n v="54"/>
    <s v="AW16"/>
    <s v="QUANZHOU HONGTU"/>
    <n v="1620"/>
    <x v="1"/>
    <x v="0"/>
    <x v="1"/>
    <x v="644"/>
    <n v="27.75"/>
    <s v="People's Republic of China"/>
    <x v="20"/>
    <n v="11.71"/>
  </r>
  <r>
    <s v="2016-06-04"/>
    <s v="2016-07-11"/>
    <s v="2016-07-14"/>
    <s v="2016-07-14"/>
    <n v="37"/>
    <n v="40"/>
    <s v="XIAMEN"/>
    <s v="FOB"/>
    <x v="0"/>
    <n v="0"/>
    <x v="338"/>
    <s v="TRUCK"/>
    <s v="HAMBURG"/>
    <s v="1"/>
    <s v="7533/2016/6"/>
    <n v="54"/>
    <s v="AW16"/>
    <s v="QUANZHOU HONGTU"/>
    <n v="2654"/>
    <x v="0"/>
    <x v="1"/>
    <x v="1"/>
    <x v="645"/>
    <n v="56.39"/>
    <s v="People's Republic of China"/>
    <x v="584"/>
    <n v="23.79"/>
  </r>
  <r>
    <s v="2016-06-04"/>
    <s v="2016-07-11"/>
    <s v="2016-07-15"/>
    <s v="2016-07-15"/>
    <n v="37"/>
    <n v="41"/>
    <s v="SHANGHAI"/>
    <s v="FOB"/>
    <x v="0"/>
    <n v="1"/>
    <x v="3"/>
    <s v="TRUCK"/>
    <s v="GDAŃSK"/>
    <s v="1"/>
    <s v="43063/2015/6"/>
    <n v="52"/>
    <s v="AW16"/>
    <s v="SUZHOU QINJIAN I/E"/>
    <n v="512"/>
    <x v="0"/>
    <x v="0"/>
    <x v="1"/>
    <x v="646"/>
    <n v="5.51"/>
    <s v="People's Republic of China"/>
    <x v="585"/>
    <n v="2.33"/>
  </r>
  <r>
    <s v="2016-06-06"/>
    <s v="2016-06-14"/>
    <s v="2016-06-24"/>
    <s v="2016-06-24"/>
    <n v="8"/>
    <n v="18"/>
    <s v="ŁÓDŹ"/>
    <s v="DDU"/>
    <x v="3"/>
    <n v="1"/>
    <x v="3"/>
    <s v="RAILWAY"/>
    <s v="MAŁASZEWICZE"/>
    <s v="1"/>
    <s v="276/2016/2"/>
    <n v="54"/>
    <s v="AW16"/>
    <s v="XIAMEN JUSTSUN"/>
    <n v="315"/>
    <x v="0"/>
    <x v="0"/>
    <x v="1"/>
    <x v="647"/>
    <n v="5.98"/>
    <s v="People's Republic of China"/>
    <x v="586"/>
    <n v="2.52"/>
  </r>
  <r>
    <s v="2016-06-06"/>
    <s v="2016-07-05"/>
    <s v="2016-07-12"/>
    <s v="2016-07-12"/>
    <n v="29"/>
    <n v="36"/>
    <s v="NHAVA SHEVA"/>
    <s v="FOB"/>
    <x v="0"/>
    <n v="0"/>
    <x v="339"/>
    <s v="RAILWAY"/>
    <s v="GDYNIA"/>
    <s v="1"/>
    <s v="688/2016/5"/>
    <n v="54"/>
    <s v="AW16"/>
    <s v="SANGOTRA FASHIONS"/>
    <n v="935"/>
    <x v="1"/>
    <x v="0"/>
    <x v="1"/>
    <x v="648"/>
    <n v="29.78"/>
    <s v="India"/>
    <x v="587"/>
    <n v="12.57"/>
  </r>
  <r>
    <s v="2016-06-06"/>
    <s v="2016-07-07"/>
    <s v="2016-07-14"/>
    <s v="2016-07-14"/>
    <n v="31"/>
    <n v="38"/>
    <s v="NINGBO"/>
    <s v="FOB"/>
    <x v="0"/>
    <n v="0"/>
    <x v="340"/>
    <s v="RAILWAY"/>
    <s v="GDAŃSK"/>
    <s v="1"/>
    <s v="7559/2016/4"/>
    <n v="51"/>
    <s v="AW16"/>
    <s v="ZHEJIANG YUHONG"/>
    <n v="377"/>
    <x v="1"/>
    <x v="0"/>
    <x v="1"/>
    <x v="649"/>
    <n v="25.54"/>
    <s v="People's Republic of China"/>
    <x v="588"/>
    <n v="10.78"/>
  </r>
  <r>
    <s v="2016-06-06"/>
    <s v="2016-07-11"/>
    <s v="2016-07-15"/>
    <s v="2016-07-15"/>
    <n v="35"/>
    <n v="39"/>
    <s v="NINGBO"/>
    <s v="FOB"/>
    <x v="0"/>
    <n v="1"/>
    <x v="3"/>
    <s v="TRUCK"/>
    <s v="GDAŃSK"/>
    <s v="1"/>
    <s v="928/2016/2"/>
    <n v="54"/>
    <s v="AW16"/>
    <s v="NINGBO HEYU INT."/>
    <n v="33"/>
    <x v="0"/>
    <x v="0"/>
    <x v="1"/>
    <x v="650"/>
    <n v="1.1299999999999999"/>
    <s v="People's Republic of China"/>
    <x v="589"/>
    <n v="0.48"/>
  </r>
  <r>
    <s v="2016-06-07"/>
    <s v="2016-06-09"/>
    <s v="2016-06-14"/>
    <s v="2016-06-14"/>
    <n v="2"/>
    <n v="7"/>
    <s v="ŁÓDŹ"/>
    <s v="DDU"/>
    <x v="1"/>
    <n v="1"/>
    <x v="84"/>
    <s v="TRUCK"/>
    <s v="WARSZAWA"/>
    <s v="1"/>
    <s v="43188/2015/7"/>
    <n v="54"/>
    <s v="AW16"/>
    <s v="FASHION WEAR INT'L"/>
    <n v="996"/>
    <x v="0"/>
    <x v="0"/>
    <x v="1"/>
    <x v="651"/>
    <n v="14.78"/>
    <s v="Bangladesh"/>
    <x v="590"/>
    <n v="6.24"/>
  </r>
  <r>
    <s v="2016-06-07"/>
    <s v="2016-07-22"/>
    <s v="2016-07-27"/>
    <s v="2016-07-27"/>
    <n v="45"/>
    <n v="50"/>
    <s v="XIAMEN"/>
    <s v="FOB"/>
    <x v="0"/>
    <n v="0"/>
    <x v="341"/>
    <s v="RAILWAY"/>
    <s v="GDAŃSK"/>
    <s v="1"/>
    <s v="7800/2016/2"/>
    <n v="51"/>
    <s v="AW16"/>
    <s v="VICAN FOOTWEAR"/>
    <n v="2339"/>
    <x v="0"/>
    <x v="1"/>
    <x v="0"/>
    <x v="652"/>
    <n v="106.08"/>
    <s v="People's Republic of China"/>
    <x v="591"/>
    <n v="44.76"/>
  </r>
  <r>
    <s v="2016-06-08"/>
    <s v="2016-06-22"/>
    <s v="2016-06-30"/>
    <s v="2016-06-30"/>
    <n v="14"/>
    <n v="22"/>
    <s v="ŁÓDŹ"/>
    <s v="DDU"/>
    <x v="4"/>
    <n v="1"/>
    <x v="191"/>
    <s v="TRUCK"/>
    <s v="WARSZAWA"/>
    <s v="1"/>
    <s v="43185/2015/8"/>
    <n v="54"/>
    <s v="AW16"/>
    <s v="ASROTEX"/>
    <n v="1084"/>
    <x v="0"/>
    <x v="0"/>
    <x v="1"/>
    <x v="653"/>
    <n v="38.47"/>
    <s v="Bangladesh"/>
    <x v="592"/>
    <n v="16.23"/>
  </r>
  <r>
    <s v="2016-06-08"/>
    <s v="2016-06-22"/>
    <s v="2016-06-30"/>
    <s v="2016-06-30"/>
    <n v="14"/>
    <n v="22"/>
    <s v="ŁÓDŹ"/>
    <s v="DDU"/>
    <x v="4"/>
    <n v="1"/>
    <x v="6"/>
    <s v="TRUCK"/>
    <s v="WARSZAWA"/>
    <s v="1"/>
    <s v="43185/2015/9"/>
    <n v="54"/>
    <s v="AW16"/>
    <s v="ASROTEX"/>
    <n v="1110"/>
    <x v="0"/>
    <x v="0"/>
    <x v="1"/>
    <x v="654"/>
    <n v="22.5"/>
    <s v="Bangladesh"/>
    <x v="593"/>
    <n v="9.49"/>
  </r>
  <r>
    <s v="2016-06-08"/>
    <s v="2016-07-07"/>
    <s v="2016-07-13"/>
    <s v="2016-07-13"/>
    <n v="29"/>
    <n v="35"/>
    <s v="SHENZHEN"/>
    <s v="FOB"/>
    <x v="0"/>
    <n v="0"/>
    <x v="342"/>
    <s v="RAILWAY"/>
    <s v="GDAŃSK"/>
    <s v="1"/>
    <s v="7536/2016/2"/>
    <n v="51"/>
    <s v="AW16"/>
    <s v="YONGXINGLONG CHILDRE"/>
    <n v="765"/>
    <x v="0"/>
    <x v="0"/>
    <x v="0"/>
    <x v="655"/>
    <n v="54.39"/>
    <s v="People's Republic of China"/>
    <x v="594"/>
    <n v="22.95"/>
  </r>
  <r>
    <s v="2016-06-08"/>
    <s v="2016-07-07"/>
    <s v="2016-07-13"/>
    <s v="2016-07-13"/>
    <n v="29"/>
    <n v="35"/>
    <s v="YANTIAN"/>
    <s v="FOB"/>
    <x v="0"/>
    <n v="0"/>
    <x v="343"/>
    <s v="RAILWAY"/>
    <s v="GDAŃSK"/>
    <s v="1"/>
    <s v="8298/2016/3"/>
    <n v="51"/>
    <s v="AW16"/>
    <s v="EASTERN CHARM LIMITD"/>
    <n v="1128"/>
    <x v="0"/>
    <x v="3"/>
    <x v="1"/>
    <x v="656"/>
    <n v="84.4"/>
    <s v="People's Republic of China"/>
    <x v="595"/>
    <n v="35.61"/>
  </r>
  <r>
    <s v="2016-06-08"/>
    <s v="2016-07-07"/>
    <s v="2016-07-14"/>
    <s v="2016-07-14"/>
    <n v="29"/>
    <n v="36"/>
    <s v="SHENZHEN"/>
    <s v="FOB"/>
    <x v="0"/>
    <n v="0"/>
    <x v="344"/>
    <s v="RAILWAY"/>
    <s v="GDAŃSK"/>
    <s v="1"/>
    <s v="7769/2016/3"/>
    <n v="51"/>
    <s v="AW16"/>
    <s v="BEEKO"/>
    <n v="706"/>
    <x v="0"/>
    <x v="1"/>
    <x v="1"/>
    <x v="657"/>
    <n v="49.37"/>
    <s v="People's Republic of China"/>
    <x v="596"/>
    <n v="20.83"/>
  </r>
  <r>
    <s v="2016-06-11"/>
    <s v="2016-06-24"/>
    <s v="2016-07-05"/>
    <s v="2016-07-05"/>
    <n v="13"/>
    <n v="24"/>
    <s v="ŁÓDŹ"/>
    <s v="DDU"/>
    <x v="3"/>
    <n v="0"/>
    <x v="345"/>
    <s v="RAILWAY"/>
    <s v="MAŁASZEWICZE"/>
    <s v="1"/>
    <s v="61735/AW16/3"/>
    <n v="52"/>
    <s v="AW16"/>
    <s v="QUANZHOU CEREALS O&amp;F"/>
    <n v="2497"/>
    <x v="0"/>
    <x v="1"/>
    <x v="1"/>
    <x v="658"/>
    <n v="51.05"/>
    <s v="People's Republic of China"/>
    <x v="597"/>
    <n v="21.54"/>
  </r>
  <r>
    <s v="2016-06-11"/>
    <s v="2016-07-16"/>
    <s v="2016-07-22"/>
    <s v="2016-07-22"/>
    <n v="35"/>
    <n v="41"/>
    <s v="SHANGHAI"/>
    <s v="FOB"/>
    <x v="0"/>
    <n v="1"/>
    <x v="3"/>
    <s v="TRUCK"/>
    <s v="GDAŃSK"/>
    <s v="1"/>
    <s v="8496/2016/1"/>
    <n v="52"/>
    <s v="AW16"/>
    <s v="ZHANGJIAGANG ORCA"/>
    <n v="58"/>
    <x v="0"/>
    <x v="0"/>
    <x v="1"/>
    <x v="659"/>
    <n v="3.2"/>
    <s v="People's Republic of China"/>
    <x v="598"/>
    <n v="1.35"/>
  </r>
  <r>
    <s v="2016-06-13"/>
    <s v="2016-06-15"/>
    <s v="2016-06-20"/>
    <s v="2016-06-20"/>
    <n v="2"/>
    <n v="7"/>
    <s v="ŁÓDŹ"/>
    <s v="DDU"/>
    <x v="1"/>
    <n v="1"/>
    <x v="84"/>
    <s v="TRUCK"/>
    <s v="FRANKFURT"/>
    <s v="1"/>
    <s v="43189/2015/7"/>
    <n v="54"/>
    <s v="AW16"/>
    <s v="SAILOR MOON CLOTHING LTD"/>
    <n v="575"/>
    <x v="0"/>
    <x v="0"/>
    <x v="1"/>
    <x v="660"/>
    <n v="16.559999999999999"/>
    <s v="Bangladesh"/>
    <x v="599"/>
    <n v="6.99"/>
  </r>
  <r>
    <s v="2016-06-13"/>
    <s v="2016-06-15"/>
    <s v="2016-06-20"/>
    <s v="2016-06-20"/>
    <n v="2"/>
    <n v="7"/>
    <s v="ŁÓDŹ"/>
    <s v="DDU"/>
    <x v="1"/>
    <n v="1"/>
    <x v="84"/>
    <s v="TRUCK"/>
    <s v="FRANKFURT"/>
    <s v="1"/>
    <s v="572/2016/1"/>
    <n v="52"/>
    <s v="AW16"/>
    <s v="TRANSFIGURE CLOTHING"/>
    <n v="233"/>
    <x v="0"/>
    <x v="0"/>
    <x v="1"/>
    <x v="661"/>
    <n v="1.66"/>
    <s v="Bangladesh"/>
    <x v="600"/>
    <n v="0.7"/>
  </r>
  <r>
    <s v="2016-06-13"/>
    <s v="2016-06-16"/>
    <s v="2016-06-22"/>
    <s v="2016-06-22"/>
    <n v="3"/>
    <n v="9"/>
    <s v="ŁÓDŹ"/>
    <s v="DDU"/>
    <x v="1"/>
    <n v="1"/>
    <x v="84"/>
    <s v="TRUCK"/>
    <s v="FRANKFURT"/>
    <s v="1"/>
    <s v="569/2016/5"/>
    <n v="54"/>
    <s v="AW16"/>
    <s v="SANTEX INC"/>
    <n v="688"/>
    <x v="0"/>
    <x v="0"/>
    <x v="1"/>
    <x v="662"/>
    <n v="9.6"/>
    <s v="India"/>
    <x v="601"/>
    <n v="4.05"/>
  </r>
  <r>
    <s v="2016-06-13"/>
    <s v="2016-07-19"/>
    <s v="2016-07-22"/>
    <s v="2016-07-22"/>
    <n v="36"/>
    <n v="39"/>
    <s v="CHITTAGONG"/>
    <s v="FOB"/>
    <x v="0"/>
    <n v="1"/>
    <x v="346"/>
    <s v="TRUCK"/>
    <s v="GDYNIA"/>
    <s v="1"/>
    <s v="1019/2016/10"/>
    <n v="54"/>
    <s v="AW16"/>
    <s v="TEX FASHION GLOBAL"/>
    <n v="331"/>
    <x v="0"/>
    <x v="0"/>
    <x v="0"/>
    <x v="663"/>
    <n v="9.5299999999999994"/>
    <s v="Bangladesh"/>
    <x v="602"/>
    <n v="4.0199999999999996"/>
  </r>
  <r>
    <s v="2016-06-13"/>
    <s v="2016-07-19"/>
    <s v="2016-07-22"/>
    <s v="2016-07-22"/>
    <n v="36"/>
    <n v="39"/>
    <s v="CHITTAGONG"/>
    <s v="FOB"/>
    <x v="0"/>
    <n v="1"/>
    <x v="6"/>
    <s v="TRUCK"/>
    <s v="GDYNIA"/>
    <s v="1"/>
    <s v="1019/2016/2"/>
    <n v="54"/>
    <s v="AW16"/>
    <s v="TEX FASHION GLOBAL"/>
    <n v="575"/>
    <x v="2"/>
    <x v="2"/>
    <x v="2"/>
    <x v="664"/>
    <n v="16.03"/>
    <s v="Bangladesh"/>
    <x v="603"/>
    <n v="6.76"/>
  </r>
  <r>
    <s v="2016-06-13"/>
    <s v="2016-07-19"/>
    <s v="2016-07-22"/>
    <s v="2016-07-22"/>
    <n v="36"/>
    <n v="39"/>
    <s v="CHITTAGONG"/>
    <s v="FOB"/>
    <x v="0"/>
    <n v="1"/>
    <x v="6"/>
    <s v="TRUCK"/>
    <s v="GDYNIA"/>
    <s v="1"/>
    <s v="1019/2016/7"/>
    <n v="54"/>
    <s v="AW16"/>
    <s v="TEX FASHION GLOBAL"/>
    <n v="409"/>
    <x v="2"/>
    <x v="2"/>
    <x v="2"/>
    <x v="665"/>
    <n v="9.98"/>
    <s v="Bangladesh"/>
    <x v="604"/>
    <n v="4.21"/>
  </r>
  <r>
    <s v="2016-06-13"/>
    <s v="2016-07-19"/>
    <s v="2016-07-22"/>
    <s v="2016-07-22"/>
    <n v="36"/>
    <n v="39"/>
    <s v="CHITTAGONG"/>
    <s v="FOB"/>
    <x v="0"/>
    <n v="1"/>
    <x v="6"/>
    <s v="TRUCK"/>
    <s v="GDYNIA"/>
    <s v="1"/>
    <s v="43188/2015/12"/>
    <n v="54"/>
    <s v="AW16"/>
    <s v="FASHION WEAR INT'L"/>
    <n v="1177"/>
    <x v="2"/>
    <x v="2"/>
    <x v="2"/>
    <x v="666"/>
    <n v="31.65"/>
    <s v="Bangladesh"/>
    <x v="605"/>
    <n v="13.36"/>
  </r>
  <r>
    <s v="2016-06-17"/>
    <s v="2016-07-25"/>
    <s v="2016-07-29"/>
    <s v="2016-07-29"/>
    <n v="38"/>
    <n v="42"/>
    <s v="SHANGHAI"/>
    <s v="FOB"/>
    <x v="0"/>
    <n v="0"/>
    <x v="347"/>
    <s v="TRUCK"/>
    <s v="GDAŃSK"/>
    <s v="1"/>
    <s v="281/2016/2"/>
    <n v="54"/>
    <s v="AW16"/>
    <s v="ZHEJIANG AMP-KINGHON"/>
    <n v="4214"/>
    <x v="0"/>
    <x v="5"/>
    <x v="4"/>
    <x v="667"/>
    <n v="414"/>
    <s v="People's Republic of China"/>
    <x v="606"/>
    <n v="174.69"/>
  </r>
  <r>
    <s v="2016-06-17"/>
    <s v="2016-07-25"/>
    <s v="2016-08-01"/>
    <s v="2016-08-01"/>
    <n v="38"/>
    <n v="45"/>
    <s v="SHANGHAI"/>
    <s v="FOB"/>
    <x v="0"/>
    <n v="0"/>
    <x v="348"/>
    <s v="RAILWAY"/>
    <s v="GDAŃSK"/>
    <s v="1"/>
    <s v="275/2016/9"/>
    <n v="54"/>
    <s v="AW16"/>
    <s v="SUMEC TEXTILE"/>
    <n v="332"/>
    <x v="1"/>
    <x v="0"/>
    <x v="1"/>
    <x v="668"/>
    <n v="26.9"/>
    <s v="People's Republic of China"/>
    <x v="607"/>
    <n v="11.35"/>
  </r>
  <r>
    <s v="2016-06-17"/>
    <s v="2016-07-25"/>
    <s v="2016-08-01"/>
    <s v="2016-08-01"/>
    <n v="38"/>
    <n v="45"/>
    <s v="SHANGHAI"/>
    <s v="FOB"/>
    <x v="0"/>
    <n v="0"/>
    <x v="349"/>
    <s v="RAILWAY"/>
    <s v="GDAŃSK"/>
    <s v="1"/>
    <s v="8343/2016/2"/>
    <n v="51"/>
    <s v="AW16"/>
    <s v="ANHUI TECHNOLOGY I/E"/>
    <n v="2713"/>
    <x v="0"/>
    <x v="3"/>
    <x v="1"/>
    <x v="669"/>
    <n v="101.24"/>
    <s v="People's Republic of China"/>
    <x v="608"/>
    <n v="42.72"/>
  </r>
  <r>
    <s v="2016-06-17"/>
    <s v="2016-07-25"/>
    <s v="2016-08-01"/>
    <s v="2016-08-01"/>
    <n v="38"/>
    <n v="45"/>
    <s v="SHANGHAI"/>
    <s v="FOB"/>
    <x v="0"/>
    <n v="1"/>
    <x v="350"/>
    <s v="RAILWAY"/>
    <s v="GDAŃSK"/>
    <s v="1"/>
    <s v="3676/2016/1"/>
    <n v="52"/>
    <s v="AW16"/>
    <s v="EUMETEX COMPANY"/>
    <n v="266"/>
    <x v="1"/>
    <x v="0"/>
    <x v="1"/>
    <x v="670"/>
    <n v="6.77"/>
    <s v="People's Republic of China"/>
    <x v="609"/>
    <n v="2.86"/>
  </r>
  <r>
    <s v="2016-06-17"/>
    <s v="2016-07-25"/>
    <s v="2016-08-01"/>
    <s v="2016-08-01"/>
    <n v="38"/>
    <n v="45"/>
    <s v="SHANGHAI"/>
    <s v="FOB"/>
    <x v="0"/>
    <n v="1"/>
    <x v="6"/>
    <s v="RAILWAY"/>
    <s v="GDAŃSK"/>
    <s v="1"/>
    <s v="5375/2016/1"/>
    <n v="52"/>
    <s v="AW16"/>
    <s v="TONGLU NINGHANG"/>
    <n v="525"/>
    <x v="2"/>
    <x v="2"/>
    <x v="2"/>
    <x v="671"/>
    <n v="9.2899999999999991"/>
    <s v="People's Republic of China"/>
    <x v="610"/>
    <n v="3.92"/>
  </r>
  <r>
    <s v="2016-06-17"/>
    <s v="2016-07-25"/>
    <s v="2016-08-01"/>
    <s v="2016-08-01"/>
    <n v="38"/>
    <n v="45"/>
    <s v="SHANGHAI"/>
    <s v="FOB"/>
    <x v="0"/>
    <n v="1"/>
    <x v="6"/>
    <s v="RAILWAY"/>
    <s v="GDAŃSK"/>
    <s v="1"/>
    <s v="5878/2016/2"/>
    <n v="52"/>
    <s v="AW16"/>
    <s v="SHANGHAI QUEENSHOW"/>
    <n v="47"/>
    <x v="2"/>
    <x v="2"/>
    <x v="2"/>
    <x v="672"/>
    <n v="2.38"/>
    <s v="People's Republic of China"/>
    <x v="611"/>
    <n v="1"/>
  </r>
  <r>
    <s v="2016-06-18"/>
    <s v="2016-07-25"/>
    <s v="2016-08-01"/>
    <s v="2016-08-01"/>
    <n v="37"/>
    <n v="44"/>
    <s v="NINGBO"/>
    <s v="FOB"/>
    <x v="0"/>
    <n v="0"/>
    <x v="351"/>
    <s v="RAILWAY"/>
    <s v="GDAŃSK"/>
    <s v="1"/>
    <s v="3520/2016/1"/>
    <n v="54"/>
    <s v="AW16"/>
    <s v="NINGBO YINZHOU VANDK"/>
    <n v="1462"/>
    <x v="0"/>
    <x v="1"/>
    <x v="1"/>
    <x v="673"/>
    <n v="41.64"/>
    <s v="People's Republic of China"/>
    <x v="612"/>
    <n v="17.57"/>
  </r>
  <r>
    <s v="2016-06-19"/>
    <s v="2016-06-23"/>
    <s v="2016-07-01"/>
    <s v="2016-07-01"/>
    <n v="4"/>
    <n v="12"/>
    <s v="ŁÓDŹ"/>
    <s v="DDU"/>
    <x v="1"/>
    <n v="1"/>
    <x v="84"/>
    <s v="TRUCK"/>
    <s v="WARSZAWA"/>
    <s v="1"/>
    <s v="43186/2015/5"/>
    <n v="54"/>
    <s v="AW16"/>
    <s v="AZAD INT'L CLOTHING"/>
    <n v="1054"/>
    <x v="0"/>
    <x v="0"/>
    <x v="1"/>
    <x v="674"/>
    <m/>
    <s v="Islamic Republic of Pakistan"/>
    <x v="142"/>
    <n v="0"/>
  </r>
  <r>
    <s v="2016-06-19"/>
    <s v="2016-06-23"/>
    <s v="2016-07-13"/>
    <s v="2016-07-13"/>
    <n v="4"/>
    <n v="24"/>
    <s v="ŁÓDŹ"/>
    <s v="DDU"/>
    <x v="1"/>
    <n v="1"/>
    <x v="84"/>
    <s v="TRUCK"/>
    <s v="WARSZAWA"/>
    <s v="1"/>
    <s v="42566/2015/4"/>
    <n v="54"/>
    <s v="AW16"/>
    <s v="REDWAN TEX&amp;APPARELS"/>
    <n v="646"/>
    <x v="0"/>
    <x v="0"/>
    <x v="1"/>
    <x v="675"/>
    <n v="17.690000000000001"/>
    <s v="Bangladesh"/>
    <x v="350"/>
    <n v="7.46"/>
  </r>
  <r>
    <s v="2016-06-19"/>
    <s v="2016-06-23"/>
    <s v="2016-08-01"/>
    <s v="2016-08-01"/>
    <n v="4"/>
    <n v="43"/>
    <s v="ŁÓDŹ"/>
    <s v="DDU"/>
    <x v="1"/>
    <n v="1"/>
    <x v="84"/>
    <s v="TRUCK"/>
    <s v="WARSZAWA"/>
    <s v="1"/>
    <s v="42566/2015/5"/>
    <n v="54"/>
    <s v="AW16"/>
    <s v="REDWAN TEX&amp;APPARELS"/>
    <n v="319"/>
    <x v="0"/>
    <x v="0"/>
    <x v="1"/>
    <x v="676"/>
    <n v="12.34"/>
    <s v="Bangladesh"/>
    <x v="613"/>
    <n v="5.21"/>
  </r>
  <r>
    <s v="2016-06-19"/>
    <s v="2016-06-27"/>
    <s v="2016-06-30"/>
    <s v="2016-06-30"/>
    <n v="8"/>
    <n v="11"/>
    <s v="ŁÓDŹ"/>
    <s v="DDU"/>
    <x v="1"/>
    <n v="1"/>
    <x v="84"/>
    <s v="TRUCK"/>
    <s v="WARSZAWA"/>
    <s v="1"/>
    <s v="20214/2015/5"/>
    <n v="54"/>
    <s v="SS16"/>
    <s v="LICHEE APPAREL"/>
    <n v="294"/>
    <x v="0"/>
    <x v="0"/>
    <x v="1"/>
    <x v="677"/>
    <m/>
    <s v="India"/>
    <x v="142"/>
    <n v="0"/>
  </r>
  <r>
    <s v="2016-06-19"/>
    <s v="2016-06-27"/>
    <s v="2016-06-30"/>
    <s v="2016-06-30"/>
    <n v="8"/>
    <n v="11"/>
    <s v="ŁÓDŹ"/>
    <s v="DDU"/>
    <x v="1"/>
    <n v="1"/>
    <x v="84"/>
    <s v="TRUCK"/>
    <s v="WARSZAWA"/>
    <s v="1"/>
    <s v="716/2016/8"/>
    <n v="54"/>
    <s v="AW16"/>
    <s v="LICHEE APPAREL"/>
    <n v="579"/>
    <x v="0"/>
    <x v="0"/>
    <x v="1"/>
    <x v="678"/>
    <m/>
    <s v="India"/>
    <x v="142"/>
    <n v="0"/>
  </r>
  <r>
    <s v="2016-06-19"/>
    <s v="2016-07-26"/>
    <s v="2016-08-01"/>
    <s v="2016-08-01"/>
    <n v="37"/>
    <n v="43"/>
    <s v="CHITTAGONG"/>
    <s v="FOB"/>
    <x v="0"/>
    <n v="0"/>
    <x v="352"/>
    <s v="RAILWAY"/>
    <s v="GDYNIA"/>
    <s v="1"/>
    <s v="574/2016/21"/>
    <n v="54"/>
    <s v="AW16"/>
    <s v="TRANSFIGURE CLOTHING"/>
    <n v="3004"/>
    <x v="0"/>
    <x v="1"/>
    <x v="1"/>
    <x v="679"/>
    <n v="47.75"/>
    <s v="Bangladesh"/>
    <x v="614"/>
    <n v="20.149999999999999"/>
  </r>
  <r>
    <s v="2016-06-20"/>
    <s v="2016-06-23"/>
    <s v="2016-07-01"/>
    <s v="2016-07-01"/>
    <n v="3"/>
    <n v="11"/>
    <s v="ŁÓDŹ"/>
    <s v="DDU"/>
    <x v="1"/>
    <n v="1"/>
    <x v="84"/>
    <s v="TRUCK"/>
    <s v="WARSZAWA"/>
    <s v="1"/>
    <s v="42575/2015/9"/>
    <n v="54"/>
    <s v="AW16"/>
    <s v="PADMA SATEL ARAB"/>
    <n v="431"/>
    <x v="0"/>
    <x v="0"/>
    <x v="1"/>
    <x v="680"/>
    <n v="14.6"/>
    <s v="Bangladesh"/>
    <x v="615"/>
    <n v="6.16"/>
  </r>
  <r>
    <s v="2016-06-20"/>
    <s v="2016-07-19"/>
    <s v="2016-07-25"/>
    <s v="2016-07-25"/>
    <n v="29"/>
    <n v="35"/>
    <s v="TUTICORIN"/>
    <s v="FOB"/>
    <x v="0"/>
    <n v="1"/>
    <x v="353"/>
    <s v="TRUCK"/>
    <s v="HAMBURG"/>
    <s v="1"/>
    <s v="43190/2015/9"/>
    <n v="54"/>
    <s v="AW16"/>
    <s v="BLOOM CLOTHING CO."/>
    <n v="299"/>
    <x v="1"/>
    <x v="0"/>
    <x v="1"/>
    <x v="681"/>
    <n v="3.18"/>
    <s v="India"/>
    <x v="616"/>
    <n v="1.34"/>
  </r>
  <r>
    <s v="2016-06-20"/>
    <s v="2016-07-19"/>
    <s v="2016-07-25"/>
    <s v="2016-07-25"/>
    <n v="29"/>
    <n v="35"/>
    <s v="TUTICORIN"/>
    <s v="FOB"/>
    <x v="0"/>
    <n v="1"/>
    <x v="6"/>
    <s v="TRUCK"/>
    <s v="HAMBURG"/>
    <s v="1"/>
    <s v="716/2016/9"/>
    <n v="54"/>
    <s v="AW16"/>
    <s v="LICHEE APPAREL"/>
    <n v="1367"/>
    <x v="2"/>
    <x v="2"/>
    <x v="2"/>
    <x v="682"/>
    <n v="27.26"/>
    <s v="India"/>
    <x v="617"/>
    <n v="11.5"/>
  </r>
  <r>
    <s v="2016-06-20"/>
    <s v="2016-07-22"/>
    <s v="2016-07-27"/>
    <s v="2016-07-27"/>
    <n v="32"/>
    <n v="37"/>
    <s v="NINGBO"/>
    <s v="FOB"/>
    <x v="0"/>
    <n v="0"/>
    <x v="354"/>
    <s v="TRUCK"/>
    <s v="GDAŃSK"/>
    <s v="1"/>
    <s v="577/2016/12"/>
    <n v="54"/>
    <s v="AW16"/>
    <s v="NINGBO MIAORUI"/>
    <n v="3357"/>
    <x v="0"/>
    <x v="0"/>
    <x v="4"/>
    <x v="683"/>
    <n v="195.65"/>
    <s v="People's Republic of China"/>
    <x v="618"/>
    <n v="82.56"/>
  </r>
  <r>
    <s v="2016-06-20"/>
    <s v="2016-07-22"/>
    <s v="2016-07-28"/>
    <s v="2016-07-28"/>
    <n v="32"/>
    <n v="38"/>
    <s v="NINGBO"/>
    <s v="FOB"/>
    <x v="0"/>
    <n v="0"/>
    <x v="355"/>
    <s v="TRUCK"/>
    <s v="GDAŃSK"/>
    <s v="1"/>
    <s v="577/2016/11"/>
    <n v="54"/>
    <s v="AW16"/>
    <s v="NINGBO MIAORUI"/>
    <n v="5861"/>
    <x v="0"/>
    <x v="0"/>
    <x v="5"/>
    <x v="684"/>
    <n v="258"/>
    <s v="People's Republic of China"/>
    <x v="619"/>
    <n v="108.87"/>
  </r>
  <r>
    <s v="2016-06-20"/>
    <s v="2016-07-22"/>
    <s v="2016-07-29"/>
    <s v="2016-07-29"/>
    <n v="32"/>
    <n v="39"/>
    <s v="NINGBO"/>
    <s v="FOB"/>
    <x v="0"/>
    <n v="0"/>
    <x v="356"/>
    <s v="TRUCK"/>
    <s v="GDAŃSK"/>
    <s v="1"/>
    <s v="61863/AW16/2"/>
    <n v="54"/>
    <s v="AW16"/>
    <s v="NINGBO JAGOO TRADING"/>
    <n v="4380"/>
    <x v="0"/>
    <x v="5"/>
    <x v="1"/>
    <x v="685"/>
    <n v="225.78"/>
    <s v="People's Republic of China"/>
    <x v="620"/>
    <n v="95.27"/>
  </r>
  <r>
    <s v="2016-06-21"/>
    <s v="2016-06-26"/>
    <s v="2016-08-01"/>
    <s v="2016-08-01"/>
    <n v="5"/>
    <n v="41"/>
    <s v="ŁÓDŹ"/>
    <s v="DDU"/>
    <x v="1"/>
    <n v="1"/>
    <x v="84"/>
    <s v="TRUCK"/>
    <s v="WARSZAWA"/>
    <s v="1"/>
    <s v="42566/2015/2"/>
    <n v="54"/>
    <s v="AW16"/>
    <s v="REDWAN TEX&amp;APPARELS"/>
    <n v="293"/>
    <x v="0"/>
    <x v="0"/>
    <x v="1"/>
    <x v="686"/>
    <m/>
    <s v="Bangladesh"/>
    <x v="142"/>
    <n v="0"/>
  </r>
  <r>
    <s v="2016-06-21"/>
    <s v="2016-06-28"/>
    <s v="2016-07-05"/>
    <s v="2016-07-05"/>
    <n v="7"/>
    <n v="14"/>
    <s v="ŁÓDŹ"/>
    <s v="DDU"/>
    <x v="1"/>
    <n v="1"/>
    <x v="84"/>
    <s v="TRUCK"/>
    <s v="WARSZAWA"/>
    <s v="1"/>
    <s v="278/2016/2"/>
    <n v="54"/>
    <s v="AW16"/>
    <s v="XIAMEN KINGLAND"/>
    <n v="364"/>
    <x v="0"/>
    <x v="0"/>
    <x v="1"/>
    <x v="687"/>
    <m/>
    <s v="People's Republic of China"/>
    <x v="142"/>
    <n v="0"/>
  </r>
  <r>
    <s v="2016-06-21"/>
    <s v="2016-08-17"/>
    <s v="2016-08-29"/>
    <s v="2016-08-29"/>
    <n v="57"/>
    <n v="69"/>
    <s v="CHITTAGONG"/>
    <s v="FOB"/>
    <x v="0"/>
    <n v="1"/>
    <x v="357"/>
    <s v="RAILWAY"/>
    <s v="KOPER"/>
    <s v="1"/>
    <s v="43188/2015/14"/>
    <n v="54"/>
    <s v="AW16"/>
    <s v="FASHION WEAR INT'L"/>
    <n v="400"/>
    <x v="0"/>
    <x v="1"/>
    <x v="1"/>
    <x v="688"/>
    <n v="12.71"/>
    <s v="Bangladesh"/>
    <x v="621"/>
    <n v="5.36"/>
  </r>
  <r>
    <s v="2016-06-21"/>
    <s v="2016-08-17"/>
    <s v="2016-08-29"/>
    <s v="2016-08-29"/>
    <n v="57"/>
    <n v="69"/>
    <s v="CHITTAGONG"/>
    <s v="FOB"/>
    <x v="0"/>
    <n v="1"/>
    <x v="6"/>
    <s v="RAILWAY"/>
    <s v="KOPER"/>
    <s v="1"/>
    <s v="574/2016/19"/>
    <n v="54"/>
    <s v="AW16"/>
    <s v="TRANSFIGURE CLOTHING"/>
    <n v="520"/>
    <x v="2"/>
    <x v="2"/>
    <x v="2"/>
    <x v="689"/>
    <n v="9.35"/>
    <s v="Bangladesh"/>
    <x v="622"/>
    <n v="3.95"/>
  </r>
  <r>
    <s v="2016-06-21"/>
    <s v="2016-08-17"/>
    <s v="2016-08-29"/>
    <s v="2016-08-29"/>
    <n v="57"/>
    <n v="69"/>
    <s v="CHITTAGONG"/>
    <s v="FOB"/>
    <x v="0"/>
    <n v="1"/>
    <x v="6"/>
    <s v="RAILWAY"/>
    <s v="KOPER"/>
    <s v="1"/>
    <s v="574/2016/20"/>
    <n v="54"/>
    <s v="AW16"/>
    <s v="TRANSFIGURE CLOTHING"/>
    <n v="845"/>
    <x v="2"/>
    <x v="2"/>
    <x v="2"/>
    <x v="690"/>
    <n v="7.52"/>
    <s v="Bangladesh"/>
    <x v="623"/>
    <n v="3.17"/>
  </r>
  <r>
    <s v="2016-06-21"/>
    <s v="2016-08-17"/>
    <s v="2016-08-29"/>
    <s v="2016-08-29"/>
    <n v="57"/>
    <n v="69"/>
    <s v="CHITTAGONG"/>
    <s v="FOB"/>
    <x v="0"/>
    <n v="1"/>
    <x v="6"/>
    <s v="RAILWAY"/>
    <s v="KOPER"/>
    <s v="1"/>
    <s v="702/2016/1"/>
    <n v="52"/>
    <s v="AW16"/>
    <s v="TEXZAM INTERNATIONAL"/>
    <n v="1801"/>
    <x v="2"/>
    <x v="2"/>
    <x v="2"/>
    <x v="691"/>
    <n v="14.98"/>
    <s v="Bangladesh"/>
    <x v="624"/>
    <n v="6.32"/>
  </r>
  <r>
    <s v="2016-06-22"/>
    <s v="2016-06-24"/>
    <s v="2016-06-28"/>
    <s v="2016-06-28"/>
    <n v="2"/>
    <n v="6"/>
    <s v="ŁÓDŹ"/>
    <s v="DDU"/>
    <x v="1"/>
    <n v="1"/>
    <x v="84"/>
    <s v="TRUCK"/>
    <s v="FRANKFURT"/>
    <s v="1"/>
    <s v="921/2016/1"/>
    <n v="54"/>
    <s v="AW16"/>
    <s v="RVEE"/>
    <n v="309"/>
    <x v="0"/>
    <x v="0"/>
    <x v="1"/>
    <x v="692"/>
    <n v="5.96"/>
    <s v="India"/>
    <x v="625"/>
    <n v="2.5099999999999998"/>
  </r>
  <r>
    <s v="2016-06-22"/>
    <s v="2016-07-22"/>
    <s v="2016-07-28"/>
    <s v="2016-07-28"/>
    <n v="30"/>
    <n v="36"/>
    <s v="YANTIAN"/>
    <s v="FOB"/>
    <x v="0"/>
    <n v="0"/>
    <x v="358"/>
    <s v="TRUCK"/>
    <s v="GDAŃSK"/>
    <s v="1"/>
    <s v="7665/2016/2"/>
    <n v="51"/>
    <s v="AW16"/>
    <s v="EUROSHINE COMPANY"/>
    <n v="978"/>
    <x v="0"/>
    <x v="1"/>
    <x v="1"/>
    <x v="693"/>
    <n v="31.57"/>
    <s v="People's Republic of China"/>
    <x v="626"/>
    <n v="13.32"/>
  </r>
  <r>
    <s v="2016-06-22"/>
    <s v="2016-07-22"/>
    <s v="2016-07-29"/>
    <s v="2016-07-29"/>
    <n v="30"/>
    <n v="37"/>
    <s v="YANTIAN"/>
    <s v="FOB"/>
    <x v="0"/>
    <n v="1"/>
    <x v="3"/>
    <s v="RAILWAY"/>
    <s v="GDAŃSK"/>
    <s v="1"/>
    <s v="8298/2016/4"/>
    <n v="51"/>
    <s v="AW16"/>
    <s v="EASTERN CHARM LIMITD"/>
    <n v="185"/>
    <x v="0"/>
    <x v="0"/>
    <x v="1"/>
    <x v="694"/>
    <n v="11.93"/>
    <s v="People's Republic of China"/>
    <x v="627"/>
    <n v="5.03"/>
  </r>
  <r>
    <s v="2016-06-22"/>
    <s v="2016-07-24"/>
    <s v="2016-07-27"/>
    <s v="2016-07-27"/>
    <n v="32"/>
    <n v="35"/>
    <s v="TUTICORIN"/>
    <s v="FOB"/>
    <x v="0"/>
    <n v="0"/>
    <x v="359"/>
    <s v="TRUCK"/>
    <s v="HAMBURG"/>
    <s v="1"/>
    <s v="43190/2015/10"/>
    <n v="54"/>
    <s v="AW16"/>
    <s v="BLOOM CLOTHING CO."/>
    <n v="588"/>
    <x v="1"/>
    <x v="0"/>
    <x v="1"/>
    <x v="695"/>
    <n v="16.079999999999998"/>
    <s v="India"/>
    <x v="628"/>
    <n v="6.79"/>
  </r>
  <r>
    <s v="2016-06-22"/>
    <s v="2016-07-28"/>
    <s v="2016-08-02"/>
    <s v="2016-08-02"/>
    <n v="36"/>
    <n v="41"/>
    <s v="TUTICORIN"/>
    <s v="FOB"/>
    <x v="0"/>
    <n v="0"/>
    <x v="360"/>
    <s v="RAILWAY"/>
    <s v="GDAŃSK"/>
    <s v="1"/>
    <s v="43190/2015/3"/>
    <n v="54"/>
    <s v="AW16"/>
    <s v="BLOOM CLOTHING CO."/>
    <n v="1075"/>
    <x v="1"/>
    <x v="0"/>
    <x v="1"/>
    <x v="696"/>
    <n v="14.07"/>
    <s v="India"/>
    <x v="629"/>
    <n v="5.94"/>
  </r>
  <r>
    <s v="2016-06-22"/>
    <s v="2016-08-02"/>
    <s v="2016-08-05"/>
    <s v="2016-08-05"/>
    <n v="41"/>
    <n v="44"/>
    <s v="CHITTAGONG"/>
    <s v="FOB"/>
    <x v="0"/>
    <n v="1"/>
    <x v="361"/>
    <s v="TRUCK"/>
    <s v="GDYNIA"/>
    <s v="1"/>
    <s v="43189/2015/8"/>
    <n v="54"/>
    <s v="AW16"/>
    <s v="SAILOR MOON CLOTHING LTD"/>
    <n v="1207"/>
    <x v="0"/>
    <x v="0"/>
    <x v="0"/>
    <x v="697"/>
    <n v="34.770000000000003"/>
    <s v="Bangladesh"/>
    <x v="630"/>
    <n v="14.67"/>
  </r>
  <r>
    <s v="2016-06-22"/>
    <s v="2016-08-02"/>
    <s v="2016-08-05"/>
    <s v="2016-08-05"/>
    <n v="41"/>
    <n v="44"/>
    <s v="CHITTAGONG"/>
    <s v="FOB"/>
    <x v="0"/>
    <n v="1"/>
    <x v="6"/>
    <s v="TRUCK"/>
    <s v="GDYNIA"/>
    <s v="1"/>
    <s v="574/2016/22"/>
    <n v="54"/>
    <s v="AW16"/>
    <s v="TRANSFIGURE CLOTHING"/>
    <n v="2558"/>
    <x v="2"/>
    <x v="2"/>
    <x v="2"/>
    <x v="698"/>
    <n v="34.85"/>
    <s v="Bangladesh"/>
    <x v="631"/>
    <n v="14.71"/>
  </r>
  <r>
    <s v="2016-06-23"/>
    <s v="2016-06-26"/>
    <s v="2016-07-12"/>
    <s v="2016-07-12"/>
    <n v="3"/>
    <n v="19"/>
    <s v="ŁÓDŹ"/>
    <s v="DDU"/>
    <x v="1"/>
    <n v="1"/>
    <x v="84"/>
    <s v="TRUCK"/>
    <s v="WARSZAWA"/>
    <s v="1"/>
    <s v="43187/2015/6"/>
    <n v="54"/>
    <s v="AW16"/>
    <s v="DAZ INTERNATIONAL"/>
    <n v="789"/>
    <x v="0"/>
    <x v="0"/>
    <x v="1"/>
    <x v="699"/>
    <m/>
    <s v="Bangladesh"/>
    <x v="142"/>
    <n v="0"/>
  </r>
  <r>
    <s v="2016-06-23"/>
    <s v="2016-06-26"/>
    <s v="2016-07-12"/>
    <s v="2016-07-12"/>
    <n v="3"/>
    <n v="19"/>
    <s v="ŁÓDŹ"/>
    <s v="DDU"/>
    <x v="1"/>
    <n v="1"/>
    <x v="84"/>
    <s v="TRUCK"/>
    <s v="WARSZAWA"/>
    <s v="1"/>
    <s v="697/2016/14"/>
    <n v="54"/>
    <s v="AW16"/>
    <s v="TEXZAM INTERNATIONAL"/>
    <n v="311"/>
    <x v="0"/>
    <x v="0"/>
    <x v="1"/>
    <x v="700"/>
    <m/>
    <s v="Bangladesh"/>
    <x v="142"/>
    <n v="0"/>
  </r>
  <r>
    <s v="2016-06-23"/>
    <s v="2016-07-30"/>
    <s v="2016-08-10"/>
    <s v="2016-08-10"/>
    <n v="37"/>
    <n v="48"/>
    <s v="CHITTAGONG"/>
    <s v="FOB"/>
    <x v="0"/>
    <n v="0"/>
    <x v="362"/>
    <s v="RAILWAY"/>
    <s v="GDAŃSK"/>
    <s v="1"/>
    <s v="697/2016/2"/>
    <n v="54"/>
    <s v="AW16"/>
    <s v="TEXZAM INTERNATIONAL"/>
    <n v="552"/>
    <x v="1"/>
    <x v="0"/>
    <x v="1"/>
    <x v="701"/>
    <n v="23.39"/>
    <s v="Bangladesh"/>
    <x v="632"/>
    <n v="9.8699999999999992"/>
  </r>
  <r>
    <s v="2016-06-23"/>
    <s v="2016-07-30"/>
    <s v="2016-08-17"/>
    <s v="2016-08-17"/>
    <n v="37"/>
    <n v="55"/>
    <s v="CHITTAGONG"/>
    <s v="FOB"/>
    <x v="0"/>
    <n v="1"/>
    <x v="363"/>
    <s v="RAILWAY"/>
    <s v="GDAŃSK"/>
    <s v="1"/>
    <s v="1019/2016/11"/>
    <n v="54"/>
    <s v="AW16"/>
    <s v="TEX FASHION GLOBAL"/>
    <n v="378"/>
    <x v="0"/>
    <x v="0"/>
    <x v="0"/>
    <x v="702"/>
    <n v="15.76"/>
    <s v="Bangladesh"/>
    <x v="633"/>
    <n v="6.65"/>
  </r>
  <r>
    <s v="2016-06-23"/>
    <s v="2016-07-30"/>
    <s v="2016-08-17"/>
    <s v="2016-08-17"/>
    <n v="37"/>
    <n v="55"/>
    <s v="CHITTAGONG"/>
    <s v="FOB"/>
    <x v="0"/>
    <n v="1"/>
    <x v="6"/>
    <s v="RAILWAY"/>
    <s v="GDAŃSK"/>
    <s v="1"/>
    <s v="568/2016/15"/>
    <n v="54"/>
    <s v="AW16"/>
    <s v="FAIR TRADE INT'L"/>
    <n v="2027"/>
    <x v="2"/>
    <x v="2"/>
    <x v="2"/>
    <x v="703"/>
    <n v="33.51"/>
    <s v="Bangladesh"/>
    <x v="293"/>
    <n v="14.14"/>
  </r>
  <r>
    <s v="2016-06-23"/>
    <s v="2016-07-30"/>
    <s v="2016-08-17"/>
    <s v="2016-08-17"/>
    <n v="37"/>
    <n v="55"/>
    <s v="CHITTAGONG"/>
    <s v="FOB"/>
    <x v="0"/>
    <n v="1"/>
    <x v="6"/>
    <s v="RAILWAY"/>
    <s v="GDAŃSK"/>
    <s v="1"/>
    <s v="571/2016/3"/>
    <n v="54"/>
    <s v="AW16"/>
    <s v="FASHIONTEX"/>
    <n v="994"/>
    <x v="2"/>
    <x v="2"/>
    <x v="2"/>
    <x v="704"/>
    <n v="20.73"/>
    <s v="Bangladesh"/>
    <x v="634"/>
    <n v="8.75"/>
  </r>
  <r>
    <s v="2016-06-24"/>
    <s v="2016-08-03"/>
    <s v="2016-08-08"/>
    <s v="2016-08-08"/>
    <n v="40"/>
    <n v="45"/>
    <s v="SHANGHAI"/>
    <s v="FOB"/>
    <x v="0"/>
    <n v="0"/>
    <x v="364"/>
    <s v="RAILWAY"/>
    <s v="GDAŃSK"/>
    <s v="1"/>
    <s v="43063/2015/3"/>
    <n v="52"/>
    <s v="AW16"/>
    <s v="SUZHOU QINJIAN I/E"/>
    <n v="11325"/>
    <x v="0"/>
    <x v="0"/>
    <x v="4"/>
    <x v="705"/>
    <n v="174.15"/>
    <s v="People's Republic of China"/>
    <x v="635"/>
    <n v="73.489999999999995"/>
  </r>
  <r>
    <s v="2016-06-24"/>
    <s v="2016-08-03"/>
    <s v="2016-08-09"/>
    <s v="2016-08-09"/>
    <n v="40"/>
    <n v="46"/>
    <s v="SHANGHAI"/>
    <s v="FOB"/>
    <x v="0"/>
    <n v="0"/>
    <x v="365"/>
    <s v="RAILWAY"/>
    <s v="GDAŃSK"/>
    <s v="1"/>
    <s v="275/2016/3"/>
    <n v="54"/>
    <s v="AW16"/>
    <s v="SUMEC TEXTILE"/>
    <n v="6227"/>
    <x v="0"/>
    <x v="4"/>
    <x v="8"/>
    <x v="706"/>
    <n v="586.37"/>
    <s v="People's Republic of China"/>
    <x v="636"/>
    <n v="247.43"/>
  </r>
  <r>
    <s v="2016-06-24"/>
    <s v="2016-08-03"/>
    <s v="2016-08-10"/>
    <s v="2016-08-10"/>
    <n v="40"/>
    <n v="47"/>
    <s v="SHANGHAI"/>
    <s v="FOB"/>
    <x v="0"/>
    <n v="0"/>
    <x v="366"/>
    <s v="RAILWAY"/>
    <s v="GDAŃSK"/>
    <s v="1"/>
    <s v="588/2016/3"/>
    <n v="52"/>
    <s v="AW16"/>
    <s v="BRIGHT SHOW INT.LTD"/>
    <n v="2609"/>
    <x v="0"/>
    <x v="1"/>
    <x v="1"/>
    <x v="707"/>
    <n v="34.659999999999997"/>
    <s v="People's Republic of China"/>
    <x v="637"/>
    <n v="14.63"/>
  </r>
  <r>
    <s v="2016-06-24"/>
    <s v="2016-08-03"/>
    <s v="2016-08-10"/>
    <s v="2016-08-10"/>
    <n v="40"/>
    <n v="47"/>
    <s v="SHANGHAI"/>
    <s v="FOB"/>
    <x v="0"/>
    <n v="1"/>
    <x v="367"/>
    <s v="RAILWAY"/>
    <s v="GDAŃSK"/>
    <s v="1"/>
    <s v="1305/2016/2"/>
    <n v="52"/>
    <s v="AW16"/>
    <s v="SHANGHAI BOSUN"/>
    <n v="517"/>
    <x v="0"/>
    <x v="0"/>
    <x v="0"/>
    <x v="708"/>
    <n v="6.68"/>
    <s v="People's Republic of China"/>
    <x v="638"/>
    <n v="2.82"/>
  </r>
  <r>
    <s v="2016-06-24"/>
    <s v="2016-08-03"/>
    <s v="2016-08-10"/>
    <s v="2016-08-10"/>
    <n v="40"/>
    <n v="47"/>
    <s v="SHANGHAI"/>
    <s v="FOB"/>
    <x v="0"/>
    <n v="1"/>
    <x v="6"/>
    <s v="RAILWAY"/>
    <s v="GDAŃSK"/>
    <s v="1"/>
    <s v="285/2016/2"/>
    <n v="54"/>
    <s v="AW16"/>
    <s v="JIANGSU SAINTEK"/>
    <n v="326"/>
    <x v="2"/>
    <x v="2"/>
    <x v="2"/>
    <x v="709"/>
    <n v="21.7"/>
    <s v="People's Republic of China"/>
    <x v="639"/>
    <n v="9.16"/>
  </r>
  <r>
    <s v="2016-06-24"/>
    <s v="2016-08-03"/>
    <s v="2016-08-10"/>
    <s v="2016-08-10"/>
    <n v="40"/>
    <n v="47"/>
    <s v="SHANGHAI"/>
    <s v="FOB"/>
    <x v="0"/>
    <n v="1"/>
    <x v="6"/>
    <s v="RAILWAY"/>
    <s v="GDAŃSK"/>
    <s v="1"/>
    <s v="4165/2016/1"/>
    <n v="54"/>
    <s v="AW16"/>
    <s v="ANHUI SUNNY FASHION"/>
    <n v="437"/>
    <x v="2"/>
    <x v="2"/>
    <x v="2"/>
    <x v="32"/>
    <n v="36.42"/>
    <s v="People's Republic of China"/>
    <x v="640"/>
    <n v="15.37"/>
  </r>
  <r>
    <s v="2016-06-24"/>
    <s v="2016-08-03"/>
    <s v="2016-08-10"/>
    <s v="2016-08-10"/>
    <n v="40"/>
    <n v="47"/>
    <s v="SHANGHAI"/>
    <s v="FOB"/>
    <x v="0"/>
    <n v="1"/>
    <x v="368"/>
    <s v="RAILWAY"/>
    <s v="GDAŃSK"/>
    <s v="1"/>
    <s v="1071/2016/6"/>
    <n v="52"/>
    <s v="AW16"/>
    <s v="ZHENJIANG S&amp;C"/>
    <n v="1174"/>
    <x v="0"/>
    <x v="1"/>
    <x v="1"/>
    <x v="710"/>
    <n v="31.46"/>
    <s v="People's Republic of China"/>
    <x v="641"/>
    <n v="13.28"/>
  </r>
  <r>
    <s v="2016-06-24"/>
    <s v="2016-08-03"/>
    <s v="2016-08-10"/>
    <s v="2016-08-10"/>
    <n v="40"/>
    <n v="47"/>
    <s v="SHANGHAI"/>
    <s v="FOB"/>
    <x v="0"/>
    <n v="1"/>
    <x v="6"/>
    <s v="RAILWAY"/>
    <s v="GDAŃSK"/>
    <s v="1"/>
    <s v="1799/2016/6"/>
    <n v="52"/>
    <s v="AW16"/>
    <s v="HAILI ACCESSORIES"/>
    <n v="113"/>
    <x v="2"/>
    <x v="2"/>
    <x v="2"/>
    <x v="711"/>
    <n v="8.6199999999999992"/>
    <s v="People's Republic of China"/>
    <x v="642"/>
    <n v="3.64"/>
  </r>
  <r>
    <s v="2016-06-24"/>
    <s v="2016-08-03"/>
    <s v="2016-08-10"/>
    <s v="2016-08-10"/>
    <n v="40"/>
    <n v="47"/>
    <s v="SHANGHAI"/>
    <s v="FOB"/>
    <x v="0"/>
    <n v="1"/>
    <x v="6"/>
    <s v="RAILWAY"/>
    <s v="GDAŃSK"/>
    <s v="1"/>
    <s v="287/2016/2"/>
    <n v="54"/>
    <s v="AW16"/>
    <s v="HANGZHOU EAST CO LTD"/>
    <n v="635"/>
    <x v="2"/>
    <x v="2"/>
    <x v="2"/>
    <x v="712"/>
    <n v="15.62"/>
    <s v="People's Republic of China"/>
    <x v="643"/>
    <n v="6.59"/>
  </r>
  <r>
    <s v="2016-06-25"/>
    <s v="2016-06-27"/>
    <s v="2016-07-11"/>
    <s v="2016-07-11"/>
    <n v="2"/>
    <n v="16"/>
    <s v="ŁÓDŹ"/>
    <s v="DDU"/>
    <x v="1"/>
    <n v="1"/>
    <x v="84"/>
    <s v="TRUCK"/>
    <s v="WARSZAWA"/>
    <s v="1"/>
    <s v="42575/2015/1"/>
    <n v="54"/>
    <s v="AW16"/>
    <s v="PADMA SATEL ARAB"/>
    <n v="1082"/>
    <x v="0"/>
    <x v="0"/>
    <x v="1"/>
    <x v="713"/>
    <n v="24.28"/>
    <s v="Bangladesh"/>
    <x v="644"/>
    <n v="10.25"/>
  </r>
  <r>
    <s v="2016-06-25"/>
    <s v="2016-06-27"/>
    <s v="2016-07-11"/>
    <s v="2016-07-11"/>
    <n v="2"/>
    <n v="16"/>
    <s v="ŁÓDŹ"/>
    <s v="DDU"/>
    <x v="1"/>
    <n v="1"/>
    <x v="84"/>
    <s v="TRUCK"/>
    <s v="WARSZAWA"/>
    <s v="1"/>
    <s v="42575/2015/10"/>
    <n v="54"/>
    <s v="AW16"/>
    <s v="PADMA SATEL ARAB"/>
    <n v="955"/>
    <x v="0"/>
    <x v="0"/>
    <x v="1"/>
    <x v="714"/>
    <n v="23.87"/>
    <s v="Bangladesh"/>
    <x v="645"/>
    <n v="10.07"/>
  </r>
  <r>
    <s v="2016-06-25"/>
    <s v="2016-06-27"/>
    <s v="2016-07-11"/>
    <s v="2016-07-11"/>
    <n v="2"/>
    <n v="16"/>
    <s v="ŁÓDŹ"/>
    <s v="DDU"/>
    <x v="1"/>
    <n v="1"/>
    <x v="84"/>
    <s v="TRUCK"/>
    <s v="WARSZAWA"/>
    <s v="1"/>
    <s v="42575/2015/8"/>
    <n v="54"/>
    <s v="AW16"/>
    <s v="PADMA SATEL ARAB"/>
    <n v="413"/>
    <x v="0"/>
    <x v="0"/>
    <x v="1"/>
    <x v="715"/>
    <n v="10.77"/>
    <s v="Bangladesh"/>
    <x v="646"/>
    <n v="4.54"/>
  </r>
  <r>
    <s v="2016-06-25"/>
    <s v="2016-06-28"/>
    <s v="2016-07-07"/>
    <s v="2016-07-07"/>
    <n v="3"/>
    <n v="12"/>
    <s v="ŁÓDŹ"/>
    <s v="DDU"/>
    <x v="1"/>
    <n v="1"/>
    <x v="84"/>
    <s v="TRUCK"/>
    <s v="WARSZAWA"/>
    <s v="1"/>
    <s v="688/2016/7"/>
    <n v="54"/>
    <s v="AW16"/>
    <s v="SANGOTRA FASHIONS"/>
    <n v="321"/>
    <x v="0"/>
    <x v="0"/>
    <x v="1"/>
    <x v="716"/>
    <m/>
    <s v="India"/>
    <x v="142"/>
    <n v="0"/>
  </r>
  <r>
    <s v="2016-06-25"/>
    <s v="2016-06-29"/>
    <s v="2016-07-07"/>
    <s v="2016-07-07"/>
    <n v="4"/>
    <n v="12"/>
    <s v="ŁÓDŹ"/>
    <s v="DDU"/>
    <x v="1"/>
    <n v="1"/>
    <x v="84"/>
    <s v="TRUCK"/>
    <s v="WARSZAWA"/>
    <s v="1"/>
    <s v="43188/2015/15"/>
    <n v="54"/>
    <s v="AW16"/>
    <s v="FASHION WEAR INT'L"/>
    <n v="1482"/>
    <x v="0"/>
    <x v="0"/>
    <x v="1"/>
    <x v="717"/>
    <n v="29.53"/>
    <s v="Bangladesh"/>
    <x v="647"/>
    <n v="12.46"/>
  </r>
  <r>
    <s v="2016-06-25"/>
    <s v="2016-07-10"/>
    <s v="2016-07-15"/>
    <s v="2016-07-15"/>
    <n v="15"/>
    <n v="20"/>
    <s v="ŁÓDŹ"/>
    <s v="DDU"/>
    <x v="3"/>
    <n v="0"/>
    <x v="369"/>
    <s v="RAILWAY"/>
    <s v="MAŁASZEWICZE"/>
    <s v="1"/>
    <s v="1037/2016/9"/>
    <n v="54"/>
    <s v="AW16"/>
    <s v="QUANZHOU CEREALS O&amp;F"/>
    <n v="1239"/>
    <x v="0"/>
    <x v="1"/>
    <x v="1"/>
    <x v="718"/>
    <m/>
    <s v="People's Republic of China"/>
    <x v="142"/>
    <n v="0"/>
  </r>
  <r>
    <s v="2016-06-25"/>
    <s v="2016-07-23"/>
    <s v="2016-07-27"/>
    <s v="2016-07-27"/>
    <n v="28"/>
    <n v="32"/>
    <s v="TUTICORIN"/>
    <s v="FOB"/>
    <x v="0"/>
    <n v="1"/>
    <x v="370"/>
    <s v="TRUCK"/>
    <s v="HAMBURG"/>
    <s v="1"/>
    <s v="4043/2016/1"/>
    <n v="52"/>
    <s v="AW16"/>
    <s v="BLOOM CLOTHING CO."/>
    <n v="1160"/>
    <x v="0"/>
    <x v="0"/>
    <x v="0"/>
    <x v="719"/>
    <n v="6.2"/>
    <s v="India"/>
    <x v="648"/>
    <n v="2.62"/>
  </r>
  <r>
    <s v="2016-06-25"/>
    <s v="2016-07-23"/>
    <s v="2016-07-27"/>
    <s v="2016-07-27"/>
    <n v="28"/>
    <n v="32"/>
    <s v="TUTICORIN"/>
    <s v="FOB"/>
    <x v="0"/>
    <n v="1"/>
    <x v="6"/>
    <s v="TRUCK"/>
    <s v="HAMBURG"/>
    <s v="1"/>
    <s v="43183/2015/2"/>
    <n v="54"/>
    <s v="AW16"/>
    <s v="KARTHIKAI TEXTILE"/>
    <n v="2034"/>
    <x v="2"/>
    <x v="2"/>
    <x v="2"/>
    <x v="720"/>
    <n v="43.19"/>
    <s v="India"/>
    <x v="649"/>
    <n v="18.22"/>
  </r>
  <r>
    <s v="2016-06-25"/>
    <s v="2016-07-23"/>
    <s v="2016-07-27"/>
    <s v="2016-07-27"/>
    <n v="28"/>
    <n v="32"/>
    <s v="TUTICORIN"/>
    <s v="FOB"/>
    <x v="0"/>
    <n v="1"/>
    <x v="6"/>
    <s v="TRUCK"/>
    <s v="HAMBURG"/>
    <s v="1"/>
    <s v="716/2016/10"/>
    <n v="54"/>
    <s v="AW16"/>
    <s v="LICHEE APPAREL"/>
    <n v="288"/>
    <x v="2"/>
    <x v="2"/>
    <x v="2"/>
    <x v="721"/>
    <n v="5.78"/>
    <s v="India"/>
    <x v="650"/>
    <n v="2.44"/>
  </r>
  <r>
    <s v="2016-06-25"/>
    <s v="2016-07-28"/>
    <s v="2016-08-02"/>
    <s v="2016-08-02"/>
    <n v="33"/>
    <n v="38"/>
    <s v="TUTICORIN"/>
    <s v="FOB"/>
    <x v="0"/>
    <n v="0"/>
    <x v="371"/>
    <s v="RAILWAY"/>
    <s v="GDAŃSK"/>
    <s v="1"/>
    <s v="43190/2015/11"/>
    <n v="54"/>
    <s v="AW16"/>
    <s v="BLOOM CLOTHING CO."/>
    <n v="847"/>
    <x v="1"/>
    <x v="0"/>
    <x v="1"/>
    <x v="722"/>
    <n v="21.97"/>
    <s v="India"/>
    <x v="651"/>
    <n v="9.27"/>
  </r>
  <r>
    <s v="2016-06-25"/>
    <s v="2016-07-31"/>
    <s v="2016-08-23"/>
    <s v="2016-08-23"/>
    <n v="36"/>
    <n v="59"/>
    <s v="CHITTAGONG"/>
    <s v="FOB"/>
    <x v="0"/>
    <n v="1"/>
    <x v="372"/>
    <s v="RAILWAY"/>
    <s v="GDAŃSK"/>
    <s v="1"/>
    <s v="568/2016/16"/>
    <n v="54"/>
    <s v="AW16"/>
    <s v="FAIR TRADE INT'L"/>
    <n v="951"/>
    <x v="1"/>
    <x v="0"/>
    <x v="1"/>
    <x v="723"/>
    <n v="16"/>
    <s v="Bangladesh"/>
    <x v="299"/>
    <n v="6.75"/>
  </r>
  <r>
    <s v="2016-06-25"/>
    <s v="2016-07-31"/>
    <s v="2016-08-23"/>
    <s v="2016-08-23"/>
    <n v="36"/>
    <n v="59"/>
    <s v="CHITTAGONG"/>
    <s v="FOB"/>
    <x v="0"/>
    <n v="1"/>
    <x v="6"/>
    <s v="RAILWAY"/>
    <s v="GDAŃSK"/>
    <s v="1"/>
    <s v="574/2016/23"/>
    <n v="54"/>
    <s v="AW16"/>
    <s v="TRANSFIGURE CLOTHING"/>
    <n v="783"/>
    <x v="2"/>
    <x v="2"/>
    <x v="2"/>
    <x v="724"/>
    <n v="14"/>
    <s v="Bangladesh"/>
    <x v="652"/>
    <n v="5.91"/>
  </r>
  <r>
    <s v="2016-06-26"/>
    <s v="2016-06-28"/>
    <s v="2016-06-30"/>
    <s v="2016-06-30"/>
    <n v="2"/>
    <n v="4"/>
    <s v="ŁÓDŹ"/>
    <s v="DDU"/>
    <x v="1"/>
    <n v="1"/>
    <x v="84"/>
    <s v="TRUCK"/>
    <s v="FRANKFURT"/>
    <s v="1"/>
    <s v="1037/2016/10"/>
    <n v="54"/>
    <s v="AW16"/>
    <s v="QUANZHOU CEREALS O&amp;F"/>
    <n v="2374"/>
    <x v="0"/>
    <x v="0"/>
    <x v="1"/>
    <x v="725"/>
    <n v="57.52"/>
    <s v="People's Republic of China"/>
    <x v="653"/>
    <n v="24.27"/>
  </r>
  <r>
    <s v="2016-06-26"/>
    <s v="2016-08-10"/>
    <s v="2016-08-17"/>
    <s v="2016-08-17"/>
    <n v="45"/>
    <n v="52"/>
    <s v="CHITTAGONG"/>
    <s v="FOB"/>
    <x v="0"/>
    <n v="1"/>
    <x v="373"/>
    <s v="RAILWAY"/>
    <s v="GDYNIA"/>
    <s v="1"/>
    <s v="43189/2015/9"/>
    <n v="54"/>
    <s v="AW16"/>
    <s v="SAILOR MOON CLOTHING LTD"/>
    <n v="799"/>
    <x v="0"/>
    <x v="0"/>
    <x v="0"/>
    <x v="726"/>
    <n v="19.68"/>
    <s v="Bangladesh"/>
    <x v="654"/>
    <n v="8.3000000000000007"/>
  </r>
  <r>
    <s v="2016-06-26"/>
    <s v="2016-08-10"/>
    <s v="2016-08-17"/>
    <s v="2016-08-17"/>
    <n v="45"/>
    <n v="52"/>
    <s v="CHITTAGONG"/>
    <s v="FOB"/>
    <x v="0"/>
    <n v="1"/>
    <x v="6"/>
    <s v="RAILWAY"/>
    <s v="GDYNIA"/>
    <s v="1"/>
    <s v="574/2016/24"/>
    <n v="54"/>
    <s v="AW16"/>
    <s v="TRANSFIGURE CLOTHING"/>
    <n v="2904"/>
    <x v="2"/>
    <x v="2"/>
    <x v="2"/>
    <x v="727"/>
    <n v="43.31"/>
    <s v="Bangladesh"/>
    <x v="655"/>
    <n v="18.28"/>
  </r>
  <r>
    <s v="2016-06-27"/>
    <s v="2016-06-29"/>
    <s v="2016-07-11"/>
    <s v="2016-07-11"/>
    <n v="2"/>
    <n v="14"/>
    <s v="ŁÓDŹ"/>
    <s v="DDU"/>
    <x v="1"/>
    <n v="1"/>
    <x v="84"/>
    <s v="TRUCK"/>
    <s v="WARSZAWA"/>
    <s v="1"/>
    <s v="42575/2015/12"/>
    <n v="54"/>
    <s v="AW16"/>
    <s v="PADMA SATEL ARAB"/>
    <n v="495"/>
    <x v="0"/>
    <x v="0"/>
    <x v="1"/>
    <x v="728"/>
    <n v="12.46"/>
    <s v="Bangladesh"/>
    <x v="463"/>
    <n v="5.26"/>
  </r>
  <r>
    <s v="2016-06-27"/>
    <s v="2016-07-21"/>
    <s v="2016-08-04"/>
    <s v="2016-08-04"/>
    <n v="24"/>
    <n v="38"/>
    <s v="NHAVA SHEVA"/>
    <s v="FOB"/>
    <x v="0"/>
    <n v="0"/>
    <x v="374"/>
    <s v="TRUCK"/>
    <s v="HAMBURG"/>
    <s v="1"/>
    <s v="61435/AW16/1"/>
    <n v="54"/>
    <s v="AW16"/>
    <s v="SANGOTRA FASHIONS"/>
    <n v="3375"/>
    <x v="0"/>
    <x v="0"/>
    <x v="0"/>
    <x v="729"/>
    <n v="67.819999999999993"/>
    <s v="India"/>
    <x v="656"/>
    <n v="28.62"/>
  </r>
  <r>
    <s v="2016-06-27"/>
    <s v="2016-07-30"/>
    <s v="2016-08-03"/>
    <s v="2016-08-03"/>
    <n v="33"/>
    <n v="37"/>
    <s v="NINGBO"/>
    <s v="FOB"/>
    <x v="0"/>
    <n v="0"/>
    <x v="375"/>
    <s v="TRUCK"/>
    <s v="GDAŃSK"/>
    <s v="1"/>
    <s v="577/2016/13"/>
    <n v="54"/>
    <s v="AW16"/>
    <s v="NINGBO MIAORUI"/>
    <n v="5178"/>
    <x v="0"/>
    <x v="0"/>
    <x v="5"/>
    <x v="730"/>
    <n v="268.73"/>
    <s v="People's Republic of China"/>
    <x v="657"/>
    <n v="113.39"/>
  </r>
  <r>
    <s v="2016-06-27"/>
    <s v="2016-07-30"/>
    <s v="2016-08-04"/>
    <s v="2016-08-04"/>
    <n v="33"/>
    <n v="38"/>
    <s v="NINGBO"/>
    <s v="FOB"/>
    <x v="0"/>
    <n v="0"/>
    <x v="376"/>
    <s v="TRUCK"/>
    <s v="GDAŃSK"/>
    <s v="1"/>
    <s v="8068/2016/4"/>
    <n v="51"/>
    <s v="AW16"/>
    <s v="BOK CO., LTD."/>
    <n v="871"/>
    <x v="1"/>
    <x v="0"/>
    <x v="1"/>
    <x v="731"/>
    <n v="25.26"/>
    <s v="People's Republic of China"/>
    <x v="658"/>
    <n v="10.66"/>
  </r>
  <r>
    <s v="2016-06-27"/>
    <s v="2016-07-30"/>
    <s v="2016-08-04"/>
    <s v="2016-08-04"/>
    <n v="33"/>
    <n v="38"/>
    <s v="NINGBO"/>
    <s v="FOB"/>
    <x v="0"/>
    <n v="0"/>
    <x v="377"/>
    <s v="TRUCK"/>
    <s v="GDAŃSK"/>
    <s v="1"/>
    <s v="7559/2016/3"/>
    <n v="51"/>
    <s v="AW16"/>
    <s v="ZHEJIANG YUHONG"/>
    <n v="1983"/>
    <x v="0"/>
    <x v="3"/>
    <x v="1"/>
    <x v="732"/>
    <n v="98.65"/>
    <s v="People's Republic of China"/>
    <x v="659"/>
    <n v="41.63"/>
  </r>
  <r>
    <s v="2016-06-27"/>
    <s v="2016-07-30"/>
    <s v="2016-08-04"/>
    <s v="2016-08-04"/>
    <n v="33"/>
    <n v="38"/>
    <s v="NINGBO"/>
    <s v="FOB"/>
    <x v="0"/>
    <n v="1"/>
    <x v="378"/>
    <s v="TRUCK"/>
    <s v="GDAŃSK"/>
    <s v="1"/>
    <s v="3703/2016/2"/>
    <n v="54"/>
    <s v="AW16"/>
    <s v="VIVID COLOUR"/>
    <n v="501"/>
    <x v="0"/>
    <x v="1"/>
    <x v="1"/>
    <x v="733"/>
    <n v="19.010000000000002"/>
    <s v="Hong Kong S.A.R."/>
    <x v="660"/>
    <n v="8.02"/>
  </r>
  <r>
    <s v="2016-06-27"/>
    <s v="2016-07-30"/>
    <s v="2016-08-04"/>
    <s v="2016-08-04"/>
    <n v="33"/>
    <n v="38"/>
    <s v="NINGBO"/>
    <s v="FOB"/>
    <x v="0"/>
    <n v="1"/>
    <x v="6"/>
    <s v="TRUCK"/>
    <s v="GDAŃSK"/>
    <s v="1"/>
    <s v="703/2016/3"/>
    <n v="54"/>
    <s v="AW16"/>
    <s v="NINGBO EVERGREEN"/>
    <n v="842"/>
    <x v="2"/>
    <x v="2"/>
    <x v="2"/>
    <x v="734"/>
    <n v="35.65"/>
    <s v="People's Republic of China"/>
    <x v="661"/>
    <n v="15.04"/>
  </r>
  <r>
    <s v="2016-06-27"/>
    <s v="2016-08-03"/>
    <s v="2016-08-08"/>
    <s v="2016-08-08"/>
    <n v="37"/>
    <n v="42"/>
    <s v="CHITTAGONG"/>
    <s v="FOB"/>
    <x v="0"/>
    <n v="0"/>
    <x v="379"/>
    <s v="RAILWAY"/>
    <s v="GDYNIA"/>
    <s v="1"/>
    <s v="43189/2015/11"/>
    <n v="54"/>
    <s v="AW16"/>
    <s v="SAILOR MOON CLOTHING LTD"/>
    <n v="977"/>
    <x v="1"/>
    <x v="0"/>
    <x v="1"/>
    <x v="735"/>
    <n v="25.26"/>
    <s v="Bangladesh"/>
    <x v="658"/>
    <n v="10.66"/>
  </r>
  <r>
    <s v="2016-06-27"/>
    <s v="2016-08-04"/>
    <s v="2016-08-23"/>
    <s v="2016-08-23"/>
    <n v="38"/>
    <n v="57"/>
    <s v="CHITTAGONG"/>
    <s v="FOB"/>
    <x v="0"/>
    <n v="0"/>
    <x v="380"/>
    <s v="RAILWAY"/>
    <s v="GDYNIA"/>
    <s v="1"/>
    <s v="697/2016/17"/>
    <n v="54"/>
    <s v="AW16"/>
    <s v="TEXZAM INTERNATIONAL"/>
    <n v="1084"/>
    <x v="0"/>
    <x v="0"/>
    <x v="0"/>
    <x v="736"/>
    <n v="69.31"/>
    <s v="Bangladesh"/>
    <x v="662"/>
    <n v="29.25"/>
  </r>
  <r>
    <s v="2016-06-27"/>
    <s v="2016-08-04"/>
    <s v="2016-08-23"/>
    <s v="2016-08-23"/>
    <n v="38"/>
    <n v="57"/>
    <s v="CHITTAGONG"/>
    <s v="FOB"/>
    <x v="0"/>
    <n v="1"/>
    <x v="381"/>
    <s v="RAILWAY"/>
    <s v="GDYNIA"/>
    <s v="1"/>
    <s v="43189/2015/10"/>
    <n v="54"/>
    <s v="AW16"/>
    <s v="SAILOR MOON CLOTHING LTD"/>
    <n v="1118"/>
    <x v="0"/>
    <x v="0"/>
    <x v="0"/>
    <x v="737"/>
    <n v="41.29"/>
    <s v="Bangladesh"/>
    <x v="663"/>
    <n v="17.420000000000002"/>
  </r>
  <r>
    <s v="2016-06-27"/>
    <s v="2016-08-04"/>
    <s v="2016-08-23"/>
    <s v="2016-08-23"/>
    <n v="38"/>
    <n v="57"/>
    <s v="CHITTAGONG"/>
    <s v="FOB"/>
    <x v="0"/>
    <n v="1"/>
    <x v="6"/>
    <s v="RAILWAY"/>
    <s v="GDYNIA"/>
    <s v="1"/>
    <s v="568/2016/19"/>
    <n v="54"/>
    <s v="AW16"/>
    <s v="FAIR TRADE INT'L"/>
    <n v="250"/>
    <x v="2"/>
    <x v="2"/>
    <x v="2"/>
    <x v="738"/>
    <n v="10.130000000000001"/>
    <s v="Bangladesh"/>
    <x v="75"/>
    <n v="4.2699999999999996"/>
  </r>
  <r>
    <s v="2016-06-27"/>
    <s v="2016-08-04"/>
    <s v="2016-08-23"/>
    <s v="2016-08-23"/>
    <n v="38"/>
    <n v="57"/>
    <s v="CHITTAGONG"/>
    <s v="FOB"/>
    <x v="0"/>
    <n v="1"/>
    <x v="6"/>
    <s v="RAILWAY"/>
    <s v="GDYNIA"/>
    <s v="1"/>
    <s v="697/2016/18"/>
    <n v="54"/>
    <s v="AW16"/>
    <s v="TEXZAM INTERNATIONAL"/>
    <n v="507"/>
    <x v="2"/>
    <x v="2"/>
    <x v="2"/>
    <x v="739"/>
    <n v="15.49"/>
    <s v="Bangladesh"/>
    <x v="664"/>
    <n v="6.54"/>
  </r>
  <r>
    <s v="2016-06-27"/>
    <s v="2016-08-04"/>
    <s v="2016-08-24"/>
    <s v="2016-08-24"/>
    <n v="38"/>
    <n v="58"/>
    <s v="CHITTAGONG"/>
    <s v="FOB"/>
    <x v="0"/>
    <n v="0"/>
    <x v="382"/>
    <s v="TRUCK"/>
    <s v="GDYNIA"/>
    <s v="1"/>
    <s v="568/2016/18"/>
    <n v="54"/>
    <s v="AW16"/>
    <s v="FAIR TRADE INT'L"/>
    <n v="1635"/>
    <x v="0"/>
    <x v="0"/>
    <x v="0"/>
    <x v="740"/>
    <n v="64.099999999999994"/>
    <s v="Bangladesh"/>
    <x v="665"/>
    <n v="27.05"/>
  </r>
  <r>
    <s v="2016-06-28"/>
    <s v="2016-06-30"/>
    <s v="2016-07-11"/>
    <s v="2016-07-11"/>
    <n v="2"/>
    <n v="13"/>
    <s v="ŁÓDŹ"/>
    <s v="DDU"/>
    <x v="1"/>
    <n v="1"/>
    <x v="84"/>
    <s v="TRUCK"/>
    <s v="WARSZAWA"/>
    <s v="1"/>
    <s v="42575/2015/11"/>
    <n v="54"/>
    <s v="AW16"/>
    <s v="PADMA SATEL ARAB"/>
    <n v="584"/>
    <x v="0"/>
    <x v="0"/>
    <x v="1"/>
    <x v="741"/>
    <m/>
    <s v="Bangladesh"/>
    <x v="142"/>
    <n v="0"/>
  </r>
  <r>
    <s v="2016-06-28"/>
    <s v="2016-07-04"/>
    <s v="2016-07-05"/>
    <s v="2016-07-05"/>
    <n v="6"/>
    <n v="7"/>
    <s v="WARSZAWA"/>
    <s v="DDU"/>
    <x v="1"/>
    <n v="1"/>
    <x v="84"/>
    <s v="TRUCK"/>
    <s v="FRANKFURT"/>
    <s v="1"/>
    <s v="43192/2015/17"/>
    <n v="54"/>
    <s v="AW16"/>
    <s v="INNOVATION DESIGN"/>
    <n v="302"/>
    <x v="0"/>
    <x v="0"/>
    <x v="1"/>
    <x v="742"/>
    <n v="8.43"/>
    <s v="Bangladesh"/>
    <x v="666"/>
    <n v="3.56"/>
  </r>
  <r>
    <s v="2016-06-29"/>
    <s v="2016-07-30"/>
    <s v="2016-08-04"/>
    <s v="2016-08-04"/>
    <n v="31"/>
    <n v="36"/>
    <s v="SHENZHEN"/>
    <s v="FOB"/>
    <x v="0"/>
    <n v="0"/>
    <x v="383"/>
    <s v="TRUCK"/>
    <s v="GDAŃSK"/>
    <s v="1"/>
    <s v="7536/2016/3"/>
    <n v="51"/>
    <s v="AW16"/>
    <s v="YONGXINGLONG CHILDRE"/>
    <n v="1259"/>
    <x v="1"/>
    <x v="0"/>
    <x v="1"/>
    <x v="743"/>
    <n v="26.09"/>
    <s v="People's Republic of China"/>
    <x v="667"/>
    <n v="11.01"/>
  </r>
  <r>
    <s v="2016-06-30"/>
    <s v="2016-08-10"/>
    <s v="2016-09-05"/>
    <s v="2016-09-05"/>
    <n v="41"/>
    <n v="67"/>
    <s v="CHITTAGONG"/>
    <s v="FOB"/>
    <x v="0"/>
    <n v="1"/>
    <x v="384"/>
    <s v="RAILWAY"/>
    <s v="GDYNIA"/>
    <s v="1"/>
    <s v="568/2016/17"/>
    <n v="54"/>
    <s v="AW16"/>
    <s v="FAIR TRADE INT'L"/>
    <n v="243"/>
    <x v="1"/>
    <x v="0"/>
    <x v="1"/>
    <x v="744"/>
    <n v="7.82"/>
    <s v="Bangladesh"/>
    <x v="668"/>
    <n v="3.3"/>
  </r>
  <r>
    <s v="2016-06-30"/>
    <s v="2016-08-10"/>
    <s v="2016-09-05"/>
    <s v="2016-09-05"/>
    <n v="41"/>
    <n v="67"/>
    <s v="CHITTAGONG"/>
    <s v="FOB"/>
    <x v="0"/>
    <n v="1"/>
    <x v="6"/>
    <s v="RAILWAY"/>
    <s v="GDYNIA"/>
    <s v="1"/>
    <s v="697/2016/16"/>
    <n v="54"/>
    <s v="AW16"/>
    <s v="TEXZAM INTERNATIONAL"/>
    <n v="334"/>
    <x v="2"/>
    <x v="2"/>
    <x v="2"/>
    <x v="745"/>
    <n v="6.45"/>
    <s v="Bangladesh"/>
    <x v="669"/>
    <n v="2.72"/>
  </r>
  <r>
    <s v="2016-06-30"/>
    <s v="2016-08-10"/>
    <s v="2016-09-05"/>
    <s v="2016-09-05"/>
    <n v="41"/>
    <n v="67"/>
    <s v="CHITTAGONG"/>
    <s v="FOB"/>
    <x v="0"/>
    <n v="1"/>
    <x v="6"/>
    <s v="RAILWAY"/>
    <s v="GDYNIA"/>
    <s v="1"/>
    <s v="697/2016/19"/>
    <n v="54"/>
    <s v="AW16"/>
    <s v="TEXZAM INTERNATIONAL"/>
    <n v="272"/>
    <x v="2"/>
    <x v="2"/>
    <x v="2"/>
    <x v="746"/>
    <n v="10.88"/>
    <s v="Bangladesh"/>
    <x v="670"/>
    <n v="4.59"/>
  </r>
  <r>
    <s v="2016-07-01"/>
    <s v="2016-07-03"/>
    <s v="2016-07-14"/>
    <s v="2016-07-14"/>
    <n v="2"/>
    <n v="13"/>
    <s v="ŁÓDŹ"/>
    <s v="DDU"/>
    <x v="1"/>
    <n v="1"/>
    <x v="84"/>
    <s v="TRUCK"/>
    <s v="WARSZAWA"/>
    <s v="1"/>
    <s v="1019/2016/1"/>
    <n v="54"/>
    <s v="AW16"/>
    <s v="TEX FASHION GLOBAL"/>
    <n v="714"/>
    <x v="0"/>
    <x v="0"/>
    <x v="1"/>
    <x v="747"/>
    <m/>
    <s v="Bangladesh"/>
    <x v="142"/>
    <n v="0"/>
  </r>
  <r>
    <s v="2016-07-01"/>
    <s v="2016-07-04"/>
    <s v="2016-07-06"/>
    <s v="2016-07-06"/>
    <n v="3"/>
    <n v="5"/>
    <s v="ŁÓDŹ"/>
    <s v="DDU"/>
    <x v="1"/>
    <n v="1"/>
    <x v="84"/>
    <s v="TRUCK"/>
    <s v="FRANKFURT"/>
    <s v="1"/>
    <s v="1037/2016/1"/>
    <n v="54"/>
    <s v="AW16"/>
    <s v="QUANZHOU CEREALS O&amp;F"/>
    <n v="1253"/>
    <x v="0"/>
    <x v="0"/>
    <x v="1"/>
    <x v="748"/>
    <n v="21.62"/>
    <s v="People's Republic of China"/>
    <x v="671"/>
    <n v="9.1199999999999992"/>
  </r>
  <r>
    <s v="2016-07-01"/>
    <s v="2016-08-04"/>
    <s v="2016-08-10"/>
    <s v="2016-08-10"/>
    <n v="34"/>
    <n v="40"/>
    <s v="XIAMEN"/>
    <s v="FOB"/>
    <x v="0"/>
    <n v="0"/>
    <x v="385"/>
    <s v="RAILWAY"/>
    <s v="GDAŃSK"/>
    <s v="1"/>
    <s v="4183/2016/1"/>
    <n v="54"/>
    <s v="AW16"/>
    <s v="QUANZHOU ANCHOR"/>
    <n v="330"/>
    <x v="1"/>
    <x v="0"/>
    <x v="1"/>
    <x v="749"/>
    <n v="28.6"/>
    <s v="People's Republic of China"/>
    <x v="672"/>
    <n v="12.07"/>
  </r>
  <r>
    <s v="2016-07-01"/>
    <s v="2016-08-08"/>
    <s v="2016-08-11"/>
    <s v="2016-08-11"/>
    <n v="38"/>
    <n v="41"/>
    <s v="SHANGHAI"/>
    <s v="FOB"/>
    <x v="0"/>
    <n v="0"/>
    <x v="386"/>
    <s v="RAILWAY"/>
    <s v="GDAŃSK"/>
    <s v="1"/>
    <s v="275/2016/12"/>
    <n v="54"/>
    <s v="AW16"/>
    <s v="SUMEC TEXTILE"/>
    <n v="1329"/>
    <x v="0"/>
    <x v="1"/>
    <x v="0"/>
    <x v="750"/>
    <n v="101.13"/>
    <s v="People's Republic of China"/>
    <x v="673"/>
    <n v="42.67"/>
  </r>
  <r>
    <s v="2016-07-01"/>
    <s v="2016-08-08"/>
    <s v="2016-08-11"/>
    <s v="2016-08-11"/>
    <n v="38"/>
    <n v="41"/>
    <s v="SHANGHAI"/>
    <s v="FOB"/>
    <x v="0"/>
    <n v="0"/>
    <x v="387"/>
    <s v="RAILWAY"/>
    <s v="GDAŃSK"/>
    <s v="1"/>
    <s v="275/2016/11"/>
    <n v="54"/>
    <s v="AW16"/>
    <s v="SUMEC TEXTILE"/>
    <n v="448"/>
    <x v="1"/>
    <x v="0"/>
    <x v="1"/>
    <x v="751"/>
    <n v="16.43"/>
    <s v="People's Republic of China"/>
    <x v="674"/>
    <n v="6.93"/>
  </r>
  <r>
    <s v="2016-07-01"/>
    <s v="2016-08-08"/>
    <s v="2016-08-11"/>
    <s v="2016-08-11"/>
    <n v="38"/>
    <n v="41"/>
    <s v="SHANGHAI"/>
    <s v="FOB"/>
    <x v="0"/>
    <n v="0"/>
    <x v="388"/>
    <s v="RAILWAY"/>
    <s v="GDAŃSK"/>
    <s v="1"/>
    <s v="43063/2015/11"/>
    <n v="52"/>
    <s v="AW16"/>
    <s v="SUZHOU QINJIAN I/E"/>
    <n v="1994"/>
    <x v="0"/>
    <x v="1"/>
    <x v="1"/>
    <x v="752"/>
    <n v="25.13"/>
    <s v="People's Republic of China"/>
    <x v="675"/>
    <n v="10.6"/>
  </r>
  <r>
    <s v="2016-07-01"/>
    <s v="2016-08-08"/>
    <s v="2016-08-12"/>
    <s v="2016-08-12"/>
    <n v="38"/>
    <n v="42"/>
    <s v="SHANGHAI"/>
    <s v="FOB"/>
    <x v="0"/>
    <n v="1"/>
    <x v="389"/>
    <s v="RAILWAY"/>
    <s v="GDAŃSK"/>
    <s v="1"/>
    <s v="1071/2016/3"/>
    <n v="52"/>
    <s v="AW16"/>
    <s v="ZHENJIANG S&amp;C"/>
    <n v="2579"/>
    <x v="0"/>
    <x v="0"/>
    <x v="0"/>
    <x v="753"/>
    <n v="35.99"/>
    <s v="People's Republic of China"/>
    <x v="676"/>
    <n v="15.19"/>
  </r>
  <r>
    <s v="2016-07-01"/>
    <s v="2016-08-08"/>
    <s v="2016-08-12"/>
    <s v="2016-08-12"/>
    <n v="38"/>
    <n v="42"/>
    <s v="SHANGHAI"/>
    <s v="FOB"/>
    <x v="0"/>
    <n v="1"/>
    <x v="6"/>
    <s v="RAILWAY"/>
    <s v="GDAŃSK"/>
    <s v="1"/>
    <s v="1799/2016/2"/>
    <n v="52"/>
    <s v="AW16"/>
    <s v="HAILI ACCESSORIES"/>
    <n v="38"/>
    <x v="2"/>
    <x v="2"/>
    <x v="2"/>
    <x v="754"/>
    <n v="2.74"/>
    <s v="People's Republic of China"/>
    <x v="677"/>
    <n v="1.1599999999999999"/>
  </r>
  <r>
    <s v="2016-07-01"/>
    <s v="2016-08-08"/>
    <s v="2016-08-12"/>
    <s v="2016-08-12"/>
    <n v="38"/>
    <n v="42"/>
    <s v="SHANGHAI"/>
    <s v="FOB"/>
    <x v="0"/>
    <n v="1"/>
    <x v="6"/>
    <s v="RAILWAY"/>
    <s v="GDAŃSK"/>
    <s v="1"/>
    <s v="588/2016/6"/>
    <n v="52"/>
    <s v="AW16"/>
    <s v="BRIGHT SHOW INT.LTD"/>
    <n v="286"/>
    <x v="2"/>
    <x v="2"/>
    <x v="2"/>
    <x v="518"/>
    <n v="4.3099999999999996"/>
    <s v="People's Republic of China"/>
    <x v="678"/>
    <n v="1.82"/>
  </r>
  <r>
    <s v="2016-07-01"/>
    <s v="2016-08-08"/>
    <s v="2016-08-12"/>
    <s v="2016-08-12"/>
    <n v="38"/>
    <n v="42"/>
    <s v="SHANGHAI"/>
    <s v="FOB"/>
    <x v="0"/>
    <n v="1"/>
    <x v="6"/>
    <s v="RAILWAY"/>
    <s v="GDAŃSK"/>
    <s v="1"/>
    <s v="6237/2016/2"/>
    <n v="54"/>
    <s v="AW16"/>
    <s v="ANHUI GARMENTS I&amp;E"/>
    <n v="426"/>
    <x v="2"/>
    <x v="2"/>
    <x v="2"/>
    <x v="755"/>
    <n v="16.68"/>
    <s v="People's Republic of China"/>
    <x v="25"/>
    <n v="7.04"/>
  </r>
  <r>
    <s v="2016-07-02"/>
    <s v="2016-08-06"/>
    <s v="2016-08-12"/>
    <s v="2016-08-12"/>
    <n v="35"/>
    <n v="41"/>
    <s v="CHITTAGONG"/>
    <s v="FOB"/>
    <x v="0"/>
    <n v="0"/>
    <x v="390"/>
    <s v="RAILWAY"/>
    <s v="GDAŃSK"/>
    <s v="1"/>
    <s v="734/2016/2"/>
    <n v="54"/>
    <s v="AW16"/>
    <s v="ZEMTEX EXPORT LTD"/>
    <n v="1119"/>
    <x v="0"/>
    <x v="0"/>
    <x v="0"/>
    <x v="756"/>
    <n v="62.1"/>
    <s v="Bangladesh"/>
    <x v="679"/>
    <n v="26.2"/>
  </r>
  <r>
    <s v="2016-07-02"/>
    <s v="2016-08-06"/>
    <s v="2016-08-16"/>
    <s v="2016-08-16"/>
    <n v="35"/>
    <n v="45"/>
    <s v="CHITTAGONG"/>
    <s v="FOB"/>
    <x v="0"/>
    <n v="0"/>
    <x v="391"/>
    <s v="RAILWAY"/>
    <s v="GDAŃSK"/>
    <s v="1"/>
    <s v="5344/2016/1"/>
    <n v="54"/>
    <s v="AW16"/>
    <s v="S.B.KNITTING LTD."/>
    <n v="911"/>
    <x v="1"/>
    <x v="0"/>
    <x v="1"/>
    <x v="757"/>
    <n v="25.3"/>
    <s v="Bangladesh"/>
    <x v="680"/>
    <n v="10.68"/>
  </r>
  <r>
    <s v="2016-07-03"/>
    <s v="2016-07-05"/>
    <s v="2016-07-11"/>
    <s v="2016-07-11"/>
    <n v="2"/>
    <n v="8"/>
    <s v="ŁÓDŹ"/>
    <s v="DDU"/>
    <x v="1"/>
    <n v="1"/>
    <x v="84"/>
    <s v="TRUCK"/>
    <s v="WARSZAWA"/>
    <s v="1"/>
    <s v="569/2016/6"/>
    <n v="54"/>
    <s v="AW16"/>
    <s v="SANTEX INC"/>
    <n v="771"/>
    <x v="0"/>
    <x v="0"/>
    <x v="1"/>
    <x v="758"/>
    <n v="13.94"/>
    <s v="India"/>
    <x v="681"/>
    <n v="5.88"/>
  </r>
  <r>
    <s v="2016-07-04"/>
    <s v="2016-07-05"/>
    <s v="2016-07-12"/>
    <s v="2016-07-12"/>
    <n v="1"/>
    <n v="8"/>
    <s v="WARSZAWA"/>
    <s v="DDU"/>
    <x v="1"/>
    <n v="1"/>
    <x v="84"/>
    <s v="TRUCK"/>
    <s v="WARSZAWA"/>
    <s v="1"/>
    <s v="43186/2015/4"/>
    <n v="54"/>
    <s v="AW16"/>
    <s v="AZAD INT'L CLOTHING"/>
    <n v="302"/>
    <x v="0"/>
    <x v="0"/>
    <x v="1"/>
    <x v="759"/>
    <m/>
    <s v="Islamic Republic of Pakistan"/>
    <x v="142"/>
    <n v="0"/>
  </r>
  <r>
    <s v="2016-07-04"/>
    <s v="2016-07-11"/>
    <s v="2016-07-15"/>
    <s v="2016-07-15"/>
    <n v="7"/>
    <n v="11"/>
    <s v="ŁÓDŹ"/>
    <s v="DDU"/>
    <x v="1"/>
    <n v="1"/>
    <x v="84"/>
    <s v="TRUCK"/>
    <s v="WARSZAWA"/>
    <s v="1"/>
    <s v="43192/2015/18"/>
    <n v="54"/>
    <s v="AW16"/>
    <s v="INNOVATION DESIGN"/>
    <n v="755"/>
    <x v="0"/>
    <x v="0"/>
    <x v="1"/>
    <x v="760"/>
    <m/>
    <s v="Bangladesh"/>
    <x v="142"/>
    <n v="0"/>
  </r>
  <r>
    <s v="2016-07-04"/>
    <s v="2016-07-12"/>
    <s v="2016-07-14"/>
    <s v="2016-07-14"/>
    <n v="8"/>
    <n v="10"/>
    <s v="ŁÓDŹ"/>
    <s v="DDU"/>
    <x v="1"/>
    <n v="1"/>
    <x v="84"/>
    <s v="TRUCK"/>
    <s v="VIENNA"/>
    <s v="1"/>
    <s v="688/2016/8"/>
    <n v="54"/>
    <s v="AW16"/>
    <s v="SANGOTRA FASHIONS"/>
    <n v="647"/>
    <x v="0"/>
    <x v="0"/>
    <x v="1"/>
    <x v="761"/>
    <m/>
    <s v="India"/>
    <x v="142"/>
    <n v="0"/>
  </r>
  <r>
    <s v="2016-07-04"/>
    <s v="2016-07-31"/>
    <s v="2016-08-05"/>
    <s v="2016-08-05"/>
    <n v="27"/>
    <n v="32"/>
    <s v="NHAVA SHEVA"/>
    <s v="FOB"/>
    <x v="0"/>
    <n v="1"/>
    <x v="3"/>
    <s v="TRUCK"/>
    <s v="HAMBURG"/>
    <s v="1"/>
    <s v="3706/2016/4"/>
    <n v="54"/>
    <s v="AW16"/>
    <s v="SEER GLOBAL LTD."/>
    <n v="333"/>
    <x v="0"/>
    <x v="0"/>
    <x v="1"/>
    <x v="762"/>
    <n v="6.22"/>
    <s v="India"/>
    <x v="682"/>
    <n v="2.62"/>
  </r>
  <r>
    <s v="2016-07-04"/>
    <s v="2016-08-07"/>
    <s v="2016-08-16"/>
    <s v="2016-08-16"/>
    <n v="34"/>
    <n v="43"/>
    <s v="CHITTAGONG"/>
    <s v="FOB"/>
    <x v="0"/>
    <n v="1"/>
    <x v="392"/>
    <s v="RAILWAY"/>
    <s v="GDAŃSK"/>
    <s v="1"/>
    <s v="727/2016/3"/>
    <n v="54"/>
    <s v="AW16"/>
    <s v="SHUDDHO MODEHAUS"/>
    <n v="1198"/>
    <x v="0"/>
    <x v="1"/>
    <x v="1"/>
    <x v="763"/>
    <n v="29.31"/>
    <s v="Bangladesh"/>
    <x v="683"/>
    <n v="12.37"/>
  </r>
  <r>
    <s v="2016-07-04"/>
    <s v="2016-08-07"/>
    <s v="2016-08-16"/>
    <s v="2016-08-16"/>
    <n v="34"/>
    <n v="43"/>
    <s v="CHITTAGONG"/>
    <s v="FOB"/>
    <x v="0"/>
    <n v="1"/>
    <x v="6"/>
    <s v="RAILWAY"/>
    <s v="GDAŃSK"/>
    <s v="1"/>
    <s v="734/2016/7"/>
    <n v="54"/>
    <s v="AW16"/>
    <s v="ZEMTEX EXPORT LTD"/>
    <n v="331"/>
    <x v="2"/>
    <x v="2"/>
    <x v="2"/>
    <x v="764"/>
    <n v="24.51"/>
    <s v="Bangladesh"/>
    <x v="269"/>
    <n v="10.34"/>
  </r>
  <r>
    <s v="2016-07-04"/>
    <s v="2016-08-12"/>
    <s v="2016-08-17"/>
    <s v="2016-08-17"/>
    <n v="39"/>
    <n v="44"/>
    <s v="XIAMEN"/>
    <s v="FOB"/>
    <x v="0"/>
    <n v="1"/>
    <x v="393"/>
    <s v="RAILWAY"/>
    <s v="GDAŃSK"/>
    <s v="1"/>
    <s v="18336/2016/1"/>
    <n v="51"/>
    <s v="AW16"/>
    <s v="VICAN FOOTWEAR"/>
    <n v="78"/>
    <x v="1"/>
    <x v="0"/>
    <x v="1"/>
    <x v="765"/>
    <n v="10.62"/>
    <s v="People's Republic of China"/>
    <x v="382"/>
    <n v="4.4800000000000004"/>
  </r>
  <r>
    <s v="2016-07-04"/>
    <s v="2016-08-12"/>
    <s v="2016-08-17"/>
    <s v="2016-08-17"/>
    <n v="39"/>
    <n v="44"/>
    <s v="XIAMEN"/>
    <s v="FOB"/>
    <x v="0"/>
    <n v="1"/>
    <x v="6"/>
    <s v="RAILWAY"/>
    <s v="GDAŃSK"/>
    <s v="1"/>
    <s v="60881/AW16/1"/>
    <n v="54"/>
    <s v="AW16"/>
    <s v="TALENTED DRAGON LTD."/>
    <n v="447"/>
    <x v="2"/>
    <x v="2"/>
    <x v="2"/>
    <x v="766"/>
    <n v="4.79"/>
    <s v="People's Republic of China"/>
    <x v="684"/>
    <n v="2.02"/>
  </r>
  <r>
    <s v="2016-07-05"/>
    <s v="2016-08-21"/>
    <s v="2016-08-26"/>
    <s v="2016-08-26"/>
    <n v="47"/>
    <n v="52"/>
    <s v="QINGDAO"/>
    <s v="FOB"/>
    <x v="0"/>
    <n v="0"/>
    <x v="394"/>
    <s v="RAILWAY"/>
    <s v="GDAŃSK"/>
    <s v="1"/>
    <s v="43063/2015/9"/>
    <n v="52"/>
    <s v="AW16"/>
    <s v="SUZHOU QINJIAN I/E"/>
    <n v="812"/>
    <x v="1"/>
    <x v="0"/>
    <x v="1"/>
    <x v="767"/>
    <n v="13.69"/>
    <s v="People's Republic of China"/>
    <x v="685"/>
    <n v="5.78"/>
  </r>
  <r>
    <s v="2016-07-07"/>
    <s v="2016-07-19"/>
    <s v="2016-07-25"/>
    <s v="2016-07-25"/>
    <n v="12"/>
    <n v="18"/>
    <s v="ŁÓDŹ"/>
    <s v="DDU"/>
    <x v="3"/>
    <n v="0"/>
    <x v="395"/>
    <s v="RAILWAY"/>
    <s v="MAŁASZEWICZE"/>
    <s v="1"/>
    <s v="62103/AW16/3"/>
    <n v="52"/>
    <s v="AW16"/>
    <s v="NINGBO MIAORUI"/>
    <n v="3700"/>
    <x v="0"/>
    <x v="4"/>
    <x v="1"/>
    <x v="768"/>
    <m/>
    <s v="People's Republic of China"/>
    <x v="142"/>
    <n v="0"/>
  </r>
  <r>
    <s v="2016-07-07"/>
    <s v="2016-08-21"/>
    <s v="2016-08-25"/>
    <s v="2016-08-25"/>
    <n v="45"/>
    <n v="49"/>
    <s v="SHANGHAI"/>
    <s v="FOB"/>
    <x v="0"/>
    <n v="0"/>
    <x v="396"/>
    <s v="TRUCK"/>
    <s v="GDAŃSK"/>
    <s v="1"/>
    <s v="43063/2015/10"/>
    <n v="52"/>
    <s v="AW16"/>
    <s v="SUZHOU QINJIAN I/E"/>
    <n v="1108"/>
    <x v="1"/>
    <x v="0"/>
    <x v="1"/>
    <x v="769"/>
    <n v="19.73"/>
    <s v="People's Republic of China"/>
    <x v="686"/>
    <n v="8.33"/>
  </r>
  <r>
    <s v="2016-07-08"/>
    <s v="2016-08-16"/>
    <s v="2016-08-19"/>
    <s v="2016-08-19"/>
    <n v="39"/>
    <n v="42"/>
    <s v="SHANGHAI"/>
    <s v="FOB"/>
    <x v="0"/>
    <n v="1"/>
    <x v="397"/>
    <s v="TRUCK"/>
    <s v="GDAŃSK"/>
    <s v="1"/>
    <s v="1071/2016/7"/>
    <n v="52"/>
    <s v="AW16"/>
    <s v="ZHENJIANG S&amp;C"/>
    <n v="264"/>
    <x v="1"/>
    <x v="0"/>
    <x v="1"/>
    <x v="770"/>
    <n v="5.26"/>
    <s v="People's Republic of China"/>
    <x v="331"/>
    <n v="2.2200000000000002"/>
  </r>
  <r>
    <s v="2016-07-08"/>
    <s v="2016-08-16"/>
    <s v="2016-08-19"/>
    <s v="2016-08-19"/>
    <n v="39"/>
    <n v="42"/>
    <s v="SHANGHAI"/>
    <s v="FOB"/>
    <x v="0"/>
    <n v="1"/>
    <x v="6"/>
    <s v="TRUCK"/>
    <s v="GDAŃSK"/>
    <s v="1"/>
    <s v="43063/2015/12"/>
    <n v="52"/>
    <s v="AW16"/>
    <s v="SUZHOU QINJIAN I/E"/>
    <n v="901"/>
    <x v="2"/>
    <x v="2"/>
    <x v="2"/>
    <x v="771"/>
    <n v="15.1"/>
    <s v="People's Republic of China"/>
    <x v="687"/>
    <n v="6.37"/>
  </r>
  <r>
    <s v="2016-07-09"/>
    <s v="2016-07-13"/>
    <s v="2016-07-29"/>
    <s v="2016-07-29"/>
    <n v="4"/>
    <n v="20"/>
    <s v="ŁÓDŹ"/>
    <s v="DDU"/>
    <x v="1"/>
    <n v="1"/>
    <x v="84"/>
    <s v="TRUCK"/>
    <s v="WARSZAWA"/>
    <s v="1"/>
    <s v="42575/2015/2"/>
    <n v="54"/>
    <s v="AW16"/>
    <s v="PADMA SATEL ARAB"/>
    <n v="414"/>
    <x v="0"/>
    <x v="0"/>
    <x v="1"/>
    <x v="772"/>
    <n v="10.63"/>
    <s v="Bangladesh"/>
    <x v="688"/>
    <n v="4.49"/>
  </r>
  <r>
    <s v="2016-07-09"/>
    <s v="2016-07-31"/>
    <s v="2016-08-05"/>
    <s v="2016-08-05"/>
    <n v="22"/>
    <n v="27"/>
    <s v="TUTICORIN"/>
    <s v="FOB"/>
    <x v="0"/>
    <n v="1"/>
    <x v="3"/>
    <s v="TRUCK"/>
    <s v="HAMBURG"/>
    <s v="1"/>
    <s v="921/2016/8"/>
    <n v="54"/>
    <s v="AW16"/>
    <s v="RVEE"/>
    <n v="35"/>
    <x v="0"/>
    <x v="0"/>
    <x v="1"/>
    <x v="773"/>
    <n v="0.95"/>
    <s v="India"/>
    <x v="689"/>
    <n v="0.4"/>
  </r>
  <r>
    <s v="2016-07-10"/>
    <s v="2016-08-12"/>
    <s v="2016-08-18"/>
    <s v="2016-08-18"/>
    <n v="33"/>
    <n v="39"/>
    <s v="CHITTAGONG"/>
    <s v="FOB"/>
    <x v="0"/>
    <n v="1"/>
    <x v="398"/>
    <s v="TRUCK"/>
    <s v="GDAŃSK"/>
    <s v="1"/>
    <s v="568/2016/20"/>
    <n v="54"/>
    <s v="AW16"/>
    <s v="FAIR TRADE INT'L"/>
    <n v="832"/>
    <x v="0"/>
    <x v="0"/>
    <x v="0"/>
    <x v="774"/>
    <n v="57.4"/>
    <s v="Bangladesh"/>
    <x v="690"/>
    <n v="24.22"/>
  </r>
  <r>
    <s v="2016-07-10"/>
    <s v="2016-08-12"/>
    <s v="2016-08-18"/>
    <s v="2016-08-18"/>
    <n v="33"/>
    <n v="39"/>
    <s v="CHITTAGONG"/>
    <s v="FOB"/>
    <x v="0"/>
    <n v="1"/>
    <x v="6"/>
    <s v="TRUCK"/>
    <s v="GDAŃSK"/>
    <s v="1"/>
    <s v="727/2016/1"/>
    <n v="54"/>
    <s v="AW16"/>
    <s v="SHUDDHO MODEHAUS"/>
    <n v="477"/>
    <x v="2"/>
    <x v="2"/>
    <x v="2"/>
    <x v="775"/>
    <n v="12.44"/>
    <s v="Bangladesh"/>
    <x v="691"/>
    <n v="5.25"/>
  </r>
  <r>
    <s v="2016-07-11"/>
    <s v="2016-08-06"/>
    <s v="2016-08-12"/>
    <s v="2016-08-12"/>
    <n v="26"/>
    <n v="32"/>
    <s v="NHAVA SHEVA"/>
    <s v="FOB"/>
    <x v="0"/>
    <n v="1"/>
    <x v="3"/>
    <s v="TRUCK"/>
    <s v="HAMBURG"/>
    <s v="1"/>
    <s v="3706/2016/5"/>
    <n v="54"/>
    <s v="AW16"/>
    <s v="SEER GLOBAL LTD."/>
    <n v="446"/>
    <x v="0"/>
    <x v="0"/>
    <x v="1"/>
    <x v="776"/>
    <n v="12.12"/>
    <s v="India"/>
    <x v="692"/>
    <n v="5.1100000000000003"/>
  </r>
  <r>
    <s v="2016-07-11"/>
    <s v="2016-08-12"/>
    <s v="2016-08-17"/>
    <s v="2016-08-17"/>
    <n v="32"/>
    <n v="37"/>
    <s v="NINGBO"/>
    <s v="FOB"/>
    <x v="0"/>
    <n v="0"/>
    <x v="399"/>
    <s v="RAILWAY"/>
    <s v="GDAŃSK"/>
    <s v="1"/>
    <s v="9345/2016/3"/>
    <n v="51"/>
    <s v="AW16"/>
    <s v="XIAMEN OCEAN IMP."/>
    <n v="1833"/>
    <x v="1"/>
    <x v="0"/>
    <x v="0"/>
    <x v="777"/>
    <n v="94.08"/>
    <s v="People's Republic of China"/>
    <x v="693"/>
    <n v="39.700000000000003"/>
  </r>
  <r>
    <s v="2016-07-11"/>
    <s v="2016-08-18"/>
    <s v="2016-08-22"/>
    <s v="2016-08-22"/>
    <n v="38"/>
    <n v="42"/>
    <s v="CHITTAGONG"/>
    <s v="FOB"/>
    <x v="0"/>
    <n v="1"/>
    <x v="400"/>
    <s v="TRUCK"/>
    <s v="BREMERHAVEN"/>
    <s v="1"/>
    <s v="42575/2015/13"/>
    <n v="54"/>
    <s v="AW16"/>
    <s v="PADMA SATEL ARAB"/>
    <n v="254"/>
    <x v="1"/>
    <x v="0"/>
    <x v="1"/>
    <x v="778"/>
    <n v="7.05"/>
    <s v="Bangladesh"/>
    <x v="694"/>
    <n v="2.97"/>
  </r>
  <r>
    <s v="2016-07-11"/>
    <s v="2016-08-18"/>
    <s v="2016-08-22"/>
    <s v="2016-08-22"/>
    <n v="38"/>
    <n v="42"/>
    <s v="CHITTAGONG"/>
    <s v="FOB"/>
    <x v="0"/>
    <n v="1"/>
    <x v="6"/>
    <s v="TRUCK"/>
    <s v="BREMERHAVEN"/>
    <s v="1"/>
    <s v="61828/AW16/1"/>
    <n v="52"/>
    <s v="AW16"/>
    <s v="FASHION WEAR INT'L"/>
    <n v="1356"/>
    <x v="2"/>
    <x v="2"/>
    <x v="2"/>
    <x v="279"/>
    <n v="15.29"/>
    <s v="Bangladesh"/>
    <x v="695"/>
    <n v="6.45"/>
  </r>
  <r>
    <s v="2016-07-11"/>
    <s v="2016-08-18"/>
    <s v="2016-08-22"/>
    <s v="2016-08-22"/>
    <n v="38"/>
    <n v="42"/>
    <s v="CHITTAGONG"/>
    <s v="FOB"/>
    <x v="0"/>
    <n v="1"/>
    <x v="401"/>
    <s v="TRUCK"/>
    <s v="BREMERHAVEN"/>
    <s v="1"/>
    <s v="43189/2015/12"/>
    <n v="54"/>
    <s v="AW16"/>
    <s v="SAILOR MOON CLOTHING LTD"/>
    <n v="663"/>
    <x v="0"/>
    <x v="1"/>
    <x v="1"/>
    <x v="779"/>
    <n v="24.24"/>
    <s v="Bangladesh"/>
    <x v="696"/>
    <n v="10.23"/>
  </r>
  <r>
    <s v="2016-07-11"/>
    <s v="2016-08-18"/>
    <s v="2016-08-22"/>
    <s v="2016-08-22"/>
    <n v="38"/>
    <n v="42"/>
    <s v="CHITTAGONG"/>
    <s v="FOB"/>
    <x v="0"/>
    <n v="1"/>
    <x v="6"/>
    <s v="TRUCK"/>
    <s v="BREMERHAVEN"/>
    <s v="1"/>
    <s v="43189/2015/13"/>
    <n v="54"/>
    <s v="AW16"/>
    <s v="SAILOR MOON CLOTHING LTD"/>
    <n v="885"/>
    <x v="2"/>
    <x v="2"/>
    <x v="2"/>
    <x v="780"/>
    <n v="21.57"/>
    <s v="Bangladesh"/>
    <x v="697"/>
    <n v="9.1"/>
  </r>
  <r>
    <s v="2016-07-11"/>
    <s v="2016-08-18"/>
    <s v="2016-08-22"/>
    <s v="2016-08-22"/>
    <n v="38"/>
    <n v="42"/>
    <s v="CHITTAGONG"/>
    <s v="FOB"/>
    <x v="0"/>
    <n v="1"/>
    <x v="6"/>
    <s v="TRUCK"/>
    <s v="BREMERHAVEN"/>
    <s v="1"/>
    <s v="574/2016/3"/>
    <n v="54"/>
    <s v="AW16"/>
    <s v="TRANSFIGURE CLOTHING"/>
    <n v="352"/>
    <x v="2"/>
    <x v="2"/>
    <x v="2"/>
    <x v="781"/>
    <n v="7.62"/>
    <s v="Bangladesh"/>
    <x v="698"/>
    <n v="3.22"/>
  </r>
  <r>
    <s v="2016-07-12"/>
    <s v="2016-07-13"/>
    <s v="2016-07-19"/>
    <s v="2016-07-19"/>
    <n v="1"/>
    <n v="7"/>
    <s v="ŁÓDŹ"/>
    <s v="DDU"/>
    <x v="1"/>
    <n v="1"/>
    <x v="84"/>
    <s v="TRUCK"/>
    <s v="WARSZAWA"/>
    <s v="1"/>
    <s v="569/2016/1"/>
    <n v="54"/>
    <s v="AW16"/>
    <s v="SANTEX INC"/>
    <n v="705"/>
    <x v="0"/>
    <x v="0"/>
    <x v="1"/>
    <x v="782"/>
    <n v="18.190000000000001"/>
    <s v="India"/>
    <x v="699"/>
    <n v="7.68"/>
  </r>
  <r>
    <s v="2016-07-12"/>
    <s v="2016-07-19"/>
    <s v="2016-07-21"/>
    <s v="2016-07-21"/>
    <n v="7"/>
    <n v="9"/>
    <s v="ISTANBUL"/>
    <s v="FCA"/>
    <x v="2"/>
    <n v="0"/>
    <x v="191"/>
    <s v="TRUCK"/>
    <s v="ŁÓDŹ"/>
    <s v="1"/>
    <s v="2175/2016/1"/>
    <n v="54"/>
    <s v="AW16"/>
    <s v="FATIH TEKSTIL SANAYI"/>
    <n v="1717"/>
    <x v="0"/>
    <x v="0"/>
    <x v="1"/>
    <x v="783"/>
    <n v="123.62"/>
    <s v="Turkey"/>
    <x v="700"/>
    <n v="52.16"/>
  </r>
  <r>
    <s v="2016-07-12"/>
    <s v="2016-07-19"/>
    <s v="2016-07-21"/>
    <s v="2016-07-21"/>
    <n v="7"/>
    <n v="9"/>
    <s v="ISTANBUL"/>
    <s v="FCA"/>
    <x v="2"/>
    <n v="0"/>
    <x v="6"/>
    <s v="TRUCK"/>
    <s v="ŁÓDŹ"/>
    <s v="1"/>
    <s v="283/2016/3"/>
    <n v="54"/>
    <s v="AW16"/>
    <s v="KGB CORAP TEKSTIL"/>
    <n v="1627"/>
    <x v="0"/>
    <x v="0"/>
    <x v="1"/>
    <x v="784"/>
    <n v="40.29"/>
    <s v="Turkey"/>
    <x v="701"/>
    <n v="17"/>
  </r>
  <r>
    <s v="2016-07-14"/>
    <s v="2016-07-17"/>
    <s v="2016-08-02"/>
    <s v="2016-08-02"/>
    <n v="3"/>
    <n v="19"/>
    <s v="ŁÓDŹ"/>
    <s v="DDU"/>
    <x v="1"/>
    <n v="1"/>
    <x v="84"/>
    <s v="TRUCK"/>
    <s v="WARSZAWA"/>
    <s v="1"/>
    <s v="43185/2015/10"/>
    <n v="54"/>
    <s v="AW16"/>
    <s v="ASROTEX"/>
    <n v="581"/>
    <x v="0"/>
    <x v="0"/>
    <x v="1"/>
    <x v="388"/>
    <m/>
    <s v="Bangladesh"/>
    <x v="142"/>
    <n v="0"/>
  </r>
  <r>
    <s v="2016-07-14"/>
    <s v="2016-07-17"/>
    <s v="2016-08-02"/>
    <s v="2016-08-02"/>
    <n v="3"/>
    <n v="19"/>
    <s v="ŁÓDŹ"/>
    <s v="DDU"/>
    <x v="1"/>
    <n v="1"/>
    <x v="84"/>
    <s v="TRUCK"/>
    <s v="WARSZAWA"/>
    <s v="1"/>
    <s v="43185/2015/11"/>
    <n v="54"/>
    <s v="AW16"/>
    <s v="ASROTEX"/>
    <n v="972"/>
    <x v="0"/>
    <x v="0"/>
    <x v="1"/>
    <x v="785"/>
    <m/>
    <s v="Bangladesh"/>
    <x v="142"/>
    <n v="0"/>
  </r>
  <r>
    <s v="2016-07-14"/>
    <s v="2016-07-17"/>
    <s v="2016-08-02"/>
    <s v="2016-08-02"/>
    <n v="3"/>
    <n v="19"/>
    <s v="ŁÓDŹ"/>
    <s v="DDU"/>
    <x v="1"/>
    <n v="1"/>
    <x v="84"/>
    <s v="TRUCK"/>
    <s v="WARSZAWA"/>
    <s v="1"/>
    <s v="43185/2015/12"/>
    <n v="54"/>
    <s v="AW16"/>
    <s v="ASROTEX"/>
    <n v="1137"/>
    <x v="0"/>
    <x v="0"/>
    <x v="1"/>
    <x v="786"/>
    <m/>
    <s v="Bangladesh"/>
    <x v="142"/>
    <n v="0"/>
  </r>
  <r>
    <s v="2016-07-14"/>
    <s v="2016-07-17"/>
    <s v="2016-08-02"/>
    <s v="2016-08-02"/>
    <n v="3"/>
    <n v="19"/>
    <s v="ŁÓDŹ"/>
    <s v="DDU"/>
    <x v="1"/>
    <n v="1"/>
    <x v="84"/>
    <s v="TRUCK"/>
    <s v="WARSZAWA"/>
    <s v="1"/>
    <s v="43185/2015/13"/>
    <n v="54"/>
    <s v="AW16"/>
    <s v="ASROTEX"/>
    <n v="1007"/>
    <x v="0"/>
    <x v="0"/>
    <x v="1"/>
    <x v="787"/>
    <m/>
    <s v="Bangladesh"/>
    <x v="142"/>
    <n v="0"/>
  </r>
  <r>
    <s v="2016-07-14"/>
    <s v="2016-07-17"/>
    <s v="2016-08-02"/>
    <s v="2016-08-02"/>
    <n v="3"/>
    <n v="19"/>
    <s v="ŁÓDŹ"/>
    <s v="DDU"/>
    <x v="1"/>
    <n v="1"/>
    <x v="84"/>
    <s v="TRUCK"/>
    <s v="WARSZAWA"/>
    <s v="1"/>
    <s v="43185/2015/14"/>
    <n v="54"/>
    <s v="AW16"/>
    <s v="ASROTEX"/>
    <n v="664"/>
    <x v="0"/>
    <x v="0"/>
    <x v="1"/>
    <x v="788"/>
    <m/>
    <s v="Bangladesh"/>
    <x v="142"/>
    <n v="0"/>
  </r>
  <r>
    <s v="2016-07-14"/>
    <s v="2016-07-24"/>
    <s v="2016-07-28"/>
    <s v="2016-07-28"/>
    <n v="10"/>
    <n v="14"/>
    <s v="ŁÓDŹ"/>
    <s v="DDU"/>
    <x v="3"/>
    <n v="0"/>
    <x v="402"/>
    <s v="RAILWAY"/>
    <s v="MAŁASZEWICZE"/>
    <s v="1"/>
    <s v="577/2016/15"/>
    <n v="54"/>
    <s v="AW16"/>
    <s v="NINGBO MIAORUI"/>
    <n v="3817"/>
    <x v="0"/>
    <x v="4"/>
    <x v="1"/>
    <x v="789"/>
    <n v="192.64"/>
    <s v="People's Republic of China"/>
    <x v="702"/>
    <n v="81.290000000000006"/>
  </r>
  <r>
    <s v="2016-07-15"/>
    <s v="2016-07-17"/>
    <s v="2016-07-27"/>
    <s v="2016-07-27"/>
    <n v="2"/>
    <n v="12"/>
    <s v="ŁÓDŹ"/>
    <s v="DDU"/>
    <x v="1"/>
    <n v="1"/>
    <x v="84"/>
    <s v="TRUCK"/>
    <s v="WARSZAWA"/>
    <s v="1"/>
    <s v="43188/2015/2"/>
    <n v="54"/>
    <s v="AW16"/>
    <s v="FASHION WEAR INT'L"/>
    <n v="827"/>
    <x v="0"/>
    <x v="0"/>
    <x v="1"/>
    <x v="790"/>
    <n v="12.8"/>
    <s v="Bangladesh"/>
    <x v="703"/>
    <n v="5.4"/>
  </r>
  <r>
    <s v="2016-07-15"/>
    <s v="2016-07-17"/>
    <s v="2016-08-23"/>
    <s v="2016-08-23"/>
    <n v="2"/>
    <n v="39"/>
    <s v="ŁÓDŹ"/>
    <s v="DDU"/>
    <x v="1"/>
    <n v="1"/>
    <x v="84"/>
    <s v="TRUCK"/>
    <s v="WARSZAWA"/>
    <s v="1"/>
    <s v="697/2016/11"/>
    <n v="54"/>
    <s v="AW16"/>
    <s v="TEXZAM INTERNATIONAL"/>
    <n v="423"/>
    <x v="0"/>
    <x v="0"/>
    <x v="1"/>
    <x v="791"/>
    <m/>
    <s v="Bangladesh"/>
    <x v="142"/>
    <n v="0"/>
  </r>
  <r>
    <s v="2016-07-15"/>
    <s v="2016-07-18"/>
    <s v="2016-08-02"/>
    <s v="2016-08-02"/>
    <n v="3"/>
    <n v="18"/>
    <s v="ŁÓDŹ"/>
    <s v="DDU"/>
    <x v="1"/>
    <n v="1"/>
    <x v="84"/>
    <s v="TRUCK"/>
    <s v="WARSZAWA"/>
    <s v="1"/>
    <s v="43185/2015/1"/>
    <n v="54"/>
    <s v="AW16"/>
    <s v="ASROTEX"/>
    <n v="1076"/>
    <x v="0"/>
    <x v="0"/>
    <x v="1"/>
    <x v="792"/>
    <m/>
    <s v="Bangladesh"/>
    <x v="142"/>
    <n v="0"/>
  </r>
  <r>
    <s v="2016-07-15"/>
    <s v="2016-07-28"/>
    <s v="2016-08-05"/>
    <s v="2016-08-05"/>
    <n v="13"/>
    <n v="21"/>
    <s v="ŁÓDŹ"/>
    <s v="DDU"/>
    <x v="3"/>
    <n v="0"/>
    <x v="403"/>
    <s v="RAILWAY"/>
    <s v="MAŁASZEWICZE"/>
    <s v="1"/>
    <s v="687/2016/3"/>
    <n v="54"/>
    <s v="AW16"/>
    <s v="ANHUI TECHNOLOGY I/E"/>
    <n v="771"/>
    <x v="0"/>
    <x v="0"/>
    <x v="0"/>
    <x v="793"/>
    <n v="61.22"/>
    <s v="People's Republic of China"/>
    <x v="704"/>
    <n v="25.83"/>
  </r>
  <r>
    <s v="2016-07-15"/>
    <s v="2016-07-29"/>
    <s v="2016-08-01"/>
    <s v="2016-08-01"/>
    <n v="14"/>
    <n v="17"/>
    <s v="ŁÓDŹ"/>
    <s v="DDU"/>
    <x v="3"/>
    <n v="0"/>
    <x v="404"/>
    <s v="RAILWAY"/>
    <s v="MAŁASZEWICZE"/>
    <s v="1"/>
    <s v="275/2016/13"/>
    <n v="54"/>
    <s v="AW16"/>
    <s v="SUMEC TEXTILE"/>
    <n v="0"/>
    <x v="0"/>
    <x v="1"/>
    <x v="1"/>
    <x v="794"/>
    <m/>
    <s v="People's Republic of China"/>
    <x v="142"/>
    <n v="0"/>
  </r>
  <r>
    <s v="2016-07-15"/>
    <s v="2016-08-23"/>
    <s v="2016-09-05"/>
    <s v="2016-09-05"/>
    <n v="39"/>
    <n v="52"/>
    <s v="CHITTAGONG"/>
    <s v="FOB"/>
    <x v="0"/>
    <n v="1"/>
    <x v="405"/>
    <s v="RAILWAY"/>
    <s v="GDAŃSK"/>
    <s v="1"/>
    <s v="568/2016/21"/>
    <n v="54"/>
    <s v="AW16"/>
    <s v="FAIR TRADE INT'L"/>
    <n v="595"/>
    <x v="0"/>
    <x v="0"/>
    <x v="0"/>
    <x v="795"/>
    <n v="39.369999999999997"/>
    <s v="Bangladesh"/>
    <x v="705"/>
    <n v="16.61"/>
  </r>
  <r>
    <s v="2016-07-15"/>
    <s v="2016-08-23"/>
    <s v="2016-09-05"/>
    <s v="2016-09-05"/>
    <n v="39"/>
    <n v="52"/>
    <s v="CHITTAGONG"/>
    <s v="FOB"/>
    <x v="0"/>
    <n v="1"/>
    <x v="6"/>
    <s v="RAILWAY"/>
    <s v="GDAŃSK"/>
    <s v="1"/>
    <s v="702/2016/2"/>
    <n v="52"/>
    <s v="AW16"/>
    <s v="TEXZAM INTERNATIONAL"/>
    <n v="605"/>
    <x v="2"/>
    <x v="2"/>
    <x v="2"/>
    <x v="796"/>
    <n v="5.2"/>
    <s v="Bangladesh"/>
    <x v="706"/>
    <n v="2.19"/>
  </r>
  <r>
    <s v="2016-07-15"/>
    <s v="2016-08-23"/>
    <s v="2016-09-05"/>
    <s v="2016-09-05"/>
    <n v="39"/>
    <n v="52"/>
    <s v="CHITTAGONG"/>
    <s v="FOB"/>
    <x v="0"/>
    <n v="1"/>
    <x v="6"/>
    <s v="RAILWAY"/>
    <s v="GDYNIA"/>
    <s v="1"/>
    <s v="697/2016/15"/>
    <n v="54"/>
    <s v="AW16"/>
    <s v="TEXZAM INTERNATIONAL"/>
    <n v="269"/>
    <x v="2"/>
    <x v="2"/>
    <x v="2"/>
    <x v="797"/>
    <n v="13.32"/>
    <s v="Bangladesh"/>
    <x v="280"/>
    <n v="5.62"/>
  </r>
  <r>
    <s v="2016-07-15"/>
    <s v="2016-08-23"/>
    <s v="2016-09-05"/>
    <s v="2016-09-05"/>
    <n v="39"/>
    <n v="52"/>
    <s v="CHITTAGONG"/>
    <s v="FOB"/>
    <x v="0"/>
    <n v="1"/>
    <x v="6"/>
    <s v="RAILWAY"/>
    <s v="GDYNIA"/>
    <s v="1"/>
    <s v="697/2016/20"/>
    <n v="54"/>
    <s v="AW16"/>
    <s v="TEXZAM INTERNATIONAL"/>
    <n v="311"/>
    <x v="2"/>
    <x v="2"/>
    <x v="2"/>
    <x v="798"/>
    <n v="12"/>
    <s v="Bangladesh"/>
    <x v="707"/>
    <n v="5.0599999999999996"/>
  </r>
  <r>
    <s v="2016-07-16"/>
    <s v="2016-07-22"/>
    <s v="2016-07-26"/>
    <s v="2016-07-26"/>
    <n v="6"/>
    <n v="10"/>
    <s v="ŁÓDŹ"/>
    <s v="DDU"/>
    <x v="1"/>
    <n v="1"/>
    <x v="84"/>
    <s v="TRUCK"/>
    <s v="WARSZAWA"/>
    <s v="1"/>
    <s v="7533/2016/4"/>
    <n v="54"/>
    <s v="AW16"/>
    <s v="QUANZHOU HONGTU"/>
    <n v="680"/>
    <x v="0"/>
    <x v="0"/>
    <x v="1"/>
    <x v="799"/>
    <n v="12.41"/>
    <s v="People's Republic of China"/>
    <x v="708"/>
    <n v="5.24"/>
  </r>
  <r>
    <s v="2016-07-18"/>
    <s v="2016-07-30"/>
    <s v="2016-08-03"/>
    <s v="2016-08-03"/>
    <n v="12"/>
    <n v="16"/>
    <s v="ŁÓDŹ"/>
    <s v="DDU"/>
    <x v="3"/>
    <n v="0"/>
    <x v="406"/>
    <s v="RAILWAY"/>
    <s v="MAŁASZEWICZE"/>
    <s v="1"/>
    <s v="7533/2016/2"/>
    <n v="54"/>
    <s v="AW16"/>
    <s v="QUANZHOU HONGTU"/>
    <n v="1768"/>
    <x v="0"/>
    <x v="1"/>
    <x v="1"/>
    <x v="800"/>
    <m/>
    <s v="People's Republic of China"/>
    <x v="142"/>
    <n v="0"/>
  </r>
  <r>
    <s v="2016-07-19"/>
    <s v="2016-07-22"/>
    <s v="2016-07-27"/>
    <s v="2016-07-27"/>
    <n v="3"/>
    <n v="8"/>
    <s v="ŁÓDŹ"/>
    <s v="DDU"/>
    <x v="1"/>
    <n v="1"/>
    <x v="84"/>
    <s v="TRUCK"/>
    <s v="FRANKFURT"/>
    <s v="1"/>
    <s v="7533/2016/7"/>
    <n v="54"/>
    <s v="AW16"/>
    <s v="QUANZHOU HONGTU"/>
    <n v="312"/>
    <x v="0"/>
    <x v="0"/>
    <x v="1"/>
    <x v="801"/>
    <n v="7.18"/>
    <s v="People's Republic of China"/>
    <x v="709"/>
    <n v="3.03"/>
  </r>
  <r>
    <s v="2016-07-19"/>
    <s v="2016-08-21"/>
    <s v="2016-08-26"/>
    <s v="2016-08-26"/>
    <n v="33"/>
    <n v="38"/>
    <s v="NINGBO"/>
    <s v="FOB"/>
    <x v="0"/>
    <n v="0"/>
    <x v="407"/>
    <s v="RAILWAY"/>
    <s v="GDAŃSK"/>
    <s v="1"/>
    <s v="577/2016/16"/>
    <n v="54"/>
    <s v="AW16"/>
    <s v="NINGBO MIAORUI"/>
    <n v="3126"/>
    <x v="0"/>
    <x v="0"/>
    <x v="4"/>
    <x v="802"/>
    <n v="177.59"/>
    <s v="People's Republic of China"/>
    <x v="710"/>
    <n v="74.94"/>
  </r>
  <r>
    <s v="2016-07-19"/>
    <s v="2016-08-21"/>
    <s v="2016-08-26"/>
    <s v="2016-08-26"/>
    <n v="33"/>
    <n v="38"/>
    <s v="NINGBO"/>
    <s v="FOB"/>
    <x v="0"/>
    <n v="1"/>
    <x v="408"/>
    <s v="RAILWAY"/>
    <s v="GDAŃSK"/>
    <s v="1"/>
    <s v="43197/2015/4"/>
    <n v="54"/>
    <s v="AW16"/>
    <s v="NINGBO JAGOO TRADING"/>
    <n v="287"/>
    <x v="1"/>
    <x v="0"/>
    <x v="1"/>
    <x v="803"/>
    <n v="10.98"/>
    <s v="People's Republic of China"/>
    <x v="711"/>
    <n v="4.63"/>
  </r>
  <r>
    <s v="2016-07-19"/>
    <s v="2016-08-31"/>
    <s v="2016-09-05"/>
    <s v="2016-09-05"/>
    <n v="43"/>
    <n v="48"/>
    <s v="CHITTAGONG"/>
    <s v="FOB"/>
    <x v="0"/>
    <n v="0"/>
    <x v="409"/>
    <s v="RAILWAY"/>
    <s v="GDYNIA"/>
    <s v="1"/>
    <s v="574/2016/25"/>
    <n v="54"/>
    <s v="AW16"/>
    <s v="TRANSFIGURE CLOTHING"/>
    <n v="3852"/>
    <x v="0"/>
    <x v="0"/>
    <x v="0"/>
    <x v="804"/>
    <n v="65.03"/>
    <s v="Bangladesh"/>
    <x v="712"/>
    <n v="27.44"/>
  </r>
  <r>
    <s v="2016-07-20"/>
    <s v="2016-08-02"/>
    <s v="2016-08-16"/>
    <s v="2016-08-16"/>
    <n v="13"/>
    <n v="27"/>
    <s v="ŁÓDŹ"/>
    <s v="DDU"/>
    <x v="3"/>
    <n v="0"/>
    <x v="410"/>
    <s v="RAILWAY"/>
    <s v="MAŁASZEWICZE"/>
    <s v="1"/>
    <s v="2581/2016/2"/>
    <n v="52"/>
    <s v="AW16"/>
    <s v="XIAMEN KINGLAND"/>
    <n v="777"/>
    <x v="0"/>
    <x v="1"/>
    <x v="1"/>
    <x v="805"/>
    <m/>
    <s v="People's Republic of China"/>
    <x v="142"/>
    <n v="0"/>
  </r>
  <r>
    <s v="2016-07-20"/>
    <s v="2016-08-02"/>
    <s v="2016-08-16"/>
    <s v="2016-08-16"/>
    <n v="13"/>
    <n v="27"/>
    <s v="ŁÓDŹ"/>
    <s v="DDU"/>
    <x v="3"/>
    <n v="0"/>
    <x v="411"/>
    <s v="RAILWAY"/>
    <s v="MAŁASZEWICZE"/>
    <s v="1"/>
    <s v="278/2016/11"/>
    <n v="54"/>
    <s v="AW16"/>
    <s v="XIAMEN KINGLAND"/>
    <n v="1417"/>
    <x v="0"/>
    <x v="1"/>
    <x v="1"/>
    <x v="806"/>
    <m/>
    <s v="People's Republic of China"/>
    <x v="142"/>
    <n v="0"/>
  </r>
  <r>
    <s v="2016-07-20"/>
    <s v="2016-08-02"/>
    <s v="2016-08-16"/>
    <s v="2016-08-16"/>
    <n v="13"/>
    <n v="27"/>
    <s v="ŁÓDŹ"/>
    <s v="DDU"/>
    <x v="3"/>
    <n v="0"/>
    <x v="6"/>
    <s v="RAILWAY"/>
    <s v="MAŁASZEWICZE"/>
    <s v="1"/>
    <s v="278/2016/3"/>
    <n v="54"/>
    <s v="AW16"/>
    <s v="XIAMEN KINGLAND"/>
    <n v="1569"/>
    <x v="2"/>
    <x v="2"/>
    <x v="2"/>
    <x v="807"/>
    <m/>
    <s v="People's Republic of China"/>
    <x v="142"/>
    <n v="0"/>
  </r>
  <r>
    <s v="2016-07-20"/>
    <s v="2016-08-03"/>
    <s v="2016-08-11"/>
    <s v="2016-08-11"/>
    <n v="14"/>
    <n v="22"/>
    <s v="ŁÓDŹ"/>
    <s v="DDU"/>
    <x v="3"/>
    <n v="0"/>
    <x v="412"/>
    <s v="RAILWAY"/>
    <s v="MAŁASZEWICZE"/>
    <s v="1"/>
    <s v="275/2016/10"/>
    <n v="54"/>
    <s v="AW16"/>
    <s v="SUMEC TEXTILE"/>
    <n v="395"/>
    <x v="1"/>
    <x v="0"/>
    <x v="1"/>
    <x v="808"/>
    <m/>
    <s v="People's Republic of China"/>
    <x v="142"/>
    <n v="0"/>
  </r>
  <r>
    <s v="2016-07-21"/>
    <s v="2016-08-04"/>
    <s v="2016-08-05"/>
    <s v="2016-08-05"/>
    <n v="14"/>
    <n v="15"/>
    <s v="ŁÓDŹ"/>
    <s v="DDU"/>
    <x v="3"/>
    <n v="0"/>
    <x v="413"/>
    <s v="RAILWAY"/>
    <s v="MAŁASZEWICZE"/>
    <s v="1"/>
    <s v="577/2016/17"/>
    <n v="54"/>
    <s v="AW16"/>
    <s v="NINGBO MIAORUI"/>
    <n v="776"/>
    <x v="0"/>
    <x v="1"/>
    <x v="1"/>
    <x v="809"/>
    <n v="63.44"/>
    <s v="People's Republic of China"/>
    <x v="713"/>
    <n v="26.77"/>
  </r>
  <r>
    <s v="2016-07-21"/>
    <s v="2016-08-05"/>
    <s v="2016-08-08"/>
    <s v="2016-08-08"/>
    <n v="15"/>
    <n v="18"/>
    <s v="ŁÓDŹ"/>
    <s v="DDU"/>
    <x v="1"/>
    <n v="1"/>
    <x v="84"/>
    <s v="TRUCK"/>
    <s v="FRANKFURT"/>
    <s v="1"/>
    <s v="43189/2015/3"/>
    <n v="54"/>
    <s v="AW16"/>
    <s v="SAILOR MOON CLOTHING LTD"/>
    <n v="408"/>
    <x v="0"/>
    <x v="0"/>
    <x v="1"/>
    <x v="810"/>
    <n v="14.85"/>
    <s v="Bangladesh"/>
    <x v="714"/>
    <n v="6.27"/>
  </r>
  <r>
    <s v="2016-07-21"/>
    <s v="2016-08-21"/>
    <s v="2016-08-26"/>
    <s v="2016-08-26"/>
    <n v="31"/>
    <n v="36"/>
    <s v="YANTIAN"/>
    <s v="FOB"/>
    <x v="0"/>
    <n v="0"/>
    <x v="414"/>
    <s v="RAILWAY"/>
    <s v="GDAŃSK"/>
    <s v="1"/>
    <s v="8298/2016/2"/>
    <n v="51"/>
    <s v="AW16"/>
    <s v="EASTERN CHARM LIMITD"/>
    <n v="1077"/>
    <x v="1"/>
    <x v="0"/>
    <x v="0"/>
    <x v="811"/>
    <n v="80.13"/>
    <s v="People's Republic of China"/>
    <x v="715"/>
    <n v="33.81"/>
  </r>
  <r>
    <s v="2016-07-21"/>
    <s v="2016-09-05"/>
    <s v="2016-09-09"/>
    <s v="2016-09-09"/>
    <n v="46"/>
    <n v="50"/>
    <s v="SHANGHAI"/>
    <s v="FOB"/>
    <x v="0"/>
    <n v="0"/>
    <x v="415"/>
    <s v="RAILWAY"/>
    <s v="GDAŃSK"/>
    <s v="1"/>
    <s v="285/2016/4"/>
    <n v="54"/>
    <s v="AW16"/>
    <s v="JIANGSU SAINTEK"/>
    <n v="710"/>
    <x v="0"/>
    <x v="1"/>
    <x v="1"/>
    <x v="812"/>
    <n v="50"/>
    <s v="People's Republic of China"/>
    <x v="469"/>
    <n v="21.1"/>
  </r>
  <r>
    <s v="2016-07-21"/>
    <s v="2016-09-06"/>
    <s v="2016-09-16"/>
    <s v="2016-09-16"/>
    <n v="47"/>
    <n v="57"/>
    <s v="XIAMEN"/>
    <s v="FOB"/>
    <x v="0"/>
    <n v="1"/>
    <x v="3"/>
    <s v="TRUCK"/>
    <s v="GDAŃSK"/>
    <s v="1"/>
    <s v="11885/2016/1"/>
    <n v="51"/>
    <s v="AW16"/>
    <s v="RUN LIFEWEAR"/>
    <n v="227"/>
    <x v="0"/>
    <x v="0"/>
    <x v="1"/>
    <x v="813"/>
    <n v="13.03"/>
    <s v="People's Republic of China"/>
    <x v="716"/>
    <n v="5.5"/>
  </r>
  <r>
    <s v="2016-07-22"/>
    <s v="2016-07-27"/>
    <s v="2016-08-03"/>
    <s v="2016-08-03"/>
    <n v="5"/>
    <n v="12"/>
    <s v="ŁÓDŹ"/>
    <s v="DDU"/>
    <x v="1"/>
    <n v="1"/>
    <x v="84"/>
    <s v="TRUCK"/>
    <s v="WARSZAWA"/>
    <s v="1"/>
    <s v="3706/2016/7"/>
    <n v="54"/>
    <s v="AW16"/>
    <s v="SEER GLOBAL LTD."/>
    <n v="191"/>
    <x v="0"/>
    <x v="0"/>
    <x v="1"/>
    <x v="814"/>
    <m/>
    <s v="India"/>
    <x v="142"/>
    <n v="0"/>
  </r>
  <r>
    <s v="2016-07-22"/>
    <s v="2016-08-29"/>
    <s v="2016-09-01"/>
    <s v="2016-09-01"/>
    <n v="38"/>
    <n v="41"/>
    <s v="SHANGHAI"/>
    <s v="FOB"/>
    <x v="0"/>
    <n v="0"/>
    <x v="416"/>
    <s v="TRUCK"/>
    <s v="GDAŃSK"/>
    <s v="1"/>
    <s v="280/2016/2"/>
    <n v="54"/>
    <s v="AW16"/>
    <s v="ZHUJI YUANJIN"/>
    <n v="786"/>
    <x v="1"/>
    <x v="0"/>
    <x v="1"/>
    <x v="815"/>
    <n v="18.82"/>
    <s v="People's Republic of China"/>
    <x v="717"/>
    <n v="7.94"/>
  </r>
  <r>
    <s v="2016-07-22"/>
    <s v="2016-08-29"/>
    <s v="2016-09-01"/>
    <s v="2016-09-01"/>
    <n v="38"/>
    <n v="41"/>
    <s v="SHANGHAI"/>
    <s v="FOB"/>
    <x v="0"/>
    <n v="1"/>
    <x v="417"/>
    <s v="TRUCK"/>
    <s v="GDAŃSK"/>
    <s v="1"/>
    <s v="287/2016/3"/>
    <n v="54"/>
    <s v="AW16"/>
    <s v="HANGZHOU EAST CO LTD"/>
    <n v="308"/>
    <x v="0"/>
    <x v="0"/>
    <x v="0"/>
    <x v="816"/>
    <n v="7.21"/>
    <s v="People's Republic of China"/>
    <x v="447"/>
    <n v="3.04"/>
  </r>
  <r>
    <s v="2016-07-22"/>
    <s v="2016-08-29"/>
    <s v="2016-09-01"/>
    <s v="2016-09-01"/>
    <n v="38"/>
    <n v="41"/>
    <s v="SHANGHAI"/>
    <s v="FOB"/>
    <x v="0"/>
    <n v="1"/>
    <x v="6"/>
    <s v="TRUCK"/>
    <s v="GDAŃSK"/>
    <s v="1"/>
    <s v="61527/AW16/1"/>
    <n v="52"/>
    <s v="AW16"/>
    <s v="HAILI ACCESSORIES"/>
    <n v="555"/>
    <x v="2"/>
    <x v="2"/>
    <x v="2"/>
    <x v="817"/>
    <n v="39.72"/>
    <s v="People's Republic of China"/>
    <x v="718"/>
    <n v="16.760000000000002"/>
  </r>
  <r>
    <s v="2016-07-22"/>
    <s v="2016-08-29"/>
    <s v="2016-09-01"/>
    <s v="2016-09-01"/>
    <n v="38"/>
    <n v="41"/>
    <s v="SHANGHAI"/>
    <s v="FOB"/>
    <x v="0"/>
    <n v="1"/>
    <x v="6"/>
    <s v="TRUCK"/>
    <s v="GDAŃSK"/>
    <s v="1"/>
    <s v="8343/2016/4"/>
    <n v="51"/>
    <s v="AW16"/>
    <s v="ANHUI TECHNOLOGY I/E"/>
    <n v="533"/>
    <x v="2"/>
    <x v="2"/>
    <x v="2"/>
    <x v="818"/>
    <n v="19.04"/>
    <s v="People's Republic of China"/>
    <x v="719"/>
    <n v="8.0299999999999994"/>
  </r>
  <r>
    <s v="2016-07-22"/>
    <s v="2016-08-29"/>
    <s v="2016-09-02"/>
    <s v="2016-09-02"/>
    <n v="38"/>
    <n v="42"/>
    <s v="SHANGHAI"/>
    <s v="FOB"/>
    <x v="0"/>
    <n v="0"/>
    <x v="418"/>
    <s v="TRUCK"/>
    <s v="GDAŃSK"/>
    <s v="1"/>
    <s v="62805/AW16/3"/>
    <n v="52"/>
    <s v="AW16"/>
    <s v="SUZHOU QINJIAN I/E"/>
    <n v="14627"/>
    <x v="0"/>
    <x v="0"/>
    <x v="6"/>
    <x v="819"/>
    <n v="286"/>
    <s v="People's Republic of China"/>
    <x v="720"/>
    <n v="120.68"/>
  </r>
  <r>
    <s v="2016-07-22"/>
    <s v="2016-08-29"/>
    <s v="2016-09-02"/>
    <s v="2016-09-02"/>
    <n v="38"/>
    <n v="42"/>
    <s v="SHANGHAI"/>
    <s v="FOB"/>
    <x v="0"/>
    <n v="1"/>
    <x v="419"/>
    <s v="TRUCK"/>
    <s v="GDAŃSK"/>
    <s v="1"/>
    <s v="1071/2016/4"/>
    <n v="52"/>
    <s v="AW16"/>
    <s v="ZHENJIANG S&amp;C"/>
    <n v="1409"/>
    <x v="0"/>
    <x v="0"/>
    <x v="0"/>
    <x v="820"/>
    <n v="31.62"/>
    <s v="People's Republic of China"/>
    <x v="721"/>
    <n v="13.34"/>
  </r>
  <r>
    <s v="2016-07-22"/>
    <s v="2016-08-29"/>
    <s v="2016-09-02"/>
    <s v="2016-09-02"/>
    <n v="38"/>
    <n v="42"/>
    <s v="SHANGHAI"/>
    <s v="FOB"/>
    <x v="0"/>
    <n v="1"/>
    <x v="6"/>
    <s v="TRUCK"/>
    <s v="GDAŃSK"/>
    <s v="1"/>
    <s v="1305/2016/4"/>
    <n v="52"/>
    <s v="AW16"/>
    <s v="SHANGHAI BOSUN"/>
    <n v="842"/>
    <x v="2"/>
    <x v="2"/>
    <x v="2"/>
    <x v="821"/>
    <n v="17.350000000000001"/>
    <s v="People's Republic of China"/>
    <x v="722"/>
    <n v="7.32"/>
  </r>
  <r>
    <s v="2016-07-22"/>
    <s v="2016-08-29"/>
    <s v="2016-09-02"/>
    <s v="2016-09-02"/>
    <n v="38"/>
    <n v="42"/>
    <s v="SHANGHAI"/>
    <s v="FOB"/>
    <x v="0"/>
    <n v="1"/>
    <x v="6"/>
    <s v="TRUCK"/>
    <s v="GDAŃSK"/>
    <s v="1"/>
    <s v="5878/2016/3"/>
    <n v="52"/>
    <s v="AW16"/>
    <s v="SHANGHAI QUEENSHOW"/>
    <n v="43"/>
    <x v="2"/>
    <x v="2"/>
    <x v="2"/>
    <x v="822"/>
    <n v="3.1"/>
    <s v="People's Republic of China"/>
    <x v="723"/>
    <n v="1.31"/>
  </r>
  <r>
    <s v="2016-07-22"/>
    <s v="2016-08-29"/>
    <s v="2016-09-02"/>
    <s v="2016-09-02"/>
    <n v="38"/>
    <n v="42"/>
    <s v="SHANGHAI"/>
    <s v="FOB"/>
    <x v="0"/>
    <n v="1"/>
    <x v="6"/>
    <s v="TRUCK"/>
    <s v="GDAŃSK"/>
    <s v="1"/>
    <s v="588/2016/4"/>
    <n v="52"/>
    <s v="AW16"/>
    <s v="BRIGHT SHOW INT.LTD"/>
    <n v="896"/>
    <x v="2"/>
    <x v="2"/>
    <x v="2"/>
    <x v="823"/>
    <n v="12.8"/>
    <s v="People's Republic of China"/>
    <x v="703"/>
    <n v="5.4"/>
  </r>
  <r>
    <s v="2016-07-22"/>
    <s v="2016-08-29"/>
    <s v="2016-09-03"/>
    <s v="2016-09-03"/>
    <n v="38"/>
    <n v="43"/>
    <s v="SHANGHAI"/>
    <s v="FOB"/>
    <x v="0"/>
    <n v="0"/>
    <x v="420"/>
    <s v="TRUCK"/>
    <s v="GDAŃSK"/>
    <s v="1"/>
    <s v="281/2016/3"/>
    <n v="54"/>
    <s v="AW16"/>
    <s v="ZHEJIANG AMP-KINGHON"/>
    <n v="1412"/>
    <x v="1"/>
    <x v="3"/>
    <x v="1"/>
    <x v="824"/>
    <n v="135.19999999999999"/>
    <s v="People's Republic of China"/>
    <x v="724"/>
    <n v="57.05"/>
  </r>
  <r>
    <s v="2016-07-22"/>
    <s v="2016-08-29"/>
    <s v="2016-09-05"/>
    <s v="2016-09-05"/>
    <n v="38"/>
    <n v="45"/>
    <s v="SHANGHAI"/>
    <s v="FOB"/>
    <x v="0"/>
    <n v="0"/>
    <x v="421"/>
    <s v="TRUCK"/>
    <s v="GDAŃSK"/>
    <s v="1"/>
    <s v="687/2016/4"/>
    <n v="54"/>
    <s v="AW16"/>
    <s v="ANHUI TECHNOLOGY I/E"/>
    <n v="1204"/>
    <x v="0"/>
    <x v="0"/>
    <x v="3"/>
    <x v="825"/>
    <n v="110.58"/>
    <s v="People's Republic of China"/>
    <x v="725"/>
    <n v="46.66"/>
  </r>
  <r>
    <s v="2016-07-22"/>
    <s v="2016-08-29"/>
    <s v="2016-09-06"/>
    <s v="2016-09-06"/>
    <n v="38"/>
    <n v="46"/>
    <s v="SHANGHAI"/>
    <s v="FOB"/>
    <x v="0"/>
    <n v="0"/>
    <x v="422"/>
    <s v="TRUCK"/>
    <s v="GDAŃSK"/>
    <s v="1"/>
    <s v="275/2016/14"/>
    <n v="54"/>
    <s v="AW16"/>
    <s v="SUMEC TEXTILE"/>
    <n v="2714"/>
    <x v="0"/>
    <x v="0"/>
    <x v="4"/>
    <x v="826"/>
    <n v="178.95"/>
    <s v="People's Republic of China"/>
    <x v="726"/>
    <n v="75.510000000000005"/>
  </r>
  <r>
    <s v="2016-07-22"/>
    <s v="2016-08-30"/>
    <s v="2016-09-06"/>
    <s v="2016-09-06"/>
    <n v="39"/>
    <n v="46"/>
    <s v="SHANGHAI"/>
    <s v="FOB"/>
    <x v="0"/>
    <n v="0"/>
    <x v="423"/>
    <s v="RAILWAY"/>
    <s v="GDAŃSK"/>
    <s v="1"/>
    <s v="578/2016/2"/>
    <n v="54"/>
    <s v="AW16"/>
    <s v="JOC GREAT WALL CORP."/>
    <n v="671"/>
    <x v="0"/>
    <x v="1"/>
    <x v="1"/>
    <x v="827"/>
    <n v="42"/>
    <s v="People's Republic of China"/>
    <x v="727"/>
    <n v="17.72"/>
  </r>
  <r>
    <s v="2016-07-23"/>
    <s v="2016-08-26"/>
    <s v="2016-08-30"/>
    <s v="2016-08-30"/>
    <n v="34"/>
    <n v="38"/>
    <s v="NINGBO"/>
    <s v="FOB"/>
    <x v="0"/>
    <n v="0"/>
    <x v="424"/>
    <s v="RAILWAY"/>
    <s v="GDAŃSK"/>
    <s v="1"/>
    <s v="577/2016/18"/>
    <n v="54"/>
    <s v="AW16"/>
    <s v="NINGBO MIAORUI"/>
    <n v="2651"/>
    <x v="0"/>
    <x v="0"/>
    <x v="3"/>
    <x v="828"/>
    <n v="99.07"/>
    <s v="People's Republic of China"/>
    <x v="728"/>
    <n v="41.8"/>
  </r>
  <r>
    <s v="2016-07-23"/>
    <s v="2016-08-26"/>
    <s v="2016-08-31"/>
    <s v="2016-08-31"/>
    <n v="34"/>
    <n v="39"/>
    <s v="NINGBO"/>
    <s v="FOB"/>
    <x v="0"/>
    <n v="1"/>
    <x v="425"/>
    <s v="RAILWAY"/>
    <s v="GDAŃSK"/>
    <s v="1"/>
    <s v="3520/2016/2"/>
    <n v="54"/>
    <s v="AW16"/>
    <s v="NINGBO YINZHOU VANDK"/>
    <n v="1370"/>
    <x v="0"/>
    <x v="1"/>
    <x v="1"/>
    <x v="829"/>
    <n v="36.11"/>
    <s v="People's Republic of China"/>
    <x v="729"/>
    <n v="15.24"/>
  </r>
  <r>
    <s v="2016-07-23"/>
    <s v="2016-08-26"/>
    <s v="2016-08-31"/>
    <s v="2016-08-31"/>
    <n v="34"/>
    <n v="39"/>
    <s v="NINGBO"/>
    <s v="FOB"/>
    <x v="0"/>
    <n v="1"/>
    <x v="6"/>
    <s v="RAILWAY"/>
    <s v="GDAŃSK"/>
    <s v="1"/>
    <s v="703/2016/4"/>
    <n v="54"/>
    <s v="AW16"/>
    <s v="NINGBO EVERGREEN"/>
    <n v="504"/>
    <x v="2"/>
    <x v="2"/>
    <x v="2"/>
    <x v="799"/>
    <n v="15.48"/>
    <s v="People's Republic of China"/>
    <x v="730"/>
    <n v="6.53"/>
  </r>
  <r>
    <s v="2016-07-23"/>
    <s v="2016-08-30"/>
    <s v="2016-09-02"/>
    <s v="2016-09-02"/>
    <n v="38"/>
    <n v="41"/>
    <s v="CHITTAGONG"/>
    <s v="FOB"/>
    <x v="0"/>
    <n v="1"/>
    <x v="426"/>
    <s v="TRUCK"/>
    <s v="GDYNIA"/>
    <s v="1"/>
    <s v="571/2016/11"/>
    <n v="54"/>
    <s v="AW16"/>
    <s v="FASHIONTEX"/>
    <n v="953"/>
    <x v="0"/>
    <x v="0"/>
    <x v="0"/>
    <x v="830"/>
    <n v="12.4"/>
    <s v="Bangladesh"/>
    <x v="731"/>
    <n v="5.23"/>
  </r>
  <r>
    <s v="2016-07-23"/>
    <s v="2016-08-30"/>
    <s v="2016-09-02"/>
    <s v="2016-09-02"/>
    <n v="38"/>
    <n v="41"/>
    <s v="CHITTAGONG"/>
    <s v="FOB"/>
    <x v="0"/>
    <n v="1"/>
    <x v="6"/>
    <s v="TRUCK"/>
    <s v="GDYNIA"/>
    <s v="1"/>
    <s v="574/2016/26"/>
    <n v="54"/>
    <s v="AW16"/>
    <s v="TRANSFIGURE CLOTHING"/>
    <n v="2185"/>
    <x v="2"/>
    <x v="2"/>
    <x v="2"/>
    <x v="831"/>
    <n v="47.28"/>
    <s v="Bangladesh"/>
    <x v="732"/>
    <n v="19.95"/>
  </r>
  <r>
    <s v="2016-07-23"/>
    <s v="2016-08-30"/>
    <s v="2016-09-16"/>
    <s v="2016-09-16"/>
    <n v="38"/>
    <n v="55"/>
    <s v="NINGBO"/>
    <s v="FOB"/>
    <x v="0"/>
    <n v="0"/>
    <x v="427"/>
    <s v="TRUCK"/>
    <s v="GDAŃSK"/>
    <s v="1"/>
    <s v="707/2016/2"/>
    <n v="54"/>
    <s v="AW16"/>
    <s v="SHAOXING GOLDEN WAVE"/>
    <n v="4360"/>
    <x v="0"/>
    <x v="4"/>
    <x v="1"/>
    <x v="832"/>
    <n v="147.28"/>
    <s v="People's Republic of China"/>
    <x v="733"/>
    <n v="62.15"/>
  </r>
  <r>
    <s v="2016-07-24"/>
    <s v="2016-07-27"/>
    <s v="2016-08-02"/>
    <s v="2016-08-02"/>
    <n v="3"/>
    <n v="9"/>
    <s v="ŁÓDŹ"/>
    <s v="DDU"/>
    <x v="1"/>
    <n v="1"/>
    <x v="84"/>
    <s v="TRUCK"/>
    <s v="WARSZAWA"/>
    <s v="1"/>
    <s v="569/2016/2"/>
    <n v="54"/>
    <s v="AW16"/>
    <s v="SANTEX INC"/>
    <n v="518"/>
    <x v="0"/>
    <x v="0"/>
    <x v="1"/>
    <x v="833"/>
    <m/>
    <s v="India"/>
    <x v="142"/>
    <n v="0"/>
  </r>
  <r>
    <s v="2016-07-24"/>
    <s v="2016-08-26"/>
    <s v="2016-09-06"/>
    <s v="2016-09-06"/>
    <n v="33"/>
    <n v="44"/>
    <s v="CHITTAGONG"/>
    <s v="FOB"/>
    <x v="0"/>
    <n v="1"/>
    <x v="428"/>
    <s v="RAILWAY"/>
    <s v="GDAŃSK"/>
    <s v="1"/>
    <s v="571/2016/12"/>
    <n v="54"/>
    <s v="AW16"/>
    <s v="FASHIONTEX"/>
    <n v="460"/>
    <x v="0"/>
    <x v="0"/>
    <x v="0"/>
    <x v="834"/>
    <n v="17.760000000000002"/>
    <s v="Bangladesh"/>
    <x v="734"/>
    <n v="7.49"/>
  </r>
  <r>
    <s v="2016-07-24"/>
    <s v="2016-08-26"/>
    <s v="2016-09-06"/>
    <s v="2016-09-06"/>
    <n v="33"/>
    <n v="44"/>
    <s v="CHITTAGONG"/>
    <s v="FOB"/>
    <x v="0"/>
    <n v="1"/>
    <x v="6"/>
    <s v="RAILWAY"/>
    <s v="GDAŃSK"/>
    <s v="1"/>
    <s v="574/2016/28"/>
    <n v="54"/>
    <s v="AW16"/>
    <s v="TRANSFIGURE CLOTHING"/>
    <n v="1593"/>
    <x v="2"/>
    <x v="2"/>
    <x v="2"/>
    <x v="835"/>
    <n v="28.59"/>
    <s v="Bangladesh"/>
    <x v="735"/>
    <n v="12.06"/>
  </r>
  <r>
    <s v="2016-07-24"/>
    <s v="2016-08-26"/>
    <s v="2016-09-06"/>
    <s v="2016-09-06"/>
    <n v="33"/>
    <n v="44"/>
    <s v="CHITTAGONG"/>
    <s v="FOB"/>
    <x v="0"/>
    <n v="1"/>
    <x v="6"/>
    <s v="RAILWAY"/>
    <s v="GDAŃSK"/>
    <s v="1"/>
    <s v="7518/2016/1"/>
    <n v="54"/>
    <s v="AW16"/>
    <s v="INTRAMEX FASHIONS"/>
    <n v="621"/>
    <x v="2"/>
    <x v="2"/>
    <x v="2"/>
    <x v="836"/>
    <n v="13.36"/>
    <s v="Bangladesh"/>
    <x v="736"/>
    <n v="5.64"/>
  </r>
  <r>
    <s v="2016-07-26"/>
    <s v="2016-08-26"/>
    <s v="2016-08-30"/>
    <s v="2016-08-30"/>
    <n v="31"/>
    <n v="35"/>
    <s v="NINGBO"/>
    <s v="FOB"/>
    <x v="0"/>
    <n v="0"/>
    <x v="429"/>
    <s v="RAILWAY"/>
    <s v="GDAŃSK"/>
    <s v="1"/>
    <s v="8068/2016/3"/>
    <n v="51"/>
    <s v="AW16"/>
    <s v="BOK CO., LTD."/>
    <n v="3392"/>
    <x v="0"/>
    <x v="3"/>
    <x v="0"/>
    <x v="837"/>
    <n v="168.6"/>
    <s v="People's Republic of China"/>
    <x v="737"/>
    <n v="71.14"/>
  </r>
  <r>
    <s v="2016-07-26"/>
    <s v="2016-08-26"/>
    <s v="2016-08-31"/>
    <s v="2016-08-31"/>
    <n v="31"/>
    <n v="36"/>
    <s v="XIAMEN"/>
    <s v="FOB"/>
    <x v="0"/>
    <n v="0"/>
    <x v="430"/>
    <s v="RAILWAY"/>
    <s v="GDAŃSK"/>
    <s v="1"/>
    <s v="278/2016/10"/>
    <n v="54"/>
    <s v="AW16"/>
    <s v="XIAMEN KINGLAND"/>
    <n v="1765"/>
    <x v="1"/>
    <x v="0"/>
    <x v="3"/>
    <x v="838"/>
    <n v="131.51"/>
    <s v="People's Republic of China"/>
    <x v="738"/>
    <n v="55.49"/>
  </r>
  <r>
    <s v="2016-07-26"/>
    <s v="2016-08-26"/>
    <s v="2016-08-31"/>
    <s v="2016-08-31"/>
    <n v="31"/>
    <n v="36"/>
    <s v="XIAMEN"/>
    <s v="FOB"/>
    <x v="0"/>
    <n v="0"/>
    <x v="431"/>
    <s v="TRUCK"/>
    <s v="GDAŃSK"/>
    <s v="1"/>
    <s v="1037/2016/11"/>
    <n v="54"/>
    <s v="AW16"/>
    <s v="QUANZHOU CEREALS O&amp;F"/>
    <n v="2065"/>
    <x v="0"/>
    <x v="1"/>
    <x v="1"/>
    <x v="839"/>
    <n v="50.96"/>
    <s v="People's Republic of China"/>
    <x v="739"/>
    <n v="21.5"/>
  </r>
  <r>
    <s v="2016-07-27"/>
    <s v="2016-07-31"/>
    <s v="2016-08-30"/>
    <s v="2016-08-30"/>
    <n v="4"/>
    <n v="34"/>
    <s v="ŁÓDŹ"/>
    <s v="DDU"/>
    <x v="1"/>
    <n v="1"/>
    <x v="84"/>
    <s v="TRUCK"/>
    <s v="WARSZAWA"/>
    <s v="1"/>
    <s v="42566/2015/1"/>
    <n v="54"/>
    <s v="AW16"/>
    <s v="REDWAN TEX&amp;APPARELS"/>
    <n v="691"/>
    <x v="0"/>
    <x v="0"/>
    <x v="1"/>
    <x v="840"/>
    <n v="14.01"/>
    <s v="Bangladesh"/>
    <x v="431"/>
    <n v="5.91"/>
  </r>
  <r>
    <s v="2016-07-27"/>
    <s v="2016-08-05"/>
    <s v="2016-08-11"/>
    <s v="2016-08-11"/>
    <n v="9"/>
    <n v="15"/>
    <s v="CHITTAGONG"/>
    <s v="FOB"/>
    <x v="1"/>
    <n v="1"/>
    <x v="84"/>
    <s v="TRUCK"/>
    <s v="WARSZAWA"/>
    <s v="1"/>
    <s v="42575/2015/14"/>
    <n v="54"/>
    <s v="AW16"/>
    <s v="PADMA SATEL ARAB"/>
    <n v="906"/>
    <x v="0"/>
    <x v="0"/>
    <x v="1"/>
    <x v="841"/>
    <n v="24.17"/>
    <s v="Bangladesh"/>
    <x v="740"/>
    <n v="10.199999999999999"/>
  </r>
  <r>
    <s v="2016-07-27"/>
    <s v="2016-09-09"/>
    <s v="2016-09-14"/>
    <s v="2016-09-14"/>
    <n v="44"/>
    <n v="49"/>
    <s v="QINGDAO"/>
    <s v="FOB"/>
    <x v="0"/>
    <n v="0"/>
    <x v="432"/>
    <s v="TRUCK"/>
    <s v="GDAŃSK"/>
    <s v="1"/>
    <s v="43063/2015/7"/>
    <n v="52"/>
    <s v="AW16"/>
    <s v="SUZHOU QINJIAN I/E"/>
    <n v="1287"/>
    <x v="1"/>
    <x v="0"/>
    <x v="1"/>
    <x v="842"/>
    <n v="24.42"/>
    <s v="People's Republic of China"/>
    <x v="741"/>
    <n v="10.3"/>
  </r>
  <r>
    <s v="2016-07-28"/>
    <s v="2016-08-01"/>
    <s v="2016-08-22"/>
    <s v="2016-08-22"/>
    <n v="4"/>
    <n v="25"/>
    <s v="ŁÓDŹ"/>
    <s v="DDU"/>
    <x v="1"/>
    <n v="1"/>
    <x v="84"/>
    <s v="TRUCK"/>
    <s v="WARSZAWA"/>
    <s v="1"/>
    <s v="571/2016/10"/>
    <n v="54"/>
    <s v="AW16"/>
    <s v="FASHIONTEX"/>
    <n v="39"/>
    <x v="0"/>
    <x v="0"/>
    <x v="1"/>
    <x v="843"/>
    <n v="0.9"/>
    <s v="Bangladesh"/>
    <x v="742"/>
    <n v="0.38"/>
  </r>
  <r>
    <s v="2016-07-28"/>
    <s v="2016-08-26"/>
    <s v="2016-08-31"/>
    <s v="2016-08-31"/>
    <n v="29"/>
    <n v="34"/>
    <s v="SHENZHEN"/>
    <s v="FOB"/>
    <x v="0"/>
    <n v="0"/>
    <x v="433"/>
    <s v="TRUCK"/>
    <s v="GDAŃSK"/>
    <s v="1"/>
    <s v="7769/2016/2"/>
    <n v="51"/>
    <s v="AW16"/>
    <s v="BEEKO"/>
    <n v="1564"/>
    <x v="1"/>
    <x v="0"/>
    <x v="0"/>
    <x v="844"/>
    <n v="80.05"/>
    <s v="People's Republic of China"/>
    <x v="743"/>
    <n v="33.78"/>
  </r>
  <r>
    <s v="2016-07-28"/>
    <s v="2016-08-27"/>
    <s v="2016-09-21"/>
    <s v="2016-09-21"/>
    <n v="30"/>
    <n v="55"/>
    <s v="SHENZHEN"/>
    <s v="FOB"/>
    <x v="0"/>
    <n v="0"/>
    <x v="434"/>
    <s v="TRUCK"/>
    <s v="GDAŃSK"/>
    <s v="1"/>
    <s v="7536/2016/4"/>
    <n v="51"/>
    <s v="AW16"/>
    <s v="YONGXINGLONG CHILDRE"/>
    <n v="1591"/>
    <x v="1"/>
    <x v="0"/>
    <x v="0"/>
    <x v="845"/>
    <n v="73.5"/>
    <s v="People's Republic of China"/>
    <x v="744"/>
    <n v="31.01"/>
  </r>
  <r>
    <s v="2016-07-28"/>
    <s v="2016-09-05"/>
    <s v="2016-09-08"/>
    <s v="2016-09-08"/>
    <n v="39"/>
    <n v="42"/>
    <s v="XIAMEN"/>
    <s v="FOB"/>
    <x v="0"/>
    <n v="0"/>
    <x v="435"/>
    <s v="TRUCK"/>
    <s v="GDAŃSK"/>
    <s v="1"/>
    <s v="729/2016/2"/>
    <n v="54"/>
    <s v="AW16"/>
    <s v="XIAMEN HALO WORLD"/>
    <n v="1268"/>
    <x v="1"/>
    <x v="0"/>
    <x v="1"/>
    <x v="846"/>
    <n v="24.84"/>
    <s v="People's Republic of China"/>
    <x v="745"/>
    <n v="10.48"/>
  </r>
  <r>
    <s v="2016-07-28"/>
    <s v="2016-09-12"/>
    <s v="2016-09-16"/>
    <s v="2016-09-16"/>
    <n v="46"/>
    <n v="50"/>
    <s v="SHANGHAI"/>
    <s v="FOB"/>
    <x v="0"/>
    <n v="0"/>
    <x v="436"/>
    <s v="TRUCK"/>
    <s v="GDAŃSK"/>
    <s v="1"/>
    <s v="285/2016/3"/>
    <n v="54"/>
    <s v="AW16"/>
    <s v="JIANGSU SAINTEK"/>
    <n v="774"/>
    <x v="0"/>
    <x v="1"/>
    <x v="1"/>
    <x v="847"/>
    <n v="52.6"/>
    <s v="People's Republic of China"/>
    <x v="746"/>
    <n v="22.2"/>
  </r>
  <r>
    <s v="2016-07-29"/>
    <s v="2016-09-03"/>
    <s v="2016-09-07"/>
    <s v="2016-09-07"/>
    <n v="36"/>
    <n v="40"/>
    <s v="NINGBO"/>
    <s v="FOB"/>
    <x v="0"/>
    <n v="0"/>
    <x v="437"/>
    <s v="TRUCK"/>
    <s v="GDAŃSK"/>
    <s v="1"/>
    <s v="577/2016/19"/>
    <n v="54"/>
    <s v="AW16"/>
    <s v="NINGBO MIAORUI"/>
    <n v="6294"/>
    <x v="1"/>
    <x v="0"/>
    <x v="5"/>
    <x v="848"/>
    <n v="272.24"/>
    <s v="People's Republic of China"/>
    <x v="747"/>
    <n v="114.88"/>
  </r>
  <r>
    <s v="2016-07-29"/>
    <s v="2016-09-04"/>
    <s v="2016-09-16"/>
    <s v="2016-09-16"/>
    <n v="37"/>
    <n v="49"/>
    <s v="SHANGHAI"/>
    <s v="FOB"/>
    <x v="0"/>
    <n v="1"/>
    <x v="3"/>
    <s v="TRUCK"/>
    <s v="GDAŃSK"/>
    <s v="1"/>
    <s v="43063/2015/14"/>
    <n v="52"/>
    <s v="AW16"/>
    <s v="SUZHOU QINJIAN I/E"/>
    <n v="715"/>
    <x v="0"/>
    <x v="0"/>
    <x v="1"/>
    <x v="849"/>
    <n v="9.7899999999999991"/>
    <s v="People's Republic of China"/>
    <x v="748"/>
    <n v="4.13"/>
  </r>
  <r>
    <s v="2016-07-29"/>
    <s v="2016-09-05"/>
    <s v="2016-09-08"/>
    <s v="2016-09-08"/>
    <n v="38"/>
    <n v="41"/>
    <s v="SHANGHAI"/>
    <s v="FOB"/>
    <x v="0"/>
    <n v="0"/>
    <x v="438"/>
    <s v="TRUCK"/>
    <s v="GDAŃSK"/>
    <s v="1"/>
    <s v="687/2016/5"/>
    <n v="54"/>
    <s v="AW16"/>
    <s v="ANHUI TECHNOLOGY I/E"/>
    <n v="581"/>
    <x v="0"/>
    <x v="1"/>
    <x v="1"/>
    <x v="850"/>
    <n v="55.51"/>
    <s v="People's Republic of China"/>
    <x v="749"/>
    <n v="23.42"/>
  </r>
  <r>
    <s v="2016-07-29"/>
    <s v="2016-09-05"/>
    <s v="2016-09-09"/>
    <s v="2016-09-09"/>
    <n v="38"/>
    <n v="42"/>
    <s v="SHANGHAI"/>
    <s v="FOB"/>
    <x v="0"/>
    <n v="0"/>
    <x v="439"/>
    <s v="RAILWAY"/>
    <s v="GDAŃSK"/>
    <s v="1"/>
    <s v="281/2016/4"/>
    <n v="54"/>
    <s v="AW16"/>
    <s v="ZHEJIANG AMP-KINGHON"/>
    <n v="844"/>
    <x v="0"/>
    <x v="3"/>
    <x v="1"/>
    <x v="851"/>
    <n v="98"/>
    <s v="People's Republic of China"/>
    <x v="750"/>
    <n v="41.35"/>
  </r>
  <r>
    <s v="2016-07-29"/>
    <s v="2016-09-05"/>
    <s v="2016-09-09"/>
    <s v="2016-09-09"/>
    <n v="38"/>
    <n v="42"/>
    <s v="SHANGHAI"/>
    <s v="FOB"/>
    <x v="0"/>
    <n v="0"/>
    <x v="440"/>
    <s v="RAILWAY"/>
    <s v="GDAŃSK"/>
    <s v="1"/>
    <s v="275/2016/15"/>
    <n v="54"/>
    <s v="AW16"/>
    <s v="SUMEC TEXTILE"/>
    <n v="2545"/>
    <x v="1"/>
    <x v="0"/>
    <x v="3"/>
    <x v="852"/>
    <n v="140.86000000000001"/>
    <s v="People's Republic of China"/>
    <x v="751"/>
    <n v="59.44"/>
  </r>
  <r>
    <s v="2016-07-29"/>
    <s v="2016-09-05"/>
    <s v="2016-09-09"/>
    <s v="2016-09-09"/>
    <n v="38"/>
    <n v="42"/>
    <s v="SHANGHAI"/>
    <s v="FOB"/>
    <x v="0"/>
    <n v="0"/>
    <x v="441"/>
    <s v="RAILWAY"/>
    <s v="GDAŃSK"/>
    <s v="1"/>
    <s v="43063/2015/13"/>
    <n v="52"/>
    <s v="AW16"/>
    <s v="SUZHOU QINJIAN I/E"/>
    <n v="1188"/>
    <x v="1"/>
    <x v="0"/>
    <x v="1"/>
    <x v="853"/>
    <n v="24.58"/>
    <s v="People's Republic of China"/>
    <x v="752"/>
    <n v="10.37"/>
  </r>
  <r>
    <s v="2016-07-30"/>
    <s v="2016-08-11"/>
    <s v="2016-08-18"/>
    <s v="2016-08-18"/>
    <n v="12"/>
    <n v="19"/>
    <s v="ŁÓDŹ"/>
    <s v="DDU"/>
    <x v="3"/>
    <n v="0"/>
    <x v="442"/>
    <s v="RAILWAY"/>
    <s v="MAŁASZEWICZE"/>
    <s v="1"/>
    <s v="1037/2016/12"/>
    <n v="54"/>
    <s v="AW16"/>
    <s v="QUANZHOU CEREALS O&amp;F"/>
    <n v="1585"/>
    <x v="0"/>
    <x v="1"/>
    <x v="1"/>
    <x v="854"/>
    <n v="32.57"/>
    <s v="People's Republic of China"/>
    <x v="753"/>
    <n v="13.74"/>
  </r>
  <r>
    <s v="2016-07-31"/>
    <s v="2016-09-08"/>
    <s v="2016-09-12"/>
    <s v="2016-09-12"/>
    <n v="39"/>
    <n v="43"/>
    <s v="TUTICORIN"/>
    <s v="FOB"/>
    <x v="0"/>
    <n v="0"/>
    <x v="443"/>
    <s v="TRUCK"/>
    <s v="GDAŃSK"/>
    <s v="1"/>
    <s v="43190/2015/12"/>
    <n v="54"/>
    <s v="AW16"/>
    <s v="BLOOM CLOTHING CO."/>
    <n v="1090"/>
    <x v="1"/>
    <x v="0"/>
    <x v="1"/>
    <x v="855"/>
    <n v="25.87"/>
    <s v="India"/>
    <x v="754"/>
    <n v="10.92"/>
  </r>
  <r>
    <s v="2016-07-31"/>
    <s v="2016-09-09"/>
    <s v="2016-09-15"/>
    <s v="2016-09-15"/>
    <n v="40"/>
    <n v="46"/>
    <s v="CHITTAGONG"/>
    <s v="FOB"/>
    <x v="0"/>
    <n v="1"/>
    <x v="444"/>
    <s v="TRUCK"/>
    <s v="GDAŃSK"/>
    <s v="1"/>
    <s v="568/2016/24"/>
    <n v="54"/>
    <s v="AW16"/>
    <s v="FAIR TRADE INT'L"/>
    <n v="904"/>
    <x v="0"/>
    <x v="0"/>
    <x v="0"/>
    <x v="856"/>
    <n v="35.700000000000003"/>
    <s v="Bangladesh"/>
    <x v="755"/>
    <n v="15.06"/>
  </r>
  <r>
    <s v="2016-07-31"/>
    <s v="2016-09-09"/>
    <s v="2016-09-15"/>
    <s v="2016-09-15"/>
    <n v="40"/>
    <n v="46"/>
    <s v="CHITTAGONG"/>
    <s v="FOB"/>
    <x v="0"/>
    <n v="1"/>
    <x v="6"/>
    <s v="TRUCK"/>
    <s v="GDAŃSK"/>
    <s v="1"/>
    <s v="7518/2016/2"/>
    <n v="54"/>
    <s v="AW16"/>
    <s v="INTRAMEX FASHIONS"/>
    <n v="230"/>
    <x v="2"/>
    <x v="2"/>
    <x v="2"/>
    <x v="857"/>
    <n v="8.14"/>
    <s v="Bangladesh"/>
    <x v="14"/>
    <n v="3.43"/>
  </r>
  <r>
    <s v="2016-07-31"/>
    <s v="2016-09-09"/>
    <s v="2016-09-15"/>
    <s v="2016-09-15"/>
    <n v="40"/>
    <n v="46"/>
    <s v="CHITTAGONG"/>
    <s v="FOB"/>
    <x v="0"/>
    <n v="1"/>
    <x v="445"/>
    <s v="TRUCK"/>
    <s v="GDAŃSK"/>
    <s v="1"/>
    <s v="568/2016/23"/>
    <n v="54"/>
    <s v="AW16"/>
    <s v="FAIR TRADE INT'L"/>
    <n v="396"/>
    <x v="0"/>
    <x v="0"/>
    <x v="0"/>
    <x v="858"/>
    <n v="11.6"/>
    <s v="Bangladesh"/>
    <x v="756"/>
    <n v="4.8899999999999997"/>
  </r>
  <r>
    <s v="2016-07-31"/>
    <s v="2016-09-09"/>
    <s v="2016-09-15"/>
    <s v="2016-09-15"/>
    <n v="40"/>
    <n v="46"/>
    <s v="CHITTAGONG"/>
    <s v="FOB"/>
    <x v="0"/>
    <n v="1"/>
    <x v="6"/>
    <s v="TRUCK"/>
    <s v="GDAŃSK"/>
    <s v="1"/>
    <s v="574/2016/30"/>
    <n v="54"/>
    <s v="AW16"/>
    <s v="TRANSFIGURE CLOTHING"/>
    <n v="1372"/>
    <x v="2"/>
    <x v="2"/>
    <x v="2"/>
    <x v="859"/>
    <n v="25.7"/>
    <s v="Bangladesh"/>
    <x v="757"/>
    <n v="10.84"/>
  </r>
  <r>
    <s v="2016-07-31"/>
    <s v="2016-09-09"/>
    <s v="2016-09-15"/>
    <s v="2016-09-15"/>
    <n v="40"/>
    <n v="46"/>
    <s v="CHITTAGONG"/>
    <s v="FOB"/>
    <x v="0"/>
    <n v="1"/>
    <x v="6"/>
    <s v="TRUCK"/>
    <s v="GDAŃSK"/>
    <s v="1"/>
    <s v="61828/AW16/2"/>
    <n v="52"/>
    <s v="AW16"/>
    <s v="FASHION WEAR INT'L"/>
    <n v="727"/>
    <x v="2"/>
    <x v="2"/>
    <x v="2"/>
    <x v="860"/>
    <n v="15.48"/>
    <s v="Bangladesh"/>
    <x v="730"/>
    <n v="6.53"/>
  </r>
  <r>
    <s v="2016-07-31"/>
    <s v="2016-09-09"/>
    <s v="2016-09-15"/>
    <s v="2016-09-15"/>
    <n v="40"/>
    <n v="46"/>
    <s v="CHITTAGONG"/>
    <s v="FOB"/>
    <x v="0"/>
    <n v="1"/>
    <x v="6"/>
    <s v="TRUCK"/>
    <s v="GDAŃSK"/>
    <s v="1"/>
    <s v="62092/AW16/3"/>
    <n v="52"/>
    <s v="AW16"/>
    <s v="TRANSFIGURE CLOTHING"/>
    <n v="815"/>
    <x v="2"/>
    <x v="2"/>
    <x v="2"/>
    <x v="861"/>
    <n v="13.02"/>
    <s v="Bangladesh"/>
    <x v="758"/>
    <n v="5.49"/>
  </r>
  <r>
    <s v="2016-07-31"/>
    <s v="2016-09-09"/>
    <s v="2016-09-19"/>
    <s v="2016-09-19"/>
    <n v="40"/>
    <n v="50"/>
    <s v="CHITTAGONG"/>
    <s v="FOB"/>
    <x v="0"/>
    <n v="1"/>
    <x v="446"/>
    <s v="RAILWAY"/>
    <s v="GDAŃSK"/>
    <s v="1"/>
    <s v="574/2016/29"/>
    <n v="54"/>
    <s v="AW16"/>
    <s v="TRANSFIGURE CLOTHING"/>
    <n v="397"/>
    <x v="0"/>
    <x v="0"/>
    <x v="0"/>
    <x v="862"/>
    <n v="7.42"/>
    <s v="Bangladesh"/>
    <x v="759"/>
    <n v="3.13"/>
  </r>
  <r>
    <s v="2016-07-31"/>
    <s v="2016-09-09"/>
    <s v="2016-09-19"/>
    <s v="2016-09-19"/>
    <n v="40"/>
    <n v="50"/>
    <s v="CHITTAGONG"/>
    <s v="FOB"/>
    <x v="0"/>
    <n v="1"/>
    <x v="6"/>
    <s v="RAILWAY"/>
    <s v="GDAŃSK"/>
    <s v="1"/>
    <s v="697/2016/21"/>
    <n v="54"/>
    <s v="AW16"/>
    <s v="TEXZAM INTERNATIONAL"/>
    <n v="720"/>
    <x v="2"/>
    <x v="2"/>
    <x v="2"/>
    <x v="863"/>
    <n v="29.11"/>
    <s v="Bangladesh"/>
    <x v="760"/>
    <n v="12.28"/>
  </r>
  <r>
    <s v="2016-07-31"/>
    <s v="2016-09-09"/>
    <s v="2016-09-19"/>
    <s v="2016-09-19"/>
    <n v="40"/>
    <n v="50"/>
    <s v="CHITTAGONG"/>
    <s v="FOB"/>
    <x v="0"/>
    <n v="1"/>
    <x v="6"/>
    <s v="RAILWAY"/>
    <s v="GDAŃSK"/>
    <s v="1"/>
    <s v="727/2016/2"/>
    <n v="54"/>
    <s v="AW16"/>
    <s v="SHUDDHO MODEHAUS"/>
    <n v="768"/>
    <x v="2"/>
    <x v="2"/>
    <x v="2"/>
    <x v="864"/>
    <n v="27.28"/>
    <s v="Bangladesh"/>
    <x v="761"/>
    <n v="11.51"/>
  </r>
  <r>
    <s v="2016-07-31"/>
    <s v="2016-09-16"/>
    <s v="2016-09-20"/>
    <s v="2016-09-20"/>
    <n v="47"/>
    <n v="51"/>
    <s v="TUTICORIN"/>
    <s v="FOB"/>
    <x v="0"/>
    <n v="1"/>
    <x v="447"/>
    <s v="TRUCK"/>
    <s v="GDAŃSK"/>
    <s v="1"/>
    <s v="43183/2015/3"/>
    <n v="54"/>
    <s v="AW16"/>
    <s v="KARTHIKAI TEXTILE"/>
    <n v="291"/>
    <x v="0"/>
    <x v="1"/>
    <x v="1"/>
    <x v="865"/>
    <n v="10.19"/>
    <s v="India"/>
    <x v="762"/>
    <n v="4.3"/>
  </r>
  <r>
    <s v="2016-07-31"/>
    <s v="2016-09-16"/>
    <s v="2016-09-20"/>
    <s v="2016-09-20"/>
    <n v="47"/>
    <n v="51"/>
    <s v="TUTICORIN"/>
    <s v="FOB"/>
    <x v="0"/>
    <n v="1"/>
    <x v="6"/>
    <s v="TRUCK"/>
    <s v="GDAŃSK"/>
    <s v="1"/>
    <s v="43190/2015/13"/>
    <n v="54"/>
    <s v="AW16"/>
    <s v="BLOOM CLOTHING CO."/>
    <n v="526"/>
    <x v="2"/>
    <x v="2"/>
    <x v="2"/>
    <x v="866"/>
    <n v="5.84"/>
    <s v="India"/>
    <x v="763"/>
    <n v="2.46"/>
  </r>
  <r>
    <s v="2016-07-31"/>
    <s v="2016-09-16"/>
    <s v="2016-09-20"/>
    <s v="2016-09-20"/>
    <n v="47"/>
    <n v="51"/>
    <s v="TUTICORIN"/>
    <s v="FOB"/>
    <x v="0"/>
    <n v="1"/>
    <x v="6"/>
    <s v="TRUCK"/>
    <s v="GDAŃSK"/>
    <s v="1"/>
    <s v="716/2016/11"/>
    <n v="54"/>
    <s v="AW16"/>
    <s v="LICHEE APPAREL"/>
    <n v="923"/>
    <x v="2"/>
    <x v="2"/>
    <x v="2"/>
    <x v="867"/>
    <n v="27.91"/>
    <s v="India"/>
    <x v="764"/>
    <n v="11.78"/>
  </r>
  <r>
    <s v="2016-08-01"/>
    <s v="2016-08-02"/>
    <s v="2016-08-05"/>
    <s v="2016-08-05"/>
    <n v="1"/>
    <n v="4"/>
    <s v="ŁÓDŹ"/>
    <s v="DDU"/>
    <x v="1"/>
    <n v="1"/>
    <x v="84"/>
    <s v="TRUCK"/>
    <s v="VIENNA"/>
    <s v="1"/>
    <s v="688/2016/6"/>
    <n v="54"/>
    <s v="AW16"/>
    <s v="SANGOTRA FASHIONS"/>
    <n v="455"/>
    <x v="0"/>
    <x v="0"/>
    <x v="1"/>
    <x v="868"/>
    <m/>
    <s v="India"/>
    <x v="142"/>
    <n v="0"/>
  </r>
  <r>
    <s v="2016-08-01"/>
    <s v="2016-08-05"/>
    <s v="2016-08-09"/>
    <s v="2016-08-09"/>
    <n v="4"/>
    <n v="8"/>
    <s v="ŁÓDŹ"/>
    <s v="DDU"/>
    <x v="1"/>
    <n v="1"/>
    <x v="84"/>
    <s v="TRUCK"/>
    <s v="WARSZAWA"/>
    <s v="1"/>
    <s v="568/2016/3"/>
    <n v="54"/>
    <s v="AW16"/>
    <s v="FAIR TRADE INT'L"/>
    <n v="289"/>
    <x v="0"/>
    <x v="0"/>
    <x v="1"/>
    <x v="869"/>
    <m/>
    <s v="Bangladesh"/>
    <x v="142"/>
    <n v="0"/>
  </r>
  <r>
    <s v="2016-08-01"/>
    <s v="2016-08-27"/>
    <s v="2016-09-02"/>
    <s v="2016-09-02"/>
    <n v="26"/>
    <n v="32"/>
    <s v="NHAVA SHEVA"/>
    <s v="FOB"/>
    <x v="0"/>
    <n v="1"/>
    <x v="3"/>
    <s v="TRUCK"/>
    <s v="HAMBURG"/>
    <s v="1"/>
    <s v="3706/2016/6"/>
    <n v="54"/>
    <s v="AW16"/>
    <s v="SEER GLOBAL LTD."/>
    <n v="171"/>
    <x v="0"/>
    <x v="0"/>
    <x v="1"/>
    <x v="870"/>
    <n v="3.66"/>
    <s v="India"/>
    <x v="765"/>
    <n v="1.54"/>
  </r>
  <r>
    <s v="2016-08-01"/>
    <s v="2016-08-27"/>
    <s v="2016-09-02"/>
    <s v="2016-09-02"/>
    <n v="26"/>
    <n v="32"/>
    <s v="NHAVA SHEVA"/>
    <s v="FOB"/>
    <x v="0"/>
    <n v="1"/>
    <x v="3"/>
    <s v="TRUCK"/>
    <s v="HAMBURG"/>
    <s v="1"/>
    <s v="688/2016/3"/>
    <n v="54"/>
    <s v="AW16"/>
    <s v="SANGOTRA FASHIONS"/>
    <n v="582"/>
    <x v="0"/>
    <x v="0"/>
    <x v="1"/>
    <x v="871"/>
    <n v="8.2899999999999991"/>
    <s v="India"/>
    <x v="766"/>
    <n v="3.5"/>
  </r>
  <r>
    <s v="2016-08-02"/>
    <s v="2016-09-03"/>
    <s v="2016-09-07"/>
    <s v="2016-09-07"/>
    <n v="32"/>
    <n v="36"/>
    <s v="CHITTAGONG"/>
    <s v="FOB"/>
    <x v="0"/>
    <n v="1"/>
    <x v="448"/>
    <s v="TRUCK"/>
    <s v="GDAŃSK"/>
    <s v="1"/>
    <s v="568/2016/27"/>
    <n v="54"/>
    <s v="AW16"/>
    <s v="FAIR TRADE INT'L"/>
    <n v="241"/>
    <x v="0"/>
    <x v="0"/>
    <x v="0"/>
    <x v="872"/>
    <n v="15.36"/>
    <s v="Bangladesh"/>
    <x v="767"/>
    <n v="6.48"/>
  </r>
  <r>
    <s v="2016-08-02"/>
    <s v="2016-09-03"/>
    <s v="2016-09-07"/>
    <s v="2016-09-07"/>
    <n v="32"/>
    <n v="36"/>
    <s v="CHITTAGONG"/>
    <s v="FOB"/>
    <x v="0"/>
    <n v="1"/>
    <x v="6"/>
    <s v="TRUCK"/>
    <s v="GDAŃSK"/>
    <s v="1"/>
    <s v="574/2016/31"/>
    <n v="54"/>
    <s v="AW16"/>
    <s v="TRANSFIGURE CLOTHING"/>
    <n v="1396"/>
    <x v="2"/>
    <x v="2"/>
    <x v="2"/>
    <x v="873"/>
    <n v="43.88"/>
    <s v="Bangladesh"/>
    <x v="768"/>
    <n v="18.52"/>
  </r>
  <r>
    <s v="2016-08-02"/>
    <s v="2016-09-03"/>
    <s v="2016-09-07"/>
    <s v="2016-09-07"/>
    <n v="32"/>
    <n v="36"/>
    <s v="CHITTAGONG"/>
    <s v="FOB"/>
    <x v="0"/>
    <n v="1"/>
    <x v="449"/>
    <s v="TRUCK"/>
    <s v="GDAŃSK"/>
    <s v="1"/>
    <s v="568/2016/26"/>
    <n v="54"/>
    <s v="AW16"/>
    <s v="FAIR TRADE INT'L"/>
    <n v="710"/>
    <x v="0"/>
    <x v="0"/>
    <x v="0"/>
    <x v="874"/>
    <n v="40.200000000000003"/>
    <s v="Bangladesh"/>
    <x v="769"/>
    <n v="16.96"/>
  </r>
  <r>
    <s v="2016-08-02"/>
    <s v="2016-09-03"/>
    <s v="2016-09-07"/>
    <s v="2016-09-07"/>
    <n v="32"/>
    <n v="36"/>
    <s v="CHITTAGONG"/>
    <s v="FOB"/>
    <x v="0"/>
    <n v="1"/>
    <x v="6"/>
    <s v="TRUCK"/>
    <s v="GDAŃSK"/>
    <s v="1"/>
    <s v="571/2016/13"/>
    <n v="54"/>
    <s v="AW16"/>
    <s v="FASHIONTEX"/>
    <n v="556"/>
    <x v="2"/>
    <x v="2"/>
    <x v="2"/>
    <x v="875"/>
    <n v="15.77"/>
    <s v="Bangladesh"/>
    <x v="770"/>
    <n v="6.65"/>
  </r>
  <r>
    <s v="2016-08-02"/>
    <s v="2016-09-03"/>
    <s v="2016-09-08"/>
    <s v="2016-09-08"/>
    <n v="32"/>
    <n v="37"/>
    <s v="CHITTAGONG"/>
    <s v="FOB"/>
    <x v="0"/>
    <n v="0"/>
    <x v="450"/>
    <s v="RAILWAY"/>
    <s v="GDAŃSK"/>
    <s v="1"/>
    <s v="734/2016/8"/>
    <n v="54"/>
    <s v="AW16"/>
    <s v="ZEMTEX EXPORT LTD"/>
    <n v="1016"/>
    <x v="0"/>
    <x v="0"/>
    <x v="0"/>
    <x v="876"/>
    <n v="65.39"/>
    <s v="Bangladesh"/>
    <x v="771"/>
    <n v="27.59"/>
  </r>
  <r>
    <s v="2016-08-02"/>
    <s v="2016-09-03"/>
    <s v="2016-09-10"/>
    <s v="2016-09-10"/>
    <n v="32"/>
    <n v="39"/>
    <s v="CHITTAGONG"/>
    <s v="FOB"/>
    <x v="0"/>
    <n v="0"/>
    <x v="451"/>
    <s v="RAILWAY"/>
    <s v="GDAŃSK"/>
    <s v="1"/>
    <s v="43188/2015/19"/>
    <n v="54"/>
    <s v="AW16"/>
    <s v="FASHION WEAR INT'L"/>
    <n v="1041"/>
    <x v="1"/>
    <x v="0"/>
    <x v="1"/>
    <x v="877"/>
    <n v="19.34"/>
    <s v="Bangladesh"/>
    <x v="772"/>
    <n v="8.16"/>
  </r>
  <r>
    <s v="2016-08-02"/>
    <s v="2016-09-03"/>
    <s v="2016-09-10"/>
    <s v="2016-09-10"/>
    <n v="32"/>
    <n v="39"/>
    <s v="CHITTAGONG"/>
    <s v="FOB"/>
    <x v="0"/>
    <n v="1"/>
    <x v="452"/>
    <s v="RAILWAY"/>
    <s v="GDAŃSK"/>
    <s v="1"/>
    <s v="42575/2015/15"/>
    <n v="54"/>
    <s v="AW16"/>
    <s v="PADMA SATEL ARAB"/>
    <n v="1207"/>
    <x v="0"/>
    <x v="0"/>
    <x v="0"/>
    <x v="878"/>
    <n v="48.25"/>
    <s v="Bangladesh"/>
    <x v="773"/>
    <n v="20.36"/>
  </r>
  <r>
    <s v="2016-08-02"/>
    <s v="2016-09-03"/>
    <s v="2016-09-10"/>
    <s v="2016-09-10"/>
    <n v="32"/>
    <n v="39"/>
    <s v="CHITTAGONG"/>
    <s v="FOB"/>
    <x v="0"/>
    <n v="1"/>
    <x v="6"/>
    <s v="RAILWAY"/>
    <s v="GDAŃSK"/>
    <s v="1"/>
    <s v="568/2016/22"/>
    <n v="54"/>
    <s v="AW16"/>
    <s v="FAIR TRADE INT'L"/>
    <n v="654"/>
    <x v="2"/>
    <x v="2"/>
    <x v="2"/>
    <x v="879"/>
    <n v="16"/>
    <s v="Bangladesh"/>
    <x v="299"/>
    <n v="6.75"/>
  </r>
  <r>
    <s v="2016-08-02"/>
    <s v="2016-09-03"/>
    <s v="2016-09-19"/>
    <s v="2016-09-19"/>
    <n v="32"/>
    <n v="48"/>
    <s v="CHITTAGONG"/>
    <s v="FOB"/>
    <x v="0"/>
    <n v="1"/>
    <x v="453"/>
    <s v="RAILWAY"/>
    <s v="GDAŃSK"/>
    <s v="1"/>
    <s v="42575/2015/4"/>
    <n v="54"/>
    <s v="AW16"/>
    <s v="PADMA SATEL ARAB"/>
    <n v="1231"/>
    <x v="0"/>
    <x v="0"/>
    <x v="0"/>
    <x v="880"/>
    <n v="55.13"/>
    <s v="Bangladesh"/>
    <x v="774"/>
    <n v="23.26"/>
  </r>
  <r>
    <s v="2016-08-02"/>
    <s v="2016-09-03"/>
    <s v="2016-09-19"/>
    <s v="2016-09-19"/>
    <n v="32"/>
    <n v="48"/>
    <s v="CHITTAGONG"/>
    <s v="FOB"/>
    <x v="0"/>
    <n v="1"/>
    <x v="6"/>
    <s v="RAILWAY"/>
    <s v="GDAŃSK"/>
    <s v="1"/>
    <s v="697/2016/22"/>
    <n v="54"/>
    <s v="AW16"/>
    <s v="TEXZAM INTERNATIONAL"/>
    <n v="508"/>
    <x v="2"/>
    <x v="2"/>
    <x v="2"/>
    <x v="881"/>
    <n v="12.7"/>
    <s v="Bangladesh"/>
    <x v="775"/>
    <n v="5.36"/>
  </r>
  <r>
    <s v="2016-08-03"/>
    <s v="2016-08-09"/>
    <s v="2016-08-22"/>
    <s v="2016-08-22"/>
    <n v="6"/>
    <n v="19"/>
    <s v="CHITTAGONG"/>
    <s v="FOB"/>
    <x v="1"/>
    <n v="1"/>
    <x v="84"/>
    <s v="TRUCK"/>
    <s v="WARSZAWA"/>
    <s v="1"/>
    <s v="43185/2015/17"/>
    <n v="54"/>
    <s v="AW16"/>
    <s v="ASROTEX"/>
    <n v="650"/>
    <x v="0"/>
    <x v="0"/>
    <x v="1"/>
    <x v="882"/>
    <m/>
    <s v="Bangladesh"/>
    <x v="142"/>
    <n v="0"/>
  </r>
  <r>
    <s v="2016-08-03"/>
    <s v="2016-09-03"/>
    <s v="2016-09-07"/>
    <s v="2016-09-07"/>
    <n v="31"/>
    <n v="35"/>
    <s v="NINGBO"/>
    <s v="FOB"/>
    <x v="0"/>
    <n v="0"/>
    <x v="454"/>
    <s v="TRUCK"/>
    <s v="GDAŃSK"/>
    <s v="1"/>
    <s v="8068/2016/6"/>
    <n v="51"/>
    <s v="AW16"/>
    <s v="BOK CO., LTD."/>
    <n v="474"/>
    <x v="1"/>
    <x v="0"/>
    <x v="1"/>
    <x v="883"/>
    <n v="21.85"/>
    <s v="People's Republic of China"/>
    <x v="776"/>
    <n v="9.2200000000000006"/>
  </r>
  <r>
    <s v="2016-08-03"/>
    <s v="2016-09-03"/>
    <s v="2016-09-07"/>
    <s v="2016-09-07"/>
    <n v="31"/>
    <n v="35"/>
    <s v="XIAMEN"/>
    <s v="FOB"/>
    <x v="0"/>
    <n v="0"/>
    <x v="455"/>
    <s v="TRUCK"/>
    <s v="GDAŃSK"/>
    <s v="1"/>
    <s v="43196/2015/2"/>
    <n v="54"/>
    <s v="AW16"/>
    <s v="FUJIAN GREEN GROUP"/>
    <n v="1084"/>
    <x v="1"/>
    <x v="0"/>
    <x v="1"/>
    <x v="884"/>
    <n v="20.68"/>
    <s v="People's Republic of China"/>
    <x v="777"/>
    <n v="8.73"/>
  </r>
  <r>
    <s v="2016-08-03"/>
    <s v="2016-09-03"/>
    <s v="2016-09-08"/>
    <s v="2016-09-08"/>
    <n v="31"/>
    <n v="36"/>
    <s v="XIAMEN"/>
    <s v="FOB"/>
    <x v="0"/>
    <n v="0"/>
    <x v="456"/>
    <s v="TRUCK"/>
    <s v="GDAŃSK"/>
    <s v="1"/>
    <s v="1037/2016/13"/>
    <n v="54"/>
    <s v="AW16"/>
    <s v="QUANZHOU CEREALS O&amp;F"/>
    <n v="1322"/>
    <x v="1"/>
    <x v="0"/>
    <x v="1"/>
    <x v="885"/>
    <n v="20.37"/>
    <s v="People's Republic of China"/>
    <x v="778"/>
    <n v="8.6"/>
  </r>
  <r>
    <s v="2016-08-03"/>
    <s v="2016-09-03"/>
    <s v="2016-09-08"/>
    <s v="2016-09-08"/>
    <n v="31"/>
    <n v="36"/>
    <s v="XIAMEN"/>
    <s v="FOB"/>
    <x v="0"/>
    <n v="0"/>
    <x v="457"/>
    <s v="TRUCK"/>
    <s v="GDAŃSK"/>
    <s v="1"/>
    <s v="1037/2016/14"/>
    <n v="54"/>
    <s v="AW16"/>
    <s v="QUANZHOU CEREALS O&amp;F"/>
    <n v="645"/>
    <x v="1"/>
    <x v="0"/>
    <x v="1"/>
    <x v="886"/>
    <n v="20.91"/>
    <s v="People's Republic of China"/>
    <x v="779"/>
    <n v="8.82"/>
  </r>
  <r>
    <s v="2016-08-04"/>
    <s v="2016-08-07"/>
    <s v="2016-08-11"/>
    <s v="2016-08-11"/>
    <n v="3"/>
    <n v="7"/>
    <s v="ŁÓDŹ"/>
    <s v="DDU"/>
    <x v="1"/>
    <n v="1"/>
    <x v="84"/>
    <s v="TRUCK"/>
    <s v="WARSZAWA"/>
    <s v="1"/>
    <s v="3706/2016/8"/>
    <n v="54"/>
    <s v="AW16"/>
    <s v="SEER GLOBAL LTD."/>
    <n v="216"/>
    <x v="0"/>
    <x v="0"/>
    <x v="1"/>
    <x v="473"/>
    <m/>
    <s v="India"/>
    <x v="142"/>
    <n v="0"/>
  </r>
  <r>
    <s v="2016-08-04"/>
    <s v="2016-08-14"/>
    <s v="2016-08-22"/>
    <s v="2016-08-22"/>
    <n v="10"/>
    <n v="18"/>
    <s v="ŁÓDŹ"/>
    <s v="DDU"/>
    <x v="3"/>
    <n v="0"/>
    <x v="458"/>
    <s v="RAILWAY"/>
    <s v="MAŁASZEWICZE"/>
    <s v="1"/>
    <s v="577/2016/20"/>
    <n v="54"/>
    <s v="AW16"/>
    <s v="NINGBO MIAORUI"/>
    <n v="1568"/>
    <x v="0"/>
    <x v="1"/>
    <x v="1"/>
    <x v="887"/>
    <n v="66.900000000000006"/>
    <s v="People's Republic of China"/>
    <x v="780"/>
    <n v="28.23"/>
  </r>
  <r>
    <s v="2016-08-04"/>
    <s v="2016-09-03"/>
    <s v="2016-09-07"/>
    <s v="2016-09-07"/>
    <n v="30"/>
    <n v="34"/>
    <s v="SHENZHEN"/>
    <s v="FOB"/>
    <x v="0"/>
    <n v="0"/>
    <x v="459"/>
    <s v="TRUCK"/>
    <s v="GDAŃSK"/>
    <s v="1"/>
    <s v="7769/2016/4"/>
    <n v="51"/>
    <s v="AW16"/>
    <s v="BEEKO"/>
    <n v="1579"/>
    <x v="0"/>
    <x v="0"/>
    <x v="3"/>
    <x v="888"/>
    <n v="116.74"/>
    <s v="People's Republic of China"/>
    <x v="781"/>
    <n v="49.26"/>
  </r>
  <r>
    <s v="2016-08-04"/>
    <s v="2016-09-09"/>
    <s v="2016-09-23"/>
    <s v="2016-09-23"/>
    <n v="36"/>
    <n v="50"/>
    <s v="CHITTAGONG"/>
    <s v="FOB"/>
    <x v="0"/>
    <n v="1"/>
    <x v="460"/>
    <s v="TRUCK"/>
    <s v="GDAŃSK"/>
    <s v="1"/>
    <s v="43185/2015/18"/>
    <n v="54"/>
    <s v="AW16"/>
    <s v="ASROTEX"/>
    <n v="861"/>
    <x v="0"/>
    <x v="0"/>
    <x v="0"/>
    <x v="889"/>
    <n v="12.7"/>
    <s v="Bangladesh"/>
    <x v="775"/>
    <n v="5.36"/>
  </r>
  <r>
    <s v="2016-08-04"/>
    <s v="2016-09-09"/>
    <s v="2016-09-23"/>
    <s v="2016-09-23"/>
    <n v="36"/>
    <n v="50"/>
    <s v="CHITTAGONG"/>
    <s v="FOB"/>
    <x v="0"/>
    <n v="1"/>
    <x v="6"/>
    <s v="TRUCK"/>
    <s v="GDAŃSK"/>
    <s v="1"/>
    <s v="5344/2016/2"/>
    <n v="54"/>
    <s v="AW16"/>
    <s v="S.B.KNITTING LTD."/>
    <n v="1228"/>
    <x v="2"/>
    <x v="2"/>
    <x v="2"/>
    <x v="890"/>
    <n v="23.68"/>
    <s v="Bangladesh"/>
    <x v="782"/>
    <n v="9.99"/>
  </r>
  <r>
    <s v="2016-08-04"/>
    <s v="2016-09-09"/>
    <s v="2016-09-23"/>
    <s v="2016-09-23"/>
    <n v="36"/>
    <n v="50"/>
    <s v="CHITTAGONG"/>
    <s v="FOB"/>
    <x v="0"/>
    <n v="1"/>
    <x v="6"/>
    <s v="TRUCK"/>
    <s v="GDAŃSK"/>
    <s v="1"/>
    <s v="571/2016/4"/>
    <n v="54"/>
    <s v="AW16"/>
    <s v="FASHIONTEX"/>
    <n v="585"/>
    <x v="2"/>
    <x v="2"/>
    <x v="2"/>
    <x v="891"/>
    <n v="11.08"/>
    <s v="Bangladesh"/>
    <x v="783"/>
    <n v="4.68"/>
  </r>
  <r>
    <s v="2016-08-04"/>
    <s v="2016-09-09"/>
    <s v="2016-09-23"/>
    <s v="2016-09-23"/>
    <n v="36"/>
    <n v="50"/>
    <s v="CHITTAGONG"/>
    <s v="FOB"/>
    <x v="0"/>
    <n v="1"/>
    <x v="6"/>
    <s v="TRUCK"/>
    <s v="GDAŃSK"/>
    <s v="1"/>
    <s v="697/2016/23"/>
    <n v="54"/>
    <s v="AW16"/>
    <s v="TEXZAM INTERNATIONAL"/>
    <n v="868"/>
    <x v="2"/>
    <x v="2"/>
    <x v="2"/>
    <x v="892"/>
    <n v="20.09"/>
    <s v="Bangladesh"/>
    <x v="784"/>
    <n v="8.48"/>
  </r>
  <r>
    <s v="2016-08-05"/>
    <s v="2016-09-11"/>
    <s v="2016-09-20"/>
    <s v="2016-09-20"/>
    <n v="37"/>
    <n v="46"/>
    <s v="NINGBO"/>
    <s v="FOB"/>
    <x v="0"/>
    <n v="1"/>
    <x v="3"/>
    <s v="TRUCK"/>
    <s v="HAMBURG"/>
    <s v="1"/>
    <s v="62219/AW16/1"/>
    <n v="52"/>
    <s v="AW16"/>
    <s v="NINGBO HAITIAN"/>
    <n v="18"/>
    <x v="0"/>
    <x v="0"/>
    <x v="1"/>
    <x v="893"/>
    <n v="1.3"/>
    <s v="People's Republic of China"/>
    <x v="785"/>
    <n v="0.55000000000000004"/>
  </r>
  <r>
    <s v="2016-08-05"/>
    <s v="2016-09-12"/>
    <s v="2016-09-16"/>
    <s v="2016-09-16"/>
    <n v="38"/>
    <n v="42"/>
    <s v="SHANGHAI"/>
    <s v="FOB"/>
    <x v="0"/>
    <n v="0"/>
    <x v="461"/>
    <s v="TRUCK"/>
    <s v="GDAŃSK"/>
    <s v="1"/>
    <s v="275/2016/16"/>
    <n v="54"/>
    <s v="AW16"/>
    <s v="SUMEC TEXTILE"/>
    <n v="540"/>
    <x v="0"/>
    <x v="1"/>
    <x v="1"/>
    <x v="894"/>
    <n v="51.59"/>
    <s v="People's Republic of China"/>
    <x v="786"/>
    <n v="21.77"/>
  </r>
  <r>
    <s v="2016-08-05"/>
    <s v="2016-09-12"/>
    <s v="2016-09-16"/>
    <s v="2016-09-16"/>
    <n v="38"/>
    <n v="42"/>
    <s v="SHANGHAI"/>
    <s v="FOB"/>
    <x v="0"/>
    <n v="0"/>
    <x v="462"/>
    <s v="TRUCK"/>
    <s v="GDAŃSK"/>
    <s v="1"/>
    <s v="275/2016/17"/>
    <n v="54"/>
    <s v="AW16"/>
    <s v="SUMEC TEXTILE"/>
    <n v="555"/>
    <x v="1"/>
    <x v="0"/>
    <x v="1"/>
    <x v="895"/>
    <n v="19.66"/>
    <s v="People's Republic of China"/>
    <x v="272"/>
    <n v="8.3000000000000007"/>
  </r>
  <r>
    <s v="2016-08-05"/>
    <s v="2016-09-12"/>
    <s v="2016-09-16"/>
    <s v="2016-09-16"/>
    <n v="38"/>
    <n v="42"/>
    <s v="SHANGHAI"/>
    <s v="FOB"/>
    <x v="0"/>
    <n v="1"/>
    <x v="463"/>
    <s v="TRUCK"/>
    <s v="GDAŃSK"/>
    <s v="1"/>
    <s v="1799/2016/7"/>
    <n v="52"/>
    <s v="AW16"/>
    <s v="HAILI ACCESSORIES"/>
    <n v="109"/>
    <x v="1"/>
    <x v="0"/>
    <x v="1"/>
    <x v="896"/>
    <n v="8.2799999999999994"/>
    <s v="People's Republic of China"/>
    <x v="787"/>
    <n v="3.49"/>
  </r>
  <r>
    <s v="2016-08-05"/>
    <s v="2016-09-12"/>
    <s v="2016-09-16"/>
    <s v="2016-09-16"/>
    <n v="38"/>
    <n v="42"/>
    <s v="SHANGHAI"/>
    <s v="FOB"/>
    <x v="0"/>
    <n v="1"/>
    <x v="6"/>
    <s v="TRUCK"/>
    <s v="GDAŃSK"/>
    <s v="1"/>
    <s v="43063/2015/8"/>
    <n v="52"/>
    <s v="AW16"/>
    <s v="SUZHOU QINJIAN I/E"/>
    <n v="515"/>
    <x v="2"/>
    <x v="2"/>
    <x v="2"/>
    <x v="897"/>
    <n v="8.1"/>
    <s v="People's Republic of China"/>
    <x v="788"/>
    <n v="3.42"/>
  </r>
  <r>
    <s v="2016-08-05"/>
    <s v="2016-09-12"/>
    <s v="2016-09-16"/>
    <s v="2016-09-16"/>
    <n v="38"/>
    <n v="42"/>
    <s v="SHANGHAI"/>
    <s v="FOB"/>
    <x v="0"/>
    <n v="1"/>
    <x v="6"/>
    <s v="TRUCK"/>
    <s v="GDAŃSK"/>
    <s v="1"/>
    <s v="578/2016/4"/>
    <n v="54"/>
    <s v="AW16"/>
    <s v="JOC GREAT WALL CORP."/>
    <n v="35"/>
    <x v="2"/>
    <x v="2"/>
    <x v="2"/>
    <x v="519"/>
    <n v="4.2300000000000004"/>
    <s v="People's Republic of China"/>
    <x v="789"/>
    <n v="1.78"/>
  </r>
  <r>
    <s v="2016-08-05"/>
    <s v="2016-09-12"/>
    <s v="2016-09-16"/>
    <s v="2016-09-16"/>
    <n v="38"/>
    <n v="42"/>
    <s v="SHANGHAI"/>
    <s v="FOB"/>
    <x v="0"/>
    <n v="1"/>
    <x v="6"/>
    <s v="TRUCK"/>
    <s v="GDAŃSK"/>
    <s v="1"/>
    <s v="588/2016/7"/>
    <n v="52"/>
    <s v="AW16"/>
    <s v="BRIGHT SHOW INT.LTD"/>
    <n v="269"/>
    <x v="2"/>
    <x v="2"/>
    <x v="2"/>
    <x v="898"/>
    <n v="6.19"/>
    <s v="People's Republic of China"/>
    <x v="790"/>
    <n v="2.61"/>
  </r>
  <r>
    <s v="2016-08-06"/>
    <s v="2016-09-13"/>
    <s v="2016-10-05"/>
    <s v="2016-10-05"/>
    <n v="38"/>
    <n v="60"/>
    <s v="XIAMEN"/>
    <s v="FOB"/>
    <x v="0"/>
    <n v="1"/>
    <x v="3"/>
    <s v="TRUCK"/>
    <s v="HAMBURG"/>
    <s v="1"/>
    <s v="7533/2016/8"/>
    <n v="54"/>
    <s v="AW16"/>
    <s v="QUANZHOU HONGTU"/>
    <n v="378"/>
    <x v="0"/>
    <x v="0"/>
    <x v="1"/>
    <x v="899"/>
    <n v="6.79"/>
    <s v="People's Republic of China"/>
    <x v="791"/>
    <n v="2.87"/>
  </r>
  <r>
    <s v="2016-08-07"/>
    <s v="2016-09-07"/>
    <s v="2016-09-16"/>
    <s v="2016-09-16"/>
    <n v="31"/>
    <n v="40"/>
    <s v="TUTICORIN"/>
    <s v="FOB"/>
    <x v="0"/>
    <n v="1"/>
    <x v="3"/>
    <s v="TRUCK"/>
    <s v="HAMBURG"/>
    <s v="1"/>
    <s v="43190/2015/4"/>
    <n v="54"/>
    <s v="AW16"/>
    <s v="BLOOM CLOTHING CO."/>
    <n v="870"/>
    <x v="0"/>
    <x v="0"/>
    <x v="1"/>
    <x v="900"/>
    <n v="6.83"/>
    <s v="India"/>
    <x v="792"/>
    <n v="2.88"/>
  </r>
  <r>
    <s v="2016-08-09"/>
    <s v="2016-09-09"/>
    <s v="2016-09-13"/>
    <s v="2016-09-13"/>
    <n v="31"/>
    <n v="35"/>
    <s v="XIAMEN"/>
    <s v="FOB"/>
    <x v="0"/>
    <n v="0"/>
    <x v="464"/>
    <s v="TRUCK"/>
    <s v="GDAŃSK"/>
    <s v="1"/>
    <s v="5999/2016/2"/>
    <n v="54"/>
    <s v="AW16"/>
    <s v="XIAMEN UNI-METAL CO."/>
    <n v="1570"/>
    <x v="1"/>
    <x v="0"/>
    <x v="1"/>
    <x v="901"/>
    <n v="23.57"/>
    <s v="People's Republic of China"/>
    <x v="793"/>
    <n v="9.9499999999999993"/>
  </r>
  <r>
    <s v="2016-08-09"/>
    <s v="2016-09-16"/>
    <s v="2016-09-22"/>
    <s v="2016-09-22"/>
    <n v="38"/>
    <n v="44"/>
    <s v="CHITTAGONG"/>
    <s v="FOB"/>
    <x v="0"/>
    <n v="1"/>
    <x v="465"/>
    <s v="TRUCK"/>
    <s v="GDAŃSK"/>
    <s v="1"/>
    <s v="43188/2015/23"/>
    <n v="54"/>
    <s v="AW16"/>
    <s v="FASHION WEAR INT'L"/>
    <n v="1630"/>
    <x v="0"/>
    <x v="0"/>
    <x v="0"/>
    <x v="902"/>
    <n v="25.8"/>
    <s v="Bangladesh"/>
    <x v="794"/>
    <n v="10.89"/>
  </r>
  <r>
    <s v="2016-08-09"/>
    <s v="2016-09-16"/>
    <s v="2016-09-22"/>
    <s v="2016-09-22"/>
    <n v="38"/>
    <n v="44"/>
    <s v="CHITTAGONG"/>
    <s v="FOB"/>
    <x v="0"/>
    <n v="1"/>
    <x v="6"/>
    <s v="TRUCK"/>
    <s v="GDAŃSK"/>
    <s v="1"/>
    <s v="574/2016/33"/>
    <n v="54"/>
    <s v="AW16"/>
    <s v="TRANSFIGURE CLOTHING"/>
    <n v="661"/>
    <x v="2"/>
    <x v="2"/>
    <x v="2"/>
    <x v="903"/>
    <n v="15.25"/>
    <s v="Bangladesh"/>
    <x v="795"/>
    <n v="6.43"/>
  </r>
  <r>
    <s v="2016-08-10"/>
    <s v="2016-08-12"/>
    <s v="2016-08-29"/>
    <s v="2016-08-29"/>
    <n v="2"/>
    <n v="19"/>
    <s v="ŁÓDŹ"/>
    <s v="DDU"/>
    <x v="1"/>
    <n v="1"/>
    <x v="84"/>
    <s v="TRUCK"/>
    <s v="WARSZAWA"/>
    <s v="1"/>
    <s v="42566/2015/3"/>
    <n v="54"/>
    <s v="AW16"/>
    <s v="REDWAN TEX&amp;APPARELS"/>
    <n v="955"/>
    <x v="0"/>
    <x v="0"/>
    <x v="1"/>
    <x v="904"/>
    <m/>
    <s v="Bangladesh"/>
    <x v="142"/>
    <n v="0"/>
  </r>
  <r>
    <s v="2016-08-11"/>
    <s v="2016-08-14"/>
    <s v="2016-08-18"/>
    <s v="2016-08-18"/>
    <n v="3"/>
    <n v="7"/>
    <s v="CHITTAGONG"/>
    <s v="FOB"/>
    <x v="1"/>
    <n v="1"/>
    <x v="84"/>
    <s v="TRUCK"/>
    <s v="FRANKFURT"/>
    <s v="1"/>
    <s v="43188/2015/21"/>
    <n v="54"/>
    <s v="AW16"/>
    <s v="FASHION WEAR INT'L"/>
    <n v="253"/>
    <x v="0"/>
    <x v="0"/>
    <x v="1"/>
    <x v="905"/>
    <n v="6.84"/>
    <s v="Bangladesh"/>
    <x v="356"/>
    <n v="2.89"/>
  </r>
  <r>
    <s v="2016-08-11"/>
    <s v="2016-08-14"/>
    <s v="2016-08-18"/>
    <s v="2016-08-18"/>
    <n v="3"/>
    <n v="7"/>
    <s v="ŁÓDŹ"/>
    <s v="DDU"/>
    <x v="1"/>
    <n v="1"/>
    <x v="84"/>
    <s v="TRUCK"/>
    <s v="FRANKFURT"/>
    <s v="1"/>
    <s v="43188/2015/16"/>
    <n v="54"/>
    <s v="AW16"/>
    <s v="FASHION WEAR INT'L"/>
    <n v="1423"/>
    <x v="0"/>
    <x v="0"/>
    <x v="1"/>
    <x v="906"/>
    <n v="20.57"/>
    <s v="Bangladesh"/>
    <x v="796"/>
    <n v="8.68"/>
  </r>
  <r>
    <s v="2016-08-11"/>
    <s v="2016-08-19"/>
    <s v="2016-08-19"/>
    <s v="2016-08-19"/>
    <n v="8"/>
    <n v="8"/>
    <s v="ISTANBUL"/>
    <s v="FCA"/>
    <x v="2"/>
    <n v="1"/>
    <x v="6"/>
    <s v="TRUCK"/>
    <s v="ŁÓDŹ"/>
    <s v="1"/>
    <s v="283/2016/4"/>
    <n v="54"/>
    <s v="AW16"/>
    <s v="KGB CORAP TEKSTIL"/>
    <n v="555"/>
    <x v="0"/>
    <x v="0"/>
    <x v="1"/>
    <x v="907"/>
    <n v="16.38"/>
    <s v="Turkey"/>
    <x v="797"/>
    <n v="6.91"/>
  </r>
  <r>
    <s v="2016-08-11"/>
    <s v="2016-08-23"/>
    <s v="2016-08-26"/>
    <s v="2016-08-26"/>
    <n v="12"/>
    <n v="15"/>
    <s v="ŁÓDŹ"/>
    <s v="DDU"/>
    <x v="3"/>
    <n v="0"/>
    <x v="442"/>
    <s v="RAILWAY"/>
    <s v="MAŁASZEWICZE"/>
    <s v="1"/>
    <s v="1037/2016/2"/>
    <n v="54"/>
    <s v="AW16"/>
    <s v="QUANZHOU CEREALS O&amp;F"/>
    <n v="862"/>
    <x v="0"/>
    <x v="1"/>
    <x v="1"/>
    <x v="908"/>
    <m/>
    <s v="People's Republic of China"/>
    <x v="142"/>
    <n v="0"/>
  </r>
  <r>
    <s v="2016-08-11"/>
    <s v="2016-08-23"/>
    <s v="2016-08-26"/>
    <s v="2016-08-26"/>
    <n v="12"/>
    <n v="15"/>
    <s v="ŁÓDŹ"/>
    <s v="DDU"/>
    <x v="3"/>
    <n v="0"/>
    <x v="466"/>
    <s v="RAILWAY"/>
    <s v="MAŁASZEWICZE"/>
    <s v="1"/>
    <s v="577/2016/21"/>
    <n v="54"/>
    <s v="AW16"/>
    <s v="NINGBO MIAORUI"/>
    <n v="2887"/>
    <x v="0"/>
    <x v="3"/>
    <x v="1"/>
    <x v="909"/>
    <n v="129.12"/>
    <s v="People's Republic of China"/>
    <x v="798"/>
    <n v="54.48"/>
  </r>
  <r>
    <s v="2016-08-11"/>
    <s v="2016-09-16"/>
    <s v="2016-09-27"/>
    <s v="2016-09-27"/>
    <n v="36"/>
    <n v="47"/>
    <s v="CHITTAGONG"/>
    <s v="FOB"/>
    <x v="0"/>
    <n v="1"/>
    <x v="467"/>
    <s v="TRUCK"/>
    <s v="GDAŃSK"/>
    <s v="1"/>
    <s v="43185/2015/16"/>
    <n v="54"/>
    <s v="AW16"/>
    <s v="ASROTEX"/>
    <n v="1186"/>
    <x v="0"/>
    <x v="0"/>
    <x v="0"/>
    <x v="910"/>
    <n v="18.22"/>
    <s v="Bangladesh"/>
    <x v="799"/>
    <n v="7.69"/>
  </r>
  <r>
    <s v="2016-08-11"/>
    <s v="2016-09-16"/>
    <s v="2016-09-27"/>
    <s v="2016-09-27"/>
    <n v="36"/>
    <n v="47"/>
    <s v="CHITTAGONG"/>
    <s v="FOB"/>
    <x v="0"/>
    <n v="1"/>
    <x v="6"/>
    <s v="TRUCK"/>
    <s v="GDAŃSK"/>
    <s v="1"/>
    <s v="697/2016/3"/>
    <n v="54"/>
    <s v="AW16"/>
    <s v="TEXZAM INTERNATIONAL"/>
    <n v="311"/>
    <x v="2"/>
    <x v="2"/>
    <x v="2"/>
    <x v="911"/>
    <n v="7.82"/>
    <s v="Bangladesh"/>
    <x v="668"/>
    <n v="3.3"/>
  </r>
  <r>
    <s v="2016-08-11"/>
    <s v="2016-09-16"/>
    <s v="2016-09-27"/>
    <s v="2016-09-27"/>
    <n v="36"/>
    <n v="47"/>
    <s v="CHITTAGONG"/>
    <s v="FOB"/>
    <x v="0"/>
    <n v="1"/>
    <x v="6"/>
    <s v="TRUCK"/>
    <s v="GDAŃSK"/>
    <s v="1"/>
    <s v="734/2016/3"/>
    <n v="54"/>
    <s v="AW16"/>
    <s v="ZEMTEX EXPORT LTD"/>
    <n v="688"/>
    <x v="2"/>
    <x v="2"/>
    <x v="2"/>
    <x v="912"/>
    <n v="33.44"/>
    <s v="Bangladesh"/>
    <x v="800"/>
    <n v="14.11"/>
  </r>
  <r>
    <s v="2016-08-11"/>
    <s v="2016-09-16"/>
    <s v="2016-09-28"/>
    <s v="2016-09-28"/>
    <n v="36"/>
    <n v="48"/>
    <s v="CHITTAGONG"/>
    <s v="FOB"/>
    <x v="0"/>
    <n v="1"/>
    <x v="468"/>
    <s v="RAILWAY"/>
    <s v="GDAŃSK"/>
    <s v="1"/>
    <s v="43188/2015/24"/>
    <n v="54"/>
    <s v="AW16"/>
    <s v="FASHION WEAR INT'L"/>
    <n v="279"/>
    <x v="0"/>
    <x v="0"/>
    <x v="0"/>
    <x v="913"/>
    <n v="11.41"/>
    <s v="Bangladesh"/>
    <x v="801"/>
    <n v="4.8099999999999996"/>
  </r>
  <r>
    <s v="2016-08-11"/>
    <s v="2016-09-16"/>
    <s v="2016-09-28"/>
    <s v="2016-09-28"/>
    <n v="36"/>
    <n v="48"/>
    <s v="CHITTAGONG"/>
    <s v="FOB"/>
    <x v="0"/>
    <n v="1"/>
    <x v="6"/>
    <s v="RAILWAY"/>
    <s v="GDAŃSK"/>
    <s v="1"/>
    <s v="43192/2015/19"/>
    <n v="54"/>
    <s v="AW16"/>
    <s v="INNOVATION DESIGN"/>
    <n v="914"/>
    <x v="2"/>
    <x v="2"/>
    <x v="2"/>
    <x v="914"/>
    <n v="15.47"/>
    <s v="Bangladesh"/>
    <x v="802"/>
    <n v="6.53"/>
  </r>
  <r>
    <s v="2016-08-11"/>
    <s v="2016-09-16"/>
    <s v="2016-09-28"/>
    <s v="2016-09-28"/>
    <n v="36"/>
    <n v="48"/>
    <s v="CHITTAGONG"/>
    <s v="FOB"/>
    <x v="0"/>
    <n v="1"/>
    <x v="6"/>
    <s v="RAILWAY"/>
    <s v="GDAŃSK"/>
    <s v="1"/>
    <s v="734/2016/9"/>
    <n v="54"/>
    <s v="AW16"/>
    <s v="ZEMTEX EXPORT LTD"/>
    <n v="958"/>
    <x v="2"/>
    <x v="2"/>
    <x v="2"/>
    <x v="915"/>
    <n v="38.119999999999997"/>
    <s v="Bangladesh"/>
    <x v="803"/>
    <n v="16.09"/>
  </r>
  <r>
    <s v="2016-08-12"/>
    <s v="2016-08-18"/>
    <s v="2016-08-23"/>
    <s v="2016-08-23"/>
    <n v="6"/>
    <n v="11"/>
    <s v="ŁÓDŹ"/>
    <s v="DDU"/>
    <x v="1"/>
    <n v="1"/>
    <x v="84"/>
    <s v="TRUCK"/>
    <s v="WARSZAWA"/>
    <s v="1"/>
    <s v="42575/2015/17"/>
    <n v="54"/>
    <s v="AW16"/>
    <s v="PADMA SATEL ARAB"/>
    <n v="790"/>
    <x v="0"/>
    <x v="0"/>
    <x v="1"/>
    <x v="916"/>
    <m/>
    <s v="Bangladesh"/>
    <x v="142"/>
    <n v="0"/>
  </r>
  <r>
    <s v="2016-08-12"/>
    <s v="2016-09-20"/>
    <s v="2016-09-29"/>
    <s v="2016-09-29"/>
    <n v="39"/>
    <n v="48"/>
    <s v="SHANGHAI"/>
    <s v="FOB"/>
    <x v="0"/>
    <n v="1"/>
    <x v="3"/>
    <m/>
    <s v="GDAŃSK"/>
    <s v="1"/>
    <s v="1071/2016/9"/>
    <n v="52"/>
    <s v="AW16"/>
    <s v="ZHENJIANG S&amp;C"/>
    <n v="264"/>
    <x v="0"/>
    <x v="0"/>
    <x v="1"/>
    <x v="898"/>
    <n v="3.92"/>
    <s v="People's Republic of China"/>
    <x v="804"/>
    <n v="1.65"/>
  </r>
  <r>
    <s v="2016-08-13"/>
    <s v="2016-08-17"/>
    <s v="2016-09-12"/>
    <s v="2016-09-12"/>
    <n v="4"/>
    <n v="30"/>
    <s v="ŁÓDŹ"/>
    <s v="DDU"/>
    <x v="1"/>
    <n v="1"/>
    <x v="84"/>
    <s v="TRUCK"/>
    <s v="WARSZAWA"/>
    <s v="1"/>
    <s v="43185/2015/15"/>
    <n v="54"/>
    <s v="AW16"/>
    <s v="ASROTEX"/>
    <n v="1195"/>
    <x v="0"/>
    <x v="0"/>
    <x v="1"/>
    <x v="917"/>
    <m/>
    <s v="Bangladesh"/>
    <x v="142"/>
    <n v="0"/>
  </r>
  <r>
    <s v="2016-08-13"/>
    <s v="2016-08-26"/>
    <s v="2016-08-30"/>
    <s v="2016-08-30"/>
    <n v="13"/>
    <n v="17"/>
    <s v="ŁÓDŹ"/>
    <s v="DDP"/>
    <x v="3"/>
    <n v="0"/>
    <x v="469"/>
    <s v="RAILWAY"/>
    <s v="MAŁASZEWICZE"/>
    <s v="1"/>
    <s v="275/2016/18"/>
    <n v="54"/>
    <s v="AW16"/>
    <s v="SUMEC TEXTILE"/>
    <n v="617"/>
    <x v="0"/>
    <x v="1"/>
    <x v="1"/>
    <x v="918"/>
    <m/>
    <s v="People's Republic of China"/>
    <x v="142"/>
    <n v="0"/>
  </r>
  <r>
    <s v="2016-08-14"/>
    <s v="2016-08-26"/>
    <s v="2016-08-31"/>
    <s v="2016-08-31"/>
    <n v="12"/>
    <n v="17"/>
    <s v="ŁÓDŹ"/>
    <s v="DDU"/>
    <x v="3"/>
    <n v="0"/>
    <x v="470"/>
    <s v="RAILWAY"/>
    <s v="MAŁASZEWICZE"/>
    <s v="1"/>
    <s v="687/2016/6"/>
    <n v="54"/>
    <s v="AW16"/>
    <s v="ANHUI TECHNOLOGY I/E"/>
    <n v="562"/>
    <x v="0"/>
    <x v="0"/>
    <x v="0"/>
    <x v="919"/>
    <m/>
    <s v="People's Republic of China"/>
    <x v="142"/>
    <n v="0"/>
  </r>
  <r>
    <s v="2016-08-15"/>
    <s v="2016-08-31"/>
    <s v="2016-09-12"/>
    <s v="2016-09-12"/>
    <n v="16"/>
    <n v="28"/>
    <s v="CHITTAGONG"/>
    <s v="FOB"/>
    <x v="4"/>
    <n v="1"/>
    <x v="6"/>
    <s v="TRUCK"/>
    <s v="FRANKFURT"/>
    <s v="1"/>
    <s v="7694/2016/1"/>
    <n v="54"/>
    <s v="AW16"/>
    <s v="GLARE FASHIONS LTD."/>
    <n v="532"/>
    <x v="0"/>
    <x v="0"/>
    <x v="1"/>
    <x v="920"/>
    <m/>
    <s v="Bangladesh"/>
    <x v="142"/>
    <n v="0"/>
  </r>
  <r>
    <s v="2016-08-15"/>
    <s v="2016-09-07"/>
    <s v="2016-09-19"/>
    <s v="2016-09-19"/>
    <n v="23"/>
    <n v="35"/>
    <s v="TUTICORIN"/>
    <s v="FOB"/>
    <x v="0"/>
    <n v="1"/>
    <x v="3"/>
    <s v="TRUCK"/>
    <s v="HAMBURG"/>
    <s v="1"/>
    <s v="716/2016/12"/>
    <n v="54"/>
    <s v="AW16"/>
    <s v="LICHEE APPAREL"/>
    <n v="426"/>
    <x v="0"/>
    <x v="0"/>
    <x v="1"/>
    <x v="921"/>
    <n v="15"/>
    <s v="India"/>
    <x v="805"/>
    <n v="6.33"/>
  </r>
  <r>
    <s v="2016-08-15"/>
    <s v="2016-09-28"/>
    <s v="2016-10-04"/>
    <s v="2016-10-04"/>
    <n v="44"/>
    <n v="50"/>
    <s v="CHITTAGONG"/>
    <s v="FOB"/>
    <x v="0"/>
    <n v="1"/>
    <x v="471"/>
    <s v="RAILWAY"/>
    <s v="GDAŃSK"/>
    <s v="1"/>
    <s v="568/2016/28"/>
    <n v="54"/>
    <s v="AW16"/>
    <s v="FAIR TRADE INT'L"/>
    <n v="518"/>
    <x v="0"/>
    <x v="0"/>
    <x v="0"/>
    <x v="922"/>
    <n v="36.35"/>
    <s v="Bangladesh"/>
    <x v="806"/>
    <n v="15.34"/>
  </r>
  <r>
    <s v="2016-08-15"/>
    <s v="2016-09-28"/>
    <s v="2016-10-04"/>
    <s v="2016-10-04"/>
    <n v="44"/>
    <n v="50"/>
    <s v="CHITTAGONG"/>
    <s v="FOB"/>
    <x v="0"/>
    <n v="1"/>
    <x v="6"/>
    <s v="RAILWAY"/>
    <s v="GDAŃSK"/>
    <s v="1"/>
    <s v="574/2016/34"/>
    <n v="54"/>
    <s v="AW16"/>
    <s v="TRANSFIGURE CLOTHING"/>
    <n v="1397"/>
    <x v="2"/>
    <x v="2"/>
    <x v="2"/>
    <x v="923"/>
    <n v="30.63"/>
    <s v="Bangladesh"/>
    <x v="807"/>
    <n v="12.92"/>
  </r>
  <r>
    <s v="2016-08-15"/>
    <s v="2016-09-28"/>
    <s v="2016-10-05"/>
    <s v="2016-10-05"/>
    <n v="44"/>
    <n v="51"/>
    <s v="CHITTAGONG"/>
    <s v="FOB"/>
    <x v="0"/>
    <n v="0"/>
    <x v="472"/>
    <s v="RAILWAY"/>
    <s v="GDAŃSK"/>
    <s v="1"/>
    <s v="43187/2015/4"/>
    <n v="54"/>
    <s v="AW16"/>
    <s v="DAZ INTERNATIONAL"/>
    <n v="2208"/>
    <x v="0"/>
    <x v="1"/>
    <x v="1"/>
    <x v="924"/>
    <n v="43.7"/>
    <s v="Bangladesh"/>
    <x v="808"/>
    <n v="18.440000000000001"/>
  </r>
  <r>
    <s v="2016-08-16"/>
    <s v="2016-08-18"/>
    <s v="2016-08-25"/>
    <s v="2016-08-25"/>
    <n v="2"/>
    <n v="9"/>
    <s v="ŁÓDŹ"/>
    <s v="DDU"/>
    <x v="1"/>
    <n v="1"/>
    <x v="84"/>
    <s v="TRUCK"/>
    <s v="WARSZAWA"/>
    <s v="1"/>
    <s v="43063/2015/15"/>
    <n v="52"/>
    <s v="AW16"/>
    <s v="SUZHOU QINJIAN I/E"/>
    <n v="496"/>
    <x v="0"/>
    <x v="0"/>
    <x v="1"/>
    <x v="925"/>
    <n v="9.57"/>
    <s v="People's Republic of China"/>
    <x v="809"/>
    <n v="4.04"/>
  </r>
  <r>
    <s v="2016-08-16"/>
    <s v="2016-08-24"/>
    <s v="2016-08-26"/>
    <s v="2016-08-26"/>
    <n v="8"/>
    <n v="10"/>
    <s v="ŁÓDŹ"/>
    <s v="DDU"/>
    <x v="1"/>
    <n v="1"/>
    <x v="84"/>
    <s v="TRUCK"/>
    <s v="WARSZAWA"/>
    <s v="1"/>
    <s v="606/2016/5"/>
    <n v="54"/>
    <s v="AW16"/>
    <s v="ALEMA TEXTILE LTD."/>
    <n v="260"/>
    <x v="0"/>
    <x v="0"/>
    <x v="1"/>
    <x v="926"/>
    <n v="2.5099999999999998"/>
    <s v="Bangladesh"/>
    <x v="810"/>
    <n v="1.06"/>
  </r>
  <r>
    <s v="2016-08-16"/>
    <s v="2016-08-25"/>
    <s v="2016-08-26"/>
    <s v="2016-08-26"/>
    <n v="9"/>
    <n v="10"/>
    <s v="ŁÓDŹ"/>
    <s v="DDU"/>
    <x v="1"/>
    <n v="1"/>
    <x v="84"/>
    <s v="TRUCK"/>
    <s v="WARSZAWA"/>
    <s v="1"/>
    <s v="606/2016/4"/>
    <n v="54"/>
    <s v="AW16"/>
    <s v="ALEMA TEXTILE LTD."/>
    <n v="729"/>
    <x v="0"/>
    <x v="0"/>
    <x v="1"/>
    <x v="927"/>
    <n v="10.73"/>
    <s v="Bangladesh"/>
    <x v="811"/>
    <n v="4.53"/>
  </r>
  <r>
    <s v="2016-08-16"/>
    <s v="2016-09-15"/>
    <s v="2016-09-27"/>
    <s v="2016-09-27"/>
    <n v="30"/>
    <n v="42"/>
    <s v="NHAVA SHEVA"/>
    <s v="FOB"/>
    <x v="0"/>
    <n v="0"/>
    <x v="473"/>
    <s v="TRUCK"/>
    <s v="GDYNIA"/>
    <s v="1"/>
    <s v="688/2016/4"/>
    <n v="54"/>
    <s v="AW16"/>
    <s v="SANGOTRA FASHIONS"/>
    <n v="1201"/>
    <x v="1"/>
    <x v="0"/>
    <x v="1"/>
    <x v="928"/>
    <n v="23.4"/>
    <s v="India"/>
    <x v="812"/>
    <n v="9.8699999999999992"/>
  </r>
  <r>
    <s v="2016-08-16"/>
    <s v="2016-09-20"/>
    <s v="2016-09-29"/>
    <s v="2016-09-29"/>
    <n v="35"/>
    <n v="44"/>
    <s v="XIAMEN"/>
    <s v="FOB"/>
    <x v="0"/>
    <n v="1"/>
    <x v="3"/>
    <m/>
    <s v="GDYNIA"/>
    <s v="1"/>
    <s v="7533/2016/3"/>
    <n v="54"/>
    <s v="AW16"/>
    <s v="QUANZHOU HONGTU"/>
    <n v="341"/>
    <x v="0"/>
    <x v="0"/>
    <x v="1"/>
    <x v="929"/>
    <n v="3.97"/>
    <s v="People's Republic of China"/>
    <x v="813"/>
    <n v="1.68"/>
  </r>
  <r>
    <s v="2016-08-17"/>
    <s v="2016-08-19"/>
    <s v="2016-08-26"/>
    <s v="2016-08-26"/>
    <n v="2"/>
    <n v="9"/>
    <s v="ŁÓDŹ"/>
    <s v="DDU"/>
    <x v="1"/>
    <n v="1"/>
    <x v="84"/>
    <s v="TRUCK"/>
    <s v="WARSZAWA"/>
    <s v="1"/>
    <s v="716/2016/13"/>
    <n v="54"/>
    <s v="AW16"/>
    <s v="LICHEE APPAREL"/>
    <n v="532"/>
    <x v="0"/>
    <x v="0"/>
    <x v="1"/>
    <x v="930"/>
    <n v="10.83"/>
    <s v="India"/>
    <x v="814"/>
    <n v="4.57"/>
  </r>
  <r>
    <s v="2016-08-17"/>
    <s v="2016-08-20"/>
    <s v="2016-08-26"/>
    <s v="2016-08-26"/>
    <n v="3"/>
    <n v="9"/>
    <s v="ŁÓDŹ"/>
    <s v="DDU"/>
    <x v="1"/>
    <n v="1"/>
    <x v="84"/>
    <s v="TRUCK"/>
    <s v="WARSZAWA"/>
    <s v="1"/>
    <s v="716/2016/1"/>
    <n v="54"/>
    <s v="AW16"/>
    <s v="LICHEE APPAREL"/>
    <n v="573"/>
    <x v="0"/>
    <x v="0"/>
    <x v="1"/>
    <x v="931"/>
    <n v="12.21"/>
    <s v="India"/>
    <x v="815"/>
    <n v="5.15"/>
  </r>
  <r>
    <s v="2016-08-17"/>
    <s v="2016-09-16"/>
    <s v="2016-09-22"/>
    <s v="2016-09-22"/>
    <n v="30"/>
    <n v="36"/>
    <s v="SHENZHEN"/>
    <s v="FOB"/>
    <x v="0"/>
    <n v="0"/>
    <x v="474"/>
    <s v="TRUCK"/>
    <s v="GDAŃSK"/>
    <s v="1"/>
    <s v="7769/2016/5"/>
    <n v="51"/>
    <s v="AW16"/>
    <s v="BEEKO"/>
    <n v="513"/>
    <x v="1"/>
    <x v="1"/>
    <x v="1"/>
    <x v="932"/>
    <n v="63.58"/>
    <s v="People's Republic of China"/>
    <x v="816"/>
    <n v="26.83"/>
  </r>
  <r>
    <s v="2016-08-17"/>
    <s v="2016-10-07"/>
    <s v="2016-10-11"/>
    <s v="2016-10-11"/>
    <n v="51"/>
    <n v="55"/>
    <s v="CHITTAGONG"/>
    <s v="FOB"/>
    <x v="0"/>
    <n v="1"/>
    <x v="475"/>
    <s v="TRUCK"/>
    <s v="GDAŃSK"/>
    <s v="1"/>
    <s v="7056/2016/1"/>
    <n v="52"/>
    <s v="AW16"/>
    <s v="ZABER &amp; ZUABIR FABR."/>
    <n v="662"/>
    <x v="0"/>
    <x v="0"/>
    <x v="0"/>
    <x v="933"/>
    <n v="34.6"/>
    <s v="Bangladesh"/>
    <x v="817"/>
    <n v="14.6"/>
  </r>
  <r>
    <s v="2016-08-17"/>
    <s v="2016-10-07"/>
    <s v="2016-10-11"/>
    <s v="2016-10-11"/>
    <n v="51"/>
    <n v="55"/>
    <s v="CHITTAGONG"/>
    <s v="FOB"/>
    <x v="0"/>
    <n v="1"/>
    <x v="476"/>
    <s v="RAILWAY"/>
    <s v="GDAŃSK"/>
    <s v="1"/>
    <s v="7056/2016/2"/>
    <n v="52"/>
    <s v="AW16"/>
    <s v="ZABER &amp; ZUABIR FABR."/>
    <n v="1652"/>
    <x v="1"/>
    <x v="0"/>
    <x v="4"/>
    <x v="934"/>
    <n v="155.6"/>
    <s v="Bangladesh"/>
    <x v="818"/>
    <n v="65.66"/>
  </r>
  <r>
    <s v="2016-08-18"/>
    <s v="2016-08-23"/>
    <s v="2016-08-29"/>
    <s v="2016-08-29"/>
    <n v="5"/>
    <n v="11"/>
    <s v="ŁÓDŹ"/>
    <s v="DDU"/>
    <x v="1"/>
    <n v="1"/>
    <x v="84"/>
    <s v="TRUCK"/>
    <s v="WARSZAWA"/>
    <s v="1"/>
    <s v="3706/2016/9"/>
    <n v="54"/>
    <s v="AW16"/>
    <s v="SEER GLOBAL LTD."/>
    <n v="195"/>
    <x v="0"/>
    <x v="0"/>
    <x v="1"/>
    <x v="935"/>
    <m/>
    <s v="India"/>
    <x v="142"/>
    <n v="0"/>
  </r>
  <r>
    <s v="2016-08-18"/>
    <s v="2016-08-25"/>
    <s v="2016-09-02"/>
    <s v="2016-09-02"/>
    <n v="7"/>
    <n v="15"/>
    <s v="ŁÓDŹ"/>
    <s v="DDU"/>
    <x v="1"/>
    <n v="1"/>
    <x v="84"/>
    <s v="TRUCK"/>
    <s v="WARSZAWA"/>
    <s v="1"/>
    <s v="568/2016/25"/>
    <n v="54"/>
    <s v="AW16"/>
    <s v="FAIR TRADE INT'L"/>
    <n v="240"/>
    <x v="0"/>
    <x v="0"/>
    <x v="1"/>
    <x v="936"/>
    <m/>
    <s v="Bangladesh"/>
    <x v="142"/>
    <n v="0"/>
  </r>
  <r>
    <s v="2016-08-18"/>
    <s v="2016-08-25"/>
    <s v="2016-09-02"/>
    <s v="2016-09-02"/>
    <n v="7"/>
    <n v="15"/>
    <s v="ŁÓDŹ"/>
    <s v="DDU"/>
    <x v="1"/>
    <n v="1"/>
    <x v="84"/>
    <s v="TRUCK"/>
    <s v="WARSZAWA"/>
    <s v="1"/>
    <s v="568/2016/4"/>
    <n v="54"/>
    <s v="AW16"/>
    <s v="FAIR TRADE INT'L"/>
    <n v="503"/>
    <x v="0"/>
    <x v="0"/>
    <x v="1"/>
    <x v="937"/>
    <n v="11"/>
    <s v="Bangladesh"/>
    <x v="47"/>
    <n v="4.6399999999999997"/>
  </r>
  <r>
    <s v="2016-08-18"/>
    <s v="2016-08-28"/>
    <s v="2016-08-31"/>
    <s v="2016-08-31"/>
    <n v="10"/>
    <n v="13"/>
    <s v="ŁÓDŹ"/>
    <s v="DDU"/>
    <x v="1"/>
    <n v="1"/>
    <x v="84"/>
    <s v="TRUCK"/>
    <s v="WARSZAWA"/>
    <s v="1"/>
    <s v="42575/2015/16"/>
    <n v="54"/>
    <s v="AW16"/>
    <s v="PADMA SATEL ARAB"/>
    <n v="241"/>
    <x v="0"/>
    <x v="0"/>
    <x v="1"/>
    <x v="938"/>
    <n v="12.86"/>
    <s v="Bangladesh"/>
    <x v="819"/>
    <n v="5.43"/>
  </r>
  <r>
    <s v="2016-08-18"/>
    <s v="2016-09-01"/>
    <s v="2016-09-05"/>
    <s v="2016-09-05"/>
    <n v="14"/>
    <n v="18"/>
    <s v="ŁÓDŹ"/>
    <s v="DDU"/>
    <x v="3"/>
    <n v="0"/>
    <x v="477"/>
    <s v="RAILWAY"/>
    <s v="MAŁASZEWICZE"/>
    <s v="1"/>
    <s v="62103/AW16/4"/>
    <n v="52"/>
    <s v="AW16"/>
    <s v="NINGBO MIAORUI"/>
    <n v="4056"/>
    <x v="0"/>
    <x v="4"/>
    <x v="1"/>
    <x v="939"/>
    <n v="166.27"/>
    <s v="People's Republic of China"/>
    <x v="820"/>
    <n v="70.16"/>
  </r>
  <r>
    <s v="2016-08-19"/>
    <s v="2016-08-25"/>
    <s v="2016-08-30"/>
    <s v="2016-08-30"/>
    <n v="6"/>
    <n v="11"/>
    <s v="ŁÓDŹ"/>
    <s v="DDU"/>
    <x v="1"/>
    <n v="1"/>
    <x v="84"/>
    <s v="TRUCK"/>
    <s v="WARSZAWA"/>
    <s v="1"/>
    <s v="42575/2015/18"/>
    <n v="54"/>
    <s v="AW16"/>
    <s v="PADMA SATEL ARAB"/>
    <n v="760"/>
    <x v="0"/>
    <x v="0"/>
    <x v="1"/>
    <x v="940"/>
    <n v="22.27"/>
    <s v="Bangladesh"/>
    <x v="821"/>
    <n v="9.4"/>
  </r>
  <r>
    <s v="2016-08-19"/>
    <s v="2016-09-23"/>
    <s v="2016-09-29"/>
    <s v="2016-09-29"/>
    <n v="35"/>
    <n v="41"/>
    <s v="NINGBO"/>
    <s v="FOB"/>
    <x v="0"/>
    <n v="0"/>
    <x v="478"/>
    <s v="RAILWAY"/>
    <s v="GDAŃSK"/>
    <s v="1"/>
    <s v="577/2016/22"/>
    <n v="54"/>
    <s v="AW16"/>
    <s v="NINGBO MIAORUI"/>
    <n v="1629"/>
    <x v="0"/>
    <x v="0"/>
    <x v="0"/>
    <x v="941"/>
    <n v="62.35"/>
    <s v="People's Republic of China"/>
    <x v="822"/>
    <n v="26.31"/>
  </r>
  <r>
    <s v="2016-08-19"/>
    <s v="2016-09-28"/>
    <s v="2016-10-04"/>
    <s v="2016-10-04"/>
    <n v="40"/>
    <n v="46"/>
    <s v="SHANGHAI"/>
    <s v="FOB"/>
    <x v="0"/>
    <n v="0"/>
    <x v="479"/>
    <s v="RAILWAY"/>
    <s v="GDAŃSK"/>
    <s v="1"/>
    <s v="275/2016/19"/>
    <n v="54"/>
    <s v="AW16"/>
    <s v="SUMEC TEXTILE"/>
    <n v="731"/>
    <x v="1"/>
    <x v="1"/>
    <x v="1"/>
    <x v="942"/>
    <n v="68.97"/>
    <s v="People's Republic of China"/>
    <x v="823"/>
    <n v="29.1"/>
  </r>
  <r>
    <s v="2016-08-19"/>
    <s v="2016-09-28"/>
    <s v="2016-10-04"/>
    <s v="2016-10-04"/>
    <n v="40"/>
    <n v="46"/>
    <s v="SHANGHAI"/>
    <s v="FOB"/>
    <x v="0"/>
    <n v="1"/>
    <x v="480"/>
    <s v="RAILWAY"/>
    <s v="GDAŃSK"/>
    <s v="1"/>
    <s v="1071/2016/8"/>
    <n v="52"/>
    <s v="AW16"/>
    <s v="ZHENJIANG S&amp;C"/>
    <n v="234"/>
    <x v="1"/>
    <x v="0"/>
    <x v="1"/>
    <x v="943"/>
    <n v="2.25"/>
    <s v="People's Republic of China"/>
    <x v="824"/>
    <n v="0.95"/>
  </r>
  <r>
    <s v="2016-08-19"/>
    <s v="2016-09-28"/>
    <s v="2016-10-04"/>
    <s v="2016-10-04"/>
    <n v="40"/>
    <n v="46"/>
    <s v="SHANGHAI"/>
    <s v="FOB"/>
    <x v="0"/>
    <n v="1"/>
    <x v="6"/>
    <s v="RAILWAY"/>
    <s v="GDAŃSK"/>
    <s v="1"/>
    <s v="1799/2016/4"/>
    <n v="52"/>
    <s v="AW16"/>
    <s v="HAILI ACCESSORIES"/>
    <n v="34"/>
    <x v="2"/>
    <x v="2"/>
    <x v="2"/>
    <x v="238"/>
    <n v="2.4500000000000002"/>
    <s v="People's Republic of China"/>
    <x v="825"/>
    <n v="1.03"/>
  </r>
  <r>
    <s v="2016-08-19"/>
    <s v="2016-09-28"/>
    <s v="2016-10-04"/>
    <s v="2016-10-04"/>
    <n v="40"/>
    <n v="46"/>
    <s v="SHANGHAI"/>
    <s v="FOB"/>
    <x v="0"/>
    <n v="1"/>
    <x v="6"/>
    <s v="RAILWAY"/>
    <s v="GDAŃSK"/>
    <s v="1"/>
    <s v="578/2016/3"/>
    <n v="54"/>
    <s v="AW16"/>
    <s v="JOC GREAT WALL CORP."/>
    <n v="306"/>
    <x v="2"/>
    <x v="2"/>
    <x v="2"/>
    <x v="944"/>
    <n v="24.38"/>
    <s v="People's Republic of China"/>
    <x v="826"/>
    <n v="10.29"/>
  </r>
  <r>
    <s v="2016-08-20"/>
    <s v="2016-08-23"/>
    <s v="2016-09-29"/>
    <s v="2016-09-29"/>
    <n v="3"/>
    <n v="40"/>
    <s v="ŁÓDŹ"/>
    <s v="DDU"/>
    <x v="1"/>
    <n v="1"/>
    <x v="84"/>
    <s v="TRUCK"/>
    <s v="FRANKFURT"/>
    <s v="1"/>
    <s v="43188/2015/20"/>
    <n v="54"/>
    <s v="AW16"/>
    <s v="FASHION WEAR INT'L"/>
    <n v="1248"/>
    <x v="0"/>
    <x v="0"/>
    <x v="1"/>
    <x v="945"/>
    <n v="17.21"/>
    <s v="Bangladesh"/>
    <x v="827"/>
    <n v="7.26"/>
  </r>
  <r>
    <s v="2016-08-20"/>
    <s v="2016-08-29"/>
    <s v="2016-08-29"/>
    <s v="2016-08-29"/>
    <n v="9"/>
    <n v="9"/>
    <s v="ISTANBUL"/>
    <s v="FCA"/>
    <x v="2"/>
    <n v="1"/>
    <x v="6"/>
    <s v="TRUCK"/>
    <s v="ŁÓDŹ"/>
    <s v="1"/>
    <s v="2175/2016/2"/>
    <n v="54"/>
    <s v="AW16"/>
    <s v="FATIH TEKSTIL SANAYI"/>
    <n v="380"/>
    <x v="0"/>
    <x v="0"/>
    <x v="1"/>
    <x v="946"/>
    <n v="27.36"/>
    <s v="Turkey"/>
    <x v="828"/>
    <n v="11.54"/>
  </r>
  <r>
    <s v="2016-08-20"/>
    <s v="2016-09-28"/>
    <s v="2016-10-05"/>
    <s v="2016-10-05"/>
    <n v="39"/>
    <n v="46"/>
    <s v="NINGBO"/>
    <s v="FOB"/>
    <x v="0"/>
    <n v="0"/>
    <x v="481"/>
    <s v="RAILWAY"/>
    <s v="GDAŃSK"/>
    <s v="1"/>
    <s v="707/2016/3"/>
    <n v="54"/>
    <s v="AW16"/>
    <s v="SHAOXING GOLDEN WAVE"/>
    <n v="3330"/>
    <x v="0"/>
    <x v="3"/>
    <x v="1"/>
    <x v="947"/>
    <n v="106.46"/>
    <s v="People's Republic of China"/>
    <x v="829"/>
    <n v="44.92"/>
  </r>
  <r>
    <s v="2016-08-21"/>
    <s v="2016-10-07"/>
    <s v="2016-10-10"/>
    <s v="2016-10-10"/>
    <n v="47"/>
    <n v="50"/>
    <s v="CHITTAGONG"/>
    <s v="FOB"/>
    <x v="0"/>
    <n v="0"/>
    <x v="482"/>
    <s v="TRUCK"/>
    <s v="GDAŃSK"/>
    <s v="1"/>
    <s v="568/2016/7"/>
    <n v="54"/>
    <s v="AW16"/>
    <s v="FAIR TRADE INT'L"/>
    <n v="1193"/>
    <x v="0"/>
    <x v="0"/>
    <x v="0"/>
    <x v="948"/>
    <n v="69.86"/>
    <s v="Bangladesh"/>
    <x v="830"/>
    <n v="29.48"/>
  </r>
  <r>
    <s v="2016-08-21"/>
    <s v="2016-10-07"/>
    <s v="2016-10-12"/>
    <s v="2016-10-12"/>
    <n v="47"/>
    <n v="52"/>
    <s v="CHITTAGONG"/>
    <s v="FOB"/>
    <x v="0"/>
    <n v="1"/>
    <x v="483"/>
    <s v="RAILWAY"/>
    <s v="GDAŃSK"/>
    <s v="1"/>
    <s v="43189/2015/14"/>
    <n v="54"/>
    <s v="AW16"/>
    <s v="SAILOR MOON CLOTHING LTD"/>
    <n v="534"/>
    <x v="0"/>
    <x v="0"/>
    <x v="0"/>
    <x v="949"/>
    <n v="12.46"/>
    <s v="Bangladesh"/>
    <x v="463"/>
    <n v="5.26"/>
  </r>
  <r>
    <s v="2016-08-21"/>
    <s v="2016-10-07"/>
    <s v="2016-10-12"/>
    <s v="2016-10-12"/>
    <n v="47"/>
    <n v="52"/>
    <s v="CHITTAGONG"/>
    <s v="FOB"/>
    <x v="0"/>
    <n v="1"/>
    <x v="6"/>
    <s v="RAILWAY"/>
    <s v="GDAŃSK"/>
    <s v="1"/>
    <s v="571/2016/14"/>
    <n v="54"/>
    <s v="AW16"/>
    <s v="FASHIONTEX"/>
    <n v="1393"/>
    <x v="2"/>
    <x v="2"/>
    <x v="2"/>
    <x v="950"/>
    <n v="30.81"/>
    <s v="Bangladesh"/>
    <x v="831"/>
    <n v="13"/>
  </r>
  <r>
    <s v="2016-08-21"/>
    <s v="2016-10-07"/>
    <s v="2016-10-12"/>
    <s v="2016-10-12"/>
    <n v="47"/>
    <n v="52"/>
    <s v="CHITTAGONG"/>
    <s v="FOB"/>
    <x v="0"/>
    <n v="1"/>
    <x v="6"/>
    <s v="RAILWAY"/>
    <s v="GDAŃSK"/>
    <s v="1"/>
    <s v="574/2016/5"/>
    <n v="54"/>
    <s v="AW16"/>
    <s v="TRANSFIGURE CLOTHING"/>
    <n v="1254"/>
    <x v="2"/>
    <x v="2"/>
    <x v="2"/>
    <x v="951"/>
    <n v="23.51"/>
    <s v="Bangladesh"/>
    <x v="832"/>
    <n v="9.92"/>
  </r>
  <r>
    <s v="2016-08-23"/>
    <s v="2016-08-29"/>
    <s v="2016-09-15"/>
    <s v="2016-09-15"/>
    <n v="6"/>
    <n v="23"/>
    <s v="ŁÓDŹ"/>
    <s v="DDU"/>
    <x v="4"/>
    <n v="1"/>
    <x v="191"/>
    <s v="TRUCK"/>
    <s v="FRANKFURT"/>
    <s v="1"/>
    <s v="43185/2015/19"/>
    <n v="54"/>
    <s v="AW16"/>
    <s v="ASROTEX"/>
    <n v="1370"/>
    <x v="0"/>
    <x v="0"/>
    <x v="1"/>
    <x v="952"/>
    <n v="22.61"/>
    <s v="Bangladesh"/>
    <x v="833"/>
    <n v="9.5399999999999991"/>
  </r>
  <r>
    <s v="2016-08-23"/>
    <s v="2016-08-29"/>
    <s v="2016-09-15"/>
    <s v="2016-09-15"/>
    <n v="6"/>
    <n v="23"/>
    <s v="ŁÓDŹ"/>
    <s v="DDU"/>
    <x v="4"/>
    <n v="1"/>
    <x v="6"/>
    <s v="TRUCK"/>
    <s v="FRANKFURT"/>
    <s v="1"/>
    <s v="43185/2015/2"/>
    <n v="54"/>
    <s v="AW16"/>
    <s v="ASROTEX"/>
    <n v="728"/>
    <x v="0"/>
    <x v="0"/>
    <x v="1"/>
    <x v="953"/>
    <n v="17.27"/>
    <s v="Bangladesh"/>
    <x v="834"/>
    <n v="7.29"/>
  </r>
  <r>
    <s v="2016-08-23"/>
    <s v="2016-09-03"/>
    <s v="2016-09-06"/>
    <s v="2016-09-06"/>
    <n v="11"/>
    <n v="14"/>
    <s v="ŁÓDŹ"/>
    <s v="DDU"/>
    <x v="3"/>
    <n v="0"/>
    <x v="484"/>
    <s v="RAILWAY"/>
    <s v="MAŁASZEWICZE"/>
    <s v="1"/>
    <s v="275/2016/20"/>
    <n v="54"/>
    <s v="AW16"/>
    <s v="SUMEC TEXTILE"/>
    <n v="968"/>
    <x v="0"/>
    <x v="1"/>
    <x v="1"/>
    <x v="954"/>
    <m/>
    <s v="People's Republic of China"/>
    <x v="142"/>
    <n v="0"/>
  </r>
  <r>
    <s v="2016-08-25"/>
    <s v="2016-08-27"/>
    <s v="2016-09-06"/>
    <s v="2016-09-06"/>
    <n v="2"/>
    <n v="12"/>
    <s v="ŁÓDŹ"/>
    <s v="DDU"/>
    <x v="1"/>
    <n v="1"/>
    <x v="84"/>
    <s v="TRUCK"/>
    <s v="WARSZAWA"/>
    <s v="1"/>
    <s v="3706/2016/1"/>
    <n v="54"/>
    <s v="AW16"/>
    <s v="SEER GLOBAL LTD."/>
    <n v="248"/>
    <x v="0"/>
    <x v="0"/>
    <x v="1"/>
    <x v="955"/>
    <m/>
    <s v="India"/>
    <x v="142"/>
    <n v="0"/>
  </r>
  <r>
    <s v="2016-08-25"/>
    <s v="2016-09-02"/>
    <s v="2016-09-05"/>
    <s v="2016-09-05"/>
    <n v="8"/>
    <n v="11"/>
    <s v="ŁÓDŹ"/>
    <s v="DDU"/>
    <x v="1"/>
    <n v="1"/>
    <x v="84"/>
    <s v="TRUCK"/>
    <s v="FRANKFURT"/>
    <s v="1"/>
    <s v="574/2016/4"/>
    <n v="54"/>
    <s v="AW16"/>
    <s v="TRANSFIGURE CLOTHING"/>
    <n v="547"/>
    <x v="0"/>
    <x v="0"/>
    <x v="1"/>
    <x v="956"/>
    <m/>
    <s v="Bangladesh"/>
    <x v="142"/>
    <n v="0"/>
  </r>
  <r>
    <s v="2016-08-25"/>
    <s v="2016-09-06"/>
    <s v="2016-09-09"/>
    <s v="2016-09-09"/>
    <n v="12"/>
    <n v="15"/>
    <s v="ŁÓDŹ"/>
    <s v="DDU"/>
    <x v="3"/>
    <n v="0"/>
    <x v="485"/>
    <s v="RAILWAY"/>
    <s v="MAŁASZEWICZE"/>
    <s v="1"/>
    <s v="275/2016/4"/>
    <n v="54"/>
    <s v="AW16"/>
    <s v="SUMEC TEXTILE"/>
    <n v="465"/>
    <x v="1"/>
    <x v="0"/>
    <x v="1"/>
    <x v="957"/>
    <m/>
    <s v="People's Republic of China"/>
    <x v="142"/>
    <n v="0"/>
  </r>
  <r>
    <s v="2016-08-25"/>
    <s v="2016-09-08"/>
    <s v="2016-09-12"/>
    <s v="2016-09-12"/>
    <n v="14"/>
    <n v="18"/>
    <s v="ŁÓDŹ"/>
    <s v="DDU"/>
    <x v="3"/>
    <n v="1"/>
    <x v="486"/>
    <s v="RAILWAY"/>
    <s v="MAŁASZEWICZE"/>
    <s v="1"/>
    <s v="2581/2016/3"/>
    <n v="52"/>
    <s v="AW16"/>
    <s v="XIAMEN KINGLAND"/>
    <n v="234"/>
    <x v="0"/>
    <x v="1"/>
    <x v="1"/>
    <x v="958"/>
    <m/>
    <s v="People's Republic of China"/>
    <x v="142"/>
    <n v="0"/>
  </r>
  <r>
    <s v="2016-08-25"/>
    <s v="2016-09-08"/>
    <s v="2016-09-12"/>
    <s v="2016-09-12"/>
    <n v="14"/>
    <n v="18"/>
    <s v="ŁÓDŹ"/>
    <s v="DDU"/>
    <x v="3"/>
    <n v="1"/>
    <x v="6"/>
    <s v="RAILWAY"/>
    <s v="MAŁASZEWICZE"/>
    <s v="1"/>
    <s v="278/2016/12"/>
    <n v="54"/>
    <s v="AW16"/>
    <s v="XIAMEN KINGLAND"/>
    <n v="1495"/>
    <x v="2"/>
    <x v="2"/>
    <x v="2"/>
    <x v="959"/>
    <m/>
    <s v="People's Republic of China"/>
    <x v="142"/>
    <n v="0"/>
  </r>
  <r>
    <s v="2016-08-25"/>
    <s v="2016-10-14"/>
    <s v="2016-10-20"/>
    <s v="2016-10-20"/>
    <n v="50"/>
    <n v="56"/>
    <s v="CHITTAGONG"/>
    <s v="FOB"/>
    <x v="0"/>
    <n v="1"/>
    <x v="487"/>
    <s v="RAILWAY"/>
    <s v="GDYNIA"/>
    <s v="1"/>
    <s v="13227/2016/2"/>
    <n v="54"/>
    <s v="AW16"/>
    <s v="COTTON ZONE LTD."/>
    <n v="265"/>
    <x v="0"/>
    <x v="1"/>
    <x v="1"/>
    <x v="960"/>
    <n v="3.29"/>
    <s v="Bangladesh"/>
    <x v="835"/>
    <n v="1.39"/>
  </r>
  <r>
    <s v="2016-08-25"/>
    <s v="2016-10-14"/>
    <s v="2016-10-20"/>
    <s v="2016-10-20"/>
    <n v="50"/>
    <n v="56"/>
    <s v="CHITTAGONG"/>
    <s v="FOB"/>
    <x v="0"/>
    <n v="1"/>
    <x v="6"/>
    <s v="RAILWAY"/>
    <s v="GDYNIA"/>
    <s v="1"/>
    <s v="43189/2015/15"/>
    <n v="54"/>
    <s v="AW16"/>
    <s v="SAILOR MOON CLOTHING LTD"/>
    <n v="968"/>
    <x v="2"/>
    <x v="2"/>
    <x v="2"/>
    <x v="961"/>
    <n v="28.34"/>
    <s v="Bangladesh"/>
    <x v="836"/>
    <n v="11.96"/>
  </r>
  <r>
    <s v="2016-08-25"/>
    <s v="2016-10-14"/>
    <s v="2016-10-20"/>
    <s v="2016-10-20"/>
    <n v="50"/>
    <n v="56"/>
    <s v="CHITTAGONG"/>
    <s v="FOB"/>
    <x v="0"/>
    <n v="1"/>
    <x v="6"/>
    <s v="RAILWAY"/>
    <s v="GDYNIA"/>
    <s v="1"/>
    <s v="571/2016/15"/>
    <n v="54"/>
    <s v="AW16"/>
    <s v="FASHIONTEX"/>
    <n v="255"/>
    <x v="2"/>
    <x v="2"/>
    <x v="2"/>
    <x v="962"/>
    <n v="4.05"/>
    <s v="Bangladesh"/>
    <x v="837"/>
    <n v="1.71"/>
  </r>
  <r>
    <s v="2016-08-25"/>
    <s v="2016-10-14"/>
    <s v="2016-10-20"/>
    <s v="2016-10-20"/>
    <n v="50"/>
    <n v="56"/>
    <s v="CHITTAGONG"/>
    <s v="FOB"/>
    <x v="0"/>
    <n v="1"/>
    <x v="6"/>
    <s v="RAILWAY"/>
    <s v="GDYNIA"/>
    <s v="1"/>
    <s v="697/2016/25"/>
    <n v="54"/>
    <s v="AW16"/>
    <s v="TEXZAM INTERNATIONAL"/>
    <n v="603"/>
    <x v="2"/>
    <x v="2"/>
    <x v="2"/>
    <x v="963"/>
    <n v="12.97"/>
    <s v="Bangladesh"/>
    <x v="838"/>
    <n v="5.47"/>
  </r>
  <r>
    <s v="2016-08-25"/>
    <s v="2016-10-14"/>
    <s v="2016-10-20"/>
    <s v="2016-10-20"/>
    <n v="50"/>
    <n v="56"/>
    <s v="CHITTAGONG"/>
    <s v="FOB"/>
    <x v="0"/>
    <n v="1"/>
    <x v="6"/>
    <s v="RAILWAY"/>
    <s v="GDYNIA"/>
    <s v="1"/>
    <s v="697/2016/4"/>
    <n v="54"/>
    <s v="AW16"/>
    <s v="TEXZAM INTERNATIONAL"/>
    <n v="298"/>
    <x v="2"/>
    <x v="2"/>
    <x v="2"/>
    <x v="964"/>
    <n v="8.43"/>
    <s v="Bangladesh"/>
    <x v="666"/>
    <n v="3.56"/>
  </r>
  <r>
    <s v="2016-08-26"/>
    <s v="2016-08-28"/>
    <s v="2016-08-31"/>
    <s v="2016-08-31"/>
    <n v="2"/>
    <n v="5"/>
    <s v="ŁÓDŹ"/>
    <s v="DDU"/>
    <x v="1"/>
    <n v="1"/>
    <x v="84"/>
    <s v="TRUCK"/>
    <s v="WARSZAWA"/>
    <s v="1"/>
    <s v="577/2016/3"/>
    <n v="54"/>
    <s v="AW16"/>
    <s v="NINGBO MIAORUI"/>
    <n v="504"/>
    <x v="0"/>
    <x v="0"/>
    <x v="1"/>
    <x v="965"/>
    <n v="11.89"/>
    <s v="People's Republic of China"/>
    <x v="839"/>
    <n v="5.0199999999999996"/>
  </r>
  <r>
    <s v="2016-08-26"/>
    <s v="2016-09-30"/>
    <s v="2016-10-06"/>
    <s v="2016-10-06"/>
    <n v="35"/>
    <n v="41"/>
    <s v="NINGBO"/>
    <s v="FOB"/>
    <x v="0"/>
    <n v="0"/>
    <x v="488"/>
    <s v="RAILWAY"/>
    <s v="GDAŃSK"/>
    <s v="1"/>
    <s v="577/2016/5"/>
    <n v="54"/>
    <s v="AW16"/>
    <s v="NINGBO MIAORUI"/>
    <n v="3407"/>
    <x v="0"/>
    <x v="4"/>
    <x v="1"/>
    <x v="966"/>
    <n v="135.11000000000001"/>
    <s v="People's Republic of China"/>
    <x v="840"/>
    <n v="57.01"/>
  </r>
  <r>
    <s v="2016-08-26"/>
    <s v="2016-09-30"/>
    <s v="2016-10-07"/>
    <s v="2016-10-07"/>
    <n v="35"/>
    <n v="42"/>
    <s v="NINGBO"/>
    <s v="FOB"/>
    <x v="0"/>
    <n v="1"/>
    <x v="3"/>
    <s v="TRUCK"/>
    <s v="GDAŃSK"/>
    <s v="1"/>
    <s v="3520/2016/3"/>
    <n v="54"/>
    <s v="AW16"/>
    <s v="NINGBO YINZHOU VANDK"/>
    <n v="299"/>
    <x v="0"/>
    <x v="0"/>
    <x v="1"/>
    <x v="967"/>
    <n v="6.04"/>
    <s v="People's Republic of China"/>
    <x v="841"/>
    <n v="2.5499999999999998"/>
  </r>
  <r>
    <s v="2016-08-26"/>
    <s v="2016-10-08"/>
    <s v="2016-10-13"/>
    <s v="2016-10-13"/>
    <n v="43"/>
    <n v="48"/>
    <s v="SHANGHAI"/>
    <s v="FOB"/>
    <x v="0"/>
    <n v="0"/>
    <x v="489"/>
    <s v="TRUCK"/>
    <s v="GDAŃSK"/>
    <s v="1"/>
    <s v="8343/2016/5"/>
    <n v="51"/>
    <s v="AW16"/>
    <s v="ANHUI TECHNOLOGY I/E"/>
    <n v="1093"/>
    <x v="0"/>
    <x v="1"/>
    <x v="1"/>
    <x v="968"/>
    <n v="35.409999999999997"/>
    <s v="People's Republic of China"/>
    <x v="842"/>
    <n v="14.94"/>
  </r>
  <r>
    <s v="2016-08-27"/>
    <s v="2016-09-07"/>
    <s v="2016-09-13"/>
    <s v="2016-09-13"/>
    <n v="11"/>
    <n v="17"/>
    <s v="ŁÓDŹ"/>
    <s v="DDU"/>
    <x v="3"/>
    <n v="0"/>
    <x v="490"/>
    <s v="RAILWAY"/>
    <s v="MAŁASZEWICZE"/>
    <s v="1"/>
    <s v="1037/2016/3"/>
    <n v="54"/>
    <s v="AW16"/>
    <s v="QUANZHOU CEREALS O&amp;F"/>
    <n v="2621"/>
    <x v="0"/>
    <x v="1"/>
    <x v="1"/>
    <x v="969"/>
    <m/>
    <s v="People's Republic of China"/>
    <x v="142"/>
    <n v="0"/>
  </r>
  <r>
    <s v="2016-08-28"/>
    <s v="2016-09-02"/>
    <s v="2016-09-08"/>
    <s v="2016-09-08"/>
    <n v="5"/>
    <n v="11"/>
    <s v="ŁÓDŹ"/>
    <s v="DDU"/>
    <x v="1"/>
    <n v="1"/>
    <x v="84"/>
    <s v="TRUCK"/>
    <s v="WARSZAWA"/>
    <s v="1"/>
    <s v="1019/2016/3"/>
    <n v="54"/>
    <s v="AW16"/>
    <s v="TEX FASHION GLOBAL"/>
    <n v="449"/>
    <x v="0"/>
    <x v="0"/>
    <x v="1"/>
    <x v="970"/>
    <m/>
    <s v="Bangladesh"/>
    <x v="142"/>
    <n v="0"/>
  </r>
  <r>
    <s v="2016-08-30"/>
    <s v="2016-09-07"/>
    <s v="2016-09-09"/>
    <s v="2016-09-09"/>
    <n v="8"/>
    <n v="10"/>
    <s v="ŁÓDŹ"/>
    <s v="DDU"/>
    <x v="1"/>
    <n v="1"/>
    <x v="84"/>
    <s v="TRUCK"/>
    <s v="WARSZAWA"/>
    <s v="1"/>
    <s v="42575/2015/19"/>
    <n v="54"/>
    <s v="AW16"/>
    <s v="PADMA SATEL ARAB"/>
    <n v="542"/>
    <x v="0"/>
    <x v="0"/>
    <x v="1"/>
    <x v="971"/>
    <m/>
    <s v="Bangladesh"/>
    <x v="142"/>
    <n v="0"/>
  </r>
  <r>
    <s v="2016-08-30"/>
    <s v="2016-09-07"/>
    <s v="2016-09-27"/>
    <s v="2016-09-27"/>
    <n v="8"/>
    <n v="28"/>
    <s v="ŁÓDŹ"/>
    <s v="DDU"/>
    <x v="4"/>
    <n v="1"/>
    <x v="6"/>
    <s v="TRUCK"/>
    <s v="FRANKFURT"/>
    <s v="1"/>
    <s v="697/2016/27"/>
    <n v="54"/>
    <s v="AW16"/>
    <s v="TEXZAM INTERNATIONAL"/>
    <n v="593"/>
    <x v="0"/>
    <x v="0"/>
    <x v="1"/>
    <x v="972"/>
    <n v="44.49"/>
    <s v="Bangladesh"/>
    <x v="843"/>
    <n v="18.77"/>
  </r>
  <r>
    <s v="2016-08-30"/>
    <s v="2016-10-14"/>
    <s v="2016-10-19"/>
    <s v="2016-10-19"/>
    <n v="45"/>
    <n v="50"/>
    <s v="CHITTAGONG"/>
    <s v="FOB"/>
    <x v="0"/>
    <n v="1"/>
    <x v="491"/>
    <s v="TRUCK"/>
    <s v="GDYNIA"/>
    <s v="1"/>
    <s v="43188/2015/28"/>
    <n v="54"/>
    <s v="AW16"/>
    <s v="FASHION WEAR INT'L"/>
    <n v="255"/>
    <x v="1"/>
    <x v="0"/>
    <x v="1"/>
    <x v="973"/>
    <n v="3.28"/>
    <s v="Bangladesh"/>
    <x v="844"/>
    <n v="1.38"/>
  </r>
  <r>
    <s v="2016-08-30"/>
    <s v="2016-10-14"/>
    <s v="2016-10-19"/>
    <s v="2016-10-19"/>
    <n v="45"/>
    <n v="50"/>
    <s v="CHITTAGONG"/>
    <s v="FOB"/>
    <x v="0"/>
    <n v="1"/>
    <x v="6"/>
    <s v="TRUCK"/>
    <s v="GDYNIA"/>
    <s v="1"/>
    <s v="697/2016/29"/>
    <n v="54"/>
    <s v="AW16"/>
    <s v="TEXZAM INTERNATIONAL"/>
    <n v="469"/>
    <x v="2"/>
    <x v="2"/>
    <x v="2"/>
    <x v="974"/>
    <n v="19.399999999999999"/>
    <s v="Bangladesh"/>
    <x v="845"/>
    <n v="8.19"/>
  </r>
  <r>
    <s v="2016-08-30"/>
    <s v="2016-10-14"/>
    <s v="2016-10-19"/>
    <s v="2016-10-19"/>
    <n v="45"/>
    <n v="50"/>
    <s v="CHITTAGONG"/>
    <s v="FOB"/>
    <x v="0"/>
    <n v="1"/>
    <x v="492"/>
    <s v="TRUCK"/>
    <s v="GDYNIA"/>
    <s v="1"/>
    <s v="571/2016/5"/>
    <n v="54"/>
    <s v="AW16"/>
    <s v="FASHIONTEX"/>
    <n v="493"/>
    <x v="1"/>
    <x v="0"/>
    <x v="1"/>
    <x v="975"/>
    <n v="13.34"/>
    <s v="Bangladesh"/>
    <x v="846"/>
    <n v="5.63"/>
  </r>
  <r>
    <s v="2016-08-30"/>
    <s v="2016-10-14"/>
    <s v="2016-10-19"/>
    <s v="2016-10-19"/>
    <n v="45"/>
    <n v="50"/>
    <s v="CHITTAGONG"/>
    <s v="FOB"/>
    <x v="0"/>
    <n v="1"/>
    <x v="6"/>
    <s v="TRUCK"/>
    <s v="GDYNIA"/>
    <s v="1"/>
    <s v="697/2016/30"/>
    <n v="54"/>
    <s v="AW16"/>
    <s v="TEXZAM INTERNATIONAL"/>
    <n v="558"/>
    <x v="2"/>
    <x v="2"/>
    <x v="2"/>
    <x v="976"/>
    <n v="12.34"/>
    <s v="Bangladesh"/>
    <x v="613"/>
    <n v="5.21"/>
  </r>
  <r>
    <s v="2016-08-31"/>
    <s v="2016-10-07"/>
    <s v="2016-10-12"/>
    <s v="2016-10-12"/>
    <n v="37"/>
    <n v="42"/>
    <s v="TUTICORIN"/>
    <s v="FOB"/>
    <x v="0"/>
    <n v="0"/>
    <x v="493"/>
    <s v="RAILWAY"/>
    <s v="GDAŃSK"/>
    <s v="1"/>
    <s v="43183/2015/4"/>
    <n v="54"/>
    <s v="AW16"/>
    <s v="KARTHIKAI TEXTILE"/>
    <n v="458"/>
    <x v="1"/>
    <x v="0"/>
    <x v="1"/>
    <x v="977"/>
    <n v="11.45"/>
    <s v="India"/>
    <x v="847"/>
    <n v="4.83"/>
  </r>
  <r>
    <s v="2016-09-01"/>
    <s v="2016-09-06"/>
    <s v="2016-09-12"/>
    <s v="2016-09-12"/>
    <n v="5"/>
    <n v="11"/>
    <s v="ŁÓDŹ"/>
    <s v="DDU"/>
    <x v="1"/>
    <n v="1"/>
    <x v="84"/>
    <s v="TRUCK"/>
    <s v="WARSZAWA"/>
    <s v="1"/>
    <s v="43186/2015/6"/>
    <n v="54"/>
    <s v="AW16"/>
    <s v="AZAD INT'L CLOTHING"/>
    <n v="515"/>
    <x v="0"/>
    <x v="0"/>
    <x v="1"/>
    <x v="978"/>
    <m/>
    <s v="Islamic Republic of Pakistan"/>
    <x v="142"/>
    <n v="0"/>
  </r>
  <r>
    <s v="2016-09-01"/>
    <s v="2016-09-13"/>
    <s v="2016-09-14"/>
    <s v="2016-09-14"/>
    <n v="12"/>
    <n v="13"/>
    <s v="ŁÓDŹ"/>
    <s v="DDU"/>
    <x v="3"/>
    <n v="0"/>
    <x v="494"/>
    <s v="RAILWAY"/>
    <s v="MAŁASZEWICZE"/>
    <s v="1"/>
    <s v="577/2016/24"/>
    <n v="54"/>
    <s v="AW16"/>
    <s v="NINGBO MIAORUI"/>
    <n v="1559"/>
    <x v="0"/>
    <x v="1"/>
    <x v="1"/>
    <x v="979"/>
    <n v="55.96"/>
    <s v="People's Republic of China"/>
    <x v="848"/>
    <n v="23.61"/>
  </r>
  <r>
    <s v="2016-09-02"/>
    <s v="2016-09-04"/>
    <s v="2016-09-16"/>
    <s v="2016-09-16"/>
    <n v="2"/>
    <n v="14"/>
    <s v="ŁÓDŹ"/>
    <s v="DDU"/>
    <x v="1"/>
    <n v="1"/>
    <x v="84"/>
    <s v="TRUCK"/>
    <s v="FRANKFURT"/>
    <s v="1"/>
    <s v="43187/2015/7"/>
    <n v="54"/>
    <s v="AW16"/>
    <s v="DAZ INTERNATIONAL"/>
    <n v="661"/>
    <x v="0"/>
    <x v="0"/>
    <x v="1"/>
    <x v="980"/>
    <m/>
    <s v="Bangladesh"/>
    <x v="142"/>
    <n v="0"/>
  </r>
  <r>
    <s v="2016-09-02"/>
    <s v="2016-09-04"/>
    <s v="2016-09-16"/>
    <s v="2016-09-16"/>
    <n v="2"/>
    <n v="14"/>
    <s v="ŁÓDŹ"/>
    <s v="DDU"/>
    <x v="1"/>
    <n v="1"/>
    <x v="84"/>
    <s v="TRUCK"/>
    <s v="FRANKFURT"/>
    <s v="1"/>
    <s v="43187/2015/8"/>
    <n v="54"/>
    <s v="AW16"/>
    <s v="DAZ INTERNATIONAL"/>
    <n v="624"/>
    <x v="0"/>
    <x v="0"/>
    <x v="1"/>
    <x v="981"/>
    <m/>
    <s v="Bangladesh"/>
    <x v="142"/>
    <n v="0"/>
  </r>
  <r>
    <s v="2016-09-02"/>
    <s v="2016-10-07"/>
    <s v="2016-10-12"/>
    <s v="2016-10-12"/>
    <n v="35"/>
    <n v="40"/>
    <s v="TUTICORIN"/>
    <s v="FOB"/>
    <x v="0"/>
    <n v="0"/>
    <x v="495"/>
    <s v="RAILWAY"/>
    <s v="GDAŃSK"/>
    <s v="1"/>
    <s v="43190/2015/5"/>
    <n v="54"/>
    <s v="AW16"/>
    <s v="BLOOM CLOTHING CO."/>
    <n v="873"/>
    <x v="1"/>
    <x v="0"/>
    <x v="1"/>
    <x v="982"/>
    <n v="15.41"/>
    <s v="India"/>
    <x v="849"/>
    <n v="6.5"/>
  </r>
  <r>
    <s v="2016-09-03"/>
    <s v="2016-09-06"/>
    <s v="2016-09-13"/>
    <s v="2016-09-13"/>
    <n v="3"/>
    <n v="10"/>
    <s v="ŁÓDŹ"/>
    <s v="DDU"/>
    <x v="1"/>
    <n v="1"/>
    <x v="84"/>
    <s v="TRUCK"/>
    <s v="WARSZAWA"/>
    <s v="1"/>
    <s v="716/2016/3"/>
    <n v="54"/>
    <s v="AW16"/>
    <s v="LICHEE APPAREL"/>
    <n v="909"/>
    <x v="0"/>
    <x v="0"/>
    <x v="1"/>
    <x v="983"/>
    <m/>
    <s v="India"/>
    <x v="142"/>
    <n v="0"/>
  </r>
  <r>
    <s v="2016-09-03"/>
    <s v="2016-09-06"/>
    <s v="2016-09-16"/>
    <s v="2016-09-16"/>
    <n v="3"/>
    <n v="13"/>
    <s v="ŁÓDŹ"/>
    <s v="DDU"/>
    <x v="1"/>
    <n v="1"/>
    <x v="84"/>
    <s v="TRUCK"/>
    <s v="WARSZAWA"/>
    <s v="1"/>
    <s v="5344/2016/3"/>
    <n v="54"/>
    <s v="AW16"/>
    <s v="S.B.KNITTING LTD."/>
    <n v="302"/>
    <x v="0"/>
    <x v="0"/>
    <x v="1"/>
    <x v="984"/>
    <n v="4.62"/>
    <s v="Bangladesh"/>
    <x v="850"/>
    <n v="1.95"/>
  </r>
  <r>
    <s v="2016-09-04"/>
    <s v="2016-10-05"/>
    <s v="2016-10-25"/>
    <s v="2016-10-25"/>
    <n v="31"/>
    <n v="51"/>
    <s v="TUTICORIN"/>
    <s v="FOB"/>
    <x v="0"/>
    <n v="1"/>
    <x v="3"/>
    <s v="TRUCK"/>
    <s v="HAMBURG"/>
    <s v="1"/>
    <s v="716/2016/14"/>
    <n v="54"/>
    <s v="AW16"/>
    <s v="LICHEE APPAREL"/>
    <n v="236"/>
    <x v="0"/>
    <x v="0"/>
    <x v="1"/>
    <x v="985"/>
    <n v="4"/>
    <s v="India"/>
    <x v="851"/>
    <n v="1.69"/>
  </r>
  <r>
    <s v="2016-09-05"/>
    <s v="2016-09-07"/>
    <s v="2016-09-13"/>
    <s v="2016-09-13"/>
    <n v="2"/>
    <n v="8"/>
    <s v="ŁÓDŹ"/>
    <s v="DDU"/>
    <x v="1"/>
    <n v="1"/>
    <x v="84"/>
    <s v="TRUCK"/>
    <s v="WARSZAWA"/>
    <s v="1"/>
    <s v="606/2016/6"/>
    <n v="54"/>
    <s v="AW16"/>
    <s v="ALEMA TEXTILE LTD."/>
    <n v="207"/>
    <x v="0"/>
    <x v="0"/>
    <x v="1"/>
    <x v="986"/>
    <m/>
    <s v="Bangladesh"/>
    <x v="142"/>
    <n v="0"/>
  </r>
  <r>
    <s v="2016-09-06"/>
    <s v="2016-09-08"/>
    <s v="2016-09-28"/>
    <s v="2016-09-28"/>
    <n v="2"/>
    <n v="22"/>
    <s v="ŁÓDŹ"/>
    <s v="DDU"/>
    <x v="1"/>
    <n v="1"/>
    <x v="84"/>
    <s v="TRUCK"/>
    <s v="WARSZAWA"/>
    <s v="1"/>
    <s v="43188/2015/25"/>
    <n v="54"/>
    <s v="AW16"/>
    <s v="FASHION WEAR INT'L"/>
    <n v="1202"/>
    <x v="0"/>
    <x v="0"/>
    <x v="1"/>
    <x v="987"/>
    <m/>
    <s v="Bangladesh"/>
    <x v="142"/>
    <n v="0"/>
  </r>
  <r>
    <s v="2016-09-06"/>
    <s v="2016-09-16"/>
    <s v="2016-10-04"/>
    <s v="2016-10-04"/>
    <n v="10"/>
    <n v="28"/>
    <s v="ŁÓDŹ"/>
    <s v="DDU"/>
    <x v="4"/>
    <n v="1"/>
    <x v="191"/>
    <s v="TRUCK"/>
    <s v="WARSZAWA"/>
    <s v="1"/>
    <s v="43185/2015/20"/>
    <n v="54"/>
    <s v="AW16"/>
    <s v="ASROTEX"/>
    <n v="887"/>
    <x v="0"/>
    <x v="0"/>
    <x v="1"/>
    <x v="988"/>
    <n v="17.760000000000002"/>
    <s v="Bangladesh"/>
    <x v="734"/>
    <n v="7.49"/>
  </r>
  <r>
    <s v="2016-09-06"/>
    <s v="2016-09-16"/>
    <s v="2016-10-04"/>
    <s v="2016-10-04"/>
    <n v="10"/>
    <n v="28"/>
    <s v="ŁÓDŹ"/>
    <s v="DDU"/>
    <x v="4"/>
    <n v="1"/>
    <x v="6"/>
    <s v="TRUCK"/>
    <s v="WARSZAWA"/>
    <s v="1"/>
    <s v="43185/2015/21"/>
    <n v="54"/>
    <s v="AW16"/>
    <s v="ASROTEX"/>
    <n v="874"/>
    <x v="0"/>
    <x v="0"/>
    <x v="1"/>
    <x v="989"/>
    <n v="20.34"/>
    <s v="Bangladesh"/>
    <x v="852"/>
    <n v="8.58"/>
  </r>
  <r>
    <s v="2016-09-06"/>
    <s v="2016-09-16"/>
    <s v="2016-10-04"/>
    <s v="2016-10-04"/>
    <n v="10"/>
    <n v="28"/>
    <s v="ŁÓDŹ"/>
    <s v="DDU"/>
    <x v="4"/>
    <n v="1"/>
    <x v="6"/>
    <s v="TRUCK"/>
    <s v="WARSZAWA"/>
    <s v="1"/>
    <s v="43185/2015/22"/>
    <n v="54"/>
    <s v="AW16"/>
    <s v="ASROTEX"/>
    <n v="844"/>
    <x v="0"/>
    <x v="0"/>
    <x v="1"/>
    <x v="990"/>
    <n v="14.99"/>
    <s v="Bangladesh"/>
    <x v="853"/>
    <n v="6.33"/>
  </r>
  <r>
    <s v="2016-09-06"/>
    <s v="2016-09-19"/>
    <s v="2016-09-23"/>
    <s v="2016-09-23"/>
    <n v="13"/>
    <n v="17"/>
    <s v="ŁÓDŹ"/>
    <s v="DDU"/>
    <x v="3"/>
    <n v="1"/>
    <x v="3"/>
    <s v="RAILWAY"/>
    <s v="MAŁASZEWICZE"/>
    <s v="1"/>
    <s v="275/2016/22"/>
    <n v="54"/>
    <s v="AW16"/>
    <s v="SUMEC TEXTILE"/>
    <n v="280"/>
    <x v="0"/>
    <x v="0"/>
    <x v="1"/>
    <x v="991"/>
    <n v="8.41"/>
    <s v="People's Republic of China"/>
    <x v="854"/>
    <n v="3.55"/>
  </r>
  <r>
    <s v="2016-09-07"/>
    <s v="2016-09-11"/>
    <s v="2016-09-20"/>
    <s v="2016-09-20"/>
    <n v="4"/>
    <n v="13"/>
    <s v="ŁÓDŹ"/>
    <s v="DDU"/>
    <x v="1"/>
    <n v="1"/>
    <x v="84"/>
    <s v="TRUCK"/>
    <s v="WARSZAWA"/>
    <s v="1"/>
    <s v="568/2016/31"/>
    <n v="54"/>
    <s v="AW16"/>
    <s v="FAIR TRADE INT'L"/>
    <n v="7"/>
    <x v="0"/>
    <x v="0"/>
    <x v="1"/>
    <x v="992"/>
    <m/>
    <s v="Bangladesh"/>
    <x v="142"/>
    <n v="0"/>
  </r>
  <r>
    <s v="2016-09-07"/>
    <s v="2016-09-21"/>
    <s v="2016-09-29"/>
    <s v="2016-09-29"/>
    <n v="14"/>
    <n v="22"/>
    <s v="ŁÓDŹ"/>
    <s v="DDU"/>
    <x v="4"/>
    <n v="1"/>
    <x v="6"/>
    <s v="TRUCK"/>
    <s v="WARSZAWA"/>
    <s v="1"/>
    <s v="7694/2016/2"/>
    <n v="54"/>
    <s v="AW16"/>
    <s v="GLARE FASHIONS LTD."/>
    <n v="499"/>
    <x v="0"/>
    <x v="0"/>
    <x v="1"/>
    <x v="993"/>
    <m/>
    <s v="Bangladesh"/>
    <x v="142"/>
    <n v="0"/>
  </r>
  <r>
    <s v="2016-09-08"/>
    <s v="2016-09-20"/>
    <s v="2016-09-30"/>
    <s v="2016-09-30"/>
    <n v="12"/>
    <n v="22"/>
    <s v="ŁÓDŹ"/>
    <s v="DDU"/>
    <x v="3"/>
    <n v="0"/>
    <x v="496"/>
    <s v="RAILWAY"/>
    <s v="MAŁASZEWICZE"/>
    <s v="1"/>
    <s v="577/2016/23"/>
    <n v="54"/>
    <s v="AW16"/>
    <s v="NINGBO MIAORUI"/>
    <n v="2327"/>
    <x v="1"/>
    <x v="3"/>
    <x v="1"/>
    <x v="994"/>
    <n v="149.77000000000001"/>
    <s v="People's Republic of China"/>
    <x v="855"/>
    <n v="63.2"/>
  </r>
  <r>
    <s v="2016-09-09"/>
    <s v="2016-09-13"/>
    <s v="2016-09-28"/>
    <s v="2016-09-28"/>
    <n v="4"/>
    <n v="19"/>
    <s v="ŁÓDŹ"/>
    <s v="DDU"/>
    <x v="1"/>
    <n v="1"/>
    <x v="84"/>
    <s v="TRUCK"/>
    <s v="WARSZAWA"/>
    <s v="1"/>
    <s v="43188/2015/26"/>
    <n v="54"/>
    <s v="AW16"/>
    <s v="FASHION WEAR INT'L"/>
    <n v="1204"/>
    <x v="0"/>
    <x v="0"/>
    <x v="1"/>
    <x v="995"/>
    <m/>
    <s v="Bangladesh"/>
    <x v="142"/>
    <n v="0"/>
  </r>
  <r>
    <s v="2016-09-09"/>
    <s v="2016-09-13"/>
    <s v="2016-09-28"/>
    <s v="2016-09-28"/>
    <n v="4"/>
    <n v="19"/>
    <s v="ŁÓDŹ"/>
    <s v="DDU"/>
    <x v="1"/>
    <n v="1"/>
    <x v="84"/>
    <s v="TRUCK"/>
    <s v="WARSZAWA"/>
    <s v="1"/>
    <s v="43188/2015/27"/>
    <n v="54"/>
    <s v="AW16"/>
    <s v="FASHION WEAR INT'L"/>
    <n v="1394"/>
    <x v="0"/>
    <x v="0"/>
    <x v="1"/>
    <x v="996"/>
    <m/>
    <s v="Bangladesh"/>
    <x v="142"/>
    <n v="0"/>
  </r>
  <r>
    <s v="2016-09-09"/>
    <s v="2016-09-14"/>
    <s v="2016-09-29"/>
    <s v="2016-09-29"/>
    <n v="5"/>
    <n v="20"/>
    <s v="ŁÓDŹ"/>
    <s v="DDU"/>
    <x v="1"/>
    <n v="1"/>
    <x v="84"/>
    <s v="TRUCK"/>
    <s v="FRANKFURT"/>
    <s v="1"/>
    <s v="7705/2016/1"/>
    <n v="54"/>
    <s v="AW16"/>
    <s v="NEWSUN INNOVATION"/>
    <n v="1774"/>
    <x v="0"/>
    <x v="0"/>
    <x v="1"/>
    <x v="997"/>
    <n v="19.59"/>
    <s v="India"/>
    <x v="856"/>
    <n v="8.27"/>
  </r>
  <r>
    <s v="2016-09-09"/>
    <s v="2016-10-21"/>
    <s v="2016-10-26"/>
    <s v="2016-10-26"/>
    <n v="42"/>
    <n v="47"/>
    <s v="CHITTAGONG"/>
    <s v="FOB"/>
    <x v="0"/>
    <n v="1"/>
    <x v="497"/>
    <s v="RAILWAY"/>
    <s v="GDAŃSK"/>
    <s v="1"/>
    <s v="13227/2016/1"/>
    <n v="54"/>
    <s v="AW16"/>
    <s v="COTTON ZONE LTD."/>
    <n v="270"/>
    <x v="1"/>
    <x v="0"/>
    <x v="1"/>
    <x v="998"/>
    <n v="3.41"/>
    <s v="Bangladesh"/>
    <x v="857"/>
    <n v="1.44"/>
  </r>
  <r>
    <s v="2016-09-09"/>
    <s v="2016-10-21"/>
    <s v="2016-10-26"/>
    <s v="2016-10-26"/>
    <n v="42"/>
    <n v="47"/>
    <s v="CHITTAGONG"/>
    <s v="FOB"/>
    <x v="0"/>
    <n v="1"/>
    <x v="6"/>
    <s v="RAILWAY"/>
    <s v="GDAŃSK"/>
    <s v="1"/>
    <s v="734/2016/4"/>
    <n v="54"/>
    <s v="AW16"/>
    <s v="ZEMTEX EXPORT LTD"/>
    <n v="892"/>
    <x v="2"/>
    <x v="2"/>
    <x v="2"/>
    <x v="999"/>
    <n v="25.6"/>
    <s v="Bangladesh"/>
    <x v="858"/>
    <n v="10.8"/>
  </r>
  <r>
    <s v="2016-09-10"/>
    <s v="2016-09-12"/>
    <s v="2016-09-16"/>
    <s v="2016-09-16"/>
    <n v="2"/>
    <n v="6"/>
    <s v="ŁÓDŹ"/>
    <s v="DDU"/>
    <x v="1"/>
    <n v="1"/>
    <x v="84"/>
    <s v="TRUCK"/>
    <s v="WARSZAWA"/>
    <s v="1"/>
    <s v="42575/2015/3"/>
    <n v="54"/>
    <s v="AW16"/>
    <s v="PADMA SATEL ARAB"/>
    <n v="526"/>
    <x v="0"/>
    <x v="0"/>
    <x v="1"/>
    <x v="1000"/>
    <m/>
    <s v="Bangladesh"/>
    <x v="142"/>
    <n v="0"/>
  </r>
  <r>
    <s v="2016-09-13"/>
    <s v="2016-09-16"/>
    <s v="2016-09-29"/>
    <s v="2016-09-29"/>
    <n v="3"/>
    <n v="16"/>
    <s v="ŁÓDŹ"/>
    <s v="DDU"/>
    <x v="1"/>
    <n v="1"/>
    <x v="84"/>
    <s v="TRUCK"/>
    <s v="WARSZAWA"/>
    <s v="1"/>
    <s v="43185/2015/4"/>
    <n v="54"/>
    <s v="AW16"/>
    <s v="ASROTEX"/>
    <n v="1270"/>
    <x v="0"/>
    <x v="0"/>
    <x v="1"/>
    <x v="1001"/>
    <n v="5.28"/>
    <s v="Bangladesh"/>
    <x v="420"/>
    <n v="2.23"/>
  </r>
  <r>
    <s v="2016-09-13"/>
    <s v="2016-09-29"/>
    <s v="2016-10-05"/>
    <s v="2016-10-05"/>
    <n v="16"/>
    <n v="22"/>
    <s v="ŁÓDŹ"/>
    <s v="DDU"/>
    <x v="4"/>
    <n v="1"/>
    <x v="6"/>
    <s v="TRUCK"/>
    <s v="WARSZAWA"/>
    <s v="1"/>
    <s v="7694/2016/3"/>
    <n v="54"/>
    <s v="AW16"/>
    <s v="GLARE FASHIONS LTD."/>
    <n v="291"/>
    <x v="0"/>
    <x v="0"/>
    <x v="1"/>
    <x v="1002"/>
    <n v="4.22"/>
    <s v="Bangladesh"/>
    <x v="859"/>
    <n v="1.78"/>
  </r>
  <r>
    <s v="2016-09-15"/>
    <s v="2016-09-18"/>
    <s v="2016-09-21"/>
    <s v="2016-09-21"/>
    <n v="3"/>
    <n v="6"/>
    <s v="ŁÓDŹ"/>
    <s v="DDU"/>
    <x v="1"/>
    <n v="1"/>
    <x v="84"/>
    <s v="TRUCK"/>
    <s v="WARSZAWA"/>
    <s v="1"/>
    <s v="568/2016/30"/>
    <n v="54"/>
    <s v="AW16"/>
    <s v="FAIR TRADE INT'L"/>
    <n v="18"/>
    <x v="0"/>
    <x v="0"/>
    <x v="1"/>
    <x v="1003"/>
    <n v="0.82"/>
    <s v="Bangladesh"/>
    <x v="860"/>
    <n v="0.35"/>
  </r>
  <r>
    <s v="2016-09-15"/>
    <s v="2016-09-29"/>
    <s v="2016-10-03"/>
    <s v="2016-10-03"/>
    <n v="14"/>
    <n v="18"/>
    <s v="ŁÓDŹ"/>
    <s v="DDU"/>
    <x v="3"/>
    <n v="1"/>
    <x v="3"/>
    <s v="RAILWAY"/>
    <s v="MAŁASZEWICZE"/>
    <s v="1"/>
    <s v="275/2016/5"/>
    <n v="54"/>
    <s v="AW16"/>
    <s v="SUMEC TEXTILE"/>
    <n v="161"/>
    <x v="0"/>
    <x v="0"/>
    <x v="1"/>
    <x v="1004"/>
    <n v="6.77"/>
    <s v="People's Republic of China"/>
    <x v="609"/>
    <n v="2.86"/>
  </r>
  <r>
    <s v="2016-09-16"/>
    <s v="2016-10-20"/>
    <s v="2016-10-28"/>
    <s v="2016-10-28"/>
    <n v="34"/>
    <n v="42"/>
    <s v="NINGBO"/>
    <s v="FOB"/>
    <x v="0"/>
    <n v="1"/>
    <x v="3"/>
    <s v="TRUCK"/>
    <s v="HAMBURG"/>
    <s v="1"/>
    <s v="5669/2016/4"/>
    <n v="52"/>
    <s v="AW16"/>
    <s v="NINGBO HAITIAN"/>
    <n v="10"/>
    <x v="0"/>
    <x v="0"/>
    <x v="1"/>
    <x v="1005"/>
    <n v="0.72"/>
    <s v="People's Republic of China"/>
    <x v="861"/>
    <n v="0.3"/>
  </r>
  <r>
    <s v="2016-09-18"/>
    <s v="2016-10-06"/>
    <s v="2016-10-13"/>
    <s v="2016-10-13"/>
    <n v="18"/>
    <n v="25"/>
    <s v="ŁÓDŹ"/>
    <s v="DDU"/>
    <x v="4"/>
    <n v="1"/>
    <x v="6"/>
    <s v="TRUCK"/>
    <s v="WARSZAWA"/>
    <s v="1"/>
    <s v="43185/2015/3"/>
    <n v="54"/>
    <s v="AW16"/>
    <s v="ASROTEX"/>
    <n v="725"/>
    <x v="0"/>
    <x v="0"/>
    <x v="1"/>
    <x v="1006"/>
    <n v="15"/>
    <s v="Bangladesh"/>
    <x v="805"/>
    <n v="6.33"/>
  </r>
  <r>
    <s v="2016-09-19"/>
    <s v="2016-09-23"/>
    <s v="2016-09-26"/>
    <s v="2016-09-26"/>
    <n v="4"/>
    <n v="7"/>
    <s v="ŁÓDŹ"/>
    <s v="DDU"/>
    <x v="1"/>
    <n v="1"/>
    <x v="84"/>
    <s v="TRUCK"/>
    <s v="FRANKFURT"/>
    <s v="1"/>
    <s v="43189/2015/4"/>
    <n v="54"/>
    <s v="AW16"/>
    <s v="SAILOR MOON CLOTHING LTD"/>
    <n v="259"/>
    <x v="0"/>
    <x v="0"/>
    <x v="1"/>
    <x v="1007"/>
    <m/>
    <s v="Bangladesh"/>
    <x v="142"/>
    <n v="0"/>
  </r>
  <r>
    <s v="2016-09-19"/>
    <s v="2016-09-23"/>
    <s v="2016-09-27"/>
    <s v="2016-09-27"/>
    <n v="4"/>
    <n v="8"/>
    <s v="CHITTAGONG"/>
    <s v="FOB"/>
    <x v="1"/>
    <n v="1"/>
    <x v="84"/>
    <s v="TRUCK"/>
    <s v="FRANKFURT"/>
    <s v="1"/>
    <s v="43192/2015/20"/>
    <n v="54"/>
    <s v="AW16"/>
    <s v="INNOVATION DESIGN"/>
    <n v="630"/>
    <x v="0"/>
    <x v="0"/>
    <x v="1"/>
    <x v="1008"/>
    <m/>
    <s v="Bangladesh"/>
    <x v="142"/>
    <n v="0"/>
  </r>
  <r>
    <s v="2016-09-19"/>
    <s v="2016-10-15"/>
    <s v="2016-10-24"/>
    <s v="2016-10-24"/>
    <n v="26"/>
    <n v="35"/>
    <s v="NHAVA SHEVA"/>
    <s v="FOB"/>
    <x v="0"/>
    <n v="1"/>
    <x v="3"/>
    <s v="TRUCK"/>
    <s v="HAMBURG"/>
    <s v="1"/>
    <s v="688/2016/10"/>
    <n v="54"/>
    <s v="AW16"/>
    <s v="SANGOTRA FASHIONS"/>
    <n v="176"/>
    <x v="0"/>
    <x v="0"/>
    <x v="1"/>
    <x v="1009"/>
    <n v="4.24"/>
    <s v="India"/>
    <x v="862"/>
    <n v="1.79"/>
  </r>
  <r>
    <s v="2016-09-20"/>
    <s v="2016-09-26"/>
    <s v="2016-09-27"/>
    <s v="2016-09-27"/>
    <n v="6"/>
    <n v="7"/>
    <s v="ISTANBUL"/>
    <s v="FCA"/>
    <x v="2"/>
    <n v="1"/>
    <x v="6"/>
    <s v="TRUCK"/>
    <s v="ŁÓDŹ"/>
    <s v="1"/>
    <s v="283/2016/1"/>
    <n v="54"/>
    <s v="AW16"/>
    <s v="KGB CORAP TEKSTIL"/>
    <n v="1032"/>
    <x v="0"/>
    <x v="0"/>
    <x v="1"/>
    <x v="1010"/>
    <n v="40.99"/>
    <s v="Turkey"/>
    <x v="863"/>
    <n v="17.3"/>
  </r>
  <r>
    <s v="2016-09-22"/>
    <s v="2016-09-26"/>
    <s v="2016-10-06"/>
    <s v="2016-10-06"/>
    <n v="4"/>
    <n v="14"/>
    <s v="ŁÓDŹ"/>
    <s v="DDU"/>
    <x v="1"/>
    <n v="1"/>
    <x v="84"/>
    <s v="TRUCK"/>
    <s v="WARSZAWA"/>
    <s v="1"/>
    <s v="3706/2016/3"/>
    <n v="54"/>
    <s v="AW16"/>
    <s v="SEER GLOBAL LTD."/>
    <n v="208"/>
    <x v="0"/>
    <x v="0"/>
    <x v="1"/>
    <x v="1011"/>
    <m/>
    <s v="India"/>
    <x v="142"/>
    <n v="0"/>
  </r>
  <r>
    <s v="2016-09-25"/>
    <s v="2016-09-29"/>
    <s v="2016-10-11"/>
    <s v="2016-10-11"/>
    <n v="4"/>
    <n v="16"/>
    <s v="ŁÓDŹ"/>
    <s v="DDU"/>
    <x v="1"/>
    <n v="1"/>
    <x v="84"/>
    <s v="TRUCK"/>
    <s v="WARSZAWA"/>
    <s v="1"/>
    <s v="2581/2016/4"/>
    <n v="52"/>
    <s v="AW16"/>
    <s v="XIAMEN KINGLAND"/>
    <n v="303"/>
    <x v="0"/>
    <x v="0"/>
    <x v="1"/>
    <x v="1012"/>
    <n v="8.2899999999999991"/>
    <s v="People's Republic of China"/>
    <x v="766"/>
    <n v="3.5"/>
  </r>
  <r>
    <s v="2016-09-25"/>
    <s v="2016-09-29"/>
    <s v="2016-10-11"/>
    <s v="2016-10-11"/>
    <n v="4"/>
    <n v="16"/>
    <s v="ŁÓDŹ"/>
    <s v="DDU"/>
    <x v="1"/>
    <n v="1"/>
    <x v="84"/>
    <s v="TRUCK"/>
    <s v="WARSZAWA"/>
    <s v="1"/>
    <s v="278/2016/13"/>
    <n v="54"/>
    <s v="AW16"/>
    <s v="XIAMEN KINGLAND"/>
    <n v="1002"/>
    <x v="0"/>
    <x v="0"/>
    <x v="1"/>
    <x v="1013"/>
    <n v="27.76"/>
    <s v="People's Republic of China"/>
    <x v="864"/>
    <n v="11.71"/>
  </r>
  <r>
    <s v="2016-09-26"/>
    <s v="2016-11-12"/>
    <s v="2016-11-18"/>
    <s v="2016-11-18"/>
    <n v="47"/>
    <n v="53"/>
    <s v="CHITTAGONG"/>
    <s v="FOB"/>
    <x v="0"/>
    <n v="1"/>
    <x v="3"/>
    <s v="TRUCK"/>
    <s v="GDAŃSK"/>
    <s v="1"/>
    <s v="574/2016/32"/>
    <n v="54"/>
    <s v="AW16"/>
    <s v="TRANSFIGURE CLOTHING"/>
    <n v="244"/>
    <x v="0"/>
    <x v="0"/>
    <x v="1"/>
    <x v="1014"/>
    <n v="3.66"/>
    <s v="Bangladesh"/>
    <x v="765"/>
    <n v="1.54"/>
  </r>
  <r>
    <s v="2016-10-01"/>
    <s v="2016-10-03"/>
    <s v="2016-10-11"/>
    <s v="2016-10-11"/>
    <n v="2"/>
    <n v="10"/>
    <s v="ŁÓDŹ"/>
    <s v="DDU"/>
    <x v="1"/>
    <n v="1"/>
    <x v="84"/>
    <s v="TRUCK"/>
    <s v="FRANKFURT"/>
    <s v="1"/>
    <s v="43186/2015/8"/>
    <n v="54"/>
    <s v="AW16"/>
    <s v="AZAD INT'L CLOTHING"/>
    <n v="454"/>
    <x v="0"/>
    <x v="0"/>
    <x v="1"/>
    <x v="1015"/>
    <n v="15.42"/>
    <s v="Islamic Republic of Pakistan"/>
    <x v="865"/>
    <n v="6.51"/>
  </r>
  <r>
    <s v="2016-10-01"/>
    <s v="2016-10-06"/>
    <s v="2016-10-14"/>
    <s v="2016-10-14"/>
    <n v="5"/>
    <n v="13"/>
    <s v="ŁÓDŹ"/>
    <s v="DDU"/>
    <x v="1"/>
    <n v="1"/>
    <x v="84"/>
    <s v="TRUCK"/>
    <s v="WARSZAWA"/>
    <s v="1"/>
    <s v="716/2016/15"/>
    <n v="54"/>
    <s v="AW16"/>
    <s v="LICHEE APPAREL"/>
    <n v="260"/>
    <x v="0"/>
    <x v="0"/>
    <x v="1"/>
    <x v="1016"/>
    <m/>
    <s v="India"/>
    <x v="142"/>
    <n v="0"/>
  </r>
  <r>
    <s v="2016-10-01"/>
    <s v="2016-10-07"/>
    <s v="2016-10-07"/>
    <s v="2016-10-07"/>
    <n v="6"/>
    <n v="6"/>
    <s v="ISTANBUL"/>
    <s v="FCA"/>
    <x v="2"/>
    <n v="1"/>
    <x v="6"/>
    <s v="TRUCK"/>
    <s v="ŁÓDŹ"/>
    <s v="1"/>
    <s v="2175/2016/3"/>
    <n v="54"/>
    <s v="AW16"/>
    <s v="FATIH TEKSTIL SANAYI"/>
    <n v="28"/>
    <x v="0"/>
    <x v="0"/>
    <x v="1"/>
    <x v="370"/>
    <n v="2.02"/>
    <s v="Turkey"/>
    <x v="866"/>
    <n v="0.85"/>
  </r>
  <r>
    <s v="2016-10-02"/>
    <s v="2016-10-05"/>
    <s v="2016-10-13"/>
    <s v="2016-10-13"/>
    <n v="3"/>
    <n v="11"/>
    <s v="ŁÓDŹ"/>
    <s v="DDU"/>
    <x v="1"/>
    <n v="1"/>
    <x v="84"/>
    <s v="TRUCK"/>
    <s v="WARSZAWA"/>
    <s v="1"/>
    <s v="716/2016/16"/>
    <n v="54"/>
    <s v="AW16"/>
    <s v="LICHEE APPAREL"/>
    <n v="112"/>
    <x v="0"/>
    <x v="0"/>
    <x v="1"/>
    <x v="1017"/>
    <n v="3.04"/>
    <s v="India"/>
    <x v="867"/>
    <n v="1.28"/>
  </r>
  <r>
    <s v="2016-10-02"/>
    <s v="2016-10-05"/>
    <s v="2016-10-17"/>
    <s v="2016-10-17"/>
    <n v="3"/>
    <n v="15"/>
    <s v="ŁÓDŹ"/>
    <s v="DDU"/>
    <x v="1"/>
    <n v="1"/>
    <x v="84"/>
    <s v="TRUCK"/>
    <s v="FRANKFURT"/>
    <s v="1"/>
    <s v="697/2016/26"/>
    <n v="54"/>
    <s v="AW16"/>
    <s v="TEXZAM INTERNATIONAL"/>
    <n v="264"/>
    <x v="0"/>
    <x v="0"/>
    <x v="1"/>
    <x v="1018"/>
    <n v="4.88"/>
    <s v="Bangladesh"/>
    <x v="868"/>
    <n v="2.06"/>
  </r>
  <r>
    <s v="2016-10-02"/>
    <s v="2016-10-05"/>
    <s v="2016-10-17"/>
    <s v="2016-10-17"/>
    <n v="3"/>
    <n v="15"/>
    <s v="ŁÓDŹ"/>
    <s v="DDU"/>
    <x v="1"/>
    <n v="1"/>
    <x v="84"/>
    <s v="TRUCK"/>
    <s v="FRANKFURT"/>
    <s v="1"/>
    <s v="697/2016/31"/>
    <n v="54"/>
    <s v="AW16"/>
    <s v="TEXZAM INTERNATIONAL"/>
    <n v="342"/>
    <x v="0"/>
    <x v="0"/>
    <x v="1"/>
    <x v="1019"/>
    <n v="4.97"/>
    <s v="Bangladesh"/>
    <x v="869"/>
    <n v="2.1"/>
  </r>
  <r>
    <s v="2016-10-02"/>
    <s v="2016-10-05"/>
    <s v="2016-10-17"/>
    <s v="2016-10-17"/>
    <n v="3"/>
    <n v="15"/>
    <s v="ŁÓDŹ"/>
    <s v="DDU"/>
    <x v="1"/>
    <n v="1"/>
    <x v="84"/>
    <s v="TRUCK"/>
    <s v="FRANKFURT"/>
    <s v="1"/>
    <s v="697/2016/32"/>
    <n v="54"/>
    <s v="AW16"/>
    <s v="TEXZAM INTERNATIONAL"/>
    <n v="282"/>
    <x v="0"/>
    <x v="0"/>
    <x v="1"/>
    <x v="1019"/>
    <n v="6.94"/>
    <s v="Bangladesh"/>
    <x v="870"/>
    <n v="2.93"/>
  </r>
  <r>
    <s v="2016-10-03"/>
    <s v="2016-10-06"/>
    <s v="2016-10-13"/>
    <s v="2016-10-13"/>
    <n v="3"/>
    <n v="10"/>
    <s v="ŁÓDŹ"/>
    <s v="DDU"/>
    <x v="1"/>
    <n v="1"/>
    <x v="84"/>
    <s v="TRUCK"/>
    <s v="FRANKFURT"/>
    <s v="1"/>
    <s v="697/2016/24"/>
    <n v="54"/>
    <s v="AW16"/>
    <s v="TEXZAM INTERNATIONAL"/>
    <n v="914"/>
    <x v="0"/>
    <x v="0"/>
    <x v="1"/>
    <x v="1020"/>
    <m/>
    <s v="Bangladesh"/>
    <x v="142"/>
    <n v="0"/>
  </r>
  <r>
    <s v="2016-10-04"/>
    <s v="2016-10-06"/>
    <s v="2016-10-17"/>
    <s v="2016-10-17"/>
    <n v="2"/>
    <n v="13"/>
    <s v="ŁÓDŹ"/>
    <s v="DDU"/>
    <x v="1"/>
    <n v="1"/>
    <x v="84"/>
    <s v="TRUCK"/>
    <s v="WARSZAWA"/>
    <s v="1"/>
    <s v="43187/2015/9"/>
    <n v="54"/>
    <s v="AW16"/>
    <s v="DAZ INTERNATIONAL"/>
    <n v="410"/>
    <x v="0"/>
    <x v="0"/>
    <x v="1"/>
    <x v="1021"/>
    <m/>
    <s v="Bangladesh"/>
    <x v="142"/>
    <n v="0"/>
  </r>
  <r>
    <s v="2016-10-05"/>
    <s v="2016-10-10"/>
    <s v="2016-10-18"/>
    <s v="2016-10-18"/>
    <n v="5"/>
    <n v="13"/>
    <s v="ŁÓDŹ"/>
    <s v="DDU"/>
    <x v="1"/>
    <n v="1"/>
    <x v="84"/>
    <s v="TRUCK"/>
    <s v="WARSZAWA"/>
    <s v="1"/>
    <s v="278/2016/14"/>
    <n v="54"/>
    <s v="AW16"/>
    <s v="XIAMEN KINGLAND"/>
    <n v="642"/>
    <x v="0"/>
    <x v="0"/>
    <x v="1"/>
    <x v="1022"/>
    <n v="46.69"/>
    <s v="People's Republic of China"/>
    <x v="871"/>
    <n v="19.7"/>
  </r>
  <r>
    <s v="2016-10-06"/>
    <s v="2016-11-28"/>
    <s v="2016-12-02"/>
    <s v="2016-12-02"/>
    <n v="53"/>
    <n v="57"/>
    <s v="CHITTAGONG"/>
    <s v="FOB"/>
    <x v="0"/>
    <n v="1"/>
    <x v="3"/>
    <s v="TRUCK"/>
    <s v="GDYNIA"/>
    <s v="1"/>
    <s v="43188/2015/22"/>
    <n v="54"/>
    <s v="AW16"/>
    <s v="FASHION WEAR INT'L"/>
    <n v="212"/>
    <x v="0"/>
    <x v="0"/>
    <x v="1"/>
    <x v="1023"/>
    <n v="2.25"/>
    <s v="Bangladesh"/>
    <x v="824"/>
    <n v="0.95"/>
  </r>
  <r>
    <s v="2016-10-11"/>
    <s v="2016-10-13"/>
    <s v="2016-10-20"/>
    <s v="2016-10-20"/>
    <n v="2"/>
    <n v="9"/>
    <s v="ŁÓDŹ"/>
    <s v="DDU"/>
    <x v="1"/>
    <n v="1"/>
    <x v="84"/>
    <s v="TRUCK"/>
    <s v="FRANKFURT"/>
    <s v="1"/>
    <s v="43186/2015/9"/>
    <n v="54"/>
    <s v="AW16"/>
    <s v="AZAD INT'L CLOTHING"/>
    <n v="918"/>
    <x v="0"/>
    <x v="0"/>
    <x v="1"/>
    <x v="1024"/>
    <n v="21.12"/>
    <s v="Islamic Republic of Pakistan"/>
    <x v="872"/>
    <n v="8.91"/>
  </r>
  <r>
    <s v="2016-10-12"/>
    <s v="2016-10-15"/>
    <s v="2016-10-19"/>
    <s v="2016-10-19"/>
    <n v="3"/>
    <n v="7"/>
    <s v="ŁÓDŹ"/>
    <s v="DDU"/>
    <x v="1"/>
    <n v="1"/>
    <x v="84"/>
    <s v="TRUCK"/>
    <s v="WARSZAWA"/>
    <s v="1"/>
    <s v="43188/2015/3"/>
    <n v="54"/>
    <s v="AW16"/>
    <s v="FASHION WEAR INT'L"/>
    <n v="960"/>
    <x v="0"/>
    <x v="0"/>
    <x v="1"/>
    <x v="1025"/>
    <m/>
    <s v="Bangladesh"/>
    <x v="142"/>
    <n v="0"/>
  </r>
  <r>
    <s v="2016-10-14"/>
    <s v="2016-10-18"/>
    <s v="2016-10-31"/>
    <s v="2016-10-31"/>
    <n v="4"/>
    <n v="17"/>
    <s v="ŁÓDŹ"/>
    <s v="DDU"/>
    <x v="1"/>
    <n v="1"/>
    <x v="84"/>
    <s v="TRUCK"/>
    <s v="WARSZAWA"/>
    <s v="1"/>
    <s v="734/2016/10"/>
    <n v="54"/>
    <s v="AW16"/>
    <s v="ZEMTEX EXPORT LTD"/>
    <n v="877"/>
    <x v="0"/>
    <x v="0"/>
    <x v="1"/>
    <x v="1026"/>
    <n v="12.27"/>
    <s v="Bangladesh"/>
    <x v="873"/>
    <n v="5.18"/>
  </r>
  <r>
    <s v="2016-10-20"/>
    <s v="2016-10-28"/>
    <s v="2016-11-03"/>
    <s v="2016-11-03"/>
    <n v="8"/>
    <n v="14"/>
    <s v="ŁÓDŹ"/>
    <s v="DDU"/>
    <x v="1"/>
    <n v="1"/>
    <x v="84"/>
    <s v="TRUCK"/>
    <s v="WARSZAWA"/>
    <s v="1"/>
    <s v="275/2016/21"/>
    <n v="54"/>
    <s v="AW16"/>
    <s v="SUMEC TEXTILE"/>
    <n v="337"/>
    <x v="0"/>
    <x v="0"/>
    <x v="1"/>
    <x v="1027"/>
    <n v="20"/>
    <s v="People's Republic of China"/>
    <x v="874"/>
    <n v="8.44"/>
  </r>
  <r>
    <s v="2016-10-21"/>
    <s v="2016-11-02"/>
    <s v="2016-11-02"/>
    <s v="2016-11-02"/>
    <n v="12"/>
    <n v="12"/>
    <s v="ISTANBUL"/>
    <s v="FCA"/>
    <x v="2"/>
    <n v="0"/>
    <x v="6"/>
    <s v="TRUCK"/>
    <s v="ŁÓDŹ"/>
    <s v="1"/>
    <s v="283/2016/2"/>
    <n v="54"/>
    <s v="AW16"/>
    <s v="KGB CORAP TEKSTIL"/>
    <n v="895"/>
    <x v="0"/>
    <x v="0"/>
    <x v="1"/>
    <x v="1028"/>
    <n v="35.69"/>
    <s v="Turkey"/>
    <x v="875"/>
    <n v="15.06"/>
  </r>
  <r>
    <s v="2016-10-22"/>
    <s v="2016-10-30"/>
    <s v="2016-11-07"/>
    <s v="2016-11-07"/>
    <n v="8"/>
    <n v="16"/>
    <s v="ŁÓDŹ"/>
    <s v="DDU"/>
    <x v="1"/>
    <n v="1"/>
    <x v="84"/>
    <s v="TRUCK"/>
    <s v="WARSZAWA"/>
    <s v="1"/>
    <s v="278/2016/16"/>
    <n v="54"/>
    <s v="AW16"/>
    <s v="XIAMEN KINGLAND"/>
    <n v="361"/>
    <x v="0"/>
    <x v="0"/>
    <x v="1"/>
    <x v="1029"/>
    <n v="0"/>
    <s v="People's Republic of China"/>
    <x v="142"/>
    <n v="0"/>
  </r>
  <r>
    <s v="2016-10-23"/>
    <s v="2016-10-26"/>
    <s v="2016-11-02"/>
    <s v="2016-11-02"/>
    <n v="3"/>
    <n v="10"/>
    <s v="ŁÓDŹ"/>
    <s v="DDU"/>
    <x v="1"/>
    <n v="1"/>
    <x v="84"/>
    <s v="TRUCK"/>
    <s v="WARSZAWA"/>
    <s v="1"/>
    <s v="569/2016/3"/>
    <n v="54"/>
    <s v="AW16"/>
    <s v="SANTEX INC"/>
    <n v="467"/>
    <x v="0"/>
    <x v="0"/>
    <x v="1"/>
    <x v="1030"/>
    <m/>
    <s v="India"/>
    <x v="142"/>
    <n v="0"/>
  </r>
  <r>
    <s v="2016-10-29"/>
    <s v="2016-11-02"/>
    <s v="2016-11-07"/>
    <s v="2016-11-07"/>
    <n v="4"/>
    <n v="9"/>
    <s v="ŁÓDŹ"/>
    <s v="DDU"/>
    <x v="1"/>
    <n v="1"/>
    <x v="84"/>
    <s v="TRUCK"/>
    <s v="WARSZAWA"/>
    <s v="1"/>
    <s v="43192/2015/21"/>
    <n v="54"/>
    <s v="AW16"/>
    <s v="INNOVATION DESIGN"/>
    <n v="603"/>
    <x v="0"/>
    <x v="0"/>
    <x v="1"/>
    <x v="1031"/>
    <m/>
    <s v="Bangladesh"/>
    <x v="142"/>
    <n v="0"/>
  </r>
  <r>
    <s v="2016-10-29"/>
    <s v="2016-11-02"/>
    <s v="2016-11-07"/>
    <s v="2016-11-07"/>
    <n v="4"/>
    <n v="9"/>
    <s v="ŁÓDŹ"/>
    <s v="DDU"/>
    <x v="1"/>
    <n v="1"/>
    <x v="84"/>
    <s v="TRUCK"/>
    <s v="WARSZAWA"/>
    <s v="1"/>
    <s v="43192/2015/22"/>
    <n v="54"/>
    <s v="AW16"/>
    <s v="INNOVATION DESIGN"/>
    <n v="598"/>
    <x v="0"/>
    <x v="0"/>
    <x v="1"/>
    <x v="1032"/>
    <m/>
    <s v="Bangladesh"/>
    <x v="142"/>
    <n v="0"/>
  </r>
  <r>
    <s v="2016-10-31"/>
    <s v="2016-11-02"/>
    <s v="2016-11-04"/>
    <s v="2016-11-04"/>
    <n v="2"/>
    <n v="4"/>
    <s v="ŁÓDŹ"/>
    <s v="DDU"/>
    <x v="1"/>
    <n v="1"/>
    <x v="84"/>
    <s v="TRUCK"/>
    <s v="WARSZAWA"/>
    <s v="1"/>
    <s v="716/2016/4"/>
    <n v="54"/>
    <s v="AW16"/>
    <s v="LICHEE APPAREL"/>
    <n v="1029"/>
    <x v="0"/>
    <x v="0"/>
    <x v="1"/>
    <x v="1033"/>
    <m/>
    <s v="India"/>
    <x v="142"/>
    <n v="0"/>
  </r>
  <r>
    <s v="2016-10-31"/>
    <s v="2016-11-02"/>
    <s v="2016-11-07"/>
    <s v="2016-11-07"/>
    <n v="2"/>
    <n v="7"/>
    <s v="ŁÓDŹ"/>
    <s v="DDU"/>
    <x v="1"/>
    <n v="1"/>
    <x v="84"/>
    <s v="TRUCK"/>
    <s v="WARSZAWA"/>
    <s v="1"/>
    <s v="43188/2015/29"/>
    <n v="54"/>
    <s v="AW16"/>
    <s v="FASHION WEAR INT'L"/>
    <n v="393"/>
    <x v="0"/>
    <x v="0"/>
    <x v="1"/>
    <x v="1034"/>
    <m/>
    <s v="Bangladesh"/>
    <x v="142"/>
    <n v="0"/>
  </r>
  <r>
    <s v="2016-11-02"/>
    <s v="2016-11-09"/>
    <s v="2016-11-15"/>
    <s v="2016-11-15"/>
    <n v="7"/>
    <n v="13"/>
    <s v="ŁÓDŹ"/>
    <s v="DDP"/>
    <x v="1"/>
    <n v="1"/>
    <x v="84"/>
    <s v="TRUCK"/>
    <s v="WARSZAWA"/>
    <s v="1"/>
    <s v="278/2016/17"/>
    <n v="54"/>
    <s v="AW16"/>
    <s v="XIAMEN KINGLAND"/>
    <n v="663"/>
    <x v="0"/>
    <x v="0"/>
    <x v="1"/>
    <x v="1035"/>
    <n v="61.08"/>
    <s v="People's Republic of China"/>
    <x v="876"/>
    <n v="25.77"/>
  </r>
  <r>
    <s v="2016-11-02"/>
    <s v="2016-11-09"/>
    <s v="2016-11-17"/>
    <s v="2016-11-17"/>
    <n v="7"/>
    <n v="15"/>
    <s v="ŁÓDŹ"/>
    <s v="DDP"/>
    <x v="1"/>
    <n v="1"/>
    <x v="84"/>
    <s v="TRUCK"/>
    <s v="WARSZAWA"/>
    <s v="1"/>
    <s v="278/2016/15"/>
    <n v="54"/>
    <s v="AW16"/>
    <s v="XIAMEN KINGLAND"/>
    <n v="265"/>
    <x v="0"/>
    <x v="0"/>
    <x v="1"/>
    <x v="1036"/>
    <n v="31.63"/>
    <s v="People's Republic of China"/>
    <x v="877"/>
    <n v="13.35"/>
  </r>
  <r>
    <s v="2016-11-04"/>
    <s v="2016-11-06"/>
    <s v="2016-11-17"/>
    <s v="2016-11-17"/>
    <n v="2"/>
    <n v="13"/>
    <s v="DHAKA"/>
    <s v="FOB"/>
    <x v="1"/>
    <n v="1"/>
    <x v="84"/>
    <s v="TRUCK"/>
    <s v="WARSZAWA"/>
    <s v="1"/>
    <s v="5344/2016/4"/>
    <n v="54"/>
    <s v="AW16"/>
    <s v="S.B.KNITTING LTD."/>
    <n v="401"/>
    <x v="0"/>
    <x v="0"/>
    <x v="1"/>
    <x v="1037"/>
    <m/>
    <s v="Bangladesh"/>
    <x v="142"/>
    <n v="0"/>
  </r>
  <r>
    <s v="2016-11-05"/>
    <s v="2016-11-08"/>
    <s v="2016-11-16"/>
    <s v="2016-11-16"/>
    <n v="3"/>
    <n v="11"/>
    <s v="ŁÓDŹ"/>
    <s v="DDU"/>
    <x v="1"/>
    <n v="1"/>
    <x v="84"/>
    <s v="TRUCK"/>
    <s v="FRANKFURT"/>
    <s v="1"/>
    <s v="697/2016/28"/>
    <n v="54"/>
    <s v="AW16"/>
    <s v="TEXZAM INTERNATIONAL"/>
    <n v="567"/>
    <x v="0"/>
    <x v="0"/>
    <x v="1"/>
    <x v="1038"/>
    <m/>
    <s v="Bangladesh"/>
    <x v="142"/>
    <n v="0"/>
  </r>
  <r>
    <s v="2016-11-06"/>
    <s v="2016-11-09"/>
    <s v="2016-11-15"/>
    <s v="2016-11-15"/>
    <n v="3"/>
    <n v="9"/>
    <s v="ŁÓDŹ"/>
    <s v="DDU"/>
    <x v="1"/>
    <n v="1"/>
    <x v="84"/>
    <s v="TRUCK"/>
    <s v="FRANKFURT"/>
    <s v="1"/>
    <s v="43186/2015/10"/>
    <n v="54"/>
    <s v="AW16"/>
    <s v="AZAD INT'L CLOTHING"/>
    <n v="616"/>
    <x v="0"/>
    <x v="0"/>
    <x v="1"/>
    <x v="1039"/>
    <m/>
    <s v="Islamic Republic of Pakistan"/>
    <x v="142"/>
    <n v="0"/>
  </r>
  <r>
    <s v="2016-11-08"/>
    <s v="2016-11-14"/>
    <s v="2016-11-18"/>
    <s v="2016-11-18"/>
    <n v="6"/>
    <n v="10"/>
    <s v="ŁÓDŹ"/>
    <s v="DDU"/>
    <x v="1"/>
    <n v="1"/>
    <x v="84"/>
    <s v="TRUCK"/>
    <s v="FRANKFURT"/>
    <s v="1"/>
    <s v="43186/2015/11"/>
    <n v="54"/>
    <s v="AW16"/>
    <s v="AZAD INT'L CLOTHING"/>
    <n v="223"/>
    <x v="0"/>
    <x v="0"/>
    <x v="1"/>
    <x v="1040"/>
    <m/>
    <s v="Islamic Republic of Pakistan"/>
    <x v="142"/>
    <n v="0"/>
  </r>
  <r>
    <s v="2016-11-11"/>
    <s v="2016-11-16"/>
    <s v="2016-11-17"/>
    <s v="2016-11-17"/>
    <n v="5"/>
    <n v="6"/>
    <s v="ŁÓDŹ"/>
    <s v="DDU"/>
    <x v="1"/>
    <n v="1"/>
    <x v="84"/>
    <s v="TRUCK"/>
    <s v="WARSZAWA"/>
    <s v="1"/>
    <s v="278/2016/5"/>
    <n v="54"/>
    <s v="AW16"/>
    <s v="XIAMEN KINGLAND"/>
    <n v="270"/>
    <x v="0"/>
    <x v="0"/>
    <x v="1"/>
    <x v="1041"/>
    <n v="2.42"/>
    <s v="People's Republic of China"/>
    <x v="466"/>
    <n v="1.02"/>
  </r>
  <r>
    <s v="2016-11-14"/>
    <s v="2016-11-16"/>
    <s v="2016-11-22"/>
    <s v="2016-11-22"/>
    <n v="2"/>
    <n v="8"/>
    <s v="ŁÓDŹ"/>
    <s v="DDU"/>
    <x v="1"/>
    <n v="1"/>
    <x v="84"/>
    <s v="TRUCK"/>
    <s v="WARSZAWA"/>
    <s v="1"/>
    <s v="43192/2015/2"/>
    <n v="54"/>
    <s v="AW16"/>
    <s v="INNOVATION DESIGN"/>
    <n v="655"/>
    <x v="0"/>
    <x v="0"/>
    <x v="1"/>
    <x v="1042"/>
    <m/>
    <s v="Bangladesh"/>
    <x v="142"/>
    <n v="0"/>
  </r>
  <r>
    <s v="2016-11-14"/>
    <s v="2016-11-16"/>
    <s v="2016-11-22"/>
    <s v="2016-11-22"/>
    <n v="2"/>
    <n v="8"/>
    <s v="ŁÓDŹ"/>
    <s v="DDU"/>
    <x v="1"/>
    <n v="1"/>
    <x v="84"/>
    <s v="TRUCK"/>
    <s v="WARSZAWA"/>
    <s v="1"/>
    <s v="43192/2015/24"/>
    <n v="54"/>
    <s v="AW16"/>
    <s v="INNOVATION DESIGN"/>
    <n v="1698"/>
    <x v="0"/>
    <x v="0"/>
    <x v="1"/>
    <x v="1043"/>
    <m/>
    <s v="Bangladesh"/>
    <x v="142"/>
    <n v="0"/>
  </r>
  <r>
    <s v="2016-11-17"/>
    <s v="2016-11-25"/>
    <s v="2016-11-29"/>
    <s v="2016-11-29"/>
    <n v="8"/>
    <n v="12"/>
    <s v="ŁÓDŹ"/>
    <s v="DDU"/>
    <x v="1"/>
    <n v="1"/>
    <x v="84"/>
    <s v="TRUCK"/>
    <s v="FRANKFURT"/>
    <s v="1"/>
    <s v="697/2016/33"/>
    <n v="54"/>
    <s v="AW16"/>
    <s v="TEXZAM INTERNATIONAL"/>
    <n v="20"/>
    <x v="0"/>
    <x v="0"/>
    <x v="1"/>
    <x v="1044"/>
    <m/>
    <s v="Bangladesh"/>
    <x v="142"/>
    <n v="0"/>
  </r>
  <r>
    <s v="2016-11-17"/>
    <s v="2016-11-26"/>
    <s v="2016-11-29"/>
    <s v="2016-11-29"/>
    <n v="9"/>
    <n v="12"/>
    <s v="ŁÓDŹ"/>
    <s v="DDU"/>
    <x v="1"/>
    <n v="1"/>
    <x v="84"/>
    <s v="TRUCK"/>
    <s v="FRANKFURT"/>
    <s v="1"/>
    <s v="43192/2015/23"/>
    <n v="54"/>
    <s v="AW16"/>
    <s v="INNOVATION DESIGN"/>
    <n v="302"/>
    <x v="0"/>
    <x v="0"/>
    <x v="1"/>
    <x v="1045"/>
    <m/>
    <s v="Bangladesh"/>
    <x v="142"/>
    <n v="0"/>
  </r>
  <r>
    <s v="2016-11-17"/>
    <s v="2016-11-26"/>
    <s v="2016-11-29"/>
    <s v="2016-11-29"/>
    <n v="9"/>
    <n v="12"/>
    <s v="ŁÓDŹ"/>
    <s v="DDU"/>
    <x v="1"/>
    <n v="1"/>
    <x v="84"/>
    <s v="TRUCK"/>
    <s v="FRANKFURT"/>
    <s v="1"/>
    <s v="43192/2015/25"/>
    <n v="54"/>
    <s v="AW16"/>
    <s v="INNOVATION DESIGN"/>
    <n v="554"/>
    <x v="0"/>
    <x v="0"/>
    <x v="1"/>
    <x v="1046"/>
    <m/>
    <s v="Bangladesh"/>
    <x v="142"/>
    <n v="0"/>
  </r>
  <r>
    <s v="2016-11-18"/>
    <s v="2016-11-22"/>
    <s v="2016-11-29"/>
    <s v="2016-11-29"/>
    <n v="4"/>
    <n v="11"/>
    <s v="ŁÓDŹ"/>
    <s v="DDU"/>
    <x v="1"/>
    <n v="1"/>
    <x v="84"/>
    <s v="TRUCK"/>
    <s v="FRANKFURT"/>
    <s v="1"/>
    <s v="43186/2015/7"/>
    <n v="54"/>
    <s v="AW16"/>
    <s v="AZAD INT'L CLOTHING"/>
    <n v="293"/>
    <x v="0"/>
    <x v="0"/>
    <x v="1"/>
    <x v="1047"/>
    <n v="13.41"/>
    <s v="Islamic Republic of Pakistan"/>
    <x v="878"/>
    <n v="5.66"/>
  </r>
  <r>
    <s v="2016-11-18"/>
    <s v="2016-11-29"/>
    <s v="2016-12-01"/>
    <s v="2016-12-01"/>
    <n v="11"/>
    <n v="13"/>
    <s v="ŁÓDŹ"/>
    <s v="DDU"/>
    <x v="1"/>
    <n v="1"/>
    <x v="84"/>
    <s v="TRUCK"/>
    <s v="WARSZAWA"/>
    <s v="1"/>
    <s v="278/2016/18"/>
    <n v="54"/>
    <s v="AW16"/>
    <s v="XIAMEN KINGLAND"/>
    <n v="181"/>
    <x v="0"/>
    <x v="0"/>
    <x v="1"/>
    <x v="1048"/>
    <n v="18.61"/>
    <s v="People's Republic of China"/>
    <x v="879"/>
    <n v="7.85"/>
  </r>
  <r>
    <s v="2016-11-21"/>
    <s v="2016-11-22"/>
    <s v="2016-11-23"/>
    <s v="2016-11-23"/>
    <n v="1"/>
    <n v="2"/>
    <s v="ŁÓDŹ"/>
    <s v="DDU"/>
    <x v="1"/>
    <n v="1"/>
    <x v="84"/>
    <s v="TRUCK"/>
    <s v="WARSZAWA"/>
    <s v="1"/>
    <s v="43188/2015/5"/>
    <n v="54"/>
    <s v="AW16"/>
    <s v="FASHION WEAR INT'L"/>
    <n v="221"/>
    <x v="0"/>
    <x v="0"/>
    <x v="1"/>
    <x v="1049"/>
    <m/>
    <s v="Bangladesh"/>
    <x v="142"/>
    <n v="0"/>
  </r>
  <r>
    <s v="2016-11-21"/>
    <s v="2016-11-23"/>
    <s v="2016-11-25"/>
    <s v="2016-11-25"/>
    <n v="2"/>
    <n v="4"/>
    <s v="ŁÓDŹ"/>
    <s v="DDU"/>
    <x v="1"/>
    <n v="1"/>
    <x v="84"/>
    <s v="TRUCK"/>
    <s v="WARSZAWA"/>
    <s v="1"/>
    <s v="716/2016/2"/>
    <n v="54"/>
    <s v="AW16"/>
    <s v="LICHEE APPAREL"/>
    <n v="476"/>
    <x v="0"/>
    <x v="0"/>
    <x v="1"/>
    <x v="1050"/>
    <m/>
    <s v="India"/>
    <x v="142"/>
    <n v="0"/>
  </r>
  <r>
    <s v="2016-11-21"/>
    <s v="2016-12-22"/>
    <s v="2016-12-23"/>
    <s v="2016-12-23"/>
    <n v="31"/>
    <n v="32"/>
    <s v="ŁÓDŹ"/>
    <s v="DDU"/>
    <x v="1"/>
    <n v="1"/>
    <x v="84"/>
    <s v="TRUCK"/>
    <s v="WARSZAWA"/>
    <s v="1"/>
    <s v="278/2016/19"/>
    <n v="54"/>
    <s v="AW16"/>
    <s v="XIAMEN KINGLAND"/>
    <n v="471"/>
    <x v="0"/>
    <x v="0"/>
    <x v="1"/>
    <x v="1051"/>
    <n v="55.46"/>
    <s v="People's Republic of China"/>
    <x v="880"/>
    <n v="23.4"/>
  </r>
  <r>
    <s v="2016-11-24"/>
    <s v="2016-12-01"/>
    <s v="2016-12-06"/>
    <s v="2016-12-06"/>
    <n v="7"/>
    <n v="12"/>
    <s v="ŁÓDŹ"/>
    <s v="DDU"/>
    <x v="1"/>
    <n v="1"/>
    <x v="84"/>
    <s v="TRUCK"/>
    <s v="WARSZAWA"/>
    <s v="1"/>
    <s v="278/2016/20"/>
    <n v="54"/>
    <s v="AW16"/>
    <s v="XIAMEN KINGLAND"/>
    <n v="253"/>
    <x v="0"/>
    <x v="0"/>
    <x v="1"/>
    <x v="1052"/>
    <n v="23.53"/>
    <s v="People's Republic of China"/>
    <x v="881"/>
    <n v="9.93"/>
  </r>
  <r>
    <s v="2016-12-08"/>
    <s v="2016-12-11"/>
    <s v="2016-12-16"/>
    <s v="2016-12-16"/>
    <n v="3"/>
    <n v="8"/>
    <s v="ŁÓDŹ"/>
    <s v="DDU"/>
    <x v="1"/>
    <n v="1"/>
    <x v="84"/>
    <s v="TRUCK"/>
    <s v="WARSZAWA"/>
    <s v="1"/>
    <s v="43192/2015/26"/>
    <n v="54"/>
    <s v="AW16"/>
    <s v="INNOVATION DESIGN"/>
    <n v="778"/>
    <x v="0"/>
    <x v="0"/>
    <x v="1"/>
    <x v="1053"/>
    <m/>
    <s v="Bangladesh"/>
    <x v="142"/>
    <n v="0"/>
  </r>
  <r>
    <s v="2017-01-07"/>
    <s v="2017-01-08"/>
    <s v="2017-01-19"/>
    <s v="2017-01-19"/>
    <n v="1"/>
    <n v="12"/>
    <s v="ŁÓDŹ"/>
    <s v="DDU"/>
    <x v="1"/>
    <n v="1"/>
    <x v="84"/>
    <s v="TRUCK"/>
    <s v="WARSZAWA"/>
    <s v="1"/>
    <s v="43192/2015/3"/>
    <n v="54"/>
    <s v="AW16"/>
    <s v="INNOVATION DESIGN"/>
    <n v="619"/>
    <x v="0"/>
    <x v="0"/>
    <x v="1"/>
    <x v="1054"/>
    <m/>
    <s v="Bangladesh"/>
    <x v="142"/>
    <n v="0"/>
  </r>
  <r>
    <s v="2017-01-18"/>
    <s v="2017-01-20"/>
    <s v="2017-01-25"/>
    <s v="2017-01-25"/>
    <n v="2"/>
    <n v="7"/>
    <s v="ŁÓDŹ"/>
    <s v="DAP"/>
    <x v="1"/>
    <n v="1"/>
    <x v="84"/>
    <s v="TRUCK"/>
    <s v="WARSZAWA"/>
    <s v="1"/>
    <s v="278/2016/21"/>
    <n v="54"/>
    <s v="AW16"/>
    <s v="XIAMEN KINGLAND"/>
    <n v="127"/>
    <x v="0"/>
    <x v="0"/>
    <x v="1"/>
    <x v="1055"/>
    <m/>
    <s v="People's Republic of China"/>
    <x v="142"/>
    <n v="0"/>
  </r>
  <r>
    <m/>
    <m/>
    <m/>
    <m/>
    <m/>
    <m/>
    <m/>
    <m/>
    <x v="5"/>
    <m/>
    <x v="6"/>
    <m/>
    <m/>
    <m/>
    <m/>
    <m/>
    <m/>
    <m/>
    <m/>
    <x v="2"/>
    <x v="2"/>
    <x v="2"/>
    <x v="1056"/>
    <m/>
    <m/>
    <x v="882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130">
  <r>
    <s v="2015-10-18"/>
    <s v="2015-11-19"/>
    <s v="2015-11-26"/>
    <s v="2015-11-26"/>
    <n v="32"/>
    <n v="39"/>
    <s v="NINGBO"/>
    <s v="FOB"/>
    <x v="0"/>
    <n v="0"/>
    <x v="0"/>
    <s v="RAILWAY"/>
    <s v="GDAŃSK"/>
    <s v="1"/>
    <s v="21046/2015/1"/>
    <n v="54"/>
    <s v="SS16"/>
    <s v="NINGBO MIAORUI"/>
    <n v="1674"/>
    <n v="0"/>
    <n v="0"/>
    <n v="1"/>
    <n v="26243"/>
    <n v="60.02"/>
    <s v="People's Republic of China"/>
    <n v="34.693641618497097"/>
    <n v="25.33"/>
    <x v="0"/>
    <s v="20"/>
  </r>
  <r>
    <s v="2015-10-24"/>
    <s v="2015-11-27"/>
    <s v="2015-12-03"/>
    <s v="2015-12-03"/>
    <n v="34"/>
    <n v="40"/>
    <s v="SHANGHAI"/>
    <s v="FOB"/>
    <x v="0"/>
    <n v="0"/>
    <x v="1"/>
    <s v="RAILWAY"/>
    <s v="GDAŃSK"/>
    <s v="1"/>
    <s v="27355/2015/1"/>
    <n v="51"/>
    <s v="SS16"/>
    <s v="ANHUI XINA"/>
    <n v="427"/>
    <n v="1"/>
    <n v="0"/>
    <n v="0"/>
    <n v="6222"/>
    <n v="23.78"/>
    <s v="People's Republic of China"/>
    <n v="13.745664739884401"/>
    <n v="10.029999999999999"/>
    <x v="1"/>
    <s v="LCL"/>
  </r>
  <r>
    <s v="2015-10-26"/>
    <s v="2015-11-27"/>
    <s v="2015-12-03"/>
    <s v="2015-12-03"/>
    <n v="32"/>
    <n v="38"/>
    <s v="NINGBO"/>
    <s v="FOB"/>
    <x v="0"/>
    <n v="0"/>
    <x v="2"/>
    <s v="RAILWAY"/>
    <s v="GDAŃSK"/>
    <s v="1"/>
    <s v="21046/2015/6"/>
    <n v="54"/>
    <s v="SS16"/>
    <s v="NINGBO MIAORUI"/>
    <n v="1009"/>
    <n v="0"/>
    <n v="1"/>
    <n v="0"/>
    <n v="15109"/>
    <n v="40.83"/>
    <s v="People's Republic of China"/>
    <n v="23.601156069364201"/>
    <n v="17.23"/>
    <x v="2"/>
    <s v="20"/>
  </r>
  <r>
    <s v="2015-10-26"/>
    <s v="2015-12-08"/>
    <s v="2015-12-16"/>
    <s v="2015-12-16"/>
    <n v="43"/>
    <n v="51"/>
    <s v="XIAMEN"/>
    <s v="FOB"/>
    <x v="0"/>
    <n v="1"/>
    <x v="3"/>
    <s v="RAILWAY"/>
    <s v="GDAŃSK"/>
    <s v="1"/>
    <s v="20996/2015/1"/>
    <n v="54"/>
    <s v="SS16"/>
    <s v="XIAMEN JONUEE TRADING CO. LTD"/>
    <n v="888"/>
    <n v="0"/>
    <n v="0"/>
    <n v="0"/>
    <n v="16499"/>
    <n v="12.22"/>
    <s v="People's Republic of China"/>
    <n v="7.0635838150288999"/>
    <n v="5.16"/>
    <x v="1"/>
    <s v="LCL"/>
  </r>
  <r>
    <s v="2015-10-27"/>
    <s v="2015-11-27"/>
    <s v="2015-12-04"/>
    <s v="2015-12-04"/>
    <n v="31"/>
    <n v="38"/>
    <s v="CHITTAGONG"/>
    <s v="FOB"/>
    <x v="0"/>
    <n v="0"/>
    <x v="4"/>
    <s v="RAILWAY"/>
    <s v="GDAŃSK"/>
    <s v="1"/>
    <s v="20370/2015/1"/>
    <n v="54"/>
    <s v="SS16"/>
    <s v="SAILOR MOON CLOTHING LTD"/>
    <n v="2547"/>
    <n v="0"/>
    <n v="0"/>
    <n v="1"/>
    <n v="40933"/>
    <n v="68.010000000000005"/>
    <s v="Bangladesh"/>
    <n v="39.312138728323703"/>
    <n v="28.7"/>
    <x v="0"/>
    <s v="40"/>
  </r>
  <r>
    <s v="2015-10-27"/>
    <s v="2015-11-27"/>
    <s v="2015-12-04"/>
    <s v="2015-12-04"/>
    <n v="31"/>
    <n v="38"/>
    <s v="CHITTAGONG"/>
    <s v="FOB"/>
    <x v="0"/>
    <n v="1"/>
    <x v="5"/>
    <s v="RAILWAY"/>
    <s v="GDAŃSK"/>
    <s v="1"/>
    <s v="20467/2015/6"/>
    <n v="54"/>
    <s v="SS16"/>
    <s v="INNOVATION DESIGN"/>
    <n v="848"/>
    <n v="0"/>
    <n v="0"/>
    <n v="1"/>
    <n v="11811"/>
    <n v="32.590000000000003"/>
    <s v="Bangladesh"/>
    <n v="18.8381502890173"/>
    <n v="13.75"/>
    <x v="2"/>
    <s v="LCL"/>
  </r>
  <r>
    <s v="2015-10-27"/>
    <s v="2015-11-27"/>
    <s v="2015-12-04"/>
    <s v="2015-12-04"/>
    <n v="31"/>
    <n v="38"/>
    <s v="CHITTAGONG"/>
    <s v="FOB"/>
    <x v="0"/>
    <n v="1"/>
    <x v="6"/>
    <s v="RAILWAY"/>
    <s v="GDAŃSK"/>
    <s v="1"/>
    <s v="62092/SS16/1"/>
    <n v="54"/>
    <s v="SS16"/>
    <s v="TRANSFIGURE CLOTHING"/>
    <n v="3073"/>
    <m/>
    <m/>
    <m/>
    <n v="59633"/>
    <n v="33.36"/>
    <s v="Bangladesh"/>
    <n v="19.283236994219699"/>
    <n v="14.08"/>
    <x v="2"/>
    <s v="20"/>
  </r>
  <r>
    <s v="2015-10-27"/>
    <s v="2015-11-27"/>
    <s v="2015-12-04"/>
    <s v="2015-12-04"/>
    <n v="31"/>
    <n v="38"/>
    <s v="CHITTAGONG"/>
    <s v="FOB"/>
    <x v="0"/>
    <n v="1"/>
    <x v="7"/>
    <s v="RAILWAY"/>
    <s v="GDAŃSK"/>
    <s v="1"/>
    <s v="20370/2015/4"/>
    <n v="54"/>
    <s v="SS16"/>
    <s v="SAILOR MOON CLOTHING LTD"/>
    <n v="1440"/>
    <n v="0"/>
    <n v="0"/>
    <n v="1"/>
    <n v="20850"/>
    <n v="27.15"/>
    <s v="Bangladesh"/>
    <n v="15.6936416184971"/>
    <n v="11.46"/>
    <x v="2"/>
    <s v="LCL"/>
  </r>
  <r>
    <s v="2015-10-27"/>
    <s v="2015-11-27"/>
    <s v="2015-12-04"/>
    <s v="2015-12-04"/>
    <n v="31"/>
    <n v="38"/>
    <s v="CHITTAGONG"/>
    <s v="FOB"/>
    <x v="0"/>
    <n v="1"/>
    <x v="6"/>
    <s v="RAILWAY"/>
    <s v="GDAŃSK"/>
    <s v="1"/>
    <s v="20376/2015/8"/>
    <n v="54"/>
    <s v="SS16"/>
    <s v="TRANSFIGURE CLOTHING"/>
    <n v="3453"/>
    <m/>
    <m/>
    <m/>
    <n v="77736"/>
    <n v="46.7"/>
    <s v="Bangladesh"/>
    <n v="26.994219653179201"/>
    <n v="19.71"/>
    <x v="2"/>
    <s v="20"/>
  </r>
  <r>
    <s v="2015-10-28"/>
    <s v="2015-11-27"/>
    <s v="2015-12-04"/>
    <s v="2015-12-04"/>
    <n v="30"/>
    <n v="37"/>
    <s v="YANTIAN"/>
    <s v="FOB"/>
    <x v="0"/>
    <n v="0"/>
    <x v="8"/>
    <s v="RAILWAY"/>
    <s v="GDAŃSK"/>
    <s v="1"/>
    <s v="28021/2015/3"/>
    <n v="51"/>
    <s v="SS16"/>
    <s v="EUROSHINE COMPANY"/>
    <n v="781"/>
    <n v="1"/>
    <n v="0"/>
    <n v="0"/>
    <n v="9473"/>
    <n v="22.28"/>
    <s v="People's Republic of China"/>
    <n v="12.878612716763"/>
    <n v="9.4"/>
    <x v="1"/>
    <s v="LCL"/>
  </r>
  <r>
    <s v="2015-10-29"/>
    <s v="2015-12-04"/>
    <s v="2015-12-08"/>
    <s v="2015-12-08"/>
    <n v="36"/>
    <n v="40"/>
    <s v="XIAMEN"/>
    <s v="FOB"/>
    <x v="0"/>
    <n v="0"/>
    <x v="9"/>
    <s v="RAILWAY"/>
    <s v="GDAŃSK"/>
    <s v="1"/>
    <s v="21162/2015/1"/>
    <n v="54"/>
    <s v="SS16"/>
    <s v="JIUJIANG DANNIER KNITTING CO."/>
    <n v="1741"/>
    <n v="1"/>
    <n v="0"/>
    <n v="0"/>
    <n v="32199"/>
    <n v="22.59"/>
    <s v="People's Republic of China"/>
    <n v="13.0578034682081"/>
    <n v="9.5299999999999994"/>
    <x v="1"/>
    <s v="LCL"/>
  </r>
  <r>
    <s v="2015-10-29"/>
    <s v="2015-12-04"/>
    <s v="2015-12-08"/>
    <s v="2015-12-08"/>
    <n v="36"/>
    <n v="40"/>
    <s v="XIAMEN"/>
    <s v="FOB"/>
    <x v="0"/>
    <n v="0"/>
    <x v="10"/>
    <s v="RAILWAY"/>
    <s v="GDAŃSK"/>
    <s v="1"/>
    <s v="61735/SS16/1"/>
    <n v="52"/>
    <s v="SS16"/>
    <s v="QUANZHOU CEREALS O&amp;F"/>
    <n v="2856"/>
    <n v="0"/>
    <n v="0"/>
    <n v="1"/>
    <n v="50762"/>
    <n v="67.69"/>
    <s v="People's Republic of China"/>
    <n v="39.127167630057798"/>
    <n v="28.56"/>
    <x v="0"/>
    <s v="40"/>
  </r>
  <r>
    <s v="2015-10-30"/>
    <s v="2015-11-30"/>
    <s v="2015-12-03"/>
    <s v="2015-12-03"/>
    <n v="31"/>
    <n v="34"/>
    <s v="TUTICORIN"/>
    <s v="FOB"/>
    <x v="0"/>
    <n v="1"/>
    <x v="11"/>
    <s v="TRUCK"/>
    <s v="HAMBURG"/>
    <s v="1"/>
    <s v="20204/2015/1"/>
    <n v="54"/>
    <s v="SS16"/>
    <s v="GLOBUS CLOTHING COM."/>
    <n v="636"/>
    <n v="0"/>
    <n v="1"/>
    <n v="0"/>
    <n v="9876"/>
    <n v="17.78"/>
    <s v="India"/>
    <n v="10.2774566473988"/>
    <n v="7.5"/>
    <x v="1"/>
    <s v="LCL"/>
  </r>
  <r>
    <s v="2015-10-30"/>
    <s v="2015-11-30"/>
    <s v="2015-12-03"/>
    <s v="2015-12-03"/>
    <n v="31"/>
    <n v="34"/>
    <s v="TUTICORIN"/>
    <s v="FOB"/>
    <x v="0"/>
    <n v="1"/>
    <x v="6"/>
    <s v="TRUCK"/>
    <s v="HAMBURG"/>
    <s v="1"/>
    <s v="20217/2015/1"/>
    <n v="54"/>
    <s v="SS16"/>
    <s v="BLOOM CLOTHING CO."/>
    <n v="550"/>
    <m/>
    <m/>
    <m/>
    <n v="11728"/>
    <n v="19.86"/>
    <s v="India"/>
    <n v="11.479768786127201"/>
    <n v="8.3800000000000008"/>
    <x v="1"/>
    <s v="LCL"/>
  </r>
  <r>
    <s v="2015-10-30"/>
    <s v="2015-11-30"/>
    <s v="2015-12-03"/>
    <s v="2015-12-03"/>
    <n v="31"/>
    <n v="34"/>
    <s v="TUTICORIN"/>
    <s v="FOB"/>
    <x v="0"/>
    <n v="1"/>
    <x v="6"/>
    <s v="TRUCK"/>
    <s v="HAMBURG"/>
    <s v="1"/>
    <s v="20217/2015/6"/>
    <n v="54"/>
    <s v="SS16"/>
    <s v="BLOOM CLOTHING CO."/>
    <n v="189"/>
    <m/>
    <m/>
    <m/>
    <n v="2608"/>
    <n v="8.14"/>
    <s v="India"/>
    <n v="4.7052023121387299"/>
    <n v="3.43"/>
    <x v="1"/>
    <s v="LCL"/>
  </r>
  <r>
    <s v="2015-10-30"/>
    <s v="2015-11-30"/>
    <s v="2015-12-03"/>
    <s v="2015-12-03"/>
    <n v="31"/>
    <n v="34"/>
    <s v="TUTICORIN"/>
    <s v="FOB"/>
    <x v="0"/>
    <n v="1"/>
    <x v="6"/>
    <s v="TRUCK"/>
    <s v="HAMBURG"/>
    <s v="1"/>
    <s v="24094/2015/1"/>
    <n v="54"/>
    <s v="SS16"/>
    <s v="SANTEX INC"/>
    <n v="215"/>
    <m/>
    <m/>
    <m/>
    <n v="3531"/>
    <n v="7.44"/>
    <s v="India"/>
    <n v="4.3005780346820801"/>
    <n v="3.14"/>
    <x v="1"/>
    <s v="LCL"/>
  </r>
  <r>
    <s v="2015-10-30"/>
    <s v="2015-12-03"/>
    <s v="2015-12-09"/>
    <s v="2015-12-09"/>
    <n v="34"/>
    <n v="40"/>
    <s v="SHANGHAI"/>
    <s v="FOB"/>
    <x v="0"/>
    <n v="1"/>
    <x v="3"/>
    <s v="TRUCK"/>
    <s v="HAMBURG"/>
    <s v="1"/>
    <s v="20456/2015/1"/>
    <n v="54"/>
    <s v="SS16"/>
    <s v="ANHUI GARMENTS I&amp;E"/>
    <n v="287"/>
    <n v="0"/>
    <n v="0"/>
    <n v="0"/>
    <n v="3770"/>
    <n v="9.49"/>
    <s v="People's Republic of China"/>
    <n v="5.4855491329479804"/>
    <n v="4"/>
    <x v="1"/>
    <s v="LCL"/>
  </r>
  <r>
    <s v="2015-10-31"/>
    <s v="2015-12-04"/>
    <s v="2015-12-08"/>
    <s v="2015-12-08"/>
    <n v="34"/>
    <n v="38"/>
    <s v="SHANGHAI"/>
    <s v="FOB"/>
    <x v="0"/>
    <n v="0"/>
    <x v="12"/>
    <s v="RAILWAY"/>
    <s v="GDAŃSK"/>
    <s v="1"/>
    <s v="19960/2015/1"/>
    <n v="54"/>
    <s v="SS16"/>
    <s v="SUMEC TEXTILE"/>
    <n v="1170"/>
    <n v="1"/>
    <n v="0"/>
    <n v="0"/>
    <n v="14620"/>
    <n v="27.84"/>
    <s v="People's Republic of China"/>
    <n v="16.092485549132899"/>
    <n v="11.75"/>
    <x v="2"/>
    <s v="LCL"/>
  </r>
  <r>
    <s v="2015-10-31"/>
    <s v="2015-12-09"/>
    <s v="2015-12-11"/>
    <s v="2015-12-11"/>
    <n v="39"/>
    <n v="41"/>
    <s v="CHITTAGONG"/>
    <s v="FOB"/>
    <x v="0"/>
    <n v="0"/>
    <x v="13"/>
    <s v="TRUCK"/>
    <s v="GDAŃSK"/>
    <s v="1"/>
    <s v="20808/2015/1"/>
    <n v="54"/>
    <s v="SS16"/>
    <s v="FASHION WEAR INT'L"/>
    <n v="4067"/>
    <n v="0"/>
    <n v="0"/>
    <n v="1"/>
    <n v="84181"/>
    <n v="68.91"/>
    <s v="Bangladesh"/>
    <n v="39.8323699421965"/>
    <n v="29.08"/>
    <x v="0"/>
    <s v="40"/>
  </r>
  <r>
    <s v="2015-10-31"/>
    <s v="2015-12-09"/>
    <s v="2015-12-11"/>
    <s v="2015-12-11"/>
    <n v="39"/>
    <n v="41"/>
    <s v="CHITTAGONG"/>
    <s v="FOB"/>
    <x v="0"/>
    <n v="0"/>
    <x v="14"/>
    <s v="TRUCK"/>
    <s v="GDAŃSK"/>
    <s v="1"/>
    <s v="20216/2015/1"/>
    <n v="54"/>
    <s v="SS16"/>
    <s v="FAIR TRADE INT'L"/>
    <n v="6442"/>
    <n v="0"/>
    <n v="0"/>
    <n v="3"/>
    <n v="135566"/>
    <n v="204.59"/>
    <s v="Bangladesh"/>
    <n v="118.260115606936"/>
    <n v="86.33"/>
    <x v="3"/>
    <n v="40"/>
  </r>
  <r>
    <m/>
    <m/>
    <m/>
    <m/>
    <m/>
    <m/>
    <m/>
    <m/>
    <x v="1"/>
    <m/>
    <x v="6"/>
    <m/>
    <m/>
    <m/>
    <m/>
    <m/>
    <m/>
    <m/>
    <m/>
    <m/>
    <m/>
    <m/>
    <m/>
    <m/>
    <m/>
    <m/>
    <m/>
    <x v="3"/>
    <n v="20"/>
  </r>
  <r>
    <s v="2015-10-31"/>
    <s v="2015-12-09"/>
    <s v="2015-12-11"/>
    <s v="2015-12-11"/>
    <n v="39"/>
    <n v="41"/>
    <s v="CHITTAGONG"/>
    <s v="FOB"/>
    <x v="0"/>
    <n v="0"/>
    <x v="15"/>
    <s v="TRUCK"/>
    <s v="GDAŃSK"/>
    <s v="1"/>
    <s v="20222/2015/1"/>
    <n v="54"/>
    <s v="SS16"/>
    <s v="FASHIONTEX"/>
    <n v="1522"/>
    <n v="1"/>
    <n v="0"/>
    <n v="0"/>
    <n v="29210"/>
    <n v="27.75"/>
    <s v="Bangladesh"/>
    <n v="16.040462427745702"/>
    <n v="11.71"/>
    <x v="2"/>
    <s v="LCL"/>
  </r>
  <r>
    <s v="2015-10-31"/>
    <s v="2015-12-09"/>
    <s v="2015-12-11"/>
    <s v="2015-12-11"/>
    <n v="39"/>
    <n v="41"/>
    <s v="CHITTAGONG"/>
    <s v="FOB"/>
    <x v="0"/>
    <n v="1"/>
    <x v="16"/>
    <s v="TRUCK"/>
    <s v="GDAŃSK"/>
    <s v="1"/>
    <s v="20808/2015/7"/>
    <n v="54"/>
    <s v="SS16"/>
    <s v="FASHION WEAR INT'L"/>
    <n v="3263"/>
    <n v="0"/>
    <n v="0"/>
    <n v="1"/>
    <n v="66012"/>
    <n v="46.34"/>
    <s v="Bangladesh"/>
    <n v="26.786127167630099"/>
    <n v="19.55"/>
    <x v="2"/>
    <s v="20"/>
  </r>
  <r>
    <s v="2015-10-31"/>
    <s v="2015-12-09"/>
    <s v="2015-12-11"/>
    <s v="2015-12-11"/>
    <n v="39"/>
    <n v="41"/>
    <s v="CHITTAGONG"/>
    <s v="FOB"/>
    <x v="0"/>
    <n v="1"/>
    <x v="6"/>
    <s v="TRUCK"/>
    <s v="GDAŃSK"/>
    <s v="1"/>
    <s v="20998/2015/1"/>
    <n v="54"/>
    <s v="SS16"/>
    <s v="TEXZAM INTERNATIONAL"/>
    <n v="1120"/>
    <m/>
    <m/>
    <m/>
    <n v="16121"/>
    <n v="21.78"/>
    <s v="Bangladesh"/>
    <n v="12.589595375722499"/>
    <n v="9.19"/>
    <x v="1"/>
    <s v="LCL"/>
  </r>
  <r>
    <s v="2015-10-31"/>
    <s v="2015-12-09"/>
    <s v="2015-12-14"/>
    <s v="2015-12-14"/>
    <n v="39"/>
    <n v="44"/>
    <s v="CHITTAGONG"/>
    <s v="FOB"/>
    <x v="0"/>
    <n v="0"/>
    <x v="17"/>
    <s v="RAILWAY"/>
    <s v="GDAŃSK"/>
    <s v="1"/>
    <s v="20376/2015/1"/>
    <n v="54"/>
    <s v="SS16"/>
    <s v="TRANSFIGURE CLOTHING"/>
    <n v="2462"/>
    <n v="0"/>
    <n v="0"/>
    <n v="1"/>
    <n v="60767"/>
    <n v="59.74"/>
    <s v="Bangladesh"/>
    <n v="34.531791907514503"/>
    <n v="25.21"/>
    <x v="0"/>
    <s v="20"/>
  </r>
  <r>
    <s v="2015-10-31"/>
    <s v="2015-12-09"/>
    <s v="2015-12-14"/>
    <s v="2015-12-14"/>
    <n v="39"/>
    <n v="44"/>
    <s v="CHITTAGONG"/>
    <s v="FOB"/>
    <x v="0"/>
    <n v="1"/>
    <x v="18"/>
    <s v="RAILWAY"/>
    <s v="GDAŃSK"/>
    <s v="1"/>
    <s v="20376/2015/9"/>
    <n v="54"/>
    <s v="SS16"/>
    <s v="TRANSFIGURE CLOTHING"/>
    <n v="3681"/>
    <n v="0"/>
    <n v="0"/>
    <n v="1"/>
    <n v="63066"/>
    <n v="52.87"/>
    <s v="Bangladesh"/>
    <n v="30.560693641618499"/>
    <n v="22.31"/>
    <x v="0"/>
    <s v="20"/>
  </r>
  <r>
    <s v="2015-10-31"/>
    <s v="2015-12-09"/>
    <s v="2015-12-14"/>
    <s v="2015-12-14"/>
    <n v="39"/>
    <n v="44"/>
    <s v="CHITTAGONG"/>
    <s v="FOB"/>
    <x v="0"/>
    <n v="1"/>
    <x v="6"/>
    <s v="RAILWAY"/>
    <s v="GDAŃSK"/>
    <s v="1"/>
    <s v="20467/2015/7"/>
    <n v="54"/>
    <s v="SS16"/>
    <s v="INNOVATION DESIGN"/>
    <n v="1124"/>
    <m/>
    <m/>
    <m/>
    <n v="16855"/>
    <n v="16.68"/>
    <s v="Bangladesh"/>
    <n v="9.64161849710983"/>
    <n v="7.04"/>
    <x v="1"/>
    <s v="LCL"/>
  </r>
  <r>
    <s v="2015-11-01"/>
    <s v="2015-12-01"/>
    <s v="2015-12-09"/>
    <s v="2015-12-09"/>
    <n v="30"/>
    <n v="38"/>
    <s v="YANTIAN"/>
    <s v="FOB"/>
    <x v="0"/>
    <n v="1"/>
    <x v="3"/>
    <s v="TRUCK"/>
    <s v="HAMBURG"/>
    <s v="1"/>
    <s v="27228/2015/1"/>
    <n v="51"/>
    <s v="SS16"/>
    <s v="YONGXINGLONG CHILDRE"/>
    <n v="664"/>
    <n v="0"/>
    <n v="0"/>
    <n v="0"/>
    <n v="5068"/>
    <n v="9"/>
    <s v="People's Republic of China"/>
    <n v="5.2023121387283204"/>
    <n v="3.8"/>
    <x v="1"/>
    <s v="LCL"/>
  </r>
  <r>
    <s v="2015-11-01"/>
    <s v="2015-12-08"/>
    <s v="2015-12-16"/>
    <s v="2015-12-16"/>
    <n v="37"/>
    <n v="45"/>
    <s v="XIAMEN"/>
    <s v="FOB"/>
    <x v="0"/>
    <n v="1"/>
    <x v="3"/>
    <s v="TRUCK"/>
    <s v="HAMBURG"/>
    <s v="1"/>
    <s v="20368/2015/1"/>
    <n v="54"/>
    <s v="SS16"/>
    <s v="XIAMEN HALO WORLD"/>
    <n v="219"/>
    <n v="0"/>
    <n v="0"/>
    <n v="0"/>
    <n v="2772"/>
    <n v="1.41"/>
    <s v="People's Republic of China"/>
    <n v="0.81502890173410403"/>
    <n v="0.59"/>
    <x v="1"/>
    <s v="LCL"/>
  </r>
  <r>
    <s v="2015-11-02"/>
    <s v="2015-11-30"/>
    <s v="2015-12-03"/>
    <s v="2015-12-03"/>
    <n v="28"/>
    <n v="31"/>
    <s v="TUTICORIN"/>
    <s v="FOB"/>
    <x v="0"/>
    <n v="0"/>
    <x v="19"/>
    <s v="TRUCK"/>
    <s v="HAMBURG"/>
    <s v="1"/>
    <s v="20214/2015/1"/>
    <n v="54"/>
    <s v="SS16"/>
    <s v="LICHEE APPAREL"/>
    <n v="2474"/>
    <n v="0"/>
    <n v="1"/>
    <n v="0"/>
    <n v="42803"/>
    <n v="51.38"/>
    <s v="India"/>
    <n v="29.699421965317899"/>
    <n v="21.68"/>
    <x v="0"/>
    <s v="20"/>
  </r>
  <r>
    <s v="2015-11-02"/>
    <s v="2015-12-04"/>
    <s v="2015-12-08"/>
    <s v="2015-12-08"/>
    <n v="32"/>
    <n v="36"/>
    <s v="NINGBO"/>
    <s v="FOB"/>
    <x v="0"/>
    <n v="0"/>
    <x v="20"/>
    <s v="RAILWAY"/>
    <s v="GDAŃSK"/>
    <s v="1"/>
    <s v="20462/2015/1"/>
    <n v="54"/>
    <s v="SS16"/>
    <s v="NINGBO EVERGREEN"/>
    <n v="949"/>
    <n v="1"/>
    <n v="0"/>
    <n v="0"/>
    <n v="13359"/>
    <n v="21.67"/>
    <s v="People's Republic of China"/>
    <n v="12.5260115606936"/>
    <n v="9.14"/>
    <x v="1"/>
    <s v="LCL"/>
  </r>
  <r>
    <s v="2015-11-03"/>
    <s v="2015-12-05"/>
    <s v="2015-12-09"/>
    <s v="2015-12-09"/>
    <n v="32"/>
    <n v="36"/>
    <s v="NINGBO"/>
    <s v="FOB"/>
    <x v="0"/>
    <n v="1"/>
    <x v="3"/>
    <s v="TRUCK"/>
    <s v="HAMBURG"/>
    <s v="1"/>
    <s v="27069/2015/1"/>
    <n v="51"/>
    <s v="SS16"/>
    <s v="ZHEJIANG YUHONG"/>
    <n v="379"/>
    <n v="0"/>
    <n v="0"/>
    <n v="0"/>
    <n v="5105"/>
    <n v="16.93"/>
    <s v="People's Republic of China"/>
    <n v="9.7861271676300596"/>
    <n v="7.14"/>
    <x v="1"/>
    <s v="LCL"/>
  </r>
  <r>
    <s v="2015-11-04"/>
    <s v="2015-12-08"/>
    <s v="2015-12-14"/>
    <s v="2015-12-14"/>
    <n v="34"/>
    <n v="40"/>
    <s v="YANTIAN"/>
    <s v="FOB"/>
    <x v="0"/>
    <n v="0"/>
    <x v="21"/>
    <s v="RAILWAY"/>
    <s v="GDAŃSK"/>
    <s v="1"/>
    <s v="60077/SS16/1"/>
    <n v="51"/>
    <s v="SS16"/>
    <s v="EUROSHINE COMPANY"/>
    <n v="1381"/>
    <n v="0"/>
    <n v="1"/>
    <n v="0"/>
    <n v="16304"/>
    <n v="33.11"/>
    <s v="People's Republic of China"/>
    <n v="19.1387283236994"/>
    <n v="13.97"/>
    <x v="2"/>
    <s v="LCL"/>
  </r>
  <r>
    <s v="2015-11-04"/>
    <s v="2015-12-09"/>
    <s v="2015-12-11"/>
    <s v="2015-12-11"/>
    <n v="35"/>
    <n v="37"/>
    <s v="YANTIAN"/>
    <s v="FOB"/>
    <x v="0"/>
    <n v="0"/>
    <x v="22"/>
    <s v="TRUCK"/>
    <s v="GDAŃSK"/>
    <s v="1"/>
    <s v="32380/2015/1"/>
    <n v="51"/>
    <s v="SS16"/>
    <s v="BEEKO"/>
    <n v="396"/>
    <n v="1"/>
    <n v="0"/>
    <n v="0"/>
    <n v="4050"/>
    <n v="21.31"/>
    <s v="People's Republic of China"/>
    <n v="12.3179190751445"/>
    <n v="8.99"/>
    <x v="1"/>
    <s v="LCL"/>
  </r>
  <r>
    <s v="2015-11-06"/>
    <s v="2015-12-22"/>
    <s v="2015-12-29"/>
    <s v="2015-12-29"/>
    <n v="46"/>
    <n v="53"/>
    <s v="NINGBO"/>
    <s v="FOB"/>
    <x v="0"/>
    <n v="0"/>
    <x v="23"/>
    <s v="RAILWAY"/>
    <s v="GDAŃSK"/>
    <s v="1"/>
    <s v="62103/SS16/1"/>
    <n v="52"/>
    <s v="SS16"/>
    <s v="NINGBO MIAORUI"/>
    <n v="4085"/>
    <n v="0"/>
    <n v="0"/>
    <n v="4"/>
    <n v="66168"/>
    <n v="257.27999999999997"/>
    <s v="People's Republic of China"/>
    <n v="148.71676300578"/>
    <n v="108.56"/>
    <x v="3"/>
    <n v="40"/>
  </r>
  <r>
    <m/>
    <m/>
    <m/>
    <m/>
    <m/>
    <m/>
    <m/>
    <m/>
    <x v="1"/>
    <m/>
    <x v="6"/>
    <m/>
    <m/>
    <m/>
    <m/>
    <m/>
    <m/>
    <m/>
    <m/>
    <m/>
    <m/>
    <m/>
    <m/>
    <m/>
    <m/>
    <m/>
    <m/>
    <x v="3"/>
    <n v="40"/>
  </r>
  <r>
    <s v="2015-11-09"/>
    <s v="2015-12-03"/>
    <s v="2015-12-08"/>
    <s v="2015-12-08"/>
    <n v="24"/>
    <n v="29"/>
    <s v="MUMBAI"/>
    <s v="FOB"/>
    <x v="0"/>
    <n v="0"/>
    <x v="24"/>
    <s v="TRUCK"/>
    <s v="HAMBURG"/>
    <s v="1"/>
    <s v="20991/2015/1"/>
    <n v="54"/>
    <s v="SS16"/>
    <s v="SANGOTRA FASHIONS"/>
    <n v="1505"/>
    <n v="1"/>
    <n v="0"/>
    <n v="0"/>
    <n v="23606"/>
    <n v="31"/>
    <s v="India"/>
    <n v="17.9190751445087"/>
    <n v="13.08"/>
    <x v="2"/>
    <s v="LCL"/>
  </r>
  <r>
    <s v="2015-11-09"/>
    <s v="2015-12-18"/>
    <s v="2015-12-22"/>
    <s v="2015-12-22"/>
    <n v="39"/>
    <n v="43"/>
    <s v="XIAMEN"/>
    <s v="FOB"/>
    <x v="0"/>
    <n v="0"/>
    <x v="25"/>
    <s v="RAILWAY"/>
    <s v="GDAŃSK"/>
    <s v="1"/>
    <s v="29754/2015/1"/>
    <n v="51"/>
    <s v="SS16"/>
    <s v="BOK CO., LTD."/>
    <n v="1271"/>
    <n v="0"/>
    <n v="1"/>
    <n v="0"/>
    <n v="11187"/>
    <n v="43.51"/>
    <s v="People's Republic of China"/>
    <n v="25.150289017340999"/>
    <n v="18.36"/>
    <x v="2"/>
    <s v="20"/>
  </r>
  <r>
    <s v="2015-11-10"/>
    <s v="2015-12-10"/>
    <s v="2015-12-15"/>
    <s v="2015-12-15"/>
    <n v="30"/>
    <n v="35"/>
    <s v="CHITTAGONG"/>
    <s v="FOB"/>
    <x v="0"/>
    <n v="1"/>
    <x v="26"/>
    <s v="RAILWAY"/>
    <s v="GDAŃSK"/>
    <s v="1"/>
    <s v="20216/2015/6"/>
    <n v="54"/>
    <s v="SS16"/>
    <s v="FAIR TRADE INT'L"/>
    <n v="432"/>
    <n v="0"/>
    <n v="1"/>
    <n v="0"/>
    <n v="8152"/>
    <n v="14.46"/>
    <s v="Bangladesh"/>
    <n v="8.35838150289017"/>
    <n v="6.1"/>
    <x v="1"/>
    <s v="LCL"/>
  </r>
  <r>
    <s v="2015-11-10"/>
    <s v="2015-12-10"/>
    <s v="2015-12-15"/>
    <s v="2015-12-15"/>
    <n v="30"/>
    <n v="35"/>
    <s v="CHITTAGONG"/>
    <s v="FOB"/>
    <x v="0"/>
    <n v="1"/>
    <x v="6"/>
    <s v="RAILWAY"/>
    <s v="GDAŃSK"/>
    <s v="1"/>
    <s v="20467/2015/8"/>
    <n v="54"/>
    <s v="SS16"/>
    <s v="INNOVATION DESIGN"/>
    <n v="300"/>
    <m/>
    <m/>
    <m/>
    <n v="4182"/>
    <n v="4.18"/>
    <s v="Bangladesh"/>
    <n v="2.4161849710982701"/>
    <n v="1.76"/>
    <x v="1"/>
    <s v="LCL"/>
  </r>
  <r>
    <s v="2015-11-10"/>
    <s v="2015-12-10"/>
    <s v="2015-12-15"/>
    <s v="2015-12-15"/>
    <n v="30"/>
    <n v="35"/>
    <s v="CHITTAGONG"/>
    <s v="FOB"/>
    <x v="0"/>
    <n v="1"/>
    <x v="6"/>
    <s v="RAILWAY"/>
    <s v="GDAŃSK"/>
    <s v="1"/>
    <s v="21143/2015/5"/>
    <n v="54"/>
    <s v="SS16"/>
    <s v="SEACOTEX FABRICS LTD"/>
    <n v="1284"/>
    <m/>
    <m/>
    <m/>
    <n v="20242"/>
    <n v="15.35"/>
    <s v="Bangladesh"/>
    <n v="8.8728323699422003"/>
    <n v="6.48"/>
    <x v="1"/>
    <s v="LCL"/>
  </r>
  <r>
    <s v="2015-11-12"/>
    <s v="2015-12-16"/>
    <s v="2015-12-23"/>
    <s v="2015-12-23"/>
    <n v="34"/>
    <n v="41"/>
    <s v="NINGBO"/>
    <s v="FOB"/>
    <x v="0"/>
    <n v="1"/>
    <x v="3"/>
    <s v="TRUCK"/>
    <s v="HAMBURG"/>
    <s v="1"/>
    <s v="20462/2015/2"/>
    <n v="54"/>
    <s v="SS16"/>
    <s v="NINGBO EVERGREEN"/>
    <n v="178"/>
    <n v="0"/>
    <n v="0"/>
    <n v="0"/>
    <n v="2822"/>
    <n v="6.58"/>
    <s v="People's Republic of China"/>
    <n v="3.80346820809249"/>
    <n v="2.78"/>
    <x v="1"/>
    <s v="LCL"/>
  </r>
  <r>
    <s v="2015-11-12"/>
    <s v="2015-12-20"/>
    <s v="2015-12-23"/>
    <s v="2015-12-23"/>
    <n v="38"/>
    <n v="41"/>
    <s v="TUTICORIN"/>
    <s v="FOB"/>
    <x v="0"/>
    <n v="0"/>
    <x v="27"/>
    <s v="TRUCK"/>
    <s v="HAMBURG"/>
    <s v="1"/>
    <s v="20217/2015/2"/>
    <n v="54"/>
    <s v="SS16"/>
    <s v="BLOOM CLOTHING CO."/>
    <n v="786"/>
    <n v="1"/>
    <n v="0"/>
    <n v="0"/>
    <n v="15331"/>
    <n v="26.91"/>
    <s v="India"/>
    <n v="15.5549132947977"/>
    <n v="11.36"/>
    <x v="2"/>
    <s v="LCL"/>
  </r>
  <r>
    <s v="2015-11-12"/>
    <s v="2015-12-22"/>
    <s v="2015-12-28"/>
    <s v="2015-12-28"/>
    <n v="40"/>
    <n v="46"/>
    <s v="CHITTAGONG"/>
    <s v="FOB"/>
    <x v="0"/>
    <n v="1"/>
    <x v="28"/>
    <s v="RAILWAY"/>
    <s v="GDAŃSK"/>
    <s v="1"/>
    <s v="20376/2015/10"/>
    <n v="54"/>
    <s v="SS16"/>
    <s v="TRANSFIGURE CLOTHING"/>
    <n v="1744"/>
    <n v="0"/>
    <n v="1"/>
    <n v="0"/>
    <n v="31242"/>
    <n v="33.56"/>
    <s v="Bangladesh"/>
    <n v="19.398843930635799"/>
    <n v="14.16"/>
    <x v="2"/>
    <s v="20"/>
  </r>
  <r>
    <s v="2015-11-12"/>
    <s v="2015-12-22"/>
    <s v="2015-12-28"/>
    <s v="2015-12-28"/>
    <n v="40"/>
    <n v="46"/>
    <s v="CHITTAGONG"/>
    <s v="FOB"/>
    <x v="0"/>
    <n v="1"/>
    <x v="6"/>
    <s v="RAILWAY"/>
    <s v="GDAŃSK"/>
    <s v="1"/>
    <s v="20376/2015/12"/>
    <n v="54"/>
    <s v="SS16"/>
    <s v="TRANSFIGURE CLOTHING"/>
    <n v="1881"/>
    <m/>
    <m/>
    <m/>
    <n v="29374"/>
    <n v="17.22"/>
    <s v="Bangladesh"/>
    <n v="9.9537572254335291"/>
    <n v="7.27"/>
    <x v="1"/>
    <s v="LCL"/>
  </r>
  <r>
    <s v="2015-11-12"/>
    <s v="2015-12-22"/>
    <s v="2015-12-28"/>
    <s v="2015-12-28"/>
    <n v="40"/>
    <n v="46"/>
    <s v="CHITTAGONG"/>
    <s v="FOB"/>
    <x v="0"/>
    <n v="1"/>
    <x v="29"/>
    <s v="RAILWAY"/>
    <s v="GDAŃSK"/>
    <s v="1"/>
    <s v="20231/2015/6"/>
    <n v="54"/>
    <s v="SS16"/>
    <s v="SHUDDHO MODEHAUS"/>
    <n v="439"/>
    <n v="0"/>
    <n v="0"/>
    <n v="1"/>
    <n v="5212"/>
    <n v="11.37"/>
    <s v="Bangladesh"/>
    <n v="6.5722543352601104"/>
    <n v="4.8"/>
    <x v="1"/>
    <s v="LCL"/>
  </r>
  <r>
    <s v="2015-11-12"/>
    <s v="2015-12-22"/>
    <s v="2015-12-28"/>
    <s v="2015-12-28"/>
    <n v="40"/>
    <n v="46"/>
    <s v="CHITTAGONG"/>
    <s v="FOB"/>
    <x v="0"/>
    <n v="1"/>
    <x v="6"/>
    <s v="RAILWAY"/>
    <s v="GDAŃSK"/>
    <s v="1"/>
    <s v="20376/2015/11"/>
    <n v="54"/>
    <s v="SS16"/>
    <s v="TRANSFIGURE CLOTHING"/>
    <n v="878"/>
    <m/>
    <m/>
    <m/>
    <n v="13146"/>
    <n v="10.54"/>
    <s v="Bangladesh"/>
    <n v="6.0924855491329497"/>
    <n v="4.45"/>
    <x v="1"/>
    <s v="LCL"/>
  </r>
  <r>
    <s v="2015-11-12"/>
    <s v="2015-12-22"/>
    <s v="2015-12-28"/>
    <s v="2015-12-28"/>
    <n v="40"/>
    <n v="46"/>
    <s v="CHITTAGONG"/>
    <s v="FOB"/>
    <x v="0"/>
    <n v="1"/>
    <x v="6"/>
    <s v="RAILWAY"/>
    <s v="GDAŃSK"/>
    <s v="1"/>
    <s v="20808/2015/2"/>
    <n v="54"/>
    <s v="SS16"/>
    <s v="FASHION WEAR INT'L"/>
    <n v="2033"/>
    <m/>
    <m/>
    <m/>
    <n v="38127"/>
    <n v="27.73"/>
    <s v="Bangladesh"/>
    <n v="16.028901734104"/>
    <n v="11.7"/>
    <x v="2"/>
    <s v="LCL"/>
  </r>
  <r>
    <s v="2015-11-12"/>
    <s v="2015-12-22"/>
    <s v="2015-12-28"/>
    <s v="2015-12-28"/>
    <n v="40"/>
    <n v="46"/>
    <s v="CHITTAGONG"/>
    <s v="FOB"/>
    <x v="0"/>
    <n v="1"/>
    <x v="6"/>
    <s v="RAILWAY"/>
    <s v="GDAŃSK"/>
    <s v="1"/>
    <s v="21143/2015/1"/>
    <n v="54"/>
    <s v="SS16"/>
    <s v="SEACOTEX FABRICS LTD"/>
    <n v="1595"/>
    <m/>
    <m/>
    <m/>
    <n v="23680"/>
    <n v="18.07"/>
    <s v="Bangladesh"/>
    <n v="10.4450867052023"/>
    <n v="7.62"/>
    <x v="1"/>
    <s v="LCL"/>
  </r>
  <r>
    <s v="2015-11-13"/>
    <s v="2015-12-16"/>
    <s v="2015-12-23"/>
    <s v="2015-12-23"/>
    <n v="33"/>
    <n v="40"/>
    <s v="NINGBO"/>
    <s v="FOB"/>
    <x v="0"/>
    <n v="1"/>
    <x v="3"/>
    <s v="TRUCK"/>
    <s v="HAMBURG"/>
    <s v="1"/>
    <s v="20637/2015/1"/>
    <n v="54"/>
    <s v="SS16"/>
    <s v="NINGBO HEYU INT."/>
    <n v="508"/>
    <n v="0"/>
    <n v="0"/>
    <n v="0"/>
    <n v="8542"/>
    <n v="11"/>
    <s v="People's Republic of China"/>
    <n v="6.35838150289017"/>
    <n v="4.6399999999999997"/>
    <x v="1"/>
    <s v="LCL"/>
  </r>
  <r>
    <s v="2015-11-13"/>
    <s v="2015-12-16"/>
    <s v="2015-12-23"/>
    <s v="2015-12-23"/>
    <n v="33"/>
    <n v="40"/>
    <s v="NINGBO"/>
    <s v="FOB"/>
    <x v="0"/>
    <n v="1"/>
    <x v="3"/>
    <s v="TRUCK"/>
    <s v="HAMBURG"/>
    <s v="1"/>
    <s v="26514/2015/1"/>
    <n v="52"/>
    <s v="SS16"/>
    <s v="NINGBO HAITIAN"/>
    <n v="27"/>
    <n v="0"/>
    <n v="0"/>
    <n v="0"/>
    <n v="6310"/>
    <n v="1.73"/>
    <s v="People's Republic of China"/>
    <n v="1"/>
    <n v="0.73"/>
    <x v="1"/>
    <s v="LCL"/>
  </r>
  <r>
    <s v="2015-11-13"/>
    <s v="2015-12-18"/>
    <s v="2015-12-29"/>
    <s v="2015-12-29"/>
    <n v="35"/>
    <n v="46"/>
    <s v="SHANGHAI"/>
    <s v="FOB"/>
    <x v="0"/>
    <n v="1"/>
    <x v="3"/>
    <s v="TRUCK"/>
    <s v="HAMBURG"/>
    <s v="1"/>
    <s v="21817/2015/1"/>
    <n v="52"/>
    <s v="SS16"/>
    <s v="SHANGHAI QUEENSHOW"/>
    <n v="36"/>
    <n v="0"/>
    <n v="0"/>
    <n v="0"/>
    <n v="2160"/>
    <n v="1"/>
    <s v="People's Republic of China"/>
    <n v="0.57803468208092501"/>
    <n v="0.42"/>
    <x v="1"/>
    <s v="LCL"/>
  </r>
  <r>
    <s v="2015-11-13"/>
    <s v="2015-12-18"/>
    <s v="2015-12-29"/>
    <s v="2015-12-29"/>
    <n v="35"/>
    <n v="46"/>
    <s v="SHANGHAI"/>
    <s v="FOB"/>
    <x v="0"/>
    <n v="1"/>
    <x v="3"/>
    <s v="TRUCK"/>
    <s v="HAMBURG"/>
    <s v="1"/>
    <s v="31937/2015/1"/>
    <n v="52"/>
    <s v="SS16"/>
    <s v="HAILI ACCESSORIES"/>
    <n v="28"/>
    <n v="0"/>
    <n v="0"/>
    <n v="0"/>
    <n v="3900"/>
    <n v="2.2599999999999998"/>
    <s v="People's Republic of China"/>
    <n v="1.3063583815028901"/>
    <n v="0.95"/>
    <x v="1"/>
    <s v="LCL"/>
  </r>
  <r>
    <s v="2015-11-13"/>
    <s v="2015-12-22"/>
    <s v="2015-12-30"/>
    <s v="2015-12-30"/>
    <n v="39"/>
    <n v="47"/>
    <s v="NINGBO"/>
    <s v="FOB"/>
    <x v="0"/>
    <n v="0"/>
    <x v="30"/>
    <s v="RAILWAY"/>
    <s v="GDAŃSK"/>
    <s v="1"/>
    <s v="62103/SS16/2"/>
    <n v="52"/>
    <s v="SS16"/>
    <s v="NINGBO MIAORUI"/>
    <n v="4361"/>
    <n v="1"/>
    <n v="0"/>
    <n v="4"/>
    <n v="62845"/>
    <n v="269.27"/>
    <s v="People's Republic of China"/>
    <n v="155.647398843931"/>
    <n v="113.62"/>
    <x v="4"/>
    <n v="40"/>
  </r>
  <r>
    <m/>
    <m/>
    <m/>
    <m/>
    <m/>
    <m/>
    <m/>
    <m/>
    <x v="1"/>
    <m/>
    <x v="6"/>
    <m/>
    <m/>
    <m/>
    <m/>
    <m/>
    <m/>
    <m/>
    <m/>
    <m/>
    <m/>
    <m/>
    <m/>
    <m/>
    <m/>
    <m/>
    <m/>
    <x v="4"/>
    <n v="20"/>
  </r>
  <r>
    <s v="2015-11-15"/>
    <s v="2015-12-21"/>
    <s v="2015-12-23"/>
    <s v="2015-12-23"/>
    <n v="36"/>
    <n v="38"/>
    <s v="TUTICORIN"/>
    <s v="FOB"/>
    <x v="0"/>
    <n v="1"/>
    <x v="31"/>
    <s v="TRUCK"/>
    <s v="HAMBURG"/>
    <s v="1"/>
    <s v="20214/2015/2"/>
    <n v="54"/>
    <s v="SS16"/>
    <s v="LICHEE APPAREL"/>
    <n v="2317"/>
    <n v="0"/>
    <n v="0"/>
    <n v="1"/>
    <n v="38705"/>
    <n v="54.76"/>
    <s v="India"/>
    <n v="31.653179190751398"/>
    <n v="23.11"/>
    <x v="0"/>
    <s v="20"/>
  </r>
  <r>
    <s v="2015-11-15"/>
    <s v="2015-12-21"/>
    <s v="2015-12-23"/>
    <s v="2015-12-23"/>
    <n v="36"/>
    <n v="38"/>
    <s v="TUTICORIN"/>
    <s v="FOB"/>
    <x v="0"/>
    <n v="1"/>
    <x v="6"/>
    <s v="TRUCK"/>
    <s v="HAMBURG"/>
    <s v="1"/>
    <s v="20217/2015/7"/>
    <n v="54"/>
    <s v="SS16"/>
    <s v="BLOOM CLOTHING CO."/>
    <n v="219"/>
    <m/>
    <m/>
    <m/>
    <n v="5522"/>
    <n v="8.8800000000000008"/>
    <s v="India"/>
    <n v="5.1329479768786097"/>
    <n v="3.75"/>
    <x v="1"/>
    <s v="LCL"/>
  </r>
  <r>
    <s v="2015-11-15"/>
    <s v="2015-12-22"/>
    <s v="2015-12-28"/>
    <s v="2015-12-28"/>
    <n v="37"/>
    <n v="43"/>
    <s v="CHITTAGONG"/>
    <s v="FOB"/>
    <x v="0"/>
    <n v="0"/>
    <x v="32"/>
    <s v="RAILWAY"/>
    <s v="GDAŃSK"/>
    <s v="1"/>
    <s v="20808/2015/8"/>
    <n v="54"/>
    <s v="SS16"/>
    <s v="FASHION WEAR INT'L"/>
    <n v="2003"/>
    <n v="1"/>
    <n v="0"/>
    <n v="0"/>
    <n v="36437"/>
    <n v="28.13"/>
    <s v="Bangladesh"/>
    <n v="16.260115606936399"/>
    <n v="11.87"/>
    <x v="2"/>
    <s v="LCL"/>
  </r>
  <r>
    <s v="2015-11-15"/>
    <s v="2015-12-22"/>
    <s v="2015-12-28"/>
    <s v="2015-12-28"/>
    <n v="37"/>
    <n v="43"/>
    <s v="CHITTAGONG"/>
    <s v="FOB"/>
    <x v="0"/>
    <n v="1"/>
    <x v="33"/>
    <s v="RAILWAY"/>
    <s v="GDAŃSK"/>
    <s v="1"/>
    <s v="20376/2015/13"/>
    <n v="54"/>
    <s v="SS16"/>
    <s v="TRANSFIGURE CLOTHING"/>
    <n v="2506"/>
    <n v="0"/>
    <n v="0"/>
    <n v="1"/>
    <n v="49264"/>
    <n v="53.43"/>
    <s v="Bangladesh"/>
    <n v="30.884393063583801"/>
    <n v="22.55"/>
    <x v="0"/>
    <s v="20"/>
  </r>
  <r>
    <s v="2015-11-15"/>
    <s v="2015-12-22"/>
    <s v="2015-12-28"/>
    <s v="2015-12-28"/>
    <n v="37"/>
    <n v="43"/>
    <s v="CHITTAGONG"/>
    <s v="FOB"/>
    <x v="0"/>
    <n v="1"/>
    <x v="6"/>
    <s v="RAILWAY"/>
    <s v="GDAŃSK"/>
    <s v="1"/>
    <s v="20467/2015/10"/>
    <n v="54"/>
    <s v="SS16"/>
    <s v="INNOVATION DESIGN"/>
    <n v="772"/>
    <m/>
    <m/>
    <m/>
    <n v="11792"/>
    <n v="16.5"/>
    <s v="Bangladesh"/>
    <n v="9.5375722543352595"/>
    <n v="6.96"/>
    <x v="1"/>
    <s v="LCL"/>
  </r>
  <r>
    <s v="2015-11-15"/>
    <s v="2015-12-22"/>
    <s v="2015-12-30"/>
    <s v="2015-12-30"/>
    <n v="37"/>
    <n v="45"/>
    <s v="CHITTAGONG"/>
    <s v="FOB"/>
    <x v="0"/>
    <n v="1"/>
    <x v="34"/>
    <s v="RAILWAY"/>
    <s v="GDAŃSK"/>
    <s v="1"/>
    <s v="20228/2015/5"/>
    <n v="54"/>
    <s v="SS16"/>
    <s v="BONDED FASHION LTD."/>
    <n v="279"/>
    <n v="0"/>
    <n v="0"/>
    <n v="1"/>
    <n v="4210"/>
    <n v="2.95"/>
    <s v="Bangladesh"/>
    <n v="1.7052023121387301"/>
    <n v="1.24"/>
    <x v="1"/>
    <s v="LCL"/>
  </r>
  <r>
    <s v="2015-11-15"/>
    <s v="2015-12-22"/>
    <s v="2015-12-30"/>
    <s v="2015-12-30"/>
    <n v="37"/>
    <n v="45"/>
    <s v="CHITTAGONG"/>
    <s v="FOB"/>
    <x v="0"/>
    <n v="1"/>
    <x v="6"/>
    <s v="RAILWAY"/>
    <s v="GDAŃSK"/>
    <s v="1"/>
    <s v="20467/2015/9"/>
    <n v="54"/>
    <s v="SS16"/>
    <s v="INNOVATION DESIGN"/>
    <n v="1480"/>
    <m/>
    <m/>
    <m/>
    <n v="26863"/>
    <n v="58.95"/>
    <s v="Bangladesh"/>
    <n v="34.075144508670498"/>
    <n v="24.87"/>
    <x v="0"/>
    <s v="20"/>
  </r>
  <r>
    <s v="2015-11-16"/>
    <s v="2015-12-10"/>
    <s v="2015-12-18"/>
    <s v="2015-12-18"/>
    <n v="24"/>
    <n v="32"/>
    <s v="MUMBAI"/>
    <s v="FOB"/>
    <x v="0"/>
    <n v="1"/>
    <x v="3"/>
    <s v="TRUCK"/>
    <s v="HAMBURG"/>
    <s v="1"/>
    <s v="21016/2015/1"/>
    <n v="52"/>
    <s v="SS16"/>
    <s v="KANAHIYA OVERSEAS PVT LTD"/>
    <n v="321"/>
    <n v="0"/>
    <n v="0"/>
    <n v="0"/>
    <n v="21389"/>
    <n v="9.09"/>
    <s v="India"/>
    <n v="5.2543352601156101"/>
    <n v="3.84"/>
    <x v="1"/>
    <s v="LCL"/>
  </r>
  <r>
    <s v="2015-11-16"/>
    <s v="2015-12-18"/>
    <s v="2015-12-22"/>
    <s v="2015-12-22"/>
    <n v="32"/>
    <n v="36"/>
    <s v="NINGBO"/>
    <s v="FOB"/>
    <x v="0"/>
    <n v="0"/>
    <x v="35"/>
    <s v="RAILWAY"/>
    <s v="GDAŃSK"/>
    <s v="1"/>
    <s v="27069/2015/2"/>
    <n v="51"/>
    <s v="SS16"/>
    <s v="ZHEJIANG YUHONG"/>
    <n v="3530"/>
    <n v="1"/>
    <n v="0"/>
    <n v="2"/>
    <n v="46478"/>
    <n v="153.13"/>
    <s v="People's Republic of China"/>
    <n v="88.514450867052005"/>
    <n v="64.62"/>
    <x v="5"/>
    <s v="40hc"/>
  </r>
  <r>
    <s v="2015-11-16"/>
    <s v="2015-12-21"/>
    <s v="2015-12-23"/>
    <s v="2015-12-23"/>
    <n v="35"/>
    <n v="37"/>
    <s v="XIAMEN"/>
    <s v="FOB"/>
    <x v="0"/>
    <n v="0"/>
    <x v="36"/>
    <s v="TRUCK"/>
    <s v="HAMBURG"/>
    <s v="1"/>
    <s v="29610/2015/1"/>
    <n v="51"/>
    <s v="SS16"/>
    <s v="XIAMEN OCEAN IMP."/>
    <n v="1404"/>
    <n v="0"/>
    <n v="1"/>
    <n v="0"/>
    <n v="9656"/>
    <n v="49.66"/>
    <s v="People's Republic of China"/>
    <n v="28.705202312138699"/>
    <n v="20.95"/>
    <x v="0"/>
    <s v="20"/>
  </r>
  <r>
    <s v="2015-11-16"/>
    <s v="2015-12-29"/>
    <s v="2016-01-04"/>
    <s v="2016-01-04"/>
    <n v="43"/>
    <n v="49"/>
    <s v="XIAMEN"/>
    <s v="FOB"/>
    <x v="0"/>
    <n v="0"/>
    <x v="37"/>
    <s v="RAILWAY"/>
    <s v="GDAŃSK"/>
    <s v="1"/>
    <s v="20194/2015/1"/>
    <n v="54"/>
    <s v="SS16"/>
    <s v="XIAMEN JUSTSUN"/>
    <n v="1271"/>
    <n v="0"/>
    <n v="1"/>
    <n v="0"/>
    <n v="22034"/>
    <n v="33.950000000000003"/>
    <s v="People's Republic of China"/>
    <n v="19.624277456647398"/>
    <n v="14.33"/>
    <x v="2"/>
    <s v="20"/>
  </r>
  <r>
    <s v="2015-11-16"/>
    <s v="2015-12-29"/>
    <s v="2016-01-05"/>
    <s v="2016-01-05"/>
    <n v="43"/>
    <n v="50"/>
    <s v="XIAMEN"/>
    <s v="FOB"/>
    <x v="0"/>
    <n v="0"/>
    <x v="38"/>
    <s v="RAILWAY"/>
    <s v="GDAŃSK"/>
    <s v="1"/>
    <s v="20336/2015/7"/>
    <n v="54"/>
    <s v="SS16"/>
    <s v="QUANZHOU CEREALS O&amp;F"/>
    <n v="581"/>
    <n v="1"/>
    <n v="0"/>
    <n v="0"/>
    <n v="10810"/>
    <n v="22.96"/>
    <s v="People's Republic of China"/>
    <n v="13.271676300577999"/>
    <n v="9.69"/>
    <x v="1"/>
    <s v="LCL"/>
  </r>
  <r>
    <s v="2015-11-16"/>
    <s v="2015-12-29"/>
    <s v="2016-01-05"/>
    <s v="2016-01-05"/>
    <n v="43"/>
    <n v="50"/>
    <s v="XIAMEN"/>
    <s v="FOB"/>
    <x v="0"/>
    <n v="0"/>
    <x v="39"/>
    <s v="RAILWAY"/>
    <s v="GDAŃSK"/>
    <s v="1"/>
    <s v="20336/2015/8"/>
    <n v="54"/>
    <s v="SS16"/>
    <s v="QUANZHOU CEREALS O&amp;F"/>
    <n v="550"/>
    <n v="1"/>
    <n v="0"/>
    <n v="0"/>
    <n v="10202"/>
    <n v="25.63"/>
    <s v="People's Republic of China"/>
    <n v="14.815028901734101"/>
    <n v="10.81"/>
    <x v="2"/>
    <s v="LCL"/>
  </r>
  <r>
    <s v="2015-11-16"/>
    <s v="2015-12-29"/>
    <s v="2016-01-05"/>
    <s v="2016-01-05"/>
    <n v="43"/>
    <n v="50"/>
    <s v="XIAMEN"/>
    <s v="FOB"/>
    <x v="0"/>
    <n v="0"/>
    <x v="40"/>
    <s v="RAILWAY"/>
    <s v="GDAŃSK"/>
    <s v="1"/>
    <s v="61735/SS16/2"/>
    <n v="52"/>
    <s v="SS16"/>
    <s v="QUANZHOU CEREALS O&amp;F"/>
    <n v="3196"/>
    <n v="0"/>
    <n v="1"/>
    <n v="0"/>
    <n v="54498"/>
    <n v="47.88"/>
    <s v="People's Republic of China"/>
    <n v="27.676300578034699"/>
    <n v="20.2"/>
    <x v="2"/>
    <s v="20"/>
  </r>
  <r>
    <s v="2015-11-16"/>
    <s v="2015-12-29"/>
    <s v="2016-01-07"/>
    <s v="2016-01-07"/>
    <n v="43"/>
    <n v="52"/>
    <s v="XIAMEN"/>
    <s v="FOB"/>
    <x v="0"/>
    <n v="0"/>
    <x v="41"/>
    <s v="RAILWAY"/>
    <s v="GDAŃSK"/>
    <s v="1"/>
    <s v="20996/2015/2"/>
    <n v="54"/>
    <s v="SS16"/>
    <s v="XIAMEN JONUEE TRADING CO. LTD"/>
    <n v="2212"/>
    <n v="0"/>
    <n v="1"/>
    <n v="0"/>
    <n v="41782"/>
    <n v="39.090000000000003"/>
    <s v="People's Republic of China"/>
    <n v="22.595375722543402"/>
    <n v="16.489999999999998"/>
    <x v="2"/>
    <s v="20"/>
  </r>
  <r>
    <s v="2015-11-17"/>
    <s v="2015-12-22"/>
    <s v="2015-12-28"/>
    <s v="2015-12-28"/>
    <n v="35"/>
    <n v="41"/>
    <s v="YANTIAN"/>
    <s v="FOB"/>
    <x v="0"/>
    <n v="0"/>
    <x v="42"/>
    <s v="RAILWAY"/>
    <s v="GDAŃSK"/>
    <s v="1"/>
    <s v="32380/2015/2"/>
    <n v="51"/>
    <s v="SS16"/>
    <s v="BEEKO"/>
    <n v="1096"/>
    <n v="0"/>
    <n v="0"/>
    <n v="1"/>
    <n v="12209"/>
    <n v="55"/>
    <s v="People's Republic of China"/>
    <n v="31.791907514450902"/>
    <n v="23.21"/>
    <x v="0"/>
    <s v="20"/>
  </r>
  <r>
    <s v="2015-11-17"/>
    <s v="2015-12-22"/>
    <s v="2015-12-28"/>
    <s v="2015-12-28"/>
    <n v="35"/>
    <n v="41"/>
    <s v="YANTIAN"/>
    <s v="FOB"/>
    <x v="0"/>
    <n v="0"/>
    <x v="43"/>
    <s v="RAILWAY"/>
    <s v="GDAŃSK"/>
    <s v="1"/>
    <s v="62864/SS16/1"/>
    <n v="51"/>
    <s v="SS16"/>
    <s v="XIAMEN BESTWAY"/>
    <n v="1428"/>
    <n v="1"/>
    <n v="0"/>
    <n v="0"/>
    <n v="9432"/>
    <n v="14.15"/>
    <s v="People's Republic of China"/>
    <n v="8.1791907514450894"/>
    <n v="5.97"/>
    <x v="1"/>
    <s v="LCL"/>
  </r>
  <r>
    <s v="2015-11-19"/>
    <s v="2015-12-22"/>
    <s v="2015-12-29"/>
    <s v="2015-12-29"/>
    <n v="33"/>
    <n v="40"/>
    <s v="SHANGHAI"/>
    <s v="FOB"/>
    <x v="0"/>
    <n v="0"/>
    <x v="44"/>
    <s v="TRUCK"/>
    <s v="HAMBURG"/>
    <s v="1"/>
    <s v="27355/2015/2"/>
    <n v="51"/>
    <s v="SS16"/>
    <s v="ANHUI XINA"/>
    <n v="3672"/>
    <n v="0"/>
    <n v="2"/>
    <n v="0"/>
    <n v="46616"/>
    <n v="106.14"/>
    <s v="People's Republic of China"/>
    <n v="61.352601156069397"/>
    <n v="44.79"/>
    <x v="3"/>
    <s v="40"/>
  </r>
  <r>
    <s v="2015-11-19"/>
    <s v="2015-12-29"/>
    <s v="2016-01-05"/>
    <s v="2016-01-05"/>
    <n v="40"/>
    <n v="47"/>
    <s v="CHITTAGONG"/>
    <s v="FOB"/>
    <x v="0"/>
    <n v="1"/>
    <x v="45"/>
    <s v="TRUCK"/>
    <s v="GDAŃSK"/>
    <s v="1"/>
    <s v="20467/2015/11"/>
    <n v="54"/>
    <s v="SS16"/>
    <s v="INNOVATION DESIGN"/>
    <n v="566"/>
    <n v="0"/>
    <n v="0"/>
    <n v="1"/>
    <n v="9461"/>
    <n v="13.91"/>
    <s v="Bangladesh"/>
    <n v="8.0404624277456591"/>
    <n v="5.87"/>
    <x v="1"/>
    <s v="LCL"/>
  </r>
  <r>
    <s v="2015-11-19"/>
    <s v="2015-12-29"/>
    <s v="2016-01-05"/>
    <s v="2016-01-05"/>
    <n v="40"/>
    <n v="47"/>
    <s v="CHITTAGONG"/>
    <s v="FOB"/>
    <x v="0"/>
    <n v="1"/>
    <x v="6"/>
    <s v="TRUCK"/>
    <s v="GDAŃSK"/>
    <s v="1"/>
    <s v="62092/SS16/2"/>
    <n v="52"/>
    <s v="SS16"/>
    <s v="TRANSFIGURE CLOTHING"/>
    <n v="5575"/>
    <m/>
    <m/>
    <m/>
    <n v="94263"/>
    <n v="51.02"/>
    <s v="Bangladesh"/>
    <n v="29.491329479768801"/>
    <n v="21.53"/>
    <x v="0"/>
    <s v="20"/>
  </r>
  <r>
    <s v="2015-11-19"/>
    <s v="2015-12-29"/>
    <s v="2016-01-09"/>
    <s v="2016-01-09"/>
    <n v="40"/>
    <n v="51"/>
    <s v="CHITTAGONG"/>
    <s v="FOB"/>
    <x v="0"/>
    <n v="1"/>
    <x v="46"/>
    <s v="RAILWAY"/>
    <s v="GDAŃSK"/>
    <s v="1"/>
    <s v="19692/2015/1"/>
    <n v="54"/>
    <s v="SS16"/>
    <s v="ZEMTEX EXPORT LTD"/>
    <n v="486"/>
    <n v="0"/>
    <n v="0"/>
    <n v="1"/>
    <n v="8950"/>
    <n v="12.66"/>
    <s v="Bangladesh"/>
    <n v="7.31791907514451"/>
    <n v="5.34"/>
    <x v="1"/>
    <s v="LCL"/>
  </r>
  <r>
    <s v="2015-11-19"/>
    <s v="2015-12-29"/>
    <s v="2016-01-09"/>
    <s v="2016-01-09"/>
    <n v="40"/>
    <n v="51"/>
    <s v="CHITTAGONG"/>
    <s v="FOB"/>
    <x v="0"/>
    <n v="1"/>
    <x v="6"/>
    <s v="RAILWAY"/>
    <s v="GDAŃSK"/>
    <s v="1"/>
    <s v="20216/2015/7"/>
    <n v="54"/>
    <s v="SS16"/>
    <s v="FAIR TRADE INT'L"/>
    <n v="1150"/>
    <m/>
    <m/>
    <m/>
    <n v="21087"/>
    <n v="36.770000000000003"/>
    <s v="Bangladesh"/>
    <n v="21.254335260115599"/>
    <n v="15.52"/>
    <x v="2"/>
    <s v="20"/>
  </r>
  <r>
    <s v="2015-11-19"/>
    <s v="2015-12-29"/>
    <s v="2016-01-09"/>
    <s v="2016-01-09"/>
    <n v="40"/>
    <n v="51"/>
    <s v="CHITTAGONG"/>
    <s v="FOB"/>
    <x v="0"/>
    <n v="1"/>
    <x v="6"/>
    <s v="RAILWAY"/>
    <s v="GDAŃSK"/>
    <s v="1"/>
    <s v="20376/2015/16"/>
    <n v="54"/>
    <s v="SS16"/>
    <s v="TRANSFIGURE CLOTHING"/>
    <n v="225"/>
    <m/>
    <m/>
    <m/>
    <n v="4755"/>
    <n v="6.85"/>
    <s v="Bangladesh"/>
    <n v="3.95953757225434"/>
    <n v="2.89"/>
    <x v="1"/>
    <s v="LCL"/>
  </r>
  <r>
    <s v="2015-11-19"/>
    <s v="2015-12-29"/>
    <s v="2016-01-09"/>
    <s v="2016-01-09"/>
    <n v="40"/>
    <n v="51"/>
    <s v="CHITTAGONG"/>
    <s v="FOB"/>
    <x v="0"/>
    <n v="1"/>
    <x v="47"/>
    <s v="RAILWAY"/>
    <s v="GDAŃSK"/>
    <s v="1"/>
    <s v="20376/2015/17"/>
    <n v="54"/>
    <s v="SS16"/>
    <s v="TRANSFIGURE CLOTHING"/>
    <n v="759"/>
    <n v="0"/>
    <n v="0"/>
    <n v="1"/>
    <n v="13074"/>
    <n v="10.130000000000001"/>
    <s v="Bangladesh"/>
    <n v="5.8554913294797704"/>
    <n v="4.2699999999999996"/>
    <x v="1"/>
    <s v="LCL"/>
  </r>
  <r>
    <s v="2015-11-19"/>
    <s v="2015-12-29"/>
    <s v="2016-01-09"/>
    <s v="2016-01-09"/>
    <n v="40"/>
    <n v="51"/>
    <s v="CHITTAGONG"/>
    <s v="FOB"/>
    <x v="0"/>
    <n v="1"/>
    <x v="6"/>
    <s v="RAILWAY"/>
    <s v="GDAŃSK"/>
    <s v="1"/>
    <s v="20998/2015/2"/>
    <n v="54"/>
    <s v="SS16"/>
    <s v="TEXZAM INTERNATIONAL"/>
    <n v="1464"/>
    <m/>
    <m/>
    <m/>
    <n v="22520"/>
    <n v="25.9"/>
    <s v="Bangladesh"/>
    <n v="14.971098265896"/>
    <n v="10.93"/>
    <x v="2"/>
    <s v="LCL"/>
  </r>
  <r>
    <s v="2015-11-19"/>
    <s v="2015-12-29"/>
    <s v="2016-01-09"/>
    <s v="2016-01-09"/>
    <n v="40"/>
    <n v="51"/>
    <s v="CHITTAGONG"/>
    <s v="FOB"/>
    <x v="0"/>
    <n v="1"/>
    <x v="6"/>
    <s v="RAILWAY"/>
    <s v="GDAŃSK"/>
    <s v="1"/>
    <s v="22847/2015/5"/>
    <n v="54"/>
    <s v="SS16"/>
    <s v="FASHIONTEX"/>
    <n v="1158"/>
    <m/>
    <m/>
    <m/>
    <n v="15536"/>
    <n v="16.46"/>
    <s v="Bangladesh"/>
    <n v="9.5144508670520196"/>
    <n v="6.95"/>
    <x v="1"/>
    <s v="LCL"/>
  </r>
  <r>
    <s v="2015-11-19"/>
    <s v="2015-12-29"/>
    <s v="2016-01-09"/>
    <s v="2016-01-09"/>
    <n v="40"/>
    <n v="51"/>
    <s v="CHITTAGONG"/>
    <s v="FOB"/>
    <x v="0"/>
    <n v="1"/>
    <x v="48"/>
    <s v="RAILWAY"/>
    <s v="GDAŃSK"/>
    <s v="1"/>
    <s v="20222/2015/2"/>
    <n v="54"/>
    <s v="SS16"/>
    <s v="FASHIONTEX"/>
    <n v="864"/>
    <n v="0"/>
    <n v="0"/>
    <n v="1"/>
    <n v="12711"/>
    <n v="18.13"/>
    <s v="Bangladesh"/>
    <n v="10.479768786127201"/>
    <n v="7.65"/>
    <x v="1"/>
    <s v="LCL"/>
  </r>
  <r>
    <s v="2015-11-19"/>
    <s v="2015-12-29"/>
    <s v="2016-01-09"/>
    <s v="2016-01-09"/>
    <n v="40"/>
    <n v="51"/>
    <s v="CHITTAGONG"/>
    <s v="FOB"/>
    <x v="0"/>
    <n v="1"/>
    <x v="6"/>
    <s v="RAILWAY"/>
    <s v="GDAŃSK"/>
    <s v="1"/>
    <s v="20376/2015/15"/>
    <n v="54"/>
    <s v="SS16"/>
    <s v="TRANSFIGURE CLOTHING"/>
    <n v="293"/>
    <m/>
    <m/>
    <m/>
    <n v="6105"/>
    <n v="5.13"/>
    <s v="Bangladesh"/>
    <n v="2.9653179190751402"/>
    <n v="2.16"/>
    <x v="1"/>
    <s v="LCL"/>
  </r>
  <r>
    <s v="2015-11-19"/>
    <s v="2015-12-29"/>
    <s v="2016-01-09"/>
    <s v="2016-01-09"/>
    <n v="40"/>
    <n v="51"/>
    <s v="CHITTAGONG"/>
    <s v="FOB"/>
    <x v="0"/>
    <n v="1"/>
    <x v="6"/>
    <s v="RAILWAY"/>
    <s v="GDAŃSK"/>
    <s v="1"/>
    <s v="20376/2015/2"/>
    <n v="54"/>
    <s v="SS16"/>
    <s v="TRANSFIGURE CLOTHING"/>
    <n v="2346"/>
    <m/>
    <m/>
    <m/>
    <n v="46922"/>
    <n v="28.45"/>
    <s v="Bangladesh"/>
    <n v="16.4450867052023"/>
    <n v="12"/>
    <x v="2"/>
    <s v="LCL"/>
  </r>
  <r>
    <s v="2015-11-19"/>
    <s v="2015-12-29"/>
    <s v="2016-01-09"/>
    <s v="2016-01-09"/>
    <n v="40"/>
    <n v="51"/>
    <s v="CHITTAGONG"/>
    <s v="FOB"/>
    <x v="0"/>
    <n v="1"/>
    <x v="6"/>
    <s v="RAILWAY"/>
    <s v="GDAŃSK"/>
    <s v="1"/>
    <s v="20998/2015/5"/>
    <n v="54"/>
    <s v="SS16"/>
    <s v="TEXZAM INTERNATIONAL"/>
    <n v="235"/>
    <m/>
    <m/>
    <m/>
    <n v="3902"/>
    <n v="12.63"/>
    <s v="Bangladesh"/>
    <n v="7.3005780346820801"/>
    <n v="5.33"/>
    <x v="1"/>
    <s v="LCL"/>
  </r>
  <r>
    <s v="2015-11-20"/>
    <s v="2015-12-29"/>
    <s v="2016-01-04"/>
    <s v="2016-01-04"/>
    <n v="39"/>
    <n v="45"/>
    <s v="NINGBO"/>
    <s v="FOB"/>
    <x v="0"/>
    <n v="0"/>
    <x v="49"/>
    <s v="RAILWAY"/>
    <s v="GDAŃSK"/>
    <s v="1"/>
    <s v="24125/2015/1"/>
    <n v="54"/>
    <s v="SS16"/>
    <s v="SHAOXING GOLDEN WAVE"/>
    <n v="2208"/>
    <n v="1"/>
    <n v="1"/>
    <n v="0"/>
    <n v="35546"/>
    <n v="75.3"/>
    <s v="People's Republic of China"/>
    <n v="43.526011560693597"/>
    <n v="31.77"/>
    <x v="0"/>
    <s v="40"/>
  </r>
  <r>
    <s v="2015-11-20"/>
    <s v="2015-12-29"/>
    <s v="2016-01-04"/>
    <s v="2016-01-04"/>
    <n v="39"/>
    <n v="45"/>
    <s v="SHANGHAI"/>
    <s v="FOB"/>
    <x v="0"/>
    <n v="0"/>
    <x v="50"/>
    <s v="RAILWAY"/>
    <s v="GDAŃSK"/>
    <s v="1"/>
    <s v="22034/2015/1"/>
    <n v="54"/>
    <s v="SS16"/>
    <s v="ZHUJI YUANJIN"/>
    <n v="6389"/>
    <n v="0"/>
    <n v="2"/>
    <n v="0"/>
    <n v="120138"/>
    <n v="100.27"/>
    <s v="People's Republic of China"/>
    <n v="57.959537572254298"/>
    <n v="42.31"/>
    <x v="3"/>
    <s v="40"/>
  </r>
  <r>
    <s v="2015-11-20"/>
    <s v="2015-12-29"/>
    <s v="2016-01-04"/>
    <s v="2016-01-04"/>
    <n v="39"/>
    <n v="45"/>
    <s v="SHANGHAI"/>
    <s v="FOB"/>
    <x v="0"/>
    <n v="0"/>
    <x v="51"/>
    <s v="RAILWAY"/>
    <s v="GDAŃSK"/>
    <s v="1"/>
    <s v="21010/2015/1"/>
    <n v="54"/>
    <s v="SS16"/>
    <s v="HANGZHOU EAST CO LTD"/>
    <n v="1601"/>
    <n v="0"/>
    <n v="1"/>
    <n v="0"/>
    <n v="22894"/>
    <n v="38.42"/>
    <s v="People's Republic of China"/>
    <n v="22.208092485549098"/>
    <n v="16.21"/>
    <x v="2"/>
    <s v="20"/>
  </r>
  <r>
    <s v="2015-11-20"/>
    <s v="2015-12-29"/>
    <s v="2016-01-06"/>
    <s v="2016-01-06"/>
    <n v="39"/>
    <n v="47"/>
    <s v="NINGBO"/>
    <s v="FOB"/>
    <x v="0"/>
    <n v="0"/>
    <x v="52"/>
    <s v="RAILWAY"/>
    <s v="GDAŃSK"/>
    <s v="1"/>
    <s v="21046/2015/2"/>
    <n v="54"/>
    <s v="SS16"/>
    <s v="NINGBO MIAORUI"/>
    <n v="4723"/>
    <n v="0"/>
    <n v="0"/>
    <n v="4"/>
    <n v="86270"/>
    <n v="250.16"/>
    <s v="People's Republic of China"/>
    <n v="144.60115606936401"/>
    <n v="105.56"/>
    <x v="3"/>
    <n v="40"/>
  </r>
  <r>
    <m/>
    <m/>
    <m/>
    <m/>
    <m/>
    <m/>
    <m/>
    <m/>
    <x v="1"/>
    <m/>
    <x v="6"/>
    <m/>
    <m/>
    <m/>
    <m/>
    <m/>
    <m/>
    <m/>
    <m/>
    <m/>
    <m/>
    <m/>
    <m/>
    <m/>
    <m/>
    <m/>
    <m/>
    <x v="3"/>
    <n v="40"/>
  </r>
  <r>
    <s v="2015-11-20"/>
    <s v="2016-01-04"/>
    <s v="2016-01-07"/>
    <s v="2016-01-07"/>
    <n v="45"/>
    <n v="48"/>
    <s v="SHANGHAI"/>
    <s v="FOB"/>
    <x v="0"/>
    <n v="0"/>
    <x v="53"/>
    <s v="TRUCK"/>
    <s v="GDAŃSK"/>
    <s v="1"/>
    <s v="62805/SS16/1"/>
    <n v="52"/>
    <s v="SS16"/>
    <s v="SUZHOU QINJIAN I/E"/>
    <n v="12766"/>
    <n v="0"/>
    <n v="0"/>
    <n v="3"/>
    <n v="229493"/>
    <n v="170.54"/>
    <s v="People's Republic of China"/>
    <n v="98.578034682080897"/>
    <n v="71.959999999999994"/>
    <x v="4"/>
    <s v="45"/>
  </r>
  <r>
    <m/>
    <m/>
    <m/>
    <m/>
    <m/>
    <m/>
    <m/>
    <m/>
    <x v="1"/>
    <m/>
    <x v="6"/>
    <m/>
    <m/>
    <m/>
    <m/>
    <m/>
    <m/>
    <m/>
    <m/>
    <m/>
    <m/>
    <m/>
    <m/>
    <m/>
    <m/>
    <m/>
    <m/>
    <x v="4"/>
    <m/>
  </r>
  <r>
    <s v="2015-11-20"/>
    <s v="2016-01-04"/>
    <s v="2016-01-07"/>
    <s v="2016-01-07"/>
    <n v="45"/>
    <n v="48"/>
    <s v="SHANGHAI"/>
    <s v="FOB"/>
    <x v="0"/>
    <n v="1"/>
    <x v="54"/>
    <s v="TRUCK"/>
    <s v="GDYNIA"/>
    <s v="1"/>
    <s v="20456/2015/2"/>
    <n v="54"/>
    <s v="SS16"/>
    <s v="ANHUI GARMENTS I&amp;E"/>
    <n v="391"/>
    <n v="0"/>
    <n v="0"/>
    <n v="1"/>
    <n v="5895"/>
    <n v="13.23"/>
    <s v="People's Republic of China"/>
    <n v="7.64739884393064"/>
    <n v="5.58"/>
    <x v="1"/>
    <s v="LCL"/>
  </r>
  <r>
    <s v="2015-11-20"/>
    <s v="2016-01-04"/>
    <s v="2016-01-07"/>
    <s v="2016-01-07"/>
    <n v="45"/>
    <n v="48"/>
    <s v="SHANGHAI"/>
    <s v="FOB"/>
    <x v="0"/>
    <n v="1"/>
    <x v="6"/>
    <s v="TRUCK"/>
    <s v="GDYNIA"/>
    <s v="1"/>
    <s v="21782/2015/3"/>
    <n v="54"/>
    <s v="SS16"/>
    <s v="JIANGSU SAINTEK"/>
    <n v="365"/>
    <m/>
    <m/>
    <m/>
    <n v="5049"/>
    <n v="12.74"/>
    <s v="People's Republic of China"/>
    <n v="7.36416184971098"/>
    <n v="5.38"/>
    <x v="1"/>
    <s v="LCL"/>
  </r>
  <r>
    <s v="2015-11-20"/>
    <s v="2016-01-04"/>
    <s v="2016-01-07"/>
    <s v="2016-01-07"/>
    <n v="45"/>
    <n v="48"/>
    <s v="SHANGHAI"/>
    <s v="FOB"/>
    <x v="0"/>
    <n v="1"/>
    <x v="6"/>
    <s v="TRUCK"/>
    <s v="GDYNIA"/>
    <s v="1"/>
    <s v="21822/2015/1"/>
    <n v="52"/>
    <s v="SS16"/>
    <s v="ZHENJIANG S&amp;C"/>
    <n v="1295"/>
    <m/>
    <m/>
    <m/>
    <n v="21480"/>
    <n v="14.05"/>
    <s v="People's Republic of China"/>
    <n v="8.1213872832370004"/>
    <n v="5.93"/>
    <x v="1"/>
    <s v="LCL"/>
  </r>
  <r>
    <s v="2015-11-20"/>
    <s v="2016-01-04"/>
    <s v="2016-01-07"/>
    <s v="2016-01-07"/>
    <n v="45"/>
    <n v="48"/>
    <s v="SHANGHAI"/>
    <s v="FOB"/>
    <x v="0"/>
    <n v="1"/>
    <x v="6"/>
    <s v="TRUCK"/>
    <s v="GDYNIA"/>
    <s v="1"/>
    <s v="23568/2015/1"/>
    <n v="52"/>
    <s v="SS16"/>
    <s v="BRIGHT SHOW INT.LTD"/>
    <n v="1275"/>
    <m/>
    <m/>
    <m/>
    <n v="21499"/>
    <n v="8.66"/>
    <s v="People's Republic of China"/>
    <n v="5.00578034682081"/>
    <n v="3.65"/>
    <x v="1"/>
    <s v="LCL"/>
  </r>
  <r>
    <s v="2015-11-20"/>
    <s v="2016-01-04"/>
    <s v="2016-01-07"/>
    <s v="2016-01-07"/>
    <n v="45"/>
    <n v="48"/>
    <s v="SHANGHAI"/>
    <s v="FOB"/>
    <x v="0"/>
    <n v="1"/>
    <x v="6"/>
    <s v="TRUCK"/>
    <s v="GDYNIA"/>
    <s v="1"/>
    <s v="24451/2015/2"/>
    <n v="52"/>
    <s v="SS16"/>
    <s v="SHANGHAI BOSUN"/>
    <n v="1538"/>
    <m/>
    <m/>
    <m/>
    <n v="23518"/>
    <n v="18.25"/>
    <s v="People's Republic of China"/>
    <n v="10.549132947976901"/>
    <n v="7.7"/>
    <x v="1"/>
    <s v="LCL"/>
  </r>
  <r>
    <s v="2015-11-20"/>
    <s v="2016-01-04"/>
    <s v="2016-01-08"/>
    <s v="2016-01-08"/>
    <n v="45"/>
    <n v="49"/>
    <s v="SHANGHAI"/>
    <s v="FOB"/>
    <x v="0"/>
    <n v="0"/>
    <x v="55"/>
    <s v="TRUCK"/>
    <s v="GDAŃSK"/>
    <s v="1"/>
    <s v="19960/2015/2"/>
    <n v="54"/>
    <s v="SS16"/>
    <s v="SUMEC TEXTILE"/>
    <n v="4910"/>
    <n v="1"/>
    <n v="0"/>
    <n v="2"/>
    <n v="53556"/>
    <n v="139.56"/>
    <s v="People's Republic of China"/>
    <n v="80.670520231213899"/>
    <n v="58.89"/>
    <x v="6"/>
    <s v="40hc"/>
  </r>
  <r>
    <s v="2015-11-21"/>
    <s v="2015-12-29"/>
    <s v="2016-01-07"/>
    <s v="2016-01-07"/>
    <n v="38"/>
    <n v="47"/>
    <s v="CHITTAGONG"/>
    <s v="FOB"/>
    <x v="0"/>
    <n v="1"/>
    <x v="56"/>
    <s v="RAILWAY"/>
    <s v="GDAŃSK"/>
    <s v="1"/>
    <s v="20228/2015/1"/>
    <n v="54"/>
    <s v="SS16"/>
    <s v="BONDED FASHION LTD."/>
    <n v="1559"/>
    <n v="0"/>
    <n v="0"/>
    <n v="1"/>
    <n v="30034"/>
    <n v="49.07"/>
    <s v="Bangladesh"/>
    <n v="28.364161849711"/>
    <n v="20.71"/>
    <x v="0"/>
    <s v="20"/>
  </r>
  <r>
    <s v="2015-11-21"/>
    <s v="2015-12-29"/>
    <s v="2016-01-07"/>
    <s v="2016-01-07"/>
    <n v="38"/>
    <n v="47"/>
    <s v="CHITTAGONG"/>
    <s v="FOB"/>
    <x v="0"/>
    <n v="1"/>
    <x v="6"/>
    <s v="RAILWAY"/>
    <s v="GDAŃSK"/>
    <s v="1"/>
    <s v="22847/2015/1"/>
    <n v="54"/>
    <s v="SS16"/>
    <s v="FASHIONTEX"/>
    <n v="1259"/>
    <m/>
    <m/>
    <m/>
    <n v="18762"/>
    <n v="16.47"/>
    <s v="Bangladesh"/>
    <n v="9.5202312138728296"/>
    <n v="6.95"/>
    <x v="1"/>
    <s v="LCL"/>
  </r>
  <r>
    <s v="2015-11-21"/>
    <s v="2015-12-29"/>
    <s v="2016-01-09"/>
    <s v="2016-01-09"/>
    <n v="38"/>
    <n v="49"/>
    <s v="CHITTAGONG"/>
    <s v="FOB"/>
    <x v="0"/>
    <n v="1"/>
    <x v="57"/>
    <s v="RAILWAY"/>
    <s v="GDAŃSK"/>
    <s v="1"/>
    <s v="20231/2015/8"/>
    <n v="54"/>
    <s v="SS16"/>
    <s v="SHUDDHO MODEHAUS"/>
    <n v="793"/>
    <n v="0"/>
    <n v="0"/>
    <n v="1"/>
    <n v="12294"/>
    <n v="19.03"/>
    <s v="Bangladesh"/>
    <n v="11"/>
    <n v="8.0299999999999994"/>
    <x v="1"/>
    <s v="LCL"/>
  </r>
  <r>
    <s v="2015-11-21"/>
    <s v="2015-12-29"/>
    <s v="2016-01-09"/>
    <s v="2016-01-09"/>
    <n v="38"/>
    <n v="49"/>
    <s v="CHITTAGONG"/>
    <s v="FOB"/>
    <x v="0"/>
    <n v="1"/>
    <x v="6"/>
    <s v="RAILWAY"/>
    <s v="GDAŃSK"/>
    <s v="1"/>
    <s v="20467/2015/12"/>
    <n v="54"/>
    <s v="SS16"/>
    <s v="INNOVATION DESIGN"/>
    <n v="1339"/>
    <m/>
    <m/>
    <m/>
    <n v="20240"/>
    <n v="26.25"/>
    <s v="Bangladesh"/>
    <n v="15.173410404624301"/>
    <n v="11.08"/>
    <x v="2"/>
    <s v="LCL"/>
  </r>
  <r>
    <s v="2015-11-21"/>
    <s v="2015-12-29"/>
    <s v="2016-01-09"/>
    <s v="2016-01-09"/>
    <n v="38"/>
    <n v="49"/>
    <s v="CHITTAGONG"/>
    <s v="FOB"/>
    <x v="0"/>
    <n v="1"/>
    <x v="6"/>
    <s v="RAILWAY"/>
    <s v="GDAŃSK"/>
    <s v="1"/>
    <s v="20998/2015/4"/>
    <n v="54"/>
    <s v="SS16"/>
    <s v="TEXZAM INTERNATIONAL"/>
    <n v="441"/>
    <m/>
    <m/>
    <m/>
    <n v="6689"/>
    <n v="13.33"/>
    <s v="Bangladesh"/>
    <n v="7.7052023121387299"/>
    <n v="5.62"/>
    <x v="1"/>
    <s v="LCL"/>
  </r>
  <r>
    <s v="2015-11-21"/>
    <s v="2016-01-07"/>
    <s v="2016-01-18"/>
    <s v="2016-01-18"/>
    <n v="47"/>
    <n v="58"/>
    <s v="XIAMEN"/>
    <s v="FOB"/>
    <x v="0"/>
    <n v="1"/>
    <x v="3"/>
    <s v="TRUCK"/>
    <s v="HAMBURG"/>
    <s v="1"/>
    <s v="26227/2015/1"/>
    <n v="54"/>
    <s v="SS16"/>
    <s v="XIAMEN S.M.D.X"/>
    <n v="210"/>
    <n v="0"/>
    <n v="0"/>
    <n v="0"/>
    <n v="3662"/>
    <n v="4.37"/>
    <s v="People's Republic of China"/>
    <n v="2.52601156069364"/>
    <n v="1.84"/>
    <x v="1"/>
    <s v="LCL"/>
  </r>
  <r>
    <s v="2015-11-22"/>
    <s v="2015-12-27"/>
    <s v="2015-12-30"/>
    <s v="2015-12-30"/>
    <n v="35"/>
    <n v="38"/>
    <s v="TUTICORIN"/>
    <s v="FOB"/>
    <x v="0"/>
    <n v="1"/>
    <x v="58"/>
    <s v="TRUCK"/>
    <s v="GDYNIA"/>
    <s v="1"/>
    <s v="21025/2015/1"/>
    <n v="54"/>
    <s v="SS16"/>
    <s v="KARTHIKAI TEXTILE"/>
    <n v="476"/>
    <n v="0"/>
    <n v="1"/>
    <n v="0"/>
    <n v="10378"/>
    <n v="11.54"/>
    <s v="India"/>
    <n v="6.6705202312138701"/>
    <n v="4.87"/>
    <x v="1"/>
    <s v="LCL"/>
  </r>
  <r>
    <s v="2015-11-22"/>
    <s v="2015-12-27"/>
    <s v="2015-12-30"/>
    <s v="2015-12-30"/>
    <n v="35"/>
    <n v="38"/>
    <s v="TUTICORIN"/>
    <s v="FOB"/>
    <x v="0"/>
    <n v="1"/>
    <x v="6"/>
    <s v="TRUCK"/>
    <s v="GDYNIA"/>
    <s v="1"/>
    <s v="24094/2015/2"/>
    <n v="54"/>
    <s v="SS16"/>
    <s v="SANTEX INC"/>
    <n v="666"/>
    <m/>
    <m/>
    <m/>
    <n v="12443"/>
    <n v="23.6"/>
    <s v="India"/>
    <n v="13.6416184971098"/>
    <n v="9.9600000000000009"/>
    <x v="1"/>
    <s v="LCL"/>
  </r>
  <r>
    <s v="2015-11-25"/>
    <s v="2015-12-29"/>
    <s v="2016-01-04"/>
    <s v="2016-01-04"/>
    <n v="34"/>
    <n v="40"/>
    <s v="YANTIAN"/>
    <s v="FOB"/>
    <x v="0"/>
    <n v="0"/>
    <x v="59"/>
    <s v="RAILWAY"/>
    <s v="GDAŃSK"/>
    <s v="1"/>
    <s v="32380/2015/7"/>
    <n v="51"/>
    <s v="SS16"/>
    <s v="BEEKO"/>
    <n v="1090"/>
    <n v="0"/>
    <n v="1"/>
    <n v="0"/>
    <n v="12965"/>
    <n v="48.35"/>
    <s v="People's Republic of China"/>
    <n v="27.9479768786127"/>
    <n v="20.399999999999999"/>
    <x v="2"/>
    <s v="20"/>
  </r>
  <r>
    <s v="2015-11-25"/>
    <s v="2015-12-29"/>
    <s v="2016-01-07"/>
    <s v="2016-01-07"/>
    <n v="34"/>
    <n v="43"/>
    <s v="YANTIAN"/>
    <s v="FOB"/>
    <x v="0"/>
    <n v="0"/>
    <x v="60"/>
    <s v="RAILWAY"/>
    <s v="GDAŃSK"/>
    <s v="1"/>
    <s v="27228/2015/2"/>
    <n v="51"/>
    <s v="SS16"/>
    <s v="YONGXINGLONG CHILDRE"/>
    <n v="2347"/>
    <n v="0"/>
    <n v="1"/>
    <n v="0"/>
    <n v="19791"/>
    <n v="36.9"/>
    <s v="People's Republic of China"/>
    <n v="21.329479768786101"/>
    <n v="15.57"/>
    <x v="2"/>
    <s v="20"/>
  </r>
  <r>
    <s v="2015-11-25"/>
    <s v="2016-01-05"/>
    <s v="2016-01-08"/>
    <s v="2016-01-08"/>
    <n v="41"/>
    <n v="44"/>
    <s v="CHITTAGONG"/>
    <s v="FOB"/>
    <x v="0"/>
    <n v="1"/>
    <x v="61"/>
    <s v="TRUCK"/>
    <s v="GDAŃSK"/>
    <s v="1"/>
    <s v="20808/2015/10"/>
    <n v="54"/>
    <s v="SS16"/>
    <s v="FASHION WEAR INT'L"/>
    <n v="530"/>
    <n v="1"/>
    <n v="0"/>
    <n v="0"/>
    <n v="11762"/>
    <n v="9.73"/>
    <s v="Bangladesh"/>
    <n v="5.6242774566474001"/>
    <n v="4.1100000000000003"/>
    <x v="1"/>
    <s v="LCL"/>
  </r>
  <r>
    <s v="2015-11-25"/>
    <s v="2016-01-05"/>
    <s v="2016-01-08"/>
    <s v="2016-01-08"/>
    <n v="41"/>
    <n v="44"/>
    <s v="CHITTAGONG"/>
    <s v="FOB"/>
    <x v="0"/>
    <n v="1"/>
    <x v="6"/>
    <s v="TRUCK"/>
    <s v="GDAŃSK"/>
    <s v="1"/>
    <s v="20998/2015/6"/>
    <n v="54"/>
    <s v="SS16"/>
    <s v="TEXZAM INTERNATIONAL"/>
    <n v="282"/>
    <m/>
    <m/>
    <m/>
    <n v="3440"/>
    <n v="4.26"/>
    <s v="Bangladesh"/>
    <n v="2.4624277456647401"/>
    <n v="1.8"/>
    <x v="1"/>
    <s v="LCL"/>
  </r>
  <r>
    <s v="2015-11-25"/>
    <s v="2016-01-05"/>
    <s v="2016-01-08"/>
    <s v="2016-01-08"/>
    <n v="41"/>
    <n v="44"/>
    <s v="CHITTAGONG"/>
    <s v="FOB"/>
    <x v="0"/>
    <n v="1"/>
    <x v="6"/>
    <s v="TRUCK"/>
    <s v="GDAŃSK"/>
    <s v="1"/>
    <s v="21146/2015/1"/>
    <n v="54"/>
    <s v="SS16"/>
    <s v="N.T.APPARELS LTD."/>
    <n v="836"/>
    <m/>
    <m/>
    <m/>
    <n v="13341"/>
    <n v="12.96"/>
    <s v="Bangladesh"/>
    <n v="7.4913294797687904"/>
    <n v="5.47"/>
    <x v="1"/>
    <s v="LCL"/>
  </r>
  <r>
    <s v="2015-11-25"/>
    <s v="2016-01-05"/>
    <s v="2016-01-08"/>
    <s v="2016-01-08"/>
    <n v="41"/>
    <n v="44"/>
    <s v="CHITTAGONG"/>
    <s v="FOB"/>
    <x v="0"/>
    <n v="1"/>
    <x v="62"/>
    <s v="TRUCK"/>
    <s v="GDAŃSK"/>
    <s v="1"/>
    <s v="22075/2015/1"/>
    <n v="54"/>
    <s v="SS16"/>
    <s v="DAZ INTERNATIONAL"/>
    <n v="582"/>
    <n v="0"/>
    <n v="0"/>
    <n v="1"/>
    <n v="7469"/>
    <n v="5.44"/>
    <s v="Bangladesh"/>
    <n v="3.1445086705202301"/>
    <n v="2.2999999999999998"/>
    <x v="1"/>
    <s v="LCL"/>
  </r>
  <r>
    <s v="2015-11-25"/>
    <s v="2016-01-05"/>
    <s v="2016-01-08"/>
    <s v="2016-01-08"/>
    <n v="41"/>
    <n v="44"/>
    <s v="CHITTAGONG"/>
    <s v="FOB"/>
    <x v="0"/>
    <n v="1"/>
    <x v="6"/>
    <s v="TRUCK"/>
    <s v="GDAŃSK"/>
    <s v="1"/>
    <s v="61828/SS16/1"/>
    <n v="52"/>
    <s v="SS16"/>
    <s v="FASHION WEAR INT'L"/>
    <n v="4036"/>
    <m/>
    <m/>
    <m/>
    <n v="68391"/>
    <n v="48.76"/>
    <s v="Bangladesh"/>
    <n v="28.184971098265901"/>
    <n v="20.58"/>
    <x v="0"/>
    <s v="20"/>
  </r>
  <r>
    <s v="2015-11-25"/>
    <s v="2016-01-11"/>
    <s v="2016-01-14"/>
    <s v="2016-01-14"/>
    <n v="47"/>
    <n v="50"/>
    <s v="XIAMEN"/>
    <s v="FOB"/>
    <x v="0"/>
    <n v="0"/>
    <x v="63"/>
    <s v="RAILWAY"/>
    <s v="GDAŃSK"/>
    <s v="1"/>
    <s v="29610/2015/2"/>
    <n v="51"/>
    <s v="SS16"/>
    <s v="XIAMEN OCEAN IMP."/>
    <n v="2078"/>
    <n v="1"/>
    <n v="1"/>
    <n v="0"/>
    <n v="14445"/>
    <n v="76.78"/>
    <s v="People's Republic of China"/>
    <n v="44.381502890173401"/>
    <n v="32.4"/>
    <x v="0"/>
    <s v="40"/>
  </r>
  <r>
    <s v="2015-11-25"/>
    <s v="2016-01-11"/>
    <s v="2016-01-15"/>
    <s v="2016-01-15"/>
    <n v="47"/>
    <n v="51"/>
    <s v="XIAMEN"/>
    <s v="FOB"/>
    <x v="0"/>
    <n v="0"/>
    <x v="64"/>
    <s v="RAILWAY"/>
    <s v="GDAŃSK"/>
    <s v="1"/>
    <s v="20336/2015/9"/>
    <n v="54"/>
    <s v="SS16"/>
    <s v="QUANZHOU CEREALS O&amp;F"/>
    <n v="2379"/>
    <n v="0"/>
    <n v="1"/>
    <n v="0"/>
    <n v="37491"/>
    <n v="52.02"/>
    <s v="People's Republic of China"/>
    <n v="30.069364161849698"/>
    <n v="21.95"/>
    <x v="0"/>
    <s v="20"/>
  </r>
  <r>
    <s v="2015-11-25"/>
    <s v="2016-01-11"/>
    <s v="2016-01-15"/>
    <s v="2016-01-15"/>
    <n v="47"/>
    <n v="51"/>
    <s v="XIAMEN"/>
    <s v="FOB"/>
    <x v="0"/>
    <n v="0"/>
    <x v="65"/>
    <s v="RAILWAY"/>
    <s v="GDAŃSK"/>
    <s v="1"/>
    <s v="62948/SS16/1"/>
    <n v="52"/>
    <s v="SS16"/>
    <s v="JIUJIANG DANNIER KNITTING CO."/>
    <n v="5781"/>
    <n v="0"/>
    <n v="2"/>
    <n v="0"/>
    <n v="108327"/>
    <n v="100.16"/>
    <s v="People's Republic of China"/>
    <n v="57.895953757225399"/>
    <n v="42.26"/>
    <x v="3"/>
    <s v="40"/>
  </r>
  <r>
    <s v="2015-11-25"/>
    <s v="2016-01-11"/>
    <s v="2016-01-15"/>
    <s v="2016-01-15"/>
    <n v="47"/>
    <n v="51"/>
    <s v="XIAMEN"/>
    <s v="FOB"/>
    <x v="0"/>
    <n v="0"/>
    <x v="66"/>
    <s v="RAILWAY"/>
    <s v="GDAŃSK"/>
    <s v="1"/>
    <s v="20336/2015/2"/>
    <n v="54"/>
    <s v="SS16"/>
    <s v="QUANZHOU CEREALS O&amp;F"/>
    <n v="1088"/>
    <n v="1"/>
    <n v="0"/>
    <n v="0"/>
    <n v="16849"/>
    <n v="21.11"/>
    <s v="People's Republic of China"/>
    <n v="12.202312138728299"/>
    <n v="8.91"/>
    <x v="1"/>
    <s v="LCL"/>
  </r>
  <r>
    <s v="2015-11-27"/>
    <s v="2015-12-27"/>
    <s v="2015-12-31"/>
    <s v="2015-12-31"/>
    <n v="30"/>
    <n v="34"/>
    <s v="TUTICORIN"/>
    <s v="FOB"/>
    <x v="0"/>
    <n v="0"/>
    <x v="67"/>
    <s v="TRUCK"/>
    <s v="GDYNIA"/>
    <s v="1"/>
    <s v="20214/2015/8"/>
    <n v="54"/>
    <s v="SS16"/>
    <s v="LICHEE APPAREL"/>
    <n v="756"/>
    <n v="1"/>
    <n v="0"/>
    <n v="0"/>
    <n v="14758"/>
    <n v="18.37"/>
    <s v="India"/>
    <n v="10.618497109826601"/>
    <n v="7.75"/>
    <x v="1"/>
    <s v="LCL"/>
  </r>
  <r>
    <s v="2015-11-27"/>
    <s v="2016-01-02"/>
    <s v="2016-01-14"/>
    <s v="2016-01-14"/>
    <n v="36"/>
    <n v="48"/>
    <s v="SHANGHAI"/>
    <s v="FOB"/>
    <x v="0"/>
    <n v="1"/>
    <x v="3"/>
    <s v="TRUCK"/>
    <s v="HAMBURG"/>
    <s v="1"/>
    <s v="19960/2015/5"/>
    <n v="54"/>
    <s v="SS16"/>
    <s v="SUMEC TEXTILE"/>
    <n v="302"/>
    <n v="0"/>
    <n v="0"/>
    <n v="0"/>
    <n v="3226"/>
    <n v="13"/>
    <s v="People's Republic of China"/>
    <n v="7.5144508670520196"/>
    <n v="5.49"/>
    <x v="1"/>
    <s v="LCL"/>
  </r>
  <r>
    <s v="2015-11-27"/>
    <s v="2016-01-03"/>
    <s v="2016-01-14"/>
    <s v="2016-01-14"/>
    <n v="37"/>
    <n v="48"/>
    <s v="SHANGHAI"/>
    <s v="FOB"/>
    <x v="0"/>
    <n v="1"/>
    <x v="3"/>
    <s v="TRUCK"/>
    <s v="HAMBURG"/>
    <s v="1"/>
    <s v="20456/2015/3"/>
    <n v="54"/>
    <s v="SS16"/>
    <s v="ANHUI GARMENTS I&amp;E"/>
    <n v="220"/>
    <n v="0"/>
    <n v="0"/>
    <n v="0"/>
    <n v="3383"/>
    <n v="8.68"/>
    <s v="People's Republic of China"/>
    <n v="5.0173410404624299"/>
    <n v="3.66"/>
    <x v="1"/>
    <s v="LCL"/>
  </r>
  <r>
    <s v="2015-11-27"/>
    <s v="2016-01-05"/>
    <s v="2016-01-08"/>
    <s v="2016-01-08"/>
    <n v="39"/>
    <n v="42"/>
    <s v="SHANGHAI"/>
    <s v="FOB"/>
    <x v="0"/>
    <n v="0"/>
    <x v="68"/>
    <s v="TRUCK"/>
    <s v="GDAŃSK"/>
    <s v="1"/>
    <s v="61545/SS16/1"/>
    <n v="52"/>
    <s v="SS16"/>
    <s v="EUMETEX COMPANY"/>
    <n v="2742"/>
    <n v="0"/>
    <n v="0"/>
    <n v="1"/>
    <n v="54164"/>
    <n v="59.13"/>
    <s v="People's Republic of China"/>
    <n v="34.179190751445098"/>
    <n v="24.95"/>
    <x v="0"/>
    <s v="20"/>
  </r>
  <r>
    <s v="2015-11-28"/>
    <s v="2016-01-05"/>
    <s v="2016-01-08"/>
    <s v="2016-01-08"/>
    <n v="38"/>
    <n v="41"/>
    <s v="CHITTAGONG"/>
    <s v="FOB"/>
    <x v="0"/>
    <n v="1"/>
    <x v="69"/>
    <s v="TRUCK"/>
    <s v="GDAŃSK"/>
    <s v="1"/>
    <s v="20467/2015/13"/>
    <n v="54"/>
    <s v="SS16"/>
    <s v="INNOVATION DESIGN"/>
    <n v="1620"/>
    <n v="0"/>
    <n v="0"/>
    <n v="1"/>
    <n v="25178"/>
    <n v="35.14"/>
    <s v="Bangladesh"/>
    <n v="20.312138728323699"/>
    <n v="14.83"/>
    <x v="2"/>
    <s v="20"/>
  </r>
  <r>
    <s v="2015-11-28"/>
    <s v="2016-01-05"/>
    <s v="2016-01-08"/>
    <s v="2016-01-08"/>
    <n v="38"/>
    <n v="41"/>
    <s v="CHITTAGONG"/>
    <s v="FOB"/>
    <x v="0"/>
    <n v="1"/>
    <x v="70"/>
    <s v="TRUCK"/>
    <s v="GDAŃSK"/>
    <s v="1"/>
    <s v="20216/2015/8"/>
    <n v="54"/>
    <s v="SS16"/>
    <s v="FAIR TRADE INT'L"/>
    <n v="2808"/>
    <n v="0"/>
    <n v="0"/>
    <n v="2"/>
    <n v="43093"/>
    <n v="81.97"/>
    <s v="Bangladesh"/>
    <n v="47.381502890173401"/>
    <n v="34.590000000000003"/>
    <x v="0"/>
    <s v="40"/>
  </r>
  <r>
    <s v="2015-11-29"/>
    <s v="2016-01-11"/>
    <s v="2016-01-15"/>
    <s v="2016-01-15"/>
    <n v="43"/>
    <n v="47"/>
    <s v="NINGBO"/>
    <s v="FOB"/>
    <x v="0"/>
    <n v="0"/>
    <x v="71"/>
    <s v="RAILWAY"/>
    <s v="GDAŃSK"/>
    <s v="1"/>
    <s v="20632/2015/1"/>
    <n v="54"/>
    <s v="SS16"/>
    <s v="NINGBO JAGOO TRADING"/>
    <n v="1297"/>
    <n v="0"/>
    <n v="1"/>
    <n v="0"/>
    <n v="18071"/>
    <n v="46.2"/>
    <s v="People's Republic of China"/>
    <n v="26.705202312138699"/>
    <n v="19.489999999999998"/>
    <x v="2"/>
    <s v="20"/>
  </r>
  <r>
    <s v="2015-11-30"/>
    <s v="2015-12-23"/>
    <s v="2016-01-05"/>
    <s v="2016-01-05"/>
    <n v="23"/>
    <n v="36"/>
    <s v="MUMBAI"/>
    <s v="FOB"/>
    <x v="0"/>
    <n v="0"/>
    <x v="72"/>
    <s v="TRUCK"/>
    <s v="HAMBURG"/>
    <s v="1"/>
    <s v="20991/2015/6"/>
    <n v="54"/>
    <s v="SS16"/>
    <s v="SANGOTRA FASHIONS"/>
    <n v="2823"/>
    <n v="0"/>
    <n v="0"/>
    <n v="1"/>
    <n v="47064"/>
    <n v="64.41"/>
    <s v="India"/>
    <n v="37.231213872832399"/>
    <n v="27.18"/>
    <x v="0"/>
    <s v="20"/>
  </r>
  <r>
    <s v="2015-11-30"/>
    <s v="2015-12-23"/>
    <s v="2016-01-05"/>
    <s v="2016-01-05"/>
    <n v="23"/>
    <n v="36"/>
    <s v="MUMBAI"/>
    <s v="FOB"/>
    <x v="0"/>
    <n v="0"/>
    <x v="73"/>
    <s v="TRUCK"/>
    <s v="HAMBURG"/>
    <s v="1"/>
    <s v="20991/2015/2"/>
    <n v="54"/>
    <s v="SS16"/>
    <s v="SANGOTRA FASHIONS"/>
    <n v="2868"/>
    <n v="0"/>
    <n v="0"/>
    <n v="1"/>
    <n v="51577"/>
    <n v="66.42"/>
    <s v="India"/>
    <n v="38.393063583815"/>
    <n v="28.03"/>
    <x v="0"/>
    <s v="40"/>
  </r>
  <r>
    <s v="2015-11-30"/>
    <s v="2016-01-01"/>
    <s v="2016-01-07"/>
    <s v="2016-01-07"/>
    <n v="32"/>
    <n v="38"/>
    <s v="NINGBO"/>
    <s v="FOB"/>
    <x v="0"/>
    <n v="0"/>
    <x v="74"/>
    <s v="RAILWAY"/>
    <s v="GDAŃSK"/>
    <s v="1"/>
    <s v="21046/2015/9"/>
    <n v="54"/>
    <s v="SS16"/>
    <s v="NINGBO MIAORUI"/>
    <n v="1266"/>
    <n v="0"/>
    <n v="0"/>
    <n v="1"/>
    <n v="23605"/>
    <n v="57.75"/>
    <s v="People's Republic of China"/>
    <n v="33.381502890173401"/>
    <n v="24.37"/>
    <x v="0"/>
    <s v="20"/>
  </r>
  <r>
    <s v="2015-11-30"/>
    <s v="2016-01-04"/>
    <s v="2016-01-14"/>
    <s v="2016-01-14"/>
    <n v="35"/>
    <n v="45"/>
    <s v="NINGBO"/>
    <s v="FOB"/>
    <x v="0"/>
    <n v="1"/>
    <x v="3"/>
    <s v="TRUCK"/>
    <s v="HAMBURG"/>
    <s v="1"/>
    <s v="20613/2015/3"/>
    <n v="54"/>
    <s v="SS16"/>
    <s v="VIVID COLOUR"/>
    <n v="267"/>
    <n v="0"/>
    <n v="0"/>
    <n v="0"/>
    <n v="4141"/>
    <n v="4.26"/>
    <s v="Hong Kong S.A.R."/>
    <n v="2.4624277456647401"/>
    <n v="1.8"/>
    <x v="1"/>
    <s v="LCL"/>
  </r>
  <r>
    <s v="2015-11-30"/>
    <s v="2016-01-07"/>
    <s v="2016-01-11"/>
    <s v="2016-01-11"/>
    <n v="38"/>
    <n v="42"/>
    <s v="JAKARTA"/>
    <s v="FOB"/>
    <x v="0"/>
    <n v="0"/>
    <x v="75"/>
    <s v="RAILWAY"/>
    <s v="GDAŃSK"/>
    <s v="1"/>
    <s v="21037/2015/1"/>
    <n v="54"/>
    <s v="SS16"/>
    <s v="PT.MATAHARI SENTOSA"/>
    <n v="1152"/>
    <n v="1"/>
    <n v="0"/>
    <n v="0"/>
    <n v="19211"/>
    <n v="20.63"/>
    <s v="Indonesia"/>
    <n v="11.924855491329501"/>
    <n v="8.7100000000000009"/>
    <x v="1"/>
    <s v="LCL"/>
  </r>
  <r>
    <s v="2015-12-01"/>
    <s v="2016-01-09"/>
    <s v="2016-01-15"/>
    <s v="2016-01-15"/>
    <n v="39"/>
    <n v="45"/>
    <s v="XIAMEN"/>
    <s v="FOB"/>
    <x v="0"/>
    <n v="1"/>
    <x v="3"/>
    <s v="TRUCK"/>
    <s v="GDAŃSK"/>
    <s v="1"/>
    <s v="20461/2015/1"/>
    <n v="52"/>
    <s v="SS16"/>
    <s v="XIAMEN KINGLAND"/>
    <n v="21"/>
    <n v="0"/>
    <n v="0"/>
    <n v="0"/>
    <n v="2040"/>
    <n v="1.76"/>
    <s v="People's Republic of China"/>
    <n v="1.0173410404624299"/>
    <n v="0.74"/>
    <x v="1"/>
    <s v="LCL"/>
  </r>
  <r>
    <s v="2015-12-01"/>
    <s v="2016-01-09"/>
    <s v="2016-01-13"/>
    <s v="2016-01-13"/>
    <n v="39"/>
    <n v="43"/>
    <s v="XIAMEN"/>
    <s v="FOB"/>
    <x v="0"/>
    <n v="0"/>
    <x v="76"/>
    <s v="RAILWAY"/>
    <s v="GDAŃSK"/>
    <s v="1"/>
    <s v="20647/2015/5"/>
    <n v="54"/>
    <s v="SS16"/>
    <s v="XIAMEN KINGLAND"/>
    <n v="3595"/>
    <n v="0"/>
    <n v="0"/>
    <n v="3"/>
    <n v="49348"/>
    <n v="169.4"/>
    <s v="People's Republic of China"/>
    <n v="97.919075144508696"/>
    <n v="71.48"/>
    <x v="4"/>
    <s v="45"/>
  </r>
  <r>
    <m/>
    <m/>
    <m/>
    <m/>
    <m/>
    <m/>
    <m/>
    <m/>
    <x v="1"/>
    <m/>
    <x v="6"/>
    <m/>
    <m/>
    <m/>
    <m/>
    <m/>
    <m/>
    <m/>
    <m/>
    <m/>
    <m/>
    <m/>
    <m/>
    <m/>
    <m/>
    <m/>
    <m/>
    <x v="7"/>
    <m/>
  </r>
  <r>
    <s v="2015-12-01"/>
    <s v="2016-01-09"/>
    <s v="2016-01-13"/>
    <s v="2016-01-13"/>
    <n v="39"/>
    <n v="43"/>
    <s v="XIAMEN"/>
    <s v="FOB"/>
    <x v="0"/>
    <n v="0"/>
    <x v="77"/>
    <s v="RAILWAY"/>
    <s v="GDAŃSK"/>
    <s v="1"/>
    <s v="20647/2015/1"/>
    <n v="54"/>
    <s v="SS16"/>
    <s v="XIAMEN KINGLAND"/>
    <n v="3374"/>
    <n v="0"/>
    <n v="0"/>
    <n v="3"/>
    <n v="44145"/>
    <n v="172.84"/>
    <s v="People's Republic of China"/>
    <n v="99.907514450867097"/>
    <n v="72.930000000000007"/>
    <x v="4"/>
    <s v="45"/>
  </r>
  <r>
    <m/>
    <m/>
    <m/>
    <m/>
    <m/>
    <m/>
    <m/>
    <m/>
    <x v="1"/>
    <m/>
    <x v="6"/>
    <m/>
    <m/>
    <m/>
    <m/>
    <m/>
    <m/>
    <m/>
    <m/>
    <m/>
    <m/>
    <m/>
    <m/>
    <m/>
    <m/>
    <m/>
    <m/>
    <x v="7"/>
    <m/>
  </r>
  <r>
    <s v="2015-12-01"/>
    <s v="2016-01-09"/>
    <s v="2016-01-13"/>
    <s v="2016-01-13"/>
    <n v="39"/>
    <n v="43"/>
    <s v="XIAMEN"/>
    <s v="FOB"/>
    <x v="0"/>
    <n v="0"/>
    <x v="78"/>
    <s v="RAILWAY"/>
    <s v="GDAŃSK"/>
    <s v="1"/>
    <s v="20368/2015/2"/>
    <n v="54"/>
    <s v="SS16"/>
    <s v="XIAMEN HALO WORLD"/>
    <n v="972"/>
    <n v="1"/>
    <n v="0"/>
    <n v="0"/>
    <n v="16399"/>
    <n v="14.58"/>
    <s v="People's Republic of China"/>
    <n v="8.4277456647398807"/>
    <n v="6.15"/>
    <x v="1"/>
    <s v="LCL"/>
  </r>
  <r>
    <s v="2015-12-01"/>
    <s v="2016-01-09"/>
    <s v="2016-01-14"/>
    <s v="2016-01-14"/>
    <n v="39"/>
    <n v="44"/>
    <s v="CHITTAGONG"/>
    <s v="FOB"/>
    <x v="0"/>
    <n v="1"/>
    <x v="79"/>
    <s v="RAILWAY"/>
    <s v="GDAŃSK"/>
    <s v="1"/>
    <s v="20216/2015/9"/>
    <n v="54"/>
    <s v="SS16"/>
    <s v="FAIR TRADE INT'L"/>
    <n v="516"/>
    <n v="0"/>
    <n v="1"/>
    <n v="0"/>
    <n v="8444"/>
    <n v="11.7"/>
    <s v="Bangladesh"/>
    <n v="6.7630057803468198"/>
    <n v="4.9400000000000004"/>
    <x v="1"/>
    <s v="LCL"/>
  </r>
  <r>
    <s v="2015-12-01"/>
    <s v="2016-01-09"/>
    <s v="2016-01-14"/>
    <s v="2016-01-14"/>
    <n v="39"/>
    <n v="44"/>
    <s v="CHITTAGONG"/>
    <s v="FOB"/>
    <x v="0"/>
    <n v="1"/>
    <x v="6"/>
    <s v="RAILWAY"/>
    <s v="GDAŃSK"/>
    <s v="1"/>
    <s v="20231/2015/9"/>
    <n v="54"/>
    <s v="SS16"/>
    <s v="SHUDDHO MODEHAUS"/>
    <n v="1006"/>
    <m/>
    <m/>
    <m/>
    <n v="16430"/>
    <n v="20.46"/>
    <s v="Bangladesh"/>
    <n v="11.826589595375699"/>
    <n v="8.6300000000000008"/>
    <x v="1"/>
    <s v="LCL"/>
  </r>
  <r>
    <s v="2015-12-01"/>
    <s v="2016-01-09"/>
    <s v="2016-01-14"/>
    <s v="2016-01-14"/>
    <n v="39"/>
    <n v="44"/>
    <s v="CHITTAGONG"/>
    <s v="FOB"/>
    <x v="0"/>
    <n v="1"/>
    <x v="6"/>
    <s v="RAILWAY"/>
    <s v="GDAŃSK"/>
    <s v="1"/>
    <s v="20808/2015/11"/>
    <n v="54"/>
    <s v="SS16"/>
    <s v="FASHION WEAR INT'L"/>
    <n v="1052"/>
    <m/>
    <m/>
    <m/>
    <n v="18138"/>
    <n v="15.04"/>
    <s v="Bangladesh"/>
    <n v="8.6936416184971108"/>
    <n v="6.35"/>
    <x v="1"/>
    <s v="LCL"/>
  </r>
  <r>
    <s v="2015-12-03"/>
    <s v="2016-01-11"/>
    <s v="2016-01-15"/>
    <s v="2016-01-15"/>
    <n v="39"/>
    <n v="43"/>
    <s v="XIAMEN"/>
    <s v="FOB"/>
    <x v="0"/>
    <n v="0"/>
    <x v="80"/>
    <s v="TRUCK"/>
    <s v="HAMBURG"/>
    <s v="1"/>
    <s v="29754/2015/3"/>
    <n v="51"/>
    <s v="SS16"/>
    <s v="BOK CO., LTD."/>
    <n v="1184"/>
    <n v="0"/>
    <n v="0"/>
    <n v="1"/>
    <n v="9766"/>
    <n v="55.67"/>
    <s v="People's Republic of China"/>
    <n v="32.179190751445098"/>
    <n v="23.49"/>
    <x v="0"/>
    <s v="20"/>
  </r>
  <r>
    <s v="2015-12-03"/>
    <s v="2016-01-12"/>
    <s v="2016-01-19"/>
    <s v="2016-01-19"/>
    <n v="40"/>
    <n v="47"/>
    <s v="XIAMEN"/>
    <s v="FOB"/>
    <x v="0"/>
    <n v="0"/>
    <x v="81"/>
    <s v="RAILWAY"/>
    <s v="GDAŃSK"/>
    <s v="1"/>
    <s v="29754/2015/2"/>
    <n v="51"/>
    <s v="SS16"/>
    <s v="BOK CO., LTD."/>
    <n v="1465"/>
    <n v="0"/>
    <n v="0"/>
    <n v="1"/>
    <n v="12657"/>
    <n v="60.83"/>
    <s v="People's Republic of China"/>
    <n v="35.1618497109827"/>
    <n v="25.67"/>
    <x v="0"/>
    <s v="20"/>
  </r>
  <r>
    <s v="2015-12-07"/>
    <s v="2016-01-09"/>
    <s v="2016-01-15"/>
    <s v="2016-01-15"/>
    <n v="33"/>
    <n v="39"/>
    <s v="NINGBO"/>
    <s v="FOB"/>
    <x v="0"/>
    <n v="0"/>
    <x v="82"/>
    <s v="RAILWAY"/>
    <s v="GDAŃSK"/>
    <s v="1"/>
    <s v="61556/SS16/1"/>
    <n v="52"/>
    <s v="SS16"/>
    <s v="VIVID COLOUR"/>
    <n v="2188"/>
    <n v="0"/>
    <n v="1"/>
    <n v="0"/>
    <n v="32602"/>
    <n v="46"/>
    <s v="Hong Kong S.A.R."/>
    <n v="26.589595375722499"/>
    <n v="19.41"/>
    <x v="2"/>
    <s v="20"/>
  </r>
  <r>
    <s v="2015-12-07"/>
    <s v="2016-01-11"/>
    <s v="2016-01-22"/>
    <s v="2016-01-22"/>
    <n v="35"/>
    <n v="46"/>
    <s v="SHANGHAI"/>
    <s v="FOB"/>
    <x v="0"/>
    <n v="1"/>
    <x v="3"/>
    <s v="TRUCK"/>
    <s v="HAMBURG"/>
    <s v="1"/>
    <s v="21782/2015/1"/>
    <n v="54"/>
    <s v="SS16"/>
    <s v="JIANGSU SAINTEK"/>
    <n v="316"/>
    <n v="0"/>
    <n v="0"/>
    <n v="0"/>
    <n v="5049"/>
    <n v="12.75"/>
    <s v="People's Republic of China"/>
    <n v="7.3699421965317899"/>
    <n v="5.38"/>
    <x v="1"/>
    <s v="LCL"/>
  </r>
  <r>
    <s v="2015-12-09"/>
    <s v="2015-12-11"/>
    <s v="2015-12-17"/>
    <s v="2015-12-17"/>
    <n v="2"/>
    <n v="8"/>
    <s v="DHAKA"/>
    <s v="FOB"/>
    <x v="2"/>
    <n v="1"/>
    <x v="83"/>
    <s v="TRUCK"/>
    <s v="ŁÓDŹ"/>
    <s v="1"/>
    <s v="62133/SS16/1"/>
    <n v="54"/>
    <s v="SS16"/>
    <s v="SHUDDHO MODEHAUS"/>
    <n v="1032"/>
    <n v="0"/>
    <n v="0"/>
    <n v="0"/>
    <n v="13946"/>
    <n v="21.95"/>
    <s v="Bangladesh"/>
    <n v="12.687861271676301"/>
    <n v="9.26"/>
    <x v="1"/>
    <s v="LCL"/>
  </r>
  <r>
    <s v="2015-12-09"/>
    <s v="2015-12-14"/>
    <s v="2015-12-17"/>
    <s v="2015-12-17"/>
    <n v="5"/>
    <n v="8"/>
    <s v="ŁÓDŹ"/>
    <s v="DDU"/>
    <x v="2"/>
    <n v="1"/>
    <x v="83"/>
    <s v="TRUCK"/>
    <s v="WARSZAWA"/>
    <s v="1"/>
    <s v="21017/2015/1"/>
    <n v="54"/>
    <s v="SS16"/>
    <s v="SEER GLOBAL LTD."/>
    <n v="391"/>
    <n v="0"/>
    <n v="0"/>
    <n v="0"/>
    <n v="7443"/>
    <n v="6.89"/>
    <s v="India"/>
    <n v="3.9826589595375701"/>
    <n v="2.91"/>
    <x v="1"/>
    <s v="LCL"/>
  </r>
  <r>
    <s v="2015-12-09"/>
    <s v="2016-01-09"/>
    <s v="2016-01-13"/>
    <s v="2016-01-13"/>
    <n v="31"/>
    <n v="35"/>
    <s v="YANTIAN"/>
    <s v="FOB"/>
    <x v="0"/>
    <n v="0"/>
    <x v="84"/>
    <s v="RAILWAY"/>
    <s v="GDAŃSK"/>
    <s v="1"/>
    <s v="32380/2015/3"/>
    <n v="51"/>
    <s v="SS16"/>
    <s v="BEEKO"/>
    <n v="1205"/>
    <n v="0"/>
    <n v="1"/>
    <n v="0"/>
    <n v="13053"/>
    <n v="57.47"/>
    <s v="People's Republic of China"/>
    <n v="33.2196531791908"/>
    <n v="24.25"/>
    <x v="0"/>
    <s v="20"/>
  </r>
  <r>
    <s v="2015-12-12"/>
    <s v="2015-12-14"/>
    <s v="2015-12-23"/>
    <s v="2015-12-23"/>
    <n v="2"/>
    <n v="11"/>
    <s v="ŁÓDŹ"/>
    <s v="DDU"/>
    <x v="2"/>
    <n v="1"/>
    <x v="83"/>
    <s v="TRUCK"/>
    <s v="FRANKFURT"/>
    <s v="1"/>
    <s v="20467/2015/1"/>
    <n v="54"/>
    <s v="SS16"/>
    <s v="INNOVATION DESIGN"/>
    <n v="822"/>
    <n v="0"/>
    <n v="0"/>
    <n v="0"/>
    <n v="12568"/>
    <n v="21.38"/>
    <s v="Bangladesh"/>
    <n v="12.3583815028902"/>
    <n v="9.02"/>
    <x v="1"/>
    <s v="LCL"/>
  </r>
  <r>
    <s v="2015-12-12"/>
    <s v="2015-12-17"/>
    <s v="2015-12-17"/>
    <s v="2015-12-17"/>
    <n v="5"/>
    <n v="5"/>
    <s v="ISTANBUL"/>
    <s v="FCA"/>
    <x v="3"/>
    <n v="0"/>
    <x v="6"/>
    <s v="TRUCK"/>
    <s v="ŁÓDŹ"/>
    <s v="1"/>
    <s v="21779/2015/1"/>
    <n v="54"/>
    <s v="SS16"/>
    <s v="FATIH TEKSTIL SANAYI"/>
    <n v="702"/>
    <n v="0"/>
    <n v="0"/>
    <n v="0"/>
    <n v="73683"/>
    <n v="50.54"/>
    <s v="Turkey"/>
    <n v="29.213872832369901"/>
    <n v="21.33"/>
    <x v="0"/>
    <s v="20"/>
  </r>
  <r>
    <s v="2015-12-13"/>
    <s v="2016-01-14"/>
    <s v="2016-01-22"/>
    <s v="2016-01-22"/>
    <n v="32"/>
    <n v="40"/>
    <s v="SHENZHEN"/>
    <s v="FOB"/>
    <x v="0"/>
    <n v="1"/>
    <x v="3"/>
    <s v="TRUCK"/>
    <s v="HAMBURG"/>
    <s v="1"/>
    <s v="35144/2015/3"/>
    <n v="51"/>
    <s v="SS16"/>
    <s v="HANGZHOU JASON TRAD"/>
    <n v="280"/>
    <n v="0"/>
    <n v="0"/>
    <n v="0"/>
    <n v="2264"/>
    <n v="10.15"/>
    <s v="People's Republic of China"/>
    <n v="5.8670520231213903"/>
    <n v="4.28"/>
    <x v="1"/>
    <s v="LCL"/>
  </r>
  <r>
    <s v="2015-12-14"/>
    <s v="2016-01-14"/>
    <s v="2016-01-22"/>
    <s v="2016-01-22"/>
    <n v="31"/>
    <n v="39"/>
    <s v="NINGBO"/>
    <s v="FOB"/>
    <x v="0"/>
    <n v="1"/>
    <x v="3"/>
    <s v="TRUCK"/>
    <s v="HAMBURG"/>
    <s v="1"/>
    <s v="35144/2015/1"/>
    <n v="51"/>
    <s v="SS16"/>
    <s v="HANGZHOU JASON TRAD"/>
    <n v="640"/>
    <n v="0"/>
    <n v="0"/>
    <n v="0"/>
    <n v="4700"/>
    <n v="8.15"/>
    <s v="People's Republic of China"/>
    <n v="4.7109826589595398"/>
    <n v="3.44"/>
    <x v="1"/>
    <s v="LCL"/>
  </r>
  <r>
    <s v="2015-12-14"/>
    <s v="2016-01-15"/>
    <s v="2016-01-20"/>
    <s v="2016-01-20"/>
    <n v="32"/>
    <n v="37"/>
    <s v="NINGBO"/>
    <s v="FOB"/>
    <x v="0"/>
    <n v="0"/>
    <x v="85"/>
    <s v="RAILWAY"/>
    <s v="GDAŃSK"/>
    <s v="1"/>
    <s v="21046/2015/3"/>
    <n v="54"/>
    <s v="SS16"/>
    <s v="NINGBO MIAORUI"/>
    <n v="4911"/>
    <n v="0"/>
    <n v="1"/>
    <n v="3"/>
    <n v="85928"/>
    <n v="242.59"/>
    <s v="People's Republic of China"/>
    <n v="140.22543352601201"/>
    <n v="102.36"/>
    <x v="4"/>
    <n v="40"/>
  </r>
  <r>
    <m/>
    <m/>
    <m/>
    <m/>
    <m/>
    <m/>
    <m/>
    <m/>
    <x v="1"/>
    <m/>
    <x v="6"/>
    <m/>
    <m/>
    <m/>
    <m/>
    <m/>
    <m/>
    <m/>
    <m/>
    <m/>
    <m/>
    <m/>
    <m/>
    <m/>
    <m/>
    <m/>
    <m/>
    <x v="4"/>
    <n v="20"/>
  </r>
  <r>
    <m/>
    <m/>
    <m/>
    <m/>
    <m/>
    <m/>
    <m/>
    <m/>
    <x v="1"/>
    <m/>
    <x v="6"/>
    <m/>
    <m/>
    <m/>
    <m/>
    <m/>
    <m/>
    <m/>
    <m/>
    <m/>
    <m/>
    <m/>
    <m/>
    <m/>
    <m/>
    <m/>
    <m/>
    <x v="7"/>
    <m/>
  </r>
  <r>
    <s v="2015-12-18"/>
    <s v="2015-12-21"/>
    <s v="2015-12-23"/>
    <s v="2015-12-23"/>
    <n v="3"/>
    <n v="5"/>
    <s v="ŁÓDŹ"/>
    <s v="DDU"/>
    <x v="2"/>
    <n v="1"/>
    <x v="83"/>
    <s v="TRUCK"/>
    <s v="WARSZAWA"/>
    <s v="1"/>
    <s v="20214/2015/9"/>
    <n v="54"/>
    <s v="SS16"/>
    <s v="LICHEE APPAREL"/>
    <n v="1322"/>
    <n v="0"/>
    <n v="0"/>
    <n v="0"/>
    <n v="22566"/>
    <m/>
    <s v="India"/>
    <n v="0"/>
    <n v="0"/>
    <x v="1"/>
    <s v="LCL"/>
  </r>
  <r>
    <s v="2015-12-18"/>
    <s v="2015-12-22"/>
    <s v="2015-12-31"/>
    <s v="2015-12-31"/>
    <n v="4"/>
    <n v="13"/>
    <s v="ŁÓDŹ"/>
    <s v="DDU"/>
    <x v="2"/>
    <n v="1"/>
    <x v="83"/>
    <s v="TRUCK"/>
    <s v="WARSZAWA"/>
    <s v="1"/>
    <s v="20214/2015/10"/>
    <n v="54"/>
    <s v="SS16"/>
    <s v="LICHEE APPAREL"/>
    <n v="669"/>
    <n v="0"/>
    <n v="0"/>
    <n v="0"/>
    <n v="11676"/>
    <m/>
    <s v="India"/>
    <n v="0"/>
    <n v="0"/>
    <x v="1"/>
    <s v="LCL"/>
  </r>
  <r>
    <s v="2015-12-18"/>
    <s v="2016-01-25"/>
    <s v="2016-01-28"/>
    <s v="2016-01-28"/>
    <n v="38"/>
    <n v="41"/>
    <s v="SHANGHAI"/>
    <s v="FOB"/>
    <x v="0"/>
    <n v="0"/>
    <x v="86"/>
    <s v="TRUCK"/>
    <s v="GDAŃSK"/>
    <s v="1"/>
    <s v="23568/2015/2"/>
    <n v="52"/>
    <s v="SS16"/>
    <s v="BRIGHT SHOW INT.LTD"/>
    <n v="2167"/>
    <n v="0"/>
    <n v="1"/>
    <n v="0"/>
    <n v="39900"/>
    <n v="44.72"/>
    <s v="People's Republic of China"/>
    <n v="25.849710982659001"/>
    <n v="18.87"/>
    <x v="2"/>
    <s v="20"/>
  </r>
  <r>
    <s v="2015-12-19"/>
    <s v="2015-12-22"/>
    <s v="2015-12-23"/>
    <s v="2015-12-23"/>
    <n v="3"/>
    <n v="4"/>
    <s v="ŁÓDŹ"/>
    <s v="DDU"/>
    <x v="2"/>
    <n v="1"/>
    <x v="83"/>
    <s v="TRUCK"/>
    <s v="WARSZAWA"/>
    <s v="1"/>
    <s v="26207/2015/1"/>
    <n v="54"/>
    <s v="SS16"/>
    <s v="STYLZ WEAR"/>
    <n v="268"/>
    <n v="0"/>
    <n v="0"/>
    <n v="0"/>
    <n v="3311"/>
    <m/>
    <s v="India"/>
    <n v="0"/>
    <n v="0"/>
    <x v="1"/>
    <s v="LCL"/>
  </r>
  <r>
    <s v="2015-12-19"/>
    <s v="2016-01-10"/>
    <s v="2016-01-14"/>
    <s v="2016-01-14"/>
    <n v="22"/>
    <n v="26"/>
    <s v="TUTICORIN"/>
    <s v="FOB"/>
    <x v="0"/>
    <n v="1"/>
    <x v="87"/>
    <s v="TRUCK"/>
    <s v="HAMBURG"/>
    <s v="1"/>
    <s v="20217/2015/9"/>
    <n v="54"/>
    <s v="SS16"/>
    <s v="BLOOM CLOTHING CO."/>
    <n v="531"/>
    <n v="1"/>
    <n v="0"/>
    <n v="0"/>
    <n v="9414"/>
    <n v="5.15"/>
    <s v="India"/>
    <n v="2.9768786127167601"/>
    <n v="2.17"/>
    <x v="1"/>
    <s v="LCL"/>
  </r>
  <r>
    <s v="2015-12-19"/>
    <s v="2016-01-10"/>
    <s v="2016-01-14"/>
    <s v="2016-01-14"/>
    <n v="22"/>
    <n v="26"/>
    <s v="TUTICORIN"/>
    <s v="FOB"/>
    <x v="0"/>
    <n v="1"/>
    <x v="6"/>
    <s v="TRUCK"/>
    <s v="HAMBURG"/>
    <s v="1"/>
    <s v="61693/SS16/1"/>
    <n v="52"/>
    <s v="SS16"/>
    <s v="BLOOM CLOTHING CO."/>
    <n v="1255"/>
    <m/>
    <m/>
    <m/>
    <n v="24666"/>
    <n v="11.67"/>
    <s v="India"/>
    <n v="6.7456647398843899"/>
    <n v="4.92"/>
    <x v="1"/>
    <s v="LCL"/>
  </r>
  <r>
    <s v="2015-12-19"/>
    <s v="2016-01-10"/>
    <s v="2016-01-14"/>
    <s v="2016-01-14"/>
    <n v="22"/>
    <n v="26"/>
    <s v="TUTICORIN"/>
    <s v="FOB"/>
    <x v="0"/>
    <n v="1"/>
    <x v="6"/>
    <s v="TRUCK"/>
    <s v="HAMBURG"/>
    <s v="1"/>
    <s v="61693/SS16/2"/>
    <n v="52"/>
    <s v="SS16"/>
    <s v="BLOOM CLOTHING CO."/>
    <n v="767"/>
    <m/>
    <m/>
    <m/>
    <n v="13010"/>
    <n v="7.51"/>
    <s v="India"/>
    <n v="4.3410404624277499"/>
    <n v="3.17"/>
    <x v="1"/>
    <s v="LCL"/>
  </r>
  <r>
    <s v="2015-12-19"/>
    <s v="2016-01-22"/>
    <s v="2016-01-27"/>
    <s v="2016-01-27"/>
    <n v="34"/>
    <n v="39"/>
    <s v="SHANGHAI"/>
    <s v="FOB"/>
    <x v="0"/>
    <n v="0"/>
    <x v="88"/>
    <s v="RAILWAY"/>
    <s v="GDAŃSK"/>
    <s v="1"/>
    <s v="27355/2015/3"/>
    <n v="51"/>
    <s v="SS16"/>
    <s v="ANHUI XINA"/>
    <n v="4873"/>
    <n v="0"/>
    <n v="0"/>
    <n v="3"/>
    <n v="68820"/>
    <n v="190.48"/>
    <s v="People's Republic of China"/>
    <n v="110.104046242775"/>
    <n v="80.38"/>
    <x v="4"/>
    <s v="45"/>
  </r>
  <r>
    <m/>
    <m/>
    <m/>
    <m/>
    <m/>
    <m/>
    <m/>
    <m/>
    <x v="1"/>
    <m/>
    <x v="6"/>
    <m/>
    <m/>
    <m/>
    <m/>
    <m/>
    <m/>
    <m/>
    <m/>
    <m/>
    <m/>
    <m/>
    <m/>
    <m/>
    <m/>
    <m/>
    <m/>
    <x v="4"/>
    <m/>
  </r>
  <r>
    <s v="2015-12-19"/>
    <s v="2016-01-25"/>
    <s v="2016-01-28"/>
    <s v="2016-01-28"/>
    <n v="37"/>
    <n v="40"/>
    <s v="CHITTAGONG"/>
    <s v="FOB"/>
    <x v="0"/>
    <n v="1"/>
    <x v="89"/>
    <s v="TRUCK"/>
    <s v="GDAŃSK"/>
    <s v="1"/>
    <s v="20222/2015/4"/>
    <n v="54"/>
    <s v="SS16"/>
    <s v="FASHIONTEX"/>
    <n v="1959"/>
    <n v="0"/>
    <n v="0"/>
    <n v="1"/>
    <n v="45646"/>
    <n v="69.36"/>
    <s v="Bangladesh"/>
    <n v="40.092485549132903"/>
    <n v="29.27"/>
    <x v="0"/>
    <s v="40"/>
  </r>
  <r>
    <s v="2015-12-19"/>
    <s v="2016-01-25"/>
    <s v="2016-01-29"/>
    <s v="2016-01-29"/>
    <n v="37"/>
    <n v="41"/>
    <s v="CHITTAGONG"/>
    <s v="FOB"/>
    <x v="0"/>
    <n v="1"/>
    <x v="90"/>
    <s v="RAILWAY"/>
    <s v="GDAŃSK"/>
    <s v="1"/>
    <s v="20222/2015/3"/>
    <n v="54"/>
    <s v="SS16"/>
    <s v="FASHIONTEX"/>
    <n v="1934"/>
    <n v="0"/>
    <n v="0"/>
    <n v="1"/>
    <n v="43626"/>
    <n v="69.930000000000007"/>
    <s v="Bangladesh"/>
    <n v="40.421965317919103"/>
    <n v="29.51"/>
    <x v="0"/>
    <s v="40"/>
  </r>
  <r>
    <s v="2015-12-19"/>
    <s v="2016-01-25"/>
    <s v="2016-01-29"/>
    <s v="2016-01-29"/>
    <n v="37"/>
    <n v="41"/>
    <s v="CHITTAGONG"/>
    <s v="FOB"/>
    <x v="0"/>
    <n v="1"/>
    <x v="91"/>
    <s v="RAILWAY"/>
    <s v="GDAŃSK"/>
    <s v="1"/>
    <s v="20370/2015/2"/>
    <n v="54"/>
    <s v="SS16"/>
    <s v="SAILOR MOON CLOTHING LTD"/>
    <n v="401"/>
    <n v="0"/>
    <n v="0"/>
    <n v="1"/>
    <n v="6101"/>
    <n v="11.47"/>
    <s v="Bangladesh"/>
    <n v="6.6300578034682101"/>
    <n v="4.84"/>
    <x v="1"/>
    <s v="LCL"/>
  </r>
  <r>
    <s v="2015-12-19"/>
    <s v="2016-01-25"/>
    <s v="2016-01-29"/>
    <s v="2016-01-29"/>
    <n v="37"/>
    <n v="41"/>
    <s v="CHITTAGONG"/>
    <s v="FOB"/>
    <x v="0"/>
    <n v="1"/>
    <x v="6"/>
    <s v="RAILWAY"/>
    <s v="GDAŃSK"/>
    <s v="1"/>
    <s v="20467/2015/14"/>
    <n v="54"/>
    <s v="SS16"/>
    <s v="INNOVATION DESIGN"/>
    <n v="1685"/>
    <m/>
    <m/>
    <m/>
    <n v="28562"/>
    <n v="44.25"/>
    <s v="Bangladesh"/>
    <n v="25.578034682080901"/>
    <n v="18.670000000000002"/>
    <x v="2"/>
    <s v="20"/>
  </r>
  <r>
    <s v="2015-12-19"/>
    <s v="2016-01-25"/>
    <s v="2016-01-29"/>
    <s v="2016-01-29"/>
    <n v="37"/>
    <n v="41"/>
    <s v="CHITTAGONG"/>
    <s v="FOB"/>
    <x v="0"/>
    <n v="1"/>
    <x v="92"/>
    <s v="RAILWAY"/>
    <s v="GDAŃSK"/>
    <s v="1"/>
    <s v="20808/2015/3"/>
    <n v="54"/>
    <s v="SS16"/>
    <s v="FASHION WEAR INT'L"/>
    <n v="3598"/>
    <n v="0"/>
    <n v="0"/>
    <n v="1"/>
    <n v="75859"/>
    <n v="53.22"/>
    <s v="Bangladesh"/>
    <n v="30.763005780346798"/>
    <n v="22.46"/>
    <x v="0"/>
    <s v="20"/>
  </r>
  <r>
    <s v="2015-12-19"/>
    <s v="2016-01-25"/>
    <s v="2016-02-04"/>
    <s v="2016-02-04"/>
    <n v="37"/>
    <n v="47"/>
    <s v="CHITTAGONG"/>
    <s v="FOB"/>
    <x v="0"/>
    <n v="1"/>
    <x v="93"/>
    <s v="RAILWAY"/>
    <s v="GDAŃSK"/>
    <s v="1"/>
    <s v="20228/2015/6"/>
    <n v="54"/>
    <s v="SS16"/>
    <s v="BONDED FASHION LTD."/>
    <n v="535"/>
    <n v="0"/>
    <n v="0"/>
    <n v="1"/>
    <n v="10162"/>
    <n v="5.4"/>
    <s v="Bangladesh"/>
    <n v="3.1213872832369902"/>
    <n v="2.2799999999999998"/>
    <x v="1"/>
    <s v="LCL"/>
  </r>
  <r>
    <s v="2015-12-19"/>
    <s v="2016-01-25"/>
    <s v="2016-02-04"/>
    <s v="2016-02-04"/>
    <n v="37"/>
    <n v="47"/>
    <s v="CHITTAGONG"/>
    <s v="FOB"/>
    <x v="0"/>
    <n v="1"/>
    <x v="6"/>
    <s v="RAILWAY"/>
    <s v="GDAŃSK"/>
    <s v="1"/>
    <s v="20370/2015/5"/>
    <n v="54"/>
    <s v="SS16"/>
    <s v="SAILOR MOON CLOTHING LTD"/>
    <n v="996"/>
    <m/>
    <m/>
    <m/>
    <n v="14518"/>
    <n v="20.309999999999999"/>
    <s v="Bangladesh"/>
    <n v="11.739884393063599"/>
    <n v="8.57"/>
    <x v="1"/>
    <s v="LCL"/>
  </r>
  <r>
    <s v="2015-12-19"/>
    <s v="2016-01-25"/>
    <s v="2016-02-04"/>
    <s v="2016-02-04"/>
    <n v="37"/>
    <n v="47"/>
    <s v="CHITTAGONG"/>
    <s v="FOB"/>
    <x v="0"/>
    <n v="1"/>
    <x v="6"/>
    <s v="RAILWAY"/>
    <s v="GDAŃSK"/>
    <s v="1"/>
    <s v="20376/2015/3"/>
    <n v="54"/>
    <s v="SS16"/>
    <s v="TRANSFIGURE CLOTHING"/>
    <n v="2985"/>
    <m/>
    <m/>
    <m/>
    <n v="67057"/>
    <n v="39.119999999999997"/>
    <s v="Bangladesh"/>
    <n v="22.6127167630058"/>
    <n v="16.510000000000002"/>
    <x v="2"/>
    <s v="20"/>
  </r>
  <r>
    <s v="2015-12-21"/>
    <s v="2016-01-15"/>
    <s v="2016-01-22"/>
    <s v="2016-01-22"/>
    <n v="25"/>
    <n v="32"/>
    <s v="MUMBAI"/>
    <s v="FOB"/>
    <x v="0"/>
    <n v="1"/>
    <x v="3"/>
    <s v="TRUCK"/>
    <s v="HAMBURG"/>
    <s v="1"/>
    <s v="21016/2015/2"/>
    <n v="52"/>
    <s v="SS16"/>
    <s v="KANAHIYA OVERSEAS PVT LTD"/>
    <n v="257"/>
    <n v="0"/>
    <n v="0"/>
    <n v="0"/>
    <n v="4536"/>
    <n v="2.48"/>
    <s v="India"/>
    <n v="1.43352601156069"/>
    <n v="1.05"/>
    <x v="1"/>
    <s v="LCL"/>
  </r>
  <r>
    <s v="2015-12-21"/>
    <s v="2016-01-22"/>
    <s v="2016-01-26"/>
    <s v="2016-01-26"/>
    <n v="32"/>
    <n v="36"/>
    <s v="NINGBO"/>
    <s v="FOB"/>
    <x v="0"/>
    <n v="0"/>
    <x v="94"/>
    <s v="RAILWAY"/>
    <s v="GDAŃSK"/>
    <s v="1"/>
    <s v="20462/2015/3"/>
    <n v="54"/>
    <s v="SS16"/>
    <s v="NINGBO EVERGREEN"/>
    <n v="1655"/>
    <n v="0"/>
    <n v="1"/>
    <n v="0"/>
    <n v="26418"/>
    <n v="37.6"/>
    <s v="People's Republic of China"/>
    <n v="21.734104046242798"/>
    <n v="15.87"/>
    <x v="2"/>
    <s v="20"/>
  </r>
  <r>
    <s v="2015-12-21"/>
    <s v="2016-01-22"/>
    <s v="2016-01-26"/>
    <s v="2016-01-26"/>
    <n v="32"/>
    <n v="36"/>
    <s v="NINGBO"/>
    <s v="FOB"/>
    <x v="0"/>
    <n v="0"/>
    <x v="95"/>
    <s v="RAILWAY"/>
    <s v="GDAŃSK"/>
    <s v="1"/>
    <s v="62103/SS16/3"/>
    <n v="52"/>
    <s v="SS16"/>
    <s v="NINGBO MIAORUI"/>
    <n v="4662"/>
    <n v="0"/>
    <n v="0"/>
    <n v="2"/>
    <n v="85024"/>
    <n v="131.57"/>
    <s v="People's Republic of China"/>
    <n v="76.052023121387293"/>
    <n v="55.52"/>
    <x v="6"/>
    <s v="40hc"/>
  </r>
  <r>
    <s v="2015-12-21"/>
    <s v="2016-01-22"/>
    <s v="2016-01-27"/>
    <s v="2016-01-27"/>
    <n v="32"/>
    <n v="37"/>
    <s v="NINGBO"/>
    <s v="FOB"/>
    <x v="0"/>
    <n v="0"/>
    <x v="96"/>
    <s v="RAILWAY"/>
    <s v="GDAŃSK"/>
    <s v="1"/>
    <s v="27069/2015/3"/>
    <n v="51"/>
    <s v="SS16"/>
    <s v="ZHEJIANG YUHONG"/>
    <n v="3151"/>
    <n v="0"/>
    <n v="0"/>
    <n v="2"/>
    <n v="41584"/>
    <n v="131.52000000000001"/>
    <s v="People's Republic of China"/>
    <n v="76.023121387283197"/>
    <n v="55.5"/>
    <x v="6"/>
    <s v="40hc"/>
  </r>
  <r>
    <s v="2015-12-21"/>
    <s v="2016-01-22"/>
    <s v="2016-01-29"/>
    <s v="2016-01-29"/>
    <n v="32"/>
    <n v="39"/>
    <s v="NINGBO"/>
    <s v="FOB"/>
    <x v="0"/>
    <n v="1"/>
    <x v="97"/>
    <s v="RAILWAY"/>
    <s v="GDAŃSK"/>
    <s v="1"/>
    <s v="20637/2015/2"/>
    <n v="54"/>
    <s v="SS16"/>
    <s v="NINGBO HEYU INT."/>
    <n v="404"/>
    <n v="1"/>
    <n v="0"/>
    <n v="0"/>
    <n v="7672"/>
    <n v="8.6999999999999993"/>
    <s v="People's Republic of China"/>
    <n v="5.0289017341040498"/>
    <n v="3.67"/>
    <x v="1"/>
    <s v="LCL"/>
  </r>
  <r>
    <s v="2015-12-21"/>
    <s v="2016-01-22"/>
    <s v="2016-01-29"/>
    <s v="2016-01-29"/>
    <n v="32"/>
    <n v="39"/>
    <s v="NINGBO"/>
    <s v="FOB"/>
    <x v="0"/>
    <n v="1"/>
    <x v="6"/>
    <s v="RAILWAY"/>
    <s v="GDAŃSK"/>
    <s v="1"/>
    <s v="26514/2015/2"/>
    <n v="52"/>
    <s v="SS16"/>
    <s v="NINGBO HAITIAN"/>
    <n v="35"/>
    <m/>
    <m/>
    <m/>
    <n v="8728"/>
    <n v="2.11"/>
    <s v="People's Republic of China"/>
    <n v="1.2196531791907499"/>
    <n v="0.89"/>
    <x v="1"/>
    <s v="LCL"/>
  </r>
  <r>
    <s v="2015-12-21"/>
    <s v="2016-01-22"/>
    <s v="2016-01-29"/>
    <s v="2016-01-29"/>
    <n v="32"/>
    <n v="39"/>
    <s v="NINGBO"/>
    <s v="FOB"/>
    <x v="0"/>
    <n v="1"/>
    <x v="6"/>
    <s v="RAILWAY"/>
    <s v="GDAŃSK"/>
    <s v="1"/>
    <s v="35144/2015/2"/>
    <n v="51"/>
    <s v="SS16"/>
    <s v="HANGZHOU JASON TRAD"/>
    <n v="1015"/>
    <m/>
    <m/>
    <m/>
    <n v="7721"/>
    <n v="14.83"/>
    <s v="People's Republic of China"/>
    <n v="8.5722543352601193"/>
    <n v="6.26"/>
    <x v="1"/>
    <s v="LCL"/>
  </r>
  <r>
    <s v="2015-12-21"/>
    <s v="2016-01-25"/>
    <s v="2016-01-28"/>
    <s v="2016-01-28"/>
    <n v="35"/>
    <n v="38"/>
    <s v="XIAMEN"/>
    <s v="FOB"/>
    <x v="0"/>
    <n v="0"/>
    <x v="98"/>
    <s v="TRUCK"/>
    <s v="HAMBURG"/>
    <s v="1"/>
    <s v="36228/2015/1"/>
    <n v="51"/>
    <s v="SS16"/>
    <s v="RUN LIFEWEAR"/>
    <n v="1440"/>
    <n v="0"/>
    <n v="0"/>
    <n v="1"/>
    <n v="13920"/>
    <n v="65.430000000000007"/>
    <s v="People's Republic of China"/>
    <n v="37.820809248554902"/>
    <n v="27.61"/>
    <x v="0"/>
    <s v="20"/>
  </r>
  <r>
    <s v="2015-12-21"/>
    <s v="2016-01-29"/>
    <s v="2016-02-01"/>
    <s v="2016-02-01"/>
    <n v="39"/>
    <n v="42"/>
    <s v="XIAMEN"/>
    <s v="FOB"/>
    <x v="0"/>
    <n v="0"/>
    <x v="99"/>
    <s v="RAILWAY"/>
    <s v="GDAŃSK"/>
    <s v="1"/>
    <s v="24869/2015/1"/>
    <n v="54"/>
    <s v="SS16"/>
    <s v="XIAMEN JIASHENG"/>
    <n v="473"/>
    <n v="1"/>
    <n v="0"/>
    <n v="0"/>
    <n v="6147"/>
    <n v="18.21"/>
    <s v="People's Republic of China"/>
    <n v="10.5260115606936"/>
    <n v="7.68"/>
    <x v="1"/>
    <s v="LCL"/>
  </r>
  <r>
    <s v="2015-12-21"/>
    <s v="2016-01-29"/>
    <s v="2016-02-02"/>
    <s v="2016-02-02"/>
    <n v="39"/>
    <n v="43"/>
    <s v="XIAMEN"/>
    <s v="FOB"/>
    <x v="0"/>
    <n v="0"/>
    <x v="100"/>
    <s v="RAILWAY"/>
    <s v="GDAŃSK"/>
    <s v="1"/>
    <s v="61735/SS16/4"/>
    <n v="52"/>
    <s v="SS16"/>
    <s v="QUANZHOU CEREALS O&amp;F"/>
    <n v="1089"/>
    <n v="0"/>
    <n v="1"/>
    <n v="0"/>
    <n v="12540"/>
    <n v="49.96"/>
    <s v="People's Republic of China"/>
    <n v="28.878612716763001"/>
    <n v="21.08"/>
    <x v="0"/>
    <s v="20"/>
  </r>
  <r>
    <s v="2015-12-21"/>
    <s v="2016-01-29"/>
    <s v="2016-02-02"/>
    <s v="2016-02-02"/>
    <n v="39"/>
    <n v="43"/>
    <s v="XIAMEN"/>
    <s v="FOB"/>
    <x v="0"/>
    <n v="0"/>
    <x v="101"/>
    <s v="RAILWAY"/>
    <s v="GDAŃSK"/>
    <s v="1"/>
    <s v="61735/SS16/3"/>
    <n v="52"/>
    <s v="SS16"/>
    <s v="QUANZHOU CEREALS O&amp;F"/>
    <n v="2268"/>
    <n v="0"/>
    <n v="1"/>
    <n v="0"/>
    <n v="36508"/>
    <n v="55.76"/>
    <s v="People's Republic of China"/>
    <n v="32.231213872832399"/>
    <n v="23.53"/>
    <x v="0"/>
    <s v="20"/>
  </r>
  <r>
    <s v="2015-12-21"/>
    <s v="2016-01-29"/>
    <s v="2016-02-02"/>
    <s v="2016-02-02"/>
    <n v="39"/>
    <n v="43"/>
    <s v="XIAMEN"/>
    <s v="FOB"/>
    <x v="0"/>
    <n v="0"/>
    <x v="102"/>
    <s v="RAILWAY"/>
    <s v="GDAŃSK"/>
    <s v="1"/>
    <s v="24550/2015/1"/>
    <n v="54"/>
    <s v="SS16"/>
    <s v="XIAMEN JINMAO LOGIST"/>
    <n v="360"/>
    <n v="1"/>
    <n v="0"/>
    <n v="0"/>
    <n v="5216"/>
    <n v="14.54"/>
    <s v="People's Republic of China"/>
    <n v="8.4046242774566498"/>
    <n v="6.14"/>
    <x v="1"/>
    <s v="LCL"/>
  </r>
  <r>
    <s v="2015-12-21"/>
    <s v="2016-01-29"/>
    <s v="2016-02-03"/>
    <s v="2016-02-03"/>
    <n v="39"/>
    <n v="44"/>
    <s v="XIAMEN"/>
    <s v="FOB"/>
    <x v="0"/>
    <n v="0"/>
    <x v="103"/>
    <s v="RAILWAY"/>
    <s v="GDAŃSK"/>
    <s v="1"/>
    <s v="20647/2015/2"/>
    <n v="54"/>
    <s v="SS16"/>
    <s v="XIAMEN KINGLAND"/>
    <n v="1158"/>
    <n v="0"/>
    <n v="1"/>
    <n v="0"/>
    <n v="14087"/>
    <n v="36.479999999999997"/>
    <s v="People's Republic of China"/>
    <n v="21.0867052023121"/>
    <n v="15.39"/>
    <x v="2"/>
    <s v="20"/>
  </r>
  <r>
    <s v="2015-12-21"/>
    <s v="2016-02-01"/>
    <s v="2016-02-04"/>
    <s v="2016-02-04"/>
    <n v="42"/>
    <n v="45"/>
    <s v="XIAMEN"/>
    <s v="FOB"/>
    <x v="0"/>
    <n v="0"/>
    <x v="104"/>
    <s v="TRUCK"/>
    <s v="GDAŃSK"/>
    <s v="1"/>
    <s v="20194/2015/2"/>
    <n v="54"/>
    <s v="SS16"/>
    <s v="XIAMEN JUSTSUN"/>
    <n v="1558"/>
    <n v="0"/>
    <n v="1"/>
    <n v="0"/>
    <n v="17959"/>
    <n v="33.92"/>
    <s v="People's Republic of China"/>
    <n v="19.606936416185"/>
    <n v="14.31"/>
    <x v="2"/>
    <s v="20"/>
  </r>
  <r>
    <s v="2015-12-22"/>
    <s v="2015-12-29"/>
    <s v="2016-01-04"/>
    <s v="2016-01-04"/>
    <n v="7"/>
    <n v="13"/>
    <s v="ŁÓDŹ"/>
    <s v="DDU"/>
    <x v="2"/>
    <n v="1"/>
    <x v="83"/>
    <s v="TRUCK"/>
    <s v="FRANKFURT"/>
    <s v="1"/>
    <s v="20216/2015/2"/>
    <n v="54"/>
    <s v="SS16"/>
    <s v="FAIR TRADE INT'L"/>
    <n v="958"/>
    <n v="0"/>
    <n v="0"/>
    <n v="0"/>
    <n v="14535"/>
    <m/>
    <s v="Bangladesh"/>
    <n v="0"/>
    <n v="0"/>
    <x v="1"/>
    <s v="LCL"/>
  </r>
  <r>
    <s v="2015-12-23"/>
    <s v="2016-01-22"/>
    <s v="2016-01-26"/>
    <s v="2016-01-26"/>
    <n v="30"/>
    <n v="34"/>
    <s v="YANTIAN"/>
    <s v="FOB"/>
    <x v="0"/>
    <n v="0"/>
    <x v="105"/>
    <s v="RAILWAY"/>
    <s v="GDAŃSK"/>
    <s v="1"/>
    <s v="32380/2015/4"/>
    <n v="51"/>
    <s v="SS16"/>
    <s v="BEEKO"/>
    <n v="786"/>
    <n v="0"/>
    <n v="1"/>
    <n v="0"/>
    <n v="9128"/>
    <n v="38.21"/>
    <s v="People's Republic of China"/>
    <n v="22.0867052023121"/>
    <n v="16.12"/>
    <x v="2"/>
    <s v="20"/>
  </r>
  <r>
    <s v="2015-12-24"/>
    <s v="2016-02-05"/>
    <s v="2016-02-10"/>
    <s v="2016-02-10"/>
    <n v="43"/>
    <n v="48"/>
    <s v="YANGZHOU"/>
    <s v="FOB"/>
    <x v="0"/>
    <n v="0"/>
    <x v="106"/>
    <s v="RAILWAY"/>
    <s v="GDAŃSK"/>
    <s v="1"/>
    <s v="21782/2015/2"/>
    <n v="54"/>
    <s v="SS16"/>
    <s v="JIANGSU SAINTEK"/>
    <n v="1179"/>
    <n v="0"/>
    <n v="0"/>
    <n v="1"/>
    <n v="15261"/>
    <n v="63.22"/>
    <s v="People's Republic of China"/>
    <n v="36.543352601156101"/>
    <n v="26.68"/>
    <x v="0"/>
    <s v="20"/>
  </r>
  <r>
    <s v="2015-12-25"/>
    <s v="2016-02-01"/>
    <s v="2016-02-04"/>
    <s v="2016-02-04"/>
    <n v="38"/>
    <n v="41"/>
    <s v="SHANGHAI"/>
    <s v="FOB"/>
    <x v="0"/>
    <n v="1"/>
    <x v="107"/>
    <s v="TRUCK"/>
    <s v="GDAŃSK"/>
    <s v="1"/>
    <s v="21822/2015/2"/>
    <n v="52"/>
    <s v="SS16"/>
    <s v="ZHENJIANG S&amp;C"/>
    <n v="3908"/>
    <n v="0"/>
    <n v="0"/>
    <n v="1"/>
    <n v="72116"/>
    <n v="56.25"/>
    <s v="People's Republic of China"/>
    <n v="32.514450867051998"/>
    <n v="23.74"/>
    <x v="0"/>
    <s v="20"/>
  </r>
  <r>
    <s v="2015-12-25"/>
    <s v="2016-02-01"/>
    <s v="2016-02-04"/>
    <s v="2016-02-04"/>
    <n v="38"/>
    <n v="41"/>
    <s v="SHANGHAI"/>
    <s v="FOB"/>
    <x v="0"/>
    <n v="1"/>
    <x v="6"/>
    <s v="TRUCK"/>
    <s v="GDAŃSK"/>
    <s v="1"/>
    <s v="24451/2015/1"/>
    <n v="52"/>
    <s v="SS16"/>
    <s v="SHANGHAI BOSUN"/>
    <n v="971"/>
    <m/>
    <m/>
    <m/>
    <n v="12819"/>
    <n v="12.9"/>
    <s v="People's Republic of China"/>
    <n v="7.4566473988439297"/>
    <n v="5.44"/>
    <x v="1"/>
    <s v="LCL"/>
  </r>
  <r>
    <s v="2015-12-25"/>
    <s v="2016-02-01"/>
    <s v="2016-02-05"/>
    <s v="2016-02-05"/>
    <n v="38"/>
    <n v="42"/>
    <s v="SHANGHAI"/>
    <s v="FOB"/>
    <x v="0"/>
    <n v="0"/>
    <x v="108"/>
    <s v="RAILWAY"/>
    <s v="GDAŃSK"/>
    <s v="1"/>
    <s v="21010/2015/2"/>
    <n v="54"/>
    <s v="SS16"/>
    <s v="HANGZHOU EAST CO LTD"/>
    <n v="1314"/>
    <n v="0"/>
    <n v="1"/>
    <n v="0"/>
    <n v="18508"/>
    <n v="31.53"/>
    <s v="People's Republic of China"/>
    <n v="18.225433526011599"/>
    <n v="13.3"/>
    <x v="2"/>
    <s v="LCL"/>
  </r>
  <r>
    <s v="2015-12-25"/>
    <s v="2016-02-01"/>
    <s v="2016-02-05"/>
    <s v="2016-02-05"/>
    <n v="38"/>
    <n v="42"/>
    <s v="SHANGHAI"/>
    <s v="FOB"/>
    <x v="0"/>
    <n v="0"/>
    <x v="109"/>
    <s v="TRUCK"/>
    <s v="GDAŃSK"/>
    <s v="1"/>
    <s v="19960/2015/3"/>
    <n v="54"/>
    <s v="SS16"/>
    <s v="SUMEC TEXTILE"/>
    <n v="1841"/>
    <n v="1"/>
    <n v="1"/>
    <n v="0"/>
    <n v="19839"/>
    <n v="71.989999999999995"/>
    <s v="People's Republic of China"/>
    <n v="41.6127167630058"/>
    <n v="30.38"/>
    <x v="0"/>
    <s v="40"/>
  </r>
  <r>
    <s v="2015-12-25"/>
    <s v="2016-02-01"/>
    <s v="2016-02-05"/>
    <s v="2016-02-05"/>
    <n v="38"/>
    <n v="42"/>
    <s v="SHANGHAI"/>
    <s v="FOB"/>
    <x v="0"/>
    <n v="0"/>
    <x v="110"/>
    <s v="RAILWAY"/>
    <s v="GDAŃSK"/>
    <s v="1"/>
    <s v="21252/2015/2"/>
    <n v="52"/>
    <s v="SS16"/>
    <s v="SUZHOU QINJIAN I/E"/>
    <n v="2149"/>
    <n v="0"/>
    <n v="1"/>
    <n v="0"/>
    <n v="39687"/>
    <n v="49.75"/>
    <s v="People's Republic of China"/>
    <n v="28.757225433525999"/>
    <n v="20.99"/>
    <x v="0"/>
    <s v="20"/>
  </r>
  <r>
    <s v="2015-12-26"/>
    <s v="2016-02-08"/>
    <s v="2016-02-11"/>
    <s v="2016-02-11"/>
    <n v="44"/>
    <n v="47"/>
    <s v="CHITTAGONG"/>
    <s v="FOB"/>
    <x v="0"/>
    <n v="1"/>
    <x v="111"/>
    <s v="RAILWAY"/>
    <s v="GDAŃSK"/>
    <s v="1"/>
    <s v="20216/2015/10"/>
    <n v="54"/>
    <s v="SS16"/>
    <s v="FAIR TRADE INT'L"/>
    <n v="602"/>
    <n v="0"/>
    <n v="0"/>
    <n v="1"/>
    <n v="11370"/>
    <n v="11.62"/>
    <s v="Bangladesh"/>
    <n v="6.7167630057803498"/>
    <n v="4.9000000000000004"/>
    <x v="1"/>
    <s v="LCL"/>
  </r>
  <r>
    <s v="2015-12-26"/>
    <s v="2016-02-08"/>
    <s v="2016-02-11"/>
    <s v="2016-02-11"/>
    <n v="44"/>
    <n v="47"/>
    <s v="CHITTAGONG"/>
    <s v="FOB"/>
    <x v="0"/>
    <n v="1"/>
    <x v="6"/>
    <s v="RAILWAY"/>
    <s v="GDAŃSK"/>
    <s v="1"/>
    <s v="20376/2015/19"/>
    <n v="54"/>
    <s v="SS16"/>
    <s v="TRANSFIGURE CLOTHING"/>
    <n v="3644"/>
    <m/>
    <m/>
    <m/>
    <n v="73152"/>
    <n v="57.1"/>
    <s v="Bangladesh"/>
    <n v="33.005780346820799"/>
    <n v="24.09"/>
    <x v="0"/>
    <s v="20"/>
  </r>
  <r>
    <s v="2015-12-26"/>
    <s v="2016-02-08"/>
    <s v="2016-02-11"/>
    <s v="2016-02-11"/>
    <n v="44"/>
    <n v="47"/>
    <s v="CHITTAGONG"/>
    <s v="FOB"/>
    <x v="0"/>
    <n v="1"/>
    <x v="112"/>
    <s v="RAILWAY"/>
    <s v="GDAŃSK"/>
    <s v="1"/>
    <s v="62092/SS16/4"/>
    <n v="52"/>
    <s v="SS16"/>
    <s v="TRANSFIGURE CLOTHING"/>
    <n v="1269"/>
    <n v="0"/>
    <n v="0"/>
    <n v="1"/>
    <n v="27722"/>
    <n v="12.69"/>
    <s v="Bangladesh"/>
    <n v="7.3352601156069399"/>
    <n v="5.35"/>
    <x v="1"/>
    <s v="LCL"/>
  </r>
  <r>
    <s v="2015-12-26"/>
    <s v="2016-02-08"/>
    <s v="2016-02-11"/>
    <s v="2016-02-11"/>
    <n v="44"/>
    <n v="47"/>
    <s v="CHITTAGONG"/>
    <s v="FOB"/>
    <x v="0"/>
    <n v="1"/>
    <x v="6"/>
    <s v="RAILWAY"/>
    <s v="GDAŃSK"/>
    <s v="1"/>
    <s v="62092/SS16/5"/>
    <n v="52"/>
    <s v="SS16"/>
    <s v="TRANSFIGURE CLOTHING"/>
    <n v="3073"/>
    <n v="0"/>
    <n v="0"/>
    <n v="1"/>
    <n v="63136"/>
    <n v="42.84"/>
    <s v="Bangladesh"/>
    <n v="24.763005780346798"/>
    <n v="18.079999999999998"/>
    <x v="2"/>
    <s v="20"/>
  </r>
  <r>
    <s v="2015-12-26"/>
    <s v="2016-02-08"/>
    <s v="2016-02-11"/>
    <s v="2016-02-11"/>
    <n v="44"/>
    <n v="47"/>
    <s v="CHITTAGONG"/>
    <s v="FOB"/>
    <x v="0"/>
    <n v="1"/>
    <x v="113"/>
    <s v="RAILWAY"/>
    <s v="GDAŃSK"/>
    <s v="1"/>
    <s v="20222/2015/5"/>
    <n v="54"/>
    <s v="SS16"/>
    <s v="FASHIONTEX"/>
    <n v="1975"/>
    <n v="0"/>
    <n v="0"/>
    <n v="1"/>
    <n v="39328"/>
    <n v="60.55"/>
    <s v="Bangladesh"/>
    <n v="35"/>
    <n v="25.55"/>
    <x v="0"/>
    <s v="20"/>
  </r>
  <r>
    <s v="2015-12-26"/>
    <s v="2016-02-08"/>
    <s v="2016-02-11"/>
    <s v="2016-02-11"/>
    <n v="44"/>
    <n v="47"/>
    <s v="CHITTAGONG"/>
    <s v="FOB"/>
    <x v="0"/>
    <n v="1"/>
    <x v="6"/>
    <s v="RAILWAY"/>
    <s v="GDAŃSK"/>
    <s v="1"/>
    <s v="20467/2015/15"/>
    <n v="54"/>
    <s v="SS16"/>
    <s v="INNOVATION DESIGN"/>
    <n v="214"/>
    <m/>
    <m/>
    <m/>
    <n v="3698"/>
    <n v="4.9000000000000004"/>
    <s v="Bangladesh"/>
    <n v="2.83236994219653"/>
    <n v="2.0699999999999998"/>
    <x v="1"/>
    <s v="LCL"/>
  </r>
  <r>
    <s v="2015-12-26"/>
    <s v="2016-02-08"/>
    <s v="2016-02-12"/>
    <s v="2016-02-12"/>
    <n v="44"/>
    <n v="48"/>
    <s v="CHITTAGONG"/>
    <s v="FOB"/>
    <x v="0"/>
    <n v="0"/>
    <x v="114"/>
    <s v="RAILWAY"/>
    <s v="GDAŃSK"/>
    <s v="1"/>
    <s v="20216/2015/12"/>
    <n v="54"/>
    <s v="SS16"/>
    <s v="FAIR TRADE INT'L"/>
    <n v="2677"/>
    <n v="0"/>
    <n v="0"/>
    <n v="1"/>
    <n v="47400"/>
    <n v="64.209999999999994"/>
    <s v="Bangladesh"/>
    <n v="37.115606936416199"/>
    <n v="27.09"/>
    <x v="0"/>
    <s v="20"/>
  </r>
  <r>
    <s v="2015-12-26"/>
    <s v="2016-02-08"/>
    <s v="2016-02-12"/>
    <s v="2016-02-12"/>
    <n v="44"/>
    <n v="48"/>
    <s v="CHITTAGONG"/>
    <s v="FOB"/>
    <x v="0"/>
    <n v="1"/>
    <x v="115"/>
    <s v="RAILWAY"/>
    <s v="GDAŃSK"/>
    <s v="1"/>
    <s v="20216/2015/11"/>
    <n v="54"/>
    <s v="SS16"/>
    <s v="FAIR TRADE INT'L"/>
    <n v="929"/>
    <n v="0"/>
    <n v="0"/>
    <n v="1"/>
    <n v="18810"/>
    <n v="29.68"/>
    <s v="Bangladesh"/>
    <n v="17.156069364161901"/>
    <n v="12.52"/>
    <x v="2"/>
    <s v="LCL"/>
  </r>
  <r>
    <s v="2015-12-26"/>
    <s v="2016-02-08"/>
    <s v="2016-02-12"/>
    <s v="2016-02-12"/>
    <n v="44"/>
    <n v="48"/>
    <s v="CHITTAGONG"/>
    <s v="FOB"/>
    <x v="0"/>
    <n v="1"/>
    <x v="6"/>
    <s v="RAILWAY"/>
    <s v="GDAŃSK"/>
    <s v="1"/>
    <s v="22075/2015/2"/>
    <n v="54"/>
    <s v="SS16"/>
    <s v="DAZ INTERNATIONAL"/>
    <n v="297"/>
    <m/>
    <m/>
    <m/>
    <n v="4144"/>
    <n v="4.43"/>
    <s v="Bangladesh"/>
    <n v="2.5606936416185002"/>
    <n v="1.87"/>
    <x v="1"/>
    <s v="LCL"/>
  </r>
  <r>
    <s v="2015-12-26"/>
    <s v="2016-02-08"/>
    <s v="2016-02-12"/>
    <s v="2016-02-12"/>
    <n v="44"/>
    <n v="48"/>
    <s v="CHITTAGONG"/>
    <s v="FOB"/>
    <x v="0"/>
    <n v="1"/>
    <x v="6"/>
    <s v="RAILWAY"/>
    <s v="GDAŃSK"/>
    <s v="1"/>
    <s v="22847/2015/2"/>
    <n v="54"/>
    <s v="SS16"/>
    <s v="FASHIONTEX"/>
    <n v="2537"/>
    <m/>
    <m/>
    <m/>
    <n v="37792"/>
    <n v="30.89"/>
    <s v="Bangladesh"/>
    <n v="17.855491329479801"/>
    <n v="13.03"/>
    <x v="2"/>
    <s v="LCL"/>
  </r>
  <r>
    <s v="2015-12-26"/>
    <s v="2016-02-08"/>
    <s v="2016-02-12"/>
    <s v="2016-02-12"/>
    <n v="44"/>
    <n v="48"/>
    <s v="CHITTAGONG"/>
    <s v="FOB"/>
    <x v="0"/>
    <n v="1"/>
    <x v="116"/>
    <s v="RAILWAY"/>
    <s v="GDAŃSK"/>
    <s v="1"/>
    <s v="19692/2015/2"/>
    <n v="54"/>
    <s v="SS16"/>
    <s v="ZEMTEX EXPORT LTD"/>
    <n v="1452"/>
    <n v="0"/>
    <n v="0"/>
    <n v="1"/>
    <n v="26966"/>
    <n v="28.54"/>
    <s v="Bangladesh"/>
    <n v="16.4971098265896"/>
    <n v="12.04"/>
    <x v="2"/>
    <s v="LCL"/>
  </r>
  <r>
    <s v="2015-12-26"/>
    <s v="2016-02-08"/>
    <s v="2016-02-12"/>
    <s v="2016-02-12"/>
    <n v="44"/>
    <n v="48"/>
    <s v="CHITTAGONG"/>
    <s v="FOB"/>
    <x v="0"/>
    <n v="1"/>
    <x v="6"/>
    <s v="RAILWAY"/>
    <s v="GDAŃSK"/>
    <s v="1"/>
    <s v="20376/2015/20"/>
    <n v="54"/>
    <s v="SS16"/>
    <s v="TRANSFIGURE CLOTHING"/>
    <n v="1884"/>
    <m/>
    <m/>
    <m/>
    <n v="51268"/>
    <n v="28.45"/>
    <s v="Bangladesh"/>
    <n v="16.4450867052023"/>
    <n v="12"/>
    <x v="2"/>
    <s v="LCL"/>
  </r>
  <r>
    <s v="2015-12-26"/>
    <s v="2016-02-16"/>
    <s v="2016-02-19"/>
    <s v="2016-02-19"/>
    <n v="52"/>
    <n v="55"/>
    <s v="NINGBO"/>
    <s v="FOB"/>
    <x v="0"/>
    <n v="0"/>
    <x v="117"/>
    <s v="RAILWAY"/>
    <s v="GDAŃSK"/>
    <s v="1"/>
    <s v="29754/2015/5"/>
    <n v="51"/>
    <s v="SS16"/>
    <s v="BOK CO., LTD."/>
    <n v="759"/>
    <n v="1"/>
    <n v="0"/>
    <n v="0"/>
    <n v="6092"/>
    <n v="27.49"/>
    <s v="People's Republic of China"/>
    <n v="15.8901734104046"/>
    <n v="11.6"/>
    <x v="2"/>
    <s v="LCL"/>
  </r>
  <r>
    <s v="2015-12-27"/>
    <s v="2016-01-29"/>
    <s v="2016-02-03"/>
    <s v="2016-02-03"/>
    <n v="33"/>
    <n v="38"/>
    <s v="NINGBO"/>
    <s v="FOB"/>
    <x v="0"/>
    <n v="0"/>
    <x v="118"/>
    <s v="RAILWAY"/>
    <s v="GDAŃSK"/>
    <s v="1"/>
    <s v="29754/2015/4"/>
    <n v="51"/>
    <s v="SS16"/>
    <s v="BOK CO., LTD."/>
    <n v="1561"/>
    <n v="0"/>
    <n v="1"/>
    <n v="0"/>
    <n v="11900"/>
    <n v="39.24"/>
    <s v="People's Republic of China"/>
    <n v="22.682080924855502"/>
    <n v="16.559999999999999"/>
    <x v="2"/>
    <s v="20"/>
  </r>
  <r>
    <s v="2015-12-27"/>
    <s v="2016-01-29"/>
    <s v="2016-02-03"/>
    <s v="2016-02-03"/>
    <n v="33"/>
    <n v="38"/>
    <s v="NINGBO"/>
    <s v="FOB"/>
    <x v="0"/>
    <n v="0"/>
    <x v="119"/>
    <s v="RAILWAY"/>
    <s v="GDAŃSK"/>
    <s v="1"/>
    <s v="24125/2015/2"/>
    <n v="54"/>
    <s v="SS16"/>
    <s v="SHAOXING GOLDEN WAVE"/>
    <n v="906"/>
    <n v="0"/>
    <n v="1"/>
    <n v="0"/>
    <n v="17136"/>
    <n v="40.130000000000003"/>
    <s v="People's Republic of China"/>
    <n v="23.1965317919075"/>
    <n v="16.93"/>
    <x v="2"/>
    <s v="20"/>
  </r>
  <r>
    <s v="2015-12-27"/>
    <s v="2016-01-29"/>
    <s v="2016-02-03"/>
    <s v="2016-02-03"/>
    <n v="33"/>
    <n v="38"/>
    <s v="NINGBO"/>
    <s v="FOB"/>
    <x v="0"/>
    <n v="0"/>
    <x v="120"/>
    <s v="RAILWAY"/>
    <s v="GDAŃSK"/>
    <s v="1"/>
    <s v="20632/2015/2"/>
    <n v="54"/>
    <s v="SS16"/>
    <s v="NINGBO JAGOO TRADING"/>
    <n v="750"/>
    <n v="0"/>
    <n v="1"/>
    <n v="0"/>
    <n v="18335"/>
    <n v="44.26"/>
    <s v="People's Republic of China"/>
    <n v="25.5838150289017"/>
    <n v="18.68"/>
    <x v="2"/>
    <s v="20"/>
  </r>
  <r>
    <s v="2015-12-27"/>
    <s v="2016-01-29"/>
    <s v="2016-02-04"/>
    <s v="2016-02-04"/>
    <n v="33"/>
    <n v="39"/>
    <s v="NINGBO"/>
    <s v="FOB"/>
    <x v="0"/>
    <n v="0"/>
    <x v="121"/>
    <s v="RAILWAY"/>
    <s v="GDAŃSK"/>
    <s v="1"/>
    <s v="21046/2015/10"/>
    <n v="54"/>
    <s v="SS16"/>
    <s v="NINGBO MIAORUI"/>
    <n v="621"/>
    <n v="1"/>
    <n v="0"/>
    <n v="0"/>
    <n v="11841"/>
    <n v="26.77"/>
    <s v="People's Republic of China"/>
    <n v="15.4739884393064"/>
    <n v="11.3"/>
    <x v="2"/>
    <s v="LCL"/>
  </r>
  <r>
    <s v="2015-12-28"/>
    <s v="2016-02-08"/>
    <s v="2016-02-11"/>
    <s v="2016-02-11"/>
    <n v="42"/>
    <n v="45"/>
    <s v="CHITTAGONG"/>
    <s v="FOB"/>
    <x v="0"/>
    <n v="1"/>
    <x v="122"/>
    <s v="RAILWAY"/>
    <s v="GDAŃSK"/>
    <s v="1"/>
    <s v="20216/2015/3"/>
    <n v="54"/>
    <s v="SS16"/>
    <s v="FAIR TRADE INT'L"/>
    <n v="790"/>
    <n v="0"/>
    <n v="0"/>
    <n v="1"/>
    <n v="16705"/>
    <n v="25.99"/>
    <s v="Bangladesh"/>
    <n v="15.023121387283201"/>
    <n v="10.97"/>
    <x v="2"/>
    <s v="LCL"/>
  </r>
  <r>
    <s v="2015-12-28"/>
    <s v="2016-02-08"/>
    <s v="2016-02-11"/>
    <s v="2016-02-11"/>
    <n v="42"/>
    <n v="45"/>
    <s v="CHITTAGONG"/>
    <s v="FOB"/>
    <x v="0"/>
    <n v="1"/>
    <x v="6"/>
    <s v="RAILWAY"/>
    <s v="GDAŃSK"/>
    <s v="1"/>
    <s v="20808/2015/13"/>
    <n v="54"/>
    <s v="SS16"/>
    <s v="FASHION WEAR INT'L"/>
    <n v="2071"/>
    <m/>
    <m/>
    <m/>
    <n v="49076"/>
    <n v="33.71"/>
    <s v="Bangladesh"/>
    <n v="19.485549132948002"/>
    <n v="14.22"/>
    <x v="2"/>
    <s v="20"/>
  </r>
  <r>
    <s v="2015-12-28"/>
    <s v="2016-02-08"/>
    <s v="2016-02-11"/>
    <s v="2016-02-11"/>
    <n v="42"/>
    <n v="45"/>
    <s v="CHITTAGONG"/>
    <s v="FOB"/>
    <x v="0"/>
    <n v="1"/>
    <x v="6"/>
    <s v="RAILWAY"/>
    <s v="GDAŃSK"/>
    <s v="1"/>
    <s v="25648/2015/1"/>
    <n v="54"/>
    <s v="SS16"/>
    <s v="ASROTEX"/>
    <n v="452"/>
    <m/>
    <m/>
    <m/>
    <n v="9562"/>
    <n v="5.15"/>
    <s v="Bangladesh"/>
    <n v="2.9768786127167601"/>
    <n v="2.17"/>
    <x v="1"/>
    <s v="LCL"/>
  </r>
  <r>
    <s v="2015-12-28"/>
    <s v="2016-02-08"/>
    <s v="2016-02-12"/>
    <s v="2016-02-12"/>
    <n v="42"/>
    <n v="46"/>
    <s v="CHITTAGONG"/>
    <s v="FOB"/>
    <x v="0"/>
    <n v="1"/>
    <x v="123"/>
    <s v="RAILWAY"/>
    <s v="GDAŃSK"/>
    <s v="1"/>
    <s v="20216/2015/13"/>
    <n v="54"/>
    <s v="SS16"/>
    <s v="FAIR TRADE INT'L"/>
    <n v="162"/>
    <n v="0"/>
    <n v="0"/>
    <n v="1"/>
    <n v="3950"/>
    <n v="11.66"/>
    <s v="Bangladesh"/>
    <n v="6.7398843930635799"/>
    <n v="4.92"/>
    <x v="1"/>
    <s v="LCL"/>
  </r>
  <r>
    <s v="2015-12-28"/>
    <s v="2016-02-08"/>
    <s v="2016-02-12"/>
    <s v="2016-02-12"/>
    <n v="42"/>
    <n v="46"/>
    <s v="CHITTAGONG"/>
    <s v="FOB"/>
    <x v="0"/>
    <n v="1"/>
    <x v="6"/>
    <s v="RAILWAY"/>
    <s v="GDAŃSK"/>
    <s v="1"/>
    <s v="20376/2015/22"/>
    <n v="54"/>
    <s v="SS16"/>
    <s v="TRANSFIGURE CLOTHING"/>
    <n v="1048"/>
    <m/>
    <m/>
    <m/>
    <n v="18461"/>
    <n v="16.350000000000001"/>
    <s v="Bangladesh"/>
    <n v="9.4508670520231206"/>
    <n v="6.9"/>
    <x v="1"/>
    <s v="LCL"/>
  </r>
  <r>
    <s v="2015-12-28"/>
    <s v="2016-02-08"/>
    <s v="2016-02-12"/>
    <s v="2016-02-12"/>
    <n v="42"/>
    <n v="46"/>
    <s v="CHITTAGONG"/>
    <s v="FOB"/>
    <x v="0"/>
    <n v="1"/>
    <x v="6"/>
    <s v="RAILWAY"/>
    <s v="GDAŃSK"/>
    <s v="1"/>
    <s v="20376/2015/24"/>
    <n v="54"/>
    <s v="SS16"/>
    <s v="TRANSFIGURE CLOTHING"/>
    <n v="227"/>
    <m/>
    <m/>
    <m/>
    <n v="4541"/>
    <n v="6.44"/>
    <s v="Bangladesh"/>
    <n v="3.7225433526011602"/>
    <n v="2.72"/>
    <x v="1"/>
    <s v="LCL"/>
  </r>
  <r>
    <s v="2015-12-28"/>
    <s v="2016-02-08"/>
    <s v="2016-02-12"/>
    <s v="2016-02-12"/>
    <n v="42"/>
    <n v="46"/>
    <s v="CHITTAGONG"/>
    <s v="FOB"/>
    <x v="0"/>
    <n v="1"/>
    <x v="6"/>
    <s v="RAILWAY"/>
    <s v="GDAŃSK"/>
    <s v="1"/>
    <s v="20467/2015/17"/>
    <n v="54"/>
    <s v="SS16"/>
    <s v="INNOVATION DESIGN"/>
    <n v="561"/>
    <m/>
    <m/>
    <m/>
    <n v="8880"/>
    <n v="11.78"/>
    <s v="Bangladesh"/>
    <n v="6.8092485549132897"/>
    <n v="4.97"/>
    <x v="1"/>
    <s v="LCL"/>
  </r>
  <r>
    <s v="2015-12-28"/>
    <s v="2016-02-08"/>
    <s v="2016-02-12"/>
    <s v="2016-02-12"/>
    <n v="42"/>
    <n v="46"/>
    <s v="CHITTAGONG"/>
    <s v="FOB"/>
    <x v="0"/>
    <n v="1"/>
    <x v="6"/>
    <s v="RAILWAY"/>
    <s v="GDAŃSK"/>
    <s v="1"/>
    <s v="21019/2015/2"/>
    <n v="52"/>
    <s v="SS16"/>
    <s v="FASHION WEAR INT'L"/>
    <n v="589"/>
    <m/>
    <m/>
    <m/>
    <n v="10526"/>
    <n v="5.83"/>
    <s v="Bangladesh"/>
    <n v="3.3699421965317899"/>
    <n v="2.46"/>
    <x v="1"/>
    <s v="LCL"/>
  </r>
  <r>
    <s v="2015-12-29"/>
    <s v="2016-02-02"/>
    <s v="2016-02-05"/>
    <s v="2016-02-05"/>
    <n v="35"/>
    <n v="38"/>
    <s v="XIAMEN"/>
    <s v="FOB"/>
    <x v="0"/>
    <n v="0"/>
    <x v="124"/>
    <s v="TRUCK"/>
    <s v="BREMERHAVEN"/>
    <s v="1"/>
    <s v="25689/2015/1"/>
    <n v="54"/>
    <s v="SS16"/>
    <s v="QUANZHOU PROPER"/>
    <n v="1287"/>
    <n v="1"/>
    <n v="0"/>
    <n v="0"/>
    <n v="25270"/>
    <n v="29.1"/>
    <s v="People's Republic of China"/>
    <n v="16.820809248554902"/>
    <n v="12.28"/>
    <x v="2"/>
    <s v="LCL"/>
  </r>
  <r>
    <s v="2015-12-30"/>
    <s v="2016-01-29"/>
    <s v="2016-02-01"/>
    <s v="2016-02-01"/>
    <n v="30"/>
    <n v="33"/>
    <s v="TUTICORIN"/>
    <s v="FOB"/>
    <x v="0"/>
    <n v="1"/>
    <x v="125"/>
    <s v="RAILWAY"/>
    <s v="GDAŃSK"/>
    <s v="1"/>
    <s v="20217/2015/3"/>
    <n v="54"/>
    <s v="SS16"/>
    <s v="BLOOM CLOTHING CO."/>
    <n v="443"/>
    <n v="1"/>
    <n v="0"/>
    <n v="0"/>
    <n v="11296"/>
    <n v="12.11"/>
    <s v="India"/>
    <n v="7"/>
    <n v="5.1100000000000003"/>
    <x v="1"/>
    <s v="LCL"/>
  </r>
  <r>
    <s v="2015-12-30"/>
    <s v="2016-01-29"/>
    <s v="2016-02-01"/>
    <s v="2016-02-01"/>
    <n v="30"/>
    <n v="33"/>
    <s v="TUTICORIN"/>
    <s v="FOB"/>
    <x v="0"/>
    <n v="1"/>
    <x v="6"/>
    <s v="RAILWAY"/>
    <s v="GDAŃSK"/>
    <s v="1"/>
    <s v="21025/2015/2"/>
    <n v="54"/>
    <s v="SS16"/>
    <s v="KARTHIKAI TEXTILE"/>
    <n v="590"/>
    <m/>
    <m/>
    <m/>
    <n v="11549"/>
    <n v="9.5500000000000007"/>
    <s v="India"/>
    <n v="5.5202312138728296"/>
    <n v="4.03"/>
    <x v="1"/>
    <s v="LCL"/>
  </r>
  <r>
    <s v="2015-12-30"/>
    <s v="2016-01-29"/>
    <s v="2016-02-04"/>
    <s v="2016-02-04"/>
    <n v="30"/>
    <n v="36"/>
    <s v="YANTIAN"/>
    <s v="FOB"/>
    <x v="0"/>
    <n v="0"/>
    <x v="126"/>
    <s v="RAILWAY"/>
    <s v="GDAŃSK"/>
    <s v="1"/>
    <s v="33023/2015/1"/>
    <n v="51"/>
    <s v="SS16"/>
    <s v="EASTERN CHARM LIMITD"/>
    <n v="995"/>
    <m/>
    <m/>
    <m/>
    <n v="12050"/>
    <n v="56.1"/>
    <s v="People's Republic of China"/>
    <n v="32.427745664739902"/>
    <n v="23.67"/>
    <x v="0"/>
    <s v="20"/>
  </r>
  <r>
    <s v="2015-12-30"/>
    <s v="2016-01-29"/>
    <s v="2016-02-05"/>
    <s v="2016-02-05"/>
    <n v="30"/>
    <n v="37"/>
    <s v="YANTIAN"/>
    <s v="FOB"/>
    <x v="0"/>
    <n v="0"/>
    <x v="127"/>
    <s v="RAILWAY"/>
    <s v="GDAŃSK"/>
    <s v="1"/>
    <s v="62068/SS16/1"/>
    <n v="51"/>
    <s v="SS16"/>
    <s v="YONGXINGLONG CHILDRE"/>
    <n v="3080"/>
    <n v="1"/>
    <n v="0"/>
    <n v="1"/>
    <n v="29927"/>
    <n v="77.680000000000007"/>
    <s v="People's Republic of China"/>
    <n v="44.901734104046199"/>
    <n v="32.78"/>
    <x v="0"/>
    <s v="40"/>
  </r>
  <r>
    <s v="2016-01-02"/>
    <s v="2016-01-08"/>
    <s v="2016-01-12"/>
    <s v="2016-01-12"/>
    <n v="6"/>
    <n v="10"/>
    <s v="ISTANBUL"/>
    <s v="FCA"/>
    <x v="3"/>
    <n v="1"/>
    <x v="6"/>
    <s v="TRUCK"/>
    <s v="ŁÓDŹ"/>
    <s v="1"/>
    <s v="21779/2015/4"/>
    <n v="54"/>
    <s v="SS16"/>
    <s v="FATIH TEKSTIL SANAYI"/>
    <n v="31"/>
    <n v="0"/>
    <n v="0"/>
    <n v="0"/>
    <n v="3990"/>
    <m/>
    <s v="Turkey"/>
    <n v="0"/>
    <n v="0"/>
    <x v="1"/>
    <s v="LCL"/>
  </r>
  <r>
    <s v="2016-01-02"/>
    <s v="2016-01-09"/>
    <s v="2016-01-11"/>
    <s v="2016-01-11"/>
    <n v="7"/>
    <n v="9"/>
    <s v="ISTANBUL"/>
    <s v="FCA"/>
    <x v="3"/>
    <n v="1"/>
    <x v="6"/>
    <s v="TRUCK"/>
    <s v="ŁÓDŹ"/>
    <s v="1"/>
    <s v="22224/2015/1"/>
    <n v="54"/>
    <s v="SS16"/>
    <s v="KGB CORAP TEKSTIL"/>
    <n v="1901"/>
    <n v="0"/>
    <n v="0"/>
    <n v="0"/>
    <n v="30723"/>
    <m/>
    <s v="Turkey"/>
    <n v="0"/>
    <n v="0"/>
    <x v="1"/>
    <s v="LCL"/>
  </r>
  <r>
    <s v="2016-01-02"/>
    <s v="2016-02-16"/>
    <s v="2016-02-19"/>
    <s v="2016-02-19"/>
    <n v="45"/>
    <n v="48"/>
    <s v="CHITTAGONG"/>
    <s v="FOB"/>
    <x v="0"/>
    <n v="0"/>
    <x v="128"/>
    <s v="RAILWAY"/>
    <s v="GDAŃSK"/>
    <s v="1"/>
    <s v="20467/2015/18"/>
    <n v="54"/>
    <s v="SS16"/>
    <s v="INNOVATION DESIGN"/>
    <n v="1886"/>
    <n v="0"/>
    <n v="0"/>
    <n v="1"/>
    <n v="26440"/>
    <n v="69"/>
    <s v="Bangladesh"/>
    <n v="39.884393063583801"/>
    <n v="29.12"/>
    <x v="0"/>
    <s v="40"/>
  </r>
  <r>
    <s v="2016-01-02"/>
    <s v="2016-02-16"/>
    <s v="2016-02-19"/>
    <s v="2016-02-19"/>
    <n v="45"/>
    <n v="48"/>
    <s v="CHITTAGONG"/>
    <s v="FOB"/>
    <x v="0"/>
    <n v="1"/>
    <x v="129"/>
    <s v="RAILWAY"/>
    <s v="GDAŃSK"/>
    <s v="1"/>
    <s v="20376/2015/23"/>
    <n v="54"/>
    <s v="SS16"/>
    <s v="TRANSFIGURE CLOTHING"/>
    <n v="1003"/>
    <n v="1"/>
    <n v="0"/>
    <n v="0"/>
    <n v="24827"/>
    <n v="18.47"/>
    <s v="Bangladesh"/>
    <n v="10.6763005780347"/>
    <n v="7.79"/>
    <x v="1"/>
    <s v="LCL"/>
  </r>
  <r>
    <s v="2016-01-02"/>
    <s v="2016-02-16"/>
    <s v="2016-02-19"/>
    <s v="2016-02-19"/>
    <n v="45"/>
    <n v="48"/>
    <s v="CHITTAGONG"/>
    <s v="FOB"/>
    <x v="0"/>
    <n v="1"/>
    <x v="6"/>
    <s v="RAILWAY"/>
    <s v="GDAŃSK"/>
    <s v="1"/>
    <s v="20998/2015/3"/>
    <n v="54"/>
    <s v="SS16"/>
    <s v="TEXZAM INTERNATIONAL"/>
    <n v="292"/>
    <m/>
    <m/>
    <m/>
    <n v="4348"/>
    <n v="4.47"/>
    <s v="Bangladesh"/>
    <n v="2.5838150289017299"/>
    <n v="1.89"/>
    <x v="1"/>
    <s v="LCL"/>
  </r>
  <r>
    <s v="2016-01-03"/>
    <s v="2016-02-16"/>
    <s v="2016-02-19"/>
    <s v="2016-02-19"/>
    <n v="44"/>
    <n v="47"/>
    <s v="CHITTAGONG"/>
    <s v="FOB"/>
    <x v="0"/>
    <n v="1"/>
    <x v="130"/>
    <s v="RAILWAY"/>
    <s v="GDAŃSK"/>
    <s v="1"/>
    <s v="20216/2015/15"/>
    <n v="54"/>
    <s v="SS16"/>
    <s v="FAIR TRADE INT'L"/>
    <n v="1123"/>
    <n v="0"/>
    <n v="1"/>
    <n v="0"/>
    <n v="22033"/>
    <n v="29.71"/>
    <s v="Bangladesh"/>
    <n v="17.173410404624299"/>
    <n v="12.54"/>
    <x v="2"/>
    <s v="LCL"/>
  </r>
  <r>
    <s v="2016-01-03"/>
    <s v="2016-02-16"/>
    <s v="2016-02-19"/>
    <s v="2016-02-19"/>
    <n v="44"/>
    <n v="47"/>
    <s v="CHITTAGONG"/>
    <s v="FOB"/>
    <x v="0"/>
    <n v="1"/>
    <x v="6"/>
    <s v="RAILWAY"/>
    <s v="GDAŃSK"/>
    <s v="1"/>
    <s v="20231/2015/14"/>
    <n v="54"/>
    <s v="SS16"/>
    <s v="SHUDDHO MODEHAUS"/>
    <n v="721"/>
    <m/>
    <m/>
    <m/>
    <n v="10976"/>
    <n v="19.899999999999999"/>
    <s v="Bangladesh"/>
    <n v="11.5028901734104"/>
    <n v="8.4"/>
    <x v="1"/>
    <s v="LCL"/>
  </r>
  <r>
    <s v="2016-01-04"/>
    <s v="2016-01-28"/>
    <s v="2016-02-01"/>
    <s v="2016-02-01"/>
    <n v="24"/>
    <n v="28"/>
    <s v="MUMBAI"/>
    <s v="FOB"/>
    <x v="0"/>
    <n v="0"/>
    <x v="131"/>
    <s v="TRUCK"/>
    <s v="HAMBURG"/>
    <s v="1"/>
    <s v="20991/2015/3"/>
    <n v="54"/>
    <s v="SS16"/>
    <s v="SANGOTRA FASHIONS"/>
    <n v="959"/>
    <n v="1"/>
    <n v="0"/>
    <n v="0"/>
    <n v="16537"/>
    <n v="27.4"/>
    <s v="India"/>
    <n v="15.8381502890173"/>
    <n v="11.56"/>
    <x v="2"/>
    <s v="LCL"/>
  </r>
  <r>
    <s v="2016-01-04"/>
    <s v="2016-01-28"/>
    <s v="2016-02-01"/>
    <s v="2016-02-01"/>
    <n v="24"/>
    <n v="28"/>
    <s v="MUMBAI"/>
    <s v="FOB"/>
    <x v="0"/>
    <n v="0"/>
    <x v="132"/>
    <s v="TRUCK"/>
    <s v="HAMBURG"/>
    <s v="1"/>
    <s v="20991/2015/9"/>
    <n v="54"/>
    <s v="SS16"/>
    <s v="SANGOTRA FASHIONS"/>
    <n v="2084"/>
    <n v="0"/>
    <n v="1"/>
    <n v="0"/>
    <n v="36900"/>
    <n v="48.1"/>
    <s v="India"/>
    <n v="27.8034682080925"/>
    <n v="20.3"/>
    <x v="2"/>
    <s v="20"/>
  </r>
  <r>
    <s v="2016-01-04"/>
    <s v="2016-01-28"/>
    <s v="2016-02-01"/>
    <s v="2016-02-01"/>
    <n v="24"/>
    <n v="28"/>
    <s v="MUMBAI"/>
    <s v="FOB"/>
    <x v="0"/>
    <n v="0"/>
    <x v="133"/>
    <s v="TRUCK"/>
    <s v="HAMBURG"/>
    <s v="1"/>
    <s v="20991/2015/8"/>
    <n v="54"/>
    <s v="SS16"/>
    <s v="SANGOTRA FASHIONS"/>
    <n v="2510"/>
    <n v="0"/>
    <n v="0"/>
    <n v="1"/>
    <n v="43765"/>
    <n v="64.23"/>
    <s v="India"/>
    <n v="37.127167630057798"/>
    <n v="27.1"/>
    <x v="0"/>
    <s v="20"/>
  </r>
  <r>
    <s v="2016-01-04"/>
    <s v="2016-02-05"/>
    <s v="2016-02-09"/>
    <s v="2016-02-09"/>
    <n v="32"/>
    <n v="36"/>
    <s v="NINGBO"/>
    <s v="FOB"/>
    <x v="0"/>
    <n v="0"/>
    <x v="134"/>
    <s v="RAILWAY"/>
    <s v="GDAŃSK"/>
    <s v="1"/>
    <s v="61556/SS16/2"/>
    <n v="52"/>
    <s v="SS16"/>
    <s v="VIVID COLOUR"/>
    <n v="841"/>
    <n v="1"/>
    <n v="0"/>
    <n v="0"/>
    <n v="29187"/>
    <n v="27.2"/>
    <s v="Hong Kong S.A.R."/>
    <n v="15.7225433526012"/>
    <n v="11.48"/>
    <x v="2"/>
    <s v="LCL"/>
  </r>
  <r>
    <s v="2016-01-04"/>
    <s v="2016-02-05"/>
    <s v="2016-02-10"/>
    <s v="2016-02-10"/>
    <n v="32"/>
    <n v="37"/>
    <s v="NINGBO"/>
    <s v="FOB"/>
    <x v="0"/>
    <n v="0"/>
    <x v="135"/>
    <s v="RAILWAY"/>
    <s v="GDAŃSK"/>
    <s v="1"/>
    <s v="61556/SS16/3"/>
    <n v="52"/>
    <s v="SS16"/>
    <s v="VIVID COLOUR"/>
    <n v="2415"/>
    <n v="0"/>
    <n v="1"/>
    <n v="0"/>
    <n v="44803"/>
    <n v="52.8"/>
    <s v="Hong Kong S.A.R."/>
    <n v="30.520231213872801"/>
    <n v="22.28"/>
    <x v="0"/>
    <s v="20"/>
  </r>
  <r>
    <s v="2016-01-04"/>
    <s v="2016-02-05"/>
    <s v="2016-02-12"/>
    <s v="2016-02-12"/>
    <n v="32"/>
    <n v="39"/>
    <s v="NINGBO"/>
    <s v="FOB"/>
    <x v="0"/>
    <n v="1"/>
    <x v="136"/>
    <s v="TRUCK"/>
    <s v="HAMBURG"/>
    <s v="1"/>
    <s v="21046/2015/12"/>
    <n v="54"/>
    <s v="SS16"/>
    <s v="NINGBO MIAORUI"/>
    <n v="301"/>
    <n v="1"/>
    <n v="0"/>
    <n v="0"/>
    <n v="6343"/>
    <n v="20.14"/>
    <s v="People's Republic of China"/>
    <n v="11.6416184971098"/>
    <n v="8.5"/>
    <x v="1"/>
    <s v="LCL"/>
  </r>
  <r>
    <s v="2016-01-04"/>
    <s v="2016-02-08"/>
    <s v="2016-02-11"/>
    <s v="2016-02-11"/>
    <n v="35"/>
    <n v="38"/>
    <s v="XIAMEN"/>
    <s v="FOB"/>
    <x v="0"/>
    <n v="0"/>
    <x v="137"/>
    <s v="TRUCK"/>
    <s v="HAMBURG"/>
    <s v="1"/>
    <s v="34782/2015/4"/>
    <n v="51"/>
    <s v="SS16"/>
    <s v="VICAN FOOTWEAR"/>
    <n v="756"/>
    <n v="0"/>
    <n v="1"/>
    <n v="0"/>
    <n v="8319"/>
    <n v="40.89"/>
    <s v="People's Republic of China"/>
    <n v="23.635838150289"/>
    <n v="17.25"/>
    <x v="2"/>
    <s v="20"/>
  </r>
  <r>
    <s v="2016-01-04"/>
    <s v="2016-02-16"/>
    <s v="2016-02-19"/>
    <s v="2016-02-19"/>
    <n v="43"/>
    <n v="46"/>
    <s v="XIAMEN"/>
    <s v="FOB"/>
    <x v="0"/>
    <n v="0"/>
    <x v="138"/>
    <s v="RAILWAY"/>
    <s v="GDAŃSK"/>
    <s v="1"/>
    <s v="20336/2015/11"/>
    <n v="54"/>
    <s v="SS16"/>
    <s v="QUANZHOU CEREALS O&amp;F"/>
    <n v="804"/>
    <n v="1"/>
    <n v="0"/>
    <n v="0"/>
    <n v="13999"/>
    <n v="18.579999999999998"/>
    <s v="People's Republic of China"/>
    <n v="10.739884393063599"/>
    <n v="7.84"/>
    <x v="1"/>
    <s v="LCL"/>
  </r>
  <r>
    <s v="2016-01-05"/>
    <s v="2016-01-06"/>
    <s v="2016-01-15"/>
    <s v="2016-01-15"/>
    <n v="1"/>
    <n v="10"/>
    <s v="ŁÓDŹ"/>
    <s v="DDU"/>
    <x v="2"/>
    <n v="1"/>
    <x v="83"/>
    <s v="TRUCK"/>
    <s v="FRANKFURT"/>
    <s v="1"/>
    <s v="20231/2015/11"/>
    <n v="54"/>
    <s v="SS16"/>
    <s v="SHUDDHO MODEHAUS"/>
    <n v="919"/>
    <n v="0"/>
    <n v="0"/>
    <n v="0"/>
    <n v="11946"/>
    <n v="25.56"/>
    <s v="Bangladesh"/>
    <n v="14.774566473988401"/>
    <n v="10.79"/>
    <x v="2"/>
    <s v="LCL"/>
  </r>
  <r>
    <s v="2016-01-05"/>
    <s v="2016-01-06"/>
    <s v="2016-01-15"/>
    <s v="2016-01-15"/>
    <n v="1"/>
    <n v="10"/>
    <s v="ŁÓDŹ"/>
    <s v="DDU"/>
    <x v="2"/>
    <n v="1"/>
    <x v="83"/>
    <s v="TRUCK"/>
    <s v="FRANKFURT"/>
    <s v="1"/>
    <s v="20231/2015/12"/>
    <n v="54"/>
    <s v="SS16"/>
    <s v="SHUDDHO MODEHAUS"/>
    <n v="956"/>
    <n v="0"/>
    <n v="0"/>
    <n v="0"/>
    <n v="14343"/>
    <n v="27.77"/>
    <s v="Bangladesh"/>
    <n v="16.0520231213873"/>
    <n v="11.72"/>
    <x v="2"/>
    <s v="LCL"/>
  </r>
  <r>
    <s v="2016-01-05"/>
    <s v="2016-01-06"/>
    <s v="2016-01-15"/>
    <s v="2016-01-15"/>
    <n v="1"/>
    <n v="10"/>
    <s v="ŁÓDŹ"/>
    <s v="DDU"/>
    <x v="2"/>
    <n v="1"/>
    <x v="83"/>
    <s v="TRUCK"/>
    <s v="FRANKFURT"/>
    <s v="1"/>
    <s v="21019/2015/4"/>
    <n v="52"/>
    <s v="SS16"/>
    <s v="FASHION WEAR INT'L"/>
    <n v="252"/>
    <n v="0"/>
    <n v="0"/>
    <n v="0"/>
    <n v="3075"/>
    <n v="2.76"/>
    <s v="Bangladesh"/>
    <n v="1.59537572254335"/>
    <n v="1.1599999999999999"/>
    <x v="1"/>
    <s v="LCL"/>
  </r>
  <r>
    <s v="2016-01-05"/>
    <s v="2016-01-06"/>
    <s v="2016-01-15"/>
    <s v="2016-01-15"/>
    <n v="1"/>
    <n v="10"/>
    <s v="ŁÓDŹ"/>
    <s v="DDU"/>
    <x v="2"/>
    <n v="1"/>
    <x v="83"/>
    <s v="TRUCK"/>
    <s v="FRANKFURT"/>
    <s v="1"/>
    <s v="21143/2015/2"/>
    <n v="54"/>
    <s v="SS16"/>
    <s v="SEACOTEX FABRICS LTD"/>
    <n v="616"/>
    <n v="0"/>
    <n v="0"/>
    <n v="0"/>
    <n v="8201"/>
    <n v="18.690000000000001"/>
    <s v="Bangladesh"/>
    <n v="10.8034682080925"/>
    <n v="7.89"/>
    <x v="1"/>
    <s v="LCL"/>
  </r>
  <r>
    <s v="2016-01-05"/>
    <s v="2016-02-22"/>
    <s v="2016-02-29"/>
    <s v="2016-02-29"/>
    <n v="48"/>
    <n v="55"/>
    <s v="CHITTAGONG"/>
    <s v="FOB"/>
    <x v="0"/>
    <n v="0"/>
    <x v="139"/>
    <s v="RAILWAY"/>
    <s v="GDAŃSK"/>
    <s v="1"/>
    <s v="20808/2015/14"/>
    <n v="54"/>
    <s v="SS16"/>
    <s v="FASHION WEAR INT'L"/>
    <n v="3293"/>
    <n v="0"/>
    <n v="1"/>
    <n v="0"/>
    <n v="72349"/>
    <n v="49.76"/>
    <s v="Bangladesh"/>
    <n v="28.763005780346798"/>
    <n v="21"/>
    <x v="0"/>
    <s v="20"/>
  </r>
  <r>
    <s v="2016-01-06"/>
    <s v="2016-02-05"/>
    <s v="2016-02-09"/>
    <s v="2016-02-09"/>
    <n v="30"/>
    <n v="34"/>
    <s v="SHENZHEN"/>
    <s v="FOB"/>
    <x v="0"/>
    <n v="0"/>
    <x v="140"/>
    <s v="RAILWAY"/>
    <s v="GDAŃSK"/>
    <s v="1"/>
    <s v="35157/2015/1"/>
    <n v="51"/>
    <s v="SS16"/>
    <s v="NIKOO COMPANY LTD."/>
    <n v="1400"/>
    <n v="0"/>
    <n v="1"/>
    <n v="0"/>
    <n v="13147"/>
    <n v="51.77"/>
    <s v="People's Republic of China"/>
    <n v="29.924855491329499"/>
    <n v="21.85"/>
    <x v="0"/>
    <s v="20"/>
  </r>
  <r>
    <s v="2016-01-06"/>
    <s v="2016-02-05"/>
    <s v="2016-02-09"/>
    <s v="2016-02-09"/>
    <n v="30"/>
    <n v="34"/>
    <s v="YANTIAN"/>
    <s v="FOB"/>
    <x v="0"/>
    <n v="0"/>
    <x v="141"/>
    <s v="RAILWAY"/>
    <s v="GDAŃSK"/>
    <s v="1"/>
    <s v="32380/2015/8"/>
    <n v="51"/>
    <s v="SS16"/>
    <s v="BEEKO"/>
    <n v="511"/>
    <n v="1"/>
    <n v="0"/>
    <n v="0"/>
    <n v="5519"/>
    <n v="20.66"/>
    <s v="People's Republic of China"/>
    <n v="11.9421965317919"/>
    <n v="8.7200000000000006"/>
    <x v="1"/>
    <s v="LCL"/>
  </r>
  <r>
    <s v="2016-01-06"/>
    <s v="2016-02-05"/>
    <s v="2016-02-09"/>
    <s v="2016-02-09"/>
    <n v="30"/>
    <n v="34"/>
    <s v="YANTIAN"/>
    <s v="FOB"/>
    <x v="0"/>
    <n v="0"/>
    <x v="142"/>
    <s v="RAILWAY"/>
    <s v="GDAŃSK"/>
    <s v="1"/>
    <s v="33023/2015/2"/>
    <n v="51"/>
    <s v="SS16"/>
    <s v="EASTERN CHARM LIMITD"/>
    <n v="789"/>
    <n v="1"/>
    <n v="0"/>
    <n v="0"/>
    <n v="8484"/>
    <n v="26.26"/>
    <s v="People's Republic of China"/>
    <n v="15.1791907514451"/>
    <n v="11.08"/>
    <x v="2"/>
    <s v="LCL"/>
  </r>
  <r>
    <s v="2016-01-07"/>
    <s v="2016-02-12"/>
    <s v="2016-02-19"/>
    <s v="2016-02-19"/>
    <n v="36"/>
    <n v="43"/>
    <s v="SHANGHAI"/>
    <s v="FOB"/>
    <x v="0"/>
    <n v="1"/>
    <x v="143"/>
    <s v="TRUCK"/>
    <s v="HAMBURG"/>
    <s v="1"/>
    <s v="21822/2015/5"/>
    <n v="52"/>
    <s v="SS16"/>
    <s v="ZHENJIANG S&amp;C"/>
    <n v="533"/>
    <n v="1"/>
    <n v="0"/>
    <n v="0"/>
    <n v="8039"/>
    <n v="8.49"/>
    <s v="People's Republic of China"/>
    <n v="4.9075144508670503"/>
    <n v="3.58"/>
    <x v="1"/>
    <s v="LCL"/>
  </r>
  <r>
    <s v="2016-01-07"/>
    <s v="2016-02-12"/>
    <s v="2016-02-19"/>
    <s v="2016-02-19"/>
    <n v="36"/>
    <n v="43"/>
    <s v="SHANGHAI"/>
    <s v="FOB"/>
    <x v="0"/>
    <n v="1"/>
    <x v="6"/>
    <s v="TRUCK"/>
    <s v="HAMBURG"/>
    <s v="1"/>
    <s v="24451/2015/3"/>
    <n v="52"/>
    <s v="SS16"/>
    <s v="SHANGHAI BOSUN"/>
    <n v="258"/>
    <m/>
    <m/>
    <m/>
    <n v="2660"/>
    <n v="2.59"/>
    <s v="People's Republic of China"/>
    <n v="1.4971098265895999"/>
    <n v="1.0900000000000001"/>
    <x v="1"/>
    <s v="LCL"/>
  </r>
  <r>
    <s v="2016-01-07"/>
    <s v="2016-02-12"/>
    <s v="2016-02-19"/>
    <s v="2016-02-19"/>
    <n v="36"/>
    <n v="43"/>
    <s v="SHANGHAI"/>
    <s v="FOB"/>
    <x v="0"/>
    <n v="1"/>
    <x v="6"/>
    <s v="TRUCK"/>
    <s v="HAMBURG"/>
    <s v="1"/>
    <s v="29931/2015/1"/>
    <n v="52"/>
    <s v="SS16"/>
    <s v="WINK ACCESSORIES B.V"/>
    <n v="209"/>
    <m/>
    <m/>
    <m/>
    <n v="23600"/>
    <n v="7.95"/>
    <s v="People's Republic of China"/>
    <n v="4.5953757225433502"/>
    <n v="3.35"/>
    <x v="1"/>
    <s v="LCL"/>
  </r>
  <r>
    <s v="2016-01-07"/>
    <s v="2016-02-12"/>
    <s v="2016-02-19"/>
    <s v="2016-02-19"/>
    <n v="36"/>
    <n v="43"/>
    <s v="SHANGHAI"/>
    <s v="FOB"/>
    <x v="0"/>
    <n v="1"/>
    <x v="6"/>
    <s v="TRUCK"/>
    <s v="HAMBURG"/>
    <s v="1"/>
    <s v="30070/2015/1"/>
    <n v="52"/>
    <s v="SS16"/>
    <s v="FUJIAN ONETOUCH BUSINESS SERVICE CO."/>
    <n v="263"/>
    <m/>
    <m/>
    <m/>
    <n v="5458"/>
    <n v="5.09"/>
    <s v="People's Republic of China"/>
    <n v="2.9421965317919101"/>
    <n v="2.15"/>
    <x v="1"/>
    <s v="LCL"/>
  </r>
  <r>
    <s v="2016-01-08"/>
    <s v="2016-02-22"/>
    <s v="2016-02-26"/>
    <s v="2016-02-26"/>
    <n v="45"/>
    <n v="49"/>
    <s v="CHITTAGONG"/>
    <s v="FOB"/>
    <x v="0"/>
    <n v="0"/>
    <x v="144"/>
    <s v="RAILWAY"/>
    <s v="GDAŃSK"/>
    <s v="1"/>
    <s v="61828/SS16/2"/>
    <n v="52"/>
    <s v="SS16"/>
    <s v="FASHION WEAR INT'L"/>
    <n v="1075"/>
    <n v="1"/>
    <n v="0"/>
    <n v="0"/>
    <n v="21521"/>
    <n v="14.54"/>
    <s v="Bangladesh"/>
    <n v="8.4046242774566498"/>
    <n v="6.14"/>
    <x v="1"/>
    <s v="LCL"/>
  </r>
  <r>
    <s v="2016-01-11"/>
    <s v="2016-02-06"/>
    <s v="2016-02-12"/>
    <s v="2016-02-12"/>
    <n v="26"/>
    <n v="32"/>
    <s v="MUMBAI"/>
    <s v="FOB"/>
    <x v="0"/>
    <n v="1"/>
    <x v="3"/>
    <s v="TRUCK"/>
    <s v="HAMBURG"/>
    <s v="1"/>
    <s v="20991/2015/11"/>
    <n v="54"/>
    <s v="SS16"/>
    <s v="SANGOTRA FASHIONS"/>
    <n v="208"/>
    <n v="0"/>
    <n v="0"/>
    <n v="0"/>
    <n v="4000"/>
    <n v="6.24"/>
    <s v="India"/>
    <n v="3.6069364161849702"/>
    <n v="2.63"/>
    <x v="1"/>
    <s v="LCL"/>
  </r>
  <r>
    <s v="2016-01-11"/>
    <s v="2016-02-27"/>
    <s v="2016-03-02"/>
    <s v="2016-03-02"/>
    <n v="47"/>
    <n v="51"/>
    <s v="NINGBO"/>
    <s v="FOB"/>
    <x v="0"/>
    <n v="0"/>
    <x v="145"/>
    <s v="TRUCK"/>
    <s v="GDAŃSK"/>
    <s v="1"/>
    <s v="29754/2015/6"/>
    <n v="51"/>
    <s v="SS16"/>
    <s v="BOK CO., LTD."/>
    <n v="706"/>
    <n v="1"/>
    <n v="0"/>
    <n v="0"/>
    <n v="5798"/>
    <n v="26.39"/>
    <s v="People's Republic of China"/>
    <n v="15.254335260115599"/>
    <n v="11.14"/>
    <x v="2"/>
    <s v="LCL"/>
  </r>
  <r>
    <s v="2016-01-11"/>
    <s v="2016-02-27"/>
    <s v="2016-03-02"/>
    <s v="2016-03-02"/>
    <n v="47"/>
    <n v="51"/>
    <s v="XIAMEN"/>
    <s v="FOB"/>
    <x v="0"/>
    <n v="0"/>
    <x v="146"/>
    <s v="TRUCK"/>
    <s v="GDAŃSK"/>
    <s v="1"/>
    <s v="24550/2015/2"/>
    <n v="54"/>
    <s v="SS16"/>
    <s v="XIAMEN JINMAO LOGIST"/>
    <n v="1060"/>
    <n v="1"/>
    <n v="0"/>
    <n v="0"/>
    <n v="26612"/>
    <n v="23.05"/>
    <s v="People's Republic of China"/>
    <n v="13.3236994219653"/>
    <n v="9.73"/>
    <x v="1"/>
    <s v="LCL"/>
  </r>
  <r>
    <s v="2016-01-13"/>
    <s v="2016-01-16"/>
    <s v="2016-01-22"/>
    <s v="2016-01-22"/>
    <n v="3"/>
    <n v="9"/>
    <s v="ŁÓDŹ"/>
    <s v="DDU"/>
    <x v="2"/>
    <n v="1"/>
    <x v="83"/>
    <s v="TRUCK"/>
    <s v="WARSZAWA"/>
    <s v="1"/>
    <s v="25868/2015/3"/>
    <n v="54"/>
    <s v="SS16"/>
    <s v="SRI LAKSHMI FABRICS"/>
    <n v="210"/>
    <n v="0"/>
    <n v="0"/>
    <n v="0"/>
    <n v="4637"/>
    <m/>
    <s v="India"/>
    <n v="0"/>
    <n v="0"/>
    <x v="1"/>
    <s v="LCL"/>
  </r>
  <r>
    <s v="2016-01-13"/>
    <s v="2016-02-11"/>
    <s v="2016-02-16"/>
    <s v="2016-02-16"/>
    <n v="29"/>
    <n v="34"/>
    <s v="YANTIAN"/>
    <s v="FOB"/>
    <x v="0"/>
    <n v="0"/>
    <x v="147"/>
    <s v="RAILWAY"/>
    <s v="GDAŃSK"/>
    <s v="1"/>
    <s v="32380/2015/5"/>
    <n v="51"/>
    <s v="SS16"/>
    <s v="BEEKO"/>
    <n v="1103"/>
    <n v="0"/>
    <n v="1"/>
    <n v="0"/>
    <n v="13138"/>
    <n v="46.91"/>
    <s v="People's Republic of China"/>
    <n v="27.115606936416199"/>
    <n v="19.79"/>
    <x v="2"/>
    <s v="20"/>
  </r>
  <r>
    <s v="2016-01-13"/>
    <s v="2016-02-11"/>
    <s v="2016-02-18"/>
    <s v="2016-02-18"/>
    <n v="29"/>
    <n v="36"/>
    <s v="SHENZHEN"/>
    <s v="FOB"/>
    <x v="0"/>
    <n v="0"/>
    <x v="148"/>
    <s v="RAILWAY"/>
    <s v="GDAŃSK"/>
    <s v="1"/>
    <s v="35144/2015/4"/>
    <n v="51"/>
    <s v="SS16"/>
    <s v="HANGZHOU JASON TRAD"/>
    <n v="794"/>
    <n v="1"/>
    <n v="0"/>
    <n v="0"/>
    <n v="6130"/>
    <n v="20.79"/>
    <s v="People's Republic of China"/>
    <n v="12.0173410404624"/>
    <n v="8.77"/>
    <x v="1"/>
    <s v="LCL"/>
  </r>
  <r>
    <s v="2016-01-14"/>
    <s v="2016-01-17"/>
    <s v="2016-01-26"/>
    <s v="2016-01-26"/>
    <n v="3"/>
    <n v="12"/>
    <s v="ŁÓDŹ"/>
    <s v="DDU"/>
    <x v="2"/>
    <n v="1"/>
    <x v="83"/>
    <s v="TRUCK"/>
    <s v="WARSZAWA"/>
    <s v="1"/>
    <s v="25868/2015/1"/>
    <n v="54"/>
    <s v="SS16"/>
    <s v="SRI LAKSHMI FABRICS"/>
    <n v="377"/>
    <n v="0"/>
    <n v="0"/>
    <n v="0"/>
    <n v="7556"/>
    <n v="4.2"/>
    <s v="India"/>
    <n v="2.4277456647398798"/>
    <n v="1.77"/>
    <x v="1"/>
    <s v="LCL"/>
  </r>
  <r>
    <s v="2016-01-15"/>
    <s v="2016-01-18"/>
    <s v="2016-01-25"/>
    <s v="2016-01-25"/>
    <n v="3"/>
    <n v="10"/>
    <s v="ŁÓDŹ"/>
    <s v="DDU"/>
    <x v="2"/>
    <n v="1"/>
    <x v="83"/>
    <s v="TRUCK"/>
    <s v="FRANKFURT"/>
    <s v="1"/>
    <s v="21046/2015/13"/>
    <n v="54"/>
    <s v="SS16"/>
    <s v="NINGBO MIAORUI"/>
    <n v="497"/>
    <n v="0"/>
    <n v="0"/>
    <n v="0"/>
    <n v="8554"/>
    <n v="15.67"/>
    <s v="People's Republic of China"/>
    <n v="9.0578034682080908"/>
    <n v="6.61"/>
    <x v="1"/>
    <s v="LCL"/>
  </r>
  <r>
    <s v="2016-01-15"/>
    <s v="2016-01-26"/>
    <s v="2016-02-01"/>
    <s v="2016-02-01"/>
    <n v="11"/>
    <n v="17"/>
    <s v="ŁÓDŹ"/>
    <s v="DDU"/>
    <x v="4"/>
    <n v="0"/>
    <x v="149"/>
    <s v="RAILWAY"/>
    <s v="MAŁASZEWICZE"/>
    <s v="1"/>
    <s v="25636/2015/1"/>
    <n v="54"/>
    <s v="SS16"/>
    <s v="NINGBO YINZHOU VANDK"/>
    <n v="1073"/>
    <n v="0"/>
    <n v="1"/>
    <n v="0"/>
    <n v="17052"/>
    <m/>
    <s v="People's Republic of China"/>
    <n v="0"/>
    <n v="0"/>
    <x v="1"/>
    <s v="LCL"/>
  </r>
  <r>
    <s v="2016-01-15"/>
    <s v="2016-02-22"/>
    <s v="2016-02-25"/>
    <s v="2016-02-25"/>
    <n v="38"/>
    <n v="41"/>
    <s v="SHANGHAI"/>
    <s v="FOB"/>
    <x v="0"/>
    <n v="0"/>
    <x v="150"/>
    <s v="RAILWAY"/>
    <s v="GDAŃSK"/>
    <s v="1"/>
    <s v="22034/2015/2"/>
    <n v="54"/>
    <s v="SS16"/>
    <s v="ZHUJI YUANJIN"/>
    <n v="3711"/>
    <n v="0"/>
    <n v="0"/>
    <n v="1"/>
    <n v="70865"/>
    <n v="58.18"/>
    <s v="People's Republic of China"/>
    <n v="33.630057803468198"/>
    <n v="24.55"/>
    <x v="0"/>
    <s v="20"/>
  </r>
  <r>
    <s v="2016-01-15"/>
    <s v="2016-02-22"/>
    <s v="2016-02-29"/>
    <s v="2016-02-29"/>
    <n v="38"/>
    <n v="45"/>
    <s v="SHANGHAI"/>
    <s v="FOB"/>
    <x v="0"/>
    <n v="1"/>
    <x v="3"/>
    <s v="TRUCK"/>
    <s v="GDAŃSK"/>
    <s v="1"/>
    <s v="21817/2015/2"/>
    <n v="52"/>
    <s v="SS16"/>
    <s v="SHANGHAI QUEENSHOW"/>
    <n v="32"/>
    <n v="0"/>
    <n v="0"/>
    <n v="0"/>
    <n v="2080"/>
    <n v="2.5"/>
    <s v="People's Republic of China"/>
    <n v="1.44508670520231"/>
    <n v="1.05"/>
    <x v="1"/>
    <s v="LCL"/>
  </r>
  <r>
    <s v="2016-01-15"/>
    <s v="2016-02-22"/>
    <s v="2016-02-29"/>
    <s v="2016-02-29"/>
    <n v="38"/>
    <n v="45"/>
    <s v="SHANGHAI"/>
    <s v="FOB"/>
    <x v="0"/>
    <n v="1"/>
    <x v="3"/>
    <s v="TRUCK"/>
    <s v="GDAŃSK"/>
    <s v="1"/>
    <s v="23568/2015/3"/>
    <n v="52"/>
    <s v="SS16"/>
    <s v="BRIGHT SHOW INT.LTD"/>
    <n v="516"/>
    <n v="0"/>
    <n v="0"/>
    <n v="0"/>
    <n v="6380"/>
    <n v="12.73"/>
    <s v="People's Republic of China"/>
    <n v="7.35838150289017"/>
    <n v="5.37"/>
    <x v="1"/>
    <s v="LCL"/>
  </r>
  <r>
    <s v="2016-01-16"/>
    <s v="2016-01-20"/>
    <s v="2016-01-21"/>
    <s v="2016-01-21"/>
    <n v="4"/>
    <n v="5"/>
    <s v="ŁÓDŹ"/>
    <s v="DDU"/>
    <x v="2"/>
    <n v="1"/>
    <x v="83"/>
    <s v="TRUCK"/>
    <s v="FRANKFURT"/>
    <s v="1"/>
    <s v="20467/2015/19"/>
    <n v="54"/>
    <s v="SS16"/>
    <s v="INNOVATION DESIGN"/>
    <n v="197"/>
    <n v="0"/>
    <n v="0"/>
    <n v="0"/>
    <n v="2613"/>
    <n v="4.42"/>
    <s v="Bangladesh"/>
    <n v="2.5549132947976898"/>
    <n v="1.87"/>
    <x v="1"/>
    <s v="LCL"/>
  </r>
  <r>
    <s v="2016-01-16"/>
    <s v="2016-01-25"/>
    <s v="2016-01-26"/>
    <s v="2016-01-26"/>
    <n v="9"/>
    <n v="10"/>
    <s v="ISTANBUL"/>
    <s v="FCA"/>
    <x v="3"/>
    <n v="1"/>
    <x v="6"/>
    <s v="TRUCK"/>
    <s v="ŁÓDŹ"/>
    <s v="1"/>
    <s v="21779/2015/3"/>
    <n v="54"/>
    <s v="SS16"/>
    <s v="FATIH TEKSTIL SANAYI"/>
    <n v="47"/>
    <n v="0"/>
    <n v="0"/>
    <n v="0"/>
    <n v="6610"/>
    <n v="3.39"/>
    <s v="Turkey"/>
    <n v="1.95953757225434"/>
    <n v="1.43"/>
    <x v="1"/>
    <s v="LCL"/>
  </r>
  <r>
    <s v="2016-01-17"/>
    <s v="2016-01-21"/>
    <s v="2016-01-25"/>
    <s v="2016-01-25"/>
    <n v="4"/>
    <n v="8"/>
    <s v="ŁÓDŹ"/>
    <s v="DDU"/>
    <x v="2"/>
    <n v="1"/>
    <x v="83"/>
    <s v="TRUCK"/>
    <s v="WARSZAWA"/>
    <s v="1"/>
    <s v="20214/2015/7"/>
    <n v="54"/>
    <s v="SS16"/>
    <s v="LICHEE APPAREL"/>
    <n v="491"/>
    <n v="0"/>
    <n v="0"/>
    <n v="0"/>
    <n v="7969"/>
    <m/>
    <s v="India"/>
    <n v="0"/>
    <n v="0"/>
    <x v="1"/>
    <s v="LCL"/>
  </r>
  <r>
    <s v="2016-01-18"/>
    <s v="2016-02-18"/>
    <s v="2016-02-24"/>
    <s v="2016-02-24"/>
    <n v="31"/>
    <n v="37"/>
    <s v="NINGBO"/>
    <s v="FOB"/>
    <x v="0"/>
    <n v="0"/>
    <x v="151"/>
    <s v="RAILWAY"/>
    <s v="GDAŃSK"/>
    <s v="1"/>
    <s v="21046/2015/14"/>
    <n v="54"/>
    <s v="SS16"/>
    <s v="NINGBO MIAORUI"/>
    <n v="2052"/>
    <n v="0"/>
    <n v="1"/>
    <n v="0"/>
    <n v="37047"/>
    <n v="52.06"/>
    <s v="People's Republic of China"/>
    <n v="30.092485549132899"/>
    <n v="21.97"/>
    <x v="0"/>
    <s v="20"/>
  </r>
  <r>
    <s v="2016-01-18"/>
    <s v="2016-02-29"/>
    <s v="2016-03-03"/>
    <s v="2016-03-03"/>
    <n v="42"/>
    <n v="45"/>
    <s v="XIAMEN"/>
    <s v="FOB"/>
    <x v="0"/>
    <n v="0"/>
    <x v="152"/>
    <s v="TRUCK"/>
    <s v="GDAŃSK"/>
    <s v="1"/>
    <s v="61735/SS16/5"/>
    <n v="52"/>
    <s v="SS16"/>
    <s v="QUANZHOU CEREALS O&amp;F"/>
    <n v="1683"/>
    <n v="0"/>
    <n v="1"/>
    <n v="0"/>
    <n v="29538"/>
    <n v="43.86"/>
    <s v="People's Republic of China"/>
    <n v="25.352601156069401"/>
    <n v="18.510000000000002"/>
    <x v="2"/>
    <s v="20"/>
  </r>
  <r>
    <s v="2016-01-18"/>
    <s v="2016-02-29"/>
    <s v="2016-03-04"/>
    <s v="2016-03-04"/>
    <n v="42"/>
    <n v="46"/>
    <s v="XIAMEN"/>
    <s v="FOB"/>
    <x v="0"/>
    <n v="0"/>
    <x v="153"/>
    <s v="TRUCK"/>
    <s v="GDAŃSK"/>
    <s v="1"/>
    <s v="28831/2015/3"/>
    <n v="51"/>
    <s v="SS16"/>
    <s v="XIAMEN BESTWAY"/>
    <n v="911"/>
    <n v="0"/>
    <n v="1"/>
    <n v="0"/>
    <n v="11656"/>
    <n v="48.22"/>
    <s v="People's Republic of China"/>
    <n v="27.872832369942198"/>
    <n v="20.350000000000001"/>
    <x v="2"/>
    <s v="20"/>
  </r>
  <r>
    <s v="2016-01-18"/>
    <s v="2016-02-29"/>
    <s v="2016-03-04"/>
    <s v="2016-03-04"/>
    <n v="42"/>
    <n v="46"/>
    <s v="XIAMEN"/>
    <s v="FOB"/>
    <x v="0"/>
    <n v="0"/>
    <x v="154"/>
    <s v="RAILWAY"/>
    <s v="GDAŃSK"/>
    <s v="1"/>
    <s v="29335/2015/1"/>
    <n v="54"/>
    <s v="SS16"/>
    <s v="FUJIAN GREEN GROUP"/>
    <n v="736"/>
    <n v="1"/>
    <n v="0"/>
    <n v="0"/>
    <n v="12529"/>
    <n v="20.83"/>
    <s v="People's Republic of China"/>
    <n v="12.0404624277457"/>
    <n v="8.7899999999999991"/>
    <x v="1"/>
    <s v="LCL"/>
  </r>
  <r>
    <s v="2016-01-19"/>
    <s v="2016-02-12"/>
    <s v="2016-02-19"/>
    <s v="2016-02-19"/>
    <n v="24"/>
    <n v="31"/>
    <s v="MUMBAI"/>
    <s v="FOB"/>
    <x v="0"/>
    <n v="1"/>
    <x v="3"/>
    <s v="TRUCK"/>
    <s v="HAMBURG"/>
    <s v="1"/>
    <s v="21016/2015/3"/>
    <n v="52"/>
    <s v="SS16"/>
    <s v="KANAHIYA OVERSEAS PVT LTD"/>
    <n v="257"/>
    <n v="0"/>
    <n v="0"/>
    <n v="0"/>
    <n v="5607"/>
    <n v="1.18"/>
    <s v="India"/>
    <n v="0.68208092485549099"/>
    <n v="0.5"/>
    <x v="1"/>
    <s v="LCL"/>
  </r>
  <r>
    <s v="2016-01-20"/>
    <s v="2016-01-21"/>
    <s v="2016-01-27"/>
    <s v="2016-01-27"/>
    <n v="1"/>
    <n v="7"/>
    <s v="ŁÓDŹ"/>
    <s v="DDU"/>
    <x v="2"/>
    <n v="1"/>
    <x v="83"/>
    <s v="TRUCK"/>
    <s v="WARSZAWA"/>
    <s v="1"/>
    <s v="21017/2015/3"/>
    <n v="54"/>
    <s v="SS16"/>
    <s v="SEER GLOBAL LTD."/>
    <n v="206"/>
    <n v="0"/>
    <n v="0"/>
    <n v="0"/>
    <n v="4208"/>
    <n v="6.36"/>
    <s v="India"/>
    <n v="3.67630057803468"/>
    <n v="2.68"/>
    <x v="1"/>
    <s v="LCL"/>
  </r>
  <r>
    <s v="2016-01-20"/>
    <s v="2016-02-18"/>
    <s v="2016-02-25"/>
    <s v="2016-02-25"/>
    <n v="29"/>
    <n v="36"/>
    <s v="YANTIAN"/>
    <s v="FOB"/>
    <x v="0"/>
    <n v="0"/>
    <x v="155"/>
    <s v="RAILWAY"/>
    <s v="GDAŃSK"/>
    <s v="1"/>
    <s v="62068/SS16/2"/>
    <n v="51"/>
    <s v="SS16"/>
    <s v="YONGXINGLONG CHILDRE"/>
    <n v="1284"/>
    <n v="0"/>
    <n v="1"/>
    <n v="0"/>
    <n v="12553"/>
    <n v="31.47"/>
    <s v="People's Republic of China"/>
    <n v="18.1907514450867"/>
    <n v="13.28"/>
    <x v="2"/>
    <s v="LCL"/>
  </r>
  <r>
    <s v="2016-01-20"/>
    <s v="2016-02-29"/>
    <s v="2016-03-04"/>
    <s v="2016-03-04"/>
    <n v="40"/>
    <n v="44"/>
    <s v="CHITTAGONG"/>
    <s v="FOB"/>
    <x v="0"/>
    <n v="1"/>
    <x v="156"/>
    <s v="RAILWAY"/>
    <s v="GDAŃSK"/>
    <s v="1"/>
    <s v="20376/2015/25"/>
    <n v="54"/>
    <s v="SS16"/>
    <s v="TRANSFIGURE CLOTHING"/>
    <n v="2385"/>
    <n v="0"/>
    <n v="0"/>
    <n v="1"/>
    <n v="46236"/>
    <n v="29.63"/>
    <s v="Bangladesh"/>
    <n v="17.127167630057802"/>
    <n v="12.5"/>
    <x v="2"/>
    <s v="LCL"/>
  </r>
  <r>
    <s v="2016-01-20"/>
    <s v="2016-02-29"/>
    <s v="2016-03-04"/>
    <s v="2016-03-04"/>
    <n v="40"/>
    <n v="44"/>
    <s v="CHITTAGONG"/>
    <s v="FOB"/>
    <x v="0"/>
    <n v="1"/>
    <x v="6"/>
    <s v="RAILWAY"/>
    <s v="GDAŃSK"/>
    <s v="1"/>
    <s v="20376/2015/27"/>
    <n v="54"/>
    <s v="SS16"/>
    <s v="TRANSFIGURE CLOTHING"/>
    <n v="2965"/>
    <m/>
    <m/>
    <m/>
    <n v="54205"/>
    <n v="39.200000000000003"/>
    <s v="Bangladesh"/>
    <n v="22.658959537572301"/>
    <n v="16.54"/>
    <x v="2"/>
    <s v="20"/>
  </r>
  <r>
    <s v="2016-01-20"/>
    <s v="2016-02-29"/>
    <s v="2016-03-04"/>
    <s v="2016-03-04"/>
    <n v="40"/>
    <n v="44"/>
    <s v="CHITTAGONG"/>
    <s v="FOB"/>
    <x v="0"/>
    <n v="1"/>
    <x v="157"/>
    <s v="TRUCK"/>
    <s v="GDAŃSK"/>
    <s v="1"/>
    <s v="19692/2015/3"/>
    <n v="54"/>
    <s v="SS16"/>
    <s v="ZEMTEX EXPORT LTD"/>
    <n v="904"/>
    <n v="0"/>
    <n v="0"/>
    <n v="1"/>
    <n v="19479"/>
    <n v="19.38"/>
    <s v="Bangladesh"/>
    <n v="11.202312138728299"/>
    <n v="8.18"/>
    <x v="1"/>
    <s v="LCL"/>
  </r>
  <r>
    <s v="2016-01-20"/>
    <s v="2016-02-29"/>
    <s v="2016-03-04"/>
    <s v="2016-03-04"/>
    <n v="40"/>
    <n v="44"/>
    <s v="CHITTAGONG"/>
    <s v="FOB"/>
    <x v="0"/>
    <n v="1"/>
    <x v="6"/>
    <s v="TRUCK"/>
    <s v="GDAŃSK"/>
    <s v="1"/>
    <s v="20376/2015/26"/>
    <n v="54"/>
    <s v="SS16"/>
    <s v="TRANSFIGURE CLOTHING"/>
    <n v="2172"/>
    <m/>
    <m/>
    <m/>
    <n v="37590"/>
    <n v="31.68"/>
    <s v="Bangladesh"/>
    <n v="18.312138728323699"/>
    <n v="13.37"/>
    <x v="2"/>
    <s v="LCL"/>
  </r>
  <r>
    <s v="2016-01-20"/>
    <s v="2016-02-29"/>
    <s v="2016-03-04"/>
    <s v="2016-03-04"/>
    <n v="40"/>
    <n v="44"/>
    <s v="CHITTAGONG"/>
    <s v="FOB"/>
    <x v="0"/>
    <n v="1"/>
    <x v="6"/>
    <s v="TRUCK"/>
    <s v="GDAŃSK"/>
    <s v="1"/>
    <s v="25648/2015/5"/>
    <n v="54"/>
    <s v="SS16"/>
    <s v="ASROTEX"/>
    <n v="198"/>
    <m/>
    <m/>
    <m/>
    <n v="3502"/>
    <n v="3.59"/>
    <s v="Bangladesh"/>
    <n v="2.0751445086705198"/>
    <n v="1.51"/>
    <x v="1"/>
    <s v="LCL"/>
  </r>
  <r>
    <s v="2016-01-21"/>
    <s v="2016-02-27"/>
    <s v="2016-03-01"/>
    <s v="2016-03-01"/>
    <n v="37"/>
    <n v="40"/>
    <s v="FUZHOU"/>
    <s v="FOB"/>
    <x v="0"/>
    <n v="0"/>
    <x v="158"/>
    <s v="RAILWAY"/>
    <s v="GDAŃSK"/>
    <s v="1"/>
    <s v="28831/2015/4"/>
    <n v="51"/>
    <s v="SS16"/>
    <s v="XIAMEN BESTWAY"/>
    <n v="2081"/>
    <n v="0"/>
    <n v="1"/>
    <n v="0"/>
    <n v="23372"/>
    <n v="49.23"/>
    <s v="People's Republic of China"/>
    <n v="28.456647398843899"/>
    <n v="20.77"/>
    <x v="0"/>
    <s v="20"/>
  </r>
  <r>
    <s v="2016-01-22"/>
    <s v="2016-01-29"/>
    <s v="2016-01-29"/>
    <s v="2016-01-29"/>
    <n v="7"/>
    <n v="7"/>
    <s v="ISTANBUL"/>
    <s v="FCA"/>
    <x v="3"/>
    <n v="1"/>
    <x v="6"/>
    <s v="TRUCK"/>
    <s v="ŁÓDŹ"/>
    <s v="1"/>
    <s v="21779/2015/2"/>
    <n v="54"/>
    <s v="SS16"/>
    <s v="FATIH TEKSTIL SANAYI"/>
    <n v="210"/>
    <n v="0"/>
    <n v="0"/>
    <n v="0"/>
    <n v="26458"/>
    <n v="15.12"/>
    <s v="Turkey"/>
    <n v="8.7398843930635799"/>
    <n v="6.38"/>
    <x v="1"/>
    <s v="LCL"/>
  </r>
  <r>
    <s v="2016-01-22"/>
    <s v="2016-02-17"/>
    <s v="2016-02-23"/>
    <s v="2016-02-23"/>
    <n v="26"/>
    <n v="32"/>
    <s v="ŁÓDŹ"/>
    <s v="DDU"/>
    <x v="0"/>
    <n v="0"/>
    <x v="159"/>
    <s v="TRUCK"/>
    <s v="HAMBURG"/>
    <s v="1"/>
    <s v="20214/2015/3"/>
    <n v="54"/>
    <s v="SS16"/>
    <s v="LICHEE APPAREL"/>
    <n v="1622"/>
    <n v="1"/>
    <n v="0"/>
    <n v="0"/>
    <n v="28059"/>
    <n v="30.32"/>
    <s v="India"/>
    <n v="17.5260115606936"/>
    <n v="12.79"/>
    <x v="2"/>
    <s v="LCL"/>
  </r>
  <r>
    <s v="2016-01-22"/>
    <s v="2016-02-23"/>
    <s v="2016-02-29"/>
    <s v="2016-02-29"/>
    <n v="32"/>
    <n v="38"/>
    <s v="NINGBO"/>
    <s v="FOB"/>
    <x v="0"/>
    <n v="1"/>
    <x v="160"/>
    <s v="TRUCK"/>
    <s v="HAMBURG"/>
    <s v="1"/>
    <s v="20632/2015/3"/>
    <n v="54"/>
    <s v="SS16"/>
    <s v="NINGBO JAGOO TRADING"/>
    <n v="290"/>
    <n v="1"/>
    <n v="0"/>
    <n v="0"/>
    <n v="5448"/>
    <n v="8.9600000000000009"/>
    <s v="People's Republic of China"/>
    <n v="5.1791907514450903"/>
    <n v="3.78"/>
    <x v="1"/>
    <s v="LCL"/>
  </r>
  <r>
    <s v="2016-01-22"/>
    <s v="2016-02-23"/>
    <s v="2016-02-29"/>
    <s v="2016-02-29"/>
    <n v="32"/>
    <n v="38"/>
    <s v="NINGBO"/>
    <s v="FOB"/>
    <x v="0"/>
    <n v="1"/>
    <x v="6"/>
    <s v="TRUCK"/>
    <s v="HAMBURG"/>
    <s v="1"/>
    <s v="26514/2015/3"/>
    <n v="52"/>
    <s v="SS16"/>
    <s v="NINGBO HAITIAN"/>
    <n v="34"/>
    <m/>
    <m/>
    <m/>
    <n v="8541"/>
    <n v="2.06"/>
    <s v="People's Republic of China"/>
    <n v="1.19075144508671"/>
    <n v="0.87"/>
    <x v="1"/>
    <s v="LCL"/>
  </r>
  <r>
    <s v="2016-01-22"/>
    <s v="2016-02-29"/>
    <s v="2016-03-03"/>
    <s v="2016-03-03"/>
    <n v="38"/>
    <n v="41"/>
    <s v="SHANGHAI"/>
    <s v="FOB"/>
    <x v="0"/>
    <n v="0"/>
    <x v="161"/>
    <s v="TRUCK"/>
    <s v="GDAŃSK"/>
    <s v="1"/>
    <s v="30271/2015/1"/>
    <n v="54"/>
    <s v="SS16"/>
    <s v="JOC GREAT WALL CORP."/>
    <n v="842"/>
    <n v="0"/>
    <n v="1"/>
    <n v="0"/>
    <n v="59825"/>
    <n v="36.82"/>
    <s v="People's Republic of China"/>
    <n v="21.283236994219699"/>
    <n v="15.54"/>
    <x v="2"/>
    <s v="20"/>
  </r>
  <r>
    <s v="2016-01-22"/>
    <s v="2016-02-29"/>
    <s v="2016-03-03"/>
    <s v="2016-03-03"/>
    <n v="38"/>
    <n v="41"/>
    <s v="SHANGHAI"/>
    <s v="FOB"/>
    <x v="0"/>
    <n v="1"/>
    <x v="162"/>
    <s v="TRUCK"/>
    <s v="GDAŃSK"/>
    <s v="1"/>
    <s v="21822/2015/3"/>
    <n v="52"/>
    <s v="SS16"/>
    <s v="ZHENJIANG S&amp;C"/>
    <n v="2811"/>
    <n v="1"/>
    <n v="0"/>
    <n v="1"/>
    <n v="47095"/>
    <n v="54.8"/>
    <s v="People's Republic of China"/>
    <n v="31.676300578034699"/>
    <n v="23.12"/>
    <x v="0"/>
    <s v="20"/>
  </r>
  <r>
    <s v="2016-01-22"/>
    <s v="2016-02-29"/>
    <s v="2016-03-03"/>
    <s v="2016-03-03"/>
    <n v="38"/>
    <n v="41"/>
    <s v="SHANGHAI"/>
    <s v="FOB"/>
    <x v="0"/>
    <n v="1"/>
    <x v="163"/>
    <s v="TRUCK"/>
    <s v="GDAŃSK"/>
    <s v="1"/>
    <s v="19960/2015/4"/>
    <n v="54"/>
    <s v="SS16"/>
    <s v="SUMEC TEXTILE"/>
    <n v="509"/>
    <n v="0"/>
    <n v="0"/>
    <n v="1"/>
    <n v="5089"/>
    <n v="11.39"/>
    <s v="People's Republic of China"/>
    <n v="6.5838150289017303"/>
    <n v="4.8099999999999996"/>
    <x v="1"/>
    <s v="LCL"/>
  </r>
  <r>
    <s v="2016-01-22"/>
    <s v="2016-02-29"/>
    <s v="2016-03-03"/>
    <s v="2016-03-03"/>
    <n v="38"/>
    <n v="41"/>
    <s v="SHANGHAI"/>
    <s v="FOB"/>
    <x v="0"/>
    <n v="1"/>
    <x v="6"/>
    <s v="TRUCK"/>
    <s v="GDAŃSK"/>
    <s v="1"/>
    <s v="61545/SS16/2"/>
    <n v="52"/>
    <s v="SS16"/>
    <s v="EUMETEX COMPANY"/>
    <n v="2016"/>
    <m/>
    <m/>
    <m/>
    <n v="33558"/>
    <n v="33.42"/>
    <s v="People's Republic of China"/>
    <n v="19.317919075144498"/>
    <n v="14.1"/>
    <x v="2"/>
    <s v="20"/>
  </r>
  <r>
    <s v="2016-01-22"/>
    <s v="2016-03-01"/>
    <s v="2016-03-07"/>
    <s v="2016-03-07"/>
    <n v="39"/>
    <n v="45"/>
    <s v="SHANGHAI"/>
    <s v="FOB"/>
    <x v="0"/>
    <n v="0"/>
    <x v="164"/>
    <s v="RAILWAY"/>
    <s v="GDAŃSK"/>
    <s v="1"/>
    <s v="62805/SS16/2"/>
    <n v="52"/>
    <s v="SS16"/>
    <s v="SUZHOU QINJIAN I/E"/>
    <n v="5048"/>
    <n v="0"/>
    <n v="2"/>
    <n v="0"/>
    <n v="99622"/>
    <n v="100.13"/>
    <s v="People's Republic of China"/>
    <n v="57.878612716763001"/>
    <n v="42.25"/>
    <x v="3"/>
    <s v="40"/>
  </r>
  <r>
    <s v="2016-01-23"/>
    <s v="2016-01-24"/>
    <s v="2016-02-03"/>
    <s v="2016-02-03"/>
    <n v="1"/>
    <n v="11"/>
    <s v="ŁÓDŹ"/>
    <s v="DDU"/>
    <x v="2"/>
    <n v="1"/>
    <x v="83"/>
    <s v="TRUCK"/>
    <s v="FRANKFURT"/>
    <s v="1"/>
    <s v="20231/2015/13"/>
    <n v="54"/>
    <s v="SS16"/>
    <s v="SHUDDHO MODEHAUS"/>
    <n v="1295"/>
    <n v="0"/>
    <n v="0"/>
    <n v="0"/>
    <n v="17715"/>
    <n v="33.409999999999997"/>
    <s v="Bangladesh"/>
    <n v="19.312138728323699"/>
    <n v="14.1"/>
    <x v="2"/>
    <s v="20"/>
  </r>
  <r>
    <s v="2016-01-23"/>
    <s v="2016-01-24"/>
    <s v="2016-02-12"/>
    <s v="2016-02-12"/>
    <n v="1"/>
    <n v="20"/>
    <s v="ŁÓDŹ"/>
    <s v="DDU"/>
    <x v="2"/>
    <n v="1"/>
    <x v="83"/>
    <s v="TRUCK"/>
    <s v="FRANKFURT"/>
    <s v="1"/>
    <s v="20231/2015/15"/>
    <n v="54"/>
    <s v="SS16"/>
    <s v="SHUDDHO MODEHAUS"/>
    <n v="1273"/>
    <n v="0"/>
    <n v="0"/>
    <n v="0"/>
    <n v="20344"/>
    <n v="29.55"/>
    <s v="Bangladesh"/>
    <n v="17.0809248554913"/>
    <n v="12.47"/>
    <x v="2"/>
    <s v="LCL"/>
  </r>
  <r>
    <s v="2016-01-23"/>
    <s v="2016-02-04"/>
    <s v="2016-02-09"/>
    <s v="2016-02-09"/>
    <n v="12"/>
    <n v="17"/>
    <s v="ŁÓDŹ"/>
    <s v="DDU"/>
    <x v="2"/>
    <n v="1"/>
    <x v="83"/>
    <s v="TRUCK"/>
    <s v="FRANKFURT"/>
    <s v="1"/>
    <s v="20467/2015/20"/>
    <n v="54"/>
    <s v="SS16"/>
    <s v="INNOVATION DESIGN"/>
    <n v="862"/>
    <n v="0"/>
    <n v="0"/>
    <n v="0"/>
    <n v="14054"/>
    <n v="19.989999999999998"/>
    <s v="Bangladesh"/>
    <n v="11.5549132947977"/>
    <n v="8.44"/>
    <x v="1"/>
    <s v="LCL"/>
  </r>
  <r>
    <s v="2016-01-23"/>
    <s v="2016-02-27"/>
    <s v="2016-03-01"/>
    <s v="2016-03-01"/>
    <n v="35"/>
    <n v="38"/>
    <s v="CHITTAGONG"/>
    <s v="FOB"/>
    <x v="0"/>
    <n v="1"/>
    <x v="165"/>
    <s v="TRUCK"/>
    <s v="GDAŃSK"/>
    <s v="1"/>
    <s v="20370/2015/6"/>
    <n v="54"/>
    <s v="SS16"/>
    <s v="SAILOR MOON CLOTHING LTD"/>
    <n v="2747"/>
    <n v="0"/>
    <n v="0"/>
    <n v="1"/>
    <n v="38960"/>
    <n v="49.13"/>
    <s v="Bangladesh"/>
    <n v="28.398843930635799"/>
    <n v="20.73"/>
    <x v="0"/>
    <s v="20"/>
  </r>
  <r>
    <s v="2016-01-23"/>
    <s v="2016-02-27"/>
    <s v="2016-03-01"/>
    <s v="2016-03-01"/>
    <n v="35"/>
    <n v="38"/>
    <s v="CHITTAGONG"/>
    <s v="FOB"/>
    <x v="0"/>
    <n v="1"/>
    <x v="6"/>
    <s v="TRUCK"/>
    <s v="GDAŃSK"/>
    <s v="1"/>
    <s v="20376/2015/28"/>
    <n v="54"/>
    <s v="SS16"/>
    <s v="TRANSFIGURE CLOTHING"/>
    <n v="1520"/>
    <m/>
    <m/>
    <m/>
    <n v="25736"/>
    <n v="20.22"/>
    <s v="Bangladesh"/>
    <n v="11.687861271676301"/>
    <n v="8.5299999999999994"/>
    <x v="1"/>
    <s v="LCL"/>
  </r>
  <r>
    <s v="2016-01-23"/>
    <s v="2016-02-27"/>
    <s v="2016-03-02"/>
    <s v="2016-03-02"/>
    <n v="35"/>
    <n v="39"/>
    <s v="CHITTAGONG"/>
    <s v="FOB"/>
    <x v="0"/>
    <n v="1"/>
    <x v="166"/>
    <s v="RAILWAY"/>
    <s v="GDAŃSK"/>
    <s v="1"/>
    <s v="20216/2015/17"/>
    <n v="54"/>
    <s v="SS16"/>
    <s v="FAIR TRADE INT'L"/>
    <n v="1324"/>
    <n v="0"/>
    <n v="0"/>
    <n v="1"/>
    <n v="20510"/>
    <n v="24.51"/>
    <s v="Bangladesh"/>
    <n v="14.1676300578035"/>
    <n v="10.34"/>
    <x v="2"/>
    <s v="LCL"/>
  </r>
  <r>
    <s v="2016-01-23"/>
    <s v="2016-02-27"/>
    <s v="2016-03-02"/>
    <s v="2016-03-02"/>
    <n v="35"/>
    <n v="39"/>
    <s v="CHITTAGONG"/>
    <s v="FOB"/>
    <x v="0"/>
    <n v="1"/>
    <x v="6"/>
    <s v="RAILWAY"/>
    <s v="GDAŃSK"/>
    <s v="1"/>
    <s v="20376/2015/29"/>
    <n v="54"/>
    <s v="SS16"/>
    <s v="TRANSFIGURE CLOTHING"/>
    <n v="2484"/>
    <m/>
    <m/>
    <m/>
    <n v="44554"/>
    <n v="40.86"/>
    <s v="Bangladesh"/>
    <n v="23.618497109826599"/>
    <n v="17.239999999999998"/>
    <x v="2"/>
    <s v="20"/>
  </r>
  <r>
    <s v="2016-01-23"/>
    <s v="2016-02-27"/>
    <s v="2016-03-02"/>
    <s v="2016-03-02"/>
    <n v="35"/>
    <n v="39"/>
    <s v="CHITTAGONG"/>
    <s v="FOB"/>
    <x v="0"/>
    <n v="1"/>
    <x v="167"/>
    <s v="RAILWAY"/>
    <s v="GDAŃSK"/>
    <s v="1"/>
    <s v="20216/2015/16"/>
    <n v="54"/>
    <s v="SS16"/>
    <s v="FAIR TRADE INT'L"/>
    <n v="2217"/>
    <n v="0"/>
    <n v="0"/>
    <n v="1"/>
    <n v="37590"/>
    <n v="49"/>
    <s v="Bangladesh"/>
    <n v="28.323699421965301"/>
    <n v="20.68"/>
    <x v="0"/>
    <s v="20"/>
  </r>
  <r>
    <s v="2016-01-23"/>
    <s v="2016-02-27"/>
    <s v="2016-03-02"/>
    <s v="2016-03-02"/>
    <n v="35"/>
    <n v="39"/>
    <s v="CHITTAGONG"/>
    <s v="FOB"/>
    <x v="0"/>
    <n v="1"/>
    <x v="6"/>
    <s v="RAILWAY"/>
    <s v="GDAŃSK"/>
    <s v="1"/>
    <s v="28143/2015/1"/>
    <n v="54"/>
    <s v="SS16"/>
    <s v="TEX FASHION GLOBAL"/>
    <n v="828"/>
    <m/>
    <m/>
    <m/>
    <n v="12967"/>
    <n v="19.66"/>
    <s v="Bangladesh"/>
    <n v="11.364161849711"/>
    <n v="8.3000000000000007"/>
    <x v="1"/>
    <s v="LCL"/>
  </r>
  <r>
    <s v="2016-01-25"/>
    <s v="2016-01-30"/>
    <s v="2016-02-03"/>
    <s v="2016-02-03"/>
    <n v="5"/>
    <n v="9"/>
    <s v="ŁÓDŹ"/>
    <s v="DDU"/>
    <x v="2"/>
    <n v="1"/>
    <x v="83"/>
    <s v="TRUCK"/>
    <s v="FRANKFURT"/>
    <s v="1"/>
    <s v="20467/2015/16"/>
    <n v="54"/>
    <s v="SS16"/>
    <s v="INNOVATION DESIGN"/>
    <n v="567"/>
    <n v="0"/>
    <n v="0"/>
    <n v="0"/>
    <n v="7927"/>
    <m/>
    <s v="Bangladesh"/>
    <n v="0"/>
    <n v="0"/>
    <x v="1"/>
    <s v="LCL"/>
  </r>
  <r>
    <s v="2016-01-25"/>
    <s v="2016-02-18"/>
    <s v="2016-02-22"/>
    <s v="2016-02-22"/>
    <n v="24"/>
    <n v="28"/>
    <s v="MUMBAI"/>
    <s v="FOB"/>
    <x v="0"/>
    <n v="0"/>
    <x v="168"/>
    <s v="TRUCK"/>
    <s v="HAMBURG"/>
    <s v="1"/>
    <s v="20991/2015/12"/>
    <n v="54"/>
    <s v="SS16"/>
    <s v="SANGOTRA FASHIONS"/>
    <n v="2403"/>
    <n v="0"/>
    <n v="1"/>
    <n v="0"/>
    <n v="47171"/>
    <n v="54.4"/>
    <s v="India"/>
    <n v="31.4450867052023"/>
    <n v="22.95"/>
    <x v="0"/>
    <s v="20"/>
  </r>
  <r>
    <s v="2016-01-25"/>
    <s v="2016-02-22"/>
    <s v="2016-02-25"/>
    <s v="2016-02-25"/>
    <n v="28"/>
    <n v="31"/>
    <s v="TUTICORIN"/>
    <s v="FOB"/>
    <x v="0"/>
    <n v="1"/>
    <x v="169"/>
    <s v="TRUCK"/>
    <s v="HAMBURG"/>
    <s v="1"/>
    <s v="20217/2015/4"/>
    <n v="54"/>
    <s v="SS16"/>
    <s v="BLOOM CLOTHING CO."/>
    <n v="475"/>
    <n v="1"/>
    <n v="0"/>
    <n v="0"/>
    <n v="9949"/>
    <n v="16.3"/>
    <s v="India"/>
    <n v="9.4219653179190797"/>
    <n v="6.88"/>
    <x v="1"/>
    <s v="LCL"/>
  </r>
  <r>
    <s v="2016-01-25"/>
    <s v="2016-02-22"/>
    <s v="2016-02-25"/>
    <s v="2016-02-25"/>
    <n v="28"/>
    <n v="31"/>
    <s v="TUTICORIN"/>
    <s v="FOB"/>
    <x v="0"/>
    <n v="1"/>
    <x v="6"/>
    <s v="TRUCK"/>
    <s v="HAMBURG"/>
    <s v="1"/>
    <s v="21025/2015/5"/>
    <n v="54"/>
    <s v="SS16"/>
    <s v="KARTHIKAI TEXTILE"/>
    <n v="725"/>
    <m/>
    <m/>
    <m/>
    <n v="14022"/>
    <n v="13.67"/>
    <s v="India"/>
    <n v="7.9017341040462403"/>
    <n v="5.77"/>
    <x v="1"/>
    <s v="LCL"/>
  </r>
  <r>
    <s v="2016-01-25"/>
    <s v="2016-03-05"/>
    <s v="2016-03-09"/>
    <s v="2016-03-09"/>
    <n v="40"/>
    <n v="44"/>
    <s v="XIAMEN"/>
    <s v="FOB"/>
    <x v="0"/>
    <n v="0"/>
    <x v="170"/>
    <s v="RAILWAY"/>
    <s v="GDAŃSK"/>
    <s v="1"/>
    <s v="69317/SS16/1"/>
    <n v="51"/>
    <s v="SS16"/>
    <s v="VICAN FOOTWEAR"/>
    <n v="2563"/>
    <n v="1"/>
    <n v="0"/>
    <n v="2"/>
    <n v="47812"/>
    <n v="144.75"/>
    <s v="People's Republic of China"/>
    <n v="83.670520231213899"/>
    <n v="61.08"/>
    <x v="5"/>
    <s v="40hc"/>
  </r>
  <r>
    <s v="2016-01-25"/>
    <s v="2016-03-05"/>
    <s v="2016-03-10"/>
    <s v="2016-03-10"/>
    <n v="40"/>
    <n v="45"/>
    <s v="XIAMEN"/>
    <s v="FOB"/>
    <x v="0"/>
    <n v="0"/>
    <x v="171"/>
    <s v="RAILWAY"/>
    <s v="GDAŃSK"/>
    <s v="1"/>
    <s v="20194/2015/3"/>
    <n v="54"/>
    <s v="SS16"/>
    <s v="XIAMEN JUSTSUN"/>
    <n v="2480"/>
    <n v="0"/>
    <n v="1"/>
    <n v="0"/>
    <n v="28838"/>
    <n v="37.76"/>
    <s v="People's Republic of China"/>
    <n v="21.826589595375701"/>
    <n v="15.93"/>
    <x v="2"/>
    <s v="20"/>
  </r>
  <r>
    <s v="2016-01-25"/>
    <s v="2016-03-05"/>
    <s v="2016-03-10"/>
    <s v="2016-03-10"/>
    <n v="40"/>
    <n v="45"/>
    <s v="XIAMEN"/>
    <s v="FOB"/>
    <x v="0"/>
    <n v="0"/>
    <x v="172"/>
    <s v="RAILWAY"/>
    <s v="GDAŃSK"/>
    <s v="1"/>
    <s v="20368/2015/3"/>
    <n v="54"/>
    <s v="SS16"/>
    <s v="XIAMEN HALO WORLD"/>
    <n v="1699"/>
    <n v="0"/>
    <n v="1"/>
    <n v="0"/>
    <n v="26449"/>
    <n v="40.46"/>
    <s v="People's Republic of China"/>
    <n v="23.3872832369942"/>
    <n v="17.07"/>
    <x v="2"/>
    <s v="20"/>
  </r>
  <r>
    <s v="2016-01-26"/>
    <s v="2016-02-27"/>
    <s v="2016-03-01"/>
    <s v="2016-03-01"/>
    <n v="32"/>
    <n v="35"/>
    <s v="CHITTAGONG"/>
    <s v="FOB"/>
    <x v="0"/>
    <n v="1"/>
    <x v="173"/>
    <s v="TRUCK"/>
    <s v="GDAŃSK"/>
    <s v="1"/>
    <s v="20376/2015/30"/>
    <n v="54"/>
    <s v="SS16"/>
    <s v="TRANSFIGURE CLOTHING"/>
    <n v="2662"/>
    <n v="0"/>
    <n v="0"/>
    <n v="1"/>
    <n v="75502"/>
    <n v="53.29"/>
    <s v="Bangladesh"/>
    <n v="30.8034682080925"/>
    <n v="22.49"/>
    <x v="0"/>
    <s v="20"/>
  </r>
  <r>
    <s v="2016-01-26"/>
    <s v="2016-02-27"/>
    <s v="2016-03-01"/>
    <s v="2016-03-01"/>
    <n v="32"/>
    <n v="35"/>
    <s v="CHITTAGONG"/>
    <s v="FOB"/>
    <x v="0"/>
    <n v="1"/>
    <x v="174"/>
    <s v="TRUCK"/>
    <s v="GDAŃSK"/>
    <s v="1"/>
    <s v="20376/2015/33"/>
    <n v="54"/>
    <s v="SS16"/>
    <s v="TRANSFIGURE CLOTHING"/>
    <n v="854"/>
    <m/>
    <m/>
    <m/>
    <n v="17696"/>
    <n v="13.32"/>
    <s v="Bangladesh"/>
    <n v="7.6994219653179199"/>
    <n v="5.62"/>
    <x v="1"/>
    <s v="LCL"/>
  </r>
  <r>
    <s v="2016-01-26"/>
    <s v="2016-02-27"/>
    <s v="2016-03-01"/>
    <s v="2016-03-01"/>
    <n v="32"/>
    <n v="35"/>
    <s v="NINGBO"/>
    <s v="FOB"/>
    <x v="0"/>
    <n v="0"/>
    <x v="175"/>
    <s v="RAILWAY"/>
    <s v="GDAŃSK"/>
    <s v="1"/>
    <s v="61445/SS16/1"/>
    <n v="51"/>
    <s v="SS16"/>
    <s v="ZHEJIANG TAIZHOU"/>
    <n v="1284"/>
    <n v="0"/>
    <n v="0"/>
    <n v="1"/>
    <n v="16964"/>
    <n v="60.87"/>
    <s v="People's Republic of China"/>
    <n v="35.184971098265898"/>
    <n v="25.69"/>
    <x v="0"/>
    <s v="20"/>
  </r>
  <r>
    <s v="2016-01-26"/>
    <s v="2016-02-27"/>
    <s v="2016-03-01"/>
    <s v="2016-03-01"/>
    <n v="32"/>
    <n v="35"/>
    <s v="NINGBO"/>
    <s v="FOB"/>
    <x v="0"/>
    <n v="0"/>
    <x v="176"/>
    <s v="TRUCK"/>
    <s v="GDAŃSK"/>
    <s v="1"/>
    <s v="24125/2015/3"/>
    <n v="54"/>
    <s v="SS16"/>
    <s v="SHAOXING GOLDEN WAVE"/>
    <n v="1576"/>
    <n v="0"/>
    <n v="1"/>
    <n v="0"/>
    <n v="30915"/>
    <n v="58.45"/>
    <s v="People's Republic of China"/>
    <n v="33.786127167630099"/>
    <n v="24.66"/>
    <x v="0"/>
    <s v="20"/>
  </r>
  <r>
    <s v="2016-01-26"/>
    <s v="2016-02-27"/>
    <s v="2016-03-03"/>
    <s v="2016-03-03"/>
    <n v="32"/>
    <n v="37"/>
    <s v="NINGBO"/>
    <s v="FOB"/>
    <x v="0"/>
    <n v="0"/>
    <x v="177"/>
    <s v="RAILWAY"/>
    <s v="GDAŃSK"/>
    <s v="1"/>
    <s v="34782/2015/2"/>
    <n v="51"/>
    <s v="SS16"/>
    <s v="VICAN FOOTWEAR"/>
    <n v="1726"/>
    <n v="1"/>
    <n v="0"/>
    <n v="2"/>
    <n v="20570"/>
    <n v="154.41"/>
    <s v="People's Republic of China"/>
    <n v="89.254335260115596"/>
    <n v="65.16"/>
    <x v="4"/>
    <s v="45"/>
  </r>
  <r>
    <m/>
    <m/>
    <m/>
    <m/>
    <m/>
    <m/>
    <m/>
    <m/>
    <x v="1"/>
    <m/>
    <x v="6"/>
    <m/>
    <m/>
    <m/>
    <m/>
    <m/>
    <m/>
    <m/>
    <m/>
    <m/>
    <m/>
    <m/>
    <m/>
    <m/>
    <m/>
    <m/>
    <m/>
    <x v="7"/>
    <m/>
  </r>
  <r>
    <s v="2016-01-26"/>
    <s v="2016-02-27"/>
    <s v="2016-03-07"/>
    <s v="2016-03-07"/>
    <n v="32"/>
    <n v="41"/>
    <s v="CHITTAGONG"/>
    <s v="FOB"/>
    <x v="0"/>
    <n v="1"/>
    <x v="178"/>
    <s v="RAILWAY"/>
    <s v="GDAŃSK"/>
    <s v="1"/>
    <s v="20808/2015/4"/>
    <n v="54"/>
    <s v="SS16"/>
    <s v="FASHION WEAR INT'L"/>
    <n v="2598"/>
    <n v="0"/>
    <n v="0"/>
    <n v="1"/>
    <n v="50734"/>
    <n v="25.53"/>
    <s v="Bangladesh"/>
    <n v="14.757225433525999"/>
    <n v="10.77"/>
    <x v="2"/>
    <s v="LCL"/>
  </r>
  <r>
    <s v="2016-01-26"/>
    <s v="2016-02-27"/>
    <s v="2016-03-07"/>
    <s v="2016-03-07"/>
    <n v="32"/>
    <n v="41"/>
    <s v="CHITTAGONG"/>
    <s v="FOB"/>
    <x v="0"/>
    <n v="1"/>
    <x v="6"/>
    <s v="RAILWAY"/>
    <s v="GDAŃSK"/>
    <s v="1"/>
    <s v="25648/2015/2"/>
    <n v="54"/>
    <s v="SS16"/>
    <s v="ASROTEX"/>
    <n v="2352"/>
    <m/>
    <m/>
    <m/>
    <n v="42436"/>
    <n v="28.3"/>
    <s v="Bangladesh"/>
    <n v="16.3583815028902"/>
    <n v="11.94"/>
    <x v="2"/>
    <s v="LCL"/>
  </r>
  <r>
    <s v="2016-01-26"/>
    <s v="2016-02-27"/>
    <s v="2016-03-07"/>
    <s v="2016-03-07"/>
    <n v="32"/>
    <n v="41"/>
    <s v="CHITTAGONG"/>
    <s v="FOB"/>
    <x v="0"/>
    <n v="1"/>
    <x v="6"/>
    <s v="RAILWAY"/>
    <s v="GDAŃSK"/>
    <s v="1"/>
    <s v="29296/2015/3"/>
    <n v="54"/>
    <s v="SS16"/>
    <s v="COTTON ZONE LTD."/>
    <n v="1009"/>
    <m/>
    <m/>
    <m/>
    <n v="19705"/>
    <n v="15.39"/>
    <s v="Bangladesh"/>
    <n v="8.8959537572254295"/>
    <n v="6.49"/>
    <x v="1"/>
    <s v="LCL"/>
  </r>
  <r>
    <s v="2016-01-26"/>
    <s v="2016-02-27"/>
    <s v="2016-03-07"/>
    <s v="2016-03-07"/>
    <n v="32"/>
    <n v="41"/>
    <s v="CHITTAGONG"/>
    <s v="FOB"/>
    <x v="0"/>
    <n v="1"/>
    <x v="179"/>
    <s v="RAILWAY"/>
    <s v="GDAŃSK"/>
    <s v="1"/>
    <s v="20216/2015/20"/>
    <n v="54"/>
    <s v="SS16"/>
    <s v="FAIR TRADE INT'L"/>
    <n v="1692"/>
    <n v="0"/>
    <n v="0"/>
    <n v="1"/>
    <n v="32042"/>
    <n v="52.47"/>
    <s v="Bangladesh"/>
    <n v="30.329479768786101"/>
    <n v="22.14"/>
    <x v="0"/>
    <s v="20"/>
  </r>
  <r>
    <s v="2016-01-26"/>
    <s v="2016-02-27"/>
    <s v="2016-03-07"/>
    <s v="2016-03-07"/>
    <n v="32"/>
    <n v="41"/>
    <s v="CHITTAGONG"/>
    <s v="FOB"/>
    <x v="0"/>
    <n v="1"/>
    <x v="6"/>
    <s v="RAILWAY"/>
    <s v="GDAŃSK"/>
    <s v="1"/>
    <s v="22847/2015/6"/>
    <n v="54"/>
    <s v="SS16"/>
    <s v="FASHIONTEX"/>
    <n v="724"/>
    <m/>
    <m/>
    <m/>
    <n v="11744"/>
    <n v="16.37"/>
    <s v="Bangladesh"/>
    <n v="9.4624277456647405"/>
    <n v="6.91"/>
    <x v="1"/>
    <s v="LCL"/>
  </r>
  <r>
    <s v="2016-01-26"/>
    <s v="2016-02-27"/>
    <s v="2016-03-08"/>
    <s v="2016-03-08"/>
    <n v="32"/>
    <n v="42"/>
    <s v="CHITTAGONG"/>
    <s v="FOB"/>
    <x v="0"/>
    <n v="1"/>
    <x v="180"/>
    <s v="TRUCK"/>
    <s v="GDAŃSK"/>
    <s v="1"/>
    <s v="20216/2015/19"/>
    <n v="54"/>
    <s v="SS16"/>
    <s v="FAIR TRADE INT'L"/>
    <n v="536"/>
    <n v="0"/>
    <n v="0"/>
    <n v="1"/>
    <n v="7486"/>
    <n v="17.8"/>
    <s v="Bangladesh"/>
    <n v="10.2890173410405"/>
    <n v="7.51"/>
    <x v="1"/>
    <s v="LCL"/>
  </r>
  <r>
    <s v="2016-01-26"/>
    <s v="2016-02-27"/>
    <s v="2016-03-08"/>
    <s v="2016-03-08"/>
    <n v="32"/>
    <n v="42"/>
    <s v="CHITTAGONG"/>
    <s v="FOB"/>
    <x v="0"/>
    <n v="1"/>
    <x v="6"/>
    <s v="TRUCK"/>
    <s v="GDAŃSK"/>
    <s v="1"/>
    <s v="20370/2015/7"/>
    <n v="54"/>
    <s v="SS16"/>
    <s v="SAILOR MOON CLOTHING LTD"/>
    <n v="1107"/>
    <m/>
    <m/>
    <m/>
    <n v="18911"/>
    <n v="25.27"/>
    <s v="Bangladesh"/>
    <n v="14.606936416185"/>
    <n v="10.66"/>
    <x v="2"/>
    <s v="LCL"/>
  </r>
  <r>
    <s v="2016-01-26"/>
    <s v="2016-02-27"/>
    <s v="2016-03-08"/>
    <s v="2016-03-08"/>
    <n v="32"/>
    <n v="42"/>
    <s v="CHITTAGONG"/>
    <s v="FOB"/>
    <x v="0"/>
    <n v="1"/>
    <x v="6"/>
    <s v="TRUCK"/>
    <s v="GDAŃSK"/>
    <s v="1"/>
    <s v="20376/2015/31"/>
    <n v="54"/>
    <s v="SS16"/>
    <s v="TRANSFIGURE CLOTHING"/>
    <n v="247"/>
    <m/>
    <m/>
    <m/>
    <n v="3624"/>
    <n v="5.44"/>
    <s v="Bangladesh"/>
    <n v="3.1445086705202301"/>
    <n v="2.2999999999999998"/>
    <x v="1"/>
    <s v="LCL"/>
  </r>
  <r>
    <s v="2016-01-26"/>
    <s v="2016-02-27"/>
    <s v="2016-03-08"/>
    <s v="2016-03-08"/>
    <n v="32"/>
    <n v="42"/>
    <s v="CHITTAGONG"/>
    <s v="FOB"/>
    <x v="0"/>
    <n v="1"/>
    <x v="6"/>
    <s v="TRUCK"/>
    <s v="GDAŃSK"/>
    <s v="1"/>
    <s v="20376/2015/32"/>
    <n v="54"/>
    <s v="SS16"/>
    <s v="TRANSFIGURE CLOTHING"/>
    <n v="593"/>
    <m/>
    <m/>
    <m/>
    <n v="11357"/>
    <n v="12.05"/>
    <s v="Bangladesh"/>
    <n v="6.9653179190751402"/>
    <n v="5.08"/>
    <x v="1"/>
    <s v="LCL"/>
  </r>
  <r>
    <s v="2016-01-26"/>
    <s v="2016-02-27"/>
    <s v="2016-03-08"/>
    <s v="2016-03-08"/>
    <n v="32"/>
    <n v="42"/>
    <s v="CHITTAGONG"/>
    <s v="FOB"/>
    <x v="0"/>
    <n v="1"/>
    <x v="6"/>
    <s v="TRUCK"/>
    <s v="GDAŃSK"/>
    <s v="1"/>
    <s v="32727/2015/1"/>
    <n v="54"/>
    <s v="SS16"/>
    <s v="ALEMA TEXTILE LTD."/>
    <n v="727"/>
    <m/>
    <m/>
    <m/>
    <n v="11772"/>
    <n v="7.36"/>
    <s v="Bangladesh"/>
    <n v="4.2543352601156101"/>
    <n v="3.11"/>
    <x v="1"/>
    <s v="LCL"/>
  </r>
  <r>
    <s v="2016-01-28"/>
    <s v="2016-02-01"/>
    <s v="2016-02-03"/>
    <s v="2016-02-03"/>
    <n v="4"/>
    <n v="6"/>
    <s v="ŁÓDŹ"/>
    <s v="DDU"/>
    <x v="2"/>
    <n v="1"/>
    <x v="83"/>
    <s v="TRUCK"/>
    <s v="WARSZAWA"/>
    <s v="1"/>
    <s v="20991/2015/7"/>
    <n v="54"/>
    <s v="SS16"/>
    <s v="SANGOTRA FASHIONS"/>
    <n v="808"/>
    <n v="0"/>
    <n v="0"/>
    <n v="0"/>
    <n v="13511"/>
    <m/>
    <s v="India"/>
    <n v="0"/>
    <n v="0"/>
    <x v="1"/>
    <s v="LCL"/>
  </r>
  <r>
    <s v="2016-01-28"/>
    <s v="2016-02-27"/>
    <s v="2016-03-01"/>
    <s v="2016-03-01"/>
    <n v="30"/>
    <n v="33"/>
    <s v="SHENZHEN"/>
    <s v="FOB"/>
    <x v="0"/>
    <n v="0"/>
    <x v="181"/>
    <s v="TRUCK"/>
    <s v="GDAŃSK"/>
    <s v="1"/>
    <s v="62923/SS16/1"/>
    <n v="51"/>
    <s v="SS16"/>
    <s v="NIKOO COMPANY LTD."/>
    <n v="1001"/>
    <n v="0"/>
    <n v="1"/>
    <n v="0"/>
    <n v="9933"/>
    <n v="33.51"/>
    <s v="People's Republic of China"/>
    <n v="19.369942196531799"/>
    <n v="14.14"/>
    <x v="2"/>
    <s v="20"/>
  </r>
  <r>
    <s v="2016-01-29"/>
    <s v="2016-03-07"/>
    <s v="2016-03-11"/>
    <s v="2016-03-11"/>
    <n v="38"/>
    <n v="42"/>
    <s v="SHANGHAI"/>
    <s v="FOB"/>
    <x v="0"/>
    <n v="0"/>
    <x v="182"/>
    <s v="RAILWAY"/>
    <s v="GDAŃSK"/>
    <s v="1"/>
    <s v="41156/2015/1"/>
    <n v="51"/>
    <s v="SS16"/>
    <s v="ANHUI TECHNOLOGY I/E"/>
    <n v="2001"/>
    <n v="0"/>
    <n v="0"/>
    <n v="1"/>
    <n v="20366"/>
    <n v="56.37"/>
    <s v="People's Republic of China"/>
    <n v="32.583815028901697"/>
    <n v="23.79"/>
    <x v="0"/>
    <s v="20"/>
  </r>
  <r>
    <s v="2016-01-29"/>
    <s v="2016-03-07"/>
    <s v="2016-03-11"/>
    <s v="2016-03-11"/>
    <n v="38"/>
    <n v="42"/>
    <s v="SHANGHAI"/>
    <s v="FOB"/>
    <x v="0"/>
    <n v="0"/>
    <x v="183"/>
    <s v="TRUCK"/>
    <s v="GDAŃSK"/>
    <s v="1"/>
    <s v="21252/2015/4"/>
    <n v="52"/>
    <s v="SS16"/>
    <s v="SUZHOU QINJIAN I/E"/>
    <n v="1198"/>
    <n v="1"/>
    <n v="0"/>
    <n v="0"/>
    <n v="23805"/>
    <n v="24.14"/>
    <s v="People's Republic of China"/>
    <n v="13.953757225433501"/>
    <n v="10.19"/>
    <x v="1"/>
    <s v="LCL"/>
  </r>
  <r>
    <s v="2016-01-29"/>
    <s v="2016-03-07"/>
    <s v="2016-03-11"/>
    <s v="2016-03-11"/>
    <n v="38"/>
    <n v="42"/>
    <s v="SHANGHAI"/>
    <s v="FOB"/>
    <x v="0"/>
    <n v="1"/>
    <x v="184"/>
    <s v="RAILWAY"/>
    <s v="GDAŃSK"/>
    <s v="1"/>
    <s v="19960/2015/6"/>
    <n v="54"/>
    <s v="SS16"/>
    <s v="SUMEC TEXTILE"/>
    <n v="351"/>
    <n v="0"/>
    <n v="1"/>
    <n v="0"/>
    <n v="3665"/>
    <n v="12.53"/>
    <s v="People's Republic of China"/>
    <n v="7.2427745664739902"/>
    <n v="5.29"/>
    <x v="1"/>
    <s v="LCL"/>
  </r>
  <r>
    <s v="2016-01-29"/>
    <s v="2016-03-07"/>
    <s v="2016-03-11"/>
    <s v="2016-03-11"/>
    <n v="38"/>
    <n v="42"/>
    <s v="SHANGHAI"/>
    <s v="FOB"/>
    <x v="0"/>
    <n v="1"/>
    <x v="6"/>
    <s v="RAILWAY"/>
    <s v="GDAŃSK"/>
    <s v="1"/>
    <s v="21822/2015/6"/>
    <n v="52"/>
    <s v="SS16"/>
    <s v="ZHENJIANG S&amp;C"/>
    <n v="1270"/>
    <m/>
    <m/>
    <m/>
    <n v="20923"/>
    <n v="22.62"/>
    <s v="People's Republic of China"/>
    <n v="13.075144508670499"/>
    <n v="9.5399999999999991"/>
    <x v="1"/>
    <s v="LCL"/>
  </r>
  <r>
    <s v="2016-01-29"/>
    <s v="2016-03-07"/>
    <s v="2016-03-11"/>
    <s v="2016-03-11"/>
    <n v="38"/>
    <n v="42"/>
    <s v="SHANGHAI"/>
    <s v="FOB"/>
    <x v="0"/>
    <n v="1"/>
    <x v="6"/>
    <s v="RAILWAY"/>
    <s v="GDAŃSK"/>
    <s v="1"/>
    <s v="29139/2015/1"/>
    <n v="54"/>
    <s v="SS16"/>
    <s v="ANHUI TECHNOLOGY I/E"/>
    <n v="204"/>
    <m/>
    <m/>
    <m/>
    <n v="1601"/>
    <n v="6.25"/>
    <s v="People's Republic of China"/>
    <n v="3.6127167630057802"/>
    <n v="2.64"/>
    <x v="1"/>
    <s v="LCL"/>
  </r>
  <r>
    <s v="2016-01-30"/>
    <s v="2016-02-02"/>
    <s v="2016-02-15"/>
    <s v="2016-02-15"/>
    <n v="3"/>
    <n v="16"/>
    <s v="ŁÓDŹ"/>
    <s v="DDU"/>
    <x v="2"/>
    <n v="1"/>
    <x v="83"/>
    <s v="TRUCK"/>
    <s v="WARSZAWA"/>
    <s v="1"/>
    <s v="20228/2015/7"/>
    <n v="54"/>
    <s v="SS16"/>
    <s v="BONDED FASHION LTD."/>
    <n v="684"/>
    <m/>
    <m/>
    <m/>
    <n v="12363"/>
    <n v="16"/>
    <s v="Bangladesh"/>
    <n v="9.2485549132948002"/>
    <n v="6.75"/>
    <x v="1"/>
    <s v="LCL"/>
  </r>
  <r>
    <s v="2016-01-30"/>
    <s v="2016-03-05"/>
    <s v="2016-03-09"/>
    <s v="2016-03-09"/>
    <n v="35"/>
    <n v="39"/>
    <s v="CHITTAGONG"/>
    <s v="FOB"/>
    <x v="0"/>
    <n v="0"/>
    <x v="185"/>
    <s v="RAILWAY"/>
    <s v="GDAŃSK"/>
    <s v="1"/>
    <s v="21146/2015/3"/>
    <n v="54"/>
    <s v="SS16"/>
    <s v="N.T.APPARELS LTD."/>
    <n v="1439"/>
    <n v="0"/>
    <n v="0"/>
    <n v="1"/>
    <n v="29217"/>
    <n v="67"/>
    <s v="Bangladesh"/>
    <n v="38.728323699421999"/>
    <n v="28.27"/>
    <x v="0"/>
    <s v="40"/>
  </r>
  <r>
    <s v="2016-01-30"/>
    <s v="2016-03-05"/>
    <s v="2016-03-09"/>
    <s v="2016-03-09"/>
    <n v="35"/>
    <n v="39"/>
    <s v="CHITTAGONG"/>
    <s v="FOB"/>
    <x v="0"/>
    <n v="1"/>
    <x v="186"/>
    <s v="RAILWAY"/>
    <s v="GDAŃSK"/>
    <s v="1"/>
    <s v="20216/2015/21"/>
    <n v="54"/>
    <s v="SS16"/>
    <s v="FAIR TRADE INT'L"/>
    <n v="1720"/>
    <n v="0"/>
    <n v="1"/>
    <n v="0"/>
    <n v="31031"/>
    <n v="39.22"/>
    <s v="Bangladesh"/>
    <n v="22.670520231213899"/>
    <n v="16.55"/>
    <x v="2"/>
    <s v="20"/>
  </r>
  <r>
    <s v="2016-01-30"/>
    <s v="2016-03-05"/>
    <s v="2016-03-09"/>
    <s v="2016-03-09"/>
    <n v="35"/>
    <n v="39"/>
    <s v="CHITTAGONG"/>
    <s v="FOB"/>
    <x v="0"/>
    <n v="1"/>
    <x v="6"/>
    <s v="RAILWAY"/>
    <s v="GDAŃSK"/>
    <s v="1"/>
    <s v="20216/2015/22"/>
    <n v="54"/>
    <s v="SS16"/>
    <s v="FAIR TRADE INT'L"/>
    <n v="584"/>
    <m/>
    <m/>
    <m/>
    <n v="7700"/>
    <n v="12.26"/>
    <s v="Bangladesh"/>
    <n v="7.0867052023121397"/>
    <n v="5.17"/>
    <x v="1"/>
    <s v="LCL"/>
  </r>
  <r>
    <s v="2016-01-30"/>
    <s v="2016-03-05"/>
    <s v="2016-03-09"/>
    <s v="2016-03-09"/>
    <n v="35"/>
    <n v="39"/>
    <s v="CHITTAGONG"/>
    <s v="FOB"/>
    <x v="0"/>
    <n v="1"/>
    <x v="6"/>
    <s v="RAILWAY"/>
    <s v="GDAŃSK"/>
    <s v="1"/>
    <s v="29157/2015/1"/>
    <n v="52"/>
    <s v="SS16"/>
    <s v="TEXZAM INTERNATIONAL"/>
    <n v="1049"/>
    <m/>
    <m/>
    <m/>
    <n v="16628"/>
    <n v="7"/>
    <s v="Bangladesh"/>
    <n v="4.04624277456647"/>
    <n v="2.95"/>
    <x v="1"/>
    <s v="LCL"/>
  </r>
  <r>
    <s v="2016-01-30"/>
    <s v="2016-03-05"/>
    <s v="2016-03-09"/>
    <s v="2016-03-09"/>
    <n v="35"/>
    <n v="39"/>
    <s v="CHITTAGONG"/>
    <s v="FOB"/>
    <x v="0"/>
    <n v="1"/>
    <x v="187"/>
    <s v="RAILWAY"/>
    <s v="GDAŃSK"/>
    <s v="1"/>
    <s v="21146/2015/2"/>
    <n v="54"/>
    <s v="SS16"/>
    <s v="N.T.APPARELS LTD."/>
    <n v="1392"/>
    <n v="0"/>
    <n v="0"/>
    <n v="1"/>
    <n v="32937"/>
    <n v="63.01"/>
    <s v="Bangladesh"/>
    <n v="36.421965317919103"/>
    <n v="26.59"/>
    <x v="0"/>
    <s v="20"/>
  </r>
  <r>
    <s v="2016-01-30"/>
    <s v="2016-03-05"/>
    <s v="2016-03-09"/>
    <s v="2016-03-09"/>
    <n v="35"/>
    <n v="39"/>
    <s v="CHITTAGONG"/>
    <s v="FOB"/>
    <x v="0"/>
    <n v="1"/>
    <x v="6"/>
    <s v="RAILWAY"/>
    <s v="GDAŃSK"/>
    <s v="1"/>
    <s v="29296/2015/4"/>
    <n v="54"/>
    <s v="SS16"/>
    <s v="COTTON ZONE LTD."/>
    <n v="208"/>
    <m/>
    <m/>
    <m/>
    <n v="4600"/>
    <n v="3.96"/>
    <s v="Bangladesh"/>
    <n v="2.2890173410404602"/>
    <n v="1.67"/>
    <x v="1"/>
    <s v="LCL"/>
  </r>
  <r>
    <s v="2016-01-31"/>
    <s v="2016-02-24"/>
    <s v="2016-02-29"/>
    <s v="2016-02-29"/>
    <n v="24"/>
    <n v="29"/>
    <s v="MUMBAI"/>
    <s v="FOB"/>
    <x v="0"/>
    <n v="0"/>
    <x v="188"/>
    <s v="TRUCK"/>
    <s v="HAMBURG"/>
    <s v="1"/>
    <s v="20991/2015/4"/>
    <n v="54"/>
    <s v="SS16"/>
    <s v="SANGOTRA FASHIONS"/>
    <n v="2454"/>
    <n v="0"/>
    <n v="1"/>
    <n v="0"/>
    <n v="40309"/>
    <n v="54.5"/>
    <s v="India"/>
    <n v="31.5028901734104"/>
    <n v="23"/>
    <x v="0"/>
    <s v="20"/>
  </r>
  <r>
    <s v="2016-01-31"/>
    <s v="2016-02-24"/>
    <s v="2016-03-03"/>
    <s v="2016-03-03"/>
    <n v="24"/>
    <n v="32"/>
    <s v="MUMBAI"/>
    <s v="FOB"/>
    <x v="0"/>
    <n v="0"/>
    <x v="189"/>
    <s v="RAILWAY"/>
    <s v="HAMBURG"/>
    <s v="1"/>
    <s v="20991/2015/13"/>
    <n v="54"/>
    <s v="SS16"/>
    <s v="SANGOTRA FASHIONS"/>
    <n v="888"/>
    <n v="1"/>
    <n v="0"/>
    <n v="0"/>
    <n v="12242"/>
    <n v="30"/>
    <s v="India"/>
    <n v="17.341040462427699"/>
    <n v="12.66"/>
    <x v="2"/>
    <s v="LCL"/>
  </r>
  <r>
    <s v="2016-02-02"/>
    <s v="2016-02-04"/>
    <s v="2016-02-12"/>
    <s v="2016-02-12"/>
    <n v="2"/>
    <n v="10"/>
    <s v="ŁÓDŹ"/>
    <s v="DDU"/>
    <x v="2"/>
    <n v="1"/>
    <x v="83"/>
    <s v="TRUCK"/>
    <s v="FRANKFURT"/>
    <s v="1"/>
    <s v="20808/2015/16"/>
    <n v="54"/>
    <s v="SS16"/>
    <s v="FASHION WEAR INT'L"/>
    <n v="1757"/>
    <n v="0"/>
    <n v="0"/>
    <n v="0"/>
    <n v="37076"/>
    <n v="31.47"/>
    <s v="Bangladesh"/>
    <n v="18.1907514450867"/>
    <n v="13.28"/>
    <x v="2"/>
    <s v="LCL"/>
  </r>
  <r>
    <s v="2016-02-02"/>
    <s v="2016-02-04"/>
    <s v="2016-02-12"/>
    <s v="2016-02-12"/>
    <n v="2"/>
    <n v="10"/>
    <s v="ŁÓDŹ"/>
    <s v="DDU"/>
    <x v="2"/>
    <n v="1"/>
    <x v="83"/>
    <s v="TRUCK"/>
    <s v="FRANKFURT"/>
    <s v="1"/>
    <s v="21143/2015/6"/>
    <n v="54"/>
    <s v="SS16"/>
    <s v="SEACOTEX FABRICS LTD"/>
    <n v="500"/>
    <n v="0"/>
    <n v="0"/>
    <n v="0"/>
    <n v="8989"/>
    <m/>
    <s v="Bangladesh"/>
    <n v="0"/>
    <n v="0"/>
    <x v="1"/>
    <s v="LCL"/>
  </r>
  <r>
    <s v="2016-02-02"/>
    <s v="2016-03-05"/>
    <s v="2016-03-11"/>
    <s v="2016-03-11"/>
    <n v="32"/>
    <n v="38"/>
    <s v="NINGBO"/>
    <s v="FOB"/>
    <x v="0"/>
    <n v="1"/>
    <x v="190"/>
    <s v="TRUCK"/>
    <s v="HAMBURG"/>
    <s v="1"/>
    <s v="20613/2015/5"/>
    <n v="54"/>
    <s v="SS16"/>
    <s v="VIVID COLOUR"/>
    <n v="7"/>
    <n v="0"/>
    <n v="0"/>
    <n v="0"/>
    <n v="650"/>
    <n v="0.8"/>
    <s v="Hong Kong S.A.R."/>
    <n v="0.46242774566473999"/>
    <n v="0.34"/>
    <x v="1"/>
    <s v="LCL"/>
  </r>
  <r>
    <s v="2016-02-02"/>
    <s v="2016-03-05"/>
    <s v="2016-03-11"/>
    <s v="2016-03-11"/>
    <n v="32"/>
    <n v="38"/>
    <s v="NINGBO"/>
    <s v="FOB"/>
    <x v="0"/>
    <n v="1"/>
    <x v="6"/>
    <s v="TRUCK"/>
    <s v="HAMBURG"/>
    <s v="1"/>
    <s v="21046/2015/15"/>
    <n v="54"/>
    <s v="SS16"/>
    <s v="NINGBO MIAORUI"/>
    <n v="428"/>
    <n v="0"/>
    <n v="0"/>
    <n v="0"/>
    <n v="6732"/>
    <n v="11.26"/>
    <s v="People's Republic of China"/>
    <n v="6.5086705202312096"/>
    <n v="4.75"/>
    <x v="1"/>
    <s v="LCL"/>
  </r>
  <r>
    <s v="2016-02-02"/>
    <s v="2016-03-07"/>
    <s v="2016-03-11"/>
    <s v="2016-03-11"/>
    <n v="34"/>
    <n v="38"/>
    <s v="XIAMEN"/>
    <s v="FOB"/>
    <x v="0"/>
    <n v="0"/>
    <x v="191"/>
    <m/>
    <s v="HAMBURG"/>
    <s v="1"/>
    <s v="20336/2015/4"/>
    <n v="54"/>
    <s v="SS16"/>
    <s v="QUANZHOU CEREALS O&amp;F"/>
    <n v="1154"/>
    <n v="1"/>
    <n v="0"/>
    <n v="0"/>
    <n v="17117"/>
    <n v="20.82"/>
    <s v="People's Republic of China"/>
    <n v="12.034682080924901"/>
    <n v="8.7899999999999991"/>
    <x v="1"/>
    <s v="LCL"/>
  </r>
  <r>
    <s v="2016-02-02"/>
    <s v="2016-03-07"/>
    <s v="2016-03-11"/>
    <s v="2016-03-11"/>
    <n v="34"/>
    <n v="38"/>
    <s v="XIAMEN"/>
    <s v="FOB"/>
    <x v="0"/>
    <n v="1"/>
    <x v="192"/>
    <s v="TRUCK"/>
    <s v="HAMBURG"/>
    <s v="1"/>
    <s v="2524/2016/1"/>
    <n v="54"/>
    <s v="SS16"/>
    <s v="XIAMEN UNI-METAL CO."/>
    <n v="2283"/>
    <n v="0"/>
    <n v="1"/>
    <n v="0"/>
    <n v="35442"/>
    <n v="37.090000000000003"/>
    <s v="People's Republic of China"/>
    <n v="21.439306358381501"/>
    <n v="15.65"/>
    <x v="2"/>
    <s v="20"/>
  </r>
  <r>
    <s v="2016-02-02"/>
    <s v="2016-03-28"/>
    <s v="2016-04-01"/>
    <s v="2016-04-01"/>
    <n v="55"/>
    <n v="59"/>
    <s v="XIAMEN"/>
    <s v="FOB"/>
    <x v="0"/>
    <n v="0"/>
    <x v="193"/>
    <s v="RAILWAY"/>
    <s v="GDAŃSK"/>
    <s v="1"/>
    <s v="20647/2015/4"/>
    <n v="54"/>
    <s v="SS16"/>
    <s v="XIAMEN KINGLAND"/>
    <n v="4088"/>
    <n v="0"/>
    <n v="1"/>
    <n v="0"/>
    <n v="64948"/>
    <n v="51.12"/>
    <s v="People's Republic of China"/>
    <n v="29.549132947976901"/>
    <n v="21.57"/>
    <x v="0"/>
    <s v="20"/>
  </r>
  <r>
    <s v="2016-02-03"/>
    <s v="2016-02-06"/>
    <s v="2016-02-17"/>
    <s v="2016-02-17"/>
    <n v="3"/>
    <n v="14"/>
    <s v="ŁÓDŹ"/>
    <s v="DDU"/>
    <x v="2"/>
    <n v="1"/>
    <x v="83"/>
    <s v="TRUCK"/>
    <s v="WARSZAWA"/>
    <s v="1"/>
    <s v="20228/2015/8"/>
    <n v="54"/>
    <s v="SS16"/>
    <s v="BONDED FASHION LTD."/>
    <n v="461"/>
    <n v="0"/>
    <n v="0"/>
    <n v="0"/>
    <n v="8699"/>
    <n v="16.920000000000002"/>
    <s v="Bangladesh"/>
    <n v="9.7803468208092497"/>
    <n v="7.14"/>
    <x v="1"/>
    <s v="LCL"/>
  </r>
  <r>
    <s v="2016-02-04"/>
    <s v="2016-02-10"/>
    <s v="2016-02-15"/>
    <s v="2016-02-15"/>
    <n v="6"/>
    <n v="11"/>
    <s v="ŁÓDŹ"/>
    <s v="DDU"/>
    <x v="2"/>
    <n v="1"/>
    <x v="83"/>
    <s v="TRUCK"/>
    <s v="FRANKFURT"/>
    <s v="1"/>
    <s v="20467/2015/21"/>
    <n v="54"/>
    <s v="SS16"/>
    <s v="INNOVATION DESIGN"/>
    <n v="504"/>
    <n v="0"/>
    <n v="0"/>
    <n v="0"/>
    <n v="10497"/>
    <n v="13.83"/>
    <s v="Bangladesh"/>
    <n v="7.99421965317919"/>
    <n v="5.84"/>
    <x v="1"/>
    <s v="LCL"/>
  </r>
  <r>
    <s v="2016-02-05"/>
    <s v="2016-02-08"/>
    <s v="2016-02-11"/>
    <s v="2016-02-11"/>
    <n v="3"/>
    <n v="6"/>
    <s v="ŁÓDŹ"/>
    <s v="DDU"/>
    <x v="2"/>
    <n v="1"/>
    <x v="83"/>
    <s v="TRUCK"/>
    <s v="WARSZAWA"/>
    <s v="1"/>
    <s v="20194/2015/5"/>
    <n v="54"/>
    <s v="SS16"/>
    <s v="XIAMEN JUSTSUN"/>
    <n v="280"/>
    <n v="0"/>
    <n v="0"/>
    <n v="0"/>
    <n v="3644"/>
    <n v="2.93"/>
    <s v="People's Republic of China"/>
    <n v="1.6936416184971099"/>
    <n v="1.24"/>
    <x v="1"/>
    <s v="LCL"/>
  </r>
  <r>
    <s v="2016-02-06"/>
    <s v="2016-03-02"/>
    <s v="2016-03-11"/>
    <s v="2016-03-11"/>
    <n v="25"/>
    <n v="34"/>
    <s v="TUTICORIN"/>
    <s v="FOB"/>
    <x v="0"/>
    <n v="1"/>
    <x v="3"/>
    <s v="TRUCK"/>
    <s v="HAMBURG"/>
    <s v="1"/>
    <s v="24094/2015/3"/>
    <n v="54"/>
    <s v="SS16"/>
    <s v="SANTEX INC"/>
    <n v="440"/>
    <n v="0"/>
    <n v="0"/>
    <n v="0"/>
    <n v="9870"/>
    <n v="14.76"/>
    <s v="India"/>
    <n v="8.5317919075144495"/>
    <n v="6.23"/>
    <x v="1"/>
    <s v="LCL"/>
  </r>
  <r>
    <s v="2016-02-06"/>
    <s v="2016-03-18"/>
    <s v="2016-03-23"/>
    <s v="2016-03-23"/>
    <n v="41"/>
    <n v="46"/>
    <s v="CHITTAGONG"/>
    <s v="FOB"/>
    <x v="0"/>
    <n v="1"/>
    <x v="194"/>
    <s v="RAILWAY"/>
    <s v="GDAŃSK"/>
    <s v="1"/>
    <s v="20376/2015/34"/>
    <n v="54"/>
    <s v="SS16"/>
    <s v="TRANSFIGURE CLOTHING"/>
    <n v="282"/>
    <n v="0"/>
    <n v="0"/>
    <n v="1"/>
    <n v="4414"/>
    <n v="4.4800000000000004"/>
    <s v="Bangladesh"/>
    <n v="2.5895953757225398"/>
    <n v="1.89"/>
    <x v="1"/>
    <s v="LCL"/>
  </r>
  <r>
    <s v="2016-02-06"/>
    <s v="2016-03-18"/>
    <s v="2016-03-23"/>
    <s v="2016-03-23"/>
    <n v="41"/>
    <n v="46"/>
    <s v="CHITTAGONG"/>
    <s v="FOB"/>
    <x v="0"/>
    <n v="1"/>
    <x v="6"/>
    <s v="RAILWAY"/>
    <s v="GDAŃSK"/>
    <s v="1"/>
    <s v="20376/2015/4"/>
    <n v="54"/>
    <s v="SS16"/>
    <s v="TRANSFIGURE CLOTHING"/>
    <n v="1160"/>
    <m/>
    <m/>
    <m/>
    <n v="18618"/>
    <n v="16.91"/>
    <s v="Bangladesh"/>
    <n v="9.7745664739884397"/>
    <n v="7.14"/>
    <x v="1"/>
    <s v="LCL"/>
  </r>
  <r>
    <s v="2016-02-06"/>
    <s v="2016-03-18"/>
    <s v="2016-03-23"/>
    <s v="2016-03-23"/>
    <n v="41"/>
    <n v="46"/>
    <s v="CHITTAGONG"/>
    <s v="FOB"/>
    <x v="0"/>
    <n v="1"/>
    <x v="6"/>
    <s v="RAILWAY"/>
    <s v="GDAŃSK"/>
    <s v="1"/>
    <s v="20808/2015/21"/>
    <n v="54"/>
    <s v="SS16"/>
    <s v="FASHION WEAR INT'L"/>
    <n v="3145"/>
    <m/>
    <m/>
    <m/>
    <n v="77138"/>
    <n v="47.84"/>
    <s v="Bangladesh"/>
    <n v="27.653179190751398"/>
    <n v="20.190000000000001"/>
    <x v="2"/>
    <s v="20"/>
  </r>
  <r>
    <s v="2016-02-06"/>
    <s v="2016-03-18"/>
    <s v="2016-03-23"/>
    <s v="2016-03-23"/>
    <n v="41"/>
    <n v="46"/>
    <s v="XIAMEN"/>
    <s v="FOB"/>
    <x v="0"/>
    <n v="0"/>
    <x v="195"/>
    <s v="RAILWAY"/>
    <s v="GDAŃSK"/>
    <s v="1"/>
    <s v="34782/2015/6"/>
    <n v="51"/>
    <s v="SS16"/>
    <s v="VICAN FOOTWEAR"/>
    <n v="1201"/>
    <n v="0"/>
    <n v="0"/>
    <n v="1"/>
    <n v="13883"/>
    <n v="66.430000000000007"/>
    <s v="People's Republic of China"/>
    <n v="38.398843930635799"/>
    <n v="28.03"/>
    <x v="0"/>
    <s v="40"/>
  </r>
  <r>
    <s v="2016-02-06"/>
    <s v="2016-03-18"/>
    <s v="2016-03-24"/>
    <s v="2016-03-24"/>
    <n v="41"/>
    <n v="47"/>
    <s v="CHITTAGONG"/>
    <s v="FOB"/>
    <x v="0"/>
    <n v="1"/>
    <x v="196"/>
    <s v="RAILWAY"/>
    <s v="GDAŃSK"/>
    <s v="1"/>
    <s v="20370/2015/8"/>
    <n v="54"/>
    <s v="SS16"/>
    <s v="SAILOR MOON CLOTHING LTD"/>
    <n v="385"/>
    <n v="0"/>
    <n v="1"/>
    <n v="0"/>
    <n v="7782"/>
    <n v="9.82"/>
    <s v="Bangladesh"/>
    <n v="5.67630057803468"/>
    <n v="4.1399999999999997"/>
    <x v="1"/>
    <s v="LCL"/>
  </r>
  <r>
    <s v="2016-02-06"/>
    <s v="2016-03-18"/>
    <s v="2016-03-24"/>
    <s v="2016-03-24"/>
    <n v="41"/>
    <n v="47"/>
    <s v="CHITTAGONG"/>
    <s v="FOB"/>
    <x v="0"/>
    <n v="1"/>
    <x v="6"/>
    <s v="RAILWAY"/>
    <s v="GDAŃSK"/>
    <s v="1"/>
    <s v="20808/2015/17"/>
    <n v="54"/>
    <s v="SS16"/>
    <s v="FASHION WEAR INT'L"/>
    <n v="1981"/>
    <m/>
    <m/>
    <m/>
    <n v="47682"/>
    <n v="35.380000000000003"/>
    <s v="Bangladesh"/>
    <n v="20.450867052023099"/>
    <n v="14.93"/>
    <x v="2"/>
    <s v="20"/>
  </r>
  <r>
    <s v="2016-02-06"/>
    <s v="2016-03-18"/>
    <s v="2016-03-24"/>
    <s v="2016-03-24"/>
    <n v="41"/>
    <n v="47"/>
    <s v="CHITTAGONG"/>
    <s v="FOB"/>
    <x v="0"/>
    <n v="1"/>
    <x v="6"/>
    <s v="RAILWAY"/>
    <s v="GDAŃSK"/>
    <s v="1"/>
    <s v="29296/2015/6"/>
    <n v="54"/>
    <s v="SS16"/>
    <s v="COTTON ZONE LTD."/>
    <n v="429"/>
    <m/>
    <m/>
    <m/>
    <n v="9200"/>
    <n v="6.52"/>
    <s v="Bangladesh"/>
    <n v="3.7687861271676302"/>
    <n v="2.75"/>
    <x v="1"/>
    <s v="LCL"/>
  </r>
  <r>
    <s v="2016-02-07"/>
    <s v="2016-02-09"/>
    <s v="2016-02-12"/>
    <s v="2016-02-12"/>
    <n v="2"/>
    <n v="5"/>
    <s v="ŁÓDŹ"/>
    <s v="DDU"/>
    <x v="2"/>
    <n v="1"/>
    <x v="83"/>
    <s v="TRUCK"/>
    <s v="WARSZAWA"/>
    <s v="1"/>
    <s v="20214/2015/11"/>
    <n v="54"/>
    <s v="SS16"/>
    <s v="LICHEE APPAREL"/>
    <n v="583"/>
    <n v="0"/>
    <n v="0"/>
    <n v="0"/>
    <n v="8830"/>
    <n v="5.61"/>
    <s v="India"/>
    <n v="3.2427745664739902"/>
    <n v="2.37"/>
    <x v="1"/>
    <s v="LCL"/>
  </r>
  <r>
    <s v="2016-02-08"/>
    <s v="2016-03-12"/>
    <s v="2016-03-17"/>
    <s v="2016-03-17"/>
    <n v="33"/>
    <n v="38"/>
    <s v="NINGBO"/>
    <s v="FOB"/>
    <x v="0"/>
    <n v="0"/>
    <x v="197"/>
    <s v="RAILWAY"/>
    <s v="GDAŃSK"/>
    <s v="1"/>
    <s v="24125/2015/4"/>
    <n v="54"/>
    <s v="SS16"/>
    <s v="SHAOXING GOLDEN WAVE"/>
    <n v="1001"/>
    <n v="0"/>
    <n v="1"/>
    <n v="0"/>
    <n v="18572"/>
    <n v="41.62"/>
    <s v="People's Republic of China"/>
    <n v="24.0578034682081"/>
    <n v="17.559999999999999"/>
    <x v="2"/>
    <s v="20"/>
  </r>
  <r>
    <s v="2016-02-08"/>
    <s v="2016-03-12"/>
    <s v="2016-03-17"/>
    <s v="2016-03-17"/>
    <n v="33"/>
    <n v="38"/>
    <s v="NINGBO"/>
    <s v="FOB"/>
    <x v="0"/>
    <n v="0"/>
    <x v="198"/>
    <s v="RAILWAY"/>
    <s v="GDAŃSK"/>
    <s v="1"/>
    <s v="21046/2015/4"/>
    <n v="54"/>
    <s v="SS16"/>
    <s v="NINGBO MIAORUI"/>
    <n v="2622"/>
    <n v="0"/>
    <n v="0"/>
    <n v="1"/>
    <n v="52777"/>
    <n v="57.82"/>
    <s v="People's Republic of China"/>
    <n v="33.421965317919103"/>
    <n v="24.4"/>
    <x v="0"/>
    <s v="20"/>
  </r>
  <r>
    <s v="2016-02-08"/>
    <s v="2016-03-12"/>
    <s v="2016-03-17"/>
    <s v="2016-03-17"/>
    <n v="33"/>
    <n v="38"/>
    <s v="XIAMEN"/>
    <s v="FOB"/>
    <x v="0"/>
    <n v="0"/>
    <x v="199"/>
    <s v="RAILWAY"/>
    <s v="GDAŃSK"/>
    <s v="1"/>
    <s v="29754/2015/7"/>
    <n v="51"/>
    <s v="SS16"/>
    <s v="BOK CO., LTD."/>
    <n v="581"/>
    <n v="1"/>
    <n v="0"/>
    <n v="0"/>
    <n v="4939"/>
    <n v="19.62"/>
    <s v="People's Republic of China"/>
    <n v="11.341040462427699"/>
    <n v="8.2799999999999994"/>
    <x v="1"/>
    <s v="LCL"/>
  </r>
  <r>
    <s v="2016-02-08"/>
    <s v="2016-03-28"/>
    <s v="2016-04-01"/>
    <s v="2016-04-01"/>
    <n v="49"/>
    <n v="53"/>
    <s v="NINGBO"/>
    <s v="FOB"/>
    <x v="0"/>
    <n v="0"/>
    <x v="200"/>
    <s v="RAILWAY"/>
    <s v="GDAŃSK"/>
    <s v="1"/>
    <s v="21046/2015/16"/>
    <n v="54"/>
    <s v="SS16"/>
    <s v="NINGBO MIAORUI"/>
    <n v="2379"/>
    <n v="0"/>
    <n v="1"/>
    <n v="0"/>
    <n v="44741"/>
    <n v="46.16"/>
    <s v="People's Republic of China"/>
    <n v="26.682080924855502"/>
    <n v="19.48"/>
    <x v="2"/>
    <s v="20"/>
  </r>
  <r>
    <s v="2016-02-08"/>
    <s v="2016-03-28"/>
    <s v="2016-04-01"/>
    <s v="2016-04-01"/>
    <n v="49"/>
    <n v="53"/>
    <s v="XIAMEN"/>
    <s v="FOB"/>
    <x v="0"/>
    <n v="0"/>
    <x v="201"/>
    <s v="RAILWAY"/>
    <s v="GDAŃSK"/>
    <s v="1"/>
    <s v="24550/2015/3"/>
    <n v="54"/>
    <s v="SS16"/>
    <s v="XIAMEN JINMAO LOGIST"/>
    <n v="576"/>
    <n v="1"/>
    <n v="0"/>
    <n v="0"/>
    <n v="14480"/>
    <n v="14.69"/>
    <s v="People's Republic of China"/>
    <n v="8.4913294797687904"/>
    <n v="6.2"/>
    <x v="1"/>
    <s v="LCL"/>
  </r>
  <r>
    <s v="2016-02-08"/>
    <s v="2016-03-28"/>
    <s v="2016-04-04"/>
    <s v="2016-04-04"/>
    <n v="49"/>
    <n v="56"/>
    <s v="XIAMEN"/>
    <s v="FOB"/>
    <x v="0"/>
    <n v="0"/>
    <x v="202"/>
    <s v="RAILWAY"/>
    <s v="GDAŃSK"/>
    <s v="1"/>
    <s v="20647/2015/7"/>
    <n v="54"/>
    <s v="SS16"/>
    <s v="XIAMEN KINGLAND"/>
    <n v="2248"/>
    <n v="0"/>
    <n v="1"/>
    <n v="0"/>
    <n v="36624"/>
    <n v="28.2"/>
    <s v="People's Republic of China"/>
    <n v="16.300578034682101"/>
    <n v="11.9"/>
    <x v="2"/>
    <s v="LCL"/>
  </r>
  <r>
    <s v="2016-02-09"/>
    <s v="2016-02-12"/>
    <s v="2016-03-02"/>
    <s v="2016-03-02"/>
    <n v="3"/>
    <n v="22"/>
    <s v="ŁÓDŹ"/>
    <s v="DDU"/>
    <x v="2"/>
    <n v="1"/>
    <x v="83"/>
    <s v="TRUCK"/>
    <s v="WARSZAWA"/>
    <s v="1"/>
    <s v="20991/2015/16"/>
    <n v="54"/>
    <s v="SS16"/>
    <s v="SANGOTRA FASHIONS"/>
    <n v="561"/>
    <n v="0"/>
    <n v="0"/>
    <n v="0"/>
    <n v="9254"/>
    <m/>
    <s v="India"/>
    <n v="0"/>
    <n v="0"/>
    <x v="1"/>
    <s v="LCL"/>
  </r>
  <r>
    <s v="2016-02-09"/>
    <s v="2016-02-13"/>
    <s v="2016-02-22"/>
    <s v="2016-02-22"/>
    <n v="4"/>
    <n v="13"/>
    <s v="ŁÓDŹ"/>
    <s v="DDU"/>
    <x v="2"/>
    <n v="1"/>
    <x v="83"/>
    <s v="TRUCK"/>
    <s v="WARSZAWA"/>
    <s v="1"/>
    <s v="28143/2015/3"/>
    <n v="54"/>
    <s v="SS16"/>
    <s v="TEX FASHION GLOBAL"/>
    <n v="403"/>
    <n v="0"/>
    <n v="0"/>
    <n v="0"/>
    <n v="6366"/>
    <n v="5.26"/>
    <s v="Bangladesh"/>
    <n v="3.04046242774566"/>
    <n v="2.2200000000000002"/>
    <x v="1"/>
    <s v="LCL"/>
  </r>
  <r>
    <s v="2016-02-09"/>
    <s v="2016-03-03"/>
    <s v="2016-03-09"/>
    <s v="2016-03-09"/>
    <n v="23"/>
    <n v="29"/>
    <s v="MUMBAI"/>
    <s v="FOB"/>
    <x v="0"/>
    <n v="0"/>
    <x v="203"/>
    <s v="TRUCK"/>
    <s v="HAMBURG"/>
    <s v="1"/>
    <s v="20991/2015/15"/>
    <n v="54"/>
    <s v="SS16"/>
    <s v="SANGOTRA FASHIONS"/>
    <n v="560"/>
    <n v="1"/>
    <n v="0"/>
    <n v="0"/>
    <n v="9461"/>
    <n v="18.3"/>
    <s v="India"/>
    <n v="10.578034682080901"/>
    <n v="7.72"/>
    <x v="1"/>
    <s v="LCL"/>
  </r>
  <r>
    <s v="2016-02-09"/>
    <s v="2016-03-18"/>
    <s v="2016-03-23"/>
    <s v="2016-03-23"/>
    <n v="38"/>
    <n v="43"/>
    <s v="XIAMEN"/>
    <s v="FOB"/>
    <x v="0"/>
    <n v="0"/>
    <x v="204"/>
    <s v="RAILWAY"/>
    <s v="GDAŃSK"/>
    <s v="1"/>
    <s v="34782/2015/5"/>
    <n v="51"/>
    <s v="SS16"/>
    <s v="VICAN FOOTWEAR"/>
    <n v="518"/>
    <n v="1"/>
    <n v="0"/>
    <n v="0"/>
    <n v="4910"/>
    <n v="23.23"/>
    <s v="People's Republic of China"/>
    <n v="13.4277456647399"/>
    <n v="9.8000000000000007"/>
    <x v="1"/>
    <s v="LCL"/>
  </r>
  <r>
    <s v="2016-02-10"/>
    <s v="2016-03-12"/>
    <s v="2016-03-18"/>
    <s v="2016-03-18"/>
    <n v="31"/>
    <n v="37"/>
    <s v="YANTIAN"/>
    <s v="FOB"/>
    <x v="0"/>
    <n v="0"/>
    <x v="205"/>
    <s v="RAILWAY"/>
    <s v="GDAŃSK"/>
    <s v="1"/>
    <s v="32380/2015/6"/>
    <n v="51"/>
    <s v="SS16"/>
    <s v="BEEKO"/>
    <n v="463"/>
    <n v="1"/>
    <n v="0"/>
    <n v="0"/>
    <n v="5944"/>
    <n v="20.28"/>
    <s v="People's Republic of China"/>
    <n v="11.7225433526012"/>
    <n v="8.56"/>
    <x v="1"/>
    <s v="LCL"/>
  </r>
  <r>
    <s v="2016-02-11"/>
    <s v="2016-02-12"/>
    <s v="2016-02-19"/>
    <s v="2016-02-19"/>
    <n v="1"/>
    <n v="8"/>
    <s v="ŁÓDŹ"/>
    <s v="DDU"/>
    <x v="2"/>
    <n v="1"/>
    <x v="83"/>
    <s v="TRUCK"/>
    <s v="FRANKFURT"/>
    <s v="1"/>
    <s v="21143/2015/3"/>
    <n v="54"/>
    <s v="SS16"/>
    <s v="SEACOTEX FABRICS LTD"/>
    <n v="783"/>
    <n v="0"/>
    <n v="0"/>
    <n v="0"/>
    <n v="19001"/>
    <m/>
    <s v="Bangladesh"/>
    <n v="0"/>
    <n v="0"/>
    <x v="1"/>
    <s v="LCL"/>
  </r>
  <r>
    <s v="2016-02-13"/>
    <s v="2016-02-14"/>
    <s v="2016-02-19"/>
    <s v="2016-02-19"/>
    <n v="1"/>
    <n v="6"/>
    <s v="ŁÓDŹ"/>
    <s v="DDU"/>
    <x v="2"/>
    <n v="1"/>
    <x v="83"/>
    <s v="TRUCK"/>
    <s v="FRANKFURT"/>
    <s v="1"/>
    <s v="20216/2015/18"/>
    <n v="54"/>
    <s v="SS16"/>
    <s v="FAIR TRADE INT'L"/>
    <n v="2760"/>
    <n v="0"/>
    <n v="0"/>
    <n v="0"/>
    <n v="51827"/>
    <m/>
    <s v="Bangladesh"/>
    <n v="0"/>
    <n v="0"/>
    <x v="1"/>
    <s v="LCL"/>
  </r>
  <r>
    <s v="2016-02-13"/>
    <s v="2016-02-15"/>
    <s v="2016-02-26"/>
    <s v="2016-02-26"/>
    <n v="2"/>
    <n v="13"/>
    <s v="ŁÓDŹ"/>
    <s v="DDU"/>
    <x v="2"/>
    <n v="1"/>
    <x v="83"/>
    <s v="TRUCK"/>
    <s v="WARSZAWA"/>
    <s v="1"/>
    <s v="21017/2015/4"/>
    <n v="54"/>
    <s v="SS16"/>
    <s v="SEER GLOBAL LTD."/>
    <n v="276"/>
    <n v="0"/>
    <n v="0"/>
    <n v="0"/>
    <n v="5349"/>
    <m/>
    <s v="India"/>
    <n v="0"/>
    <n v="0"/>
    <x v="1"/>
    <s v="LCL"/>
  </r>
  <r>
    <s v="2016-02-14"/>
    <s v="2016-02-15"/>
    <s v="2016-02-19"/>
    <s v="2016-02-19"/>
    <n v="1"/>
    <n v="5"/>
    <s v="ŁÓDŹ"/>
    <s v="DDU"/>
    <x v="2"/>
    <n v="1"/>
    <x v="83"/>
    <s v="TRUCK"/>
    <s v="FRANKFURT"/>
    <s v="1"/>
    <s v="20231/2015/2"/>
    <n v="54"/>
    <s v="SS16"/>
    <s v="SHUDDHO MODEHAUS"/>
    <n v="360"/>
    <n v="0"/>
    <n v="0"/>
    <n v="0"/>
    <n v="4164"/>
    <n v="11.36"/>
    <s v="Bangladesh"/>
    <n v="6.5664739884393102"/>
    <n v="4.79"/>
    <x v="1"/>
    <s v="LCL"/>
  </r>
  <r>
    <s v="2016-02-14"/>
    <s v="2016-02-15"/>
    <s v="2016-02-22"/>
    <s v="2016-02-22"/>
    <n v="1"/>
    <n v="8"/>
    <s v="ŁÓDŹ"/>
    <s v="DDU"/>
    <x v="2"/>
    <n v="1"/>
    <x v="83"/>
    <s v="TRUCK"/>
    <s v="FRANKFURT"/>
    <s v="1"/>
    <s v="20231/2015/16"/>
    <n v="54"/>
    <s v="SS16"/>
    <s v="SHUDDHO MODEHAUS"/>
    <n v="1512"/>
    <n v="0"/>
    <n v="0"/>
    <n v="0"/>
    <n v="24887"/>
    <n v="34.549999999999997"/>
    <s v="Bangladesh"/>
    <n v="19.971098265896"/>
    <n v="14.58"/>
    <x v="2"/>
    <s v="20"/>
  </r>
  <r>
    <s v="2016-02-14"/>
    <s v="2016-02-15"/>
    <s v="2016-02-24"/>
    <s v="2016-02-24"/>
    <n v="1"/>
    <n v="10"/>
    <s v="ŁÓDŹ"/>
    <s v="DDU"/>
    <x v="2"/>
    <n v="1"/>
    <x v="83"/>
    <s v="TRUCK"/>
    <s v="FRANKFURT"/>
    <s v="1"/>
    <s v="20231/2015/17"/>
    <n v="54"/>
    <s v="SS16"/>
    <s v="SHUDDHO MODEHAUS"/>
    <n v="572"/>
    <n v="0"/>
    <n v="0"/>
    <n v="0"/>
    <n v="8717"/>
    <n v="13.7"/>
    <s v="Bangladesh"/>
    <n v="7.9190751445086702"/>
    <n v="5.78"/>
    <x v="1"/>
    <s v="LCL"/>
  </r>
  <r>
    <s v="2016-02-14"/>
    <s v="2016-02-15"/>
    <s v="2016-02-24"/>
    <s v="2016-02-24"/>
    <n v="1"/>
    <n v="10"/>
    <s v="ŁÓDŹ"/>
    <s v="DDU"/>
    <x v="2"/>
    <n v="1"/>
    <x v="83"/>
    <s v="TRUCK"/>
    <s v="FRANKFURT"/>
    <s v="1"/>
    <s v="20231/2015/18"/>
    <n v="54"/>
    <s v="SS16"/>
    <s v="SHUDDHO MODEHAUS"/>
    <n v="1323"/>
    <n v="0"/>
    <n v="0"/>
    <n v="0"/>
    <n v="21249"/>
    <n v="30"/>
    <s v="Bangladesh"/>
    <n v="17.341040462427699"/>
    <n v="12.66"/>
    <x v="2"/>
    <s v="LCL"/>
  </r>
  <r>
    <s v="2016-02-14"/>
    <s v="2016-02-19"/>
    <s v="2016-02-25"/>
    <s v="2016-02-25"/>
    <n v="5"/>
    <n v="11"/>
    <s v="ŁÓDŹ"/>
    <s v="DDU"/>
    <x v="2"/>
    <n v="1"/>
    <x v="83"/>
    <s v="TRUCK"/>
    <s v="FRANKFURT"/>
    <s v="1"/>
    <s v="20467/2015/22"/>
    <n v="54"/>
    <s v="SS16"/>
    <s v="INNOVATION DESIGN"/>
    <n v="818"/>
    <n v="0"/>
    <n v="0"/>
    <n v="0"/>
    <n v="12567"/>
    <n v="15.21"/>
    <s v="Bangladesh"/>
    <n v="8.7919075144508696"/>
    <n v="6.42"/>
    <x v="1"/>
    <s v="LCL"/>
  </r>
  <r>
    <s v="2016-02-15"/>
    <s v="2016-03-26"/>
    <s v="2016-04-01"/>
    <s v="2016-04-01"/>
    <n v="40"/>
    <n v="46"/>
    <s v="NINGBO"/>
    <s v="FOB"/>
    <x v="0"/>
    <n v="1"/>
    <x v="3"/>
    <s v="TRUCK"/>
    <s v="HAMBURG"/>
    <s v="1"/>
    <s v="20462/2015/4"/>
    <n v="54"/>
    <s v="SS16"/>
    <s v="NINGBO EVERGREEN"/>
    <n v="264"/>
    <n v="0"/>
    <n v="0"/>
    <n v="0"/>
    <n v="5063"/>
    <n v="7.41"/>
    <s v="People's Republic of China"/>
    <n v="4.2832369942196502"/>
    <n v="3.13"/>
    <x v="1"/>
    <s v="LCL"/>
  </r>
  <r>
    <s v="2016-02-16"/>
    <s v="2016-03-18"/>
    <s v="2016-03-24"/>
    <s v="2016-03-24"/>
    <n v="31"/>
    <n v="37"/>
    <s v="CHITTAGONG"/>
    <s v="FOB"/>
    <x v="0"/>
    <n v="1"/>
    <x v="206"/>
    <s v="RAILWAY"/>
    <s v="GDAŃSK"/>
    <s v="1"/>
    <s v="20376/2015/35"/>
    <n v="54"/>
    <s v="SS16"/>
    <s v="TRANSFIGURE CLOTHING"/>
    <n v="3168"/>
    <n v="0"/>
    <n v="1"/>
    <n v="0"/>
    <n v="64553"/>
    <n v="40.6"/>
    <s v="Bangladesh"/>
    <n v="23.4682080924856"/>
    <n v="17.13"/>
    <x v="2"/>
    <s v="20"/>
  </r>
  <r>
    <s v="2016-02-16"/>
    <s v="2016-03-18"/>
    <s v="2016-03-24"/>
    <s v="2016-03-24"/>
    <n v="31"/>
    <n v="37"/>
    <s v="CHITTAGONG"/>
    <s v="FOB"/>
    <x v="0"/>
    <n v="1"/>
    <x v="6"/>
    <s v="RAILWAY"/>
    <s v="GDAŃSK"/>
    <s v="1"/>
    <s v="29157/2015/2"/>
    <n v="52"/>
    <s v="SS16"/>
    <s v="TEXZAM INTERNATIONAL"/>
    <n v="408"/>
    <m/>
    <m/>
    <m/>
    <n v="5699"/>
    <n v="1.42"/>
    <s v="Bangladesh"/>
    <n v="0.820809248554913"/>
    <n v="0.6"/>
    <x v="1"/>
    <s v="LCL"/>
  </r>
  <r>
    <s v="2016-02-16"/>
    <s v="2016-03-18"/>
    <s v="2016-03-24"/>
    <s v="2016-03-24"/>
    <n v="31"/>
    <n v="37"/>
    <s v="CHITTAGONG"/>
    <s v="FOB"/>
    <x v="0"/>
    <n v="1"/>
    <x v="6"/>
    <s v="RAILWAY"/>
    <s v="GDAŃSK"/>
    <s v="1"/>
    <s v="61828/SS16/3"/>
    <n v="52"/>
    <s v="SS16"/>
    <s v="FASHION WEAR INT'L"/>
    <n v="964"/>
    <m/>
    <m/>
    <m/>
    <n v="15344"/>
    <n v="7.29"/>
    <s v="Bangladesh"/>
    <n v="4.2138728323699404"/>
    <n v="3.08"/>
    <x v="1"/>
    <s v="LCL"/>
  </r>
  <r>
    <s v="2016-02-17"/>
    <s v="2016-02-21"/>
    <s v="2016-02-26"/>
    <s v="2016-02-26"/>
    <n v="4"/>
    <n v="9"/>
    <s v="ŁÓDŹ"/>
    <s v="DDU"/>
    <x v="2"/>
    <n v="1"/>
    <x v="83"/>
    <s v="TRUCK"/>
    <s v="FRANKFURT"/>
    <s v="1"/>
    <s v="20808/2015/12"/>
    <n v="54"/>
    <s v="SS16"/>
    <s v="FASHION WEAR INT'L"/>
    <n v="2693"/>
    <n v="0"/>
    <n v="0"/>
    <n v="0"/>
    <n v="53902"/>
    <n v="37.71"/>
    <s v="Bangladesh"/>
    <n v="21.797687861271701"/>
    <n v="15.91"/>
    <x v="2"/>
    <s v="20"/>
  </r>
  <r>
    <s v="2016-02-17"/>
    <s v="2016-02-21"/>
    <s v="2016-03-03"/>
    <s v="2016-03-03"/>
    <n v="4"/>
    <n v="15"/>
    <s v="ŁÓDŹ"/>
    <s v="DDU"/>
    <x v="2"/>
    <n v="1"/>
    <x v="83"/>
    <s v="TRUCK"/>
    <s v="FRANKFURT"/>
    <s v="1"/>
    <s v="20231/2015/19"/>
    <n v="54"/>
    <s v="SS16"/>
    <s v="SHUDDHO MODEHAUS"/>
    <n v="486"/>
    <n v="0"/>
    <n v="0"/>
    <n v="0"/>
    <n v="6438"/>
    <n v="12.05"/>
    <s v="Bangladesh"/>
    <n v="6.9653179190751402"/>
    <n v="5.08"/>
    <x v="1"/>
    <s v="LCL"/>
  </r>
  <r>
    <s v="2016-02-17"/>
    <s v="2016-03-26"/>
    <s v="2016-04-01"/>
    <s v="2016-04-01"/>
    <n v="38"/>
    <n v="44"/>
    <s v="CHITTAGONG"/>
    <s v="FOB"/>
    <x v="0"/>
    <n v="1"/>
    <x v="207"/>
    <s v="RAILWAY"/>
    <s v="GDAŃSK"/>
    <s v="1"/>
    <s v="20216/2015/24"/>
    <n v="54"/>
    <s v="SS16"/>
    <s v="FAIR TRADE INT'L"/>
    <n v="1183"/>
    <n v="0"/>
    <n v="0"/>
    <n v="1"/>
    <n v="18210"/>
    <n v="19.309999999999999"/>
    <s v="Bangladesh"/>
    <n v="11.1618497109827"/>
    <n v="8.15"/>
    <x v="1"/>
    <s v="LCL"/>
  </r>
  <r>
    <s v="2016-02-19"/>
    <s v="2016-02-21"/>
    <s v="2016-02-24"/>
    <s v="2016-02-24"/>
    <n v="2"/>
    <n v="5"/>
    <s v="ŁÓDŹ"/>
    <s v="DDU"/>
    <x v="2"/>
    <n v="1"/>
    <x v="83"/>
    <s v="TRUCK"/>
    <s v="WARSZAWA"/>
    <s v="1"/>
    <s v="21017/2015/2"/>
    <n v="54"/>
    <s v="SS16"/>
    <s v="SEER GLOBAL LTD."/>
    <n v="276"/>
    <n v="0"/>
    <n v="0"/>
    <n v="0"/>
    <n v="5175"/>
    <m/>
    <s v="India"/>
    <n v="0"/>
    <n v="0"/>
    <x v="1"/>
    <s v="LCL"/>
  </r>
  <r>
    <s v="2016-02-19"/>
    <s v="2016-03-12"/>
    <s v="2016-03-22"/>
    <s v="2016-03-22"/>
    <n v="22"/>
    <n v="32"/>
    <s v="TUTICORIN"/>
    <s v="FOB"/>
    <x v="0"/>
    <n v="1"/>
    <x v="3"/>
    <s v="TRUCK"/>
    <s v="HAMBURG"/>
    <s v="1"/>
    <s v="21025/2015/6"/>
    <n v="54"/>
    <s v="SS16"/>
    <s v="KARTHIKAI TEXTILE"/>
    <n v="347"/>
    <n v="0"/>
    <n v="0"/>
    <n v="0"/>
    <n v="6415"/>
    <n v="4.4800000000000004"/>
    <s v="India"/>
    <n v="2.5895953757225398"/>
    <n v="1.89"/>
    <x v="1"/>
    <s v="LCL"/>
  </r>
  <r>
    <s v="2016-02-19"/>
    <s v="2016-03-26"/>
    <s v="2016-04-01"/>
    <s v="2016-04-01"/>
    <n v="36"/>
    <n v="42"/>
    <s v="CHITTAGONG"/>
    <s v="FOB"/>
    <x v="0"/>
    <n v="1"/>
    <x v="207"/>
    <s v="RAILWAY"/>
    <s v="GDAŃSK"/>
    <s v="1"/>
    <s v="20376/2015/36"/>
    <n v="54"/>
    <s v="SS16"/>
    <s v="TRANSFIGURE CLOTHING"/>
    <n v="1710"/>
    <n v="0"/>
    <n v="0"/>
    <n v="1"/>
    <n v="23534"/>
    <n v="18.600000000000001"/>
    <s v="Bangladesh"/>
    <n v="10.7514450867052"/>
    <n v="7.85"/>
    <x v="1"/>
    <s v="LCL"/>
  </r>
  <r>
    <s v="2016-02-19"/>
    <s v="2016-03-26"/>
    <s v="2016-04-01"/>
    <s v="2016-04-01"/>
    <n v="36"/>
    <n v="42"/>
    <s v="CHITTAGONG"/>
    <s v="FOB"/>
    <x v="0"/>
    <n v="1"/>
    <x v="6"/>
    <s v="RAILWAY"/>
    <s v="GDAŃSK"/>
    <s v="1"/>
    <s v="20376/2015/37"/>
    <n v="54"/>
    <s v="SS16"/>
    <s v="TRANSFIGURE CLOTHING"/>
    <n v="2555"/>
    <m/>
    <m/>
    <m/>
    <n v="51596"/>
    <n v="30.25"/>
    <s v="Bangladesh"/>
    <n v="17.485549132948002"/>
    <n v="12.76"/>
    <x v="2"/>
    <s v="LCL"/>
  </r>
  <r>
    <s v="2016-02-20"/>
    <s v="2016-03-26"/>
    <s v="2016-04-01"/>
    <s v="2016-04-01"/>
    <n v="35"/>
    <n v="41"/>
    <s v="SHANGHAI"/>
    <s v="FOB"/>
    <x v="0"/>
    <n v="1"/>
    <x v="208"/>
    <s v="RAILWAY"/>
    <s v="GDAŃSK"/>
    <s v="1"/>
    <s v="21822/2015/4"/>
    <n v="52"/>
    <s v="SS16"/>
    <s v="ZHENJIANG S&amp;C"/>
    <n v="2509"/>
    <n v="0"/>
    <n v="1"/>
    <n v="0"/>
    <n v="39156"/>
    <n v="42.76"/>
    <s v="People's Republic of China"/>
    <n v="24.716763005780301"/>
    <n v="18.04"/>
    <x v="2"/>
    <s v="20"/>
  </r>
  <r>
    <s v="2016-02-20"/>
    <s v="2016-03-26"/>
    <s v="2016-04-01"/>
    <s v="2016-04-01"/>
    <n v="35"/>
    <n v="41"/>
    <s v="SHANGHAI"/>
    <s v="FOB"/>
    <x v="0"/>
    <n v="1"/>
    <x v="6"/>
    <s v="RAILWAY"/>
    <s v="GDAŃSK"/>
    <s v="1"/>
    <s v="36967/2015/1"/>
    <n v="52"/>
    <s v="SS16"/>
    <s v="YANTAI PACIFIC HOME"/>
    <n v="696"/>
    <m/>
    <m/>
    <m/>
    <n v="3400"/>
    <n v="6.43"/>
    <s v="People's Republic of China"/>
    <n v="3.7167630057803498"/>
    <n v="2.71"/>
    <x v="1"/>
    <s v="LCL"/>
  </r>
  <r>
    <s v="2016-02-21"/>
    <s v="2016-02-23"/>
    <s v="2016-02-25"/>
    <s v="2016-02-25"/>
    <n v="2"/>
    <n v="4"/>
    <s v="ŁÓDŹ"/>
    <s v="DDU"/>
    <x v="2"/>
    <n v="1"/>
    <x v="83"/>
    <s v="TRUCK"/>
    <s v="WARSZAWA"/>
    <s v="1"/>
    <s v="21025/2015/3"/>
    <n v="54"/>
    <s v="SS16"/>
    <s v="KARTHIKAI TEXTILE"/>
    <n v="504"/>
    <n v="0"/>
    <n v="0"/>
    <n v="0"/>
    <n v="9532"/>
    <m/>
    <s v="India"/>
    <n v="0"/>
    <n v="0"/>
    <x v="1"/>
    <s v="LCL"/>
  </r>
  <r>
    <s v="2016-02-21"/>
    <s v="2016-03-26"/>
    <s v="2016-03-30"/>
    <s v="2016-03-30"/>
    <n v="34"/>
    <n v="38"/>
    <s v="CHITTAGONG"/>
    <s v="FOB"/>
    <x v="0"/>
    <n v="1"/>
    <x v="209"/>
    <s v="TRUCK"/>
    <s v="GDAŃSK"/>
    <s v="1"/>
    <s v="20216/2015/26"/>
    <n v="54"/>
    <s v="SS16"/>
    <s v="FAIR TRADE INT'L"/>
    <n v="296"/>
    <n v="0"/>
    <n v="1"/>
    <n v="0"/>
    <n v="3749"/>
    <n v="2.99"/>
    <s v="Bangladesh"/>
    <n v="1.72832369942197"/>
    <n v="1.26"/>
    <x v="1"/>
    <s v="LCL"/>
  </r>
  <r>
    <s v="2016-02-21"/>
    <s v="2016-03-26"/>
    <s v="2016-03-30"/>
    <s v="2016-03-30"/>
    <n v="34"/>
    <n v="38"/>
    <s v="CHITTAGONG"/>
    <s v="FOB"/>
    <x v="0"/>
    <n v="1"/>
    <x v="6"/>
    <s v="TRUCK"/>
    <s v="GDAŃSK"/>
    <s v="1"/>
    <s v="20376/2015/38"/>
    <n v="54"/>
    <s v="SS16"/>
    <s v="TRANSFIGURE CLOTHING"/>
    <n v="1518"/>
    <m/>
    <m/>
    <m/>
    <n v="31838"/>
    <n v="17.690000000000001"/>
    <s v="Bangladesh"/>
    <n v="10.225433526011599"/>
    <n v="7.46"/>
    <x v="1"/>
    <s v="LCL"/>
  </r>
  <r>
    <s v="2016-02-21"/>
    <s v="2016-03-26"/>
    <s v="2016-03-30"/>
    <s v="2016-03-30"/>
    <n v="34"/>
    <n v="38"/>
    <s v="CHITTAGONG"/>
    <s v="FOB"/>
    <x v="0"/>
    <n v="1"/>
    <x v="6"/>
    <s v="TRUCK"/>
    <s v="GDAŃSK"/>
    <s v="1"/>
    <s v="28143/2015/4"/>
    <n v="54"/>
    <s v="SS16"/>
    <s v="TEX FASHION GLOBAL"/>
    <n v="1637"/>
    <m/>
    <m/>
    <m/>
    <n v="27953"/>
    <n v="30.42"/>
    <s v="Bangladesh"/>
    <n v="17.5838150289017"/>
    <n v="12.84"/>
    <x v="2"/>
    <s v="LCL"/>
  </r>
  <r>
    <s v="2016-02-21"/>
    <s v="2016-03-26"/>
    <s v="2016-04-01"/>
    <s v="2016-04-01"/>
    <n v="34"/>
    <n v="40"/>
    <s v="CHITTAGONG"/>
    <s v="FOB"/>
    <x v="0"/>
    <n v="1"/>
    <x v="210"/>
    <s v="RAILWAY"/>
    <s v="GDAŃSK"/>
    <s v="1"/>
    <s v="20376/2015/39"/>
    <n v="54"/>
    <s v="SS16"/>
    <s v="TRANSFIGURE CLOTHING"/>
    <n v="496"/>
    <n v="0"/>
    <n v="0"/>
    <n v="1"/>
    <n v="10211"/>
    <n v="10.94"/>
    <s v="Bangladesh"/>
    <n v="6.32369942196532"/>
    <n v="4.62"/>
    <x v="1"/>
    <s v="LCL"/>
  </r>
  <r>
    <s v="2016-02-21"/>
    <s v="2016-03-26"/>
    <s v="2016-04-01"/>
    <s v="2016-04-01"/>
    <n v="34"/>
    <n v="40"/>
    <s v="CHITTAGONG"/>
    <s v="FOB"/>
    <x v="0"/>
    <n v="1"/>
    <x v="6"/>
    <s v="RAILWAY"/>
    <s v="GDAŃSK"/>
    <s v="1"/>
    <s v="20376/2015/40"/>
    <n v="54"/>
    <s v="SS16"/>
    <s v="TRANSFIGURE CLOTHING"/>
    <n v="830"/>
    <m/>
    <m/>
    <m/>
    <n v="13653"/>
    <n v="7.41"/>
    <s v="Bangladesh"/>
    <n v="4.2832369942196502"/>
    <n v="3.13"/>
    <x v="1"/>
    <s v="LCL"/>
  </r>
  <r>
    <s v="2016-02-21"/>
    <s v="2016-03-26"/>
    <s v="2016-04-01"/>
    <s v="2016-04-01"/>
    <n v="34"/>
    <n v="40"/>
    <s v="CHITTAGONG"/>
    <s v="FOB"/>
    <x v="0"/>
    <n v="1"/>
    <x v="6"/>
    <s v="RAILWAY"/>
    <s v="GDAŃSK"/>
    <s v="1"/>
    <s v="20376/2015/42"/>
    <n v="54"/>
    <s v="SS16"/>
    <s v="TRANSFIGURE CLOTHING"/>
    <n v="402"/>
    <m/>
    <m/>
    <m/>
    <n v="8722"/>
    <n v="5.0999999999999996"/>
    <s v="Bangladesh"/>
    <n v="2.9479768786127201"/>
    <n v="2.15"/>
    <x v="1"/>
    <s v="LCL"/>
  </r>
  <r>
    <s v="2016-02-21"/>
    <s v="2016-03-26"/>
    <s v="2016-04-01"/>
    <s v="2016-04-01"/>
    <n v="34"/>
    <n v="40"/>
    <s v="CHITTAGONG"/>
    <s v="FOB"/>
    <x v="0"/>
    <n v="1"/>
    <x v="6"/>
    <s v="RAILWAY"/>
    <s v="GDAŃSK"/>
    <s v="1"/>
    <s v="32727/2015/2"/>
    <n v="54"/>
    <s v="SS16"/>
    <s v="ALEMA TEXTILE LTD."/>
    <n v="885"/>
    <m/>
    <m/>
    <m/>
    <n v="13096"/>
    <n v="22.73"/>
    <s v="Bangladesh"/>
    <n v="13.1387283236994"/>
    <n v="9.59"/>
    <x v="1"/>
    <s v="LCL"/>
  </r>
  <r>
    <s v="2016-02-21"/>
    <s v="2016-03-26"/>
    <s v="2016-04-01"/>
    <s v="2016-04-01"/>
    <n v="34"/>
    <n v="40"/>
    <s v="CHITTAGONG"/>
    <s v="FOB"/>
    <x v="0"/>
    <n v="1"/>
    <x v="6"/>
    <s v="RAILWAY"/>
    <s v="GDAŃSK"/>
    <s v="1"/>
    <s v="33317/2015/2"/>
    <n v="54"/>
    <s v="SS16"/>
    <s v="KNIT WORLD LTD"/>
    <n v="2302"/>
    <m/>
    <m/>
    <m/>
    <n v="33538"/>
    <n v="21.86"/>
    <s v="Bangladesh"/>
    <n v="12.635838150289"/>
    <n v="9.2200000000000006"/>
    <x v="1"/>
    <s v="LCL"/>
  </r>
  <r>
    <s v="2016-02-21"/>
    <s v="2016-04-04"/>
    <s v="2016-04-14"/>
    <s v="2016-04-14"/>
    <n v="43"/>
    <n v="53"/>
    <s v="XIAMEN"/>
    <s v="FOB"/>
    <x v="0"/>
    <n v="1"/>
    <x v="3"/>
    <s v="TRUCK"/>
    <s v="GDAŃSK"/>
    <s v="1"/>
    <s v="25689/2015/2"/>
    <n v="54"/>
    <s v="SS16"/>
    <s v="QUANZHOU PROPER"/>
    <n v="405"/>
    <n v="0"/>
    <n v="0"/>
    <n v="0"/>
    <n v="5840"/>
    <n v="6.84"/>
    <s v="People's Republic of China"/>
    <n v="3.95375722543353"/>
    <n v="2.89"/>
    <x v="1"/>
    <s v="LCL"/>
  </r>
  <r>
    <s v="2016-02-22"/>
    <s v="2016-03-16"/>
    <s v="2016-03-21"/>
    <s v="2016-03-21"/>
    <n v="23"/>
    <n v="28"/>
    <s v="MUMBAI"/>
    <s v="FOB"/>
    <x v="0"/>
    <n v="0"/>
    <x v="211"/>
    <s v="TRUCK"/>
    <s v="HAMBURG"/>
    <s v="1"/>
    <s v="20991/2015/5"/>
    <n v="54"/>
    <s v="SS16"/>
    <s v="SANGOTRA FASHIONS"/>
    <n v="3870"/>
    <n v="0"/>
    <n v="0"/>
    <n v="1"/>
    <n v="58895"/>
    <n v="67"/>
    <s v="India"/>
    <n v="38.728323699421999"/>
    <n v="28.27"/>
    <x v="0"/>
    <s v="40"/>
  </r>
  <r>
    <s v="2016-02-22"/>
    <s v="2016-04-01"/>
    <s v="2016-04-05"/>
    <s v="2016-04-05"/>
    <n v="39"/>
    <n v="43"/>
    <s v="XIAMEN"/>
    <s v="FOB"/>
    <x v="0"/>
    <n v="0"/>
    <x v="212"/>
    <s v="RAILWAY"/>
    <s v="GDAŃSK"/>
    <s v="1"/>
    <s v="61735/SS16/6"/>
    <n v="52"/>
    <s v="SS16"/>
    <s v="QUANZHOU CEREALS O&amp;F"/>
    <n v="2996"/>
    <n v="0"/>
    <n v="0"/>
    <n v="1"/>
    <n v="53252"/>
    <n v="58.61"/>
    <s v="People's Republic of China"/>
    <n v="33.878612716763001"/>
    <n v="24.73"/>
    <x v="0"/>
    <s v="20"/>
  </r>
  <r>
    <s v="2016-02-23"/>
    <s v="2016-03-05"/>
    <s v="2016-03-11"/>
    <s v="2016-03-11"/>
    <n v="11"/>
    <n v="17"/>
    <s v="ŁÓDŹ"/>
    <s v="DDU"/>
    <x v="2"/>
    <n v="1"/>
    <x v="83"/>
    <s v="TRUCK"/>
    <s v="FRANKFURT"/>
    <s v="1"/>
    <s v="32727/2015/3"/>
    <n v="54"/>
    <s v="SS16"/>
    <s v="ALEMA TEXTILE LTD."/>
    <n v="1577"/>
    <n v="0"/>
    <n v="0"/>
    <n v="0"/>
    <n v="24288"/>
    <n v="32.58"/>
    <s v="Bangladesh"/>
    <n v="18.8323699421965"/>
    <n v="13.75"/>
    <x v="2"/>
    <s v="LCL"/>
  </r>
  <r>
    <s v="2016-02-24"/>
    <s v="2016-03-13"/>
    <s v="2016-03-30"/>
    <s v="2016-03-30"/>
    <n v="18"/>
    <n v="35"/>
    <s v="ŁÓDŹ"/>
    <s v="DDU"/>
    <x v="0"/>
    <n v="1"/>
    <x v="213"/>
    <s v="TRUCK"/>
    <s v="HAMBURG"/>
    <s v="1"/>
    <s v="20214/2015/13"/>
    <n v="54"/>
    <s v="SS16"/>
    <s v="LICHEE APPAREL"/>
    <n v="1694"/>
    <n v="0"/>
    <n v="1"/>
    <n v="0"/>
    <n v="32202"/>
    <n v="31.83"/>
    <s v="India"/>
    <n v="18.398843930635799"/>
    <n v="13.43"/>
    <x v="2"/>
    <s v="LCL"/>
  </r>
  <r>
    <s v="2016-02-24"/>
    <s v="2016-03-13"/>
    <s v="2016-03-30"/>
    <s v="2016-03-30"/>
    <n v="18"/>
    <n v="35"/>
    <s v="ŁÓDŹ"/>
    <s v="DDU"/>
    <x v="0"/>
    <n v="1"/>
    <x v="6"/>
    <s v="TRUCK"/>
    <s v="HAMBURG"/>
    <s v="1"/>
    <s v="20214/2015/14"/>
    <n v="54"/>
    <s v="SS16"/>
    <s v="LICHEE APPAREL"/>
    <n v="329"/>
    <m/>
    <m/>
    <m/>
    <n v="8330"/>
    <n v="4.16"/>
    <s v="India"/>
    <n v="2.4046242774566502"/>
    <n v="1.76"/>
    <x v="1"/>
    <s v="LCL"/>
  </r>
  <r>
    <s v="2016-02-24"/>
    <s v="2016-03-13"/>
    <s v="2016-03-30"/>
    <s v="2016-03-30"/>
    <n v="18"/>
    <n v="35"/>
    <s v="ŁÓDŹ"/>
    <s v="DDU"/>
    <x v="0"/>
    <n v="1"/>
    <x v="6"/>
    <s v="TRUCK"/>
    <s v="HAMBURG"/>
    <s v="1"/>
    <s v="20214/2015/17"/>
    <n v="54"/>
    <s v="SS16"/>
    <s v="LICHEE APPAREL"/>
    <n v="546"/>
    <m/>
    <m/>
    <m/>
    <n v="12220"/>
    <n v="19.57"/>
    <s v="India"/>
    <n v="11.312138728323699"/>
    <n v="8.26"/>
    <x v="1"/>
    <s v="LCL"/>
  </r>
  <r>
    <s v="2016-02-24"/>
    <s v="2016-04-01"/>
    <s v="2016-04-05"/>
    <s v="2016-04-05"/>
    <n v="37"/>
    <n v="41"/>
    <s v="CHITTAGONG"/>
    <s v="FOB"/>
    <x v="0"/>
    <n v="1"/>
    <x v="214"/>
    <s v="RAILWAY"/>
    <s v="GDAŃSK"/>
    <s v="1"/>
    <s v="20216/2015/27"/>
    <n v="54"/>
    <s v="SS16"/>
    <s v="FAIR TRADE INT'L"/>
    <n v="677"/>
    <n v="0"/>
    <n v="1"/>
    <n v="0"/>
    <n v="11592"/>
    <n v="15.07"/>
    <s v="Bangladesh"/>
    <n v="8.7109826589595407"/>
    <n v="6.36"/>
    <x v="1"/>
    <s v="LCL"/>
  </r>
  <r>
    <s v="2016-02-24"/>
    <s v="2016-04-01"/>
    <s v="2016-04-05"/>
    <s v="2016-04-05"/>
    <n v="37"/>
    <n v="41"/>
    <s v="CHITTAGONG"/>
    <s v="FOB"/>
    <x v="0"/>
    <n v="1"/>
    <x v="6"/>
    <s v="RAILWAY"/>
    <s v="GDAŃSK"/>
    <s v="1"/>
    <s v="20376/2015/41"/>
    <n v="54"/>
    <s v="SS16"/>
    <s v="TRANSFIGURE CLOTHING"/>
    <n v="580"/>
    <m/>
    <m/>
    <m/>
    <n v="10600"/>
    <n v="6.9"/>
    <s v="Bangladesh"/>
    <n v="3.9884393063583801"/>
    <n v="2.91"/>
    <x v="1"/>
    <s v="LCL"/>
  </r>
  <r>
    <s v="2016-02-24"/>
    <s v="2016-04-01"/>
    <s v="2016-04-05"/>
    <s v="2016-04-05"/>
    <n v="37"/>
    <n v="41"/>
    <s v="CHITTAGONG"/>
    <s v="FOB"/>
    <x v="0"/>
    <n v="1"/>
    <x v="6"/>
    <s v="RAILWAY"/>
    <s v="GDAŃSK"/>
    <s v="1"/>
    <s v="20376/2015/43"/>
    <n v="54"/>
    <s v="SS16"/>
    <s v="TRANSFIGURE CLOTHING"/>
    <n v="703"/>
    <m/>
    <m/>
    <m/>
    <n v="14064"/>
    <n v="14.17"/>
    <s v="Bangladesh"/>
    <n v="8.1907514450867094"/>
    <n v="5.98"/>
    <x v="1"/>
    <s v="LCL"/>
  </r>
  <r>
    <s v="2016-02-25"/>
    <s v="2016-03-30"/>
    <s v="2016-04-04"/>
    <s v="2016-04-04"/>
    <n v="34"/>
    <n v="39"/>
    <s v="CHITTAGONG"/>
    <s v="FOB"/>
    <x v="0"/>
    <n v="1"/>
    <x v="215"/>
    <s v="RAILWAY"/>
    <s v="HAMBURG"/>
    <s v="1"/>
    <s v="28143/2015/5"/>
    <n v="54"/>
    <s v="SS16"/>
    <s v="TEX FASHION GLOBAL"/>
    <n v="631"/>
    <n v="1"/>
    <n v="0"/>
    <n v="0"/>
    <n v="7856"/>
    <n v="10.68"/>
    <s v="Bangladesh"/>
    <n v="6.1734104046242804"/>
    <n v="4.51"/>
    <x v="1"/>
    <s v="LCL"/>
  </r>
  <r>
    <s v="2016-02-25"/>
    <s v="2016-03-30"/>
    <s v="2016-04-04"/>
    <s v="2016-04-04"/>
    <n v="34"/>
    <n v="39"/>
    <s v="CHITTAGONG"/>
    <s v="FOB"/>
    <x v="0"/>
    <n v="1"/>
    <x v="6"/>
    <s v="RAILWAY"/>
    <s v="HAMBURG"/>
    <s v="1"/>
    <s v="29296/2015/2"/>
    <n v="54"/>
    <s v="SS16"/>
    <s v="COTTON ZONE LTD."/>
    <n v="712"/>
    <n v="1"/>
    <n v="0"/>
    <n v="0"/>
    <n v="13889"/>
    <n v="11.46"/>
    <s v="Bangladesh"/>
    <n v="6.6242774566474001"/>
    <n v="4.84"/>
    <x v="1"/>
    <s v="LCL"/>
  </r>
  <r>
    <s v="2016-02-26"/>
    <s v="2016-02-27"/>
    <s v="2016-03-03"/>
    <s v="2016-03-03"/>
    <n v="1"/>
    <n v="6"/>
    <s v="ŁÓDŹ"/>
    <s v="DDU"/>
    <x v="2"/>
    <n v="1"/>
    <x v="83"/>
    <s v="TRUCK"/>
    <s v="VIENNA"/>
    <s v="1"/>
    <s v="20991/2015/10"/>
    <n v="54"/>
    <s v="SS16"/>
    <s v="SANGOTRA FASHIONS"/>
    <n v="1010"/>
    <n v="0"/>
    <n v="0"/>
    <n v="0"/>
    <n v="19848"/>
    <m/>
    <s v="India"/>
    <n v="0"/>
    <n v="0"/>
    <x v="1"/>
    <s v="LCL"/>
  </r>
  <r>
    <s v="2016-02-26"/>
    <s v="2016-03-14"/>
    <s v="2016-03-16"/>
    <s v="2016-03-16"/>
    <n v="17"/>
    <n v="19"/>
    <s v="ŁÓDŹ"/>
    <s v="DDU"/>
    <x v="2"/>
    <n v="1"/>
    <x v="83"/>
    <s v="TRUCK"/>
    <s v="FRANKFURT"/>
    <s v="1"/>
    <s v="20467/2015/2"/>
    <n v="54"/>
    <s v="SS16"/>
    <s v="INNOVATION DESIGN"/>
    <n v="300"/>
    <n v="0"/>
    <n v="0"/>
    <n v="0"/>
    <n v="3487"/>
    <n v="4.95"/>
    <s v="Bangladesh"/>
    <n v="2.8612716763005799"/>
    <n v="2.09"/>
    <x v="1"/>
    <s v="LCL"/>
  </r>
  <r>
    <s v="2016-02-26"/>
    <s v="2016-03-14"/>
    <s v="2016-03-16"/>
    <s v="2016-03-16"/>
    <n v="17"/>
    <n v="19"/>
    <s v="ŁÓDŹ"/>
    <s v="DDU"/>
    <x v="2"/>
    <n v="1"/>
    <x v="83"/>
    <s v="TRUCK"/>
    <s v="FRANKFURT"/>
    <s v="1"/>
    <s v="20467/2015/23"/>
    <n v="54"/>
    <s v="SS16"/>
    <s v="INNOVATION DESIGN"/>
    <n v="236"/>
    <n v="0"/>
    <n v="0"/>
    <n v="0"/>
    <n v="3468"/>
    <n v="4.34"/>
    <s v="Bangladesh"/>
    <n v="2.5086705202312101"/>
    <n v="1.83"/>
    <x v="1"/>
    <s v="LCL"/>
  </r>
  <r>
    <s v="2016-02-26"/>
    <s v="2016-03-14"/>
    <s v="2016-03-16"/>
    <s v="2016-03-16"/>
    <n v="17"/>
    <n v="19"/>
    <s v="ŁÓDŹ"/>
    <s v="DDU"/>
    <x v="2"/>
    <n v="1"/>
    <x v="83"/>
    <s v="TRUCK"/>
    <s v="FRANKFURT"/>
    <s v="1"/>
    <s v="20467/2015/3"/>
    <n v="54"/>
    <s v="SS16"/>
    <s v="INNOVATION DESIGN"/>
    <n v="589"/>
    <n v="0"/>
    <n v="0"/>
    <n v="0"/>
    <n v="8743"/>
    <n v="15.45"/>
    <s v="Bangladesh"/>
    <n v="8.9306358381502893"/>
    <n v="6.52"/>
    <x v="1"/>
    <s v="LCL"/>
  </r>
  <r>
    <s v="2016-02-26"/>
    <s v="2016-03-28"/>
    <s v="2016-03-30"/>
    <s v="2016-03-30"/>
    <n v="31"/>
    <n v="33"/>
    <s v="TUTICORIN"/>
    <s v="FOB"/>
    <x v="0"/>
    <n v="0"/>
    <x v="216"/>
    <s v="TRUCK"/>
    <s v="HAMBURG"/>
    <s v="1"/>
    <s v="20217/2015/5"/>
    <n v="54"/>
    <s v="SS16"/>
    <s v="BLOOM CLOTHING CO."/>
    <n v="1121"/>
    <n v="1"/>
    <n v="0"/>
    <n v="0"/>
    <n v="17522"/>
    <n v="16"/>
    <s v="India"/>
    <n v="9.2485549132948002"/>
    <n v="6.75"/>
    <x v="1"/>
    <s v="LCL"/>
  </r>
  <r>
    <s v="2016-02-27"/>
    <s v="2016-03-08"/>
    <s v="2016-03-08"/>
    <s v="2016-03-08"/>
    <n v="10"/>
    <n v="10"/>
    <s v="ISTANBUL"/>
    <s v="FCA"/>
    <x v="3"/>
    <n v="1"/>
    <x v="6"/>
    <s v="TRUCK"/>
    <s v="ŁÓDŹ"/>
    <s v="1"/>
    <s v="22224/2015/2"/>
    <n v="54"/>
    <s v="SS16"/>
    <s v="KGB CORAP TEKSTIL"/>
    <n v="405"/>
    <n v="0"/>
    <n v="0"/>
    <n v="0"/>
    <n v="6670"/>
    <m/>
    <s v="Turkey"/>
    <n v="0"/>
    <n v="0"/>
    <x v="1"/>
    <s v="LCL"/>
  </r>
  <r>
    <s v="2016-02-27"/>
    <s v="2016-04-01"/>
    <s v="2016-04-08"/>
    <s v="2016-04-08"/>
    <n v="34"/>
    <n v="41"/>
    <s v="SHANGHAI"/>
    <s v="FOB"/>
    <x v="0"/>
    <n v="1"/>
    <x v="3"/>
    <s v="TRUCK"/>
    <s v="GDAŃSK"/>
    <s v="1"/>
    <s v="21822/2015/8"/>
    <n v="52"/>
    <s v="SS16"/>
    <s v="ZHENJIANG S&amp;C"/>
    <n v="264"/>
    <n v="0"/>
    <n v="0"/>
    <n v="0"/>
    <n v="3930"/>
    <n v="3.8"/>
    <s v="People's Republic of China"/>
    <n v="2.19653179190751"/>
    <n v="1.6"/>
    <x v="1"/>
    <s v="LCL"/>
  </r>
  <r>
    <s v="2016-02-28"/>
    <s v="2016-03-03"/>
    <s v="2016-03-10"/>
    <s v="2016-03-10"/>
    <n v="4"/>
    <n v="11"/>
    <s v="ŁÓDŹ"/>
    <s v="DDU"/>
    <x v="2"/>
    <n v="1"/>
    <x v="83"/>
    <s v="TRUCK"/>
    <s v="FRANKFURT"/>
    <s v="1"/>
    <s v="22847/2015/3"/>
    <n v="54"/>
    <s v="SS16"/>
    <s v="FASHIONTEX"/>
    <n v="301"/>
    <n v="0"/>
    <n v="0"/>
    <n v="0"/>
    <n v="4792"/>
    <n v="2.8"/>
    <s v="Bangladesh"/>
    <n v="1.6184971098265899"/>
    <n v="1.18"/>
    <x v="1"/>
    <s v="LCL"/>
  </r>
  <r>
    <s v="2016-03-02"/>
    <s v="2016-03-28"/>
    <s v="2016-03-31"/>
    <s v="2016-03-31"/>
    <n v="26"/>
    <n v="29"/>
    <s v="TUTICORIN"/>
    <s v="FOB"/>
    <x v="0"/>
    <n v="1"/>
    <x v="217"/>
    <s v="TRUCK"/>
    <s v="HAMBURG"/>
    <s v="1"/>
    <s v="20214/2015/15"/>
    <n v="54"/>
    <s v="SS16"/>
    <s v="LICHEE APPAREL"/>
    <n v="613"/>
    <n v="0"/>
    <n v="0"/>
    <n v="1"/>
    <n v="12271"/>
    <n v="10.43"/>
    <s v="India"/>
    <n v="6.0289017341040498"/>
    <n v="4.4000000000000004"/>
    <x v="1"/>
    <s v="LCL"/>
  </r>
  <r>
    <s v="2016-03-02"/>
    <s v="2016-03-28"/>
    <s v="2016-03-31"/>
    <s v="2016-03-31"/>
    <n v="26"/>
    <n v="29"/>
    <s v="TUTICORIN"/>
    <s v="FOB"/>
    <x v="0"/>
    <n v="1"/>
    <x v="6"/>
    <s v="TRUCK"/>
    <s v="HAMBURG"/>
    <s v="1"/>
    <s v="24094/2015/5"/>
    <n v="54"/>
    <s v="SS16"/>
    <s v="SANTEX INC"/>
    <n v="927"/>
    <m/>
    <m/>
    <m/>
    <n v="21966"/>
    <n v="21.96"/>
    <s v="India"/>
    <n v="12.6936416184971"/>
    <n v="9.27"/>
    <x v="1"/>
    <s v="LCL"/>
  </r>
  <r>
    <s v="2016-03-02"/>
    <s v="2016-04-08"/>
    <s v="2016-04-13"/>
    <s v="2016-04-13"/>
    <n v="37"/>
    <n v="42"/>
    <s v="XIAMEN"/>
    <s v="FOB"/>
    <x v="0"/>
    <n v="1"/>
    <x v="218"/>
    <s v="RAILWAY"/>
    <s v="GDAŃSK"/>
    <s v="1"/>
    <s v="20461/2015/3"/>
    <n v="52"/>
    <s v="SS16"/>
    <s v="XIAMEN KINGLAND"/>
    <n v="227"/>
    <n v="1"/>
    <n v="0"/>
    <n v="0"/>
    <n v="3000"/>
    <n v="11.75"/>
    <s v="People's Republic of China"/>
    <n v="6.7919075144508696"/>
    <n v="4.96"/>
    <x v="1"/>
    <s v="LCL"/>
  </r>
  <r>
    <s v="2016-03-02"/>
    <s v="2016-04-08"/>
    <s v="2016-04-13"/>
    <s v="2016-04-13"/>
    <n v="37"/>
    <n v="42"/>
    <s v="XIAMEN"/>
    <s v="FOB"/>
    <x v="0"/>
    <n v="1"/>
    <x v="6"/>
    <s v="RAILWAY"/>
    <s v="GDAŃSK"/>
    <s v="1"/>
    <s v="20647/2015/8"/>
    <n v="54"/>
    <s v="SS16"/>
    <s v="XIAMEN KINGLAND"/>
    <n v="28"/>
    <m/>
    <m/>
    <m/>
    <n v="1632"/>
    <n v="3.7"/>
    <s v="People's Republic of China"/>
    <n v="2.1387283236994201"/>
    <n v="1.56"/>
    <x v="1"/>
    <s v="LCL"/>
  </r>
  <r>
    <s v="2016-03-02"/>
    <s v="2016-04-08"/>
    <s v="2016-04-14"/>
    <s v="2016-04-14"/>
    <n v="37"/>
    <n v="43"/>
    <s v="XIAMEN"/>
    <s v="FOB"/>
    <x v="0"/>
    <n v="0"/>
    <x v="219"/>
    <s v="RAILWAY"/>
    <s v="GDAŃSK"/>
    <s v="1"/>
    <s v="62841/SS16/1"/>
    <n v="52"/>
    <s v="SS16"/>
    <s v="XIAMEN JUSTSUN"/>
    <n v="2060"/>
    <n v="1"/>
    <n v="0"/>
    <n v="0"/>
    <n v="25579"/>
    <n v="17.86"/>
    <s v="People's Republic of China"/>
    <n v="10.3236994219653"/>
    <n v="7.54"/>
    <x v="1"/>
    <s v="LCL"/>
  </r>
  <r>
    <s v="2016-03-03"/>
    <s v="2016-03-04"/>
    <s v="2016-03-10"/>
    <s v="2016-03-10"/>
    <n v="1"/>
    <n v="7"/>
    <s v="ŁÓDŹ"/>
    <s v="DDU"/>
    <x v="2"/>
    <n v="1"/>
    <x v="83"/>
    <s v="TRUCK"/>
    <s v="FRANKFURT"/>
    <s v="1"/>
    <s v="21822/2015/7"/>
    <n v="52"/>
    <s v="SS16"/>
    <s v="ZHENJIANG S&amp;C"/>
    <n v="263"/>
    <n v="0"/>
    <n v="0"/>
    <n v="0"/>
    <n v="4130"/>
    <n v="3.13"/>
    <s v="People's Republic of China"/>
    <n v="1.80924855491329"/>
    <n v="1.32"/>
    <x v="1"/>
    <s v="LCL"/>
  </r>
  <r>
    <s v="2016-03-03"/>
    <s v="2016-03-06"/>
    <s v="2016-03-08"/>
    <s v="2016-03-08"/>
    <n v="3"/>
    <n v="5"/>
    <s v="ŁÓDŹ"/>
    <s v="DDU"/>
    <x v="2"/>
    <n v="1"/>
    <x v="83"/>
    <s v="TRUCK"/>
    <s v="VIENNA"/>
    <s v="1"/>
    <s v="20991/2015/14"/>
    <n v="54"/>
    <s v="SS16"/>
    <s v="SANGOTRA FASHIONS"/>
    <n v="1152"/>
    <n v="0"/>
    <n v="0"/>
    <n v="0"/>
    <n v="19077"/>
    <m/>
    <s v="India"/>
    <n v="0"/>
    <n v="0"/>
    <x v="1"/>
    <s v="LCL"/>
  </r>
  <r>
    <s v="2016-03-03"/>
    <s v="2016-03-07"/>
    <s v="2016-03-15"/>
    <s v="2016-03-15"/>
    <n v="4"/>
    <n v="12"/>
    <s v="ŁÓDŹ"/>
    <s v="DDU"/>
    <x v="2"/>
    <n v="1"/>
    <x v="83"/>
    <s v="TRUCK"/>
    <s v="WARSZAWA"/>
    <s v="1"/>
    <s v="28143/2015/6"/>
    <n v="54"/>
    <s v="SS16"/>
    <s v="TEX FASHION GLOBAL"/>
    <n v="608"/>
    <n v="0"/>
    <n v="0"/>
    <n v="0"/>
    <n v="10775"/>
    <n v="11.27"/>
    <s v="Bangladesh"/>
    <n v="6.5144508670520196"/>
    <n v="4.76"/>
    <x v="1"/>
    <s v="LCL"/>
  </r>
  <r>
    <s v="2016-03-04"/>
    <s v="2016-03-05"/>
    <s v="2016-03-09"/>
    <s v="2016-03-09"/>
    <n v="1"/>
    <n v="5"/>
    <s v="ŁÓDŹ"/>
    <s v="DDU"/>
    <x v="2"/>
    <n v="1"/>
    <x v="83"/>
    <s v="TRUCK"/>
    <s v="WARSZAWA"/>
    <s v="1"/>
    <s v="25868/2015/2"/>
    <n v="54"/>
    <s v="SS16"/>
    <s v="SRI LAKSHMI FABRICS"/>
    <n v="229"/>
    <n v="0"/>
    <n v="0"/>
    <n v="0"/>
    <n v="4735"/>
    <m/>
    <s v="India"/>
    <n v="0"/>
    <n v="0"/>
    <x v="1"/>
    <s v="LCL"/>
  </r>
  <r>
    <s v="2016-03-04"/>
    <s v="2016-04-08"/>
    <s v="2016-04-15"/>
    <s v="2016-04-15"/>
    <n v="35"/>
    <n v="42"/>
    <s v="CHITTAGONG"/>
    <s v="FOB"/>
    <x v="0"/>
    <n v="1"/>
    <x v="220"/>
    <s v="RAILWAY"/>
    <s v="GDAŃSK"/>
    <s v="1"/>
    <s v="20376/2015/5"/>
    <n v="54"/>
    <s v="SS16"/>
    <s v="TRANSFIGURE CLOTHING"/>
    <n v="401"/>
    <n v="1"/>
    <n v="0"/>
    <n v="0"/>
    <n v="9497"/>
    <n v="8.9499999999999993"/>
    <s v="Bangladesh"/>
    <n v="5.1734104046242804"/>
    <n v="3.78"/>
    <x v="1"/>
    <s v="LCL"/>
  </r>
  <r>
    <s v="2016-03-04"/>
    <s v="2016-04-08"/>
    <s v="2016-04-15"/>
    <s v="2016-04-15"/>
    <n v="35"/>
    <n v="42"/>
    <s v="CHITTAGONG"/>
    <s v="FOB"/>
    <x v="0"/>
    <n v="1"/>
    <x v="6"/>
    <s v="RAILWAY"/>
    <s v="GDAŃSK"/>
    <s v="1"/>
    <s v="33317/2015/3"/>
    <n v="54"/>
    <s v="SS16"/>
    <s v="KNIT WORLD LTD"/>
    <n v="856"/>
    <m/>
    <m/>
    <m/>
    <n v="11591"/>
    <n v="8.7100000000000009"/>
    <s v="Bangladesh"/>
    <n v="5.0346820809248598"/>
    <n v="3.68"/>
    <x v="1"/>
    <s v="LCL"/>
  </r>
  <r>
    <s v="2016-03-05"/>
    <s v="2016-03-06"/>
    <s v="2016-03-17"/>
    <s v="2016-03-17"/>
    <n v="1"/>
    <n v="12"/>
    <s v="ŁÓDŹ"/>
    <s v="DDU"/>
    <x v="2"/>
    <n v="1"/>
    <x v="83"/>
    <s v="TRUCK"/>
    <s v="FRANKFURT"/>
    <s v="1"/>
    <s v="29296/2015/5"/>
    <n v="54"/>
    <s v="SS16"/>
    <s v="COTTON ZONE LTD."/>
    <n v="814"/>
    <n v="0"/>
    <n v="0"/>
    <n v="0"/>
    <n v="16128"/>
    <n v="12.15"/>
    <s v="Bangladesh"/>
    <n v="7.0231213872832399"/>
    <n v="5.13"/>
    <x v="1"/>
    <s v="LCL"/>
  </r>
  <r>
    <s v="2016-03-05"/>
    <s v="2016-03-07"/>
    <s v="2016-03-11"/>
    <s v="2016-03-11"/>
    <n v="2"/>
    <n v="6"/>
    <s v="ŁÓDŹ"/>
    <s v="DDU"/>
    <x v="2"/>
    <n v="1"/>
    <x v="83"/>
    <s v="TRUCK"/>
    <s v="FRANKFURT"/>
    <s v="1"/>
    <s v="20216/2015/14"/>
    <n v="54"/>
    <s v="SS16"/>
    <s v="FAIR TRADE INT'L"/>
    <n v="233"/>
    <n v="0"/>
    <n v="0"/>
    <n v="0"/>
    <n v="4893"/>
    <m/>
    <s v="Bangladesh"/>
    <n v="0"/>
    <n v="0"/>
    <x v="1"/>
    <s v="LCL"/>
  </r>
  <r>
    <s v="2016-03-05"/>
    <s v="2016-03-28"/>
    <s v="2016-04-04"/>
    <s v="2016-04-04"/>
    <n v="23"/>
    <n v="30"/>
    <s v="TUTICORIN"/>
    <s v="FOB"/>
    <x v="0"/>
    <n v="1"/>
    <x v="221"/>
    <s v="TRUCK"/>
    <s v="HAMBURG"/>
    <s v="1"/>
    <s v="20214/2015/16"/>
    <n v="54"/>
    <s v="SS16"/>
    <s v="LICHEE APPAREL"/>
    <n v="620"/>
    <n v="1"/>
    <n v="0"/>
    <n v="0"/>
    <n v="13041"/>
    <n v="10.62"/>
    <s v="India"/>
    <n v="6.1387283236994197"/>
    <n v="4.4800000000000004"/>
    <x v="1"/>
    <s v="LCL"/>
  </r>
  <r>
    <s v="2016-03-05"/>
    <s v="2016-03-28"/>
    <s v="2016-04-04"/>
    <s v="2016-04-04"/>
    <n v="23"/>
    <n v="30"/>
    <s v="TUTICORIN"/>
    <s v="FOB"/>
    <x v="0"/>
    <n v="1"/>
    <x v="6"/>
    <s v="TRUCK"/>
    <s v="HAMBURG"/>
    <s v="1"/>
    <s v="21025/2015/4"/>
    <n v="54"/>
    <s v="SS16"/>
    <s v="KARTHIKAI TEXTILE"/>
    <n v="398"/>
    <n v="1"/>
    <n v="0"/>
    <n v="0"/>
    <n v="6551"/>
    <n v="8.3800000000000008"/>
    <s v="India"/>
    <n v="4.8439306358381504"/>
    <n v="3.54"/>
    <x v="1"/>
    <s v="LCL"/>
  </r>
  <r>
    <s v="2016-03-05"/>
    <s v="2016-04-14"/>
    <s v="2016-04-22"/>
    <s v="2016-04-22"/>
    <n v="40"/>
    <n v="48"/>
    <s v="CHITTAGONG"/>
    <s v="FOB"/>
    <x v="0"/>
    <n v="1"/>
    <x v="222"/>
    <s v="RAILWAY"/>
    <s v="GDAŃSK"/>
    <s v="1"/>
    <s v="20216/2015/28"/>
    <n v="54"/>
    <s v="SS16"/>
    <s v="FAIR TRADE INT'L"/>
    <n v="592"/>
    <n v="0"/>
    <n v="1"/>
    <n v="0"/>
    <n v="8262"/>
    <n v="7.74"/>
    <s v="Bangladesh"/>
    <n v="4.4739884393063596"/>
    <n v="3.27"/>
    <x v="1"/>
    <s v="LCL"/>
  </r>
  <r>
    <s v="2016-03-05"/>
    <s v="2016-04-14"/>
    <s v="2016-04-22"/>
    <s v="2016-04-22"/>
    <n v="40"/>
    <n v="48"/>
    <s v="CHITTAGONG"/>
    <s v="FOB"/>
    <x v="0"/>
    <n v="1"/>
    <x v="6"/>
    <s v="RAILWAY"/>
    <s v="GDAŃSK"/>
    <s v="1"/>
    <s v="20216/2015/29"/>
    <n v="54"/>
    <s v="SS16"/>
    <s v="FAIR TRADE INT'L"/>
    <n v="220"/>
    <m/>
    <m/>
    <m/>
    <n v="3210"/>
    <n v="2.88"/>
    <s v="Bangladesh"/>
    <n v="1.6647398843930601"/>
    <n v="1.22"/>
    <x v="1"/>
    <s v="LCL"/>
  </r>
  <r>
    <s v="2016-03-05"/>
    <s v="2016-04-14"/>
    <s v="2016-04-22"/>
    <s v="2016-04-22"/>
    <n v="40"/>
    <n v="48"/>
    <s v="CHITTAGONG"/>
    <s v="FOB"/>
    <x v="0"/>
    <n v="1"/>
    <x v="6"/>
    <s v="RAILWAY"/>
    <s v="GDAŃSK"/>
    <s v="1"/>
    <s v="20808/2015/29"/>
    <n v="54"/>
    <s v="SS16"/>
    <s v="FASHION WEAR INT'L"/>
    <n v="946"/>
    <m/>
    <m/>
    <m/>
    <n v="25964"/>
    <n v="19.079999999999998"/>
    <s v="Bangladesh"/>
    <n v="11.028901734104"/>
    <n v="8.0500000000000007"/>
    <x v="1"/>
    <s v="LCL"/>
  </r>
  <r>
    <s v="2016-03-05"/>
    <s v="2016-04-14"/>
    <s v="2016-04-22"/>
    <s v="2016-04-22"/>
    <n v="40"/>
    <n v="48"/>
    <s v="CHITTAGONG"/>
    <s v="FOB"/>
    <x v="0"/>
    <n v="1"/>
    <x v="6"/>
    <s v="RAILWAY"/>
    <s v="GDAŃSK"/>
    <s v="1"/>
    <s v="29296/2015/9"/>
    <n v="54"/>
    <s v="SS16"/>
    <s v="COTTON ZONE LTD."/>
    <n v="292"/>
    <m/>
    <m/>
    <m/>
    <n v="9133"/>
    <n v="6.07"/>
    <s v="Bangladesh"/>
    <n v="3.5086705202312101"/>
    <n v="2.56"/>
    <x v="1"/>
    <s v="LCL"/>
  </r>
  <r>
    <s v="2016-03-06"/>
    <s v="2016-03-07"/>
    <s v="2016-03-23"/>
    <s v="2016-03-23"/>
    <n v="1"/>
    <n v="17"/>
    <s v="ŁÓDŹ"/>
    <s v="DDU"/>
    <x v="2"/>
    <n v="1"/>
    <x v="83"/>
    <s v="TRUCK"/>
    <s v="FRANKFURT"/>
    <s v="1"/>
    <s v="20231/2015/20"/>
    <n v="54"/>
    <s v="SS16"/>
    <s v="SHUDDHO MODEHAUS"/>
    <n v="599"/>
    <n v="0"/>
    <n v="0"/>
    <n v="0"/>
    <n v="8504"/>
    <n v="19.23"/>
    <s v="Bangladesh"/>
    <n v="11.115606936416199"/>
    <n v="8.11"/>
    <x v="1"/>
    <s v="LCL"/>
  </r>
  <r>
    <s v="2016-03-06"/>
    <s v="2016-03-07"/>
    <s v="2016-03-23"/>
    <s v="2016-03-23"/>
    <n v="1"/>
    <n v="17"/>
    <s v="ŁÓDŹ"/>
    <s v="DDU"/>
    <x v="2"/>
    <n v="1"/>
    <x v="83"/>
    <s v="TRUCK"/>
    <s v="FRANKFURT"/>
    <s v="1"/>
    <s v="20231/2015/3"/>
    <n v="54"/>
    <s v="SS16"/>
    <s v="SHUDDHO MODEHAUS"/>
    <n v="277"/>
    <n v="0"/>
    <n v="0"/>
    <n v="0"/>
    <n v="4455"/>
    <n v="5.61"/>
    <s v="Bangladesh"/>
    <n v="3.2427745664739902"/>
    <n v="2.37"/>
    <x v="1"/>
    <s v="LCL"/>
  </r>
  <r>
    <s v="2016-03-09"/>
    <s v="2016-04-04"/>
    <s v="2016-04-07"/>
    <s v="2016-04-07"/>
    <n v="26"/>
    <n v="29"/>
    <s v="ŁÓDŹ"/>
    <s v="DDU"/>
    <x v="2"/>
    <n v="1"/>
    <x v="83"/>
    <s v="TRUCK"/>
    <s v="FRANKFURT"/>
    <s v="1"/>
    <s v="20467/2015/28"/>
    <n v="54"/>
    <s v="SS16"/>
    <s v="INNOVATION DESIGN"/>
    <n v="516"/>
    <n v="0"/>
    <n v="0"/>
    <n v="0"/>
    <n v="6893"/>
    <n v="6.93"/>
    <s v="Bangladesh"/>
    <n v="4.00578034682081"/>
    <n v="2.92"/>
    <x v="1"/>
    <s v="LCL"/>
  </r>
  <r>
    <s v="2016-03-10"/>
    <s v="2016-04-14"/>
    <s v="2016-04-19"/>
    <s v="2016-04-19"/>
    <n v="35"/>
    <n v="40"/>
    <s v="CHITTAGONG"/>
    <s v="FOB"/>
    <x v="0"/>
    <n v="0"/>
    <x v="223"/>
    <s v="RAILWAY"/>
    <s v="GDAŃSK"/>
    <s v="1"/>
    <s v="22075/2015/5"/>
    <n v="54"/>
    <s v="SS16"/>
    <s v="DAZ INTERNATIONAL"/>
    <n v="508"/>
    <n v="1"/>
    <n v="0"/>
    <n v="0"/>
    <n v="7901"/>
    <n v="9.49"/>
    <s v="Bangladesh"/>
    <n v="5.4855491329479804"/>
    <n v="4"/>
    <x v="1"/>
    <s v="LCL"/>
  </r>
  <r>
    <s v="2016-03-11"/>
    <s v="2016-03-12"/>
    <s v="2016-03-22"/>
    <s v="2016-03-22"/>
    <n v="1"/>
    <n v="11"/>
    <s v="ŁÓDŹ"/>
    <s v="DDU"/>
    <x v="2"/>
    <n v="1"/>
    <x v="83"/>
    <s v="TRUCK"/>
    <s v="FRANKFURT"/>
    <s v="1"/>
    <s v="20808/2015/19"/>
    <n v="54"/>
    <s v="SS16"/>
    <s v="FASHION WEAR INT'L"/>
    <n v="1762"/>
    <n v="0"/>
    <n v="0"/>
    <n v="0"/>
    <n v="35880"/>
    <n v="29.92"/>
    <s v="Bangladesh"/>
    <n v="17.294797687861301"/>
    <n v="12.63"/>
    <x v="2"/>
    <s v="LCL"/>
  </r>
  <r>
    <s v="2016-03-11"/>
    <s v="2016-03-12"/>
    <s v="2016-03-22"/>
    <s v="2016-03-22"/>
    <n v="1"/>
    <n v="11"/>
    <s v="ŁÓDŹ"/>
    <s v="DDU"/>
    <x v="2"/>
    <n v="1"/>
    <x v="83"/>
    <s v="TRUCK"/>
    <s v="FRANKFURT"/>
    <s v="1"/>
    <s v="61828/SS16/4"/>
    <n v="52"/>
    <s v="SS16"/>
    <s v="FASHION WEAR INT'L"/>
    <n v="2397"/>
    <n v="0"/>
    <n v="0"/>
    <n v="0"/>
    <n v="49153"/>
    <n v="25.74"/>
    <s v="Bangladesh"/>
    <n v="14.878612716763"/>
    <n v="10.86"/>
    <x v="2"/>
    <s v="LCL"/>
  </r>
  <r>
    <s v="2016-03-11"/>
    <s v="2016-03-12"/>
    <s v="2016-03-24"/>
    <s v="2016-03-24"/>
    <n v="1"/>
    <n v="13"/>
    <s v="ŁÓDŹ"/>
    <s v="DDU"/>
    <x v="2"/>
    <n v="1"/>
    <x v="83"/>
    <s v="TRUCK"/>
    <s v="FRANKFURT"/>
    <s v="1"/>
    <s v="20808/2015/23"/>
    <n v="54"/>
    <s v="SS16"/>
    <s v="FASHION WEAR INT'L"/>
    <n v="1118"/>
    <n v="0"/>
    <n v="0"/>
    <n v="0"/>
    <n v="21501"/>
    <n v="11.92"/>
    <s v="Bangladesh"/>
    <n v="6.8901734104046204"/>
    <n v="5.03"/>
    <x v="1"/>
    <s v="LCL"/>
  </r>
  <r>
    <s v="2016-03-11"/>
    <s v="2016-03-13"/>
    <s v="2016-03-30"/>
    <s v="2016-03-30"/>
    <n v="2"/>
    <n v="19"/>
    <s v="ŁÓDŹ"/>
    <s v="DDU"/>
    <x v="2"/>
    <n v="1"/>
    <x v="83"/>
    <s v="TRUCK"/>
    <s v="FRANKFURT"/>
    <s v="1"/>
    <s v="20231/2015/21"/>
    <n v="54"/>
    <s v="SS16"/>
    <s v="SHUDDHO MODEHAUS"/>
    <n v="671"/>
    <n v="0"/>
    <n v="0"/>
    <n v="0"/>
    <n v="9669"/>
    <n v="12.72"/>
    <s v="Bangladesh"/>
    <n v="7.35260115606936"/>
    <n v="5.37"/>
    <x v="1"/>
    <s v="LCL"/>
  </r>
  <r>
    <s v="2016-03-11"/>
    <s v="2016-03-13"/>
    <s v="2016-04-05"/>
    <s v="2016-04-05"/>
    <n v="2"/>
    <n v="25"/>
    <s v="ŁÓDŹ"/>
    <s v="DDU"/>
    <x v="2"/>
    <n v="1"/>
    <x v="83"/>
    <s v="TRUCK"/>
    <s v="FRANKFURT"/>
    <s v="1"/>
    <s v="25648/2015/3"/>
    <n v="54"/>
    <s v="SS16"/>
    <s v="ASROTEX"/>
    <n v="1708"/>
    <n v="0"/>
    <n v="0"/>
    <n v="0"/>
    <n v="29429"/>
    <n v="21.5"/>
    <s v="Bangladesh"/>
    <n v="12.4277456647399"/>
    <n v="9.07"/>
    <x v="1"/>
    <s v="LCL"/>
  </r>
  <r>
    <s v="2016-03-12"/>
    <s v="2016-03-15"/>
    <s v="2016-03-21"/>
    <s v="2016-03-21"/>
    <n v="3"/>
    <n v="9"/>
    <s v="ŁÓDŹ"/>
    <s v="DDU"/>
    <x v="2"/>
    <n v="1"/>
    <x v="83"/>
    <s v="TRUCK"/>
    <s v="FRANKFURT"/>
    <s v="1"/>
    <s v="20216/2015/25"/>
    <n v="54"/>
    <s v="SS16"/>
    <s v="FAIR TRADE INT'L"/>
    <n v="1190"/>
    <n v="0"/>
    <n v="0"/>
    <n v="0"/>
    <n v="17015"/>
    <m/>
    <s v="Bangladesh"/>
    <n v="0"/>
    <n v="0"/>
    <x v="1"/>
    <s v="LCL"/>
  </r>
  <r>
    <s v="2016-03-14"/>
    <s v="2016-03-18"/>
    <s v="2016-03-22"/>
    <s v="2016-03-22"/>
    <n v="4"/>
    <n v="8"/>
    <s v="ŁÓDŹ"/>
    <s v="DDU"/>
    <x v="2"/>
    <n v="1"/>
    <x v="83"/>
    <s v="TRUCK"/>
    <s v="WARSZAWA"/>
    <s v="1"/>
    <s v="20214/2015/18"/>
    <n v="54"/>
    <s v="SS16"/>
    <s v="LICHEE APPAREL"/>
    <n v="232"/>
    <n v="0"/>
    <n v="0"/>
    <n v="0"/>
    <n v="3235"/>
    <n v="2.69"/>
    <s v="India"/>
    <n v="1.55491329479769"/>
    <n v="1.1399999999999999"/>
    <x v="1"/>
    <s v="LCL"/>
  </r>
  <r>
    <s v="2016-03-14"/>
    <s v="2016-03-22"/>
    <s v="2016-03-31"/>
    <s v="2016-03-31"/>
    <n v="8"/>
    <n v="17"/>
    <s v="ŁÓDŹ"/>
    <s v="DDU"/>
    <x v="2"/>
    <n v="1"/>
    <x v="83"/>
    <s v="TRUCK"/>
    <s v="FRANKFURT"/>
    <s v="1"/>
    <s v="20467/2015/25"/>
    <n v="54"/>
    <s v="SS16"/>
    <s v="INNOVATION DESIGN"/>
    <n v="1075"/>
    <n v="0"/>
    <n v="0"/>
    <n v="0"/>
    <n v="14686"/>
    <m/>
    <s v="Bangladesh"/>
    <n v="0"/>
    <n v="0"/>
    <x v="1"/>
    <s v="LCL"/>
  </r>
  <r>
    <s v="2016-03-16"/>
    <s v="2016-04-10"/>
    <s v="2016-04-15"/>
    <s v="2016-04-15"/>
    <n v="25"/>
    <n v="30"/>
    <s v="TUTICORIN"/>
    <s v="FOB"/>
    <x v="0"/>
    <n v="1"/>
    <x v="224"/>
    <s v="TRUCK"/>
    <s v="HAMBURG"/>
    <s v="1"/>
    <s v="20214/2015/19"/>
    <n v="54"/>
    <s v="SS16"/>
    <s v="LICHEE APPAREL"/>
    <n v="1147"/>
    <n v="0"/>
    <n v="1"/>
    <n v="0"/>
    <n v="22883"/>
    <n v="25.08"/>
    <s v="India"/>
    <n v="14.4971098265896"/>
    <n v="10.58"/>
    <x v="2"/>
    <s v="LCL"/>
  </r>
  <r>
    <s v="2016-03-16"/>
    <s v="2016-04-10"/>
    <s v="2016-04-15"/>
    <s v="2016-04-15"/>
    <n v="25"/>
    <n v="30"/>
    <s v="TUTICORIN"/>
    <s v="FOB"/>
    <x v="0"/>
    <n v="1"/>
    <x v="6"/>
    <s v="TRUCK"/>
    <s v="HAMBURG"/>
    <s v="1"/>
    <s v="24094/2015/4"/>
    <n v="54"/>
    <s v="SS16"/>
    <s v="SANTEX INC"/>
    <n v="629"/>
    <m/>
    <m/>
    <m/>
    <n v="12817"/>
    <n v="14.28"/>
    <s v="India"/>
    <n v="8.2543352601156101"/>
    <n v="6.03"/>
    <x v="1"/>
    <s v="LCL"/>
  </r>
  <r>
    <s v="2016-03-17"/>
    <s v="2016-03-19"/>
    <s v="2016-03-22"/>
    <s v="2016-03-22"/>
    <n v="2"/>
    <n v="5"/>
    <s v="ŁÓDŹ"/>
    <s v="DDU"/>
    <x v="2"/>
    <n v="1"/>
    <x v="83"/>
    <s v="TRUCK"/>
    <s v="VIENNA"/>
    <s v="1"/>
    <s v="20991/2015/18"/>
    <n v="54"/>
    <s v="SS16"/>
    <s v="SANGOTRA FASHIONS"/>
    <n v="454"/>
    <n v="0"/>
    <n v="0"/>
    <n v="0"/>
    <n v="8390"/>
    <m/>
    <s v="India"/>
    <n v="0"/>
    <n v="0"/>
    <x v="1"/>
    <s v="LCL"/>
  </r>
  <r>
    <s v="2016-03-17"/>
    <s v="2016-03-19"/>
    <s v="2016-04-04"/>
    <s v="2016-04-04"/>
    <n v="2"/>
    <n v="18"/>
    <s v="ŁÓDŹ"/>
    <s v="DDU"/>
    <x v="2"/>
    <n v="1"/>
    <x v="83"/>
    <s v="TRUCK"/>
    <s v="WARSZAWA"/>
    <s v="1"/>
    <s v="20228/2015/2"/>
    <n v="54"/>
    <s v="SS16"/>
    <s v="BONDED FASHION LTD."/>
    <n v="1065"/>
    <n v="0"/>
    <n v="0"/>
    <n v="0"/>
    <n v="20060"/>
    <n v="29.04"/>
    <s v="Bangladesh"/>
    <n v="16.786127167630099"/>
    <n v="12.25"/>
    <x v="2"/>
    <s v="LCL"/>
  </r>
  <r>
    <s v="2016-03-18"/>
    <s v="2016-03-24"/>
    <s v="2016-03-31"/>
    <s v="2016-03-31"/>
    <n v="6"/>
    <n v="13"/>
    <s v="ŁÓDŹ"/>
    <s v="DDU"/>
    <x v="2"/>
    <n v="1"/>
    <x v="83"/>
    <s v="TRUCK"/>
    <s v="FRANKFURT"/>
    <s v="1"/>
    <s v="20370/2015/3"/>
    <n v="54"/>
    <s v="SS16"/>
    <s v="SAILOR MOON CLOTHING LTD"/>
    <n v="1370"/>
    <n v="0"/>
    <n v="0"/>
    <n v="0"/>
    <n v="22409"/>
    <n v="17.89"/>
    <s v="Bangladesh"/>
    <n v="10.341040462427699"/>
    <n v="7.55"/>
    <x v="1"/>
    <s v="LCL"/>
  </r>
  <r>
    <s v="2016-03-18"/>
    <s v="2016-04-04"/>
    <s v="2016-04-18"/>
    <s v="2016-04-18"/>
    <n v="17"/>
    <n v="31"/>
    <s v="ŁÓDŹ"/>
    <s v="DDU"/>
    <x v="2"/>
    <n v="1"/>
    <x v="83"/>
    <s v="TRUCK"/>
    <s v="FRANKFURT"/>
    <s v="1"/>
    <s v="20467/2015/26"/>
    <n v="54"/>
    <s v="SS16"/>
    <s v="INNOVATION DESIGN"/>
    <n v="520"/>
    <n v="0"/>
    <n v="0"/>
    <n v="0"/>
    <n v="7649"/>
    <n v="7.41"/>
    <s v="Bangladesh"/>
    <n v="4.2832369942196502"/>
    <n v="3.13"/>
    <x v="1"/>
    <s v="LCL"/>
  </r>
  <r>
    <s v="2016-03-18"/>
    <s v="2016-04-04"/>
    <s v="2016-04-18"/>
    <s v="2016-04-18"/>
    <n v="17"/>
    <n v="31"/>
    <s v="ŁÓDŹ"/>
    <s v="DDU"/>
    <x v="2"/>
    <n v="1"/>
    <x v="83"/>
    <s v="TRUCK"/>
    <s v="FRANKFURT"/>
    <s v="1"/>
    <s v="20467/2015/29"/>
    <n v="54"/>
    <s v="SS16"/>
    <s v="INNOVATION DESIGN"/>
    <n v="295"/>
    <n v="0"/>
    <n v="0"/>
    <n v="0"/>
    <n v="4565"/>
    <n v="5.17"/>
    <s v="Bangladesh"/>
    <n v="2.9884393063583801"/>
    <n v="2.1800000000000002"/>
    <x v="1"/>
    <s v="LCL"/>
  </r>
  <r>
    <s v="2016-03-19"/>
    <s v="2016-03-21"/>
    <s v="2016-04-06"/>
    <s v="2016-04-06"/>
    <n v="2"/>
    <n v="18"/>
    <s v="ŁÓDŹ"/>
    <s v="DDU"/>
    <x v="2"/>
    <n v="1"/>
    <x v="83"/>
    <s v="TRUCK"/>
    <s v="WARSZAWA"/>
    <s v="1"/>
    <s v="28143/2015/2"/>
    <n v="54"/>
    <s v="SS16"/>
    <s v="TEX FASHION GLOBAL"/>
    <n v="503"/>
    <n v="0"/>
    <n v="0"/>
    <n v="0"/>
    <n v="9252"/>
    <n v="9.08"/>
    <s v="Bangladesh"/>
    <n v="5.2485549132948002"/>
    <n v="3.83"/>
    <x v="1"/>
    <s v="LCL"/>
  </r>
  <r>
    <s v="2016-03-20"/>
    <s v="2016-04-28"/>
    <s v="2016-05-02"/>
    <s v="2016-05-02"/>
    <n v="39"/>
    <n v="43"/>
    <s v="CHITTAGONG"/>
    <s v="FOB"/>
    <x v="0"/>
    <n v="0"/>
    <x v="225"/>
    <s v="TRUCK"/>
    <s v="GDAŃSK"/>
    <s v="1"/>
    <s v="20376/2015/44"/>
    <n v="54"/>
    <s v="SS16"/>
    <s v="TRANSFIGURE CLOTHING"/>
    <n v="1348"/>
    <n v="1"/>
    <n v="0"/>
    <n v="0"/>
    <n v="24237"/>
    <n v="24.37"/>
    <s v="Bangladesh"/>
    <n v="14.0867052023121"/>
    <n v="10.28"/>
    <x v="2"/>
    <s v="LCL"/>
  </r>
  <r>
    <s v="2016-03-20"/>
    <s v="2016-04-28"/>
    <s v="2016-05-05"/>
    <s v="2016-05-05"/>
    <n v="39"/>
    <n v="46"/>
    <s v="CHITTAGONG"/>
    <s v="FOB"/>
    <x v="0"/>
    <n v="1"/>
    <x v="226"/>
    <s v="RAILWAY"/>
    <s v="GDAŃSK"/>
    <s v="1"/>
    <s v="20376/2015/6"/>
    <n v="54"/>
    <s v="SS16"/>
    <s v="TRANSFIGURE CLOTHING"/>
    <n v="2109"/>
    <n v="0"/>
    <n v="1"/>
    <n v="0"/>
    <n v="40587"/>
    <n v="28.29"/>
    <s v="Bangladesh"/>
    <n v="16.352601156069401"/>
    <n v="11.94"/>
    <x v="2"/>
    <s v="LCL"/>
  </r>
  <r>
    <s v="2016-03-20"/>
    <s v="2016-04-28"/>
    <s v="2016-05-05"/>
    <s v="2016-05-05"/>
    <n v="39"/>
    <n v="46"/>
    <s v="CHITTAGONG"/>
    <s v="FOB"/>
    <x v="0"/>
    <n v="1"/>
    <x v="6"/>
    <s v="RAILWAY"/>
    <s v="GDAŃSK"/>
    <s v="1"/>
    <s v="20808/2015/31"/>
    <n v="54"/>
    <s v="SS16"/>
    <s v="FASHION WEAR INT'L"/>
    <n v="2125"/>
    <m/>
    <m/>
    <m/>
    <n v="39679"/>
    <n v="27.29"/>
    <s v="Bangladesh"/>
    <n v="15.774566473988401"/>
    <n v="11.52"/>
    <x v="2"/>
    <s v="LCL"/>
  </r>
  <r>
    <s v="2016-03-21"/>
    <s v="2016-04-25"/>
    <s v="2016-04-29"/>
    <s v="2016-04-29"/>
    <n v="35"/>
    <n v="39"/>
    <s v="CHITTAGONG"/>
    <s v="FOB"/>
    <x v="0"/>
    <n v="1"/>
    <x v="227"/>
    <s v="RAILWAY"/>
    <s v="GDAŃSK"/>
    <s v="1"/>
    <s v="20808/2015/32"/>
    <n v="54"/>
    <s v="SS16"/>
    <s v="FASHION WEAR INT'L"/>
    <n v="788"/>
    <n v="1"/>
    <n v="0"/>
    <n v="0"/>
    <n v="15060"/>
    <n v="10.39"/>
    <s v="Bangladesh"/>
    <n v="6.00578034682081"/>
    <n v="4.38"/>
    <x v="1"/>
    <s v="LCL"/>
  </r>
  <r>
    <s v="2016-03-21"/>
    <s v="2016-04-25"/>
    <s v="2016-04-29"/>
    <s v="2016-04-29"/>
    <n v="35"/>
    <n v="39"/>
    <s v="CHITTAGONG"/>
    <s v="FOB"/>
    <x v="0"/>
    <n v="1"/>
    <x v="6"/>
    <s v="RAILWAY"/>
    <s v="GDAŃSK"/>
    <s v="1"/>
    <s v="22075/2015/4"/>
    <n v="54"/>
    <s v="SS16"/>
    <s v="DAZ INTERNATIONAL"/>
    <n v="235"/>
    <m/>
    <m/>
    <m/>
    <n v="3000"/>
    <n v="7.49"/>
    <s v="Bangladesh"/>
    <n v="4.3294797687861299"/>
    <n v="3.16"/>
    <x v="1"/>
    <s v="LCL"/>
  </r>
  <r>
    <s v="2016-03-21"/>
    <s v="2016-04-25"/>
    <s v="2016-04-29"/>
    <s v="2016-04-29"/>
    <n v="35"/>
    <n v="39"/>
    <s v="CHITTAGONG"/>
    <s v="FOB"/>
    <x v="0"/>
    <n v="1"/>
    <x v="6"/>
    <s v="RAILWAY"/>
    <s v="GDAŃSK"/>
    <s v="1"/>
    <s v="25648/2015/4"/>
    <n v="54"/>
    <s v="SS16"/>
    <s v="ASROTEX"/>
    <n v="829"/>
    <m/>
    <m/>
    <m/>
    <n v="11614"/>
    <n v="8.7799999999999994"/>
    <s v="Bangladesh"/>
    <n v="5.0751445086705198"/>
    <n v="3.7"/>
    <x v="1"/>
    <s v="LCL"/>
  </r>
  <r>
    <s v="2016-03-22"/>
    <s v="2016-03-24"/>
    <s v="2016-03-30"/>
    <s v="2016-03-30"/>
    <n v="2"/>
    <n v="8"/>
    <s v="ŁÓDŹ"/>
    <s v="DDU"/>
    <x v="2"/>
    <n v="1"/>
    <x v="83"/>
    <s v="TRUCK"/>
    <s v="FRANKFURT"/>
    <s v="1"/>
    <s v="20461/2015/2"/>
    <n v="52"/>
    <s v="SS16"/>
    <s v="XIAMEN KINGLAND"/>
    <n v="19"/>
    <n v="0"/>
    <n v="0"/>
    <n v="0"/>
    <n v="1880"/>
    <n v="1.78"/>
    <s v="People's Republic of China"/>
    <n v="1.0289017341040501"/>
    <n v="0.75"/>
    <x v="1"/>
    <s v="LCL"/>
  </r>
  <r>
    <s v="2016-03-23"/>
    <s v="2016-04-28"/>
    <s v="2016-05-02"/>
    <s v="2016-05-02"/>
    <n v="36"/>
    <n v="40"/>
    <s v="CHITTAGONG"/>
    <s v="FOB"/>
    <x v="0"/>
    <n v="1"/>
    <x v="228"/>
    <s v="TRUCK"/>
    <s v="GDAŃSK"/>
    <s v="1"/>
    <s v="20808/2015/33"/>
    <n v="54"/>
    <s v="SS16"/>
    <s v="FASHION WEAR INT'L"/>
    <n v="806"/>
    <n v="1"/>
    <n v="0"/>
    <n v="0"/>
    <n v="11930"/>
    <n v="7.79"/>
    <s v="Bangladesh"/>
    <n v="4.5028901734103997"/>
    <n v="3.29"/>
    <x v="1"/>
    <s v="LCL"/>
  </r>
  <r>
    <s v="2016-03-24"/>
    <s v="2016-03-27"/>
    <s v="2016-04-01"/>
    <s v="2016-04-01"/>
    <n v="3"/>
    <n v="8"/>
    <s v="ŁÓDŹ"/>
    <s v="DDU"/>
    <x v="2"/>
    <n v="1"/>
    <x v="83"/>
    <s v="TRUCK"/>
    <s v="FRANKFURT"/>
    <s v="1"/>
    <s v="20808/2015/18"/>
    <n v="54"/>
    <s v="SS16"/>
    <s v="FASHION WEAR INT'L"/>
    <n v="1079"/>
    <n v="0"/>
    <n v="0"/>
    <n v="0"/>
    <n v="22504"/>
    <m/>
    <s v="Bangladesh"/>
    <n v="0"/>
    <n v="0"/>
    <x v="1"/>
    <s v="LCL"/>
  </r>
  <r>
    <s v="2016-03-24"/>
    <s v="2016-03-27"/>
    <s v="2016-04-01"/>
    <s v="2016-04-01"/>
    <n v="3"/>
    <n v="8"/>
    <s v="ŁÓDŹ"/>
    <s v="DDU"/>
    <x v="2"/>
    <n v="1"/>
    <x v="83"/>
    <s v="TRUCK"/>
    <s v="FRANKFURT"/>
    <s v="1"/>
    <s v="20808/2015/24"/>
    <n v="54"/>
    <s v="SS16"/>
    <s v="FASHION WEAR INT'L"/>
    <n v="980"/>
    <n v="0"/>
    <n v="0"/>
    <n v="0"/>
    <n v="20802"/>
    <m/>
    <s v="Bangladesh"/>
    <n v="0"/>
    <n v="0"/>
    <x v="1"/>
    <s v="LCL"/>
  </r>
  <r>
    <s v="2016-03-24"/>
    <s v="2016-03-27"/>
    <s v="2016-04-01"/>
    <s v="2016-04-01"/>
    <n v="3"/>
    <n v="8"/>
    <s v="ŁÓDŹ"/>
    <s v="DDU"/>
    <x v="2"/>
    <n v="1"/>
    <x v="83"/>
    <s v="TRUCK"/>
    <s v="FRANKFURT"/>
    <s v="1"/>
    <s v="21143/2015/7"/>
    <n v="54"/>
    <s v="SS16"/>
    <s v="SEACOTEX FABRICS LTD"/>
    <n v="660"/>
    <n v="0"/>
    <n v="0"/>
    <n v="0"/>
    <n v="11602"/>
    <m/>
    <s v="Bangladesh"/>
    <n v="0"/>
    <n v="0"/>
    <x v="1"/>
    <s v="LCL"/>
  </r>
  <r>
    <s v="2016-03-25"/>
    <s v="2016-03-29"/>
    <s v="2016-03-31"/>
    <s v="2016-03-31"/>
    <n v="4"/>
    <n v="6"/>
    <s v="ŁÓDŹ"/>
    <s v="DDU"/>
    <x v="2"/>
    <n v="1"/>
    <x v="83"/>
    <s v="TRUCK"/>
    <s v="FRANKFURT"/>
    <s v="1"/>
    <s v="20216/2015/4"/>
    <n v="54"/>
    <s v="SS16"/>
    <s v="FAIR TRADE INT'L"/>
    <n v="1488"/>
    <n v="0"/>
    <n v="0"/>
    <n v="0"/>
    <n v="22894"/>
    <m/>
    <s v="Bangladesh"/>
    <n v="0"/>
    <n v="0"/>
    <x v="1"/>
    <s v="LCL"/>
  </r>
  <r>
    <s v="2016-03-26"/>
    <s v="2016-04-18"/>
    <s v="2016-04-27"/>
    <s v="2016-04-27"/>
    <n v="23"/>
    <n v="32"/>
    <s v="TUTICORIN"/>
    <s v="FOB"/>
    <x v="0"/>
    <n v="1"/>
    <x v="3"/>
    <s v="TRUCK"/>
    <s v="HAMBURG"/>
    <s v="1"/>
    <s v="20214/2015/20"/>
    <n v="54"/>
    <s v="SS16"/>
    <s v="LICHEE APPAREL"/>
    <n v="533"/>
    <n v="0"/>
    <n v="0"/>
    <n v="0"/>
    <n v="9672"/>
    <n v="9.76"/>
    <s v="India"/>
    <n v="5.64161849710983"/>
    <n v="4.12"/>
    <x v="1"/>
    <s v="LCL"/>
  </r>
  <r>
    <s v="2016-03-27"/>
    <s v="2016-05-02"/>
    <s v="2016-05-06"/>
    <s v="2016-05-06"/>
    <n v="36"/>
    <n v="40"/>
    <s v="CHITTAGONG"/>
    <s v="FOB"/>
    <x v="0"/>
    <n v="1"/>
    <x v="229"/>
    <s v="RAILWAY"/>
    <s v="GDAŃSK"/>
    <s v="1"/>
    <s v="20216/2015/31"/>
    <n v="54"/>
    <s v="SS16"/>
    <s v="FAIR TRADE INT'L"/>
    <n v="299"/>
    <n v="1"/>
    <n v="0"/>
    <n v="0"/>
    <n v="3411"/>
    <n v="3.69"/>
    <s v="Bangladesh"/>
    <n v="2.1329479768786102"/>
    <n v="1.56"/>
    <x v="1"/>
    <s v="LCL"/>
  </r>
  <r>
    <s v="2016-03-27"/>
    <s v="2016-05-02"/>
    <s v="2016-05-06"/>
    <s v="2016-05-06"/>
    <n v="36"/>
    <n v="40"/>
    <s v="CHITTAGONG"/>
    <s v="FOB"/>
    <x v="0"/>
    <n v="1"/>
    <x v="6"/>
    <s v="RAILWAY"/>
    <s v="GDAŃSK"/>
    <s v="1"/>
    <s v="20808/2015/36"/>
    <n v="54"/>
    <s v="SS16"/>
    <s v="FASHION WEAR INT'L"/>
    <n v="421"/>
    <m/>
    <m/>
    <m/>
    <n v="7298"/>
    <n v="5.38"/>
    <s v="Bangladesh"/>
    <n v="3.1098265895953801"/>
    <n v="2.27"/>
    <x v="1"/>
    <s v="LCL"/>
  </r>
  <r>
    <s v="2016-03-27"/>
    <s v="2016-05-02"/>
    <s v="2016-05-06"/>
    <s v="2016-05-06"/>
    <n v="36"/>
    <n v="40"/>
    <s v="CHITTAGONG"/>
    <s v="FOB"/>
    <x v="0"/>
    <n v="1"/>
    <x v="6"/>
    <s v="RAILWAY"/>
    <s v="GDAŃSK"/>
    <s v="1"/>
    <s v="25648/2015/6"/>
    <n v="54"/>
    <s v="SS16"/>
    <s v="ASROTEX"/>
    <n v="625"/>
    <m/>
    <m/>
    <m/>
    <n v="8800"/>
    <n v="7.77"/>
    <s v="Bangladesh"/>
    <n v="4.4913294797687904"/>
    <n v="3.28"/>
    <x v="1"/>
    <s v="LCL"/>
  </r>
  <r>
    <s v="2016-03-28"/>
    <s v="2016-04-28"/>
    <s v="2016-05-06"/>
    <s v="2016-05-06"/>
    <n v="31"/>
    <n v="39"/>
    <s v="NINGBO"/>
    <s v="FOB"/>
    <x v="0"/>
    <n v="1"/>
    <x v="3"/>
    <s v="RAILWAY"/>
    <s v="HAMBURG"/>
    <s v="1"/>
    <s v="21046/2015/5"/>
    <n v="54"/>
    <s v="SS16"/>
    <s v="NINGBO MIAORUI"/>
    <n v="360"/>
    <n v="0"/>
    <n v="0"/>
    <n v="0"/>
    <n v="6932"/>
    <n v="9.08"/>
    <s v="People's Republic of China"/>
    <n v="5.2485549132948002"/>
    <n v="3.83"/>
    <x v="1"/>
    <s v="LCL"/>
  </r>
  <r>
    <s v="2016-03-29"/>
    <s v="2016-04-01"/>
    <s v="2016-04-08"/>
    <s v="2016-04-08"/>
    <n v="3"/>
    <n v="10"/>
    <s v="ŁÓDŹ"/>
    <s v="DDU"/>
    <x v="2"/>
    <n v="1"/>
    <x v="83"/>
    <s v="TRUCK"/>
    <s v="FRANKFURT"/>
    <s v="1"/>
    <s v="20808/2015/26"/>
    <n v="54"/>
    <s v="SS16"/>
    <s v="FASHION WEAR INT'L"/>
    <n v="913"/>
    <n v="0"/>
    <n v="0"/>
    <n v="0"/>
    <n v="21866"/>
    <n v="11.8"/>
    <s v="Bangladesh"/>
    <n v="6.8208092485549097"/>
    <n v="4.9800000000000004"/>
    <x v="1"/>
    <s v="LCL"/>
  </r>
  <r>
    <s v="2016-03-29"/>
    <s v="2016-04-01"/>
    <s v="2016-04-08"/>
    <s v="2016-04-08"/>
    <n v="3"/>
    <n v="10"/>
    <s v="ŁÓDŹ"/>
    <s v="DDU"/>
    <x v="2"/>
    <n v="1"/>
    <x v="83"/>
    <s v="TRUCK"/>
    <s v="FRANKFURT"/>
    <s v="1"/>
    <s v="21143/2015/4"/>
    <n v="54"/>
    <s v="SS16"/>
    <s v="SEACOTEX FABRICS LTD"/>
    <n v="466"/>
    <n v="0"/>
    <n v="0"/>
    <n v="0"/>
    <n v="9400"/>
    <m/>
    <s v="Bangladesh"/>
    <n v="0"/>
    <n v="0"/>
    <x v="1"/>
    <s v="LCL"/>
  </r>
  <r>
    <s v="2016-03-29"/>
    <s v="2016-04-01"/>
    <s v="2016-04-15"/>
    <s v="2016-04-15"/>
    <n v="3"/>
    <n v="17"/>
    <s v="ŁÓDŹ"/>
    <s v="DDU"/>
    <x v="2"/>
    <n v="1"/>
    <x v="83"/>
    <s v="TRUCK"/>
    <s v="FRANKFURT"/>
    <s v="1"/>
    <s v="22847/2015/4"/>
    <n v="54"/>
    <s v="SS16"/>
    <s v="FASHIONTEX"/>
    <n v="213"/>
    <n v="0"/>
    <n v="0"/>
    <n v="0"/>
    <n v="3355"/>
    <n v="5.5"/>
    <s v="Bangladesh"/>
    <n v="3.1791907514450899"/>
    <n v="2.3199999999999998"/>
    <x v="1"/>
    <s v="LCL"/>
  </r>
  <r>
    <s v="2016-03-29"/>
    <s v="2016-04-01"/>
    <s v="2016-04-20"/>
    <s v="2016-04-20"/>
    <n v="3"/>
    <n v="22"/>
    <s v="ŁÓDŹ"/>
    <s v="DDU"/>
    <x v="2"/>
    <n v="1"/>
    <x v="83"/>
    <s v="TRUCK"/>
    <s v="FRANKFURT"/>
    <s v="1"/>
    <s v="20231/2015/22"/>
    <n v="54"/>
    <s v="SS16"/>
    <s v="SHUDDHO MODEHAUS"/>
    <n v="610"/>
    <n v="0"/>
    <n v="0"/>
    <n v="0"/>
    <n v="10145"/>
    <n v="12.58"/>
    <s v="Bangladesh"/>
    <n v="7.2716763005780303"/>
    <n v="5.31"/>
    <x v="1"/>
    <s v="LCL"/>
  </r>
  <r>
    <s v="2016-03-29"/>
    <s v="2016-04-01"/>
    <s v="2016-04-20"/>
    <s v="2016-04-20"/>
    <n v="3"/>
    <n v="22"/>
    <s v="ŁÓDŹ"/>
    <s v="DDU"/>
    <x v="2"/>
    <n v="1"/>
    <x v="83"/>
    <s v="TRUCK"/>
    <s v="FRANKFURT"/>
    <s v="1"/>
    <s v="20231/2015/23"/>
    <n v="54"/>
    <s v="SS16"/>
    <s v="SHUDDHO MODEHAUS"/>
    <n v="743"/>
    <n v="0"/>
    <n v="0"/>
    <n v="0"/>
    <n v="12042"/>
    <n v="14.69"/>
    <s v="Bangladesh"/>
    <n v="8.4913294797687904"/>
    <n v="6.2"/>
    <x v="1"/>
    <s v="LCL"/>
  </r>
  <r>
    <s v="2016-04-04"/>
    <s v="2016-04-11"/>
    <s v="2016-04-13"/>
    <s v="2016-04-13"/>
    <n v="7"/>
    <n v="9"/>
    <s v="ŁÓDŹ"/>
    <s v="DDU"/>
    <x v="2"/>
    <n v="1"/>
    <x v="83"/>
    <s v="TRUCK"/>
    <s v="FRANKFURT"/>
    <s v="1"/>
    <s v="20467/2015/30"/>
    <n v="54"/>
    <s v="SS16"/>
    <s v="INNOVATION DESIGN"/>
    <n v="298"/>
    <n v="0"/>
    <n v="0"/>
    <n v="0"/>
    <n v="4428"/>
    <m/>
    <s v="Bangladesh"/>
    <n v="0"/>
    <n v="0"/>
    <x v="1"/>
    <s v="LCL"/>
  </r>
  <r>
    <s v="2016-04-05"/>
    <s v="2016-04-07"/>
    <s v="2016-04-11"/>
    <s v="2016-04-11"/>
    <n v="2"/>
    <n v="6"/>
    <s v="ŁÓDŹ"/>
    <s v="DDU"/>
    <x v="2"/>
    <n v="1"/>
    <x v="83"/>
    <s v="TRUCK"/>
    <s v="VIENNA"/>
    <s v="1"/>
    <s v="20991/2015/17"/>
    <n v="54"/>
    <s v="SS16"/>
    <s v="SANGOTRA FASHIONS"/>
    <n v="595"/>
    <n v="0"/>
    <n v="0"/>
    <n v="0"/>
    <n v="9569"/>
    <m/>
    <s v="India"/>
    <n v="0"/>
    <n v="0"/>
    <x v="1"/>
    <s v="LCL"/>
  </r>
  <r>
    <s v="2016-04-05"/>
    <s v="2016-04-22"/>
    <s v="2016-04-25"/>
    <s v="2016-04-25"/>
    <n v="17"/>
    <n v="20"/>
    <s v="ŁÓDŹ"/>
    <s v="DDU"/>
    <x v="2"/>
    <n v="1"/>
    <x v="83"/>
    <s v="TRUCK"/>
    <s v="FRANKFURT"/>
    <s v="1"/>
    <s v="20467/2015/27"/>
    <n v="54"/>
    <s v="SS16"/>
    <s v="INNOVATION DESIGN"/>
    <n v="743"/>
    <n v="0"/>
    <n v="0"/>
    <n v="0"/>
    <n v="11380"/>
    <n v="12.16"/>
    <s v="Bangladesh"/>
    <n v="7.0289017341040498"/>
    <n v="5.13"/>
    <x v="1"/>
    <s v="LCL"/>
  </r>
  <r>
    <s v="2016-04-09"/>
    <s v="2016-04-12"/>
    <s v="2016-04-15"/>
    <s v="2016-04-15"/>
    <n v="3"/>
    <n v="6"/>
    <s v="ŁÓDŹ"/>
    <s v="DDU"/>
    <x v="2"/>
    <n v="1"/>
    <x v="83"/>
    <s v="TRUCK"/>
    <s v="FRANKFURT"/>
    <s v="1"/>
    <s v="20216/2015/5"/>
    <n v="54"/>
    <s v="SS16"/>
    <s v="FAIR TRADE INT'L"/>
    <n v="408"/>
    <n v="0"/>
    <n v="0"/>
    <n v="0"/>
    <n v="7929"/>
    <m/>
    <s v="Bangladesh"/>
    <n v="0"/>
    <n v="0"/>
    <x v="1"/>
    <s v="LCL"/>
  </r>
  <r>
    <s v="2016-04-19"/>
    <s v="2016-04-22"/>
    <s v="2016-04-28"/>
    <s v="2016-04-28"/>
    <n v="3"/>
    <n v="9"/>
    <s v="ŁÓDŹ"/>
    <s v="DDU"/>
    <x v="2"/>
    <n v="1"/>
    <x v="83"/>
    <s v="TRUCK"/>
    <s v="WARSZAWA"/>
    <s v="1"/>
    <s v="33317/2015/1"/>
    <n v="54"/>
    <s v="SS16"/>
    <s v="KNIT WORLD LTD"/>
    <n v="279"/>
    <n v="0"/>
    <n v="0"/>
    <n v="0"/>
    <n v="3067"/>
    <n v="2.29"/>
    <s v="Bangladesh"/>
    <n v="1.32369942196532"/>
    <n v="0.97"/>
    <x v="1"/>
    <s v="LCL"/>
  </r>
  <r>
    <s v="2016-04-19"/>
    <s v="2016-04-22"/>
    <s v="2016-05-09"/>
    <s v="2016-05-09"/>
    <n v="3"/>
    <n v="20"/>
    <s v="ŁÓDŹ"/>
    <s v="DDU"/>
    <x v="2"/>
    <n v="1"/>
    <x v="83"/>
    <s v="TRUCK"/>
    <s v="WARSZAWA"/>
    <s v="1"/>
    <s v="29296/2015/1"/>
    <n v="54"/>
    <s v="SS16"/>
    <s v="COTTON ZONE LTD."/>
    <n v="356"/>
    <n v="0"/>
    <n v="0"/>
    <n v="0"/>
    <n v="4904"/>
    <n v="4.5999999999999996"/>
    <s v="Bangladesh"/>
    <n v="2.6589595375722501"/>
    <n v="1.94"/>
    <x v="1"/>
    <s v="LCL"/>
  </r>
  <r>
    <s v="2016-04-19"/>
    <s v="2016-04-22"/>
    <s v="2016-05-09"/>
    <s v="2016-05-09"/>
    <n v="3"/>
    <n v="20"/>
    <s v="ŁÓDŹ"/>
    <s v="DDU"/>
    <x v="2"/>
    <n v="1"/>
    <x v="83"/>
    <s v="TRUCK"/>
    <s v="WARSZAWA"/>
    <s v="1"/>
    <s v="29296/2015/10"/>
    <n v="54"/>
    <s v="SS16"/>
    <s v="COTTON ZONE LTD."/>
    <n v="400"/>
    <n v="0"/>
    <n v="0"/>
    <n v="0"/>
    <n v="8321"/>
    <n v="5.28"/>
    <s v="Bangladesh"/>
    <n v="3.0520231213872799"/>
    <n v="2.23"/>
    <x v="1"/>
    <s v="LCL"/>
  </r>
  <r>
    <s v="2016-04-20"/>
    <s v="2016-04-21"/>
    <s v="2016-05-06"/>
    <s v="2016-05-06"/>
    <n v="1"/>
    <n v="16"/>
    <s v="ŁÓDŹ"/>
    <s v="DDU"/>
    <x v="2"/>
    <n v="1"/>
    <x v="83"/>
    <s v="TRUCK"/>
    <s v="FRANKFURT"/>
    <s v="1"/>
    <s v="20808/2015/28"/>
    <n v="54"/>
    <s v="SS16"/>
    <s v="FASHION WEAR INT'L"/>
    <n v="2908"/>
    <n v="0"/>
    <n v="0"/>
    <n v="0"/>
    <n v="58102"/>
    <n v="34.96"/>
    <s v="Bangladesh"/>
    <n v="20.208092485549098"/>
    <n v="14.75"/>
    <x v="2"/>
    <s v="20"/>
  </r>
  <r>
    <s v="2016-04-20"/>
    <s v="2016-04-21"/>
    <s v="2016-05-06"/>
    <s v="2016-05-06"/>
    <n v="1"/>
    <n v="16"/>
    <s v="ŁÓDŹ"/>
    <s v="DDU"/>
    <x v="2"/>
    <n v="1"/>
    <x v="83"/>
    <s v="TRUCK"/>
    <s v="FRANKFURT"/>
    <s v="1"/>
    <s v="29296/2015/7"/>
    <n v="54"/>
    <s v="SS16"/>
    <s v="COTTON ZONE LTD."/>
    <n v="455"/>
    <n v="0"/>
    <n v="0"/>
    <n v="0"/>
    <n v="8657"/>
    <n v="6.56"/>
    <s v="Bangladesh"/>
    <n v="3.79190751445087"/>
    <n v="2.77"/>
    <x v="1"/>
    <s v="LCL"/>
  </r>
  <r>
    <s v="2016-04-23"/>
    <s v="2016-04-29"/>
    <s v="2016-05-06"/>
    <s v="2016-05-06"/>
    <n v="6"/>
    <n v="13"/>
    <s v="ŁÓDŹ"/>
    <s v="DDU"/>
    <x v="2"/>
    <n v="1"/>
    <x v="83"/>
    <s v="TRUCK"/>
    <s v="FRANKFURT"/>
    <s v="1"/>
    <s v="20216/2015/23"/>
    <n v="54"/>
    <s v="SS16"/>
    <s v="FAIR TRADE INT'L"/>
    <n v="233"/>
    <n v="0"/>
    <n v="0"/>
    <n v="0"/>
    <n v="5068"/>
    <m/>
    <s v="Bangladesh"/>
    <n v="0"/>
    <n v="0"/>
    <x v="1"/>
    <s v="LCL"/>
  </r>
  <r>
    <s v="2016-04-24"/>
    <s v="2016-04-25"/>
    <s v="2016-05-09"/>
    <s v="2016-05-09"/>
    <n v="1"/>
    <n v="15"/>
    <s v="ŁÓDŹ"/>
    <s v="DDU"/>
    <x v="2"/>
    <n v="1"/>
    <x v="83"/>
    <s v="TRUCK"/>
    <s v="FRANKFURT"/>
    <s v="1"/>
    <s v="20808/2015/27"/>
    <n v="54"/>
    <s v="SS16"/>
    <s v="FASHION WEAR INT'L"/>
    <n v="1678"/>
    <n v="0"/>
    <n v="0"/>
    <n v="0"/>
    <n v="34174"/>
    <n v="22.29"/>
    <s v="Bangladesh"/>
    <n v="12.884393063583801"/>
    <n v="9.41"/>
    <x v="1"/>
    <s v="LCL"/>
  </r>
  <r>
    <s v="2016-04-24"/>
    <s v="2016-04-25"/>
    <s v="2016-05-09"/>
    <s v="2016-05-09"/>
    <n v="1"/>
    <n v="15"/>
    <s v="ŁÓDŹ"/>
    <s v="DDU"/>
    <x v="2"/>
    <n v="1"/>
    <x v="83"/>
    <s v="TRUCK"/>
    <s v="FRANKFURT"/>
    <s v="1"/>
    <s v="20808/2015/30"/>
    <n v="54"/>
    <s v="SS16"/>
    <s v="FASHION WEAR INT'L"/>
    <n v="2395"/>
    <n v="0"/>
    <n v="0"/>
    <n v="0"/>
    <n v="47163"/>
    <n v="24.29"/>
    <s v="Bangladesh"/>
    <n v="14.0404624277457"/>
    <n v="10.25"/>
    <x v="2"/>
    <s v="LCL"/>
  </r>
  <r>
    <s v="2016-04-24"/>
    <s v="2016-04-25"/>
    <s v="2016-05-09"/>
    <s v="2016-05-09"/>
    <n v="1"/>
    <n v="15"/>
    <s v="ŁÓDŹ"/>
    <s v="DDU"/>
    <x v="2"/>
    <n v="1"/>
    <x v="83"/>
    <s v="TRUCK"/>
    <s v="FRANKFURT"/>
    <s v="1"/>
    <s v="20808/2015/34"/>
    <n v="54"/>
    <s v="SS16"/>
    <s v="FASHION WEAR INT'L"/>
    <n v="2490"/>
    <n v="0"/>
    <n v="0"/>
    <n v="0"/>
    <n v="35481"/>
    <n v="22.26"/>
    <s v="Bangladesh"/>
    <n v="12.867052023121399"/>
    <n v="9.39"/>
    <x v="1"/>
    <s v="LCL"/>
  </r>
  <r>
    <s v="2016-04-24"/>
    <s v="2016-04-25"/>
    <s v="2016-05-09"/>
    <s v="2016-05-09"/>
    <n v="1"/>
    <n v="15"/>
    <s v="ŁÓDŹ"/>
    <s v="DDU"/>
    <x v="2"/>
    <n v="1"/>
    <x v="83"/>
    <s v="TRUCK"/>
    <s v="FRANKFURT"/>
    <s v="1"/>
    <s v="20808/2015/35"/>
    <n v="54"/>
    <s v="SS16"/>
    <s v="FASHION WEAR INT'L"/>
    <n v="1943"/>
    <n v="0"/>
    <n v="0"/>
    <n v="0"/>
    <n v="41454"/>
    <n v="22.39"/>
    <s v="Bangladesh"/>
    <n v="12.9421965317919"/>
    <n v="9.4499999999999993"/>
    <x v="1"/>
    <s v="LCL"/>
  </r>
  <r>
    <s v="2016-04-24"/>
    <s v="2016-04-25"/>
    <s v="2016-05-09"/>
    <s v="2016-05-09"/>
    <n v="1"/>
    <n v="15"/>
    <s v="ŁÓDŹ"/>
    <s v="DDU"/>
    <x v="2"/>
    <n v="1"/>
    <x v="83"/>
    <s v="TRUCK"/>
    <s v="FRANKFURT"/>
    <s v="1"/>
    <s v="20808/2015/5"/>
    <n v="54"/>
    <s v="SS16"/>
    <s v="FASHION WEAR INT'L"/>
    <n v="1847"/>
    <n v="0"/>
    <n v="0"/>
    <n v="0"/>
    <n v="38702"/>
    <n v="21.21"/>
    <s v="Bangladesh"/>
    <n v="12.260115606936401"/>
    <n v="8.9499999999999993"/>
    <x v="1"/>
    <s v="LCL"/>
  </r>
  <r>
    <s v="2016-04-24"/>
    <s v="2016-04-25"/>
    <s v="2016-05-09"/>
    <s v="2016-05-09"/>
    <n v="1"/>
    <n v="15"/>
    <s v="ŁÓDŹ"/>
    <s v="DDU"/>
    <x v="2"/>
    <n v="1"/>
    <x v="83"/>
    <s v="TRUCK"/>
    <s v="FRANKFURT"/>
    <s v="1"/>
    <s v="29296/2015/11"/>
    <n v="54"/>
    <s v="SS16"/>
    <s v="COTTON ZONE LTD."/>
    <n v="263"/>
    <n v="0"/>
    <n v="0"/>
    <n v="0"/>
    <n v="3690"/>
    <n v="2.96"/>
    <s v="Bangladesh"/>
    <n v="1.71098265895954"/>
    <n v="1.25"/>
    <x v="1"/>
    <s v="LCL"/>
  </r>
  <r>
    <s v="2016-04-24"/>
    <s v="2016-05-26"/>
    <s v="2016-05-31"/>
    <s v="2016-05-31"/>
    <n v="32"/>
    <n v="37"/>
    <s v="CHITTAGONG"/>
    <s v="FOB"/>
    <x v="0"/>
    <n v="1"/>
    <x v="230"/>
    <s v="TRUCK"/>
    <s v="GDAŃSK"/>
    <s v="1"/>
    <s v="574/2016/6"/>
    <n v="54"/>
    <s v="AW16"/>
    <s v="TRANSFIGURE CLOTHING"/>
    <n v="2849"/>
    <n v="0"/>
    <n v="0"/>
    <n v="1"/>
    <n v="76786"/>
    <n v="43.4"/>
    <s v="Bangladesh"/>
    <n v="25.0867052023121"/>
    <n v="18.309999999999999"/>
    <x v="2"/>
    <s v="20"/>
  </r>
  <r>
    <s v="2016-04-24"/>
    <s v="2016-05-26"/>
    <s v="2016-05-31"/>
    <s v="2016-05-31"/>
    <n v="32"/>
    <n v="37"/>
    <s v="CHITTAGONG"/>
    <s v="FOB"/>
    <x v="0"/>
    <n v="1"/>
    <x v="6"/>
    <s v="TRUCK"/>
    <s v="GDAŃSK"/>
    <s v="1"/>
    <s v="574/2016/7"/>
    <n v="54"/>
    <s v="AW16"/>
    <s v="TRANSFIGURE CLOTHING"/>
    <n v="1631"/>
    <m/>
    <m/>
    <m/>
    <n v="30282"/>
    <n v="25.85"/>
    <s v="Bangladesh"/>
    <n v="14.9421965317919"/>
    <n v="10.91"/>
    <x v="2"/>
    <s v="LCL"/>
  </r>
  <r>
    <s v="2016-04-25"/>
    <s v="2016-05-31"/>
    <s v="2016-06-08"/>
    <s v="2016-06-08"/>
    <n v="36"/>
    <n v="44"/>
    <s v="CHITTAGONG"/>
    <s v="FOB"/>
    <x v="0"/>
    <n v="1"/>
    <x v="231"/>
    <s v="TRUCK"/>
    <s v="GDAŃSK"/>
    <s v="1"/>
    <s v="574/2016/8"/>
    <n v="54"/>
    <s v="AW16"/>
    <s v="TRANSFIGURE CLOTHING"/>
    <n v="973"/>
    <n v="0"/>
    <n v="1"/>
    <n v="0"/>
    <n v="18146"/>
    <n v="14.01"/>
    <s v="Bangladesh"/>
    <n v="8.0982658959537606"/>
    <n v="5.91"/>
    <x v="1"/>
    <s v="LCL"/>
  </r>
  <r>
    <s v="2016-04-25"/>
    <s v="2016-05-31"/>
    <s v="2016-06-08"/>
    <s v="2016-06-08"/>
    <n v="36"/>
    <n v="44"/>
    <s v="CHITTAGONG"/>
    <s v="FOB"/>
    <x v="0"/>
    <n v="1"/>
    <x v="6"/>
    <s v="TRUCK"/>
    <s v="GDAŃSK"/>
    <s v="1"/>
    <s v="574/2016/9"/>
    <n v="54"/>
    <s v="AW16"/>
    <s v="TRANSFIGURE CLOTHING"/>
    <n v="1541"/>
    <m/>
    <m/>
    <m/>
    <n v="33752"/>
    <n v="34.909999999999997"/>
    <s v="Bangladesh"/>
    <n v="20.179190751445098"/>
    <n v="14.73"/>
    <x v="2"/>
    <s v="20"/>
  </r>
  <r>
    <s v="2016-04-30"/>
    <s v="2016-05-27"/>
    <s v="2016-06-10"/>
    <s v="2016-06-10"/>
    <n v="27"/>
    <n v="41"/>
    <s v="TUTICORIN"/>
    <s v="FOB"/>
    <x v="0"/>
    <n v="1"/>
    <x v="3"/>
    <s v="TRUCK"/>
    <s v="HAMBURG"/>
    <s v="1"/>
    <s v="43190/2015/1"/>
    <n v="54"/>
    <s v="AW16"/>
    <s v="BLOOM CLOTHING CO."/>
    <n v="517"/>
    <n v="0"/>
    <n v="0"/>
    <n v="0"/>
    <n v="9318"/>
    <n v="12.98"/>
    <s v="India"/>
    <n v="7.5028901734103997"/>
    <n v="5.48"/>
    <x v="1"/>
    <s v="LCL"/>
  </r>
  <r>
    <s v="2016-05-01"/>
    <s v="2016-06-07"/>
    <s v="2016-06-13"/>
    <s v="2016-06-13"/>
    <n v="37"/>
    <n v="43"/>
    <s v="CHITTAGONG"/>
    <s v="FOB"/>
    <x v="0"/>
    <n v="1"/>
    <x v="232"/>
    <s v="RAILWAY"/>
    <s v="GDYNIA"/>
    <s v="1"/>
    <s v="43192/2015/6"/>
    <n v="54"/>
    <s v="AW16"/>
    <s v="INNOVATION DESIGN"/>
    <n v="1327"/>
    <n v="0"/>
    <n v="0"/>
    <n v="1"/>
    <n v="20603"/>
    <n v="19.61"/>
    <s v="Bangladesh"/>
    <n v="11.3352601156069"/>
    <n v="8.27"/>
    <x v="1"/>
    <s v="LCL"/>
  </r>
  <r>
    <s v="2016-05-01"/>
    <s v="2016-06-07"/>
    <s v="2016-06-13"/>
    <s v="2016-06-13"/>
    <n v="37"/>
    <n v="43"/>
    <s v="CHITTAGONG"/>
    <s v="FOB"/>
    <x v="0"/>
    <n v="1"/>
    <x v="6"/>
    <s v="RAILWAY"/>
    <s v="GDYNIA"/>
    <s v="1"/>
    <s v="43192/2015/7"/>
    <n v="54"/>
    <s v="AW16"/>
    <s v="INNOVATION DESIGN"/>
    <n v="757"/>
    <m/>
    <m/>
    <m/>
    <n v="15449"/>
    <n v="16.61"/>
    <s v="Bangladesh"/>
    <n v="9.6011560693641602"/>
    <n v="7.01"/>
    <x v="1"/>
    <s v="LCL"/>
  </r>
  <r>
    <s v="2016-05-01"/>
    <s v="2016-06-07"/>
    <s v="2016-06-13"/>
    <s v="2016-06-13"/>
    <n v="37"/>
    <n v="43"/>
    <s v="CHITTAGONG"/>
    <s v="FOB"/>
    <x v="0"/>
    <n v="1"/>
    <x v="6"/>
    <s v="RAILWAY"/>
    <s v="GDYNIA"/>
    <s v="1"/>
    <s v="571/2016/1"/>
    <n v="54"/>
    <s v="AW16"/>
    <s v="FASHIONTEX"/>
    <n v="1470"/>
    <m/>
    <m/>
    <m/>
    <n v="25650"/>
    <n v="28.1"/>
    <s v="Bangladesh"/>
    <n v="16.242774566474001"/>
    <n v="11.86"/>
    <x v="2"/>
    <s v="LCL"/>
  </r>
  <r>
    <s v="2016-05-02"/>
    <s v="2016-06-13"/>
    <s v="2016-06-16"/>
    <s v="2016-06-16"/>
    <n v="42"/>
    <n v="45"/>
    <s v="NINGBO"/>
    <s v="FOB"/>
    <x v="0"/>
    <n v="0"/>
    <x v="233"/>
    <s v="TRUCK"/>
    <s v="GDAŃSK"/>
    <s v="1"/>
    <s v="43197/2015/1"/>
    <n v="54"/>
    <s v="AW16"/>
    <s v="NINGBO JAGOO TRADING"/>
    <n v="1608"/>
    <n v="0"/>
    <n v="1"/>
    <n v="0"/>
    <n v="22401"/>
    <n v="63.96"/>
    <s v="People's Republic of China"/>
    <n v="36.971098265896003"/>
    <n v="26.99"/>
    <x v="0"/>
    <s v="20"/>
  </r>
  <r>
    <s v="2016-05-02"/>
    <s v="2016-06-13"/>
    <s v="2016-06-27"/>
    <s v="2016-06-27"/>
    <n v="42"/>
    <n v="56"/>
    <s v="MUMBAI"/>
    <s v="FOB"/>
    <x v="0"/>
    <n v="1"/>
    <x v="3"/>
    <s v="TRUCK"/>
    <s v="HAMBURG"/>
    <s v="1"/>
    <s v="43191/2015/1"/>
    <n v="52"/>
    <s v="AW16"/>
    <s v="KANAHIYA OVERSEAS PVT LTD"/>
    <n v="298"/>
    <n v="0"/>
    <n v="0"/>
    <n v="0"/>
    <n v="7668"/>
    <n v="2.98"/>
    <s v="India"/>
    <n v="1.72254335260116"/>
    <n v="1.26"/>
    <x v="1"/>
    <s v="LCL"/>
  </r>
  <r>
    <s v="2016-05-05"/>
    <s v="2016-05-06"/>
    <s v="2016-05-09"/>
    <s v="2016-05-09"/>
    <n v="1"/>
    <n v="4"/>
    <s v="ŁÓDŹ"/>
    <s v="DDU"/>
    <x v="2"/>
    <n v="1"/>
    <x v="83"/>
    <s v="TRUCK"/>
    <s v="FRANKFURT"/>
    <s v="1"/>
    <s v="20808/2015/20"/>
    <n v="54"/>
    <s v="SS16"/>
    <s v="FASHION WEAR INT'L"/>
    <n v="1538"/>
    <n v="0"/>
    <n v="0"/>
    <n v="0"/>
    <n v="29527"/>
    <n v="19.14"/>
    <s v="Bangladesh"/>
    <n v="11.063583815028901"/>
    <n v="8.08"/>
    <x v="1"/>
    <s v="LCL"/>
  </r>
  <r>
    <s v="2016-05-05"/>
    <s v="2016-06-13"/>
    <s v="2016-06-16"/>
    <s v="2016-06-16"/>
    <n v="39"/>
    <n v="42"/>
    <s v="SHANGHAI"/>
    <s v="FOB"/>
    <x v="0"/>
    <n v="0"/>
    <x v="234"/>
    <s v="TRUCK"/>
    <s v="GDAŃSK"/>
    <s v="1"/>
    <s v="43063/2015/1"/>
    <n v="52"/>
    <s v="AW16"/>
    <s v="SUZHOU QINJIAN I/E"/>
    <n v="2382"/>
    <n v="1"/>
    <n v="0"/>
    <n v="0"/>
    <n v="39507"/>
    <n v="24.75"/>
    <s v="People's Republic of China"/>
    <n v="14.3063583815029"/>
    <n v="10.44"/>
    <x v="2"/>
    <s v="LCL"/>
  </r>
  <r>
    <s v="2016-05-05"/>
    <s v="2016-06-13"/>
    <s v="2016-06-16"/>
    <s v="2016-06-16"/>
    <n v="39"/>
    <n v="42"/>
    <s v="SHANGHAI"/>
    <s v="FOB"/>
    <x v="0"/>
    <n v="1"/>
    <x v="235"/>
    <s v="TRUCK"/>
    <s v="GDAŃSK"/>
    <s v="1"/>
    <s v="1071/2016/1"/>
    <n v="52"/>
    <s v="AW16"/>
    <s v="ZHENJIANG S&amp;C"/>
    <n v="871"/>
    <n v="0"/>
    <n v="1"/>
    <n v="0"/>
    <n v="11551"/>
    <n v="9.25"/>
    <s v="People's Republic of China"/>
    <n v="5.3468208092485598"/>
    <n v="3.9"/>
    <x v="1"/>
    <s v="LCL"/>
  </r>
  <r>
    <s v="2016-05-05"/>
    <s v="2016-06-13"/>
    <s v="2016-06-16"/>
    <s v="2016-06-16"/>
    <n v="39"/>
    <n v="42"/>
    <s v="SHANGHAI"/>
    <s v="FOB"/>
    <x v="0"/>
    <n v="1"/>
    <x v="6"/>
    <s v="TRUCK"/>
    <s v="GDAŃSK"/>
    <s v="1"/>
    <s v="1305/2016/1"/>
    <n v="52"/>
    <s v="AW16"/>
    <s v="SHANGHAI BOSUN"/>
    <n v="2902"/>
    <m/>
    <m/>
    <m/>
    <n v="33866"/>
    <n v="21.99"/>
    <s v="People's Republic of China"/>
    <n v="12.7109826589595"/>
    <n v="9.2799999999999994"/>
    <x v="1"/>
    <s v="LCL"/>
  </r>
  <r>
    <s v="2016-05-05"/>
    <s v="2016-06-13"/>
    <s v="2016-06-16"/>
    <s v="2016-06-16"/>
    <n v="39"/>
    <n v="42"/>
    <s v="SHANGHAI"/>
    <s v="FOB"/>
    <x v="0"/>
    <n v="1"/>
    <x v="6"/>
    <s v="TRUCK"/>
    <s v="GDAŃSK"/>
    <s v="1"/>
    <s v="588/2016/1"/>
    <n v="52"/>
    <s v="AW16"/>
    <s v="BRIGHT SHOW INT.LTD"/>
    <n v="517"/>
    <m/>
    <m/>
    <m/>
    <n v="8100"/>
    <n v="3.42"/>
    <s v="People's Republic of China"/>
    <n v="1.9768786127167599"/>
    <n v="1.44"/>
    <x v="1"/>
    <s v="LCL"/>
  </r>
  <r>
    <s v="2016-05-05"/>
    <s v="2016-06-13"/>
    <s v="2016-06-17"/>
    <s v="2016-06-17"/>
    <n v="39"/>
    <n v="43"/>
    <s v="SHANGHAI"/>
    <s v="FOB"/>
    <x v="0"/>
    <n v="0"/>
    <x v="236"/>
    <s v="TRUCK"/>
    <s v="GDAŃSK"/>
    <s v="1"/>
    <s v="275/2016/1"/>
    <n v="54"/>
    <s v="AW16"/>
    <s v="SUMEC TEXTILE"/>
    <n v="6009"/>
    <n v="0"/>
    <n v="0"/>
    <n v="5"/>
    <n v="60524"/>
    <n v="318.04000000000002"/>
    <s v="People's Republic of China"/>
    <n v="183.83815028901699"/>
    <n v="134.19999999999999"/>
    <x v="3"/>
    <s v="40hc"/>
  </r>
  <r>
    <m/>
    <m/>
    <m/>
    <m/>
    <m/>
    <m/>
    <m/>
    <m/>
    <x v="1"/>
    <m/>
    <x v="6"/>
    <m/>
    <m/>
    <m/>
    <m/>
    <m/>
    <m/>
    <m/>
    <m/>
    <m/>
    <m/>
    <m/>
    <m/>
    <m/>
    <m/>
    <m/>
    <m/>
    <x v="3"/>
    <s v="40hc"/>
  </r>
  <r>
    <m/>
    <m/>
    <m/>
    <m/>
    <m/>
    <m/>
    <m/>
    <m/>
    <x v="1"/>
    <m/>
    <x v="6"/>
    <m/>
    <m/>
    <m/>
    <m/>
    <m/>
    <m/>
    <m/>
    <m/>
    <m/>
    <m/>
    <m/>
    <m/>
    <m/>
    <m/>
    <m/>
    <m/>
    <x v="3"/>
    <m/>
  </r>
  <r>
    <s v="2016-05-05"/>
    <s v="2016-06-15"/>
    <s v="2016-06-20"/>
    <s v="2016-06-20"/>
    <n v="41"/>
    <n v="46"/>
    <s v="CHITTAGONG"/>
    <s v="FOB"/>
    <x v="0"/>
    <n v="0"/>
    <x v="237"/>
    <s v="RAILWAY"/>
    <s v="GDYNIA"/>
    <s v="1"/>
    <s v="574/2016/11"/>
    <n v="54"/>
    <s v="AW16"/>
    <s v="TRANSFIGURE CLOTHING"/>
    <n v="2888"/>
    <n v="0"/>
    <n v="0"/>
    <n v="1"/>
    <n v="83656"/>
    <n v="66.91"/>
    <s v="Bangladesh"/>
    <n v="38.676300578034699"/>
    <n v="28.23"/>
    <x v="0"/>
    <s v="40"/>
  </r>
  <r>
    <s v="2016-05-05"/>
    <s v="2016-06-15"/>
    <s v="2016-06-20"/>
    <s v="2016-06-20"/>
    <n v="41"/>
    <n v="46"/>
    <s v="CHITTAGONG"/>
    <s v="FOB"/>
    <x v="0"/>
    <n v="0"/>
    <x v="238"/>
    <s v="RAILWAY"/>
    <s v="GDYNIA"/>
    <s v="1"/>
    <s v="574/2016/10"/>
    <n v="54"/>
    <s v="AW16"/>
    <s v="TRANSFIGURE CLOTHING"/>
    <n v="5017"/>
    <n v="0"/>
    <n v="0"/>
    <n v="1"/>
    <n v="122047"/>
    <n v="69.930000000000007"/>
    <s v="Bangladesh"/>
    <n v="40.421965317919103"/>
    <n v="29.51"/>
    <x v="0"/>
    <s v="40"/>
  </r>
  <r>
    <s v="2016-05-05"/>
    <s v="2016-06-15"/>
    <s v="2016-06-20"/>
    <s v="2016-06-20"/>
    <n v="41"/>
    <n v="46"/>
    <s v="CHITTAGONG"/>
    <s v="FOB"/>
    <x v="0"/>
    <n v="0"/>
    <x v="239"/>
    <s v="RAILWAY"/>
    <s v="GDYNIA"/>
    <s v="1"/>
    <s v="568/2016/5"/>
    <n v="54"/>
    <s v="AW16"/>
    <s v="FAIR TRADE INT'L"/>
    <n v="1076"/>
    <n v="0"/>
    <n v="0"/>
    <n v="1"/>
    <n v="18610"/>
    <n v="66.36"/>
    <s v="Bangladesh"/>
    <n v="38.358381502890197"/>
    <n v="28"/>
    <x v="0"/>
    <s v="20"/>
  </r>
  <r>
    <s v="2016-05-05"/>
    <s v="2016-06-15"/>
    <s v="2016-06-23"/>
    <s v="2016-06-23"/>
    <n v="41"/>
    <n v="49"/>
    <s v="CHITTAGONG"/>
    <s v="FOB"/>
    <x v="0"/>
    <n v="1"/>
    <x v="240"/>
    <s v="RAILWAY"/>
    <s v="GDYNIA"/>
    <s v="1"/>
    <s v="43192/2015/8"/>
    <n v="54"/>
    <s v="AW16"/>
    <s v="INNOVATION DESIGN"/>
    <n v="284"/>
    <n v="1"/>
    <n v="0"/>
    <n v="0"/>
    <n v="5478"/>
    <n v="7.21"/>
    <s v="Bangladesh"/>
    <n v="4.1676300578034704"/>
    <n v="3.04"/>
    <x v="1"/>
    <s v="LCL"/>
  </r>
  <r>
    <s v="2016-05-05"/>
    <s v="2016-06-15"/>
    <s v="2016-06-23"/>
    <s v="2016-06-23"/>
    <n v="41"/>
    <n v="49"/>
    <s v="CHITTAGONG"/>
    <s v="FOB"/>
    <x v="0"/>
    <n v="1"/>
    <x v="6"/>
    <s v="RAILWAY"/>
    <s v="GDYNIA"/>
    <s v="1"/>
    <s v="568/2016/6"/>
    <n v="54"/>
    <s v="AW16"/>
    <s v="FAIR TRADE INT'L"/>
    <n v="894"/>
    <m/>
    <m/>
    <m/>
    <n v="14635"/>
    <n v="22.35"/>
    <s v="Bangladesh"/>
    <n v="12.9190751445087"/>
    <n v="9.43"/>
    <x v="1"/>
    <s v="LCL"/>
  </r>
  <r>
    <s v="2016-05-07"/>
    <s v="2016-05-10"/>
    <s v="2016-05-12"/>
    <s v="2016-05-12"/>
    <n v="3"/>
    <n v="5"/>
    <s v="ŁÓDŹ"/>
    <s v="DDU"/>
    <x v="2"/>
    <n v="1"/>
    <x v="83"/>
    <s v="TRUCK"/>
    <s v="WARSZAWA"/>
    <s v="1"/>
    <s v="20214/2015/21"/>
    <n v="54"/>
    <s v="SS16"/>
    <s v="LICHEE APPAREL"/>
    <n v="153"/>
    <n v="0"/>
    <n v="0"/>
    <n v="0"/>
    <n v="3709"/>
    <n v="1.92"/>
    <s v="India"/>
    <n v="1.1098265895953801"/>
    <n v="0.81"/>
    <x v="1"/>
    <s v="LCL"/>
  </r>
  <r>
    <s v="2016-05-07"/>
    <s v="2016-06-13"/>
    <s v="2016-06-17"/>
    <s v="2016-06-17"/>
    <n v="37"/>
    <n v="41"/>
    <s v="XIAMEN"/>
    <s v="FOB"/>
    <x v="0"/>
    <n v="0"/>
    <x v="241"/>
    <s v="TRUCK"/>
    <s v="GDAŃSK"/>
    <s v="1"/>
    <s v="278/2016/1"/>
    <n v="54"/>
    <s v="AW16"/>
    <s v="XIAMEN KINGLAND"/>
    <n v="1219"/>
    <n v="0"/>
    <n v="1"/>
    <n v="0"/>
    <n v="18703"/>
    <n v="40.69"/>
    <s v="People's Republic of China"/>
    <n v="23.520231213872801"/>
    <n v="17.170000000000002"/>
    <x v="2"/>
    <s v="20"/>
  </r>
  <r>
    <s v="2016-05-07"/>
    <s v="2016-06-15"/>
    <s v="2016-06-20"/>
    <s v="2016-06-20"/>
    <n v="39"/>
    <n v="44"/>
    <s v="CHITTAGONG"/>
    <s v="FOB"/>
    <x v="0"/>
    <n v="1"/>
    <x v="242"/>
    <s v="RAILWAY"/>
    <s v="GDYNIA"/>
    <s v="1"/>
    <s v="43188/2015/1"/>
    <n v="54"/>
    <s v="AW16"/>
    <s v="FASHION WEAR INT'L"/>
    <n v="1988"/>
    <n v="0"/>
    <n v="0"/>
    <n v="1"/>
    <n v="57486"/>
    <n v="31.81"/>
    <s v="Bangladesh"/>
    <n v="18.3872832369942"/>
    <n v="13.42"/>
    <x v="2"/>
    <s v="LCL"/>
  </r>
  <r>
    <s v="2016-05-07"/>
    <s v="2016-06-15"/>
    <s v="2016-06-20"/>
    <s v="2016-06-20"/>
    <n v="39"/>
    <n v="44"/>
    <s v="CHITTAGONG"/>
    <s v="FOB"/>
    <x v="0"/>
    <n v="1"/>
    <x v="6"/>
    <s v="RAILWAY"/>
    <s v="GDYNIA"/>
    <s v="1"/>
    <s v="572/2016/4"/>
    <n v="52"/>
    <s v="AW16"/>
    <s v="TRANSFIGURE CLOTHING"/>
    <n v="3485"/>
    <m/>
    <m/>
    <m/>
    <n v="53901"/>
    <n v="38.11"/>
    <s v="Bangladesh"/>
    <n v="22.028901734104"/>
    <n v="16.079999999999998"/>
    <x v="2"/>
    <s v="20"/>
  </r>
  <r>
    <s v="2016-05-07"/>
    <s v="2016-06-15"/>
    <s v="2016-06-21"/>
    <s v="2016-06-21"/>
    <n v="39"/>
    <n v="45"/>
    <s v="CHITTAGONG"/>
    <s v="FOB"/>
    <x v="0"/>
    <n v="1"/>
    <x v="243"/>
    <s v="RAILWAY"/>
    <s v="GDYNIA"/>
    <s v="1"/>
    <s v="42575/2015/5"/>
    <n v="54"/>
    <s v="AW16"/>
    <s v="PADMA SATEL ARAB"/>
    <n v="801"/>
    <n v="1"/>
    <n v="0"/>
    <n v="0"/>
    <n v="9590"/>
    <n v="19.22"/>
    <s v="Bangladesh"/>
    <n v="11.1098265895954"/>
    <n v="8.11"/>
    <x v="1"/>
    <s v="LCL"/>
  </r>
  <r>
    <s v="2016-05-07"/>
    <s v="2016-06-15"/>
    <s v="2016-06-21"/>
    <s v="2016-06-21"/>
    <n v="39"/>
    <n v="45"/>
    <s v="CHITTAGONG"/>
    <s v="FOB"/>
    <x v="0"/>
    <n v="1"/>
    <x v="6"/>
    <s v="RAILWAY"/>
    <s v="GDYNIA"/>
    <s v="1"/>
    <s v="574/2016/12"/>
    <n v="54"/>
    <s v="AW16"/>
    <s v="TRANSFIGURE CLOTHING"/>
    <n v="633"/>
    <m/>
    <m/>
    <m/>
    <n v="13772"/>
    <n v="10.050000000000001"/>
    <s v="Bangladesh"/>
    <n v="5.8092485549133004"/>
    <n v="4.24"/>
    <x v="1"/>
    <s v="LCL"/>
  </r>
  <r>
    <s v="2016-05-08"/>
    <s v="2016-06-10"/>
    <s v="2016-06-15"/>
    <s v="2016-06-15"/>
    <n v="33"/>
    <n v="38"/>
    <s v="SIHANOUKVILLE"/>
    <s v="FOB"/>
    <x v="0"/>
    <n v="0"/>
    <x v="244"/>
    <s v="RAILWAY"/>
    <s v="GDAŃSK"/>
    <s v="1"/>
    <s v="701/2016/1"/>
    <n v="54"/>
    <s v="AW16"/>
    <s v="NINGBO EVERGREEN"/>
    <n v="3035"/>
    <n v="1"/>
    <n v="0"/>
    <n v="1"/>
    <n v="54079"/>
    <n v="88.23"/>
    <s v="People's Republic of China"/>
    <n v="51"/>
    <n v="37.229999999999997"/>
    <x v="0"/>
    <s v="40"/>
  </r>
  <r>
    <s v="2016-05-08"/>
    <s v="2016-06-20"/>
    <s v="2016-06-23"/>
    <s v="2016-06-23"/>
    <n v="43"/>
    <n v="46"/>
    <s v="NINGBO"/>
    <s v="FOB"/>
    <x v="0"/>
    <n v="0"/>
    <x v="245"/>
    <s v="TRUCK"/>
    <s v="GDAŃSK"/>
    <s v="1"/>
    <s v="577/2016/1"/>
    <n v="54"/>
    <s v="AW16"/>
    <s v="NINGBO MIAORUI"/>
    <n v="1992"/>
    <n v="0"/>
    <n v="0"/>
    <n v="2"/>
    <n v="34123"/>
    <n v="130.52000000000001"/>
    <s v="People's Republic of China"/>
    <n v="75.4450867052023"/>
    <n v="55.07"/>
    <x v="6"/>
    <s v="40hc"/>
  </r>
  <r>
    <s v="2016-05-08"/>
    <s v="2016-06-20"/>
    <s v="2016-06-23"/>
    <s v="2016-06-23"/>
    <n v="43"/>
    <n v="46"/>
    <s v="NINGBO"/>
    <s v="FOB"/>
    <x v="0"/>
    <n v="0"/>
    <x v="246"/>
    <s v="TRUCK"/>
    <s v="GDAŃSK"/>
    <s v="1"/>
    <s v="703/2016/1"/>
    <n v="54"/>
    <s v="AW16"/>
    <s v="NINGBO EVERGREEN"/>
    <n v="1313"/>
    <n v="0"/>
    <n v="0"/>
    <n v="1"/>
    <n v="26386"/>
    <n v="55.32"/>
    <s v="People's Republic of China"/>
    <n v="31.976878612716799"/>
    <n v="23.34"/>
    <x v="0"/>
    <s v="20"/>
  </r>
  <r>
    <s v="2016-05-08"/>
    <s v="2016-06-20"/>
    <s v="2016-06-24"/>
    <s v="2016-06-24"/>
    <n v="43"/>
    <n v="47"/>
    <s v="NINGBO"/>
    <s v="FOB"/>
    <x v="0"/>
    <n v="0"/>
    <x v="247"/>
    <s v="RAILWAY"/>
    <s v="GDAŃSK"/>
    <s v="1"/>
    <s v="7559/2016/1"/>
    <n v="51"/>
    <s v="AW16"/>
    <s v="ZHEJIANG YUHONG"/>
    <n v="991"/>
    <n v="0"/>
    <n v="1"/>
    <n v="0"/>
    <n v="14515"/>
    <n v="52.13"/>
    <s v="People's Republic of China"/>
    <n v="30.132947976878601"/>
    <n v="22"/>
    <x v="0"/>
    <s v="20"/>
  </r>
  <r>
    <s v="2016-05-09"/>
    <s v="2016-06-14"/>
    <s v="2016-06-20"/>
    <s v="2016-06-20"/>
    <n v="36"/>
    <n v="42"/>
    <s v="TUTICORIN"/>
    <s v="FOB"/>
    <x v="0"/>
    <n v="0"/>
    <x v="248"/>
    <s v="RAILWAY"/>
    <s v="GDYNIA"/>
    <s v="1"/>
    <s v="716/2016/5"/>
    <n v="54"/>
    <s v="AW16"/>
    <s v="LICHEE APPAREL"/>
    <n v="963"/>
    <n v="1"/>
    <n v="0"/>
    <n v="0"/>
    <n v="17953"/>
    <n v="26.87"/>
    <s v="India"/>
    <n v="15.531791907514499"/>
    <n v="11.34"/>
    <x v="2"/>
    <s v="LCL"/>
  </r>
  <r>
    <s v="2016-05-09"/>
    <s v="2016-06-15"/>
    <s v="2016-06-20"/>
    <s v="2016-06-20"/>
    <n v="37"/>
    <n v="42"/>
    <s v="CHITTAGONG"/>
    <s v="FOB"/>
    <x v="0"/>
    <n v="1"/>
    <x v="249"/>
    <s v="RAILWAY"/>
    <s v="GDYNIA"/>
    <s v="1"/>
    <s v="43189/2015/2"/>
    <n v="54"/>
    <s v="AW16"/>
    <s v="SAILOR MOON CLOTHING LTD"/>
    <n v="1086"/>
    <n v="1"/>
    <n v="0"/>
    <n v="1"/>
    <n v="19015"/>
    <n v="40.75"/>
    <s v="Bangladesh"/>
    <n v="23.5549132947977"/>
    <n v="17.2"/>
    <x v="2"/>
    <s v="20"/>
  </r>
  <r>
    <s v="2016-05-09"/>
    <s v="2016-06-15"/>
    <s v="2016-06-20"/>
    <s v="2016-06-20"/>
    <n v="37"/>
    <n v="42"/>
    <s v="CHITTAGONG"/>
    <s v="FOB"/>
    <x v="0"/>
    <n v="1"/>
    <x v="250"/>
    <s v="RAILWAY"/>
    <s v="GDYNIA"/>
    <s v="1"/>
    <s v="568/2016/1"/>
    <n v="54"/>
    <s v="AW16"/>
    <s v="FAIR TRADE INT'L"/>
    <n v="1478"/>
    <n v="0"/>
    <n v="0"/>
    <n v="1"/>
    <n v="32024"/>
    <n v="44.38"/>
    <s v="Bangladesh"/>
    <n v="25.653179190751398"/>
    <n v="18.73"/>
    <x v="2"/>
    <s v="20"/>
  </r>
  <r>
    <s v="2016-05-11"/>
    <s v="2016-06-21"/>
    <s v="2016-06-24"/>
    <s v="2016-06-24"/>
    <n v="41"/>
    <n v="44"/>
    <s v="CHITTAGONG"/>
    <s v="FOB"/>
    <x v="0"/>
    <n v="1"/>
    <x v="251"/>
    <s v="TRUCK"/>
    <s v="GDYNIA"/>
    <s v="1"/>
    <s v="43189/2015/5"/>
    <n v="54"/>
    <s v="AW16"/>
    <s v="SAILOR MOON CLOTHING LTD"/>
    <n v="1614"/>
    <n v="0"/>
    <n v="1"/>
    <n v="0"/>
    <n v="25782"/>
    <n v="40.520000000000003"/>
    <s v="Bangladesh"/>
    <n v="23.421965317919099"/>
    <n v="17.100000000000001"/>
    <x v="2"/>
    <s v="20"/>
  </r>
  <r>
    <s v="2016-05-11"/>
    <s v="2016-06-21"/>
    <s v="2016-06-24"/>
    <s v="2016-06-24"/>
    <n v="41"/>
    <n v="44"/>
    <s v="CHITTAGONG"/>
    <s v="FOB"/>
    <x v="0"/>
    <n v="1"/>
    <x v="6"/>
    <s v="TRUCK"/>
    <s v="GDYNIA"/>
    <s v="1"/>
    <s v="43192/2015/1"/>
    <n v="54"/>
    <s v="AW16"/>
    <s v="INNOVATION DESIGN"/>
    <n v="465"/>
    <m/>
    <m/>
    <m/>
    <n v="9471"/>
    <n v="12.46"/>
    <s v="Bangladesh"/>
    <n v="7.2023121387283204"/>
    <n v="5.26"/>
    <x v="1"/>
    <s v="LCL"/>
  </r>
  <r>
    <s v="2016-05-11"/>
    <s v="2016-06-21"/>
    <s v="2016-06-24"/>
    <s v="2016-06-24"/>
    <n v="41"/>
    <n v="44"/>
    <s v="CHITTAGONG"/>
    <s v="FOB"/>
    <x v="0"/>
    <n v="1"/>
    <x v="252"/>
    <s v="TRUCK"/>
    <s v="GDYNIA"/>
    <s v="1"/>
    <s v="42575/2015/6"/>
    <n v="54"/>
    <s v="AW16"/>
    <s v="PADMA SATEL ARAB"/>
    <n v="788"/>
    <n v="0"/>
    <n v="0"/>
    <n v="1"/>
    <n v="10810"/>
    <n v="18.16"/>
    <s v="Bangladesh"/>
    <n v="10.4971098265896"/>
    <n v="7.66"/>
    <x v="1"/>
    <s v="LCL"/>
  </r>
  <r>
    <s v="2016-05-11"/>
    <s v="2016-06-21"/>
    <s v="2016-06-24"/>
    <s v="2016-06-24"/>
    <n v="41"/>
    <n v="44"/>
    <s v="CHITTAGONG"/>
    <s v="FOB"/>
    <x v="0"/>
    <n v="1"/>
    <x v="6"/>
    <s v="TRUCK"/>
    <s v="GDYNIA"/>
    <s v="1"/>
    <s v="43185/2015/5"/>
    <n v="54"/>
    <s v="AW16"/>
    <s v="ASROTEX"/>
    <n v="1912"/>
    <m/>
    <m/>
    <m/>
    <n v="41052"/>
    <n v="29.1"/>
    <s v="Bangladesh"/>
    <n v="16.820809248554902"/>
    <n v="12.28"/>
    <x v="2"/>
    <s v="LCL"/>
  </r>
  <r>
    <s v="2016-05-11"/>
    <s v="2016-06-21"/>
    <s v="2016-06-24"/>
    <s v="2016-06-24"/>
    <n v="41"/>
    <n v="44"/>
    <s v="CHITTAGONG"/>
    <s v="FOB"/>
    <x v="0"/>
    <n v="1"/>
    <x v="6"/>
    <s v="TRUCK"/>
    <s v="GDYNIA"/>
    <s v="1"/>
    <s v="43188/2015/6"/>
    <n v="54"/>
    <s v="AW16"/>
    <s v="FASHION WEAR INT'L"/>
    <n v="1254"/>
    <m/>
    <m/>
    <m/>
    <n v="27907"/>
    <n v="19.91"/>
    <s v="Bangladesh"/>
    <n v="11.508670520231201"/>
    <n v="8.4"/>
    <x v="1"/>
    <s v="LCL"/>
  </r>
  <r>
    <s v="2016-05-11"/>
    <s v="2016-06-21"/>
    <s v="2016-06-24"/>
    <s v="2016-06-24"/>
    <n v="41"/>
    <n v="44"/>
    <s v="CHITTAGONG"/>
    <s v="FOB"/>
    <x v="0"/>
    <n v="1"/>
    <x v="6"/>
    <s v="TRUCK"/>
    <s v="GDYNIA"/>
    <s v="1"/>
    <s v="697/2016/5"/>
    <n v="54"/>
    <s v="AW16"/>
    <s v="TEXZAM INTERNATIONAL"/>
    <n v="271"/>
    <m/>
    <m/>
    <m/>
    <n v="4080"/>
    <n v="2.42"/>
    <s v="Bangladesh"/>
    <n v="1.39884393063584"/>
    <n v="1.02"/>
    <x v="1"/>
    <s v="LCL"/>
  </r>
  <r>
    <s v="2016-05-12"/>
    <s v="2016-06-10"/>
    <s v="2016-06-15"/>
    <s v="2016-06-15"/>
    <n v="29"/>
    <n v="34"/>
    <s v="YANTIAN"/>
    <s v="FOB"/>
    <x v="0"/>
    <n v="0"/>
    <x v="253"/>
    <s v="RAILWAY"/>
    <s v="GDAŃSK"/>
    <s v="1"/>
    <s v="8298/2016/1"/>
    <n v="51"/>
    <s v="AW16"/>
    <s v="EASTERN CHARM LIMITD"/>
    <n v="1722"/>
    <n v="1"/>
    <n v="1"/>
    <n v="0"/>
    <n v="18320"/>
    <n v="78.319999999999993"/>
    <s v="People's Republic of China"/>
    <n v="45.271676300578001"/>
    <n v="33.049999999999997"/>
    <x v="0"/>
    <s v="40"/>
  </r>
  <r>
    <s v="2016-05-12"/>
    <s v="2016-06-15"/>
    <s v="2016-06-21"/>
    <s v="2016-06-21"/>
    <n v="34"/>
    <n v="40"/>
    <s v="XIAMEN"/>
    <s v="FOB"/>
    <x v="0"/>
    <n v="0"/>
    <x v="254"/>
    <s v="RAILWAY"/>
    <s v="GDAŃSK"/>
    <s v="1"/>
    <s v="278/2016/6"/>
    <n v="54"/>
    <s v="AW16"/>
    <s v="XIAMEN KINGLAND"/>
    <n v="1510"/>
    <n v="0"/>
    <n v="2"/>
    <n v="0"/>
    <n v="22192"/>
    <n v="95.06"/>
    <s v="People's Republic of China"/>
    <n v="54.9479768786127"/>
    <n v="40.11"/>
    <x v="0"/>
    <s v="40"/>
  </r>
  <r>
    <s v="2016-05-12"/>
    <s v="2016-06-27"/>
    <s v="2016-07-01"/>
    <s v="2016-07-01"/>
    <n v="46"/>
    <n v="50"/>
    <s v="SHANGHAI"/>
    <s v="FOB"/>
    <x v="0"/>
    <n v="0"/>
    <x v="255"/>
    <s v="RAILWAY"/>
    <s v="GDAŃSK"/>
    <s v="1"/>
    <s v="285/2016/1"/>
    <n v="54"/>
    <s v="AW16"/>
    <s v="JIANGSU SAINTEK"/>
    <n v="660"/>
    <n v="0"/>
    <n v="1"/>
    <n v="0"/>
    <n v="7810"/>
    <n v="50"/>
    <s v="People's Republic of China"/>
    <n v="28.901734104046199"/>
    <n v="21.1"/>
    <x v="0"/>
    <s v="20"/>
  </r>
  <r>
    <s v="2016-05-13"/>
    <s v="2016-06-20"/>
    <s v="2016-06-24"/>
    <s v="2016-06-24"/>
    <n v="38"/>
    <n v="42"/>
    <s v="SHANGHAI"/>
    <s v="FOB"/>
    <x v="0"/>
    <n v="0"/>
    <x v="256"/>
    <s v="RAILWAY"/>
    <s v="GDAŃSK"/>
    <s v="1"/>
    <s v="275/2016/6"/>
    <n v="54"/>
    <s v="AW16"/>
    <s v="SUMEC TEXTILE"/>
    <n v="1478"/>
    <n v="0"/>
    <n v="2"/>
    <n v="0"/>
    <n v="15501"/>
    <n v="89.05"/>
    <s v="People's Republic of China"/>
    <n v="51.473988439306403"/>
    <n v="37.58"/>
    <x v="0"/>
    <s v="40"/>
  </r>
  <r>
    <s v="2016-05-14"/>
    <s v="2016-05-16"/>
    <s v="2016-05-23"/>
    <s v="2016-05-23"/>
    <n v="2"/>
    <n v="9"/>
    <s v="ŁÓDŹ"/>
    <s v="DDU"/>
    <x v="2"/>
    <n v="1"/>
    <x v="83"/>
    <s v="TRUCK"/>
    <s v="WARSZAWA"/>
    <s v="1"/>
    <s v="20214/2015/12"/>
    <n v="54"/>
    <s v="SS16"/>
    <s v="LICHEE APPAREL"/>
    <n v="598"/>
    <n v="0"/>
    <n v="0"/>
    <n v="0"/>
    <n v="11198"/>
    <m/>
    <s v="India"/>
    <n v="0"/>
    <n v="0"/>
    <x v="1"/>
    <s v="LCL"/>
  </r>
  <r>
    <s v="2016-05-14"/>
    <s v="2016-06-16"/>
    <s v="2016-06-23"/>
    <s v="2016-06-23"/>
    <n v="33"/>
    <n v="40"/>
    <s v="SHANGHAI"/>
    <s v="FOB"/>
    <x v="0"/>
    <n v="1"/>
    <x v="3"/>
    <s v="TRUCK"/>
    <s v="GDAŃSK"/>
    <s v="1"/>
    <s v="1071/2016/5"/>
    <n v="52"/>
    <s v="AW16"/>
    <s v="ZHENJIANG S&amp;C"/>
    <n v="280"/>
    <n v="0"/>
    <n v="0"/>
    <n v="0"/>
    <n v="4200"/>
    <n v="2.72"/>
    <s v="People's Republic of China"/>
    <n v="1.5722543352601199"/>
    <n v="1.1499999999999999"/>
    <x v="1"/>
    <s v="LCL"/>
  </r>
  <r>
    <s v="2016-05-14"/>
    <s v="2016-06-16"/>
    <s v="2016-06-23"/>
    <s v="2016-06-23"/>
    <n v="33"/>
    <n v="40"/>
    <s v="SHANGHAI"/>
    <s v="FOB"/>
    <x v="0"/>
    <n v="1"/>
    <x v="3"/>
    <s v="TRUCK"/>
    <s v="GDAŃSK"/>
    <s v="1"/>
    <s v="687/2016/1"/>
    <n v="54"/>
    <s v="AW16"/>
    <s v="ANHUI TECHNOLOGY I/E"/>
    <n v="301"/>
    <n v="0"/>
    <n v="0"/>
    <n v="0"/>
    <n v="2501"/>
    <n v="3.43"/>
    <s v="People's Republic of China"/>
    <n v="1.9826589595375701"/>
    <n v="1.45"/>
    <x v="1"/>
    <s v="LCL"/>
  </r>
  <r>
    <s v="2016-05-14"/>
    <s v="2016-06-21"/>
    <s v="2016-06-27"/>
    <s v="2016-06-27"/>
    <n v="38"/>
    <n v="44"/>
    <s v="CHITTAGONG"/>
    <s v="FOB"/>
    <x v="0"/>
    <n v="0"/>
    <x v="257"/>
    <s v="RAILWAY"/>
    <s v="GDYNIA"/>
    <s v="1"/>
    <s v="571/2016/6"/>
    <n v="54"/>
    <s v="AW16"/>
    <s v="FASHIONTEX"/>
    <n v="2535"/>
    <n v="0"/>
    <n v="0"/>
    <n v="1"/>
    <n v="55344"/>
    <n v="69.900000000000006"/>
    <s v="Bangladesh"/>
    <n v="40.404624277456598"/>
    <n v="29.5"/>
    <x v="0"/>
    <s v="40"/>
  </r>
  <r>
    <s v="2016-05-14"/>
    <s v="2016-06-21"/>
    <s v="2016-06-27"/>
    <s v="2016-06-27"/>
    <n v="38"/>
    <n v="44"/>
    <s v="CHITTAGONG"/>
    <s v="FOB"/>
    <x v="0"/>
    <n v="1"/>
    <x v="258"/>
    <s v="RAILWAY"/>
    <s v="GDYNIA"/>
    <s v="1"/>
    <s v="43188/2015/8"/>
    <n v="54"/>
    <s v="AW16"/>
    <s v="FASHION WEAR INT'L"/>
    <n v="622"/>
    <n v="1"/>
    <n v="0"/>
    <n v="0"/>
    <n v="14486"/>
    <n v="11.27"/>
    <s v="Bangladesh"/>
    <n v="6.5144508670520196"/>
    <n v="4.76"/>
    <x v="1"/>
    <s v="LCL"/>
  </r>
  <r>
    <s v="2016-05-14"/>
    <s v="2016-06-21"/>
    <s v="2016-06-27"/>
    <s v="2016-06-27"/>
    <n v="38"/>
    <n v="44"/>
    <s v="CHITTAGONG"/>
    <s v="FOB"/>
    <x v="0"/>
    <n v="1"/>
    <x v="6"/>
    <s v="RAILWAY"/>
    <s v="GDYNIA"/>
    <s v="1"/>
    <s v="43192/2015/11"/>
    <n v="54"/>
    <s v="AW16"/>
    <s v="INNOVATION DESIGN"/>
    <n v="531"/>
    <m/>
    <m/>
    <m/>
    <n v="10946"/>
    <n v="16.989999999999998"/>
    <s v="Bangladesh"/>
    <n v="9.8208092485549106"/>
    <n v="7.17"/>
    <x v="1"/>
    <s v="LCL"/>
  </r>
  <r>
    <s v="2016-05-14"/>
    <s v="2016-06-21"/>
    <s v="2016-06-27"/>
    <s v="2016-06-27"/>
    <n v="38"/>
    <n v="44"/>
    <s v="CHITTAGONG"/>
    <s v="FOB"/>
    <x v="0"/>
    <n v="1"/>
    <x v="259"/>
    <s v="RAILWAY"/>
    <s v="GDYNIA"/>
    <s v="1"/>
    <s v="43189/2015/6"/>
    <n v="54"/>
    <s v="AW16"/>
    <s v="SAILOR MOON CLOTHING LTD"/>
    <n v="789"/>
    <n v="0"/>
    <n v="0"/>
    <n v="1"/>
    <n v="11233"/>
    <n v="29.04"/>
    <s v="Bangladesh"/>
    <n v="16.786127167630099"/>
    <n v="12.25"/>
    <x v="2"/>
    <s v="LCL"/>
  </r>
  <r>
    <s v="2016-05-14"/>
    <s v="2016-06-21"/>
    <s v="2016-06-27"/>
    <s v="2016-06-27"/>
    <n v="38"/>
    <n v="44"/>
    <s v="CHITTAGONG"/>
    <s v="FOB"/>
    <x v="0"/>
    <n v="1"/>
    <x v="6"/>
    <s v="RAILWAY"/>
    <s v="GDYNIA"/>
    <s v="1"/>
    <s v="574/2016/14"/>
    <n v="54"/>
    <s v="AW16"/>
    <s v="TRANSFIGURE CLOTHING"/>
    <n v="3070"/>
    <m/>
    <m/>
    <m/>
    <n v="62448"/>
    <n v="36.26"/>
    <s v="Bangladesh"/>
    <n v="20.959537572254298"/>
    <n v="15.3"/>
    <x v="2"/>
    <s v="20"/>
  </r>
  <r>
    <s v="2016-05-14"/>
    <s v="2016-06-21"/>
    <s v="2016-06-27"/>
    <s v="2016-06-27"/>
    <n v="38"/>
    <n v="44"/>
    <s v="CHITTAGONG"/>
    <s v="FOB"/>
    <x v="0"/>
    <n v="1"/>
    <x v="260"/>
    <s v="RAILWAY"/>
    <s v="GDYNIA"/>
    <s v="1"/>
    <s v="43192/2015/10"/>
    <n v="54"/>
    <s v="AW16"/>
    <s v="INNOVATION DESIGN"/>
    <n v="1938"/>
    <n v="0"/>
    <n v="0"/>
    <n v="1"/>
    <n v="37107"/>
    <n v="41.8"/>
    <s v="Bangladesh"/>
    <n v="24.1618497109827"/>
    <n v="17.64"/>
    <x v="2"/>
    <s v="20"/>
  </r>
  <r>
    <s v="2016-05-14"/>
    <s v="2016-06-21"/>
    <s v="2016-06-27"/>
    <s v="2016-06-27"/>
    <n v="38"/>
    <n v="44"/>
    <s v="CHITTAGONG"/>
    <s v="FOB"/>
    <x v="0"/>
    <n v="1"/>
    <x v="6"/>
    <s v="RAILWAY"/>
    <s v="GDYNIA"/>
    <s v="1"/>
    <s v="43192/2015/9"/>
    <n v="54"/>
    <s v="AW16"/>
    <s v="INNOVATION DESIGN"/>
    <n v="566"/>
    <m/>
    <m/>
    <m/>
    <n v="11879"/>
    <n v="13.01"/>
    <s v="Bangladesh"/>
    <n v="7.5202312138728296"/>
    <n v="5.49"/>
    <x v="1"/>
    <s v="LCL"/>
  </r>
  <r>
    <s v="2016-05-14"/>
    <s v="2016-06-21"/>
    <s v="2016-06-27"/>
    <s v="2016-06-27"/>
    <n v="38"/>
    <n v="44"/>
    <s v="CHITTAGONG"/>
    <s v="FOB"/>
    <x v="0"/>
    <n v="1"/>
    <x v="6"/>
    <s v="RAILWAY"/>
    <s v="GDYNIA"/>
    <s v="1"/>
    <s v="62092/AW16/2"/>
    <n v="52"/>
    <s v="AW16"/>
    <s v="TRANSFIGURE CLOTHING"/>
    <n v="632"/>
    <m/>
    <m/>
    <m/>
    <n v="15755"/>
    <n v="12.42"/>
    <s v="Bangladesh"/>
    <n v="7.1791907514450903"/>
    <n v="5.24"/>
    <x v="1"/>
    <s v="LCL"/>
  </r>
  <r>
    <s v="2016-05-15"/>
    <s v="2016-05-16"/>
    <s v="2016-06-07"/>
    <s v="2016-06-07"/>
    <n v="1"/>
    <n v="23"/>
    <s v="ŁÓDŹ"/>
    <s v="DDU"/>
    <x v="2"/>
    <n v="1"/>
    <x v="83"/>
    <s v="TRUCK"/>
    <s v="FRANKFURT"/>
    <s v="1"/>
    <s v="20231/2015/24"/>
    <n v="54"/>
    <s v="SS16"/>
    <s v="SHUDDHO MODEHAUS"/>
    <n v="971"/>
    <n v="0"/>
    <n v="0"/>
    <n v="0"/>
    <n v="14876"/>
    <n v="19.16"/>
    <s v="Bangladesh"/>
    <n v="11.075144508670499"/>
    <n v="8.08"/>
    <x v="1"/>
    <s v="LCL"/>
  </r>
  <r>
    <s v="2016-05-15"/>
    <s v="2016-06-05"/>
    <s v="2016-06-15"/>
    <s v="2016-06-15"/>
    <n v="21"/>
    <n v="31"/>
    <s v="TUTICORIN"/>
    <s v="FOB"/>
    <x v="0"/>
    <n v="1"/>
    <x v="261"/>
    <s v="TRUCK"/>
    <s v="HAMBURG"/>
    <s v="1"/>
    <s v="43183/2015/1"/>
    <n v="54"/>
    <s v="AW16"/>
    <s v="KARTHIKAI TEXTILE"/>
    <n v="858"/>
    <n v="0"/>
    <n v="0"/>
    <n v="1"/>
    <n v="19530"/>
    <n v="21.96"/>
    <s v="India"/>
    <n v="12.6936416184971"/>
    <n v="9.27"/>
    <x v="1"/>
    <s v="LCL"/>
  </r>
  <r>
    <s v="2016-05-15"/>
    <s v="2016-06-05"/>
    <s v="2016-06-15"/>
    <s v="2016-06-15"/>
    <n v="21"/>
    <n v="31"/>
    <s v="TUTICORIN"/>
    <s v="FOB"/>
    <x v="0"/>
    <n v="1"/>
    <x v="6"/>
    <s v="TRUCK"/>
    <s v="HAMBURG"/>
    <s v="1"/>
    <s v="569/2016/4"/>
    <n v="54"/>
    <s v="AW16"/>
    <s v="SANTEX INC"/>
    <n v="1135"/>
    <m/>
    <m/>
    <m/>
    <n v="22112"/>
    <n v="24.34"/>
    <s v="India"/>
    <n v="14.0693641618497"/>
    <n v="10.27"/>
    <x v="2"/>
    <s v="LCL"/>
  </r>
  <r>
    <s v="2016-05-15"/>
    <s v="2016-06-05"/>
    <s v="2016-06-15"/>
    <s v="2016-06-15"/>
    <n v="21"/>
    <n v="31"/>
    <s v="TUTICORIN"/>
    <s v="FOB"/>
    <x v="0"/>
    <n v="1"/>
    <x v="6"/>
    <s v="TRUCK"/>
    <s v="HAMBURG"/>
    <s v="1"/>
    <s v="716/2016/6"/>
    <n v="54"/>
    <s v="AW16"/>
    <s v="LICHEE APPAREL"/>
    <n v="230"/>
    <m/>
    <m/>
    <m/>
    <n v="4801"/>
    <n v="4.17"/>
    <s v="India"/>
    <n v="2.4104046242774602"/>
    <n v="1.76"/>
    <x v="1"/>
    <s v="LCL"/>
  </r>
  <r>
    <s v="2016-05-16"/>
    <s v="2016-06-16"/>
    <s v="2016-06-21"/>
    <s v="2016-06-21"/>
    <n v="31"/>
    <n v="36"/>
    <s v="NINGBO"/>
    <s v="FOB"/>
    <x v="0"/>
    <n v="0"/>
    <x v="262"/>
    <s v="RAILWAY"/>
    <s v="GDAŃSK"/>
    <s v="1"/>
    <s v="62103/AW16/1"/>
    <n v="52"/>
    <s v="AW16"/>
    <s v="NINGBO MIAORUI"/>
    <n v="5794"/>
    <n v="0"/>
    <n v="0"/>
    <n v="4"/>
    <n v="109159"/>
    <n v="242.96"/>
    <s v="People's Republic of China"/>
    <n v="140.439306358382"/>
    <n v="102.52"/>
    <x v="4"/>
    <n v="40"/>
  </r>
  <r>
    <m/>
    <m/>
    <m/>
    <m/>
    <m/>
    <m/>
    <m/>
    <m/>
    <x v="1"/>
    <m/>
    <x v="6"/>
    <m/>
    <m/>
    <m/>
    <m/>
    <m/>
    <m/>
    <m/>
    <m/>
    <m/>
    <m/>
    <m/>
    <m/>
    <m/>
    <m/>
    <m/>
    <m/>
    <x v="4"/>
    <n v="40"/>
  </r>
  <r>
    <m/>
    <m/>
    <m/>
    <m/>
    <m/>
    <m/>
    <m/>
    <m/>
    <x v="1"/>
    <m/>
    <x v="6"/>
    <m/>
    <m/>
    <m/>
    <m/>
    <m/>
    <m/>
    <m/>
    <m/>
    <m/>
    <m/>
    <m/>
    <m/>
    <m/>
    <m/>
    <m/>
    <m/>
    <x v="4"/>
    <m/>
  </r>
  <r>
    <s v="2016-05-16"/>
    <s v="2016-06-16"/>
    <s v="2016-06-22"/>
    <s v="2016-06-22"/>
    <n v="31"/>
    <n v="37"/>
    <s v="NINGBO"/>
    <s v="FOB"/>
    <x v="0"/>
    <n v="0"/>
    <x v="263"/>
    <s v="RAILWAY"/>
    <s v="GDAŃSK"/>
    <s v="1"/>
    <s v="577/2016/8"/>
    <n v="54"/>
    <s v="AW16"/>
    <s v="NINGBO MIAORUI"/>
    <n v="4843"/>
    <n v="0"/>
    <n v="1"/>
    <n v="4"/>
    <n v="78668"/>
    <n v="293.83"/>
    <s v="People's Republic of China"/>
    <n v="169.84393063583801"/>
    <n v="123.99"/>
    <x v="3"/>
    <n v="40"/>
  </r>
  <r>
    <m/>
    <m/>
    <m/>
    <m/>
    <m/>
    <m/>
    <m/>
    <m/>
    <x v="1"/>
    <m/>
    <x v="6"/>
    <m/>
    <m/>
    <m/>
    <m/>
    <m/>
    <m/>
    <m/>
    <m/>
    <m/>
    <m/>
    <m/>
    <m/>
    <m/>
    <m/>
    <m/>
    <m/>
    <x v="3"/>
    <n v="40"/>
  </r>
  <r>
    <m/>
    <m/>
    <m/>
    <m/>
    <m/>
    <m/>
    <m/>
    <m/>
    <x v="1"/>
    <m/>
    <x v="6"/>
    <m/>
    <m/>
    <m/>
    <m/>
    <m/>
    <m/>
    <m/>
    <m/>
    <m/>
    <m/>
    <m/>
    <m/>
    <m/>
    <m/>
    <m/>
    <m/>
    <x v="4"/>
    <m/>
  </r>
  <r>
    <s v="2016-05-16"/>
    <s v="2016-06-16"/>
    <s v="2016-06-22"/>
    <s v="2016-06-22"/>
    <n v="31"/>
    <n v="37"/>
    <s v="NINGBO"/>
    <s v="FOB"/>
    <x v="0"/>
    <n v="0"/>
    <x v="264"/>
    <s v="RAILWAY"/>
    <s v="GDAŃSK"/>
    <s v="1"/>
    <s v="707/2016/1"/>
    <n v="54"/>
    <s v="AW16"/>
    <s v="SHAOXING GOLDEN WAVE"/>
    <n v="3194"/>
    <n v="0"/>
    <n v="1"/>
    <n v="1"/>
    <n v="60514"/>
    <n v="113.88"/>
    <s v="People's Republic of China"/>
    <n v="65.826589595375694"/>
    <n v="48.05"/>
    <x v="6"/>
    <s v="40"/>
  </r>
  <r>
    <s v="2016-05-16"/>
    <s v="2016-06-16"/>
    <s v="2016-06-22"/>
    <s v="2016-06-22"/>
    <n v="31"/>
    <n v="37"/>
    <s v="NINGBO"/>
    <s v="FOB"/>
    <x v="0"/>
    <n v="0"/>
    <x v="265"/>
    <s v="TRUCK"/>
    <s v="GDAŃSK"/>
    <s v="1"/>
    <s v="577/2016/7"/>
    <n v="54"/>
    <s v="AW16"/>
    <s v="NINGBO MIAORUI"/>
    <n v="3558"/>
    <n v="0"/>
    <n v="0"/>
    <n v="3"/>
    <n v="73999"/>
    <n v="191.66"/>
    <s v="People's Republic of China"/>
    <n v="110.78612716763"/>
    <n v="80.87"/>
    <x v="4"/>
    <s v="45"/>
  </r>
  <r>
    <m/>
    <m/>
    <m/>
    <m/>
    <m/>
    <m/>
    <m/>
    <m/>
    <x v="1"/>
    <m/>
    <x v="6"/>
    <m/>
    <m/>
    <m/>
    <m/>
    <m/>
    <m/>
    <m/>
    <m/>
    <m/>
    <m/>
    <m/>
    <m/>
    <m/>
    <m/>
    <m/>
    <m/>
    <x v="4"/>
    <m/>
  </r>
  <r>
    <s v="2016-05-16"/>
    <s v="2016-06-16"/>
    <s v="2016-06-23"/>
    <s v="2016-06-23"/>
    <n v="31"/>
    <n v="38"/>
    <s v="NINGBO"/>
    <s v="FOB"/>
    <x v="0"/>
    <n v="0"/>
    <x v="266"/>
    <s v="TRUCK"/>
    <s v="GDAŃSK"/>
    <s v="1"/>
    <s v="61863/AW16/1"/>
    <n v="54"/>
    <s v="AW16"/>
    <s v="NINGBO JAGOO TRADING"/>
    <n v="1758"/>
    <n v="0"/>
    <n v="0"/>
    <n v="2"/>
    <n v="23384"/>
    <n v="122.3"/>
    <s v="People's Republic of China"/>
    <n v="70.693641618497097"/>
    <n v="51.61"/>
    <x v="6"/>
    <s v="40"/>
  </r>
  <r>
    <s v="2016-05-16"/>
    <s v="2016-06-21"/>
    <s v="2016-06-24"/>
    <s v="2016-06-24"/>
    <n v="36"/>
    <n v="39"/>
    <s v="TUTICORIN"/>
    <s v="FOB"/>
    <x v="0"/>
    <n v="0"/>
    <x v="267"/>
    <s v="TRUCK"/>
    <s v="GDYNIA"/>
    <s v="1"/>
    <s v="43190/2015/6"/>
    <n v="54"/>
    <s v="AW16"/>
    <s v="BLOOM CLOTHING CO."/>
    <n v="830"/>
    <n v="1"/>
    <n v="0"/>
    <n v="0"/>
    <n v="14786"/>
    <n v="23.73"/>
    <s v="India"/>
    <n v="13.716763005780299"/>
    <n v="10.01"/>
    <x v="1"/>
    <s v="LCL"/>
  </r>
  <r>
    <s v="2016-05-18"/>
    <s v="2016-06-16"/>
    <s v="2016-06-24"/>
    <s v="2016-06-24"/>
    <n v="29"/>
    <n v="37"/>
    <s v="SHENZHEN"/>
    <s v="FOB"/>
    <x v="0"/>
    <n v="0"/>
    <x v="268"/>
    <s v="TRUCK"/>
    <s v="GDAŃSK"/>
    <s v="1"/>
    <s v="7536/2016/1"/>
    <n v="51"/>
    <s v="AW16"/>
    <s v="YONGXINGLONG CHILDRE"/>
    <n v="2497"/>
    <n v="1"/>
    <n v="0"/>
    <n v="0"/>
    <n v="21200"/>
    <n v="33.26"/>
    <s v="People's Republic of China"/>
    <n v="19.225433526011599"/>
    <n v="14.03"/>
    <x v="2"/>
    <s v="20"/>
  </r>
  <r>
    <s v="2016-05-18"/>
    <s v="2016-06-27"/>
    <s v="2016-06-30"/>
    <s v="2016-06-30"/>
    <n v="40"/>
    <n v="43"/>
    <s v="XIAMEN"/>
    <s v="FOB"/>
    <x v="0"/>
    <n v="0"/>
    <x v="269"/>
    <s v="TRUCK"/>
    <s v="GDAŃSK"/>
    <s v="1"/>
    <s v="7533/2016/1"/>
    <n v="54"/>
    <s v="AW16"/>
    <s v="QUANZHOU HONGTU"/>
    <n v="2139"/>
    <n v="0"/>
    <n v="0"/>
    <n v="1"/>
    <n v="24019"/>
    <n v="39.01"/>
    <s v="People's Republic of China"/>
    <n v="22.549132947976901"/>
    <n v="16.46"/>
    <x v="2"/>
    <s v="20"/>
  </r>
  <r>
    <s v="2016-05-18"/>
    <s v="2016-06-27"/>
    <s v="2016-06-30"/>
    <s v="2016-06-30"/>
    <n v="40"/>
    <n v="43"/>
    <s v="XIAMEN"/>
    <s v="FOB"/>
    <x v="0"/>
    <n v="1"/>
    <x v="270"/>
    <s v="TRUCK"/>
    <s v="GDAŃSK"/>
    <s v="1"/>
    <s v="2581/2016/1"/>
    <n v="52"/>
    <s v="AW16"/>
    <s v="XIAMEN KINGLAND"/>
    <n v="43"/>
    <n v="0"/>
    <n v="0"/>
    <n v="1"/>
    <n v="4300"/>
    <n v="3.86"/>
    <s v="People's Republic of China"/>
    <n v="2.2312138728323698"/>
    <n v="1.63"/>
    <x v="1"/>
    <s v="LCL"/>
  </r>
  <r>
    <s v="2016-05-18"/>
    <s v="2016-06-27"/>
    <s v="2016-06-30"/>
    <s v="2016-06-30"/>
    <n v="40"/>
    <n v="43"/>
    <s v="XIAMEN"/>
    <s v="FOB"/>
    <x v="0"/>
    <n v="1"/>
    <x v="271"/>
    <s v="TRUCK"/>
    <s v="GDAŃSK"/>
    <s v="1"/>
    <s v="278/2016/7"/>
    <n v="54"/>
    <s v="AW16"/>
    <s v="XIAMEN KINGLAND"/>
    <n v="1285"/>
    <n v="0"/>
    <n v="0"/>
    <n v="2"/>
    <n v="14851"/>
    <n v="62.64"/>
    <s v="People's Republic of China"/>
    <n v="36.208092485549102"/>
    <n v="26.43"/>
    <x v="0"/>
    <s v="20"/>
  </r>
  <r>
    <s v="2016-05-18"/>
    <s v="2016-06-27"/>
    <s v="2016-07-01"/>
    <s v="2016-07-01"/>
    <n v="40"/>
    <n v="44"/>
    <s v="XIAMEN"/>
    <s v="FOB"/>
    <x v="0"/>
    <n v="0"/>
    <x v="272"/>
    <s v="RAILWAY"/>
    <s v="GDAŃSK"/>
    <s v="1"/>
    <s v="1037/2016/4"/>
    <n v="54"/>
    <s v="AW16"/>
    <s v="QUANZHOU CEREALS O&amp;F"/>
    <n v="1606"/>
    <n v="0"/>
    <n v="1"/>
    <n v="0"/>
    <n v="34774"/>
    <n v="46.09"/>
    <s v="People's Republic of China"/>
    <n v="26.6416184971098"/>
    <n v="19.45"/>
    <x v="2"/>
    <s v="20"/>
  </r>
  <r>
    <s v="2016-05-18"/>
    <s v="2016-06-27"/>
    <s v="2016-07-01"/>
    <s v="2016-07-01"/>
    <n v="40"/>
    <n v="44"/>
    <s v="XIAMEN"/>
    <s v="FOB"/>
    <x v="0"/>
    <n v="0"/>
    <x v="273"/>
    <s v="RAILWAY"/>
    <s v="GDAŃSK"/>
    <s v="1"/>
    <s v="43196/2015/1"/>
    <n v="54"/>
    <s v="AW16"/>
    <s v="FUJIAN GREEN GROUP"/>
    <n v="2857"/>
    <n v="0"/>
    <n v="0"/>
    <n v="1"/>
    <n v="53202"/>
    <n v="46.48"/>
    <s v="People's Republic of China"/>
    <n v="26.867052023121399"/>
    <n v="19.61"/>
    <x v="2"/>
    <s v="20"/>
  </r>
  <r>
    <s v="2016-05-19"/>
    <s v="2016-05-20"/>
    <s v="2016-05-25"/>
    <s v="2016-05-25"/>
    <n v="1"/>
    <n v="6"/>
    <s v="ŁÓDŹ"/>
    <s v="DDU"/>
    <x v="2"/>
    <n v="1"/>
    <x v="83"/>
    <s v="TRUCK"/>
    <s v="FRANKFURT"/>
    <s v="1"/>
    <s v="20467/2015/4"/>
    <n v="54"/>
    <s v="SS16"/>
    <s v="INNOVATION DESIGN"/>
    <n v="301"/>
    <n v="0"/>
    <n v="0"/>
    <n v="0"/>
    <n v="5027"/>
    <m/>
    <s v="Bangladesh"/>
    <n v="0"/>
    <n v="0"/>
    <x v="1"/>
    <s v="LCL"/>
  </r>
  <r>
    <s v="2016-05-19"/>
    <s v="2016-05-20"/>
    <s v="2016-05-25"/>
    <s v="2016-05-25"/>
    <n v="1"/>
    <n v="6"/>
    <s v="ŁÓDŹ"/>
    <s v="DDU"/>
    <x v="2"/>
    <n v="1"/>
    <x v="83"/>
    <s v="TRUCK"/>
    <s v="FRANKFURT"/>
    <s v="1"/>
    <s v="20467/2015/5"/>
    <n v="54"/>
    <s v="SS16"/>
    <s v="INNOVATION DESIGN"/>
    <n v="261"/>
    <n v="0"/>
    <n v="0"/>
    <n v="0"/>
    <n v="3820"/>
    <m/>
    <s v="Bangladesh"/>
    <n v="0"/>
    <n v="0"/>
    <x v="1"/>
    <s v="LCL"/>
  </r>
  <r>
    <s v="2016-05-20"/>
    <s v="2016-06-16"/>
    <s v="2016-06-21"/>
    <s v="2016-06-21"/>
    <n v="27"/>
    <n v="32"/>
    <s v="NHAVA SHEVA"/>
    <s v="FOB"/>
    <x v="0"/>
    <n v="0"/>
    <x v="274"/>
    <s v="TRUCK"/>
    <s v="HAMBURG"/>
    <s v="1"/>
    <s v="688/2016/1"/>
    <n v="54"/>
    <s v="AW16"/>
    <s v="SANGOTRA FASHIONS"/>
    <n v="3320"/>
    <n v="0"/>
    <n v="1"/>
    <n v="0"/>
    <n v="53092"/>
    <n v="55.6"/>
    <s v="India"/>
    <n v="32.138728323699397"/>
    <n v="23.46"/>
    <x v="0"/>
    <s v="20"/>
  </r>
  <r>
    <s v="2016-05-20"/>
    <s v="2016-06-27"/>
    <s v="2016-06-30"/>
    <s v="2016-06-30"/>
    <n v="38"/>
    <n v="41"/>
    <s v="SHANGHAI"/>
    <s v="FOB"/>
    <x v="0"/>
    <n v="0"/>
    <x v="275"/>
    <s v="TRUCK"/>
    <s v="GDAŃSK"/>
    <s v="1"/>
    <s v="588/2016/2"/>
    <n v="52"/>
    <s v="AW16"/>
    <s v="BRIGHT SHOW INT.LTD"/>
    <n v="3531"/>
    <n v="0"/>
    <n v="1"/>
    <n v="0"/>
    <n v="51730"/>
    <n v="38.450000000000003"/>
    <s v="People's Republic of China"/>
    <n v="22.225433526011599"/>
    <n v="16.22"/>
    <x v="2"/>
    <s v="20"/>
  </r>
  <r>
    <s v="2016-05-20"/>
    <s v="2016-06-27"/>
    <s v="2016-06-30"/>
    <s v="2016-06-30"/>
    <n v="38"/>
    <n v="41"/>
    <s v="SHANGHAI"/>
    <s v="FOB"/>
    <x v="0"/>
    <n v="0"/>
    <x v="276"/>
    <s v="TRUCK"/>
    <s v="GDAŃSK"/>
    <s v="1"/>
    <s v="687/2016/2"/>
    <n v="54"/>
    <s v="AW16"/>
    <s v="ANHUI TECHNOLOGY I/E"/>
    <n v="1412"/>
    <n v="0"/>
    <n v="2"/>
    <n v="0"/>
    <n v="12699"/>
    <n v="112.03"/>
    <s v="People's Republic of China"/>
    <n v="64.757225433526003"/>
    <n v="47.27"/>
    <x v="3"/>
    <s v="40"/>
  </r>
  <r>
    <s v="2016-05-20"/>
    <s v="2016-06-27"/>
    <s v="2016-06-30"/>
    <s v="2016-06-30"/>
    <n v="38"/>
    <n v="41"/>
    <s v="SHANGHAI"/>
    <s v="FOB"/>
    <x v="0"/>
    <n v="0"/>
    <x v="277"/>
    <s v="TRUCK"/>
    <s v="GDAŃSK"/>
    <s v="1"/>
    <s v="280/2016/1"/>
    <n v="54"/>
    <s v="AW16"/>
    <s v="ZHUJI YUANJIN"/>
    <n v="2820"/>
    <n v="0"/>
    <n v="0"/>
    <n v="1"/>
    <n v="71413"/>
    <n v="69.11"/>
    <s v="People's Republic of China"/>
    <n v="39.9479768786127"/>
    <n v="29.16"/>
    <x v="0"/>
    <s v="40"/>
  </r>
  <r>
    <s v="2016-05-20"/>
    <s v="2016-06-27"/>
    <s v="2016-06-30"/>
    <s v="2016-06-30"/>
    <n v="38"/>
    <n v="41"/>
    <s v="SHANGHAI"/>
    <s v="FOB"/>
    <x v="0"/>
    <n v="0"/>
    <x v="278"/>
    <s v="TRUCK"/>
    <s v="GDAŃSK"/>
    <s v="1"/>
    <s v="281/2016/1"/>
    <n v="54"/>
    <s v="AW16"/>
    <s v="ZHEJIANG AMP-KINGHON"/>
    <n v="550"/>
    <n v="0"/>
    <n v="1"/>
    <n v="0"/>
    <n v="9285"/>
    <n v="50"/>
    <s v="People's Republic of China"/>
    <n v="28.901734104046199"/>
    <n v="21.1"/>
    <x v="0"/>
    <s v="20"/>
  </r>
  <r>
    <s v="2016-05-20"/>
    <s v="2016-06-27"/>
    <s v="2016-07-01"/>
    <s v="2016-07-01"/>
    <n v="38"/>
    <n v="42"/>
    <s v="SHANGHAI"/>
    <s v="FOB"/>
    <x v="0"/>
    <n v="0"/>
    <x v="279"/>
    <s v="RAILWAY"/>
    <s v="GDAŃSK"/>
    <s v="1"/>
    <s v="8343/2016/1"/>
    <n v="51"/>
    <s v="AW16"/>
    <s v="ANHUI TECHNOLOGY I/E"/>
    <n v="5680"/>
    <n v="0"/>
    <n v="2"/>
    <n v="2"/>
    <n v="92961"/>
    <n v="232.18"/>
    <s v="People's Republic of China"/>
    <n v="134.208092485549"/>
    <n v="97.97"/>
    <x v="3"/>
    <n v="40"/>
  </r>
  <r>
    <m/>
    <m/>
    <m/>
    <m/>
    <m/>
    <m/>
    <m/>
    <m/>
    <x v="1"/>
    <m/>
    <x v="6"/>
    <m/>
    <m/>
    <m/>
    <m/>
    <m/>
    <m/>
    <m/>
    <m/>
    <m/>
    <m/>
    <m/>
    <m/>
    <m/>
    <m/>
    <m/>
    <m/>
    <x v="3"/>
    <n v="20"/>
  </r>
  <r>
    <s v="2016-05-20"/>
    <s v="2016-06-27"/>
    <s v="2016-07-01"/>
    <s v="2016-07-01"/>
    <n v="38"/>
    <n v="42"/>
    <s v="SHANGHAI"/>
    <s v="FOB"/>
    <x v="0"/>
    <n v="0"/>
    <x v="280"/>
    <s v="RAILWAY"/>
    <s v="GDAŃSK"/>
    <s v="1"/>
    <s v="287/2016/1"/>
    <n v="54"/>
    <s v="AW16"/>
    <s v="HANGZHOU EAST CO LTD"/>
    <n v="1770"/>
    <n v="0"/>
    <n v="1"/>
    <n v="0"/>
    <n v="26124"/>
    <n v="42.47"/>
    <s v="People's Republic of China"/>
    <n v="24.549132947976901"/>
    <n v="17.920000000000002"/>
    <x v="2"/>
    <s v="20"/>
  </r>
  <r>
    <s v="2016-05-20"/>
    <s v="2016-06-27"/>
    <s v="2016-07-01"/>
    <s v="2016-07-01"/>
    <n v="38"/>
    <n v="42"/>
    <s v="SHANGHAI"/>
    <s v="FOB"/>
    <x v="0"/>
    <n v="1"/>
    <x v="281"/>
    <s v="RAILWAY"/>
    <s v="GDAŃSK"/>
    <s v="1"/>
    <s v="1071/2016/2"/>
    <n v="52"/>
    <s v="AW16"/>
    <s v="ZHENJIANG S&amp;C"/>
    <n v="895"/>
    <n v="0"/>
    <n v="1"/>
    <n v="0"/>
    <n v="11341"/>
    <n v="17.48"/>
    <s v="People's Republic of China"/>
    <n v="10.104046242774601"/>
    <n v="7.38"/>
    <x v="1"/>
    <s v="LCL"/>
  </r>
  <r>
    <s v="2016-05-20"/>
    <s v="2016-06-27"/>
    <s v="2016-07-01"/>
    <s v="2016-07-01"/>
    <n v="38"/>
    <n v="42"/>
    <s v="SHANGHAI"/>
    <s v="FOB"/>
    <x v="0"/>
    <n v="1"/>
    <x v="6"/>
    <s v="RAILWAY"/>
    <s v="GDAŃSK"/>
    <s v="1"/>
    <s v="1785/2016/1"/>
    <n v="54"/>
    <s v="AW16"/>
    <s v="EUMETEX COMPANY"/>
    <n v="258"/>
    <m/>
    <m/>
    <m/>
    <n v="5032"/>
    <n v="5"/>
    <s v="People's Republic of China"/>
    <n v="2.8901734104046199"/>
    <n v="2.11"/>
    <x v="1"/>
    <s v="LCL"/>
  </r>
  <r>
    <s v="2016-05-20"/>
    <s v="2016-06-27"/>
    <s v="2016-07-01"/>
    <s v="2016-07-01"/>
    <n v="38"/>
    <n v="42"/>
    <s v="SHANGHAI"/>
    <s v="FOB"/>
    <x v="0"/>
    <n v="1"/>
    <x v="6"/>
    <s v="RAILWAY"/>
    <s v="GDAŃSK"/>
    <s v="1"/>
    <s v="1799/2016/1"/>
    <n v="52"/>
    <s v="AW16"/>
    <s v="HAILI ACCESSORIES"/>
    <n v="89"/>
    <m/>
    <m/>
    <m/>
    <n v="10369"/>
    <n v="5.39"/>
    <s v="People's Republic of China"/>
    <n v="3.1156069364161798"/>
    <n v="2.27"/>
    <x v="1"/>
    <s v="LCL"/>
  </r>
  <r>
    <s v="2016-05-20"/>
    <s v="2016-06-27"/>
    <s v="2016-07-01"/>
    <s v="2016-07-01"/>
    <n v="38"/>
    <n v="42"/>
    <s v="SHANGHAI"/>
    <s v="FOB"/>
    <x v="0"/>
    <n v="1"/>
    <x v="6"/>
    <s v="RAILWAY"/>
    <s v="GDAŃSK"/>
    <s v="1"/>
    <s v="5878/2016/1"/>
    <n v="52"/>
    <s v="AW16"/>
    <s v="SHANGHAI QUEENSHOW"/>
    <n v="33"/>
    <m/>
    <m/>
    <m/>
    <n v="1740"/>
    <n v="2.33"/>
    <s v="People's Republic of China"/>
    <n v="1.3468208092485501"/>
    <n v="0.98"/>
    <x v="1"/>
    <s v="LCL"/>
  </r>
  <r>
    <s v="2016-05-20"/>
    <s v="2016-06-27"/>
    <s v="2016-07-01"/>
    <s v="2016-07-01"/>
    <n v="38"/>
    <n v="42"/>
    <s v="SHANGHAI"/>
    <s v="FOB"/>
    <x v="0"/>
    <n v="1"/>
    <x v="6"/>
    <s v="RAILWAY"/>
    <s v="GDAŃSK"/>
    <s v="1"/>
    <s v="6237/2016/1"/>
    <n v="54"/>
    <s v="AW16"/>
    <s v="ANHUI GARMENTS I&amp;E"/>
    <n v="146"/>
    <m/>
    <m/>
    <m/>
    <n v="2513"/>
    <n v="5.7"/>
    <s v="People's Republic of China"/>
    <n v="3.2947976878612701"/>
    <n v="2.41"/>
    <x v="1"/>
    <s v="LCL"/>
  </r>
  <r>
    <s v="2016-05-20"/>
    <s v="2016-06-27"/>
    <s v="2016-07-04"/>
    <s v="2016-07-04"/>
    <n v="38"/>
    <n v="45"/>
    <s v="SHANGHAI"/>
    <s v="FOB"/>
    <x v="0"/>
    <n v="0"/>
    <x v="282"/>
    <s v="RAILWAY"/>
    <s v="GDAŃSK"/>
    <s v="1"/>
    <s v="62805/AW16/2"/>
    <n v="52"/>
    <s v="AW16"/>
    <s v="SUZHOU QINJIAN I/E"/>
    <n v="20792"/>
    <n v="0"/>
    <n v="0"/>
    <n v="6"/>
    <n v="393878"/>
    <n v="350.59"/>
    <s v="People's Republic of China"/>
    <n v="202.65317919075099"/>
    <n v="147.94"/>
    <x v="3"/>
    <n v="40"/>
  </r>
  <r>
    <m/>
    <m/>
    <m/>
    <m/>
    <m/>
    <m/>
    <m/>
    <m/>
    <x v="1"/>
    <m/>
    <x v="6"/>
    <m/>
    <m/>
    <m/>
    <m/>
    <m/>
    <m/>
    <m/>
    <m/>
    <m/>
    <m/>
    <m/>
    <m/>
    <m/>
    <m/>
    <m/>
    <m/>
    <x v="3"/>
    <n v="40"/>
  </r>
  <r>
    <m/>
    <m/>
    <m/>
    <m/>
    <m/>
    <m/>
    <m/>
    <m/>
    <x v="1"/>
    <m/>
    <x v="6"/>
    <m/>
    <m/>
    <m/>
    <m/>
    <m/>
    <m/>
    <m/>
    <m/>
    <m/>
    <m/>
    <m/>
    <m/>
    <m/>
    <m/>
    <m/>
    <m/>
    <x v="3"/>
    <n v="40"/>
  </r>
  <r>
    <m/>
    <m/>
    <m/>
    <m/>
    <m/>
    <m/>
    <m/>
    <m/>
    <x v="1"/>
    <m/>
    <x v="6"/>
    <m/>
    <m/>
    <m/>
    <m/>
    <m/>
    <m/>
    <m/>
    <m/>
    <m/>
    <m/>
    <m/>
    <m/>
    <m/>
    <m/>
    <m/>
    <m/>
    <x v="7"/>
    <n v="20"/>
  </r>
  <r>
    <s v="2016-05-21"/>
    <s v="2016-05-22"/>
    <s v="2016-05-30"/>
    <s v="2016-05-30"/>
    <n v="1"/>
    <n v="9"/>
    <s v="ŁÓDŹ"/>
    <s v="DDU"/>
    <x v="2"/>
    <n v="1"/>
    <x v="83"/>
    <s v="TRUCK"/>
    <s v="FRANKFURT"/>
    <s v="1"/>
    <s v="20808/2015/6"/>
    <n v="54"/>
    <s v="SS16"/>
    <s v="FASHION WEAR INT'L"/>
    <n v="467"/>
    <n v="0"/>
    <n v="0"/>
    <n v="0"/>
    <n v="9477"/>
    <n v="9.4700000000000006"/>
    <s v="Bangladesh"/>
    <n v="5.4739884393063596"/>
    <n v="4"/>
    <x v="1"/>
    <s v="LCL"/>
  </r>
  <r>
    <s v="2016-05-21"/>
    <s v="2016-06-27"/>
    <s v="2016-06-30"/>
    <s v="2016-06-30"/>
    <n v="37"/>
    <n v="40"/>
    <s v="NINGBO"/>
    <s v="FOB"/>
    <x v="0"/>
    <n v="0"/>
    <x v="283"/>
    <s v="TRUCK"/>
    <s v="GDAŃSK"/>
    <s v="1"/>
    <s v="703/2016/5"/>
    <n v="54"/>
    <s v="AW16"/>
    <s v="NINGBO EVERGREEN"/>
    <n v="724"/>
    <n v="1"/>
    <n v="0"/>
    <n v="0"/>
    <n v="15040"/>
    <n v="26.35"/>
    <s v="People's Republic of China"/>
    <n v="15.2312138728324"/>
    <n v="11.12"/>
    <x v="2"/>
    <s v="LCL"/>
  </r>
  <r>
    <s v="2016-05-21"/>
    <s v="2016-06-27"/>
    <s v="2016-06-30"/>
    <s v="2016-06-30"/>
    <n v="37"/>
    <n v="40"/>
    <s v="NINGBO"/>
    <s v="FOB"/>
    <x v="0"/>
    <n v="0"/>
    <x v="284"/>
    <s v="TRUCK"/>
    <s v="GDAŃSK"/>
    <s v="1"/>
    <s v="703/2016/2"/>
    <n v="54"/>
    <s v="AW16"/>
    <s v="NINGBO EVERGREEN"/>
    <n v="1497"/>
    <n v="0"/>
    <n v="1"/>
    <n v="0"/>
    <n v="29071"/>
    <n v="54.22"/>
    <s v="People's Republic of China"/>
    <n v="31.341040462427699"/>
    <n v="22.88"/>
    <x v="0"/>
    <s v="20"/>
  </r>
  <r>
    <s v="2016-05-21"/>
    <s v="2016-06-27"/>
    <s v="2016-07-01"/>
    <s v="2016-07-01"/>
    <n v="37"/>
    <n v="41"/>
    <s v="SHENZHEN"/>
    <s v="FOB"/>
    <x v="0"/>
    <n v="0"/>
    <x v="285"/>
    <s v="RAILWAY"/>
    <s v="GDAŃSK"/>
    <s v="1"/>
    <s v="8041/2016/1"/>
    <n v="51"/>
    <s v="AW16"/>
    <s v="HANGZHOU JASON TRAD"/>
    <n v="1840"/>
    <n v="1"/>
    <n v="0"/>
    <n v="0"/>
    <n v="14130"/>
    <n v="27.22"/>
    <s v="People's Republic of China"/>
    <n v="15.7341040462428"/>
    <n v="11.49"/>
    <x v="2"/>
    <s v="LCL"/>
  </r>
  <r>
    <s v="2016-05-22"/>
    <s v="2016-06-08"/>
    <s v="2016-06-09"/>
    <s v="2016-06-09"/>
    <n v="17"/>
    <n v="18"/>
    <s v="ŁÓDŹ"/>
    <s v="DDU"/>
    <x v="4"/>
    <n v="0"/>
    <x v="286"/>
    <s v="RAILWAY"/>
    <s v="MAŁASZEWICZE"/>
    <s v="1"/>
    <s v="276/2016/1"/>
    <n v="54"/>
    <s v="AW16"/>
    <s v="XIAMEN JUSTSUN"/>
    <n v="1494"/>
    <n v="0"/>
    <n v="1"/>
    <n v="0"/>
    <n v="23926"/>
    <n v="26.66"/>
    <s v="People's Republic of China"/>
    <n v="15.410404624277501"/>
    <n v="11.25"/>
    <x v="2"/>
    <s v="LCL"/>
  </r>
  <r>
    <s v="2016-05-23"/>
    <s v="2016-06-23"/>
    <s v="2016-06-27"/>
    <s v="2016-06-27"/>
    <n v="31"/>
    <n v="35"/>
    <s v="NINGBO"/>
    <s v="FOB"/>
    <x v="0"/>
    <n v="0"/>
    <x v="287"/>
    <s v="RAILWAY"/>
    <s v="GDAŃSK"/>
    <s v="1"/>
    <s v="928/2016/1"/>
    <n v="54"/>
    <s v="AW16"/>
    <s v="NINGBO HEYU INT."/>
    <n v="948"/>
    <n v="0"/>
    <n v="1"/>
    <n v="0"/>
    <n v="20596"/>
    <n v="36.479999999999997"/>
    <s v="People's Republic of China"/>
    <n v="21.0867052023121"/>
    <n v="15.39"/>
    <x v="2"/>
    <s v="20"/>
  </r>
  <r>
    <s v="2016-05-23"/>
    <s v="2016-06-23"/>
    <s v="2016-06-28"/>
    <s v="2016-06-28"/>
    <n v="31"/>
    <n v="36"/>
    <s v="NINGBO"/>
    <s v="FOB"/>
    <x v="0"/>
    <n v="0"/>
    <x v="288"/>
    <s v="RAILWAY"/>
    <s v="GDAŃSK"/>
    <s v="1"/>
    <s v="7559/2016/2"/>
    <n v="51"/>
    <s v="AW16"/>
    <s v="ZHEJIANG YUHONG"/>
    <n v="4384"/>
    <n v="0"/>
    <n v="3"/>
    <n v="1"/>
    <n v="64300"/>
    <n v="211.48"/>
    <s v="People's Republic of China"/>
    <n v="122.242774566474"/>
    <n v="89.24"/>
    <x v="3"/>
    <n v="40"/>
  </r>
  <r>
    <m/>
    <m/>
    <m/>
    <m/>
    <m/>
    <m/>
    <m/>
    <m/>
    <x v="1"/>
    <m/>
    <x v="6"/>
    <m/>
    <m/>
    <m/>
    <m/>
    <m/>
    <m/>
    <m/>
    <m/>
    <m/>
    <m/>
    <m/>
    <m/>
    <m/>
    <m/>
    <m/>
    <m/>
    <x v="3"/>
    <n v="20"/>
  </r>
  <r>
    <m/>
    <m/>
    <m/>
    <m/>
    <m/>
    <m/>
    <m/>
    <m/>
    <x v="1"/>
    <m/>
    <x v="6"/>
    <m/>
    <m/>
    <m/>
    <m/>
    <m/>
    <m/>
    <m/>
    <m/>
    <m/>
    <m/>
    <m/>
    <m/>
    <m/>
    <m/>
    <m/>
    <m/>
    <x v="7"/>
    <m/>
  </r>
  <r>
    <s v="2016-05-23"/>
    <s v="2016-06-23"/>
    <s v="2016-06-28"/>
    <s v="2016-06-28"/>
    <n v="31"/>
    <n v="36"/>
    <s v="NINGBO"/>
    <s v="FOB"/>
    <x v="0"/>
    <n v="0"/>
    <x v="289"/>
    <s v="RAILWAY"/>
    <s v="GDAŃSK"/>
    <s v="1"/>
    <s v="61556/AW16/1"/>
    <n v="52"/>
    <s v="AW16"/>
    <s v="VIVID COLOUR"/>
    <n v="1790"/>
    <n v="0"/>
    <n v="1"/>
    <n v="0"/>
    <n v="34216"/>
    <n v="35.799999999999997"/>
    <s v="Hong Kong S.A.R."/>
    <n v="20.6936416184971"/>
    <n v="15.11"/>
    <x v="2"/>
    <s v="20"/>
  </r>
  <r>
    <s v="2016-05-23"/>
    <s v="2016-06-23"/>
    <s v="2016-06-28"/>
    <s v="2016-06-28"/>
    <n v="31"/>
    <n v="36"/>
    <s v="NINGBO"/>
    <s v="FOB"/>
    <x v="0"/>
    <n v="0"/>
    <x v="290"/>
    <s v="RAILWAY"/>
    <s v="GDAŃSK"/>
    <s v="1"/>
    <s v="62103/AW16/2"/>
    <n v="52"/>
    <s v="AW16"/>
    <s v="NINGBO MIAORUI"/>
    <n v="7154"/>
    <n v="1"/>
    <n v="0"/>
    <n v="4"/>
    <n v="130373"/>
    <n v="286.41000000000003"/>
    <s v="People's Republic of China"/>
    <n v="165.55491329479801"/>
    <n v="120.86"/>
    <x v="3"/>
    <s v="40hc"/>
  </r>
  <r>
    <m/>
    <m/>
    <m/>
    <m/>
    <m/>
    <m/>
    <m/>
    <m/>
    <x v="1"/>
    <m/>
    <x v="6"/>
    <m/>
    <m/>
    <m/>
    <m/>
    <m/>
    <m/>
    <m/>
    <m/>
    <m/>
    <m/>
    <m/>
    <m/>
    <m/>
    <m/>
    <m/>
    <m/>
    <x v="3"/>
    <s v="40hc"/>
  </r>
  <r>
    <m/>
    <m/>
    <m/>
    <m/>
    <m/>
    <m/>
    <m/>
    <m/>
    <x v="1"/>
    <m/>
    <x v="6"/>
    <m/>
    <m/>
    <m/>
    <m/>
    <m/>
    <m/>
    <m/>
    <m/>
    <m/>
    <m/>
    <m/>
    <m/>
    <m/>
    <m/>
    <m/>
    <m/>
    <x v="3"/>
    <n v="20"/>
  </r>
  <r>
    <s v="2016-05-23"/>
    <s v="2016-07-01"/>
    <s v="2016-07-05"/>
    <s v="2016-07-05"/>
    <n v="39"/>
    <n v="43"/>
    <s v="XIAMEN"/>
    <s v="FOB"/>
    <x v="0"/>
    <n v="0"/>
    <x v="291"/>
    <s v="TRUCK"/>
    <s v="GDAŃSK"/>
    <s v="1"/>
    <s v="9345/2016/1"/>
    <n v="51"/>
    <s v="AW16"/>
    <s v="XIAMEN OCEAN IMP."/>
    <n v="1036"/>
    <n v="0"/>
    <n v="1"/>
    <n v="0"/>
    <n v="6840"/>
    <n v="37.51"/>
    <s v="People's Republic of China"/>
    <n v="21.682080924855502"/>
    <n v="15.83"/>
    <x v="2"/>
    <s v="20"/>
  </r>
  <r>
    <s v="2016-05-23"/>
    <s v="2016-07-01"/>
    <s v="2016-07-05"/>
    <s v="2016-07-05"/>
    <n v="39"/>
    <n v="43"/>
    <s v="XIAMEN"/>
    <s v="FOB"/>
    <x v="0"/>
    <n v="0"/>
    <x v="292"/>
    <s v="TRUCK"/>
    <s v="GDAŃSK"/>
    <s v="1"/>
    <s v="5999/2016/1"/>
    <n v="54"/>
    <s v="AW16"/>
    <s v="XIAMEN UNI-METAL CO."/>
    <n v="2640"/>
    <n v="0"/>
    <n v="1"/>
    <n v="0"/>
    <n v="50450"/>
    <n v="46.55"/>
    <s v="People's Republic of China"/>
    <n v="26.907514450867101"/>
    <n v="19.64"/>
    <x v="2"/>
    <s v="20"/>
  </r>
  <r>
    <s v="2016-05-23"/>
    <s v="2016-07-01"/>
    <s v="2016-07-06"/>
    <s v="2016-07-06"/>
    <n v="39"/>
    <n v="44"/>
    <s v="NINGBO"/>
    <s v="FOB"/>
    <x v="0"/>
    <n v="0"/>
    <x v="293"/>
    <s v="TRUCK"/>
    <s v="GDAŃSK"/>
    <s v="1"/>
    <s v="8068/2016/1"/>
    <n v="51"/>
    <s v="AW16"/>
    <s v="BOK CO., LTD."/>
    <n v="1605"/>
    <n v="0"/>
    <n v="1"/>
    <n v="0"/>
    <n v="12690"/>
    <n v="48.36"/>
    <s v="People's Republic of China"/>
    <n v="27.953757225433499"/>
    <n v="20.41"/>
    <x v="2"/>
    <s v="20"/>
  </r>
  <r>
    <s v="2016-05-23"/>
    <s v="2016-07-01"/>
    <s v="2016-07-06"/>
    <s v="2016-07-06"/>
    <n v="39"/>
    <n v="44"/>
    <s v="XIAMEN"/>
    <s v="FOB"/>
    <x v="0"/>
    <n v="0"/>
    <x v="294"/>
    <s v="TRUCK"/>
    <s v="GDAŃSK"/>
    <s v="1"/>
    <s v="729/2016/1"/>
    <n v="54"/>
    <s v="AW16"/>
    <s v="XIAMEN HALO WORLD"/>
    <n v="2254"/>
    <n v="0"/>
    <n v="0"/>
    <n v="1"/>
    <n v="40310"/>
    <n v="58.15"/>
    <s v="People's Republic of China"/>
    <n v="33.6127167630058"/>
    <n v="24.54"/>
    <x v="0"/>
    <s v="20"/>
  </r>
  <r>
    <s v="2016-05-24"/>
    <s v="2016-07-05"/>
    <s v="2016-07-12"/>
    <s v="2016-07-12"/>
    <n v="42"/>
    <n v="49"/>
    <s v="CHITTAGONG"/>
    <s v="FOB"/>
    <x v="0"/>
    <n v="0"/>
    <x v="295"/>
    <s v="TRUCK"/>
    <s v="GDYNIA"/>
    <s v="1"/>
    <s v="568/2016/2"/>
    <n v="54"/>
    <s v="AW16"/>
    <s v="FAIR TRADE INT'L"/>
    <n v="2144"/>
    <n v="0"/>
    <n v="0"/>
    <n v="1"/>
    <n v="36546"/>
    <n v="67.5"/>
    <s v="Bangladesh"/>
    <n v="39.017341040462398"/>
    <n v="28.48"/>
    <x v="0"/>
    <s v="40"/>
  </r>
  <r>
    <s v="2016-05-24"/>
    <s v="2016-07-05"/>
    <s v="2016-07-14"/>
    <s v="2016-07-14"/>
    <n v="42"/>
    <n v="51"/>
    <s v="CHITTAGONG"/>
    <s v="FOB"/>
    <x v="0"/>
    <n v="1"/>
    <x v="296"/>
    <s v="TRUCK"/>
    <s v="GDYNIA"/>
    <s v="1"/>
    <s v="568/2016/13"/>
    <n v="54"/>
    <s v="AW16"/>
    <s v="FAIR TRADE INT'L"/>
    <n v="354"/>
    <n v="0"/>
    <n v="0"/>
    <n v="1"/>
    <n v="7559"/>
    <n v="9.1300000000000008"/>
    <s v="Bangladesh"/>
    <n v="5.2774566473988402"/>
    <n v="3.85"/>
    <x v="1"/>
    <s v="LCL"/>
  </r>
  <r>
    <s v="2016-05-24"/>
    <s v="2016-07-05"/>
    <s v="2016-07-14"/>
    <s v="2016-07-14"/>
    <n v="42"/>
    <n v="51"/>
    <s v="CHITTAGONG"/>
    <s v="FOB"/>
    <x v="0"/>
    <n v="1"/>
    <x v="6"/>
    <s v="TRUCK"/>
    <s v="GDYNIA"/>
    <s v="1"/>
    <s v="571/2016/7"/>
    <n v="54"/>
    <s v="AW16"/>
    <s v="FASHIONTEX"/>
    <n v="2050"/>
    <m/>
    <m/>
    <m/>
    <n v="42430"/>
    <n v="60.68"/>
    <s v="Bangladesh"/>
    <n v="35.075144508670498"/>
    <n v="25.6"/>
    <x v="0"/>
    <s v="20"/>
  </r>
  <r>
    <s v="2016-05-24"/>
    <s v="2016-07-06"/>
    <s v="2016-07-08"/>
    <s v="2016-07-08"/>
    <n v="43"/>
    <n v="45"/>
    <s v="CHITTAGONG"/>
    <s v="FOB"/>
    <x v="0"/>
    <n v="0"/>
    <x v="297"/>
    <s v="TRUCK"/>
    <s v="GDYNIA"/>
    <s v="1"/>
    <s v="568/2016/12"/>
    <n v="54"/>
    <s v="AW16"/>
    <s v="FAIR TRADE INT'L"/>
    <n v="1708"/>
    <n v="1"/>
    <n v="0"/>
    <n v="1"/>
    <n v="29900"/>
    <n v="91.92"/>
    <s v="Bangladesh"/>
    <n v="53.132947976878597"/>
    <n v="38.79"/>
    <x v="0"/>
    <s v="40"/>
  </r>
  <r>
    <s v="2016-05-24"/>
    <s v="2016-07-06"/>
    <s v="2016-07-08"/>
    <s v="2016-07-08"/>
    <n v="43"/>
    <n v="45"/>
    <s v="CHITTAGONG"/>
    <s v="FOB"/>
    <x v="0"/>
    <n v="0"/>
    <x v="298"/>
    <s v="TRUCK"/>
    <s v="GDYNIA"/>
    <s v="1"/>
    <s v="568/2016/10"/>
    <n v="54"/>
    <s v="AW16"/>
    <s v="FAIR TRADE INT'L"/>
    <n v="1006"/>
    <n v="0"/>
    <n v="0"/>
    <n v="1"/>
    <n v="22618"/>
    <n v="66.010000000000005"/>
    <s v="Bangladesh"/>
    <n v="38.156069364161901"/>
    <n v="27.85"/>
    <x v="0"/>
    <s v="20"/>
  </r>
  <r>
    <s v="2016-05-24"/>
    <s v="2016-07-06"/>
    <s v="2016-07-08"/>
    <s v="2016-07-08"/>
    <n v="43"/>
    <n v="45"/>
    <s v="CHITTAGONG"/>
    <s v="FOB"/>
    <x v="0"/>
    <n v="0"/>
    <x v="299"/>
    <s v="TRUCK"/>
    <s v="GDYNIA"/>
    <s v="1"/>
    <s v="697/2016/10"/>
    <n v="54"/>
    <s v="AW16"/>
    <s v="TEXZAM INTERNATIONAL"/>
    <n v="727"/>
    <n v="1"/>
    <n v="0"/>
    <n v="0"/>
    <n v="13798"/>
    <n v="29.16"/>
    <s v="Bangladesh"/>
    <n v="16.855491329479801"/>
    <n v="12.3"/>
    <x v="2"/>
    <s v="LCL"/>
  </r>
  <r>
    <s v="2016-05-24"/>
    <s v="2016-07-06"/>
    <s v="2016-07-08"/>
    <s v="2016-07-08"/>
    <n v="43"/>
    <n v="45"/>
    <s v="CHITTAGONG"/>
    <s v="FOB"/>
    <x v="0"/>
    <n v="0"/>
    <x v="300"/>
    <s v="TRUCK"/>
    <s v="GDYNIA"/>
    <s v="1"/>
    <s v="1019/2016/5"/>
    <n v="54"/>
    <s v="AW16"/>
    <s v="TEX FASHION GLOBAL"/>
    <n v="2724"/>
    <n v="0"/>
    <n v="0"/>
    <n v="1"/>
    <n v="45913"/>
    <n v="67.53"/>
    <s v="Bangladesh"/>
    <n v="39.034682080924902"/>
    <n v="28.5"/>
    <x v="0"/>
    <s v="40"/>
  </r>
  <r>
    <s v="2016-05-24"/>
    <s v="2016-07-06"/>
    <s v="2016-07-08"/>
    <s v="2016-07-08"/>
    <n v="43"/>
    <n v="45"/>
    <s v="CHITTAGONG"/>
    <s v="FOB"/>
    <x v="0"/>
    <n v="1"/>
    <x v="301"/>
    <s v="TRUCK"/>
    <s v="GDYNIA"/>
    <s v="1"/>
    <s v="574/2016/18"/>
    <n v="54"/>
    <s v="AW16"/>
    <s v="TRANSFIGURE CLOTHING"/>
    <n v="2917"/>
    <n v="0"/>
    <n v="0"/>
    <n v="1"/>
    <n v="56796"/>
    <n v="44.22"/>
    <s v="Bangladesh"/>
    <n v="25.560693641618499"/>
    <n v="18.66"/>
    <x v="2"/>
    <s v="20"/>
  </r>
  <r>
    <s v="2016-05-24"/>
    <s v="2016-07-06"/>
    <s v="2016-07-08"/>
    <s v="2016-07-08"/>
    <n v="43"/>
    <n v="45"/>
    <s v="CHITTAGONG"/>
    <s v="FOB"/>
    <x v="0"/>
    <n v="1"/>
    <x v="6"/>
    <s v="TRUCK"/>
    <s v="GDYNIA"/>
    <s v="1"/>
    <s v="734/2016/5"/>
    <n v="54"/>
    <s v="AW16"/>
    <s v="ZEMTEX EXPORT LTD"/>
    <n v="607"/>
    <m/>
    <m/>
    <m/>
    <n v="13141"/>
    <n v="21.88"/>
    <s v="Bangladesh"/>
    <n v="12.647398843930601"/>
    <n v="9.23"/>
    <x v="1"/>
    <s v="LCL"/>
  </r>
  <r>
    <s v="2016-05-24"/>
    <s v="2016-07-06"/>
    <s v="2016-07-11"/>
    <s v="2016-07-11"/>
    <n v="43"/>
    <n v="48"/>
    <s v="CHITTAGONG"/>
    <s v="FOB"/>
    <x v="0"/>
    <n v="1"/>
    <x v="302"/>
    <s v="RAILWAY"/>
    <s v="GDYNIA"/>
    <s v="1"/>
    <s v="571/2016/9"/>
    <n v="54"/>
    <s v="AW16"/>
    <s v="FASHIONTEX"/>
    <n v="644"/>
    <n v="0"/>
    <n v="0"/>
    <n v="1"/>
    <n v="9050"/>
    <n v="14.83"/>
    <s v="Bangladesh"/>
    <n v="8.5722543352601193"/>
    <n v="6.26"/>
    <x v="1"/>
    <s v="LCL"/>
  </r>
  <r>
    <s v="2016-05-24"/>
    <s v="2016-07-06"/>
    <s v="2016-07-11"/>
    <s v="2016-07-11"/>
    <n v="43"/>
    <n v="48"/>
    <s v="CHITTAGONG"/>
    <s v="FOB"/>
    <x v="0"/>
    <n v="1"/>
    <x v="6"/>
    <s v="RAILWAY"/>
    <s v="GDYNIA"/>
    <s v="1"/>
    <s v="697/2016/1"/>
    <n v="54"/>
    <s v="AW16"/>
    <s v="TEXZAM INTERNATIONAL"/>
    <n v="889"/>
    <m/>
    <m/>
    <m/>
    <n v="17923"/>
    <n v="52.89"/>
    <s v="Bangladesh"/>
    <n v="30.572254335260101"/>
    <n v="22.32"/>
    <x v="0"/>
    <s v="20"/>
  </r>
  <r>
    <s v="2016-05-24"/>
    <s v="2016-07-06"/>
    <s v="2016-07-11"/>
    <s v="2016-07-11"/>
    <n v="43"/>
    <n v="48"/>
    <s v="CHITTAGONG"/>
    <s v="FOB"/>
    <x v="0"/>
    <n v="1"/>
    <x v="303"/>
    <s v="RAILWAY"/>
    <s v="GDYNIA"/>
    <s v="1"/>
    <s v="43185/2015/7"/>
    <n v="54"/>
    <s v="AW16"/>
    <s v="ASROTEX"/>
    <n v="213"/>
    <n v="0"/>
    <n v="1"/>
    <n v="0"/>
    <n v="4000"/>
    <n v="10.37"/>
    <s v="Bangladesh"/>
    <n v="5.99421965317919"/>
    <n v="4.38"/>
    <x v="1"/>
    <s v="LCL"/>
  </r>
  <r>
    <s v="2016-05-24"/>
    <s v="2016-07-06"/>
    <s v="2016-07-11"/>
    <s v="2016-07-11"/>
    <n v="43"/>
    <n v="48"/>
    <s v="CHITTAGONG"/>
    <s v="FOB"/>
    <x v="0"/>
    <n v="1"/>
    <x v="6"/>
    <s v="RAILWAY"/>
    <s v="GDYNIA"/>
    <s v="1"/>
    <s v="43187/2015/5"/>
    <n v="54"/>
    <s v="AW16"/>
    <s v="DAZ INTERNATIONAL"/>
    <n v="500"/>
    <m/>
    <m/>
    <m/>
    <n v="10401"/>
    <n v="12.54"/>
    <s v="Bangladesh"/>
    <n v="7.2485549132948002"/>
    <n v="5.29"/>
    <x v="1"/>
    <s v="LCL"/>
  </r>
  <r>
    <s v="2016-05-24"/>
    <s v="2016-07-06"/>
    <s v="2016-07-11"/>
    <s v="2016-07-11"/>
    <n v="43"/>
    <n v="48"/>
    <s v="CHITTAGONG"/>
    <s v="FOB"/>
    <x v="0"/>
    <n v="1"/>
    <x v="6"/>
    <s v="RAILWAY"/>
    <s v="GDYNIA"/>
    <s v="1"/>
    <s v="43192/2015/14"/>
    <n v="54"/>
    <s v="AW16"/>
    <s v="INNOVATION DESIGN"/>
    <n v="438"/>
    <m/>
    <m/>
    <m/>
    <n v="8852"/>
    <n v="12.04"/>
    <s v="Bangladesh"/>
    <n v="6.9595375722543302"/>
    <n v="5.08"/>
    <x v="1"/>
    <s v="LCL"/>
  </r>
  <r>
    <s v="2016-05-24"/>
    <s v="2016-07-06"/>
    <s v="2016-07-11"/>
    <s v="2016-07-11"/>
    <n v="43"/>
    <n v="48"/>
    <s v="CHITTAGONG"/>
    <s v="FOB"/>
    <x v="0"/>
    <n v="1"/>
    <x v="6"/>
    <s v="RAILWAY"/>
    <s v="GDYNIA"/>
    <s v="1"/>
    <s v="571/2016/8"/>
    <n v="54"/>
    <s v="AW16"/>
    <s v="FASHIONTEX"/>
    <n v="861"/>
    <m/>
    <m/>
    <m/>
    <n v="16350"/>
    <n v="11.42"/>
    <s v="Bangladesh"/>
    <n v="6.6011560693641602"/>
    <n v="4.82"/>
    <x v="1"/>
    <s v="LCL"/>
  </r>
  <r>
    <s v="2016-05-24"/>
    <s v="2016-07-06"/>
    <s v="2016-07-11"/>
    <s v="2016-07-11"/>
    <n v="43"/>
    <n v="48"/>
    <s v="CHITTAGONG"/>
    <s v="FOB"/>
    <x v="0"/>
    <n v="1"/>
    <x v="6"/>
    <s v="RAILWAY"/>
    <s v="GDYNIA"/>
    <s v="1"/>
    <s v="574/2016/17"/>
    <n v="54"/>
    <s v="AW16"/>
    <s v="TRANSFIGURE CLOTHING"/>
    <n v="171"/>
    <m/>
    <m/>
    <m/>
    <n v="4376"/>
    <n v="3.26"/>
    <s v="Bangladesh"/>
    <n v="1.88439306358381"/>
    <n v="1.38"/>
    <x v="1"/>
    <s v="LCL"/>
  </r>
  <r>
    <s v="2016-05-24"/>
    <s v="2016-07-06"/>
    <s v="2016-07-11"/>
    <s v="2016-07-11"/>
    <n v="43"/>
    <n v="48"/>
    <s v="CHITTAGONG"/>
    <s v="FOB"/>
    <x v="0"/>
    <n v="1"/>
    <x v="6"/>
    <s v="RAILWAY"/>
    <s v="GDYNIA"/>
    <s v="1"/>
    <s v="606/2016/1"/>
    <n v="54"/>
    <s v="AW16"/>
    <s v="ALEMA TEXTILE LTD."/>
    <n v="392"/>
    <m/>
    <m/>
    <m/>
    <n v="9114"/>
    <n v="6.13"/>
    <s v="Bangladesh"/>
    <n v="3.5433526011560699"/>
    <n v="2.59"/>
    <x v="1"/>
    <s v="LCL"/>
  </r>
  <r>
    <s v="2016-05-24"/>
    <s v="2016-07-06"/>
    <s v="2016-07-11"/>
    <s v="2016-07-11"/>
    <n v="43"/>
    <n v="48"/>
    <s v="CHITTAGONG"/>
    <s v="FOB"/>
    <x v="0"/>
    <n v="1"/>
    <x v="304"/>
    <s v="RAILWAY"/>
    <s v="GDYNIA"/>
    <s v="1"/>
    <s v="43188/2015/10"/>
    <n v="54"/>
    <s v="AW16"/>
    <s v="FASHION WEAR INT'L"/>
    <n v="258"/>
    <n v="0"/>
    <n v="0"/>
    <n v="1"/>
    <n v="4320"/>
    <n v="6.06"/>
    <s v="Bangladesh"/>
    <n v="3.5028901734104001"/>
    <n v="2.56"/>
    <x v="1"/>
    <s v="LCL"/>
  </r>
  <r>
    <s v="2016-05-24"/>
    <s v="2016-07-06"/>
    <s v="2016-07-11"/>
    <s v="2016-07-11"/>
    <n v="43"/>
    <n v="48"/>
    <s v="CHITTAGONG"/>
    <s v="FOB"/>
    <x v="0"/>
    <n v="1"/>
    <x v="6"/>
    <s v="RAILWAY"/>
    <s v="GDYNIA"/>
    <s v="1"/>
    <s v="43192/2015/12"/>
    <n v="54"/>
    <s v="AW16"/>
    <s v="INNOVATION DESIGN"/>
    <n v="436"/>
    <m/>
    <m/>
    <m/>
    <n v="7470"/>
    <n v="13.82"/>
    <s v="Bangladesh"/>
    <n v="7.9884393063583801"/>
    <n v="5.83"/>
    <x v="1"/>
    <s v="LCL"/>
  </r>
  <r>
    <s v="2016-05-24"/>
    <s v="2016-07-06"/>
    <s v="2016-07-11"/>
    <s v="2016-07-11"/>
    <n v="43"/>
    <n v="48"/>
    <s v="CHITTAGONG"/>
    <s v="FOB"/>
    <x v="0"/>
    <n v="1"/>
    <x v="6"/>
    <s v="RAILWAY"/>
    <s v="GDYNIA"/>
    <s v="1"/>
    <s v="43192/2015/13"/>
    <n v="54"/>
    <s v="AW16"/>
    <s v="INNOVATION DESIGN"/>
    <n v="571"/>
    <m/>
    <m/>
    <m/>
    <n v="8809"/>
    <n v="15.4"/>
    <s v="Bangladesh"/>
    <n v="8.9017341040462394"/>
    <n v="6.5"/>
    <x v="1"/>
    <s v="LCL"/>
  </r>
  <r>
    <s v="2016-05-24"/>
    <s v="2016-07-06"/>
    <s v="2016-07-11"/>
    <s v="2016-07-11"/>
    <n v="43"/>
    <n v="48"/>
    <s v="CHITTAGONG"/>
    <s v="FOB"/>
    <x v="0"/>
    <n v="1"/>
    <x v="6"/>
    <s v="RAILWAY"/>
    <s v="GDYNIA"/>
    <s v="1"/>
    <s v="62092/AW16/1"/>
    <n v="52"/>
    <s v="AW16"/>
    <s v="TRANSFIGURE CLOTHING"/>
    <n v="2407"/>
    <m/>
    <m/>
    <m/>
    <n v="48031"/>
    <n v="33.96"/>
    <s v="Bangladesh"/>
    <n v="19.630057803468201"/>
    <n v="14.33"/>
    <x v="2"/>
    <s v="20"/>
  </r>
  <r>
    <s v="2016-05-24"/>
    <s v="2016-07-06"/>
    <s v="2016-07-12"/>
    <s v="2016-07-12"/>
    <n v="43"/>
    <n v="49"/>
    <s v="CHITTAGONG"/>
    <s v="FOB"/>
    <x v="0"/>
    <n v="0"/>
    <x v="305"/>
    <s v="RAILWAY"/>
    <s v="GDYNIA"/>
    <s v="1"/>
    <s v="734/2016/1"/>
    <n v="54"/>
    <s v="AW16"/>
    <s v="ZEMTEX EXPORT LTD"/>
    <n v="1769"/>
    <n v="0"/>
    <n v="0"/>
    <n v="1"/>
    <n v="35748"/>
    <n v="65.150000000000006"/>
    <s v="Bangladesh"/>
    <n v="37.658959537572301"/>
    <n v="27.49"/>
    <x v="0"/>
    <s v="20"/>
  </r>
  <r>
    <s v="2016-05-24"/>
    <s v="2016-07-06"/>
    <s v="2016-07-14"/>
    <s v="2016-07-14"/>
    <n v="43"/>
    <n v="51"/>
    <s v="CHITTAGONG"/>
    <s v="FOB"/>
    <x v="0"/>
    <n v="1"/>
    <x v="306"/>
    <s v="TRUCK"/>
    <s v="GDYNIA"/>
    <s v="1"/>
    <s v="43188/2015/11"/>
    <n v="54"/>
    <s v="AW16"/>
    <s v="FASHION WEAR INT'L"/>
    <n v="1203"/>
    <n v="0"/>
    <n v="0"/>
    <n v="1"/>
    <n v="27070"/>
    <n v="25.41"/>
    <s v="Bangladesh"/>
    <n v="14.687861271676301"/>
    <n v="10.72"/>
    <x v="2"/>
    <s v="LCL"/>
  </r>
  <r>
    <s v="2016-05-24"/>
    <s v="2016-07-06"/>
    <s v="2016-07-14"/>
    <s v="2016-07-14"/>
    <n v="43"/>
    <n v="51"/>
    <s v="CHITTAGONG"/>
    <s v="FOB"/>
    <x v="0"/>
    <n v="1"/>
    <x v="6"/>
    <s v="TRUCK"/>
    <s v="GDYNIA"/>
    <s v="1"/>
    <s v="568/2016/14"/>
    <n v="54"/>
    <s v="AW16"/>
    <s v="FAIR TRADE INT'L"/>
    <n v="477"/>
    <m/>
    <m/>
    <m/>
    <n v="7760"/>
    <n v="12.3"/>
    <s v="Bangladesh"/>
    <n v="7.1098265895953796"/>
    <n v="5.19"/>
    <x v="1"/>
    <s v="LCL"/>
  </r>
  <r>
    <s v="2016-05-24"/>
    <s v="2016-07-06"/>
    <s v="2016-07-14"/>
    <s v="2016-07-14"/>
    <n v="43"/>
    <n v="51"/>
    <s v="CHITTAGONG"/>
    <s v="FOB"/>
    <x v="0"/>
    <n v="1"/>
    <x v="6"/>
    <s v="TRUCK"/>
    <s v="GDYNIA"/>
    <s v="1"/>
    <s v="574/2016/2"/>
    <n v="54"/>
    <s v="AW16"/>
    <s v="TRANSFIGURE CLOTHING"/>
    <n v="1885"/>
    <m/>
    <m/>
    <m/>
    <n v="38884"/>
    <n v="27.41"/>
    <s v="Bangladesh"/>
    <n v="15.8439306358382"/>
    <n v="11.57"/>
    <x v="2"/>
    <s v="LCL"/>
  </r>
  <r>
    <s v="2016-05-24"/>
    <s v="2016-07-06"/>
    <s v="2016-07-15"/>
    <s v="2016-07-15"/>
    <n v="43"/>
    <n v="52"/>
    <s v="CHITTAGONG"/>
    <s v="FOB"/>
    <x v="0"/>
    <n v="1"/>
    <x v="307"/>
    <s v="RAILWAY"/>
    <s v="GDYNIA"/>
    <s v="1"/>
    <s v="1019/2016/4"/>
    <n v="54"/>
    <s v="AW16"/>
    <s v="TEX FASHION GLOBAL"/>
    <n v="1080"/>
    <n v="0"/>
    <n v="0"/>
    <n v="1"/>
    <n v="16281"/>
    <n v="42.02"/>
    <s v="Bangladesh"/>
    <n v="24.289017341040498"/>
    <n v="17.73"/>
    <x v="2"/>
    <s v="20"/>
  </r>
  <r>
    <s v="2016-05-24"/>
    <s v="2016-07-06"/>
    <s v="2016-07-15"/>
    <s v="2016-07-15"/>
    <n v="43"/>
    <n v="52"/>
    <s v="CHITTAGONG"/>
    <s v="FOB"/>
    <x v="0"/>
    <n v="1"/>
    <x v="6"/>
    <s v="RAILWAY"/>
    <s v="GDYNIA"/>
    <s v="1"/>
    <s v="574/2016/16"/>
    <n v="54"/>
    <s v="AW16"/>
    <s v="TRANSFIGURE CLOTHING"/>
    <n v="2075"/>
    <m/>
    <m/>
    <m/>
    <n v="32507"/>
    <n v="23.9"/>
    <s v="Bangladesh"/>
    <n v="13.815028901734101"/>
    <n v="10.08"/>
    <x v="1"/>
    <s v="LCL"/>
  </r>
  <r>
    <s v="2016-05-24"/>
    <s v="2016-07-06"/>
    <s v="2016-07-18"/>
    <s v="2016-07-18"/>
    <n v="43"/>
    <n v="55"/>
    <s v="CHITTAGONG"/>
    <s v="FOB"/>
    <x v="0"/>
    <n v="1"/>
    <x v="308"/>
    <s v="RAILWAY"/>
    <s v="GDYNIA"/>
    <s v="1"/>
    <s v="43192/2015/15"/>
    <n v="54"/>
    <s v="AW16"/>
    <s v="INNOVATION DESIGN"/>
    <n v="802"/>
    <n v="0"/>
    <n v="0"/>
    <n v="1"/>
    <n v="14709"/>
    <n v="18.7"/>
    <s v="Bangladesh"/>
    <n v="10.8092485549133"/>
    <n v="7.89"/>
    <x v="1"/>
    <s v="LCL"/>
  </r>
  <r>
    <s v="2016-05-24"/>
    <s v="2016-07-06"/>
    <s v="2016-07-18"/>
    <s v="2016-07-18"/>
    <n v="43"/>
    <n v="55"/>
    <s v="CHITTAGONG"/>
    <s v="FOB"/>
    <x v="0"/>
    <n v="1"/>
    <x v="6"/>
    <s v="RAILWAY"/>
    <s v="GDYNIA"/>
    <s v="1"/>
    <s v="568/2016/9"/>
    <n v="54"/>
    <s v="AW16"/>
    <s v="FAIR TRADE INT'L"/>
    <n v="331"/>
    <m/>
    <m/>
    <m/>
    <n v="8007"/>
    <n v="10.210000000000001"/>
    <s v="Bangladesh"/>
    <n v="5.9017341040462403"/>
    <n v="4.3099999999999996"/>
    <x v="1"/>
    <s v="LCL"/>
  </r>
  <r>
    <s v="2016-05-24"/>
    <s v="2016-07-06"/>
    <s v="2016-07-18"/>
    <s v="2016-07-18"/>
    <n v="43"/>
    <n v="55"/>
    <s v="CHITTAGONG"/>
    <s v="FOB"/>
    <x v="0"/>
    <n v="1"/>
    <x v="6"/>
    <s v="RAILWAY"/>
    <s v="GDYNIA"/>
    <s v="1"/>
    <s v="697/2016/6"/>
    <n v="54"/>
    <s v="AW16"/>
    <s v="TEXZAM INTERNATIONAL"/>
    <n v="660"/>
    <m/>
    <m/>
    <m/>
    <n v="10457"/>
    <n v="24.26"/>
    <s v="Bangladesh"/>
    <n v="14.023121387283201"/>
    <n v="10.24"/>
    <x v="2"/>
    <s v="LCL"/>
  </r>
  <r>
    <s v="2016-05-24"/>
    <s v="2016-07-06"/>
    <s v="2016-07-18"/>
    <s v="2016-07-18"/>
    <n v="43"/>
    <n v="55"/>
    <s v="CHITTAGONG"/>
    <s v="FOB"/>
    <x v="0"/>
    <n v="1"/>
    <x v="6"/>
    <s v="RAILWAY"/>
    <s v="GDYNIA"/>
    <s v="1"/>
    <s v="697/2016/7"/>
    <n v="54"/>
    <s v="AW16"/>
    <s v="TEXZAM INTERNATIONAL"/>
    <n v="333"/>
    <m/>
    <m/>
    <m/>
    <n v="5113"/>
    <n v="12.3"/>
    <s v="Bangladesh"/>
    <n v="7.1098265895953796"/>
    <n v="5.19"/>
    <x v="1"/>
    <s v="LCL"/>
  </r>
  <r>
    <s v="2016-05-25"/>
    <s v="2016-06-18"/>
    <s v="2016-07-11"/>
    <s v="2016-07-11"/>
    <n v="24"/>
    <n v="47"/>
    <s v="TUTICORIN"/>
    <s v="FOB"/>
    <x v="0"/>
    <n v="0"/>
    <x v="309"/>
    <s v="TRUCK"/>
    <s v="HAMBURG"/>
    <s v="1"/>
    <s v="60982/AW16/1"/>
    <n v="54"/>
    <s v="AW16"/>
    <s v="RVEE"/>
    <n v="2364"/>
    <n v="0"/>
    <n v="0"/>
    <n v="1"/>
    <n v="65694"/>
    <n v="62.12"/>
    <s v="India"/>
    <n v="35.907514450866998"/>
    <n v="26.21"/>
    <x v="0"/>
    <s v="20"/>
  </r>
  <r>
    <s v="2016-05-25"/>
    <s v="2016-06-22"/>
    <s v="2016-06-27"/>
    <s v="2016-06-27"/>
    <n v="28"/>
    <n v="33"/>
    <s v="KARACHI"/>
    <s v="FOB"/>
    <x v="0"/>
    <n v="0"/>
    <x v="310"/>
    <s v="TRUCK"/>
    <s v="HAMBURG"/>
    <s v="1"/>
    <s v="43186/2015/1"/>
    <n v="54"/>
    <s v="AW16"/>
    <s v="AZAD INT'L CLOTHING"/>
    <n v="2708"/>
    <n v="0"/>
    <n v="2"/>
    <n v="0"/>
    <n v="47679"/>
    <n v="105.39"/>
    <s v="Islamic Republic of Pakistan"/>
    <n v="60.919075144508703"/>
    <n v="44.47"/>
    <x v="3"/>
    <s v="40"/>
  </r>
  <r>
    <s v="2016-05-25"/>
    <s v="2016-06-23"/>
    <s v="2016-06-27"/>
    <s v="2016-06-27"/>
    <n v="29"/>
    <n v="33"/>
    <s v="SHENZHEN"/>
    <s v="FOB"/>
    <x v="0"/>
    <n v="0"/>
    <x v="311"/>
    <s v="RAILWAY"/>
    <s v="GDAŃSK"/>
    <s v="1"/>
    <s v="7769/2016/1"/>
    <n v="51"/>
    <s v="AW16"/>
    <s v="BEEKO"/>
    <n v="2823"/>
    <n v="0"/>
    <n v="3"/>
    <n v="0"/>
    <n v="29011"/>
    <n v="130.94"/>
    <s v="People's Republic of China"/>
    <n v="75.687861271676297"/>
    <n v="55.25"/>
    <x v="6"/>
    <s v="40hc"/>
  </r>
  <r>
    <s v="2016-05-25"/>
    <s v="2016-06-26"/>
    <s v="2016-07-07"/>
    <s v="2016-07-07"/>
    <n v="32"/>
    <n v="43"/>
    <s v="TUTICORIN"/>
    <s v="FOB"/>
    <x v="0"/>
    <n v="1"/>
    <x v="312"/>
    <s v="TRUCK"/>
    <s v="HAMBURG"/>
    <s v="1"/>
    <s v="43190/2015/2"/>
    <n v="54"/>
    <s v="AW16"/>
    <s v="BLOOM CLOTHING CO."/>
    <n v="481"/>
    <n v="1"/>
    <n v="0"/>
    <n v="0"/>
    <n v="7297"/>
    <n v="7.63"/>
    <s v="India"/>
    <n v="4.4104046242774597"/>
    <n v="3.22"/>
    <x v="1"/>
    <s v="LCL"/>
  </r>
  <r>
    <s v="2016-05-25"/>
    <s v="2016-06-26"/>
    <s v="2016-07-07"/>
    <s v="2016-07-07"/>
    <n v="32"/>
    <n v="43"/>
    <s v="TUTICORIN"/>
    <s v="FOB"/>
    <x v="0"/>
    <n v="1"/>
    <x v="6"/>
    <s v="TRUCK"/>
    <s v="HAMBURG"/>
    <s v="1"/>
    <s v="716/2016/7"/>
    <n v="54"/>
    <s v="AW16"/>
    <s v="LICHEE APPAREL"/>
    <n v="549"/>
    <m/>
    <m/>
    <m/>
    <n v="10199"/>
    <n v="11.74"/>
    <s v="India"/>
    <n v="6.7861271676300596"/>
    <n v="4.95"/>
    <x v="1"/>
    <s v="LCL"/>
  </r>
  <r>
    <s v="2016-05-25"/>
    <s v="2016-06-27"/>
    <s v="2016-07-01"/>
    <s v="2016-07-01"/>
    <n v="33"/>
    <n v="37"/>
    <s v="YANTIAN"/>
    <s v="FOB"/>
    <x v="0"/>
    <n v="0"/>
    <x v="313"/>
    <s v="RAILWAY"/>
    <s v="GDAŃSK"/>
    <s v="1"/>
    <s v="7665/2016/1"/>
    <n v="51"/>
    <s v="AW16"/>
    <s v="EUROSHINE COMPANY"/>
    <n v="1270"/>
    <n v="0"/>
    <n v="1"/>
    <n v="0"/>
    <n v="18960"/>
    <n v="36.229999999999997"/>
    <s v="People's Republic of China"/>
    <n v="20.9421965317919"/>
    <n v="15.29"/>
    <x v="2"/>
    <s v="20"/>
  </r>
  <r>
    <s v="2016-05-25"/>
    <s v="2016-07-06"/>
    <s v="2016-07-08"/>
    <s v="2016-07-08"/>
    <n v="42"/>
    <n v="44"/>
    <s v="CHITTAGONG"/>
    <s v="FOB"/>
    <x v="0"/>
    <n v="0"/>
    <x v="314"/>
    <s v="TRUCK"/>
    <s v="GDYNIA"/>
    <s v="1"/>
    <s v="43185/2015/6"/>
    <n v="54"/>
    <s v="AW16"/>
    <s v="ASROTEX"/>
    <n v="1933"/>
    <n v="0"/>
    <n v="0"/>
    <n v="1"/>
    <n v="46203"/>
    <n v="66.08"/>
    <s v="Bangladesh"/>
    <n v="38.196531791907503"/>
    <n v="27.88"/>
    <x v="0"/>
    <s v="20"/>
  </r>
  <r>
    <s v="2016-05-25"/>
    <s v="2016-07-06"/>
    <s v="2016-07-08"/>
    <s v="2016-07-08"/>
    <n v="42"/>
    <n v="44"/>
    <s v="CHITTAGONG"/>
    <s v="FOB"/>
    <x v="0"/>
    <n v="0"/>
    <x v="315"/>
    <s v="TRUCK"/>
    <s v="GDYNIA"/>
    <s v="1"/>
    <s v="568/2016/8"/>
    <n v="54"/>
    <s v="AW16"/>
    <s v="FAIR TRADE INT'L"/>
    <n v="1809"/>
    <n v="0"/>
    <n v="0"/>
    <n v="1"/>
    <n v="39283"/>
    <n v="66.91"/>
    <s v="Bangladesh"/>
    <n v="38.676300578034699"/>
    <n v="28.23"/>
    <x v="0"/>
    <s v="40"/>
  </r>
  <r>
    <s v="2016-05-25"/>
    <s v="2016-07-06"/>
    <s v="2016-07-08"/>
    <s v="2016-07-08"/>
    <n v="42"/>
    <n v="44"/>
    <s v="CHITTAGONG"/>
    <s v="FOB"/>
    <x v="0"/>
    <n v="1"/>
    <x v="316"/>
    <s v="TRUCK"/>
    <s v="GDYNIA"/>
    <s v="1"/>
    <s v="574/2016/15"/>
    <n v="54"/>
    <s v="AW16"/>
    <s v="TRANSFIGURE CLOTHING"/>
    <n v="2410"/>
    <n v="0"/>
    <n v="0"/>
    <n v="1"/>
    <n v="48998"/>
    <n v="38.869999999999997"/>
    <s v="Bangladesh"/>
    <n v="22.468208092485501"/>
    <n v="16.399999999999999"/>
    <x v="2"/>
    <s v="20"/>
  </r>
  <r>
    <s v="2016-05-25"/>
    <s v="2016-07-06"/>
    <s v="2016-07-08"/>
    <s v="2016-07-08"/>
    <n v="42"/>
    <n v="44"/>
    <s v="CHITTAGONG"/>
    <s v="FOB"/>
    <x v="0"/>
    <n v="1"/>
    <x v="6"/>
    <s v="TRUCK"/>
    <s v="GDYNIA"/>
    <s v="1"/>
    <s v="63060/AW16/1"/>
    <n v="52"/>
    <s v="AW16"/>
    <s v="ALEMA TEXTILE LTD."/>
    <n v="2125"/>
    <m/>
    <m/>
    <m/>
    <n v="41703"/>
    <n v="27.9"/>
    <s v="Bangladesh"/>
    <n v="16.127167630057802"/>
    <n v="11.77"/>
    <x v="2"/>
    <s v="LCL"/>
  </r>
  <r>
    <s v="2016-05-25"/>
    <s v="2016-07-06"/>
    <s v="2016-07-12"/>
    <s v="2016-07-12"/>
    <n v="42"/>
    <n v="48"/>
    <s v="CHITTAGONG"/>
    <s v="FOB"/>
    <x v="0"/>
    <n v="0"/>
    <x v="317"/>
    <s v="RAILWAY"/>
    <s v="GDYNIA"/>
    <s v="1"/>
    <s v="568/2016/11"/>
    <n v="54"/>
    <s v="AW16"/>
    <s v="FAIR TRADE INT'L"/>
    <n v="2661"/>
    <n v="0"/>
    <n v="0"/>
    <n v="1"/>
    <n v="55669"/>
    <n v="67.12"/>
    <s v="Bangladesh"/>
    <n v="38.797687861271697"/>
    <n v="28.32"/>
    <x v="0"/>
    <s v="40"/>
  </r>
  <r>
    <s v="2016-05-27"/>
    <s v="2016-07-04"/>
    <s v="2016-07-07"/>
    <s v="2016-07-07"/>
    <n v="38"/>
    <n v="41"/>
    <s v="SHANGHAI"/>
    <s v="FOB"/>
    <x v="0"/>
    <n v="0"/>
    <x v="318"/>
    <s v="TRUCK"/>
    <s v="GDAŃSK"/>
    <s v="1"/>
    <s v="578/2016/1"/>
    <n v="54"/>
    <s v="AW16"/>
    <s v="JOC GREAT WALL CORP."/>
    <n v="6449"/>
    <n v="0"/>
    <n v="3"/>
    <n v="0"/>
    <n v="131212"/>
    <n v="151.66"/>
    <s v="People's Republic of China"/>
    <n v="87.6647398843931"/>
    <n v="64"/>
    <x v="4"/>
    <s v="40hc"/>
  </r>
  <r>
    <m/>
    <m/>
    <m/>
    <m/>
    <m/>
    <m/>
    <m/>
    <m/>
    <x v="1"/>
    <m/>
    <x v="6"/>
    <m/>
    <m/>
    <m/>
    <m/>
    <m/>
    <m/>
    <m/>
    <m/>
    <m/>
    <m/>
    <m/>
    <m/>
    <m/>
    <m/>
    <m/>
    <m/>
    <x v="7"/>
    <m/>
  </r>
  <r>
    <s v="2016-05-27"/>
    <s v="2016-07-04"/>
    <s v="2016-07-07"/>
    <s v="2016-07-07"/>
    <n v="38"/>
    <n v="41"/>
    <s v="SHANGHAI"/>
    <s v="FOB"/>
    <x v="0"/>
    <n v="0"/>
    <x v="319"/>
    <s v="TRUCK"/>
    <s v="GDAŃSK"/>
    <s v="1"/>
    <s v="275/2016/8"/>
    <n v="54"/>
    <s v="AW16"/>
    <s v="SUMEC TEXTILE"/>
    <n v="1118"/>
    <n v="0"/>
    <n v="0"/>
    <n v="1"/>
    <n v="11476"/>
    <n v="62.25"/>
    <s v="People's Republic of China"/>
    <n v="35.982658959537602"/>
    <n v="26.27"/>
    <x v="0"/>
    <s v="20"/>
  </r>
  <r>
    <s v="2016-05-27"/>
    <s v="2016-07-06"/>
    <s v="2016-07-11"/>
    <s v="2016-07-11"/>
    <n v="40"/>
    <n v="45"/>
    <s v="CHITTAGONG"/>
    <s v="FOB"/>
    <x v="0"/>
    <n v="0"/>
    <x v="320"/>
    <s v="TRUCK"/>
    <s v="GDYNIA"/>
    <s v="1"/>
    <s v="734/2016/6"/>
    <n v="54"/>
    <s v="AW16"/>
    <s v="ZEMTEX EXPORT LTD"/>
    <n v="820"/>
    <n v="1"/>
    <n v="0"/>
    <n v="0"/>
    <n v="15556"/>
    <n v="26.49"/>
    <s v="Bangladesh"/>
    <n v="15.312138728323699"/>
    <n v="11.18"/>
    <x v="2"/>
    <s v="LCL"/>
  </r>
  <r>
    <s v="2016-05-27"/>
    <s v="2016-07-06"/>
    <s v="2016-07-11"/>
    <s v="2016-07-11"/>
    <n v="40"/>
    <n v="45"/>
    <s v="CHITTAGONG"/>
    <s v="FOB"/>
    <x v="0"/>
    <n v="1"/>
    <x v="321"/>
    <s v="RAILWAY"/>
    <s v="GDYNIA"/>
    <s v="1"/>
    <s v="43188/2015/9"/>
    <n v="54"/>
    <s v="AW16"/>
    <s v="FASHION WEAR INT'L"/>
    <n v="895"/>
    <n v="0"/>
    <n v="1"/>
    <n v="0"/>
    <n v="18881"/>
    <n v="16.899999999999999"/>
    <s v="Bangladesh"/>
    <n v="9.7687861271676297"/>
    <n v="7.13"/>
    <x v="1"/>
    <s v="LCL"/>
  </r>
  <r>
    <s v="2016-05-27"/>
    <s v="2016-07-06"/>
    <s v="2016-07-11"/>
    <s v="2016-07-11"/>
    <n v="40"/>
    <n v="45"/>
    <s v="CHITTAGONG"/>
    <s v="FOB"/>
    <x v="0"/>
    <n v="1"/>
    <x v="6"/>
    <s v="RAILWAY"/>
    <s v="GDYNIA"/>
    <s v="1"/>
    <s v="697/2016/9"/>
    <n v="54"/>
    <s v="AW16"/>
    <s v="TEXZAM INTERNATIONAL"/>
    <n v="178"/>
    <m/>
    <m/>
    <m/>
    <n v="3999"/>
    <n v="16.23"/>
    <s v="Bangladesh"/>
    <n v="9.3815028901734099"/>
    <n v="6.85"/>
    <x v="1"/>
    <s v="LCL"/>
  </r>
  <r>
    <s v="2016-05-28"/>
    <s v="2016-06-18"/>
    <s v="2016-06-23"/>
    <s v="2016-06-23"/>
    <n v="21"/>
    <n v="26"/>
    <s v="TUTICORIN"/>
    <s v="FOB"/>
    <x v="0"/>
    <n v="0"/>
    <x v="322"/>
    <s v="TRUCK"/>
    <s v="HAMBURG"/>
    <s v="1"/>
    <s v="43190/2015/8"/>
    <n v="54"/>
    <s v="AW16"/>
    <s v="BLOOM CLOTHING CO."/>
    <n v="952"/>
    <n v="0"/>
    <n v="1"/>
    <n v="0"/>
    <n v="18014"/>
    <n v="32.130000000000003"/>
    <s v="India"/>
    <n v="18.572254335260101"/>
    <n v="13.56"/>
    <x v="2"/>
    <s v="LCL"/>
  </r>
  <r>
    <s v="2016-05-28"/>
    <s v="2016-07-01"/>
    <s v="2016-07-11"/>
    <s v="2016-07-11"/>
    <n v="34"/>
    <n v="44"/>
    <s v="CHITTAGONG"/>
    <s v="FOB"/>
    <x v="0"/>
    <n v="1"/>
    <x v="323"/>
    <s v="RAILWAY"/>
    <s v="GDAŃSK"/>
    <s v="1"/>
    <s v="1019/2016/6"/>
    <n v="54"/>
    <s v="AW16"/>
    <s v="TEX FASHION GLOBAL"/>
    <n v="238"/>
    <n v="1"/>
    <n v="0"/>
    <n v="0"/>
    <n v="2837"/>
    <n v="8.94"/>
    <s v="Bangladesh"/>
    <n v="5.1676300578034704"/>
    <n v="3.77"/>
    <x v="1"/>
    <s v="LCL"/>
  </r>
  <r>
    <s v="2016-05-28"/>
    <s v="2016-07-01"/>
    <s v="2016-07-11"/>
    <s v="2016-07-11"/>
    <n v="34"/>
    <n v="44"/>
    <s v="CHITTAGONG"/>
    <s v="FOB"/>
    <x v="0"/>
    <n v="1"/>
    <x v="6"/>
    <s v="RAILWAY"/>
    <s v="GDAŃSK"/>
    <s v="1"/>
    <s v="43192/2015/16"/>
    <n v="54"/>
    <s v="AW16"/>
    <s v="INNOVATION DESIGN"/>
    <n v="726"/>
    <m/>
    <m/>
    <m/>
    <n v="12315"/>
    <n v="20.41"/>
    <s v="Bangladesh"/>
    <n v="11.797687861271701"/>
    <n v="8.61"/>
    <x v="1"/>
    <s v="LCL"/>
  </r>
  <r>
    <s v="2016-05-28"/>
    <s v="2016-07-06"/>
    <s v="2016-07-11"/>
    <s v="2016-07-11"/>
    <n v="39"/>
    <n v="44"/>
    <s v="CHITTAGONG"/>
    <s v="FOB"/>
    <x v="0"/>
    <n v="1"/>
    <x v="321"/>
    <s v="RAILWAY"/>
    <s v="GDYNIA"/>
    <s v="1"/>
    <s v="697/2016/12"/>
    <n v="54"/>
    <s v="AW16"/>
    <s v="TEXZAM INTERNATIONAL"/>
    <n v="373"/>
    <n v="0"/>
    <n v="1"/>
    <n v="0"/>
    <n v="8193"/>
    <n v="13.81"/>
    <s v="Bangladesh"/>
    <n v="7.9826589595375701"/>
    <n v="5.83"/>
    <x v="1"/>
    <s v="LCL"/>
  </r>
  <r>
    <s v="2016-05-28"/>
    <s v="2016-07-06"/>
    <s v="2016-07-11"/>
    <s v="2016-07-11"/>
    <n v="39"/>
    <n v="44"/>
    <s v="CHITTAGONG"/>
    <s v="FOB"/>
    <x v="0"/>
    <n v="1"/>
    <x v="6"/>
    <s v="RAILWAY"/>
    <s v="GDYNIA"/>
    <s v="1"/>
    <s v="697/2016/8"/>
    <n v="54"/>
    <s v="AW16"/>
    <s v="TEXZAM INTERNATIONAL"/>
    <n v="316"/>
    <m/>
    <m/>
    <m/>
    <n v="5269"/>
    <n v="9.1199999999999992"/>
    <s v="Bangladesh"/>
    <n v="5.2716763005780303"/>
    <n v="3.85"/>
    <x v="1"/>
    <s v="LCL"/>
  </r>
  <r>
    <s v="2016-05-28"/>
    <s v="2016-07-06"/>
    <s v="2016-07-15"/>
    <s v="2016-07-15"/>
    <n v="39"/>
    <n v="48"/>
    <s v="SHANGHAI"/>
    <s v="FOB"/>
    <x v="0"/>
    <n v="1"/>
    <x v="3"/>
    <s v="TRUCK"/>
    <s v="GDAŃSK"/>
    <s v="1"/>
    <s v="1799/2016/5"/>
    <n v="52"/>
    <s v="AW16"/>
    <s v="HAILI ACCESSORIES"/>
    <n v="10"/>
    <n v="0"/>
    <n v="0"/>
    <n v="0"/>
    <n v="3150"/>
    <n v="0.8"/>
    <s v="People's Republic of China"/>
    <n v="0.46242774566473999"/>
    <n v="0.34"/>
    <x v="1"/>
    <s v="LCL"/>
  </r>
  <r>
    <s v="2016-05-28"/>
    <s v="2016-07-11"/>
    <s v="2016-07-15"/>
    <s v="2016-07-15"/>
    <n v="44"/>
    <n v="48"/>
    <s v="SHANGHAI"/>
    <s v="FOB"/>
    <x v="0"/>
    <n v="1"/>
    <x v="190"/>
    <s v="TRUCK"/>
    <s v="GDAŃSK"/>
    <s v="1"/>
    <s v="1305/2016/3"/>
    <n v="52"/>
    <s v="AW16"/>
    <s v="SHANGHAI BOSUN"/>
    <n v="287"/>
    <n v="0"/>
    <n v="0"/>
    <n v="0"/>
    <n v="4501"/>
    <n v="2.77"/>
    <s v="People's Republic of China"/>
    <n v="1.60115606936416"/>
    <n v="1.17"/>
    <x v="1"/>
    <s v="LCL"/>
  </r>
  <r>
    <s v="2016-05-28"/>
    <s v="2016-07-11"/>
    <s v="2016-07-15"/>
    <s v="2016-07-15"/>
    <n v="44"/>
    <n v="48"/>
    <s v="SHANGHAI"/>
    <s v="FOB"/>
    <x v="0"/>
    <n v="1"/>
    <x v="6"/>
    <s v="TRUCK"/>
    <s v="GDAŃSK"/>
    <s v="1"/>
    <s v="588/2016/5"/>
    <n v="52"/>
    <s v="AW16"/>
    <s v="BRIGHT SHOW INT.LTD"/>
    <n v="242"/>
    <n v="0"/>
    <n v="0"/>
    <n v="0"/>
    <n v="3150"/>
    <n v="2.4"/>
    <s v="People's Republic of China"/>
    <n v="1.3872832369942201"/>
    <n v="1.01"/>
    <x v="1"/>
    <s v="LCL"/>
  </r>
  <r>
    <s v="2016-05-28"/>
    <s v="2016-07-11"/>
    <s v="2016-07-15"/>
    <s v="2016-07-15"/>
    <n v="44"/>
    <n v="48"/>
    <s v="SHANGHAI"/>
    <s v="FOB"/>
    <x v="0"/>
    <n v="1"/>
    <x v="6"/>
    <s v="TRUCK"/>
    <s v="GDAŃSK"/>
    <s v="1"/>
    <s v="62805/AW16/1"/>
    <n v="52"/>
    <s v="AW16"/>
    <s v="SUZHOU QINJIAN I/E"/>
    <n v="792"/>
    <n v="0"/>
    <n v="0"/>
    <n v="0"/>
    <n v="13001"/>
    <n v="11.66"/>
    <s v="People's Republic of China"/>
    <n v="6.7398843930635799"/>
    <n v="4.92"/>
    <x v="1"/>
    <s v="LCL"/>
  </r>
  <r>
    <s v="2016-05-29"/>
    <s v="2016-06-29"/>
    <s v="2016-07-06"/>
    <s v="2016-07-06"/>
    <n v="31"/>
    <n v="38"/>
    <s v="TUTICORIN"/>
    <s v="FOB"/>
    <x v="0"/>
    <n v="0"/>
    <x v="324"/>
    <s v="TRUCK"/>
    <s v="GDAŃSK"/>
    <s v="1"/>
    <s v="43190/2015/7"/>
    <n v="54"/>
    <s v="AW16"/>
    <s v="BLOOM CLOTHING CO."/>
    <n v="873"/>
    <n v="1"/>
    <n v="0"/>
    <n v="0"/>
    <n v="18481"/>
    <n v="12.84"/>
    <s v="India"/>
    <n v="7.4219653179190797"/>
    <n v="5.42"/>
    <x v="1"/>
    <s v="LCL"/>
  </r>
  <r>
    <s v="2016-05-30"/>
    <s v="2016-07-07"/>
    <s v="2016-07-12"/>
    <s v="2016-07-12"/>
    <n v="38"/>
    <n v="43"/>
    <s v="NINGBO"/>
    <s v="FOB"/>
    <x v="0"/>
    <n v="0"/>
    <x v="325"/>
    <s v="TRUCK"/>
    <s v="GDAŃSK"/>
    <s v="1"/>
    <s v="8068/2016/2"/>
    <n v="51"/>
    <s v="AW16"/>
    <s v="BOK CO., LTD."/>
    <n v="1840"/>
    <n v="0"/>
    <n v="1"/>
    <n v="0"/>
    <n v="14160"/>
    <n v="53.19"/>
    <s v="People's Republic of China"/>
    <n v="30.745664739884401"/>
    <n v="22.44"/>
    <x v="0"/>
    <s v="20"/>
  </r>
  <r>
    <s v="2016-05-30"/>
    <s v="2016-07-16"/>
    <s v="2016-07-21"/>
    <s v="2016-07-21"/>
    <n v="47"/>
    <n v="52"/>
    <s v="XIAMEN"/>
    <s v="FOB"/>
    <x v="0"/>
    <n v="0"/>
    <x v="326"/>
    <s v="TRUCK"/>
    <s v="GDAŃSK"/>
    <s v="1"/>
    <s v="61735/AW16/1"/>
    <n v="52"/>
    <s v="AW16"/>
    <s v="QUANZHOU CEREALS O&amp;F"/>
    <n v="1612"/>
    <n v="0"/>
    <n v="1"/>
    <n v="0"/>
    <n v="28804"/>
    <n v="44.99"/>
    <s v="People's Republic of China"/>
    <n v="26.005780346820799"/>
    <n v="18.98"/>
    <x v="2"/>
    <s v="20"/>
  </r>
  <r>
    <s v="2016-05-30"/>
    <s v="2016-07-16"/>
    <s v="2016-07-21"/>
    <s v="2016-07-21"/>
    <n v="47"/>
    <n v="52"/>
    <s v="XIAMEN"/>
    <s v="FOB"/>
    <x v="0"/>
    <n v="0"/>
    <x v="327"/>
    <s v="TRUCK"/>
    <s v="GDAŃSK"/>
    <s v="1"/>
    <s v="1037/2016/5"/>
    <n v="54"/>
    <s v="AW16"/>
    <s v="QUANZHOU CEREALS O&amp;F"/>
    <n v="968"/>
    <n v="0"/>
    <n v="1"/>
    <n v="0"/>
    <n v="19002"/>
    <n v="47.84"/>
    <s v="People's Republic of China"/>
    <n v="27.653179190751398"/>
    <n v="20.190000000000001"/>
    <x v="2"/>
    <s v="20"/>
  </r>
  <r>
    <s v="2016-05-30"/>
    <s v="2016-07-16"/>
    <s v="2016-07-21"/>
    <s v="2016-07-21"/>
    <n v="47"/>
    <n v="52"/>
    <s v="XIAMEN"/>
    <s v="FOB"/>
    <x v="0"/>
    <n v="0"/>
    <x v="328"/>
    <s v="TRUCK"/>
    <s v="GDAŃSK"/>
    <s v="1"/>
    <s v="61735/AW16/2"/>
    <n v="52"/>
    <s v="AW16"/>
    <s v="QUANZHOU CEREALS O&amp;F"/>
    <n v="2515"/>
    <n v="0"/>
    <n v="0"/>
    <n v="1"/>
    <n v="45108"/>
    <n v="55.09"/>
    <s v="People's Republic of China"/>
    <n v="31.843930635838198"/>
    <n v="23.25"/>
    <x v="0"/>
    <s v="20"/>
  </r>
  <r>
    <s v="2016-05-31"/>
    <s v="2016-06-04"/>
    <s v="2016-06-13"/>
    <s v="2016-06-13"/>
    <n v="4"/>
    <n v="13"/>
    <s v="ŁÓDŹ"/>
    <s v="DDU"/>
    <x v="2"/>
    <n v="1"/>
    <x v="83"/>
    <s v="TRUCK"/>
    <s v="WARSZAWA"/>
    <s v="1"/>
    <s v="42575/2015/7"/>
    <n v="54"/>
    <s v="AW16"/>
    <s v="PADMA SATEL ARAB"/>
    <n v="1025"/>
    <n v="0"/>
    <n v="0"/>
    <n v="0"/>
    <n v="15572"/>
    <m/>
    <s v="Bangladesh"/>
    <n v="0"/>
    <n v="0"/>
    <x v="1"/>
    <s v="LCL"/>
  </r>
  <r>
    <s v="2016-05-31"/>
    <s v="2016-06-14"/>
    <s v="2016-06-16"/>
    <s v="2016-06-16"/>
    <n v="14"/>
    <n v="16"/>
    <s v="ŁÓDŹ"/>
    <s v="DDU"/>
    <x v="4"/>
    <n v="1"/>
    <x v="3"/>
    <s v="RAILWAY"/>
    <s v="MAŁASZEWICZE"/>
    <s v="1"/>
    <s v="275/2016/7"/>
    <n v="54"/>
    <s v="AW16"/>
    <s v="SUMEC TEXTILE"/>
    <n v="361"/>
    <n v="0"/>
    <n v="0"/>
    <n v="0"/>
    <n v="3690"/>
    <n v="12.96"/>
    <s v="People's Republic of China"/>
    <n v="7.4913294797687904"/>
    <n v="5.47"/>
    <x v="1"/>
    <s v="LCL"/>
  </r>
  <r>
    <s v="2016-05-31"/>
    <s v="2016-07-01"/>
    <s v="2016-07-05"/>
    <s v="2016-07-05"/>
    <n v="31"/>
    <n v="35"/>
    <s v="NINGBO"/>
    <s v="FOB"/>
    <x v="0"/>
    <n v="0"/>
    <x v="329"/>
    <s v="TRUCK"/>
    <s v="GDAŃSK"/>
    <s v="1"/>
    <s v="577/2016/9"/>
    <n v="54"/>
    <s v="AW16"/>
    <s v="NINGBO MIAORUI"/>
    <n v="1457"/>
    <n v="0"/>
    <n v="1"/>
    <n v="0"/>
    <n v="23637"/>
    <n v="45.37"/>
    <s v="People's Republic of China"/>
    <n v="26.225433526011599"/>
    <n v="19.14"/>
    <x v="2"/>
    <s v="20"/>
  </r>
  <r>
    <s v="2016-05-31"/>
    <s v="2016-07-01"/>
    <s v="2016-07-05"/>
    <s v="2016-07-05"/>
    <n v="31"/>
    <n v="35"/>
    <s v="NINGBO"/>
    <s v="FOB"/>
    <x v="0"/>
    <n v="0"/>
    <x v="330"/>
    <s v="TRUCK"/>
    <s v="GDAŃSK"/>
    <s v="1"/>
    <s v="7800/2016/1"/>
    <n v="51"/>
    <s v="AW16"/>
    <s v="VICAN FOOTWEAR"/>
    <n v="2458"/>
    <n v="1"/>
    <n v="0"/>
    <n v="2"/>
    <n v="19740"/>
    <n v="149.27000000000001"/>
    <s v="People's Republic of China"/>
    <n v="86.283236994219706"/>
    <n v="62.99"/>
    <x v="4"/>
    <s v="40hc"/>
  </r>
  <r>
    <m/>
    <m/>
    <m/>
    <m/>
    <m/>
    <m/>
    <m/>
    <m/>
    <x v="1"/>
    <m/>
    <x v="6"/>
    <m/>
    <m/>
    <m/>
    <m/>
    <m/>
    <m/>
    <m/>
    <m/>
    <m/>
    <m/>
    <m/>
    <m/>
    <m/>
    <m/>
    <m/>
    <m/>
    <x v="7"/>
    <m/>
  </r>
  <r>
    <s v="2016-05-31"/>
    <s v="2016-07-01"/>
    <s v="2016-07-06"/>
    <s v="2016-07-06"/>
    <n v="31"/>
    <n v="36"/>
    <s v="NINGBO"/>
    <s v="FOB"/>
    <x v="0"/>
    <n v="0"/>
    <x v="331"/>
    <s v="TRUCK"/>
    <s v="GDAŃSK"/>
    <s v="1"/>
    <s v="8068/2016/5"/>
    <n v="51"/>
    <s v="AW16"/>
    <s v="BOK CO., LTD."/>
    <n v="667"/>
    <n v="1"/>
    <n v="0"/>
    <n v="0"/>
    <n v="5316"/>
    <n v="26.2"/>
    <s v="People's Republic of China"/>
    <n v="15.144508670520199"/>
    <n v="11.06"/>
    <x v="2"/>
    <s v="LCL"/>
  </r>
  <r>
    <s v="2016-05-31"/>
    <s v="2016-07-01"/>
    <s v="2016-07-06"/>
    <s v="2016-07-06"/>
    <n v="31"/>
    <n v="36"/>
    <s v="NINGBO"/>
    <s v="FOB"/>
    <x v="0"/>
    <n v="0"/>
    <x v="332"/>
    <s v="TRUCK"/>
    <s v="GDAŃSK"/>
    <s v="1"/>
    <s v="9345/2016/2"/>
    <n v="51"/>
    <s v="AW16"/>
    <s v="XIAMEN OCEAN IMP."/>
    <n v="587"/>
    <n v="1"/>
    <n v="0"/>
    <n v="0"/>
    <n v="3920"/>
    <n v="29.42"/>
    <s v="People's Republic of China"/>
    <n v="17.005780346820799"/>
    <n v="12.41"/>
    <x v="2"/>
    <s v="LCL"/>
  </r>
  <r>
    <s v="2016-05-31"/>
    <s v="2016-07-06"/>
    <s v="2016-07-15"/>
    <s v="2016-07-15"/>
    <n v="36"/>
    <n v="45"/>
    <s v="NINGBO"/>
    <s v="FOB"/>
    <x v="0"/>
    <n v="1"/>
    <x v="3"/>
    <s v="TRUCK"/>
    <s v="GDAŃSK"/>
    <s v="1"/>
    <s v="5669/2016/1"/>
    <n v="52"/>
    <s v="AW16"/>
    <s v="NINGBO HAITIAN"/>
    <n v="57"/>
    <n v="0"/>
    <n v="0"/>
    <n v="0"/>
    <n v="19596"/>
    <n v="4.0999999999999996"/>
    <s v="People's Republic of China"/>
    <n v="2.3699421965317899"/>
    <n v="1.73"/>
    <x v="1"/>
    <s v="LCL"/>
  </r>
  <r>
    <s v="2016-06-01"/>
    <s v="2016-06-07"/>
    <s v="2016-06-10"/>
    <s v="2016-06-10"/>
    <n v="6"/>
    <n v="9"/>
    <s v="ŁÓDŹ"/>
    <s v="DDU"/>
    <x v="2"/>
    <n v="1"/>
    <x v="83"/>
    <s v="TRUCK"/>
    <s v="WARSZAWA"/>
    <s v="1"/>
    <s v="278/2016/8"/>
    <n v="54"/>
    <s v="AW16"/>
    <s v="XIAMEN KINGLAND"/>
    <n v="653"/>
    <n v="0"/>
    <n v="0"/>
    <n v="0"/>
    <n v="9431"/>
    <m/>
    <s v="People's Republic of China"/>
    <n v="0"/>
    <n v="0"/>
    <x v="1"/>
    <s v="LCL"/>
  </r>
  <r>
    <s v="2016-06-01"/>
    <s v="2016-07-07"/>
    <s v="2016-07-15"/>
    <s v="2016-07-15"/>
    <n v="36"/>
    <n v="44"/>
    <s v="CHITTAGONG"/>
    <s v="FOB"/>
    <x v="0"/>
    <n v="1"/>
    <x v="333"/>
    <s v="RAILWAY"/>
    <s v="GDAŃSK"/>
    <s v="1"/>
    <s v="1019/2016/8"/>
    <n v="54"/>
    <s v="AW16"/>
    <s v="TEX FASHION GLOBAL"/>
    <n v="297"/>
    <n v="0"/>
    <n v="0"/>
    <n v="1"/>
    <n v="3003"/>
    <n v="5.94"/>
    <s v="Bangladesh"/>
    <n v="3.4335260115606898"/>
    <n v="2.5099999999999998"/>
    <x v="1"/>
    <s v="LCL"/>
  </r>
  <r>
    <s v="2016-06-01"/>
    <s v="2016-07-07"/>
    <s v="2016-07-15"/>
    <s v="2016-07-15"/>
    <n v="36"/>
    <n v="44"/>
    <s v="CHITTAGONG"/>
    <s v="FOB"/>
    <x v="0"/>
    <n v="1"/>
    <x v="6"/>
    <s v="RAILWAY"/>
    <s v="GDAŃSK"/>
    <s v="1"/>
    <s v="1019/2016/9"/>
    <n v="54"/>
    <s v="AW16"/>
    <s v="TEX FASHION GLOBAL"/>
    <n v="333"/>
    <m/>
    <m/>
    <m/>
    <n v="5479"/>
    <n v="5.42"/>
    <s v="Bangladesh"/>
    <n v="3.1329479768786102"/>
    <n v="2.29"/>
    <x v="1"/>
    <s v="LCL"/>
  </r>
  <r>
    <s v="2016-06-01"/>
    <s v="2016-07-07"/>
    <s v="2016-07-15"/>
    <s v="2016-07-15"/>
    <n v="36"/>
    <n v="44"/>
    <s v="CHITTAGONG"/>
    <s v="FOB"/>
    <x v="0"/>
    <n v="1"/>
    <x v="6"/>
    <s v="RAILWAY"/>
    <s v="GDAŃSK"/>
    <s v="1"/>
    <s v="571/2016/2"/>
    <n v="54"/>
    <s v="AW16"/>
    <s v="FASHIONTEX"/>
    <n v="674"/>
    <m/>
    <m/>
    <m/>
    <n v="11786"/>
    <n v="23.71"/>
    <s v="Bangladesh"/>
    <n v="13.705202312138701"/>
    <n v="10"/>
    <x v="1"/>
    <s v="LCL"/>
  </r>
  <r>
    <s v="2016-06-01"/>
    <s v="2016-07-07"/>
    <s v="2016-07-15"/>
    <s v="2016-07-15"/>
    <n v="36"/>
    <n v="44"/>
    <s v="CHITTAGONG"/>
    <s v="FOB"/>
    <x v="0"/>
    <n v="1"/>
    <x v="6"/>
    <s v="RAILWAY"/>
    <s v="GDAŃSK"/>
    <s v="1"/>
    <s v="697/2016/13"/>
    <n v="54"/>
    <s v="AW16"/>
    <s v="TEXZAM INTERNATIONAL"/>
    <n v="1058"/>
    <m/>
    <m/>
    <m/>
    <n v="14193"/>
    <n v="34.479999999999997"/>
    <s v="Bangladesh"/>
    <n v="19.930635838150302"/>
    <n v="14.55"/>
    <x v="2"/>
    <s v="20"/>
  </r>
  <r>
    <s v="2016-06-03"/>
    <s v="2016-07-11"/>
    <s v="2016-07-15"/>
    <s v="2016-07-15"/>
    <n v="38"/>
    <n v="42"/>
    <s v="SHANGHAI"/>
    <s v="FOB"/>
    <x v="0"/>
    <n v="0"/>
    <x v="334"/>
    <s v="RAILWAY"/>
    <s v="GDAŃSK"/>
    <s v="1"/>
    <s v="275/2016/2"/>
    <n v="54"/>
    <s v="AW16"/>
    <s v="SUMEC TEXTILE"/>
    <n v="856"/>
    <n v="0"/>
    <n v="1"/>
    <n v="0"/>
    <n v="9585"/>
    <n v="45.9"/>
    <s v="People's Republic of China"/>
    <n v="26.5317919075144"/>
    <n v="19.37"/>
    <x v="2"/>
    <s v="20"/>
  </r>
  <r>
    <s v="2016-06-04"/>
    <s v="2016-07-07"/>
    <s v="2016-07-15"/>
    <s v="2016-07-15"/>
    <n v="33"/>
    <n v="41"/>
    <s v="CHITTAGONG"/>
    <s v="FOB"/>
    <x v="0"/>
    <n v="0"/>
    <x v="335"/>
    <s v="RAILWAY"/>
    <s v="GDAŃSK"/>
    <s v="1"/>
    <s v="43188/2015/13"/>
    <n v="54"/>
    <s v="AW16"/>
    <s v="FASHION WEAR INT'L"/>
    <n v="792"/>
    <n v="1"/>
    <n v="0"/>
    <n v="0"/>
    <n v="14475"/>
    <n v="25.2"/>
    <s v="Bangladesh"/>
    <n v="14.5664739884393"/>
    <n v="10.63"/>
    <x v="2"/>
    <s v="LCL"/>
  </r>
  <r>
    <s v="2016-06-04"/>
    <s v="2016-07-10"/>
    <s v="2016-07-14"/>
    <s v="2016-07-14"/>
    <n v="36"/>
    <n v="40"/>
    <s v="XIAMEN"/>
    <s v="FOB"/>
    <x v="0"/>
    <n v="0"/>
    <x v="336"/>
    <s v="TRUCK"/>
    <s v="HAMBURG"/>
    <s v="1"/>
    <s v="7533/2016/5"/>
    <n v="54"/>
    <s v="AW16"/>
    <s v="QUANZHOU HONGTU"/>
    <n v="1620"/>
    <n v="1"/>
    <n v="0"/>
    <n v="0"/>
    <n v="12038"/>
    <n v="27.75"/>
    <s v="People's Republic of China"/>
    <n v="16.040462427745702"/>
    <n v="11.71"/>
    <x v="2"/>
    <s v="LCL"/>
  </r>
  <r>
    <s v="2016-06-04"/>
    <s v="2016-07-11"/>
    <s v="2016-07-14"/>
    <s v="2016-07-14"/>
    <n v="37"/>
    <n v="40"/>
    <s v="XIAMEN"/>
    <s v="FOB"/>
    <x v="0"/>
    <n v="0"/>
    <x v="337"/>
    <s v="TRUCK"/>
    <s v="HAMBURG"/>
    <s v="1"/>
    <s v="7533/2016/6"/>
    <n v="54"/>
    <s v="AW16"/>
    <s v="QUANZHOU HONGTU"/>
    <n v="2654"/>
    <n v="0"/>
    <n v="1"/>
    <n v="0"/>
    <n v="21299"/>
    <n v="56.39"/>
    <s v="People's Republic of China"/>
    <n v="32.595375722543402"/>
    <n v="23.79"/>
    <x v="0"/>
    <s v="20"/>
  </r>
  <r>
    <s v="2016-06-04"/>
    <s v="2016-07-11"/>
    <s v="2016-07-15"/>
    <s v="2016-07-15"/>
    <n v="37"/>
    <n v="41"/>
    <s v="SHANGHAI"/>
    <s v="FOB"/>
    <x v="0"/>
    <n v="1"/>
    <x v="3"/>
    <s v="TRUCK"/>
    <s v="GDAŃSK"/>
    <s v="1"/>
    <s v="43063/2015/6"/>
    <n v="52"/>
    <s v="AW16"/>
    <s v="SUZHOU QINJIAN I/E"/>
    <n v="512"/>
    <n v="0"/>
    <n v="0"/>
    <n v="0"/>
    <n v="7200"/>
    <n v="5.51"/>
    <s v="People's Republic of China"/>
    <n v="3.1849710982658999"/>
    <n v="2.33"/>
    <x v="1"/>
    <s v="LCL"/>
  </r>
  <r>
    <s v="2016-06-06"/>
    <s v="2016-06-14"/>
    <s v="2016-06-24"/>
    <s v="2016-06-24"/>
    <n v="8"/>
    <n v="18"/>
    <s v="ŁÓDŹ"/>
    <s v="DDU"/>
    <x v="4"/>
    <n v="1"/>
    <x v="3"/>
    <s v="RAILWAY"/>
    <s v="MAŁASZEWICZE"/>
    <s v="1"/>
    <s v="276/2016/2"/>
    <n v="54"/>
    <s v="AW16"/>
    <s v="XIAMEN JUSTSUN"/>
    <n v="315"/>
    <n v="0"/>
    <n v="0"/>
    <n v="0"/>
    <n v="4891"/>
    <n v="5.98"/>
    <s v="People's Republic of China"/>
    <n v="3.4566473988439301"/>
    <n v="2.52"/>
    <x v="1"/>
    <s v="LCL"/>
  </r>
  <r>
    <s v="2016-06-06"/>
    <s v="2016-07-05"/>
    <s v="2016-07-12"/>
    <s v="2016-07-12"/>
    <n v="29"/>
    <n v="36"/>
    <s v="NHAVA SHEVA"/>
    <s v="FOB"/>
    <x v="0"/>
    <n v="0"/>
    <x v="338"/>
    <s v="RAILWAY"/>
    <s v="GDYNIA"/>
    <s v="1"/>
    <s v="688/2016/5"/>
    <n v="54"/>
    <s v="AW16"/>
    <s v="SANGOTRA FASHIONS"/>
    <n v="935"/>
    <n v="1"/>
    <n v="0"/>
    <n v="0"/>
    <n v="19580"/>
    <n v="29.78"/>
    <s v="India"/>
    <n v="17.213872832369901"/>
    <n v="12.57"/>
    <x v="2"/>
    <s v="LCL"/>
  </r>
  <r>
    <s v="2016-06-06"/>
    <s v="2016-07-07"/>
    <s v="2016-07-14"/>
    <s v="2016-07-14"/>
    <n v="31"/>
    <n v="38"/>
    <s v="NINGBO"/>
    <s v="FOB"/>
    <x v="0"/>
    <n v="0"/>
    <x v="339"/>
    <s v="RAILWAY"/>
    <s v="GDAŃSK"/>
    <s v="1"/>
    <s v="7559/2016/4"/>
    <n v="51"/>
    <s v="AW16"/>
    <s v="ZHEJIANG YUHONG"/>
    <n v="377"/>
    <n v="1"/>
    <n v="0"/>
    <n v="0"/>
    <n v="5400"/>
    <n v="25.54"/>
    <s v="People's Republic of China"/>
    <n v="14.7630057803468"/>
    <n v="10.78"/>
    <x v="2"/>
    <s v="LCL"/>
  </r>
  <r>
    <s v="2016-06-06"/>
    <s v="2016-07-11"/>
    <s v="2016-07-15"/>
    <s v="2016-07-15"/>
    <n v="35"/>
    <n v="39"/>
    <s v="NINGBO"/>
    <s v="FOB"/>
    <x v="0"/>
    <n v="1"/>
    <x v="3"/>
    <s v="TRUCK"/>
    <s v="GDAŃSK"/>
    <s v="1"/>
    <s v="928/2016/2"/>
    <n v="54"/>
    <s v="AW16"/>
    <s v="NINGBO HEYU INT."/>
    <n v="33"/>
    <n v="0"/>
    <n v="0"/>
    <n v="0"/>
    <n v="1102"/>
    <n v="1.1299999999999999"/>
    <s v="People's Republic of China"/>
    <n v="0.65317919075144504"/>
    <n v="0.48"/>
    <x v="1"/>
    <s v="LCL"/>
  </r>
  <r>
    <s v="2016-06-07"/>
    <s v="2016-06-09"/>
    <s v="2016-06-14"/>
    <s v="2016-06-14"/>
    <n v="2"/>
    <n v="7"/>
    <s v="ŁÓDŹ"/>
    <s v="DDU"/>
    <x v="2"/>
    <n v="1"/>
    <x v="83"/>
    <s v="TRUCK"/>
    <s v="WARSZAWA"/>
    <s v="1"/>
    <s v="43188/2015/7"/>
    <n v="54"/>
    <s v="AW16"/>
    <s v="FASHION WEAR INT'L"/>
    <n v="996"/>
    <n v="0"/>
    <n v="0"/>
    <n v="0"/>
    <n v="24696"/>
    <n v="14.78"/>
    <s v="Bangladesh"/>
    <n v="8.5433526011560694"/>
    <n v="6.24"/>
    <x v="1"/>
    <s v="LCL"/>
  </r>
  <r>
    <s v="2016-06-07"/>
    <s v="2016-07-22"/>
    <s v="2016-07-27"/>
    <s v="2016-07-27"/>
    <n v="45"/>
    <n v="50"/>
    <s v="XIAMEN"/>
    <s v="FOB"/>
    <x v="0"/>
    <n v="0"/>
    <x v="340"/>
    <s v="RAILWAY"/>
    <s v="GDAŃSK"/>
    <s v="1"/>
    <s v="7800/2016/2"/>
    <n v="51"/>
    <s v="AW16"/>
    <s v="VICAN FOOTWEAR"/>
    <n v="2339"/>
    <n v="0"/>
    <n v="1"/>
    <n v="1"/>
    <n v="24180"/>
    <n v="106.08"/>
    <s v="People's Republic of China"/>
    <n v="61.317919075144502"/>
    <n v="44.76"/>
    <x v="3"/>
    <s v="40"/>
  </r>
  <r>
    <s v="2016-06-08"/>
    <s v="2016-06-22"/>
    <s v="2016-06-30"/>
    <s v="2016-06-30"/>
    <n v="14"/>
    <n v="22"/>
    <s v="ŁÓDŹ"/>
    <s v="DDU"/>
    <x v="5"/>
    <n v="1"/>
    <x v="190"/>
    <s v="TRUCK"/>
    <s v="WARSZAWA"/>
    <s v="1"/>
    <s v="43185/2015/8"/>
    <n v="54"/>
    <s v="AW16"/>
    <s v="ASROTEX"/>
    <n v="1084"/>
    <n v="0"/>
    <n v="0"/>
    <n v="0"/>
    <n v="22260"/>
    <n v="38.47"/>
    <s v="Bangladesh"/>
    <n v="22.236994219653202"/>
    <n v="16.23"/>
    <x v="2"/>
    <s v="20"/>
  </r>
  <r>
    <s v="2016-06-08"/>
    <s v="2016-06-22"/>
    <s v="2016-06-30"/>
    <s v="2016-06-30"/>
    <n v="14"/>
    <n v="22"/>
    <s v="ŁÓDŹ"/>
    <s v="DDU"/>
    <x v="5"/>
    <n v="1"/>
    <x v="6"/>
    <s v="TRUCK"/>
    <s v="WARSZAWA"/>
    <s v="1"/>
    <s v="43185/2015/9"/>
    <n v="54"/>
    <s v="AW16"/>
    <s v="ASROTEX"/>
    <n v="1110"/>
    <n v="0"/>
    <n v="0"/>
    <n v="0"/>
    <n v="26036"/>
    <n v="22.5"/>
    <s v="Bangladesh"/>
    <n v="13.005780346820799"/>
    <n v="9.49"/>
    <x v="1"/>
    <s v="LCL"/>
  </r>
  <r>
    <s v="2016-06-08"/>
    <s v="2016-07-07"/>
    <s v="2016-07-13"/>
    <s v="2016-07-13"/>
    <n v="29"/>
    <n v="35"/>
    <s v="SHENZHEN"/>
    <s v="FOB"/>
    <x v="0"/>
    <n v="0"/>
    <x v="341"/>
    <s v="RAILWAY"/>
    <s v="GDAŃSK"/>
    <s v="1"/>
    <s v="7536/2016/2"/>
    <n v="51"/>
    <s v="AW16"/>
    <s v="YONGXINGLONG CHILDRE"/>
    <n v="765"/>
    <n v="0"/>
    <n v="0"/>
    <n v="1"/>
    <n v="10000"/>
    <n v="54.39"/>
    <s v="People's Republic of China"/>
    <n v="31.439306358381501"/>
    <n v="22.95"/>
    <x v="0"/>
    <s v="20"/>
  </r>
  <r>
    <s v="2016-06-08"/>
    <s v="2016-07-07"/>
    <s v="2016-07-13"/>
    <s v="2016-07-13"/>
    <n v="29"/>
    <n v="35"/>
    <s v="YANTIAN"/>
    <s v="FOB"/>
    <x v="0"/>
    <n v="0"/>
    <x v="342"/>
    <s v="RAILWAY"/>
    <s v="GDAŃSK"/>
    <s v="1"/>
    <s v="8298/2016/3"/>
    <n v="51"/>
    <s v="AW16"/>
    <s v="EASTERN CHARM LIMITD"/>
    <n v="1128"/>
    <n v="0"/>
    <n v="2"/>
    <n v="0"/>
    <n v="12380"/>
    <n v="84.4"/>
    <s v="People's Republic of China"/>
    <n v="48.786127167630099"/>
    <n v="35.61"/>
    <x v="0"/>
    <s v="40"/>
  </r>
  <r>
    <s v="2016-06-08"/>
    <s v="2016-07-07"/>
    <s v="2016-07-14"/>
    <s v="2016-07-14"/>
    <n v="29"/>
    <n v="36"/>
    <s v="SHENZHEN"/>
    <s v="FOB"/>
    <x v="0"/>
    <n v="0"/>
    <x v="343"/>
    <s v="RAILWAY"/>
    <s v="GDAŃSK"/>
    <s v="1"/>
    <s v="7769/2016/3"/>
    <n v="51"/>
    <s v="AW16"/>
    <s v="BEEKO"/>
    <n v="706"/>
    <n v="0"/>
    <n v="1"/>
    <n v="0"/>
    <n v="7399"/>
    <n v="49.37"/>
    <s v="People's Republic of China"/>
    <n v="28.537572254335299"/>
    <n v="20.83"/>
    <x v="0"/>
    <s v="20"/>
  </r>
  <r>
    <s v="2016-06-11"/>
    <s v="2016-06-24"/>
    <s v="2016-07-05"/>
    <s v="2016-07-05"/>
    <n v="13"/>
    <n v="24"/>
    <s v="ŁÓDŹ"/>
    <s v="DDU"/>
    <x v="4"/>
    <n v="0"/>
    <x v="344"/>
    <s v="RAILWAY"/>
    <s v="MAŁASZEWICZE"/>
    <s v="1"/>
    <s v="61735/AW16/3"/>
    <n v="52"/>
    <s v="AW16"/>
    <s v="QUANZHOU CEREALS O&amp;F"/>
    <n v="2497"/>
    <n v="0"/>
    <n v="1"/>
    <n v="0"/>
    <n v="43829"/>
    <n v="51.05"/>
    <s v="People's Republic of China"/>
    <n v="29.508670520231199"/>
    <n v="21.54"/>
    <x v="0"/>
    <s v="20"/>
  </r>
  <r>
    <s v="2016-06-11"/>
    <s v="2016-07-16"/>
    <s v="2016-07-22"/>
    <s v="2016-07-22"/>
    <n v="35"/>
    <n v="41"/>
    <s v="SHANGHAI"/>
    <s v="FOB"/>
    <x v="0"/>
    <n v="1"/>
    <x v="3"/>
    <s v="TRUCK"/>
    <s v="GDAŃSK"/>
    <s v="1"/>
    <s v="8496/2016/1"/>
    <n v="52"/>
    <s v="AW16"/>
    <s v="ZHANGJIAGANG ORCA"/>
    <n v="58"/>
    <n v="0"/>
    <n v="0"/>
    <n v="0"/>
    <n v="14400"/>
    <n v="3.2"/>
    <s v="People's Republic of China"/>
    <n v="1.8497109826589599"/>
    <n v="1.35"/>
    <x v="1"/>
    <s v="LCL"/>
  </r>
  <r>
    <s v="2016-06-13"/>
    <s v="2016-06-15"/>
    <s v="2016-06-20"/>
    <s v="2016-06-20"/>
    <n v="2"/>
    <n v="7"/>
    <s v="ŁÓDŹ"/>
    <s v="DDU"/>
    <x v="2"/>
    <n v="1"/>
    <x v="83"/>
    <s v="TRUCK"/>
    <s v="FRANKFURT"/>
    <s v="1"/>
    <s v="43189/2015/7"/>
    <n v="54"/>
    <s v="AW16"/>
    <s v="SAILOR MOON CLOTHING LTD"/>
    <n v="575"/>
    <n v="0"/>
    <n v="0"/>
    <n v="0"/>
    <n v="8625"/>
    <n v="16.559999999999999"/>
    <s v="Bangladesh"/>
    <n v="9.5722543352601193"/>
    <n v="6.99"/>
    <x v="1"/>
    <s v="LCL"/>
  </r>
  <r>
    <s v="2016-06-13"/>
    <s v="2016-06-15"/>
    <s v="2016-06-20"/>
    <s v="2016-06-20"/>
    <n v="2"/>
    <n v="7"/>
    <s v="ŁÓDŹ"/>
    <s v="DDU"/>
    <x v="2"/>
    <n v="1"/>
    <x v="83"/>
    <s v="TRUCK"/>
    <s v="FRANKFURT"/>
    <s v="1"/>
    <s v="572/2016/1"/>
    <n v="52"/>
    <s v="AW16"/>
    <s v="TRANSFIGURE CLOTHING"/>
    <n v="233"/>
    <n v="0"/>
    <n v="0"/>
    <n v="0"/>
    <n v="2240"/>
    <n v="1.66"/>
    <s v="Bangladesh"/>
    <n v="0.959537572254335"/>
    <n v="0.7"/>
    <x v="1"/>
    <s v="LCL"/>
  </r>
  <r>
    <s v="2016-06-13"/>
    <s v="2016-06-16"/>
    <s v="2016-06-22"/>
    <s v="2016-06-22"/>
    <n v="3"/>
    <n v="9"/>
    <s v="ŁÓDŹ"/>
    <s v="DDU"/>
    <x v="2"/>
    <n v="1"/>
    <x v="83"/>
    <s v="TRUCK"/>
    <s v="FRANKFURT"/>
    <s v="1"/>
    <s v="569/2016/5"/>
    <n v="54"/>
    <s v="AW16"/>
    <s v="SANTEX INC"/>
    <n v="688"/>
    <n v="0"/>
    <n v="0"/>
    <n v="0"/>
    <n v="12852"/>
    <n v="9.6"/>
    <s v="India"/>
    <n v="5.5491329479768803"/>
    <n v="4.05"/>
    <x v="1"/>
    <s v="LCL"/>
  </r>
  <r>
    <s v="2016-06-13"/>
    <s v="2016-07-19"/>
    <s v="2016-07-22"/>
    <s v="2016-07-22"/>
    <n v="36"/>
    <n v="39"/>
    <s v="CHITTAGONG"/>
    <s v="FOB"/>
    <x v="0"/>
    <n v="1"/>
    <x v="345"/>
    <s v="TRUCK"/>
    <s v="GDYNIA"/>
    <s v="1"/>
    <s v="1019/2016/10"/>
    <n v="54"/>
    <s v="AW16"/>
    <s v="TEX FASHION GLOBAL"/>
    <n v="331"/>
    <n v="0"/>
    <n v="0"/>
    <n v="1"/>
    <n v="6634"/>
    <n v="9.5299999999999994"/>
    <s v="Bangladesh"/>
    <n v="5.5086705202312096"/>
    <n v="4.0199999999999996"/>
    <x v="1"/>
    <s v="LCL"/>
  </r>
  <r>
    <s v="2016-06-13"/>
    <s v="2016-07-19"/>
    <s v="2016-07-22"/>
    <s v="2016-07-22"/>
    <n v="36"/>
    <n v="39"/>
    <s v="CHITTAGONG"/>
    <s v="FOB"/>
    <x v="0"/>
    <n v="1"/>
    <x v="6"/>
    <s v="TRUCK"/>
    <s v="GDYNIA"/>
    <s v="1"/>
    <s v="1019/2016/2"/>
    <n v="54"/>
    <s v="AW16"/>
    <s v="TEX FASHION GLOBAL"/>
    <n v="575"/>
    <m/>
    <m/>
    <m/>
    <n v="7440"/>
    <n v="16.03"/>
    <s v="Bangladesh"/>
    <n v="9.2658959537572301"/>
    <n v="6.76"/>
    <x v="1"/>
    <s v="LCL"/>
  </r>
  <r>
    <s v="2016-06-13"/>
    <s v="2016-07-19"/>
    <s v="2016-07-22"/>
    <s v="2016-07-22"/>
    <n v="36"/>
    <n v="39"/>
    <s v="CHITTAGONG"/>
    <s v="FOB"/>
    <x v="0"/>
    <n v="1"/>
    <x v="6"/>
    <s v="TRUCK"/>
    <s v="GDYNIA"/>
    <s v="1"/>
    <s v="1019/2016/7"/>
    <n v="54"/>
    <s v="AW16"/>
    <s v="TEX FASHION GLOBAL"/>
    <n v="409"/>
    <m/>
    <m/>
    <m/>
    <n v="6127"/>
    <n v="9.98"/>
    <s v="Bangladesh"/>
    <n v="5.7687861271676297"/>
    <n v="4.21"/>
    <x v="1"/>
    <s v="LCL"/>
  </r>
  <r>
    <s v="2016-06-13"/>
    <s v="2016-07-19"/>
    <s v="2016-07-22"/>
    <s v="2016-07-22"/>
    <n v="36"/>
    <n v="39"/>
    <s v="CHITTAGONG"/>
    <s v="FOB"/>
    <x v="0"/>
    <n v="1"/>
    <x v="6"/>
    <s v="TRUCK"/>
    <s v="GDYNIA"/>
    <s v="1"/>
    <s v="43188/2015/12"/>
    <n v="54"/>
    <s v="AW16"/>
    <s v="FASHION WEAR INT'L"/>
    <n v="1177"/>
    <m/>
    <m/>
    <m/>
    <n v="19591"/>
    <n v="31.65"/>
    <s v="Bangladesh"/>
    <n v="18.294797687861301"/>
    <n v="13.36"/>
    <x v="2"/>
    <s v="LCL"/>
  </r>
  <r>
    <s v="2016-06-17"/>
    <s v="2016-07-25"/>
    <s v="2016-07-29"/>
    <s v="2016-07-29"/>
    <n v="38"/>
    <n v="42"/>
    <s v="SHANGHAI"/>
    <s v="FOB"/>
    <x v="0"/>
    <n v="0"/>
    <x v="346"/>
    <s v="TRUCK"/>
    <s v="GDAŃSK"/>
    <s v="1"/>
    <s v="281/2016/2"/>
    <n v="54"/>
    <s v="AW16"/>
    <s v="ZHEJIANG AMP-KINGHON"/>
    <n v="4214"/>
    <n v="0"/>
    <n v="4"/>
    <n v="3"/>
    <n v="48298"/>
    <n v="414"/>
    <s v="People's Republic of China"/>
    <n v="239.306358381503"/>
    <n v="174.69"/>
    <x v="3"/>
    <n v="40"/>
  </r>
  <r>
    <m/>
    <m/>
    <m/>
    <m/>
    <m/>
    <m/>
    <m/>
    <m/>
    <x v="1"/>
    <m/>
    <x v="6"/>
    <m/>
    <m/>
    <m/>
    <m/>
    <m/>
    <m/>
    <m/>
    <m/>
    <m/>
    <m/>
    <m/>
    <m/>
    <m/>
    <m/>
    <m/>
    <m/>
    <x v="3"/>
    <n v="40"/>
  </r>
  <r>
    <m/>
    <m/>
    <m/>
    <m/>
    <m/>
    <m/>
    <m/>
    <m/>
    <x v="1"/>
    <m/>
    <x v="6"/>
    <m/>
    <m/>
    <m/>
    <m/>
    <m/>
    <m/>
    <m/>
    <m/>
    <m/>
    <m/>
    <m/>
    <m/>
    <m/>
    <m/>
    <m/>
    <m/>
    <x v="3"/>
    <n v="40"/>
  </r>
  <r>
    <s v="2016-06-17"/>
    <s v="2016-07-25"/>
    <s v="2016-08-01"/>
    <s v="2016-08-01"/>
    <n v="38"/>
    <n v="45"/>
    <s v="SHANGHAI"/>
    <s v="FOB"/>
    <x v="0"/>
    <n v="0"/>
    <x v="347"/>
    <s v="RAILWAY"/>
    <s v="GDAŃSK"/>
    <s v="1"/>
    <s v="275/2016/9"/>
    <n v="54"/>
    <s v="AW16"/>
    <s v="SUMEC TEXTILE"/>
    <n v="332"/>
    <n v="1"/>
    <n v="0"/>
    <n v="0"/>
    <n v="3280"/>
    <n v="26.9"/>
    <s v="People's Republic of China"/>
    <n v="15.549132947976901"/>
    <n v="11.35"/>
    <x v="2"/>
    <s v="LCL"/>
  </r>
  <r>
    <s v="2016-06-17"/>
    <s v="2016-07-25"/>
    <s v="2016-08-01"/>
    <s v="2016-08-01"/>
    <n v="38"/>
    <n v="45"/>
    <s v="SHANGHAI"/>
    <s v="FOB"/>
    <x v="0"/>
    <n v="0"/>
    <x v="348"/>
    <s v="RAILWAY"/>
    <s v="GDAŃSK"/>
    <s v="1"/>
    <s v="8343/2016/2"/>
    <n v="51"/>
    <s v="AW16"/>
    <s v="ANHUI TECHNOLOGY I/E"/>
    <n v="2713"/>
    <n v="0"/>
    <n v="2"/>
    <n v="0"/>
    <n v="42410"/>
    <n v="101.24"/>
    <s v="People's Republic of China"/>
    <n v="58.520231213872798"/>
    <n v="42.72"/>
    <x v="3"/>
    <s v="40"/>
  </r>
  <r>
    <s v="2016-06-17"/>
    <s v="2016-07-25"/>
    <s v="2016-08-01"/>
    <s v="2016-08-01"/>
    <n v="38"/>
    <n v="45"/>
    <s v="SHANGHAI"/>
    <s v="FOB"/>
    <x v="0"/>
    <n v="1"/>
    <x v="349"/>
    <s v="RAILWAY"/>
    <s v="GDAŃSK"/>
    <s v="1"/>
    <s v="3676/2016/1"/>
    <n v="52"/>
    <s v="AW16"/>
    <s v="EUMETEX COMPANY"/>
    <n v="266"/>
    <n v="1"/>
    <n v="0"/>
    <n v="0"/>
    <n v="2028"/>
    <n v="6.77"/>
    <s v="People's Republic of China"/>
    <n v="3.9132947976878598"/>
    <n v="2.86"/>
    <x v="1"/>
    <s v="LCL"/>
  </r>
  <r>
    <s v="2016-06-17"/>
    <s v="2016-07-25"/>
    <s v="2016-08-01"/>
    <s v="2016-08-01"/>
    <n v="38"/>
    <n v="45"/>
    <s v="SHANGHAI"/>
    <s v="FOB"/>
    <x v="0"/>
    <n v="1"/>
    <x v="6"/>
    <s v="RAILWAY"/>
    <s v="GDAŃSK"/>
    <s v="1"/>
    <s v="5375/2016/1"/>
    <n v="52"/>
    <s v="AW16"/>
    <s v="TONGLU NINGHANG"/>
    <n v="525"/>
    <m/>
    <m/>
    <m/>
    <n v="7179"/>
    <n v="9.2899999999999991"/>
    <s v="People's Republic of China"/>
    <n v="5.3699421965317899"/>
    <n v="3.92"/>
    <x v="1"/>
    <s v="LCL"/>
  </r>
  <r>
    <s v="2016-06-17"/>
    <s v="2016-07-25"/>
    <s v="2016-08-01"/>
    <s v="2016-08-01"/>
    <n v="38"/>
    <n v="45"/>
    <s v="SHANGHAI"/>
    <s v="FOB"/>
    <x v="0"/>
    <n v="1"/>
    <x v="6"/>
    <s v="RAILWAY"/>
    <s v="GDAŃSK"/>
    <s v="1"/>
    <s v="5878/2016/2"/>
    <n v="52"/>
    <s v="AW16"/>
    <s v="SHANGHAI QUEENSHOW"/>
    <n v="47"/>
    <m/>
    <m/>
    <m/>
    <n v="1850"/>
    <n v="2.38"/>
    <s v="People's Republic of China"/>
    <n v="1.3757225433525999"/>
    <n v="1"/>
    <x v="1"/>
    <s v="LCL"/>
  </r>
  <r>
    <s v="2016-06-18"/>
    <s v="2016-07-25"/>
    <s v="2016-08-01"/>
    <s v="2016-08-01"/>
    <n v="37"/>
    <n v="44"/>
    <s v="NINGBO"/>
    <s v="FOB"/>
    <x v="0"/>
    <n v="0"/>
    <x v="350"/>
    <s v="RAILWAY"/>
    <s v="GDAŃSK"/>
    <s v="1"/>
    <s v="3520/2016/1"/>
    <n v="54"/>
    <s v="AW16"/>
    <s v="NINGBO YINZHOU VANDK"/>
    <n v="1462"/>
    <n v="0"/>
    <n v="1"/>
    <n v="0"/>
    <n v="19178"/>
    <n v="41.64"/>
    <s v="People's Republic of China"/>
    <n v="24.069364161849698"/>
    <n v="17.57"/>
    <x v="2"/>
    <s v="20"/>
  </r>
  <r>
    <s v="2016-06-19"/>
    <s v="2016-06-23"/>
    <s v="2016-07-01"/>
    <s v="2016-07-01"/>
    <n v="4"/>
    <n v="12"/>
    <s v="ŁÓDŹ"/>
    <s v="DDU"/>
    <x v="2"/>
    <n v="1"/>
    <x v="83"/>
    <s v="TRUCK"/>
    <s v="WARSZAWA"/>
    <s v="1"/>
    <s v="43186/2015/5"/>
    <n v="54"/>
    <s v="AW16"/>
    <s v="AZAD INT'L CLOTHING"/>
    <n v="1054"/>
    <n v="0"/>
    <n v="0"/>
    <n v="0"/>
    <n v="18571"/>
    <m/>
    <s v="Islamic Republic of Pakistan"/>
    <n v="0"/>
    <n v="0"/>
    <x v="1"/>
    <s v="LCL"/>
  </r>
  <r>
    <s v="2016-06-19"/>
    <s v="2016-06-23"/>
    <s v="2016-07-13"/>
    <s v="2016-07-13"/>
    <n v="4"/>
    <n v="24"/>
    <s v="ŁÓDŹ"/>
    <s v="DDU"/>
    <x v="2"/>
    <n v="1"/>
    <x v="83"/>
    <s v="TRUCK"/>
    <s v="WARSZAWA"/>
    <s v="1"/>
    <s v="42566/2015/4"/>
    <n v="54"/>
    <s v="AW16"/>
    <s v="REDWAN TEX&amp;APPARELS"/>
    <n v="646"/>
    <n v="0"/>
    <n v="0"/>
    <n v="0"/>
    <n v="11605"/>
    <n v="17.690000000000001"/>
    <s v="Bangladesh"/>
    <n v="10.225433526011599"/>
    <n v="7.46"/>
    <x v="1"/>
    <s v="LCL"/>
  </r>
  <r>
    <s v="2016-06-19"/>
    <s v="2016-06-23"/>
    <s v="2016-08-01"/>
    <s v="2016-08-01"/>
    <n v="4"/>
    <n v="43"/>
    <s v="ŁÓDŹ"/>
    <s v="DDU"/>
    <x v="2"/>
    <n v="1"/>
    <x v="83"/>
    <s v="TRUCK"/>
    <s v="WARSZAWA"/>
    <s v="1"/>
    <s v="42566/2015/5"/>
    <n v="54"/>
    <s v="AW16"/>
    <s v="REDWAN TEX&amp;APPARELS"/>
    <n v="319"/>
    <n v="0"/>
    <n v="0"/>
    <n v="0"/>
    <n v="6650"/>
    <n v="12.34"/>
    <s v="Bangladesh"/>
    <n v="7.1329479768786097"/>
    <n v="5.21"/>
    <x v="1"/>
    <s v="LCL"/>
  </r>
  <r>
    <s v="2016-06-19"/>
    <s v="2016-06-27"/>
    <s v="2016-06-30"/>
    <s v="2016-06-30"/>
    <n v="8"/>
    <n v="11"/>
    <s v="ŁÓDŹ"/>
    <s v="DDU"/>
    <x v="2"/>
    <n v="1"/>
    <x v="83"/>
    <s v="TRUCK"/>
    <s v="WARSZAWA"/>
    <s v="1"/>
    <s v="20214/2015/5"/>
    <n v="54"/>
    <s v="SS16"/>
    <s v="LICHEE APPAREL"/>
    <n v="294"/>
    <n v="0"/>
    <n v="0"/>
    <n v="0"/>
    <n v="6020"/>
    <m/>
    <s v="India"/>
    <n v="0"/>
    <n v="0"/>
    <x v="1"/>
    <s v="LCL"/>
  </r>
  <r>
    <s v="2016-06-19"/>
    <s v="2016-06-27"/>
    <s v="2016-06-30"/>
    <s v="2016-06-30"/>
    <n v="8"/>
    <n v="11"/>
    <s v="ŁÓDŹ"/>
    <s v="DDU"/>
    <x v="2"/>
    <n v="1"/>
    <x v="83"/>
    <s v="TRUCK"/>
    <s v="WARSZAWA"/>
    <s v="1"/>
    <s v="716/2016/8"/>
    <n v="54"/>
    <s v="AW16"/>
    <s v="LICHEE APPAREL"/>
    <n v="579"/>
    <n v="0"/>
    <n v="0"/>
    <n v="0"/>
    <n v="11902"/>
    <m/>
    <s v="India"/>
    <n v="0"/>
    <n v="0"/>
    <x v="1"/>
    <s v="LCL"/>
  </r>
  <r>
    <s v="2016-06-19"/>
    <s v="2016-07-26"/>
    <s v="2016-08-01"/>
    <s v="2016-08-01"/>
    <n v="37"/>
    <n v="43"/>
    <s v="CHITTAGONG"/>
    <s v="FOB"/>
    <x v="0"/>
    <n v="0"/>
    <x v="351"/>
    <s v="RAILWAY"/>
    <s v="GDYNIA"/>
    <s v="1"/>
    <s v="574/2016/21"/>
    <n v="54"/>
    <s v="AW16"/>
    <s v="TRANSFIGURE CLOTHING"/>
    <n v="3004"/>
    <n v="0"/>
    <n v="1"/>
    <n v="0"/>
    <n v="59376"/>
    <n v="47.75"/>
    <s v="Bangladesh"/>
    <n v="27.601156069364201"/>
    <n v="20.149999999999999"/>
    <x v="2"/>
    <s v="20"/>
  </r>
  <r>
    <s v="2016-06-20"/>
    <s v="2016-06-23"/>
    <s v="2016-07-01"/>
    <s v="2016-07-01"/>
    <n v="3"/>
    <n v="11"/>
    <s v="ŁÓDŹ"/>
    <s v="DDU"/>
    <x v="2"/>
    <n v="1"/>
    <x v="83"/>
    <s v="TRUCK"/>
    <s v="WARSZAWA"/>
    <s v="1"/>
    <s v="42575/2015/9"/>
    <n v="54"/>
    <s v="AW16"/>
    <s v="PADMA SATEL ARAB"/>
    <n v="431"/>
    <n v="0"/>
    <n v="0"/>
    <n v="0"/>
    <n v="5001"/>
    <n v="14.6"/>
    <s v="Bangladesh"/>
    <n v="8.4393063583815007"/>
    <n v="6.16"/>
    <x v="1"/>
    <s v="LCL"/>
  </r>
  <r>
    <s v="2016-06-20"/>
    <s v="2016-07-19"/>
    <s v="2016-07-25"/>
    <s v="2016-07-25"/>
    <n v="29"/>
    <n v="35"/>
    <s v="TUTICORIN"/>
    <s v="FOB"/>
    <x v="0"/>
    <n v="1"/>
    <x v="352"/>
    <s v="TRUCK"/>
    <s v="HAMBURG"/>
    <s v="1"/>
    <s v="43190/2015/9"/>
    <n v="54"/>
    <s v="AW16"/>
    <s v="BLOOM CLOTHING CO."/>
    <n v="299"/>
    <n v="1"/>
    <n v="0"/>
    <n v="0"/>
    <n v="6368"/>
    <n v="3.18"/>
    <s v="India"/>
    <n v="1.83815028901734"/>
    <n v="1.34"/>
    <x v="1"/>
    <s v="LCL"/>
  </r>
  <r>
    <s v="2016-06-20"/>
    <s v="2016-07-19"/>
    <s v="2016-07-25"/>
    <s v="2016-07-25"/>
    <n v="29"/>
    <n v="35"/>
    <s v="TUTICORIN"/>
    <s v="FOB"/>
    <x v="0"/>
    <n v="1"/>
    <x v="6"/>
    <s v="TRUCK"/>
    <s v="HAMBURG"/>
    <s v="1"/>
    <s v="716/2016/9"/>
    <n v="54"/>
    <s v="AW16"/>
    <s v="LICHEE APPAREL"/>
    <n v="1367"/>
    <m/>
    <m/>
    <m/>
    <n v="25772"/>
    <n v="27.26"/>
    <s v="India"/>
    <n v="15.757225433525999"/>
    <n v="11.5"/>
    <x v="2"/>
    <s v="LCL"/>
  </r>
  <r>
    <s v="2016-06-20"/>
    <s v="2016-07-22"/>
    <s v="2016-07-27"/>
    <s v="2016-07-27"/>
    <n v="32"/>
    <n v="37"/>
    <s v="NINGBO"/>
    <s v="FOB"/>
    <x v="0"/>
    <n v="0"/>
    <x v="353"/>
    <s v="TRUCK"/>
    <s v="GDAŃSK"/>
    <s v="1"/>
    <s v="577/2016/12"/>
    <n v="54"/>
    <s v="AW16"/>
    <s v="NINGBO MIAORUI"/>
    <n v="3357"/>
    <n v="0"/>
    <n v="0"/>
    <n v="3"/>
    <n v="60711"/>
    <n v="195.65"/>
    <s v="People's Republic of China"/>
    <n v="113.092485549133"/>
    <n v="82.56"/>
    <x v="4"/>
    <s v="45"/>
  </r>
  <r>
    <m/>
    <m/>
    <m/>
    <m/>
    <m/>
    <m/>
    <m/>
    <m/>
    <x v="1"/>
    <m/>
    <x v="6"/>
    <m/>
    <m/>
    <m/>
    <m/>
    <m/>
    <m/>
    <m/>
    <m/>
    <m/>
    <m/>
    <m/>
    <m/>
    <m/>
    <m/>
    <m/>
    <m/>
    <x v="4"/>
    <m/>
  </r>
  <r>
    <s v="2016-06-20"/>
    <s v="2016-07-22"/>
    <s v="2016-07-28"/>
    <s v="2016-07-28"/>
    <n v="32"/>
    <n v="38"/>
    <s v="NINGBO"/>
    <s v="FOB"/>
    <x v="0"/>
    <n v="0"/>
    <x v="354"/>
    <s v="TRUCK"/>
    <s v="GDAŃSK"/>
    <s v="1"/>
    <s v="577/2016/11"/>
    <n v="54"/>
    <s v="AW16"/>
    <s v="NINGBO MIAORUI"/>
    <n v="5861"/>
    <n v="0"/>
    <n v="0"/>
    <n v="4"/>
    <n v="112832"/>
    <n v="258"/>
    <s v="People's Republic of China"/>
    <n v="149.132947976879"/>
    <n v="108.87"/>
    <x v="4"/>
    <n v="40"/>
  </r>
  <r>
    <m/>
    <m/>
    <m/>
    <m/>
    <m/>
    <m/>
    <m/>
    <m/>
    <x v="1"/>
    <m/>
    <x v="6"/>
    <m/>
    <m/>
    <m/>
    <m/>
    <m/>
    <m/>
    <m/>
    <m/>
    <m/>
    <m/>
    <m/>
    <m/>
    <m/>
    <m/>
    <m/>
    <m/>
    <x v="4"/>
    <n v="40"/>
  </r>
  <r>
    <m/>
    <m/>
    <m/>
    <m/>
    <m/>
    <m/>
    <m/>
    <m/>
    <x v="1"/>
    <m/>
    <x v="6"/>
    <m/>
    <m/>
    <m/>
    <m/>
    <m/>
    <m/>
    <m/>
    <m/>
    <m/>
    <m/>
    <m/>
    <m/>
    <m/>
    <m/>
    <m/>
    <m/>
    <x v="4"/>
    <m/>
  </r>
  <r>
    <s v="2016-06-20"/>
    <s v="2016-07-22"/>
    <s v="2016-07-29"/>
    <s v="2016-07-29"/>
    <n v="32"/>
    <n v="39"/>
    <s v="NINGBO"/>
    <s v="FOB"/>
    <x v="0"/>
    <n v="0"/>
    <x v="355"/>
    <s v="TRUCK"/>
    <s v="GDAŃSK"/>
    <s v="1"/>
    <s v="61863/AW16/2"/>
    <n v="54"/>
    <s v="AW16"/>
    <s v="NINGBO JAGOO TRADING"/>
    <n v="4380"/>
    <n v="0"/>
    <n v="4"/>
    <n v="0"/>
    <n v="55386"/>
    <n v="225.78"/>
    <s v="People's Republic of China"/>
    <n v="130.50867052023099"/>
    <n v="95.27"/>
    <x v="3"/>
    <n v="40"/>
  </r>
  <r>
    <m/>
    <m/>
    <m/>
    <m/>
    <m/>
    <m/>
    <m/>
    <m/>
    <x v="1"/>
    <m/>
    <x v="6"/>
    <m/>
    <m/>
    <m/>
    <m/>
    <m/>
    <m/>
    <m/>
    <m/>
    <m/>
    <m/>
    <m/>
    <m/>
    <m/>
    <m/>
    <m/>
    <m/>
    <x v="3"/>
    <n v="20"/>
  </r>
  <r>
    <s v="2016-06-21"/>
    <s v="2016-06-26"/>
    <s v="2016-08-01"/>
    <s v="2016-08-01"/>
    <n v="5"/>
    <n v="41"/>
    <s v="ŁÓDŹ"/>
    <s v="DDU"/>
    <x v="2"/>
    <n v="1"/>
    <x v="83"/>
    <s v="TRUCK"/>
    <s v="WARSZAWA"/>
    <s v="1"/>
    <s v="42566/2015/2"/>
    <n v="54"/>
    <s v="AW16"/>
    <s v="REDWAN TEX&amp;APPARELS"/>
    <n v="293"/>
    <n v="0"/>
    <n v="0"/>
    <n v="0"/>
    <n v="4724"/>
    <m/>
    <s v="Bangladesh"/>
    <n v="0"/>
    <n v="0"/>
    <x v="1"/>
    <s v="LCL"/>
  </r>
  <r>
    <s v="2016-06-21"/>
    <s v="2016-06-28"/>
    <s v="2016-07-05"/>
    <s v="2016-07-05"/>
    <n v="7"/>
    <n v="14"/>
    <s v="ŁÓDŹ"/>
    <s v="DDU"/>
    <x v="2"/>
    <n v="1"/>
    <x v="83"/>
    <s v="TRUCK"/>
    <s v="WARSZAWA"/>
    <s v="1"/>
    <s v="278/2016/2"/>
    <n v="54"/>
    <s v="AW16"/>
    <s v="XIAMEN KINGLAND"/>
    <n v="364"/>
    <n v="0"/>
    <n v="0"/>
    <n v="0"/>
    <n v="4294"/>
    <m/>
    <s v="People's Republic of China"/>
    <n v="0"/>
    <n v="0"/>
    <x v="1"/>
    <s v="LCL"/>
  </r>
  <r>
    <s v="2016-06-21"/>
    <s v="2016-08-17"/>
    <s v="2016-08-29"/>
    <s v="2016-08-29"/>
    <n v="57"/>
    <n v="69"/>
    <s v="CHITTAGONG"/>
    <s v="FOB"/>
    <x v="0"/>
    <n v="1"/>
    <x v="356"/>
    <s v="RAILWAY"/>
    <s v="KOPER"/>
    <s v="1"/>
    <s v="43188/2015/14"/>
    <n v="54"/>
    <s v="AW16"/>
    <s v="FASHION WEAR INT'L"/>
    <n v="400"/>
    <n v="0"/>
    <n v="1"/>
    <n v="0"/>
    <n v="8346"/>
    <n v="12.71"/>
    <s v="Bangladesh"/>
    <n v="7.3468208092485598"/>
    <n v="5.36"/>
    <x v="1"/>
    <s v="LCL"/>
  </r>
  <r>
    <s v="2016-06-21"/>
    <s v="2016-08-17"/>
    <s v="2016-08-29"/>
    <s v="2016-08-29"/>
    <n v="57"/>
    <n v="69"/>
    <s v="CHITTAGONG"/>
    <s v="FOB"/>
    <x v="0"/>
    <n v="1"/>
    <x v="6"/>
    <s v="RAILWAY"/>
    <s v="KOPER"/>
    <s v="1"/>
    <s v="574/2016/19"/>
    <n v="54"/>
    <s v="AW16"/>
    <s v="TRANSFIGURE CLOTHING"/>
    <n v="520"/>
    <m/>
    <m/>
    <m/>
    <n v="9635"/>
    <n v="9.35"/>
    <s v="Bangladesh"/>
    <n v="5.4046242774566498"/>
    <n v="3.95"/>
    <x v="1"/>
    <s v="LCL"/>
  </r>
  <r>
    <s v="2016-06-21"/>
    <s v="2016-08-17"/>
    <s v="2016-08-29"/>
    <s v="2016-08-29"/>
    <n v="57"/>
    <n v="69"/>
    <s v="CHITTAGONG"/>
    <s v="FOB"/>
    <x v="0"/>
    <n v="1"/>
    <x v="6"/>
    <s v="RAILWAY"/>
    <s v="KOPER"/>
    <s v="1"/>
    <s v="574/2016/20"/>
    <n v="54"/>
    <s v="AW16"/>
    <s v="TRANSFIGURE CLOTHING"/>
    <n v="845"/>
    <m/>
    <m/>
    <m/>
    <n v="14946"/>
    <n v="7.52"/>
    <s v="Bangladesh"/>
    <n v="4.3468208092485501"/>
    <n v="3.17"/>
    <x v="1"/>
    <s v="LCL"/>
  </r>
  <r>
    <s v="2016-06-21"/>
    <s v="2016-08-17"/>
    <s v="2016-08-29"/>
    <s v="2016-08-29"/>
    <n v="57"/>
    <n v="69"/>
    <s v="CHITTAGONG"/>
    <s v="FOB"/>
    <x v="0"/>
    <n v="1"/>
    <x v="6"/>
    <s v="RAILWAY"/>
    <s v="KOPER"/>
    <s v="1"/>
    <s v="702/2016/1"/>
    <n v="52"/>
    <s v="AW16"/>
    <s v="TEXZAM INTERNATIONAL"/>
    <n v="1801"/>
    <m/>
    <m/>
    <m/>
    <n v="27800"/>
    <n v="14.98"/>
    <s v="Bangladesh"/>
    <n v="8.6589595375722492"/>
    <n v="6.32"/>
    <x v="1"/>
    <s v="LCL"/>
  </r>
  <r>
    <s v="2016-06-22"/>
    <s v="2016-06-24"/>
    <s v="2016-06-28"/>
    <s v="2016-06-28"/>
    <n v="2"/>
    <n v="6"/>
    <s v="ŁÓDŹ"/>
    <s v="DDU"/>
    <x v="2"/>
    <n v="1"/>
    <x v="83"/>
    <s v="TRUCK"/>
    <s v="FRANKFURT"/>
    <s v="1"/>
    <s v="921/2016/1"/>
    <n v="54"/>
    <s v="AW16"/>
    <s v="RVEE"/>
    <n v="309"/>
    <n v="0"/>
    <n v="0"/>
    <n v="0"/>
    <n v="9201"/>
    <n v="5.96"/>
    <s v="India"/>
    <n v="3.4450867052023102"/>
    <n v="2.5099999999999998"/>
    <x v="1"/>
    <s v="LCL"/>
  </r>
  <r>
    <s v="2016-06-22"/>
    <s v="2016-07-22"/>
    <s v="2016-07-28"/>
    <s v="2016-07-28"/>
    <n v="30"/>
    <n v="36"/>
    <s v="YANTIAN"/>
    <s v="FOB"/>
    <x v="0"/>
    <n v="0"/>
    <x v="357"/>
    <s v="TRUCK"/>
    <s v="GDAŃSK"/>
    <s v="1"/>
    <s v="7665/2016/2"/>
    <n v="51"/>
    <s v="AW16"/>
    <s v="EUROSHINE COMPANY"/>
    <n v="978"/>
    <n v="0"/>
    <n v="1"/>
    <n v="0"/>
    <n v="13075"/>
    <n v="31.57"/>
    <s v="People's Republic of China"/>
    <n v="18.2485549132948"/>
    <n v="13.32"/>
    <x v="2"/>
    <s v="LCL"/>
  </r>
  <r>
    <s v="2016-06-22"/>
    <s v="2016-07-22"/>
    <s v="2016-07-29"/>
    <s v="2016-07-29"/>
    <n v="30"/>
    <n v="37"/>
    <s v="YANTIAN"/>
    <s v="FOB"/>
    <x v="0"/>
    <n v="1"/>
    <x v="3"/>
    <s v="RAILWAY"/>
    <s v="GDAŃSK"/>
    <s v="1"/>
    <s v="8298/2016/4"/>
    <n v="51"/>
    <s v="AW16"/>
    <s v="EASTERN CHARM LIMITD"/>
    <n v="185"/>
    <n v="0"/>
    <n v="0"/>
    <n v="0"/>
    <n v="1950"/>
    <n v="11.93"/>
    <s v="People's Republic of China"/>
    <n v="6.8959537572254304"/>
    <n v="5.03"/>
    <x v="1"/>
    <s v="LCL"/>
  </r>
  <r>
    <s v="2016-06-22"/>
    <s v="2016-07-24"/>
    <s v="2016-07-27"/>
    <s v="2016-07-27"/>
    <n v="32"/>
    <n v="35"/>
    <s v="TUTICORIN"/>
    <s v="FOB"/>
    <x v="0"/>
    <n v="0"/>
    <x v="358"/>
    <s v="TRUCK"/>
    <s v="HAMBURG"/>
    <s v="1"/>
    <s v="43190/2015/10"/>
    <n v="54"/>
    <s v="AW16"/>
    <s v="BLOOM CLOTHING CO."/>
    <n v="588"/>
    <n v="1"/>
    <n v="0"/>
    <n v="0"/>
    <n v="9639"/>
    <n v="16.079999999999998"/>
    <s v="India"/>
    <n v="9.2947976878612693"/>
    <n v="6.79"/>
    <x v="1"/>
    <s v="LCL"/>
  </r>
  <r>
    <s v="2016-06-22"/>
    <s v="2016-07-28"/>
    <s v="2016-08-02"/>
    <s v="2016-08-02"/>
    <n v="36"/>
    <n v="41"/>
    <s v="TUTICORIN"/>
    <s v="FOB"/>
    <x v="0"/>
    <n v="0"/>
    <x v="359"/>
    <s v="RAILWAY"/>
    <s v="GDAŃSK"/>
    <s v="1"/>
    <s v="43190/2015/3"/>
    <n v="54"/>
    <s v="AW16"/>
    <s v="BLOOM CLOTHING CO."/>
    <n v="1075"/>
    <n v="1"/>
    <n v="0"/>
    <n v="0"/>
    <n v="21100"/>
    <n v="14.07"/>
    <s v="India"/>
    <n v="8.1329479768786097"/>
    <n v="5.94"/>
    <x v="1"/>
    <s v="LCL"/>
  </r>
  <r>
    <s v="2016-06-22"/>
    <s v="2016-08-02"/>
    <s v="2016-08-05"/>
    <s v="2016-08-05"/>
    <n v="41"/>
    <n v="44"/>
    <s v="CHITTAGONG"/>
    <s v="FOB"/>
    <x v="0"/>
    <n v="1"/>
    <x v="360"/>
    <s v="TRUCK"/>
    <s v="GDYNIA"/>
    <s v="1"/>
    <s v="43189/2015/8"/>
    <n v="54"/>
    <s v="AW16"/>
    <s v="SAILOR MOON CLOTHING LTD"/>
    <n v="1207"/>
    <n v="0"/>
    <n v="0"/>
    <n v="1"/>
    <n v="17384"/>
    <n v="34.770000000000003"/>
    <s v="Bangladesh"/>
    <n v="20.098265895953801"/>
    <n v="14.67"/>
    <x v="2"/>
    <s v="20"/>
  </r>
  <r>
    <s v="2016-06-22"/>
    <s v="2016-08-02"/>
    <s v="2016-08-05"/>
    <s v="2016-08-05"/>
    <n v="41"/>
    <n v="44"/>
    <s v="CHITTAGONG"/>
    <s v="FOB"/>
    <x v="0"/>
    <n v="1"/>
    <x v="6"/>
    <s v="TRUCK"/>
    <s v="GDYNIA"/>
    <s v="1"/>
    <s v="574/2016/22"/>
    <n v="54"/>
    <s v="AW16"/>
    <s v="TRANSFIGURE CLOTHING"/>
    <n v="2558"/>
    <m/>
    <m/>
    <m/>
    <n v="50941"/>
    <n v="34.85"/>
    <s v="Bangladesh"/>
    <n v="20.144508670520199"/>
    <n v="14.71"/>
    <x v="2"/>
    <s v="20"/>
  </r>
  <r>
    <s v="2016-06-23"/>
    <s v="2016-06-26"/>
    <s v="2016-07-12"/>
    <s v="2016-07-12"/>
    <n v="3"/>
    <n v="19"/>
    <s v="ŁÓDŹ"/>
    <s v="DDU"/>
    <x v="2"/>
    <n v="1"/>
    <x v="83"/>
    <s v="TRUCK"/>
    <s v="WARSZAWA"/>
    <s v="1"/>
    <s v="43187/2015/6"/>
    <n v="54"/>
    <s v="AW16"/>
    <s v="DAZ INTERNATIONAL"/>
    <n v="789"/>
    <n v="0"/>
    <n v="0"/>
    <n v="0"/>
    <n v="18249"/>
    <m/>
    <s v="Bangladesh"/>
    <n v="0"/>
    <n v="0"/>
    <x v="1"/>
    <s v="LCL"/>
  </r>
  <r>
    <s v="2016-06-23"/>
    <s v="2016-06-26"/>
    <s v="2016-07-12"/>
    <s v="2016-07-12"/>
    <n v="3"/>
    <n v="19"/>
    <s v="ŁÓDŹ"/>
    <s v="DDU"/>
    <x v="2"/>
    <n v="1"/>
    <x v="83"/>
    <s v="TRUCK"/>
    <s v="WARSZAWA"/>
    <s v="1"/>
    <s v="697/2016/14"/>
    <n v="54"/>
    <s v="AW16"/>
    <s v="TEXZAM INTERNATIONAL"/>
    <n v="311"/>
    <n v="0"/>
    <n v="0"/>
    <n v="0"/>
    <n v="3080"/>
    <m/>
    <s v="Bangladesh"/>
    <n v="0"/>
    <n v="0"/>
    <x v="1"/>
    <s v="LCL"/>
  </r>
  <r>
    <s v="2016-06-23"/>
    <s v="2016-07-30"/>
    <s v="2016-08-10"/>
    <s v="2016-08-10"/>
    <n v="37"/>
    <n v="48"/>
    <s v="CHITTAGONG"/>
    <s v="FOB"/>
    <x v="0"/>
    <n v="0"/>
    <x v="361"/>
    <s v="RAILWAY"/>
    <s v="GDAŃSK"/>
    <s v="1"/>
    <s v="697/2016/2"/>
    <n v="54"/>
    <s v="AW16"/>
    <s v="TEXZAM INTERNATIONAL"/>
    <n v="552"/>
    <n v="1"/>
    <n v="0"/>
    <n v="0"/>
    <n v="9777"/>
    <n v="23.39"/>
    <s v="Bangladesh"/>
    <n v="13.520231213872799"/>
    <n v="9.8699999999999992"/>
    <x v="1"/>
    <s v="LCL"/>
  </r>
  <r>
    <s v="2016-06-23"/>
    <s v="2016-07-30"/>
    <s v="2016-08-17"/>
    <s v="2016-08-17"/>
    <n v="37"/>
    <n v="55"/>
    <s v="CHITTAGONG"/>
    <s v="FOB"/>
    <x v="0"/>
    <n v="1"/>
    <x v="362"/>
    <s v="RAILWAY"/>
    <s v="GDAŃSK"/>
    <s v="1"/>
    <s v="1019/2016/11"/>
    <n v="54"/>
    <s v="AW16"/>
    <s v="TEX FASHION GLOBAL"/>
    <n v="378"/>
    <n v="0"/>
    <n v="0"/>
    <n v="1"/>
    <n v="5855"/>
    <n v="15.76"/>
    <s v="Bangladesh"/>
    <n v="9.1098265895953805"/>
    <n v="6.65"/>
    <x v="1"/>
    <s v="LCL"/>
  </r>
  <r>
    <s v="2016-06-23"/>
    <s v="2016-07-30"/>
    <s v="2016-08-17"/>
    <s v="2016-08-17"/>
    <n v="37"/>
    <n v="55"/>
    <s v="CHITTAGONG"/>
    <s v="FOB"/>
    <x v="0"/>
    <n v="1"/>
    <x v="6"/>
    <s v="RAILWAY"/>
    <s v="GDAŃSK"/>
    <s v="1"/>
    <s v="568/2016/15"/>
    <n v="54"/>
    <s v="AW16"/>
    <s v="FAIR TRADE INT'L"/>
    <n v="2027"/>
    <m/>
    <m/>
    <m/>
    <n v="40938"/>
    <n v="33.51"/>
    <s v="Bangladesh"/>
    <n v="19.369942196531799"/>
    <n v="14.14"/>
    <x v="2"/>
    <s v="20"/>
  </r>
  <r>
    <s v="2016-06-23"/>
    <s v="2016-07-30"/>
    <s v="2016-08-17"/>
    <s v="2016-08-17"/>
    <n v="37"/>
    <n v="55"/>
    <s v="CHITTAGONG"/>
    <s v="FOB"/>
    <x v="0"/>
    <n v="1"/>
    <x v="6"/>
    <s v="RAILWAY"/>
    <s v="GDAŃSK"/>
    <s v="1"/>
    <s v="571/2016/3"/>
    <n v="54"/>
    <s v="AW16"/>
    <s v="FASHIONTEX"/>
    <n v="994"/>
    <m/>
    <m/>
    <m/>
    <n v="15125"/>
    <n v="20.73"/>
    <s v="Bangladesh"/>
    <n v="11.9826589595376"/>
    <n v="8.75"/>
    <x v="1"/>
    <s v="LCL"/>
  </r>
  <r>
    <s v="2016-06-24"/>
    <s v="2016-08-03"/>
    <s v="2016-08-08"/>
    <s v="2016-08-08"/>
    <n v="40"/>
    <n v="45"/>
    <s v="SHANGHAI"/>
    <s v="FOB"/>
    <x v="0"/>
    <n v="0"/>
    <x v="363"/>
    <s v="RAILWAY"/>
    <s v="GDAŃSK"/>
    <s v="1"/>
    <s v="43063/2015/3"/>
    <n v="52"/>
    <s v="AW16"/>
    <s v="SUZHOU QINJIAN I/E"/>
    <n v="11325"/>
    <n v="0"/>
    <n v="0"/>
    <n v="3"/>
    <n v="166098"/>
    <n v="174.15"/>
    <s v="People's Republic of China"/>
    <n v="100.664739884393"/>
    <n v="73.489999999999995"/>
    <x v="4"/>
    <s v="45"/>
  </r>
  <r>
    <m/>
    <m/>
    <m/>
    <m/>
    <m/>
    <m/>
    <m/>
    <m/>
    <x v="1"/>
    <m/>
    <x v="6"/>
    <m/>
    <m/>
    <m/>
    <m/>
    <m/>
    <m/>
    <m/>
    <m/>
    <m/>
    <m/>
    <m/>
    <m/>
    <m/>
    <m/>
    <m/>
    <m/>
    <x v="7"/>
    <m/>
  </r>
  <r>
    <s v="2016-06-24"/>
    <s v="2016-08-03"/>
    <s v="2016-08-09"/>
    <s v="2016-08-09"/>
    <n v="40"/>
    <n v="46"/>
    <s v="SHANGHAI"/>
    <s v="FOB"/>
    <x v="0"/>
    <n v="0"/>
    <x v="364"/>
    <s v="RAILWAY"/>
    <s v="GDAŃSK"/>
    <s v="1"/>
    <s v="275/2016/3"/>
    <n v="54"/>
    <s v="AW16"/>
    <s v="SUMEC TEXTILE"/>
    <n v="6227"/>
    <n v="0"/>
    <n v="3"/>
    <n v="7"/>
    <n v="62883"/>
    <n v="586.37"/>
    <s v="People's Republic of China"/>
    <n v="338.94219653179198"/>
    <n v="247.43"/>
    <x v="3"/>
    <s v="40hc"/>
  </r>
  <r>
    <m/>
    <m/>
    <m/>
    <m/>
    <m/>
    <m/>
    <m/>
    <m/>
    <x v="1"/>
    <m/>
    <x v="6"/>
    <m/>
    <m/>
    <m/>
    <m/>
    <m/>
    <m/>
    <m/>
    <m/>
    <m/>
    <m/>
    <m/>
    <m/>
    <m/>
    <m/>
    <m/>
    <m/>
    <x v="3"/>
    <s v="40hc"/>
  </r>
  <r>
    <m/>
    <m/>
    <m/>
    <m/>
    <m/>
    <m/>
    <m/>
    <m/>
    <x v="1"/>
    <m/>
    <x v="6"/>
    <m/>
    <m/>
    <m/>
    <m/>
    <m/>
    <m/>
    <m/>
    <m/>
    <m/>
    <m/>
    <m/>
    <m/>
    <m/>
    <m/>
    <m/>
    <m/>
    <x v="3"/>
    <s v="40hc"/>
  </r>
  <r>
    <m/>
    <m/>
    <m/>
    <m/>
    <m/>
    <m/>
    <m/>
    <m/>
    <x v="1"/>
    <m/>
    <x v="6"/>
    <m/>
    <m/>
    <m/>
    <m/>
    <m/>
    <m/>
    <m/>
    <m/>
    <m/>
    <m/>
    <m/>
    <m/>
    <m/>
    <m/>
    <m/>
    <m/>
    <x v="3"/>
    <s v="40hc"/>
  </r>
  <r>
    <m/>
    <m/>
    <m/>
    <m/>
    <m/>
    <m/>
    <m/>
    <m/>
    <x v="1"/>
    <m/>
    <x v="6"/>
    <m/>
    <m/>
    <m/>
    <m/>
    <m/>
    <m/>
    <m/>
    <m/>
    <m/>
    <m/>
    <m/>
    <m/>
    <m/>
    <m/>
    <m/>
    <m/>
    <x v="3"/>
    <m/>
  </r>
  <r>
    <s v="2016-06-24"/>
    <s v="2016-08-03"/>
    <s v="2016-08-10"/>
    <s v="2016-08-10"/>
    <n v="40"/>
    <n v="47"/>
    <s v="SHANGHAI"/>
    <s v="FOB"/>
    <x v="0"/>
    <n v="0"/>
    <x v="365"/>
    <s v="RAILWAY"/>
    <s v="GDAŃSK"/>
    <s v="1"/>
    <s v="588/2016/3"/>
    <n v="52"/>
    <s v="AW16"/>
    <s v="BRIGHT SHOW INT.LTD"/>
    <n v="2609"/>
    <n v="0"/>
    <n v="1"/>
    <n v="0"/>
    <n v="35398"/>
    <n v="34.659999999999997"/>
    <s v="People's Republic of China"/>
    <n v="20.034682080924899"/>
    <n v="14.63"/>
    <x v="2"/>
    <s v="20"/>
  </r>
  <r>
    <s v="2016-06-24"/>
    <s v="2016-08-03"/>
    <s v="2016-08-10"/>
    <s v="2016-08-10"/>
    <n v="40"/>
    <n v="47"/>
    <s v="SHANGHAI"/>
    <s v="FOB"/>
    <x v="0"/>
    <n v="1"/>
    <x v="366"/>
    <s v="RAILWAY"/>
    <s v="GDAŃSK"/>
    <s v="1"/>
    <s v="1305/2016/2"/>
    <n v="52"/>
    <s v="AW16"/>
    <s v="SHANGHAI BOSUN"/>
    <n v="517"/>
    <n v="0"/>
    <n v="0"/>
    <n v="1"/>
    <n v="6400"/>
    <n v="6.68"/>
    <s v="People's Republic of China"/>
    <n v="3.8612716763005799"/>
    <n v="2.82"/>
    <x v="1"/>
    <s v="LCL"/>
  </r>
  <r>
    <s v="2016-06-24"/>
    <s v="2016-08-03"/>
    <s v="2016-08-10"/>
    <s v="2016-08-10"/>
    <n v="40"/>
    <n v="47"/>
    <s v="SHANGHAI"/>
    <s v="FOB"/>
    <x v="0"/>
    <n v="1"/>
    <x v="6"/>
    <s v="RAILWAY"/>
    <s v="GDAŃSK"/>
    <s v="1"/>
    <s v="285/2016/2"/>
    <n v="54"/>
    <s v="AW16"/>
    <s v="JIANGSU SAINTEK"/>
    <n v="326"/>
    <m/>
    <m/>
    <m/>
    <n v="2722"/>
    <n v="21.7"/>
    <s v="People's Republic of China"/>
    <n v="12.5433526011561"/>
    <n v="9.16"/>
    <x v="1"/>
    <s v="LCL"/>
  </r>
  <r>
    <s v="2016-06-24"/>
    <s v="2016-08-03"/>
    <s v="2016-08-10"/>
    <s v="2016-08-10"/>
    <n v="40"/>
    <n v="47"/>
    <s v="SHANGHAI"/>
    <s v="FOB"/>
    <x v="0"/>
    <n v="1"/>
    <x v="6"/>
    <s v="RAILWAY"/>
    <s v="GDAŃSK"/>
    <s v="1"/>
    <s v="4165/2016/1"/>
    <n v="54"/>
    <s v="AW16"/>
    <s v="ANHUI SUNNY FASHION"/>
    <n v="437"/>
    <m/>
    <m/>
    <m/>
    <n v="4050"/>
    <n v="36.42"/>
    <s v="People's Republic of China"/>
    <n v="21.0520231213873"/>
    <n v="15.37"/>
    <x v="2"/>
    <s v="20"/>
  </r>
  <r>
    <s v="2016-06-24"/>
    <s v="2016-08-03"/>
    <s v="2016-08-10"/>
    <s v="2016-08-10"/>
    <n v="40"/>
    <n v="47"/>
    <s v="SHANGHAI"/>
    <s v="FOB"/>
    <x v="0"/>
    <n v="1"/>
    <x v="367"/>
    <s v="RAILWAY"/>
    <s v="GDAŃSK"/>
    <s v="1"/>
    <s v="1071/2016/6"/>
    <n v="52"/>
    <s v="AW16"/>
    <s v="ZHENJIANG S&amp;C"/>
    <n v="1174"/>
    <n v="0"/>
    <n v="1"/>
    <n v="0"/>
    <n v="15821"/>
    <n v="31.46"/>
    <s v="People's Republic of China"/>
    <n v="18.184971098265901"/>
    <n v="13.28"/>
    <x v="2"/>
    <s v="LCL"/>
  </r>
  <r>
    <s v="2016-06-24"/>
    <s v="2016-08-03"/>
    <s v="2016-08-10"/>
    <s v="2016-08-10"/>
    <n v="40"/>
    <n v="47"/>
    <s v="SHANGHAI"/>
    <s v="FOB"/>
    <x v="0"/>
    <n v="1"/>
    <x v="6"/>
    <s v="RAILWAY"/>
    <s v="GDAŃSK"/>
    <s v="1"/>
    <s v="1799/2016/6"/>
    <n v="52"/>
    <s v="AW16"/>
    <s v="HAILI ACCESSORIES"/>
    <n v="113"/>
    <m/>
    <m/>
    <m/>
    <n v="7452"/>
    <n v="8.6199999999999992"/>
    <s v="People's Republic of China"/>
    <n v="4.9826589595375701"/>
    <n v="3.64"/>
    <x v="1"/>
    <s v="LCL"/>
  </r>
  <r>
    <s v="2016-06-24"/>
    <s v="2016-08-03"/>
    <s v="2016-08-10"/>
    <s v="2016-08-10"/>
    <n v="40"/>
    <n v="47"/>
    <s v="SHANGHAI"/>
    <s v="FOB"/>
    <x v="0"/>
    <n v="1"/>
    <x v="6"/>
    <s v="RAILWAY"/>
    <s v="GDAŃSK"/>
    <s v="1"/>
    <s v="287/2016/2"/>
    <n v="54"/>
    <s v="AW16"/>
    <s v="HANGZHOU EAST CO LTD"/>
    <n v="635"/>
    <m/>
    <m/>
    <m/>
    <n v="8298"/>
    <n v="15.62"/>
    <s v="People's Republic of China"/>
    <n v="9.0289017341040498"/>
    <n v="6.59"/>
    <x v="1"/>
    <s v="LCL"/>
  </r>
  <r>
    <s v="2016-06-25"/>
    <s v="2016-06-27"/>
    <s v="2016-07-11"/>
    <s v="2016-07-11"/>
    <n v="2"/>
    <n v="16"/>
    <s v="ŁÓDŹ"/>
    <s v="DDU"/>
    <x v="2"/>
    <n v="1"/>
    <x v="83"/>
    <s v="TRUCK"/>
    <s v="WARSZAWA"/>
    <s v="1"/>
    <s v="42575/2015/1"/>
    <n v="54"/>
    <s v="AW16"/>
    <s v="PADMA SATEL ARAB"/>
    <n v="1082"/>
    <n v="0"/>
    <n v="0"/>
    <n v="0"/>
    <n v="14907"/>
    <n v="24.28"/>
    <s v="Bangladesh"/>
    <n v="14.034682080924901"/>
    <n v="10.25"/>
    <x v="2"/>
    <s v="LCL"/>
  </r>
  <r>
    <s v="2016-06-25"/>
    <s v="2016-06-27"/>
    <s v="2016-07-11"/>
    <s v="2016-07-11"/>
    <n v="2"/>
    <n v="16"/>
    <s v="ŁÓDŹ"/>
    <s v="DDU"/>
    <x v="2"/>
    <n v="1"/>
    <x v="83"/>
    <s v="TRUCK"/>
    <s v="WARSZAWA"/>
    <s v="1"/>
    <s v="42575/2015/10"/>
    <n v="54"/>
    <s v="AW16"/>
    <s v="PADMA SATEL ARAB"/>
    <n v="955"/>
    <n v="0"/>
    <n v="0"/>
    <n v="0"/>
    <n v="12491"/>
    <n v="23.87"/>
    <s v="Bangladesh"/>
    <n v="13.797687861271701"/>
    <n v="10.07"/>
    <x v="1"/>
    <s v="LCL"/>
  </r>
  <r>
    <s v="2016-06-25"/>
    <s v="2016-06-27"/>
    <s v="2016-07-11"/>
    <s v="2016-07-11"/>
    <n v="2"/>
    <n v="16"/>
    <s v="ŁÓDŹ"/>
    <s v="DDU"/>
    <x v="2"/>
    <n v="1"/>
    <x v="83"/>
    <s v="TRUCK"/>
    <s v="WARSZAWA"/>
    <s v="1"/>
    <s v="42575/2015/8"/>
    <n v="54"/>
    <s v="AW16"/>
    <s v="PADMA SATEL ARAB"/>
    <n v="413"/>
    <n v="0"/>
    <n v="0"/>
    <n v="0"/>
    <n v="5864"/>
    <n v="10.77"/>
    <s v="Bangladesh"/>
    <n v="6.2254335260115603"/>
    <n v="4.54"/>
    <x v="1"/>
    <s v="LCL"/>
  </r>
  <r>
    <s v="2016-06-25"/>
    <s v="2016-06-28"/>
    <s v="2016-07-07"/>
    <s v="2016-07-07"/>
    <n v="3"/>
    <n v="12"/>
    <s v="ŁÓDŹ"/>
    <s v="DDU"/>
    <x v="2"/>
    <n v="1"/>
    <x v="83"/>
    <s v="TRUCK"/>
    <s v="WARSZAWA"/>
    <s v="1"/>
    <s v="688/2016/7"/>
    <n v="54"/>
    <s v="AW16"/>
    <s v="SANGOTRA FASHIONS"/>
    <n v="321"/>
    <n v="0"/>
    <n v="0"/>
    <n v="0"/>
    <n v="3601"/>
    <m/>
    <s v="India"/>
    <n v="0"/>
    <n v="0"/>
    <x v="1"/>
    <s v="LCL"/>
  </r>
  <r>
    <s v="2016-06-25"/>
    <s v="2016-06-29"/>
    <s v="2016-07-07"/>
    <s v="2016-07-07"/>
    <n v="4"/>
    <n v="12"/>
    <s v="ŁÓDŹ"/>
    <s v="DDU"/>
    <x v="2"/>
    <n v="1"/>
    <x v="83"/>
    <s v="TRUCK"/>
    <s v="WARSZAWA"/>
    <s v="1"/>
    <s v="43188/2015/15"/>
    <n v="54"/>
    <s v="AW16"/>
    <s v="FASHION WEAR INT'L"/>
    <n v="1482"/>
    <n v="0"/>
    <n v="0"/>
    <n v="0"/>
    <n v="34010"/>
    <n v="29.53"/>
    <s v="Bangladesh"/>
    <n v="17.069364161849698"/>
    <n v="12.46"/>
    <x v="2"/>
    <s v="LCL"/>
  </r>
  <r>
    <s v="2016-06-25"/>
    <s v="2016-07-10"/>
    <s v="2016-07-15"/>
    <s v="2016-07-15"/>
    <n v="15"/>
    <n v="20"/>
    <s v="ŁÓDŹ"/>
    <s v="DDU"/>
    <x v="4"/>
    <n v="0"/>
    <x v="368"/>
    <s v="RAILWAY"/>
    <s v="MAŁASZEWICZE"/>
    <s v="1"/>
    <s v="1037/2016/9"/>
    <n v="54"/>
    <s v="AW16"/>
    <s v="QUANZHOU CEREALS O&amp;F"/>
    <n v="1239"/>
    <n v="0"/>
    <n v="1"/>
    <n v="0"/>
    <n v="10900"/>
    <m/>
    <s v="People's Republic of China"/>
    <n v="0"/>
    <n v="0"/>
    <x v="1"/>
    <s v="LCL"/>
  </r>
  <r>
    <s v="2016-06-25"/>
    <s v="2016-07-23"/>
    <s v="2016-07-27"/>
    <s v="2016-07-27"/>
    <n v="28"/>
    <n v="32"/>
    <s v="TUTICORIN"/>
    <s v="FOB"/>
    <x v="0"/>
    <n v="1"/>
    <x v="369"/>
    <s v="TRUCK"/>
    <s v="HAMBURG"/>
    <s v="1"/>
    <s v="4043/2016/1"/>
    <n v="52"/>
    <s v="AW16"/>
    <s v="BLOOM CLOTHING CO."/>
    <n v="1160"/>
    <n v="0"/>
    <n v="0"/>
    <n v="1"/>
    <n v="17643"/>
    <n v="6.2"/>
    <s v="India"/>
    <n v="3.5838150289017299"/>
    <n v="2.62"/>
    <x v="1"/>
    <s v="LCL"/>
  </r>
  <r>
    <s v="2016-06-25"/>
    <s v="2016-07-23"/>
    <s v="2016-07-27"/>
    <s v="2016-07-27"/>
    <n v="28"/>
    <n v="32"/>
    <s v="TUTICORIN"/>
    <s v="FOB"/>
    <x v="0"/>
    <n v="1"/>
    <x v="6"/>
    <s v="TRUCK"/>
    <s v="HAMBURG"/>
    <s v="1"/>
    <s v="43183/2015/2"/>
    <n v="54"/>
    <s v="AW16"/>
    <s v="KARTHIKAI TEXTILE"/>
    <n v="2034"/>
    <m/>
    <m/>
    <m/>
    <n v="40975"/>
    <n v="43.19"/>
    <s v="India"/>
    <n v="24.965317919075101"/>
    <n v="18.22"/>
    <x v="2"/>
    <s v="20"/>
  </r>
  <r>
    <s v="2016-06-25"/>
    <s v="2016-07-23"/>
    <s v="2016-07-27"/>
    <s v="2016-07-27"/>
    <n v="28"/>
    <n v="32"/>
    <s v="TUTICORIN"/>
    <s v="FOB"/>
    <x v="0"/>
    <n v="1"/>
    <x v="6"/>
    <s v="TRUCK"/>
    <s v="HAMBURG"/>
    <s v="1"/>
    <s v="716/2016/10"/>
    <n v="54"/>
    <s v="AW16"/>
    <s v="LICHEE APPAREL"/>
    <n v="288"/>
    <m/>
    <m/>
    <m/>
    <n v="5328"/>
    <n v="5.78"/>
    <s v="India"/>
    <n v="3.3410404624277499"/>
    <n v="2.44"/>
    <x v="1"/>
    <s v="LCL"/>
  </r>
  <r>
    <s v="2016-06-25"/>
    <s v="2016-07-28"/>
    <s v="2016-08-02"/>
    <s v="2016-08-02"/>
    <n v="33"/>
    <n v="38"/>
    <s v="TUTICORIN"/>
    <s v="FOB"/>
    <x v="0"/>
    <n v="0"/>
    <x v="370"/>
    <s v="RAILWAY"/>
    <s v="GDAŃSK"/>
    <s v="1"/>
    <s v="43190/2015/11"/>
    <n v="54"/>
    <s v="AW16"/>
    <s v="BLOOM CLOTHING CO."/>
    <n v="847"/>
    <n v="1"/>
    <n v="0"/>
    <n v="0"/>
    <n v="16737"/>
    <n v="21.97"/>
    <s v="India"/>
    <n v="12.699421965317899"/>
    <n v="9.27"/>
    <x v="1"/>
    <s v="LCL"/>
  </r>
  <r>
    <s v="2016-06-25"/>
    <s v="2016-07-31"/>
    <s v="2016-08-23"/>
    <s v="2016-08-23"/>
    <n v="36"/>
    <n v="59"/>
    <s v="CHITTAGONG"/>
    <s v="FOB"/>
    <x v="0"/>
    <n v="1"/>
    <x v="371"/>
    <s v="RAILWAY"/>
    <s v="GDAŃSK"/>
    <s v="1"/>
    <s v="568/2016/16"/>
    <n v="54"/>
    <s v="AW16"/>
    <s v="FAIR TRADE INT'L"/>
    <n v="951"/>
    <n v="1"/>
    <n v="0"/>
    <n v="0"/>
    <n v="17415"/>
    <n v="16"/>
    <s v="Bangladesh"/>
    <n v="9.2485549132948002"/>
    <n v="6.75"/>
    <x v="1"/>
    <s v="LCL"/>
  </r>
  <r>
    <s v="2016-06-25"/>
    <s v="2016-07-31"/>
    <s v="2016-08-23"/>
    <s v="2016-08-23"/>
    <n v="36"/>
    <n v="59"/>
    <s v="CHITTAGONG"/>
    <s v="FOB"/>
    <x v="0"/>
    <n v="1"/>
    <x v="6"/>
    <s v="RAILWAY"/>
    <s v="GDAŃSK"/>
    <s v="1"/>
    <s v="574/2016/23"/>
    <n v="54"/>
    <s v="AW16"/>
    <s v="TRANSFIGURE CLOTHING"/>
    <n v="783"/>
    <m/>
    <m/>
    <m/>
    <n v="14295"/>
    <n v="14"/>
    <s v="Bangladesh"/>
    <n v="8.0924855491329506"/>
    <n v="5.91"/>
    <x v="1"/>
    <s v="LCL"/>
  </r>
  <r>
    <s v="2016-06-26"/>
    <s v="2016-06-28"/>
    <s v="2016-06-30"/>
    <s v="2016-06-30"/>
    <n v="2"/>
    <n v="4"/>
    <s v="ŁÓDŹ"/>
    <s v="DDU"/>
    <x v="2"/>
    <n v="1"/>
    <x v="83"/>
    <s v="TRUCK"/>
    <s v="FRANKFURT"/>
    <s v="1"/>
    <s v="1037/2016/10"/>
    <n v="54"/>
    <s v="AW16"/>
    <s v="QUANZHOU CEREALS O&amp;F"/>
    <n v="2374"/>
    <n v="0"/>
    <n v="0"/>
    <n v="0"/>
    <n v="39599"/>
    <n v="57.52"/>
    <s v="People's Republic of China"/>
    <n v="33.248554913294797"/>
    <n v="24.27"/>
    <x v="0"/>
    <s v="20"/>
  </r>
  <r>
    <s v="2016-06-26"/>
    <s v="2016-08-10"/>
    <s v="2016-08-17"/>
    <s v="2016-08-17"/>
    <n v="45"/>
    <n v="52"/>
    <s v="CHITTAGONG"/>
    <s v="FOB"/>
    <x v="0"/>
    <n v="1"/>
    <x v="372"/>
    <s v="RAILWAY"/>
    <s v="GDYNIA"/>
    <s v="1"/>
    <s v="43189/2015/9"/>
    <n v="54"/>
    <s v="AW16"/>
    <s v="SAILOR MOON CLOTHING LTD"/>
    <n v="799"/>
    <n v="0"/>
    <n v="0"/>
    <n v="1"/>
    <n v="11881"/>
    <n v="19.68"/>
    <s v="Bangladesh"/>
    <n v="11.3757225433526"/>
    <n v="8.3000000000000007"/>
    <x v="1"/>
    <s v="LCL"/>
  </r>
  <r>
    <s v="2016-06-26"/>
    <s v="2016-08-10"/>
    <s v="2016-08-17"/>
    <s v="2016-08-17"/>
    <n v="45"/>
    <n v="52"/>
    <s v="CHITTAGONG"/>
    <s v="FOB"/>
    <x v="0"/>
    <n v="1"/>
    <x v="6"/>
    <s v="RAILWAY"/>
    <s v="GDYNIA"/>
    <s v="1"/>
    <s v="574/2016/24"/>
    <n v="54"/>
    <s v="AW16"/>
    <s v="TRANSFIGURE CLOTHING"/>
    <n v="2904"/>
    <m/>
    <m/>
    <m/>
    <n v="55389"/>
    <n v="43.31"/>
    <s v="Bangladesh"/>
    <n v="25.034682080924899"/>
    <n v="18.28"/>
    <x v="2"/>
    <s v="20"/>
  </r>
  <r>
    <s v="2016-06-27"/>
    <s v="2016-06-29"/>
    <s v="2016-07-11"/>
    <s v="2016-07-11"/>
    <n v="2"/>
    <n v="14"/>
    <s v="ŁÓDŹ"/>
    <s v="DDU"/>
    <x v="2"/>
    <n v="1"/>
    <x v="83"/>
    <s v="TRUCK"/>
    <s v="WARSZAWA"/>
    <s v="1"/>
    <s v="42575/2015/12"/>
    <n v="54"/>
    <s v="AW16"/>
    <s v="PADMA SATEL ARAB"/>
    <n v="495"/>
    <n v="0"/>
    <n v="0"/>
    <n v="0"/>
    <n v="6987"/>
    <n v="12.46"/>
    <s v="Bangladesh"/>
    <n v="7.2023121387283204"/>
    <n v="5.26"/>
    <x v="1"/>
    <s v="LCL"/>
  </r>
  <r>
    <s v="2016-06-27"/>
    <s v="2016-07-21"/>
    <s v="2016-08-04"/>
    <s v="2016-08-04"/>
    <n v="24"/>
    <n v="38"/>
    <s v="NHAVA SHEVA"/>
    <s v="FOB"/>
    <x v="0"/>
    <n v="0"/>
    <x v="373"/>
    <s v="TRUCK"/>
    <s v="HAMBURG"/>
    <s v="1"/>
    <s v="61435/AW16/1"/>
    <n v="54"/>
    <s v="AW16"/>
    <s v="SANGOTRA FASHIONS"/>
    <n v="3375"/>
    <n v="0"/>
    <n v="0"/>
    <n v="1"/>
    <n v="45400"/>
    <n v="67.819999999999993"/>
    <s v="India"/>
    <n v="39.202312138728303"/>
    <n v="28.62"/>
    <x v="0"/>
    <s v="40"/>
  </r>
  <r>
    <s v="2016-06-27"/>
    <s v="2016-07-30"/>
    <s v="2016-08-03"/>
    <s v="2016-08-03"/>
    <n v="33"/>
    <n v="37"/>
    <s v="NINGBO"/>
    <s v="FOB"/>
    <x v="0"/>
    <n v="0"/>
    <x v="374"/>
    <s v="TRUCK"/>
    <s v="GDAŃSK"/>
    <s v="1"/>
    <s v="577/2016/13"/>
    <n v="54"/>
    <s v="AW16"/>
    <s v="NINGBO MIAORUI"/>
    <n v="5178"/>
    <n v="0"/>
    <n v="0"/>
    <n v="4"/>
    <n v="93391"/>
    <n v="268.73"/>
    <s v="People's Republic of China"/>
    <n v="155.33526011560701"/>
    <n v="113.39"/>
    <x v="3"/>
    <s v="40hc"/>
  </r>
  <r>
    <m/>
    <m/>
    <m/>
    <m/>
    <m/>
    <m/>
    <m/>
    <m/>
    <x v="1"/>
    <m/>
    <x v="6"/>
    <m/>
    <m/>
    <m/>
    <m/>
    <m/>
    <m/>
    <m/>
    <m/>
    <m/>
    <m/>
    <m/>
    <m/>
    <m/>
    <m/>
    <m/>
    <m/>
    <x v="3"/>
    <s v="40hc"/>
  </r>
  <r>
    <m/>
    <m/>
    <m/>
    <m/>
    <m/>
    <m/>
    <m/>
    <m/>
    <x v="1"/>
    <m/>
    <x v="6"/>
    <m/>
    <m/>
    <m/>
    <m/>
    <m/>
    <m/>
    <m/>
    <m/>
    <m/>
    <m/>
    <m/>
    <m/>
    <m/>
    <m/>
    <m/>
    <m/>
    <x v="3"/>
    <m/>
  </r>
  <r>
    <s v="2016-06-27"/>
    <s v="2016-07-30"/>
    <s v="2016-08-04"/>
    <s v="2016-08-04"/>
    <n v="33"/>
    <n v="38"/>
    <s v="NINGBO"/>
    <s v="FOB"/>
    <x v="0"/>
    <n v="0"/>
    <x v="375"/>
    <s v="TRUCK"/>
    <s v="GDAŃSK"/>
    <s v="1"/>
    <s v="8068/2016/4"/>
    <n v="51"/>
    <s v="AW16"/>
    <s v="BOK CO., LTD."/>
    <n v="871"/>
    <n v="1"/>
    <n v="0"/>
    <n v="0"/>
    <n v="7534"/>
    <n v="25.26"/>
    <s v="People's Republic of China"/>
    <n v="14.601156069364199"/>
    <n v="10.66"/>
    <x v="2"/>
    <s v="LCL"/>
  </r>
  <r>
    <s v="2016-06-27"/>
    <s v="2016-07-30"/>
    <s v="2016-08-04"/>
    <s v="2016-08-04"/>
    <n v="33"/>
    <n v="38"/>
    <s v="NINGBO"/>
    <s v="FOB"/>
    <x v="0"/>
    <n v="0"/>
    <x v="376"/>
    <s v="TRUCK"/>
    <s v="GDAŃSK"/>
    <s v="1"/>
    <s v="7559/2016/3"/>
    <n v="51"/>
    <s v="AW16"/>
    <s v="ZHEJIANG YUHONG"/>
    <n v="1983"/>
    <n v="0"/>
    <n v="2"/>
    <n v="0"/>
    <n v="28160"/>
    <n v="98.65"/>
    <s v="People's Republic of China"/>
    <n v="57.023121387283197"/>
    <n v="41.63"/>
    <x v="3"/>
    <s v="40"/>
  </r>
  <r>
    <s v="2016-06-27"/>
    <s v="2016-07-30"/>
    <s v="2016-08-04"/>
    <s v="2016-08-04"/>
    <n v="33"/>
    <n v="38"/>
    <s v="NINGBO"/>
    <s v="FOB"/>
    <x v="0"/>
    <n v="1"/>
    <x v="377"/>
    <s v="TRUCK"/>
    <s v="GDAŃSK"/>
    <s v="1"/>
    <s v="3703/2016/2"/>
    <n v="54"/>
    <s v="AW16"/>
    <s v="VIVID COLOUR"/>
    <n v="501"/>
    <n v="0"/>
    <n v="1"/>
    <n v="0"/>
    <n v="8692"/>
    <n v="19.010000000000002"/>
    <s v="Hong Kong S.A.R."/>
    <n v="10.9884393063584"/>
    <n v="8.02"/>
    <x v="1"/>
    <s v="LCL"/>
  </r>
  <r>
    <s v="2016-06-27"/>
    <s v="2016-07-30"/>
    <s v="2016-08-04"/>
    <s v="2016-08-04"/>
    <n v="33"/>
    <n v="38"/>
    <s v="NINGBO"/>
    <s v="FOB"/>
    <x v="0"/>
    <n v="1"/>
    <x v="6"/>
    <s v="TRUCK"/>
    <s v="GDAŃSK"/>
    <s v="1"/>
    <s v="703/2016/3"/>
    <n v="54"/>
    <s v="AW16"/>
    <s v="NINGBO EVERGREEN"/>
    <n v="842"/>
    <m/>
    <m/>
    <m/>
    <n v="14108"/>
    <n v="35.65"/>
    <s v="People's Republic of China"/>
    <n v="20.606936416185"/>
    <n v="15.04"/>
    <x v="2"/>
    <s v="20"/>
  </r>
  <r>
    <s v="2016-06-27"/>
    <s v="2016-08-03"/>
    <s v="2016-08-08"/>
    <s v="2016-08-08"/>
    <n v="37"/>
    <n v="42"/>
    <s v="CHITTAGONG"/>
    <s v="FOB"/>
    <x v="0"/>
    <n v="0"/>
    <x v="378"/>
    <s v="RAILWAY"/>
    <s v="GDYNIA"/>
    <s v="1"/>
    <s v="43189/2015/11"/>
    <n v="54"/>
    <s v="AW16"/>
    <s v="SAILOR MOON CLOTHING LTD"/>
    <n v="977"/>
    <n v="1"/>
    <n v="0"/>
    <n v="0"/>
    <n v="12770"/>
    <n v="25.26"/>
    <s v="Bangladesh"/>
    <n v="14.601156069364199"/>
    <n v="10.66"/>
    <x v="2"/>
    <s v="LCL"/>
  </r>
  <r>
    <s v="2016-06-27"/>
    <s v="2016-08-04"/>
    <s v="2016-08-23"/>
    <s v="2016-08-23"/>
    <n v="38"/>
    <n v="57"/>
    <s v="CHITTAGONG"/>
    <s v="FOB"/>
    <x v="0"/>
    <n v="0"/>
    <x v="379"/>
    <s v="RAILWAY"/>
    <s v="GDYNIA"/>
    <s v="1"/>
    <s v="697/2016/17"/>
    <n v="54"/>
    <s v="AW16"/>
    <s v="TEXZAM INTERNATIONAL"/>
    <n v="1084"/>
    <n v="0"/>
    <n v="0"/>
    <n v="1"/>
    <n v="18694"/>
    <n v="69.31"/>
    <s v="Bangladesh"/>
    <n v="40.063583815028899"/>
    <n v="29.25"/>
    <x v="0"/>
    <s v="40"/>
  </r>
  <r>
    <s v="2016-06-27"/>
    <s v="2016-08-04"/>
    <s v="2016-08-23"/>
    <s v="2016-08-23"/>
    <n v="38"/>
    <n v="57"/>
    <s v="CHITTAGONG"/>
    <s v="FOB"/>
    <x v="0"/>
    <n v="1"/>
    <x v="380"/>
    <s v="RAILWAY"/>
    <s v="GDYNIA"/>
    <s v="1"/>
    <s v="43189/2015/10"/>
    <n v="54"/>
    <s v="AW16"/>
    <s v="SAILOR MOON CLOTHING LTD"/>
    <n v="1118"/>
    <n v="0"/>
    <n v="0"/>
    <n v="1"/>
    <n v="21023"/>
    <n v="41.29"/>
    <s v="Bangladesh"/>
    <n v="23.867052023121399"/>
    <n v="17.420000000000002"/>
    <x v="2"/>
    <s v="20"/>
  </r>
  <r>
    <s v="2016-06-27"/>
    <s v="2016-08-04"/>
    <s v="2016-08-23"/>
    <s v="2016-08-23"/>
    <n v="38"/>
    <n v="57"/>
    <s v="CHITTAGONG"/>
    <s v="FOB"/>
    <x v="0"/>
    <n v="1"/>
    <x v="6"/>
    <s v="RAILWAY"/>
    <s v="GDYNIA"/>
    <s v="1"/>
    <s v="568/2016/19"/>
    <n v="54"/>
    <s v="AW16"/>
    <s v="FAIR TRADE INT'L"/>
    <n v="250"/>
    <m/>
    <m/>
    <m/>
    <n v="3968"/>
    <n v="10.130000000000001"/>
    <s v="Bangladesh"/>
    <n v="5.8554913294797704"/>
    <n v="4.2699999999999996"/>
    <x v="1"/>
    <s v="LCL"/>
  </r>
  <r>
    <s v="2016-06-27"/>
    <s v="2016-08-04"/>
    <s v="2016-08-23"/>
    <s v="2016-08-23"/>
    <n v="38"/>
    <n v="57"/>
    <s v="CHITTAGONG"/>
    <s v="FOB"/>
    <x v="0"/>
    <n v="1"/>
    <x v="6"/>
    <s v="RAILWAY"/>
    <s v="GDYNIA"/>
    <s v="1"/>
    <s v="697/2016/18"/>
    <n v="54"/>
    <s v="AW16"/>
    <s v="TEXZAM INTERNATIONAL"/>
    <n v="507"/>
    <m/>
    <m/>
    <m/>
    <n v="7647"/>
    <n v="15.49"/>
    <s v="Bangladesh"/>
    <n v="8.9537572254335291"/>
    <n v="6.54"/>
    <x v="1"/>
    <s v="LCL"/>
  </r>
  <r>
    <s v="2016-06-27"/>
    <s v="2016-08-04"/>
    <s v="2016-08-24"/>
    <s v="2016-08-24"/>
    <n v="38"/>
    <n v="58"/>
    <s v="CHITTAGONG"/>
    <s v="FOB"/>
    <x v="0"/>
    <n v="0"/>
    <x v="381"/>
    <s v="TRUCK"/>
    <s v="GDYNIA"/>
    <s v="1"/>
    <s v="568/2016/18"/>
    <n v="54"/>
    <s v="AW16"/>
    <s v="FAIR TRADE INT'L"/>
    <n v="1635"/>
    <n v="0"/>
    <n v="0"/>
    <n v="1"/>
    <n v="29952"/>
    <n v="64.099999999999994"/>
    <s v="Bangladesh"/>
    <n v="37.0520231213873"/>
    <n v="27.05"/>
    <x v="0"/>
    <s v="20"/>
  </r>
  <r>
    <s v="2016-06-28"/>
    <s v="2016-06-30"/>
    <s v="2016-07-11"/>
    <s v="2016-07-11"/>
    <n v="2"/>
    <n v="13"/>
    <s v="ŁÓDŹ"/>
    <s v="DDU"/>
    <x v="2"/>
    <n v="1"/>
    <x v="83"/>
    <s v="TRUCK"/>
    <s v="WARSZAWA"/>
    <s v="1"/>
    <s v="42575/2015/11"/>
    <n v="54"/>
    <s v="AW16"/>
    <s v="PADMA SATEL ARAB"/>
    <n v="584"/>
    <n v="0"/>
    <n v="0"/>
    <n v="0"/>
    <n v="7435"/>
    <m/>
    <s v="Bangladesh"/>
    <n v="0"/>
    <n v="0"/>
    <x v="1"/>
    <s v="LCL"/>
  </r>
  <r>
    <s v="2016-06-28"/>
    <s v="2016-07-04"/>
    <s v="2016-07-05"/>
    <s v="2016-07-05"/>
    <n v="6"/>
    <n v="7"/>
    <s v="WARSZAWA"/>
    <s v="DDU"/>
    <x v="2"/>
    <n v="1"/>
    <x v="83"/>
    <s v="TRUCK"/>
    <s v="FRANKFURT"/>
    <s v="1"/>
    <s v="43192/2015/17"/>
    <n v="54"/>
    <s v="AW16"/>
    <s v="INNOVATION DESIGN"/>
    <n v="302"/>
    <n v="0"/>
    <n v="0"/>
    <n v="0"/>
    <n v="3701"/>
    <n v="8.43"/>
    <s v="Bangladesh"/>
    <n v="4.8728323699422003"/>
    <n v="3.56"/>
    <x v="1"/>
    <s v="LCL"/>
  </r>
  <r>
    <s v="2016-06-29"/>
    <s v="2016-07-30"/>
    <s v="2016-08-04"/>
    <s v="2016-08-04"/>
    <n v="31"/>
    <n v="36"/>
    <s v="SHENZHEN"/>
    <s v="FOB"/>
    <x v="0"/>
    <n v="0"/>
    <x v="382"/>
    <s v="TRUCK"/>
    <s v="GDAŃSK"/>
    <s v="1"/>
    <s v="7536/2016/3"/>
    <n v="51"/>
    <s v="AW16"/>
    <s v="YONGXINGLONG CHILDRE"/>
    <n v="1259"/>
    <n v="1"/>
    <n v="0"/>
    <n v="0"/>
    <n v="11060"/>
    <n v="26.09"/>
    <s v="People's Republic of China"/>
    <n v="15.0809248554913"/>
    <n v="11.01"/>
    <x v="2"/>
    <s v="LCL"/>
  </r>
  <r>
    <s v="2016-06-30"/>
    <s v="2016-08-10"/>
    <s v="2016-09-05"/>
    <s v="2016-09-05"/>
    <n v="41"/>
    <n v="67"/>
    <s v="CHITTAGONG"/>
    <s v="FOB"/>
    <x v="0"/>
    <n v="1"/>
    <x v="383"/>
    <s v="RAILWAY"/>
    <s v="GDYNIA"/>
    <s v="1"/>
    <s v="568/2016/17"/>
    <n v="54"/>
    <s v="AW16"/>
    <s v="FAIR TRADE INT'L"/>
    <n v="243"/>
    <n v="1"/>
    <n v="0"/>
    <n v="0"/>
    <n v="3550"/>
    <n v="7.82"/>
    <s v="Bangladesh"/>
    <n v="4.5202312138728296"/>
    <n v="3.3"/>
    <x v="1"/>
    <s v="LCL"/>
  </r>
  <r>
    <s v="2016-06-30"/>
    <s v="2016-08-10"/>
    <s v="2016-09-05"/>
    <s v="2016-09-05"/>
    <n v="41"/>
    <n v="67"/>
    <s v="CHITTAGONG"/>
    <s v="FOB"/>
    <x v="0"/>
    <n v="1"/>
    <x v="6"/>
    <s v="RAILWAY"/>
    <s v="GDYNIA"/>
    <s v="1"/>
    <s v="697/2016/16"/>
    <n v="54"/>
    <s v="AW16"/>
    <s v="TEXZAM INTERNATIONAL"/>
    <n v="334"/>
    <m/>
    <m/>
    <m/>
    <n v="4462"/>
    <n v="6.45"/>
    <s v="Bangladesh"/>
    <n v="3.7283236994219702"/>
    <n v="2.72"/>
    <x v="1"/>
    <s v="LCL"/>
  </r>
  <r>
    <s v="2016-06-30"/>
    <s v="2016-08-10"/>
    <s v="2016-09-05"/>
    <s v="2016-09-05"/>
    <n v="41"/>
    <n v="67"/>
    <s v="CHITTAGONG"/>
    <s v="FOB"/>
    <x v="0"/>
    <n v="1"/>
    <x v="6"/>
    <s v="RAILWAY"/>
    <s v="GDYNIA"/>
    <s v="1"/>
    <s v="697/2016/19"/>
    <n v="54"/>
    <s v="AW16"/>
    <s v="TEXZAM INTERNATIONAL"/>
    <n v="272"/>
    <m/>
    <m/>
    <m/>
    <n v="3295"/>
    <n v="10.88"/>
    <s v="Bangladesh"/>
    <n v="6.2890173410404602"/>
    <n v="4.59"/>
    <x v="1"/>
    <s v="LCL"/>
  </r>
  <r>
    <s v="2016-07-01"/>
    <s v="2016-07-03"/>
    <s v="2016-07-14"/>
    <s v="2016-07-14"/>
    <n v="2"/>
    <n v="13"/>
    <s v="ŁÓDŹ"/>
    <s v="DDU"/>
    <x v="2"/>
    <n v="1"/>
    <x v="83"/>
    <s v="TRUCK"/>
    <s v="WARSZAWA"/>
    <s v="1"/>
    <s v="1019/2016/1"/>
    <n v="54"/>
    <s v="AW16"/>
    <s v="TEX FASHION GLOBAL"/>
    <n v="714"/>
    <n v="0"/>
    <n v="0"/>
    <n v="0"/>
    <n v="8701"/>
    <m/>
    <s v="Bangladesh"/>
    <n v="0"/>
    <n v="0"/>
    <x v="1"/>
    <s v="LCL"/>
  </r>
  <r>
    <s v="2016-07-01"/>
    <s v="2016-07-04"/>
    <s v="2016-07-06"/>
    <s v="2016-07-06"/>
    <n v="3"/>
    <n v="5"/>
    <s v="ŁÓDŹ"/>
    <s v="DDU"/>
    <x v="2"/>
    <n v="1"/>
    <x v="83"/>
    <s v="TRUCK"/>
    <s v="FRANKFURT"/>
    <s v="1"/>
    <s v="1037/2016/1"/>
    <n v="54"/>
    <s v="AW16"/>
    <s v="QUANZHOU CEREALS O&amp;F"/>
    <n v="1253"/>
    <n v="0"/>
    <n v="0"/>
    <n v="0"/>
    <n v="21902"/>
    <n v="21.62"/>
    <s v="People's Republic of China"/>
    <n v="12.4971098265896"/>
    <n v="9.1199999999999992"/>
    <x v="1"/>
    <s v="LCL"/>
  </r>
  <r>
    <s v="2016-07-01"/>
    <s v="2016-08-04"/>
    <s v="2016-08-10"/>
    <s v="2016-08-10"/>
    <n v="34"/>
    <n v="40"/>
    <s v="XIAMEN"/>
    <s v="FOB"/>
    <x v="0"/>
    <n v="0"/>
    <x v="384"/>
    <s v="RAILWAY"/>
    <s v="GDAŃSK"/>
    <s v="1"/>
    <s v="4183/2016/1"/>
    <n v="54"/>
    <s v="AW16"/>
    <s v="QUANZHOU ANCHOR"/>
    <n v="330"/>
    <n v="1"/>
    <n v="0"/>
    <n v="0"/>
    <n v="3651"/>
    <n v="28.6"/>
    <s v="People's Republic of China"/>
    <n v="16.531791907514499"/>
    <n v="12.07"/>
    <x v="2"/>
    <s v="LCL"/>
  </r>
  <r>
    <s v="2016-07-01"/>
    <s v="2016-08-08"/>
    <s v="2016-08-11"/>
    <s v="2016-08-11"/>
    <n v="38"/>
    <n v="41"/>
    <s v="SHANGHAI"/>
    <s v="FOB"/>
    <x v="0"/>
    <n v="0"/>
    <x v="385"/>
    <s v="RAILWAY"/>
    <s v="GDAŃSK"/>
    <s v="1"/>
    <s v="275/2016/12"/>
    <n v="54"/>
    <s v="AW16"/>
    <s v="SUMEC TEXTILE"/>
    <n v="1329"/>
    <n v="0"/>
    <n v="1"/>
    <n v="1"/>
    <n v="13392"/>
    <n v="101.13"/>
    <s v="People's Republic of China"/>
    <n v="58.456647398843899"/>
    <n v="42.67"/>
    <x v="3"/>
    <s v="40"/>
  </r>
  <r>
    <s v="2016-07-01"/>
    <s v="2016-08-08"/>
    <s v="2016-08-11"/>
    <s v="2016-08-11"/>
    <n v="38"/>
    <n v="41"/>
    <s v="SHANGHAI"/>
    <s v="FOB"/>
    <x v="0"/>
    <n v="0"/>
    <x v="386"/>
    <s v="RAILWAY"/>
    <s v="GDAŃSK"/>
    <s v="1"/>
    <s v="275/2016/11"/>
    <n v="54"/>
    <s v="AW16"/>
    <s v="SUMEC TEXTILE"/>
    <n v="448"/>
    <n v="1"/>
    <n v="0"/>
    <n v="0"/>
    <n v="4634"/>
    <n v="16.43"/>
    <s v="People's Republic of China"/>
    <n v="9.4971098265896003"/>
    <n v="6.93"/>
    <x v="1"/>
    <s v="LCL"/>
  </r>
  <r>
    <s v="2016-07-01"/>
    <s v="2016-08-08"/>
    <s v="2016-08-11"/>
    <s v="2016-08-11"/>
    <n v="38"/>
    <n v="41"/>
    <s v="SHANGHAI"/>
    <s v="FOB"/>
    <x v="0"/>
    <n v="0"/>
    <x v="387"/>
    <s v="RAILWAY"/>
    <s v="GDAŃSK"/>
    <s v="1"/>
    <s v="43063/2015/11"/>
    <n v="52"/>
    <s v="AW16"/>
    <s v="SUZHOU QINJIAN I/E"/>
    <n v="1994"/>
    <n v="0"/>
    <n v="1"/>
    <n v="0"/>
    <n v="29073"/>
    <n v="25.13"/>
    <s v="People's Republic of China"/>
    <n v="14.5260115606936"/>
    <n v="10.6"/>
    <x v="2"/>
    <s v="LCL"/>
  </r>
  <r>
    <s v="2016-07-01"/>
    <s v="2016-08-08"/>
    <s v="2016-08-12"/>
    <s v="2016-08-12"/>
    <n v="38"/>
    <n v="42"/>
    <s v="SHANGHAI"/>
    <s v="FOB"/>
    <x v="0"/>
    <n v="1"/>
    <x v="388"/>
    <s v="RAILWAY"/>
    <s v="GDAŃSK"/>
    <s v="1"/>
    <s v="1071/2016/3"/>
    <n v="52"/>
    <s v="AW16"/>
    <s v="ZHENJIANG S&amp;C"/>
    <n v="2579"/>
    <n v="0"/>
    <n v="0"/>
    <n v="1"/>
    <n v="34902"/>
    <n v="35.99"/>
    <s v="People's Republic of China"/>
    <n v="20.8034682080925"/>
    <n v="15.19"/>
    <x v="2"/>
    <s v="20"/>
  </r>
  <r>
    <s v="2016-07-01"/>
    <s v="2016-08-08"/>
    <s v="2016-08-12"/>
    <s v="2016-08-12"/>
    <n v="38"/>
    <n v="42"/>
    <s v="SHANGHAI"/>
    <s v="FOB"/>
    <x v="0"/>
    <n v="1"/>
    <x v="6"/>
    <s v="RAILWAY"/>
    <s v="GDAŃSK"/>
    <s v="1"/>
    <s v="1799/2016/2"/>
    <n v="52"/>
    <s v="AW16"/>
    <s v="HAILI ACCESSORIES"/>
    <n v="38"/>
    <m/>
    <m/>
    <m/>
    <n v="3200"/>
    <n v="2.74"/>
    <s v="People's Republic of China"/>
    <n v="1.5838150289017301"/>
    <n v="1.1599999999999999"/>
    <x v="1"/>
    <s v="LCL"/>
  </r>
  <r>
    <s v="2016-07-01"/>
    <s v="2016-08-08"/>
    <s v="2016-08-12"/>
    <s v="2016-08-12"/>
    <n v="38"/>
    <n v="42"/>
    <s v="SHANGHAI"/>
    <s v="FOB"/>
    <x v="0"/>
    <n v="1"/>
    <x v="6"/>
    <s v="RAILWAY"/>
    <s v="GDAŃSK"/>
    <s v="1"/>
    <s v="588/2016/6"/>
    <n v="52"/>
    <s v="AW16"/>
    <s v="BRIGHT SHOW INT.LTD"/>
    <n v="286"/>
    <m/>
    <m/>
    <m/>
    <n v="4200"/>
    <n v="4.3099999999999996"/>
    <s v="People's Republic of China"/>
    <n v="2.4913294797687899"/>
    <n v="1.82"/>
    <x v="1"/>
    <s v="LCL"/>
  </r>
  <r>
    <s v="2016-07-01"/>
    <s v="2016-08-08"/>
    <s v="2016-08-12"/>
    <s v="2016-08-12"/>
    <n v="38"/>
    <n v="42"/>
    <s v="SHANGHAI"/>
    <s v="FOB"/>
    <x v="0"/>
    <n v="1"/>
    <x v="6"/>
    <s v="RAILWAY"/>
    <s v="GDAŃSK"/>
    <s v="1"/>
    <s v="6237/2016/2"/>
    <n v="54"/>
    <s v="AW16"/>
    <s v="ANHUI GARMENTS I&amp;E"/>
    <n v="426"/>
    <m/>
    <m/>
    <m/>
    <n v="5931"/>
    <n v="16.68"/>
    <s v="People's Republic of China"/>
    <n v="9.64161849710983"/>
    <n v="7.04"/>
    <x v="1"/>
    <s v="LCL"/>
  </r>
  <r>
    <s v="2016-07-02"/>
    <s v="2016-08-06"/>
    <s v="2016-08-12"/>
    <s v="2016-08-12"/>
    <n v="35"/>
    <n v="41"/>
    <s v="CHITTAGONG"/>
    <s v="FOB"/>
    <x v="0"/>
    <n v="0"/>
    <x v="389"/>
    <s v="RAILWAY"/>
    <s v="GDAŃSK"/>
    <s v="1"/>
    <s v="734/2016/2"/>
    <n v="54"/>
    <s v="AW16"/>
    <s v="ZEMTEX EXPORT LTD"/>
    <n v="1119"/>
    <n v="0"/>
    <n v="0"/>
    <n v="1"/>
    <n v="19128"/>
    <n v="62.1"/>
    <s v="Bangladesh"/>
    <n v="35.895953757225399"/>
    <n v="26.2"/>
    <x v="0"/>
    <s v="20"/>
  </r>
  <r>
    <s v="2016-07-02"/>
    <s v="2016-08-06"/>
    <s v="2016-08-16"/>
    <s v="2016-08-16"/>
    <n v="35"/>
    <n v="45"/>
    <s v="CHITTAGONG"/>
    <s v="FOB"/>
    <x v="0"/>
    <n v="0"/>
    <x v="390"/>
    <s v="RAILWAY"/>
    <s v="GDAŃSK"/>
    <s v="1"/>
    <s v="5344/2016/1"/>
    <n v="54"/>
    <s v="AW16"/>
    <s v="S.B.KNITTING LTD."/>
    <n v="911"/>
    <n v="1"/>
    <n v="0"/>
    <n v="0"/>
    <n v="17584"/>
    <n v="25.3"/>
    <s v="Bangladesh"/>
    <n v="14.6242774566474"/>
    <n v="10.68"/>
    <x v="2"/>
    <s v="LCL"/>
  </r>
  <r>
    <s v="2016-07-03"/>
    <s v="2016-07-05"/>
    <s v="2016-07-11"/>
    <s v="2016-07-11"/>
    <n v="2"/>
    <n v="8"/>
    <s v="ŁÓDŹ"/>
    <s v="DDU"/>
    <x v="2"/>
    <n v="1"/>
    <x v="83"/>
    <s v="TRUCK"/>
    <s v="WARSZAWA"/>
    <s v="1"/>
    <s v="569/2016/6"/>
    <n v="54"/>
    <s v="AW16"/>
    <s v="SANTEX INC"/>
    <n v="771"/>
    <n v="0"/>
    <n v="0"/>
    <n v="0"/>
    <n v="14865"/>
    <n v="13.94"/>
    <s v="India"/>
    <n v="8.0578034682080908"/>
    <n v="5.88"/>
    <x v="1"/>
    <s v="LCL"/>
  </r>
  <r>
    <s v="2016-07-04"/>
    <s v="2016-07-05"/>
    <s v="2016-07-12"/>
    <s v="2016-07-12"/>
    <n v="1"/>
    <n v="8"/>
    <s v="WARSZAWA"/>
    <s v="DDU"/>
    <x v="2"/>
    <n v="1"/>
    <x v="83"/>
    <s v="TRUCK"/>
    <s v="WARSZAWA"/>
    <s v="1"/>
    <s v="43186/2015/4"/>
    <n v="54"/>
    <s v="AW16"/>
    <s v="AZAD INT'L CLOTHING"/>
    <n v="302"/>
    <n v="0"/>
    <n v="0"/>
    <n v="0"/>
    <n v="6166"/>
    <m/>
    <s v="Islamic Republic of Pakistan"/>
    <n v="0"/>
    <n v="0"/>
    <x v="1"/>
    <s v="LCL"/>
  </r>
  <r>
    <s v="2016-07-04"/>
    <s v="2016-07-11"/>
    <s v="2016-07-15"/>
    <s v="2016-07-15"/>
    <n v="7"/>
    <n v="11"/>
    <s v="ŁÓDŹ"/>
    <s v="DDU"/>
    <x v="2"/>
    <n v="1"/>
    <x v="83"/>
    <s v="TRUCK"/>
    <s v="WARSZAWA"/>
    <s v="1"/>
    <s v="43192/2015/18"/>
    <n v="54"/>
    <s v="AW16"/>
    <s v="INNOVATION DESIGN"/>
    <n v="755"/>
    <n v="0"/>
    <n v="0"/>
    <n v="0"/>
    <n v="14010"/>
    <m/>
    <s v="Bangladesh"/>
    <n v="0"/>
    <n v="0"/>
    <x v="1"/>
    <s v="LCL"/>
  </r>
  <r>
    <s v="2016-07-04"/>
    <s v="2016-07-12"/>
    <s v="2016-07-14"/>
    <s v="2016-07-14"/>
    <n v="8"/>
    <n v="10"/>
    <s v="ŁÓDŹ"/>
    <s v="DDU"/>
    <x v="2"/>
    <n v="1"/>
    <x v="83"/>
    <s v="TRUCK"/>
    <s v="VIENNA"/>
    <s v="1"/>
    <s v="688/2016/8"/>
    <n v="54"/>
    <s v="AW16"/>
    <s v="SANGOTRA FASHIONS"/>
    <n v="647"/>
    <n v="0"/>
    <n v="0"/>
    <n v="0"/>
    <n v="13177"/>
    <m/>
    <s v="India"/>
    <n v="0"/>
    <n v="0"/>
    <x v="1"/>
    <s v="LCL"/>
  </r>
  <r>
    <s v="2016-07-04"/>
    <s v="2016-07-31"/>
    <s v="2016-08-05"/>
    <s v="2016-08-05"/>
    <n v="27"/>
    <n v="32"/>
    <s v="NHAVA SHEVA"/>
    <s v="FOB"/>
    <x v="0"/>
    <n v="1"/>
    <x v="3"/>
    <s v="TRUCK"/>
    <s v="HAMBURG"/>
    <s v="1"/>
    <s v="3706/2016/4"/>
    <n v="54"/>
    <s v="AW16"/>
    <s v="SEER GLOBAL LTD."/>
    <n v="333"/>
    <n v="0"/>
    <n v="0"/>
    <n v="0"/>
    <n v="5835"/>
    <n v="6.22"/>
    <s v="India"/>
    <n v="3.5953757225433498"/>
    <n v="2.62"/>
    <x v="1"/>
    <s v="LCL"/>
  </r>
  <r>
    <s v="2016-07-04"/>
    <s v="2016-08-07"/>
    <s v="2016-08-16"/>
    <s v="2016-08-16"/>
    <n v="34"/>
    <n v="43"/>
    <s v="CHITTAGONG"/>
    <s v="FOB"/>
    <x v="0"/>
    <n v="1"/>
    <x v="391"/>
    <s v="RAILWAY"/>
    <s v="GDAŃSK"/>
    <s v="1"/>
    <s v="727/2016/3"/>
    <n v="54"/>
    <s v="AW16"/>
    <s v="SHUDDHO MODEHAUS"/>
    <n v="1198"/>
    <n v="0"/>
    <n v="1"/>
    <n v="0"/>
    <n v="18490"/>
    <n v="29.31"/>
    <s v="Bangladesh"/>
    <n v="16.9421965317919"/>
    <n v="12.37"/>
    <x v="2"/>
    <s v="LCL"/>
  </r>
  <r>
    <s v="2016-07-04"/>
    <s v="2016-08-07"/>
    <s v="2016-08-16"/>
    <s v="2016-08-16"/>
    <n v="34"/>
    <n v="43"/>
    <s v="CHITTAGONG"/>
    <s v="FOB"/>
    <x v="0"/>
    <n v="1"/>
    <x v="6"/>
    <s v="RAILWAY"/>
    <s v="GDAŃSK"/>
    <s v="1"/>
    <s v="734/2016/7"/>
    <n v="54"/>
    <s v="AW16"/>
    <s v="ZEMTEX EXPORT LTD"/>
    <n v="331"/>
    <m/>
    <m/>
    <m/>
    <n v="6585"/>
    <n v="24.51"/>
    <s v="Bangladesh"/>
    <n v="14.1676300578035"/>
    <n v="10.34"/>
    <x v="2"/>
    <s v="LCL"/>
  </r>
  <r>
    <s v="2016-07-04"/>
    <s v="2016-08-12"/>
    <s v="2016-08-17"/>
    <s v="2016-08-17"/>
    <n v="39"/>
    <n v="44"/>
    <s v="XIAMEN"/>
    <s v="FOB"/>
    <x v="0"/>
    <n v="1"/>
    <x v="392"/>
    <s v="RAILWAY"/>
    <s v="GDAŃSK"/>
    <s v="1"/>
    <s v="18336/2016/1"/>
    <n v="51"/>
    <s v="AW16"/>
    <s v="VICAN FOOTWEAR"/>
    <n v="78"/>
    <n v="1"/>
    <n v="0"/>
    <n v="0"/>
    <n v="2808"/>
    <n v="10.62"/>
    <s v="People's Republic of China"/>
    <n v="6.1387283236994197"/>
    <n v="4.4800000000000004"/>
    <x v="1"/>
    <s v="LCL"/>
  </r>
  <r>
    <s v="2016-07-04"/>
    <s v="2016-08-12"/>
    <s v="2016-08-17"/>
    <s v="2016-08-17"/>
    <n v="39"/>
    <n v="44"/>
    <s v="XIAMEN"/>
    <s v="FOB"/>
    <x v="0"/>
    <n v="1"/>
    <x v="6"/>
    <s v="RAILWAY"/>
    <s v="GDAŃSK"/>
    <s v="1"/>
    <s v="60881/AW16/1"/>
    <n v="54"/>
    <s v="AW16"/>
    <s v="TALENTED DRAGON LTD."/>
    <n v="447"/>
    <m/>
    <m/>
    <m/>
    <n v="10101"/>
    <n v="4.79"/>
    <s v="People's Republic of China"/>
    <n v="2.7687861271676302"/>
    <n v="2.02"/>
    <x v="1"/>
    <s v="LCL"/>
  </r>
  <r>
    <s v="2016-07-05"/>
    <s v="2016-08-21"/>
    <s v="2016-08-26"/>
    <s v="2016-08-26"/>
    <n v="47"/>
    <n v="52"/>
    <s v="QINGDAO"/>
    <s v="FOB"/>
    <x v="0"/>
    <n v="0"/>
    <x v="393"/>
    <s v="RAILWAY"/>
    <s v="GDAŃSK"/>
    <s v="1"/>
    <s v="43063/2015/9"/>
    <n v="52"/>
    <s v="AW16"/>
    <s v="SUZHOU QINJIAN I/E"/>
    <n v="812"/>
    <n v="1"/>
    <n v="0"/>
    <n v="0"/>
    <n v="11320"/>
    <n v="13.69"/>
    <s v="People's Republic of China"/>
    <n v="7.9132947976878603"/>
    <n v="5.78"/>
    <x v="1"/>
    <s v="LCL"/>
  </r>
  <r>
    <s v="2016-07-07"/>
    <s v="2016-07-19"/>
    <s v="2016-07-25"/>
    <s v="2016-07-25"/>
    <n v="12"/>
    <n v="18"/>
    <s v="ŁÓDŹ"/>
    <s v="DDU"/>
    <x v="4"/>
    <n v="0"/>
    <x v="394"/>
    <s v="RAILWAY"/>
    <s v="MAŁASZEWICZE"/>
    <s v="1"/>
    <s v="62103/AW16/3"/>
    <n v="52"/>
    <s v="AW16"/>
    <s v="NINGBO MIAORUI"/>
    <n v="3700"/>
    <n v="0"/>
    <n v="3"/>
    <n v="0"/>
    <n v="59974"/>
    <m/>
    <s v="People's Republic of China"/>
    <n v="0"/>
    <n v="0"/>
    <x v="1"/>
    <s v="LCL"/>
  </r>
  <r>
    <s v="2016-07-07"/>
    <s v="2016-08-21"/>
    <s v="2016-08-25"/>
    <s v="2016-08-25"/>
    <n v="45"/>
    <n v="49"/>
    <s v="SHANGHAI"/>
    <s v="FOB"/>
    <x v="0"/>
    <n v="0"/>
    <x v="395"/>
    <s v="TRUCK"/>
    <s v="GDAŃSK"/>
    <s v="1"/>
    <s v="43063/2015/10"/>
    <n v="52"/>
    <s v="AW16"/>
    <s v="SUZHOU QINJIAN I/E"/>
    <n v="1108"/>
    <n v="1"/>
    <n v="0"/>
    <n v="0"/>
    <n v="15301"/>
    <n v="19.73"/>
    <s v="People's Republic of China"/>
    <n v="11.4046242774566"/>
    <n v="8.33"/>
    <x v="1"/>
    <s v="LCL"/>
  </r>
  <r>
    <s v="2016-07-08"/>
    <s v="2016-08-16"/>
    <s v="2016-08-19"/>
    <s v="2016-08-19"/>
    <n v="39"/>
    <n v="42"/>
    <s v="SHANGHAI"/>
    <s v="FOB"/>
    <x v="0"/>
    <n v="1"/>
    <x v="396"/>
    <s v="TRUCK"/>
    <s v="GDAŃSK"/>
    <s v="1"/>
    <s v="1071/2016/7"/>
    <n v="52"/>
    <s v="AW16"/>
    <s v="ZHENJIANG S&amp;C"/>
    <n v="264"/>
    <n v="1"/>
    <n v="0"/>
    <n v="0"/>
    <n v="4100"/>
    <n v="5.26"/>
    <s v="People's Republic of China"/>
    <n v="3.04046242774566"/>
    <n v="2.2200000000000002"/>
    <x v="1"/>
    <s v="LCL"/>
  </r>
  <r>
    <s v="2016-07-08"/>
    <s v="2016-08-16"/>
    <s v="2016-08-19"/>
    <s v="2016-08-19"/>
    <n v="39"/>
    <n v="42"/>
    <s v="SHANGHAI"/>
    <s v="FOB"/>
    <x v="0"/>
    <n v="1"/>
    <x v="6"/>
    <s v="TRUCK"/>
    <s v="GDAŃSK"/>
    <s v="1"/>
    <s v="43063/2015/12"/>
    <n v="52"/>
    <s v="AW16"/>
    <s v="SUZHOU QINJIAN I/E"/>
    <n v="901"/>
    <m/>
    <m/>
    <m/>
    <n v="14778"/>
    <n v="15.1"/>
    <s v="People's Republic of China"/>
    <n v="8.7283236994219706"/>
    <n v="6.37"/>
    <x v="1"/>
    <s v="LCL"/>
  </r>
  <r>
    <s v="2016-07-09"/>
    <s v="2016-07-13"/>
    <s v="2016-07-29"/>
    <s v="2016-07-29"/>
    <n v="4"/>
    <n v="20"/>
    <s v="ŁÓDŹ"/>
    <s v="DDU"/>
    <x v="2"/>
    <n v="1"/>
    <x v="83"/>
    <s v="TRUCK"/>
    <s v="WARSZAWA"/>
    <s v="1"/>
    <s v="42575/2015/2"/>
    <n v="54"/>
    <s v="AW16"/>
    <s v="PADMA SATEL ARAB"/>
    <n v="414"/>
    <n v="0"/>
    <n v="0"/>
    <n v="0"/>
    <n v="4961"/>
    <n v="10.63"/>
    <s v="Bangladesh"/>
    <n v="6.1445086705202296"/>
    <n v="4.49"/>
    <x v="1"/>
    <s v="LCL"/>
  </r>
  <r>
    <s v="2016-07-09"/>
    <s v="2016-07-31"/>
    <s v="2016-08-05"/>
    <s v="2016-08-05"/>
    <n v="22"/>
    <n v="27"/>
    <s v="TUTICORIN"/>
    <s v="FOB"/>
    <x v="0"/>
    <n v="1"/>
    <x v="3"/>
    <s v="TRUCK"/>
    <s v="HAMBURG"/>
    <s v="1"/>
    <s v="921/2016/8"/>
    <n v="54"/>
    <s v="AW16"/>
    <s v="RVEE"/>
    <n v="35"/>
    <n v="0"/>
    <n v="0"/>
    <n v="0"/>
    <n v="840"/>
    <n v="0.95"/>
    <s v="India"/>
    <n v="0.54913294797687895"/>
    <n v="0.4"/>
    <x v="1"/>
    <s v="LCL"/>
  </r>
  <r>
    <s v="2016-07-10"/>
    <s v="2016-08-12"/>
    <s v="2016-08-18"/>
    <s v="2016-08-18"/>
    <n v="33"/>
    <n v="39"/>
    <s v="CHITTAGONG"/>
    <s v="FOB"/>
    <x v="0"/>
    <n v="1"/>
    <x v="397"/>
    <s v="TRUCK"/>
    <s v="GDAŃSK"/>
    <s v="1"/>
    <s v="568/2016/20"/>
    <n v="54"/>
    <s v="AW16"/>
    <s v="FAIR TRADE INT'L"/>
    <n v="832"/>
    <n v="0"/>
    <n v="0"/>
    <n v="1"/>
    <n v="15115"/>
    <n v="57.4"/>
    <s v="Bangladesh"/>
    <n v="33.179190751445098"/>
    <n v="24.22"/>
    <x v="0"/>
    <s v="20"/>
  </r>
  <r>
    <s v="2016-07-10"/>
    <s v="2016-08-12"/>
    <s v="2016-08-18"/>
    <s v="2016-08-18"/>
    <n v="33"/>
    <n v="39"/>
    <s v="CHITTAGONG"/>
    <s v="FOB"/>
    <x v="0"/>
    <n v="1"/>
    <x v="6"/>
    <s v="TRUCK"/>
    <s v="GDAŃSK"/>
    <s v="1"/>
    <s v="727/2016/1"/>
    <n v="54"/>
    <s v="AW16"/>
    <s v="SHUDDHO MODEHAUS"/>
    <n v="477"/>
    <m/>
    <m/>
    <m/>
    <n v="7636"/>
    <n v="12.44"/>
    <s v="Bangladesh"/>
    <n v="7.1907514450866996"/>
    <n v="5.25"/>
    <x v="1"/>
    <s v="LCL"/>
  </r>
  <r>
    <s v="2016-07-11"/>
    <s v="2016-08-06"/>
    <s v="2016-08-12"/>
    <s v="2016-08-12"/>
    <n v="26"/>
    <n v="32"/>
    <s v="NHAVA SHEVA"/>
    <s v="FOB"/>
    <x v="0"/>
    <n v="1"/>
    <x v="3"/>
    <s v="TRUCK"/>
    <s v="HAMBURG"/>
    <s v="1"/>
    <s v="3706/2016/5"/>
    <n v="54"/>
    <s v="AW16"/>
    <s v="SEER GLOBAL LTD."/>
    <n v="446"/>
    <n v="0"/>
    <n v="0"/>
    <n v="0"/>
    <n v="5466"/>
    <n v="12.12"/>
    <s v="India"/>
    <n v="7.00578034682081"/>
    <n v="5.1100000000000003"/>
    <x v="1"/>
    <s v="LCL"/>
  </r>
  <r>
    <s v="2016-07-11"/>
    <s v="2016-08-12"/>
    <s v="2016-08-17"/>
    <s v="2016-08-17"/>
    <n v="32"/>
    <n v="37"/>
    <s v="NINGBO"/>
    <s v="FOB"/>
    <x v="0"/>
    <n v="0"/>
    <x v="398"/>
    <s v="RAILWAY"/>
    <s v="GDAŃSK"/>
    <s v="1"/>
    <s v="9345/2016/3"/>
    <n v="51"/>
    <s v="AW16"/>
    <s v="XIAMEN OCEAN IMP."/>
    <n v="1833"/>
    <n v="1"/>
    <n v="0"/>
    <n v="1"/>
    <n v="11976"/>
    <n v="94.08"/>
    <s v="People's Republic of China"/>
    <n v="54.381502890173401"/>
    <n v="39.700000000000003"/>
    <x v="0"/>
    <s v="40"/>
  </r>
  <r>
    <s v="2016-07-11"/>
    <s v="2016-08-18"/>
    <s v="2016-08-22"/>
    <s v="2016-08-22"/>
    <n v="38"/>
    <n v="42"/>
    <s v="CHITTAGONG"/>
    <s v="FOB"/>
    <x v="0"/>
    <n v="1"/>
    <x v="399"/>
    <s v="TRUCK"/>
    <s v="BREMERHAVEN"/>
    <s v="1"/>
    <s v="42575/2015/13"/>
    <n v="54"/>
    <s v="AW16"/>
    <s v="PADMA SATEL ARAB"/>
    <n v="254"/>
    <n v="1"/>
    <n v="0"/>
    <n v="0"/>
    <n v="3213"/>
    <n v="7.05"/>
    <s v="Bangladesh"/>
    <n v="4.0751445086705198"/>
    <n v="2.97"/>
    <x v="1"/>
    <s v="LCL"/>
  </r>
  <r>
    <s v="2016-07-11"/>
    <s v="2016-08-18"/>
    <s v="2016-08-22"/>
    <s v="2016-08-22"/>
    <n v="38"/>
    <n v="42"/>
    <s v="CHITTAGONG"/>
    <s v="FOB"/>
    <x v="0"/>
    <n v="1"/>
    <x v="6"/>
    <s v="TRUCK"/>
    <s v="BREMERHAVEN"/>
    <s v="1"/>
    <s v="61828/AW16/1"/>
    <n v="52"/>
    <s v="AW16"/>
    <s v="FASHION WEAR INT'L"/>
    <n v="1356"/>
    <m/>
    <m/>
    <m/>
    <n v="25736"/>
    <n v="15.29"/>
    <s v="Bangladesh"/>
    <n v="8.8381502890173405"/>
    <n v="6.45"/>
    <x v="1"/>
    <s v="LCL"/>
  </r>
  <r>
    <s v="2016-07-11"/>
    <s v="2016-08-18"/>
    <s v="2016-08-22"/>
    <s v="2016-08-22"/>
    <n v="38"/>
    <n v="42"/>
    <s v="CHITTAGONG"/>
    <s v="FOB"/>
    <x v="0"/>
    <n v="1"/>
    <x v="400"/>
    <s v="TRUCK"/>
    <s v="BREMERHAVEN"/>
    <s v="1"/>
    <s v="43189/2015/12"/>
    <n v="54"/>
    <s v="AW16"/>
    <s v="SAILOR MOON CLOTHING LTD"/>
    <n v="663"/>
    <n v="0"/>
    <n v="1"/>
    <n v="0"/>
    <n v="9929"/>
    <n v="24.24"/>
    <s v="Bangladesh"/>
    <n v="14.0115606936416"/>
    <n v="10.23"/>
    <x v="2"/>
    <s v="LCL"/>
  </r>
  <r>
    <s v="2016-07-11"/>
    <s v="2016-08-18"/>
    <s v="2016-08-22"/>
    <s v="2016-08-22"/>
    <n v="38"/>
    <n v="42"/>
    <s v="CHITTAGONG"/>
    <s v="FOB"/>
    <x v="0"/>
    <n v="1"/>
    <x v="6"/>
    <s v="TRUCK"/>
    <s v="BREMERHAVEN"/>
    <s v="1"/>
    <s v="43189/2015/13"/>
    <n v="54"/>
    <s v="AW16"/>
    <s v="SAILOR MOON CLOTHING LTD"/>
    <n v="885"/>
    <m/>
    <m/>
    <m/>
    <n v="12727"/>
    <n v="21.57"/>
    <s v="Bangladesh"/>
    <n v="12.468208092485501"/>
    <n v="9.1"/>
    <x v="1"/>
    <s v="LCL"/>
  </r>
  <r>
    <s v="2016-07-11"/>
    <s v="2016-08-18"/>
    <s v="2016-08-22"/>
    <s v="2016-08-22"/>
    <n v="38"/>
    <n v="42"/>
    <s v="CHITTAGONG"/>
    <s v="FOB"/>
    <x v="0"/>
    <n v="1"/>
    <x v="6"/>
    <s v="TRUCK"/>
    <s v="BREMERHAVEN"/>
    <s v="1"/>
    <s v="574/2016/3"/>
    <n v="54"/>
    <s v="AW16"/>
    <s v="TRANSFIGURE CLOTHING"/>
    <n v="352"/>
    <m/>
    <m/>
    <m/>
    <n v="5401"/>
    <n v="7.62"/>
    <s v="Bangladesh"/>
    <n v="4.4046242774566498"/>
    <n v="3.22"/>
    <x v="1"/>
    <s v="LCL"/>
  </r>
  <r>
    <s v="2016-07-12"/>
    <s v="2016-07-13"/>
    <s v="2016-07-19"/>
    <s v="2016-07-19"/>
    <n v="1"/>
    <n v="7"/>
    <s v="ŁÓDŹ"/>
    <s v="DDU"/>
    <x v="2"/>
    <n v="1"/>
    <x v="83"/>
    <s v="TRUCK"/>
    <s v="WARSZAWA"/>
    <s v="1"/>
    <s v="569/2016/1"/>
    <n v="54"/>
    <s v="AW16"/>
    <s v="SANTEX INC"/>
    <n v="705"/>
    <n v="0"/>
    <n v="0"/>
    <n v="0"/>
    <n v="14401"/>
    <n v="18.190000000000001"/>
    <s v="India"/>
    <n v="10.514450867052"/>
    <n v="7.68"/>
    <x v="1"/>
    <s v="LCL"/>
  </r>
  <r>
    <s v="2016-07-12"/>
    <s v="2016-07-19"/>
    <s v="2016-07-21"/>
    <s v="2016-07-21"/>
    <n v="7"/>
    <n v="9"/>
    <s v="ISTANBUL"/>
    <s v="FCA"/>
    <x v="3"/>
    <n v="0"/>
    <x v="190"/>
    <s v="TRUCK"/>
    <s v="ŁÓDŹ"/>
    <s v="1"/>
    <s v="2175/2016/1"/>
    <n v="54"/>
    <s v="AW16"/>
    <s v="FATIH TEKSTIL SANAYI"/>
    <n v="1717"/>
    <n v="0"/>
    <n v="0"/>
    <n v="0"/>
    <n v="136183"/>
    <n v="123.62"/>
    <s v="Turkey"/>
    <n v="71.456647398843899"/>
    <n v="52.16"/>
    <x v="6"/>
    <s v="40"/>
  </r>
  <r>
    <s v="2016-07-12"/>
    <s v="2016-07-19"/>
    <s v="2016-07-21"/>
    <s v="2016-07-21"/>
    <n v="7"/>
    <n v="9"/>
    <s v="ISTANBUL"/>
    <s v="FCA"/>
    <x v="3"/>
    <n v="0"/>
    <x v="6"/>
    <s v="TRUCK"/>
    <s v="ŁÓDŹ"/>
    <s v="1"/>
    <s v="283/2016/3"/>
    <n v="54"/>
    <s v="AW16"/>
    <s v="KGB CORAP TEKSTIL"/>
    <n v="1627"/>
    <n v="0"/>
    <n v="0"/>
    <n v="0"/>
    <n v="32345"/>
    <n v="40.29"/>
    <s v="Turkey"/>
    <n v="23.289017341040498"/>
    <n v="17"/>
    <x v="2"/>
    <s v="20"/>
  </r>
  <r>
    <s v="2016-07-14"/>
    <s v="2016-07-17"/>
    <s v="2016-08-02"/>
    <s v="2016-08-02"/>
    <n v="3"/>
    <n v="19"/>
    <s v="ŁÓDŹ"/>
    <s v="DDU"/>
    <x v="2"/>
    <n v="1"/>
    <x v="83"/>
    <s v="TRUCK"/>
    <s v="WARSZAWA"/>
    <s v="1"/>
    <s v="43185/2015/10"/>
    <n v="54"/>
    <s v="AW16"/>
    <s v="ASROTEX"/>
    <n v="581"/>
    <n v="0"/>
    <n v="0"/>
    <n v="0"/>
    <n v="10600"/>
    <m/>
    <s v="Bangladesh"/>
    <n v="0"/>
    <n v="0"/>
    <x v="1"/>
    <s v="LCL"/>
  </r>
  <r>
    <s v="2016-07-14"/>
    <s v="2016-07-17"/>
    <s v="2016-08-02"/>
    <s v="2016-08-02"/>
    <n v="3"/>
    <n v="19"/>
    <s v="ŁÓDŹ"/>
    <s v="DDU"/>
    <x v="2"/>
    <n v="1"/>
    <x v="83"/>
    <s v="TRUCK"/>
    <s v="WARSZAWA"/>
    <s v="1"/>
    <s v="43185/2015/11"/>
    <n v="54"/>
    <s v="AW16"/>
    <s v="ASROTEX"/>
    <n v="972"/>
    <n v="0"/>
    <n v="0"/>
    <n v="0"/>
    <n v="19554"/>
    <m/>
    <s v="Bangladesh"/>
    <n v="0"/>
    <n v="0"/>
    <x v="1"/>
    <s v="LCL"/>
  </r>
  <r>
    <s v="2016-07-14"/>
    <s v="2016-07-17"/>
    <s v="2016-08-02"/>
    <s v="2016-08-02"/>
    <n v="3"/>
    <n v="19"/>
    <s v="ŁÓDŹ"/>
    <s v="DDU"/>
    <x v="2"/>
    <n v="1"/>
    <x v="83"/>
    <s v="TRUCK"/>
    <s v="WARSZAWA"/>
    <s v="1"/>
    <s v="43185/2015/12"/>
    <n v="54"/>
    <s v="AW16"/>
    <s v="ASROTEX"/>
    <n v="1137"/>
    <n v="0"/>
    <n v="0"/>
    <n v="0"/>
    <n v="22682"/>
    <m/>
    <s v="Bangladesh"/>
    <n v="0"/>
    <n v="0"/>
    <x v="1"/>
    <s v="LCL"/>
  </r>
  <r>
    <s v="2016-07-14"/>
    <s v="2016-07-17"/>
    <s v="2016-08-02"/>
    <s v="2016-08-02"/>
    <n v="3"/>
    <n v="19"/>
    <s v="ŁÓDŹ"/>
    <s v="DDU"/>
    <x v="2"/>
    <n v="1"/>
    <x v="83"/>
    <s v="TRUCK"/>
    <s v="WARSZAWA"/>
    <s v="1"/>
    <s v="43185/2015/13"/>
    <n v="54"/>
    <s v="AW16"/>
    <s v="ASROTEX"/>
    <n v="1007"/>
    <n v="0"/>
    <n v="0"/>
    <n v="0"/>
    <n v="20502"/>
    <m/>
    <s v="Bangladesh"/>
    <n v="0"/>
    <n v="0"/>
    <x v="1"/>
    <s v="LCL"/>
  </r>
  <r>
    <s v="2016-07-14"/>
    <s v="2016-07-17"/>
    <s v="2016-08-02"/>
    <s v="2016-08-02"/>
    <n v="3"/>
    <n v="19"/>
    <s v="ŁÓDŹ"/>
    <s v="DDU"/>
    <x v="2"/>
    <n v="1"/>
    <x v="83"/>
    <s v="TRUCK"/>
    <s v="WARSZAWA"/>
    <s v="1"/>
    <s v="43185/2015/14"/>
    <n v="54"/>
    <s v="AW16"/>
    <s v="ASROTEX"/>
    <n v="664"/>
    <n v="0"/>
    <n v="0"/>
    <n v="0"/>
    <n v="10298"/>
    <m/>
    <s v="Bangladesh"/>
    <n v="0"/>
    <n v="0"/>
    <x v="1"/>
    <s v="LCL"/>
  </r>
  <r>
    <s v="2016-07-14"/>
    <s v="2016-07-24"/>
    <s v="2016-07-28"/>
    <s v="2016-07-28"/>
    <n v="10"/>
    <n v="14"/>
    <s v="ŁÓDŹ"/>
    <s v="DDU"/>
    <x v="4"/>
    <n v="0"/>
    <x v="401"/>
    <s v="RAILWAY"/>
    <s v="MAŁASZEWICZE"/>
    <s v="1"/>
    <s v="577/2016/15"/>
    <n v="54"/>
    <s v="AW16"/>
    <s v="NINGBO MIAORUI"/>
    <n v="3817"/>
    <n v="0"/>
    <n v="3"/>
    <n v="0"/>
    <n v="61004"/>
    <n v="192.64"/>
    <s v="People's Republic of China"/>
    <n v="111.352601156069"/>
    <n v="81.290000000000006"/>
    <x v="4"/>
    <s v="45"/>
  </r>
  <r>
    <m/>
    <m/>
    <m/>
    <m/>
    <m/>
    <m/>
    <m/>
    <m/>
    <x v="1"/>
    <m/>
    <x v="6"/>
    <m/>
    <m/>
    <m/>
    <m/>
    <m/>
    <m/>
    <m/>
    <m/>
    <m/>
    <m/>
    <m/>
    <m/>
    <m/>
    <m/>
    <m/>
    <m/>
    <x v="4"/>
    <m/>
  </r>
  <r>
    <s v="2016-07-15"/>
    <s v="2016-07-17"/>
    <s v="2016-07-27"/>
    <s v="2016-07-27"/>
    <n v="2"/>
    <n v="12"/>
    <s v="ŁÓDŹ"/>
    <s v="DDU"/>
    <x v="2"/>
    <n v="1"/>
    <x v="83"/>
    <s v="TRUCK"/>
    <s v="WARSZAWA"/>
    <s v="1"/>
    <s v="43188/2015/2"/>
    <n v="54"/>
    <s v="AW16"/>
    <s v="FASHION WEAR INT'L"/>
    <n v="827"/>
    <n v="0"/>
    <n v="0"/>
    <n v="0"/>
    <n v="20667"/>
    <n v="12.8"/>
    <s v="Bangladesh"/>
    <n v="7.3988439306358398"/>
    <n v="5.4"/>
    <x v="1"/>
    <s v="LCL"/>
  </r>
  <r>
    <s v="2016-07-15"/>
    <s v="2016-07-17"/>
    <s v="2016-08-23"/>
    <s v="2016-08-23"/>
    <n v="2"/>
    <n v="39"/>
    <s v="ŁÓDŹ"/>
    <s v="DDU"/>
    <x v="2"/>
    <n v="1"/>
    <x v="83"/>
    <s v="TRUCK"/>
    <s v="WARSZAWA"/>
    <s v="1"/>
    <s v="697/2016/11"/>
    <n v="54"/>
    <s v="AW16"/>
    <s v="TEXZAM INTERNATIONAL"/>
    <n v="423"/>
    <n v="0"/>
    <n v="0"/>
    <n v="0"/>
    <n v="8665"/>
    <m/>
    <s v="Bangladesh"/>
    <n v="0"/>
    <n v="0"/>
    <x v="1"/>
    <s v="LCL"/>
  </r>
  <r>
    <s v="2016-07-15"/>
    <s v="2016-07-18"/>
    <s v="2016-08-02"/>
    <s v="2016-08-02"/>
    <n v="3"/>
    <n v="18"/>
    <s v="ŁÓDŹ"/>
    <s v="DDU"/>
    <x v="2"/>
    <n v="1"/>
    <x v="83"/>
    <s v="TRUCK"/>
    <s v="WARSZAWA"/>
    <s v="1"/>
    <s v="43185/2015/1"/>
    <n v="54"/>
    <s v="AW16"/>
    <s v="ASROTEX"/>
    <n v="1076"/>
    <n v="0"/>
    <n v="0"/>
    <n v="0"/>
    <n v="24352"/>
    <m/>
    <s v="Bangladesh"/>
    <n v="0"/>
    <n v="0"/>
    <x v="1"/>
    <s v="LCL"/>
  </r>
  <r>
    <s v="2016-07-15"/>
    <s v="2016-07-28"/>
    <s v="2016-08-05"/>
    <s v="2016-08-05"/>
    <n v="13"/>
    <n v="21"/>
    <s v="ŁÓDŹ"/>
    <s v="DDU"/>
    <x v="4"/>
    <n v="0"/>
    <x v="402"/>
    <s v="RAILWAY"/>
    <s v="MAŁASZEWICZE"/>
    <s v="1"/>
    <s v="687/2016/3"/>
    <n v="54"/>
    <s v="AW16"/>
    <s v="ANHUI TECHNOLOGY I/E"/>
    <n v="771"/>
    <n v="0"/>
    <n v="0"/>
    <n v="1"/>
    <n v="6688"/>
    <n v="61.22"/>
    <s v="People's Republic of China"/>
    <n v="35.3872832369942"/>
    <n v="25.83"/>
    <x v="0"/>
    <s v="20"/>
  </r>
  <r>
    <s v="2016-07-15"/>
    <s v="2016-07-29"/>
    <s v="2016-08-01"/>
    <s v="2016-08-01"/>
    <n v="14"/>
    <n v="17"/>
    <s v="ŁÓDŹ"/>
    <s v="DDU"/>
    <x v="4"/>
    <n v="0"/>
    <x v="403"/>
    <s v="RAILWAY"/>
    <s v="MAŁASZEWICZE"/>
    <s v="1"/>
    <s v="275/2016/13"/>
    <n v="54"/>
    <s v="AW16"/>
    <s v="SUMEC TEXTILE"/>
    <n v="0"/>
    <n v="0"/>
    <n v="1"/>
    <n v="0"/>
    <n v="6794"/>
    <m/>
    <s v="People's Republic of China"/>
    <n v="0"/>
    <n v="0"/>
    <x v="1"/>
    <s v="LCL"/>
  </r>
  <r>
    <s v="2016-07-15"/>
    <s v="2016-08-23"/>
    <s v="2016-09-05"/>
    <s v="2016-09-05"/>
    <n v="39"/>
    <n v="52"/>
    <s v="CHITTAGONG"/>
    <s v="FOB"/>
    <x v="0"/>
    <n v="1"/>
    <x v="404"/>
    <s v="RAILWAY"/>
    <s v="GDAŃSK"/>
    <s v="1"/>
    <s v="568/2016/21"/>
    <n v="54"/>
    <s v="AW16"/>
    <s v="FAIR TRADE INT'L"/>
    <n v="595"/>
    <n v="0"/>
    <n v="0"/>
    <n v="1"/>
    <n v="9950"/>
    <n v="39.369999999999997"/>
    <s v="Bangladesh"/>
    <n v="22.757225433525999"/>
    <n v="16.61"/>
    <x v="2"/>
    <s v="20"/>
  </r>
  <r>
    <s v="2016-07-15"/>
    <s v="2016-08-23"/>
    <s v="2016-09-05"/>
    <s v="2016-09-05"/>
    <n v="39"/>
    <n v="52"/>
    <s v="CHITTAGONG"/>
    <s v="FOB"/>
    <x v="0"/>
    <n v="1"/>
    <x v="6"/>
    <s v="RAILWAY"/>
    <s v="GDAŃSK"/>
    <s v="1"/>
    <s v="702/2016/2"/>
    <n v="52"/>
    <s v="AW16"/>
    <s v="TEXZAM INTERNATIONAL"/>
    <n v="605"/>
    <m/>
    <m/>
    <m/>
    <n v="9799"/>
    <n v="5.2"/>
    <s v="Bangladesh"/>
    <n v="3.00578034682081"/>
    <n v="2.19"/>
    <x v="1"/>
    <s v="LCL"/>
  </r>
  <r>
    <s v="2016-07-15"/>
    <s v="2016-08-23"/>
    <s v="2016-09-05"/>
    <s v="2016-09-05"/>
    <n v="39"/>
    <n v="52"/>
    <s v="CHITTAGONG"/>
    <s v="FOB"/>
    <x v="0"/>
    <n v="1"/>
    <x v="6"/>
    <s v="RAILWAY"/>
    <s v="GDYNIA"/>
    <s v="1"/>
    <s v="697/2016/15"/>
    <n v="54"/>
    <s v="AW16"/>
    <s v="TEXZAM INTERNATIONAL"/>
    <n v="269"/>
    <m/>
    <m/>
    <m/>
    <n v="3120"/>
    <n v="13.32"/>
    <s v="Bangladesh"/>
    <n v="7.6994219653179199"/>
    <n v="5.62"/>
    <x v="1"/>
    <s v="LCL"/>
  </r>
  <r>
    <s v="2016-07-15"/>
    <s v="2016-08-23"/>
    <s v="2016-09-05"/>
    <s v="2016-09-05"/>
    <n v="39"/>
    <n v="52"/>
    <s v="CHITTAGONG"/>
    <s v="FOB"/>
    <x v="0"/>
    <n v="1"/>
    <x v="6"/>
    <s v="RAILWAY"/>
    <s v="GDYNIA"/>
    <s v="1"/>
    <s v="697/2016/20"/>
    <n v="54"/>
    <s v="AW16"/>
    <s v="TEXZAM INTERNATIONAL"/>
    <n v="311"/>
    <m/>
    <m/>
    <m/>
    <n v="4234"/>
    <n v="12"/>
    <s v="Bangladesh"/>
    <n v="6.9364161849711001"/>
    <n v="5.0599999999999996"/>
    <x v="1"/>
    <s v="LCL"/>
  </r>
  <r>
    <s v="2016-07-16"/>
    <s v="2016-07-22"/>
    <s v="2016-07-26"/>
    <s v="2016-07-26"/>
    <n v="6"/>
    <n v="10"/>
    <s v="ŁÓDŹ"/>
    <s v="DDU"/>
    <x v="2"/>
    <n v="1"/>
    <x v="83"/>
    <s v="TRUCK"/>
    <s v="WARSZAWA"/>
    <s v="1"/>
    <s v="7533/2016/4"/>
    <n v="54"/>
    <s v="AW16"/>
    <s v="QUANZHOU HONGTU"/>
    <n v="680"/>
    <n v="0"/>
    <n v="0"/>
    <n v="0"/>
    <n v="8170"/>
    <n v="12.41"/>
    <s v="People's Republic of China"/>
    <n v="7.1734104046242804"/>
    <n v="5.24"/>
    <x v="1"/>
    <s v="LCL"/>
  </r>
  <r>
    <s v="2016-07-18"/>
    <s v="2016-07-30"/>
    <s v="2016-08-03"/>
    <s v="2016-08-03"/>
    <n v="12"/>
    <n v="16"/>
    <s v="ŁÓDŹ"/>
    <s v="DDU"/>
    <x v="4"/>
    <n v="0"/>
    <x v="405"/>
    <s v="RAILWAY"/>
    <s v="MAŁASZEWICZE"/>
    <s v="1"/>
    <s v="7533/2016/2"/>
    <n v="54"/>
    <s v="AW16"/>
    <s v="QUANZHOU HONGTU"/>
    <n v="1768"/>
    <n v="0"/>
    <n v="1"/>
    <n v="0"/>
    <n v="22730"/>
    <m/>
    <s v="People's Republic of China"/>
    <n v="0"/>
    <n v="0"/>
    <x v="1"/>
    <s v="LCL"/>
  </r>
  <r>
    <s v="2016-07-19"/>
    <s v="2016-07-22"/>
    <s v="2016-07-27"/>
    <s v="2016-07-27"/>
    <n v="3"/>
    <n v="8"/>
    <s v="ŁÓDŹ"/>
    <s v="DDU"/>
    <x v="2"/>
    <n v="1"/>
    <x v="83"/>
    <s v="TRUCK"/>
    <s v="FRANKFURT"/>
    <s v="1"/>
    <s v="7533/2016/7"/>
    <n v="54"/>
    <s v="AW16"/>
    <s v="QUANZHOU HONGTU"/>
    <n v="312"/>
    <n v="0"/>
    <n v="0"/>
    <n v="0"/>
    <n v="4195"/>
    <n v="7.18"/>
    <s v="People's Republic of China"/>
    <n v="4.1502890173410396"/>
    <n v="3.03"/>
    <x v="1"/>
    <s v="LCL"/>
  </r>
  <r>
    <s v="2016-07-19"/>
    <s v="2016-08-21"/>
    <s v="2016-08-26"/>
    <s v="2016-08-26"/>
    <n v="33"/>
    <n v="38"/>
    <s v="NINGBO"/>
    <s v="FOB"/>
    <x v="0"/>
    <n v="0"/>
    <x v="406"/>
    <s v="RAILWAY"/>
    <s v="GDAŃSK"/>
    <s v="1"/>
    <s v="577/2016/16"/>
    <n v="54"/>
    <s v="AW16"/>
    <s v="NINGBO MIAORUI"/>
    <n v="3126"/>
    <n v="0"/>
    <n v="0"/>
    <n v="3"/>
    <n v="62902"/>
    <n v="177.59"/>
    <s v="People's Republic of China"/>
    <n v="102.653179190751"/>
    <n v="74.94"/>
    <x v="4"/>
    <s v="45"/>
  </r>
  <r>
    <m/>
    <m/>
    <m/>
    <m/>
    <m/>
    <m/>
    <m/>
    <m/>
    <x v="1"/>
    <m/>
    <x v="6"/>
    <m/>
    <m/>
    <m/>
    <m/>
    <m/>
    <m/>
    <m/>
    <m/>
    <m/>
    <m/>
    <m/>
    <m/>
    <m/>
    <m/>
    <m/>
    <m/>
    <x v="4"/>
    <m/>
  </r>
  <r>
    <s v="2016-07-19"/>
    <s v="2016-08-21"/>
    <s v="2016-08-26"/>
    <s v="2016-08-26"/>
    <n v="33"/>
    <n v="38"/>
    <s v="NINGBO"/>
    <s v="FOB"/>
    <x v="0"/>
    <n v="1"/>
    <x v="407"/>
    <s v="RAILWAY"/>
    <s v="GDAŃSK"/>
    <s v="1"/>
    <s v="43197/2015/4"/>
    <n v="54"/>
    <s v="AW16"/>
    <s v="NINGBO JAGOO TRADING"/>
    <n v="287"/>
    <n v="1"/>
    <n v="0"/>
    <n v="0"/>
    <n v="4276"/>
    <n v="10.98"/>
    <s v="People's Republic of China"/>
    <n v="6.3468208092485598"/>
    <n v="4.63"/>
    <x v="1"/>
    <s v="LCL"/>
  </r>
  <r>
    <s v="2016-07-19"/>
    <s v="2016-08-31"/>
    <s v="2016-09-05"/>
    <s v="2016-09-05"/>
    <n v="43"/>
    <n v="48"/>
    <s v="CHITTAGONG"/>
    <s v="FOB"/>
    <x v="0"/>
    <n v="0"/>
    <x v="408"/>
    <s v="RAILWAY"/>
    <s v="GDYNIA"/>
    <s v="1"/>
    <s v="574/2016/25"/>
    <n v="54"/>
    <s v="AW16"/>
    <s v="TRANSFIGURE CLOTHING"/>
    <n v="3852"/>
    <n v="0"/>
    <n v="0"/>
    <n v="1"/>
    <n v="68166"/>
    <n v="65.03"/>
    <s v="Bangladesh"/>
    <n v="37.589595375722503"/>
    <n v="27.44"/>
    <x v="0"/>
    <s v="20"/>
  </r>
  <r>
    <s v="2016-07-20"/>
    <s v="2016-08-02"/>
    <s v="2016-08-16"/>
    <s v="2016-08-16"/>
    <n v="13"/>
    <n v="27"/>
    <s v="ŁÓDŹ"/>
    <s v="DDU"/>
    <x v="4"/>
    <n v="0"/>
    <x v="409"/>
    <s v="RAILWAY"/>
    <s v="MAŁASZEWICZE"/>
    <s v="1"/>
    <s v="2581/2016/2"/>
    <n v="52"/>
    <s v="AW16"/>
    <s v="XIAMEN KINGLAND"/>
    <n v="777"/>
    <n v="0"/>
    <n v="1"/>
    <n v="0"/>
    <n v="4843"/>
    <m/>
    <s v="People's Republic of China"/>
    <n v="0"/>
    <n v="0"/>
    <x v="1"/>
    <s v="LCL"/>
  </r>
  <r>
    <s v="2016-07-20"/>
    <s v="2016-08-02"/>
    <s v="2016-08-16"/>
    <s v="2016-08-16"/>
    <n v="13"/>
    <n v="27"/>
    <s v="ŁÓDŹ"/>
    <s v="DDU"/>
    <x v="4"/>
    <n v="0"/>
    <x v="410"/>
    <s v="RAILWAY"/>
    <s v="MAŁASZEWICZE"/>
    <s v="1"/>
    <s v="278/2016/11"/>
    <n v="54"/>
    <s v="AW16"/>
    <s v="XIAMEN KINGLAND"/>
    <n v="1417"/>
    <n v="0"/>
    <n v="1"/>
    <n v="0"/>
    <n v="21587"/>
    <m/>
    <s v="People's Republic of China"/>
    <n v="0"/>
    <n v="0"/>
    <x v="1"/>
    <s v="LCL"/>
  </r>
  <r>
    <s v="2016-07-20"/>
    <s v="2016-08-02"/>
    <s v="2016-08-16"/>
    <s v="2016-08-16"/>
    <n v="13"/>
    <n v="27"/>
    <s v="ŁÓDŹ"/>
    <s v="DDU"/>
    <x v="4"/>
    <n v="0"/>
    <x v="6"/>
    <s v="RAILWAY"/>
    <s v="MAŁASZEWICZE"/>
    <s v="1"/>
    <s v="278/2016/3"/>
    <n v="54"/>
    <s v="AW16"/>
    <s v="XIAMEN KINGLAND"/>
    <n v="1569"/>
    <m/>
    <m/>
    <m/>
    <n v="22678"/>
    <m/>
    <s v="People's Republic of China"/>
    <n v="0"/>
    <n v="0"/>
    <x v="1"/>
    <s v="LCL"/>
  </r>
  <r>
    <s v="2016-07-20"/>
    <s v="2016-08-03"/>
    <s v="2016-08-11"/>
    <s v="2016-08-11"/>
    <n v="14"/>
    <n v="22"/>
    <s v="ŁÓDŹ"/>
    <s v="DDU"/>
    <x v="4"/>
    <n v="0"/>
    <x v="411"/>
    <s v="RAILWAY"/>
    <s v="MAŁASZEWICZE"/>
    <s v="1"/>
    <s v="275/2016/10"/>
    <n v="54"/>
    <s v="AW16"/>
    <s v="SUMEC TEXTILE"/>
    <n v="395"/>
    <n v="1"/>
    <n v="0"/>
    <n v="0"/>
    <n v="3880"/>
    <m/>
    <s v="People's Republic of China"/>
    <n v="0"/>
    <n v="0"/>
    <x v="1"/>
    <s v="LCL"/>
  </r>
  <r>
    <s v="2016-07-21"/>
    <s v="2016-08-04"/>
    <s v="2016-08-05"/>
    <s v="2016-08-05"/>
    <n v="14"/>
    <n v="15"/>
    <s v="ŁÓDŹ"/>
    <s v="DDU"/>
    <x v="4"/>
    <n v="0"/>
    <x v="412"/>
    <s v="RAILWAY"/>
    <s v="MAŁASZEWICZE"/>
    <s v="1"/>
    <s v="577/2016/17"/>
    <n v="54"/>
    <s v="AW16"/>
    <s v="NINGBO MIAORUI"/>
    <n v="776"/>
    <n v="0"/>
    <n v="1"/>
    <n v="0"/>
    <n v="10358"/>
    <n v="63.44"/>
    <s v="People's Republic of China"/>
    <n v="36.670520231213899"/>
    <n v="26.77"/>
    <x v="0"/>
    <s v="20"/>
  </r>
  <r>
    <s v="2016-07-21"/>
    <s v="2016-08-05"/>
    <s v="2016-08-08"/>
    <s v="2016-08-08"/>
    <n v="15"/>
    <n v="18"/>
    <s v="ŁÓDŹ"/>
    <s v="DDU"/>
    <x v="2"/>
    <n v="1"/>
    <x v="83"/>
    <s v="TRUCK"/>
    <s v="FRANKFURT"/>
    <s v="1"/>
    <s v="43189/2015/3"/>
    <n v="54"/>
    <s v="AW16"/>
    <s v="SAILOR MOON CLOTHING LTD"/>
    <n v="408"/>
    <n v="0"/>
    <n v="0"/>
    <n v="0"/>
    <n v="5362"/>
    <n v="14.85"/>
    <s v="Bangladesh"/>
    <n v="8.5838150289017303"/>
    <n v="6.27"/>
    <x v="1"/>
    <s v="LCL"/>
  </r>
  <r>
    <s v="2016-07-21"/>
    <s v="2016-08-21"/>
    <s v="2016-08-26"/>
    <s v="2016-08-26"/>
    <n v="31"/>
    <n v="36"/>
    <s v="YANTIAN"/>
    <s v="FOB"/>
    <x v="0"/>
    <n v="0"/>
    <x v="413"/>
    <s v="RAILWAY"/>
    <s v="GDAŃSK"/>
    <s v="1"/>
    <s v="8298/2016/2"/>
    <n v="51"/>
    <s v="AW16"/>
    <s v="EASTERN CHARM LIMITD"/>
    <n v="1077"/>
    <n v="1"/>
    <n v="0"/>
    <n v="1"/>
    <n v="11125"/>
    <n v="80.13"/>
    <s v="People's Republic of China"/>
    <n v="46.317919075144502"/>
    <n v="33.81"/>
    <x v="0"/>
    <s v="40"/>
  </r>
  <r>
    <s v="2016-07-21"/>
    <s v="2016-09-05"/>
    <s v="2016-09-09"/>
    <s v="2016-09-09"/>
    <n v="46"/>
    <n v="50"/>
    <s v="SHANGHAI"/>
    <s v="FOB"/>
    <x v="0"/>
    <n v="0"/>
    <x v="414"/>
    <s v="RAILWAY"/>
    <s v="GDAŃSK"/>
    <s v="1"/>
    <s v="285/2016/4"/>
    <n v="54"/>
    <s v="AW16"/>
    <s v="JIANGSU SAINTEK"/>
    <n v="710"/>
    <n v="0"/>
    <n v="1"/>
    <n v="0"/>
    <n v="5676"/>
    <n v="50"/>
    <s v="People's Republic of China"/>
    <n v="28.901734104046199"/>
    <n v="21.1"/>
    <x v="0"/>
    <s v="20"/>
  </r>
  <r>
    <s v="2016-07-21"/>
    <s v="2016-09-06"/>
    <s v="2016-09-16"/>
    <s v="2016-09-16"/>
    <n v="47"/>
    <n v="57"/>
    <s v="XIAMEN"/>
    <s v="FOB"/>
    <x v="0"/>
    <n v="1"/>
    <x v="3"/>
    <s v="TRUCK"/>
    <s v="GDAŃSK"/>
    <s v="1"/>
    <s v="11885/2016/1"/>
    <n v="51"/>
    <s v="AW16"/>
    <s v="RUN LIFEWEAR"/>
    <n v="227"/>
    <n v="0"/>
    <n v="0"/>
    <n v="0"/>
    <n v="3216"/>
    <n v="13.03"/>
    <s v="People's Republic of China"/>
    <n v="7.5317919075144504"/>
    <n v="5.5"/>
    <x v="1"/>
    <s v="LCL"/>
  </r>
  <r>
    <s v="2016-07-22"/>
    <s v="2016-07-27"/>
    <s v="2016-08-03"/>
    <s v="2016-08-03"/>
    <n v="5"/>
    <n v="12"/>
    <s v="ŁÓDŹ"/>
    <s v="DDU"/>
    <x v="2"/>
    <n v="1"/>
    <x v="83"/>
    <s v="TRUCK"/>
    <s v="WARSZAWA"/>
    <s v="1"/>
    <s v="3706/2016/7"/>
    <n v="54"/>
    <s v="AW16"/>
    <s v="SEER GLOBAL LTD."/>
    <n v="191"/>
    <n v="0"/>
    <n v="0"/>
    <n v="0"/>
    <n v="3460"/>
    <m/>
    <s v="India"/>
    <n v="0"/>
    <n v="0"/>
    <x v="1"/>
    <s v="LCL"/>
  </r>
  <r>
    <s v="2016-07-22"/>
    <s v="2016-08-29"/>
    <s v="2016-09-01"/>
    <s v="2016-09-01"/>
    <n v="38"/>
    <n v="41"/>
    <s v="SHANGHAI"/>
    <s v="FOB"/>
    <x v="0"/>
    <n v="0"/>
    <x v="415"/>
    <s v="TRUCK"/>
    <s v="GDAŃSK"/>
    <s v="1"/>
    <s v="280/2016/2"/>
    <n v="54"/>
    <s v="AW16"/>
    <s v="ZHUJI YUANJIN"/>
    <n v="786"/>
    <n v="1"/>
    <n v="0"/>
    <n v="0"/>
    <n v="22000"/>
    <n v="18.82"/>
    <s v="People's Republic of China"/>
    <n v="10.878612716763"/>
    <n v="7.94"/>
    <x v="1"/>
    <s v="LCL"/>
  </r>
  <r>
    <s v="2016-07-22"/>
    <s v="2016-08-29"/>
    <s v="2016-09-01"/>
    <s v="2016-09-01"/>
    <n v="38"/>
    <n v="41"/>
    <s v="SHANGHAI"/>
    <s v="FOB"/>
    <x v="0"/>
    <n v="1"/>
    <x v="416"/>
    <s v="TRUCK"/>
    <s v="GDAŃSK"/>
    <s v="1"/>
    <s v="287/2016/3"/>
    <n v="54"/>
    <s v="AW16"/>
    <s v="HANGZHOU EAST CO LTD"/>
    <n v="308"/>
    <n v="0"/>
    <n v="0"/>
    <n v="1"/>
    <n v="4092"/>
    <n v="7.21"/>
    <s v="People's Republic of China"/>
    <n v="4.1676300578034704"/>
    <n v="3.04"/>
    <x v="1"/>
    <s v="LCL"/>
  </r>
  <r>
    <s v="2016-07-22"/>
    <s v="2016-08-29"/>
    <s v="2016-09-01"/>
    <s v="2016-09-01"/>
    <n v="38"/>
    <n v="41"/>
    <s v="SHANGHAI"/>
    <s v="FOB"/>
    <x v="0"/>
    <n v="1"/>
    <x v="6"/>
    <s v="TRUCK"/>
    <s v="GDAŃSK"/>
    <s v="1"/>
    <s v="61527/AW16/1"/>
    <n v="52"/>
    <s v="AW16"/>
    <s v="HAILI ACCESSORIES"/>
    <n v="555"/>
    <m/>
    <m/>
    <m/>
    <n v="33493"/>
    <n v="39.72"/>
    <s v="People's Republic of China"/>
    <n v="22.959537572254298"/>
    <n v="16.760000000000002"/>
    <x v="2"/>
    <s v="20"/>
  </r>
  <r>
    <s v="2016-07-22"/>
    <s v="2016-08-29"/>
    <s v="2016-09-01"/>
    <s v="2016-09-01"/>
    <n v="38"/>
    <n v="41"/>
    <s v="SHANGHAI"/>
    <s v="FOB"/>
    <x v="0"/>
    <n v="1"/>
    <x v="6"/>
    <s v="TRUCK"/>
    <s v="GDAŃSK"/>
    <s v="1"/>
    <s v="8343/2016/4"/>
    <n v="51"/>
    <s v="AW16"/>
    <s v="ANHUI TECHNOLOGY I/E"/>
    <n v="533"/>
    <m/>
    <m/>
    <m/>
    <n v="7150"/>
    <n v="19.04"/>
    <s v="People's Republic of China"/>
    <n v="11.005780346820799"/>
    <n v="8.0299999999999994"/>
    <x v="1"/>
    <s v="LCL"/>
  </r>
  <r>
    <s v="2016-07-22"/>
    <s v="2016-08-29"/>
    <s v="2016-09-02"/>
    <s v="2016-09-02"/>
    <n v="38"/>
    <n v="42"/>
    <s v="SHANGHAI"/>
    <s v="FOB"/>
    <x v="0"/>
    <n v="0"/>
    <x v="417"/>
    <s v="TRUCK"/>
    <s v="GDAŃSK"/>
    <s v="1"/>
    <s v="62805/AW16/3"/>
    <n v="52"/>
    <s v="AW16"/>
    <s v="SUZHOU QINJIAN I/E"/>
    <n v="14627"/>
    <n v="0"/>
    <n v="0"/>
    <n v="5"/>
    <n v="216100"/>
    <n v="286"/>
    <s v="People's Republic of China"/>
    <n v="165.317919075145"/>
    <n v="120.68"/>
    <x v="4"/>
    <n v="40"/>
  </r>
  <r>
    <m/>
    <m/>
    <m/>
    <m/>
    <m/>
    <m/>
    <m/>
    <m/>
    <x v="1"/>
    <m/>
    <x v="6"/>
    <m/>
    <m/>
    <m/>
    <m/>
    <m/>
    <m/>
    <m/>
    <m/>
    <m/>
    <m/>
    <m/>
    <m/>
    <m/>
    <m/>
    <m/>
    <m/>
    <x v="4"/>
    <n v="40"/>
  </r>
  <r>
    <m/>
    <m/>
    <m/>
    <m/>
    <m/>
    <m/>
    <m/>
    <m/>
    <x v="1"/>
    <m/>
    <x v="6"/>
    <m/>
    <m/>
    <m/>
    <m/>
    <m/>
    <m/>
    <m/>
    <m/>
    <m/>
    <m/>
    <m/>
    <m/>
    <m/>
    <m/>
    <m/>
    <m/>
    <x v="4"/>
    <m/>
  </r>
  <r>
    <s v="2016-07-22"/>
    <s v="2016-08-29"/>
    <s v="2016-09-02"/>
    <s v="2016-09-02"/>
    <n v="38"/>
    <n v="42"/>
    <s v="SHANGHAI"/>
    <s v="FOB"/>
    <x v="0"/>
    <n v="1"/>
    <x v="418"/>
    <s v="TRUCK"/>
    <s v="GDAŃSK"/>
    <s v="1"/>
    <s v="1071/2016/4"/>
    <n v="52"/>
    <s v="AW16"/>
    <s v="ZHENJIANG S&amp;C"/>
    <n v="1409"/>
    <n v="0"/>
    <n v="0"/>
    <n v="1"/>
    <n v="19381"/>
    <n v="31.62"/>
    <s v="People's Republic of China"/>
    <n v="18.2774566473988"/>
    <n v="13.34"/>
    <x v="2"/>
    <s v="LCL"/>
  </r>
  <r>
    <s v="2016-07-22"/>
    <s v="2016-08-29"/>
    <s v="2016-09-02"/>
    <s v="2016-09-02"/>
    <n v="38"/>
    <n v="42"/>
    <s v="SHANGHAI"/>
    <s v="FOB"/>
    <x v="0"/>
    <n v="1"/>
    <x v="6"/>
    <s v="TRUCK"/>
    <s v="GDAŃSK"/>
    <s v="1"/>
    <s v="1305/2016/4"/>
    <n v="52"/>
    <s v="AW16"/>
    <s v="SHANGHAI BOSUN"/>
    <n v="842"/>
    <m/>
    <m/>
    <m/>
    <n v="11801"/>
    <n v="17.350000000000001"/>
    <s v="People's Republic of China"/>
    <n v="10.028901734104"/>
    <n v="7.32"/>
    <x v="1"/>
    <s v="LCL"/>
  </r>
  <r>
    <s v="2016-07-22"/>
    <s v="2016-08-29"/>
    <s v="2016-09-02"/>
    <s v="2016-09-02"/>
    <n v="38"/>
    <n v="42"/>
    <s v="SHANGHAI"/>
    <s v="FOB"/>
    <x v="0"/>
    <n v="1"/>
    <x v="6"/>
    <s v="TRUCK"/>
    <s v="GDAŃSK"/>
    <s v="1"/>
    <s v="5878/2016/3"/>
    <n v="52"/>
    <s v="AW16"/>
    <s v="SHANGHAI QUEENSHOW"/>
    <n v="43"/>
    <m/>
    <m/>
    <m/>
    <n v="1510"/>
    <n v="3.1"/>
    <s v="People's Republic of China"/>
    <n v="1.79190751445087"/>
    <n v="1.31"/>
    <x v="1"/>
    <s v="LCL"/>
  </r>
  <r>
    <s v="2016-07-22"/>
    <s v="2016-08-29"/>
    <s v="2016-09-02"/>
    <s v="2016-09-02"/>
    <n v="38"/>
    <n v="42"/>
    <s v="SHANGHAI"/>
    <s v="FOB"/>
    <x v="0"/>
    <n v="1"/>
    <x v="6"/>
    <s v="TRUCK"/>
    <s v="GDAŃSK"/>
    <s v="1"/>
    <s v="588/2016/4"/>
    <n v="52"/>
    <s v="AW16"/>
    <s v="BRIGHT SHOW INT.LTD"/>
    <n v="896"/>
    <m/>
    <m/>
    <m/>
    <n v="11572"/>
    <n v="12.8"/>
    <s v="People's Republic of China"/>
    <n v="7.3988439306358398"/>
    <n v="5.4"/>
    <x v="1"/>
    <s v="LCL"/>
  </r>
  <r>
    <s v="2016-07-22"/>
    <s v="2016-08-29"/>
    <s v="2016-09-03"/>
    <s v="2016-09-03"/>
    <n v="38"/>
    <n v="43"/>
    <s v="SHANGHAI"/>
    <s v="FOB"/>
    <x v="0"/>
    <n v="0"/>
    <x v="419"/>
    <s v="TRUCK"/>
    <s v="GDAŃSK"/>
    <s v="1"/>
    <s v="281/2016/3"/>
    <n v="54"/>
    <s v="AW16"/>
    <s v="ZHEJIANG AMP-KINGHON"/>
    <n v="1412"/>
    <n v="1"/>
    <n v="2"/>
    <n v="0"/>
    <n v="17841"/>
    <n v="135.19999999999999"/>
    <s v="People's Republic of China"/>
    <n v="78.150289017340995"/>
    <n v="57.05"/>
    <x v="6"/>
    <s v="40hc"/>
  </r>
  <r>
    <s v="2016-07-22"/>
    <s v="2016-08-29"/>
    <s v="2016-09-05"/>
    <s v="2016-09-05"/>
    <n v="38"/>
    <n v="45"/>
    <s v="SHANGHAI"/>
    <s v="FOB"/>
    <x v="0"/>
    <n v="0"/>
    <x v="420"/>
    <s v="TRUCK"/>
    <s v="GDAŃSK"/>
    <s v="1"/>
    <s v="687/2016/4"/>
    <n v="54"/>
    <s v="AW16"/>
    <s v="ANHUI TECHNOLOGY I/E"/>
    <n v="1204"/>
    <n v="0"/>
    <n v="0"/>
    <n v="2"/>
    <n v="10317"/>
    <n v="110.58"/>
    <s v="People's Republic of China"/>
    <n v="63.919075144508703"/>
    <n v="46.66"/>
    <x v="3"/>
    <s v="40"/>
  </r>
  <r>
    <s v="2016-07-22"/>
    <s v="2016-08-29"/>
    <s v="2016-09-06"/>
    <s v="2016-09-06"/>
    <n v="38"/>
    <n v="46"/>
    <s v="SHANGHAI"/>
    <s v="FOB"/>
    <x v="0"/>
    <n v="0"/>
    <x v="421"/>
    <s v="TRUCK"/>
    <s v="GDAŃSK"/>
    <s v="1"/>
    <s v="275/2016/14"/>
    <n v="54"/>
    <s v="AW16"/>
    <s v="SUMEC TEXTILE"/>
    <n v="2714"/>
    <n v="0"/>
    <n v="0"/>
    <n v="3"/>
    <n v="27336"/>
    <n v="178.95"/>
    <s v="People's Republic of China"/>
    <n v="103.439306358382"/>
    <n v="75.510000000000005"/>
    <x v="4"/>
    <s v="45"/>
  </r>
  <r>
    <m/>
    <m/>
    <m/>
    <m/>
    <m/>
    <m/>
    <m/>
    <m/>
    <x v="1"/>
    <m/>
    <x v="6"/>
    <m/>
    <m/>
    <m/>
    <m/>
    <m/>
    <m/>
    <m/>
    <m/>
    <m/>
    <m/>
    <m/>
    <m/>
    <m/>
    <m/>
    <m/>
    <m/>
    <x v="4"/>
    <m/>
  </r>
  <r>
    <s v="2016-07-22"/>
    <s v="2016-08-30"/>
    <s v="2016-09-06"/>
    <s v="2016-09-06"/>
    <n v="39"/>
    <n v="46"/>
    <s v="SHANGHAI"/>
    <s v="FOB"/>
    <x v="0"/>
    <n v="0"/>
    <x v="422"/>
    <s v="RAILWAY"/>
    <s v="GDAŃSK"/>
    <s v="1"/>
    <s v="578/2016/2"/>
    <n v="54"/>
    <s v="AW16"/>
    <s v="JOC GREAT WALL CORP."/>
    <n v="671"/>
    <n v="0"/>
    <n v="1"/>
    <n v="0"/>
    <n v="47420"/>
    <n v="42"/>
    <s v="People's Republic of China"/>
    <n v="24.2774566473988"/>
    <n v="17.72"/>
    <x v="2"/>
    <s v="20"/>
  </r>
  <r>
    <s v="2016-07-23"/>
    <s v="2016-08-26"/>
    <s v="2016-08-30"/>
    <s v="2016-08-30"/>
    <n v="34"/>
    <n v="38"/>
    <s v="NINGBO"/>
    <s v="FOB"/>
    <x v="0"/>
    <n v="0"/>
    <x v="423"/>
    <s v="RAILWAY"/>
    <s v="GDAŃSK"/>
    <s v="1"/>
    <s v="577/2016/18"/>
    <n v="54"/>
    <s v="AW16"/>
    <s v="NINGBO MIAORUI"/>
    <n v="2651"/>
    <n v="0"/>
    <n v="0"/>
    <n v="2"/>
    <n v="43927"/>
    <n v="99.07"/>
    <s v="People's Republic of China"/>
    <n v="57.265895953757202"/>
    <n v="41.8"/>
    <x v="3"/>
    <s v="40"/>
  </r>
  <r>
    <s v="2016-07-23"/>
    <s v="2016-08-26"/>
    <s v="2016-08-31"/>
    <s v="2016-08-31"/>
    <n v="34"/>
    <n v="39"/>
    <s v="NINGBO"/>
    <s v="FOB"/>
    <x v="0"/>
    <n v="1"/>
    <x v="424"/>
    <s v="RAILWAY"/>
    <s v="GDAŃSK"/>
    <s v="1"/>
    <s v="3520/2016/2"/>
    <n v="54"/>
    <s v="AW16"/>
    <s v="NINGBO YINZHOU VANDK"/>
    <n v="1370"/>
    <n v="0"/>
    <n v="1"/>
    <n v="0"/>
    <n v="20626"/>
    <n v="36.11"/>
    <s v="People's Republic of China"/>
    <n v="20.872832369942198"/>
    <n v="15.24"/>
    <x v="2"/>
    <s v="20"/>
  </r>
  <r>
    <s v="2016-07-23"/>
    <s v="2016-08-26"/>
    <s v="2016-08-31"/>
    <s v="2016-08-31"/>
    <n v="34"/>
    <n v="39"/>
    <s v="NINGBO"/>
    <s v="FOB"/>
    <x v="0"/>
    <n v="1"/>
    <x v="6"/>
    <s v="RAILWAY"/>
    <s v="GDAŃSK"/>
    <s v="1"/>
    <s v="703/2016/4"/>
    <n v="54"/>
    <s v="AW16"/>
    <s v="NINGBO EVERGREEN"/>
    <n v="504"/>
    <m/>
    <m/>
    <m/>
    <n v="8170"/>
    <n v="15.48"/>
    <s v="People's Republic of China"/>
    <n v="8.9479768786127192"/>
    <n v="6.53"/>
    <x v="1"/>
    <s v="LCL"/>
  </r>
  <r>
    <s v="2016-07-23"/>
    <s v="2016-08-30"/>
    <s v="2016-09-02"/>
    <s v="2016-09-02"/>
    <n v="38"/>
    <n v="41"/>
    <s v="CHITTAGONG"/>
    <s v="FOB"/>
    <x v="0"/>
    <n v="1"/>
    <x v="425"/>
    <s v="TRUCK"/>
    <s v="GDYNIA"/>
    <s v="1"/>
    <s v="571/2016/11"/>
    <n v="54"/>
    <s v="AW16"/>
    <s v="FASHIONTEX"/>
    <n v="953"/>
    <n v="0"/>
    <n v="0"/>
    <n v="1"/>
    <n v="14291"/>
    <n v="12.4"/>
    <s v="Bangladesh"/>
    <n v="7.1676300578034704"/>
    <n v="5.23"/>
    <x v="1"/>
    <s v="LCL"/>
  </r>
  <r>
    <s v="2016-07-23"/>
    <s v="2016-08-30"/>
    <s v="2016-09-02"/>
    <s v="2016-09-02"/>
    <n v="38"/>
    <n v="41"/>
    <s v="CHITTAGONG"/>
    <s v="FOB"/>
    <x v="0"/>
    <n v="1"/>
    <x v="6"/>
    <s v="TRUCK"/>
    <s v="GDYNIA"/>
    <s v="1"/>
    <s v="574/2016/26"/>
    <n v="54"/>
    <s v="AW16"/>
    <s v="TRANSFIGURE CLOTHING"/>
    <n v="2185"/>
    <m/>
    <m/>
    <m/>
    <n v="40055"/>
    <n v="47.28"/>
    <s v="Bangladesh"/>
    <n v="27.329479768786101"/>
    <n v="19.95"/>
    <x v="2"/>
    <s v="20"/>
  </r>
  <r>
    <s v="2016-07-23"/>
    <s v="2016-08-30"/>
    <s v="2016-09-16"/>
    <s v="2016-09-16"/>
    <n v="38"/>
    <n v="55"/>
    <s v="NINGBO"/>
    <s v="FOB"/>
    <x v="0"/>
    <n v="0"/>
    <x v="426"/>
    <s v="TRUCK"/>
    <s v="GDAŃSK"/>
    <s v="1"/>
    <s v="707/2016/2"/>
    <n v="54"/>
    <s v="AW16"/>
    <s v="SHAOXING GOLDEN WAVE"/>
    <n v="4360"/>
    <n v="0"/>
    <n v="3"/>
    <n v="0"/>
    <n v="73344"/>
    <n v="147.28"/>
    <s v="People's Republic of China"/>
    <n v="85.132947976878597"/>
    <n v="62.15"/>
    <x v="4"/>
    <s v="40hc"/>
  </r>
  <r>
    <m/>
    <m/>
    <m/>
    <m/>
    <m/>
    <m/>
    <m/>
    <m/>
    <x v="1"/>
    <m/>
    <x v="6"/>
    <m/>
    <m/>
    <m/>
    <m/>
    <m/>
    <m/>
    <m/>
    <m/>
    <m/>
    <m/>
    <m/>
    <m/>
    <m/>
    <m/>
    <m/>
    <m/>
    <x v="7"/>
    <m/>
  </r>
  <r>
    <s v="2016-07-24"/>
    <s v="2016-07-27"/>
    <s v="2016-08-02"/>
    <s v="2016-08-02"/>
    <n v="3"/>
    <n v="9"/>
    <s v="ŁÓDŹ"/>
    <s v="DDU"/>
    <x v="2"/>
    <n v="1"/>
    <x v="83"/>
    <s v="TRUCK"/>
    <s v="WARSZAWA"/>
    <s v="1"/>
    <s v="569/2016/2"/>
    <n v="54"/>
    <s v="AW16"/>
    <s v="SANTEX INC"/>
    <n v="518"/>
    <n v="0"/>
    <n v="0"/>
    <n v="0"/>
    <n v="12480"/>
    <m/>
    <s v="India"/>
    <n v="0"/>
    <n v="0"/>
    <x v="1"/>
    <s v="LCL"/>
  </r>
  <r>
    <s v="2016-07-24"/>
    <s v="2016-08-26"/>
    <s v="2016-09-06"/>
    <s v="2016-09-06"/>
    <n v="33"/>
    <n v="44"/>
    <s v="CHITTAGONG"/>
    <s v="FOB"/>
    <x v="0"/>
    <n v="1"/>
    <x v="427"/>
    <s v="RAILWAY"/>
    <s v="GDAŃSK"/>
    <s v="1"/>
    <s v="571/2016/12"/>
    <n v="54"/>
    <s v="AW16"/>
    <s v="FASHIONTEX"/>
    <n v="460"/>
    <n v="0"/>
    <n v="0"/>
    <n v="1"/>
    <n v="8366"/>
    <n v="17.760000000000002"/>
    <s v="Bangladesh"/>
    <n v="10.2658959537572"/>
    <n v="7.49"/>
    <x v="1"/>
    <s v="LCL"/>
  </r>
  <r>
    <s v="2016-07-24"/>
    <s v="2016-08-26"/>
    <s v="2016-09-06"/>
    <s v="2016-09-06"/>
    <n v="33"/>
    <n v="44"/>
    <s v="CHITTAGONG"/>
    <s v="FOB"/>
    <x v="0"/>
    <n v="1"/>
    <x v="6"/>
    <s v="RAILWAY"/>
    <s v="GDAŃSK"/>
    <s v="1"/>
    <s v="574/2016/28"/>
    <n v="54"/>
    <s v="AW16"/>
    <s v="TRANSFIGURE CLOTHING"/>
    <n v="1593"/>
    <m/>
    <m/>
    <m/>
    <n v="27220"/>
    <n v="28.59"/>
    <s v="Bangladesh"/>
    <n v="16.5260115606936"/>
    <n v="12.06"/>
    <x v="2"/>
    <s v="LCL"/>
  </r>
  <r>
    <s v="2016-07-24"/>
    <s v="2016-08-26"/>
    <s v="2016-09-06"/>
    <s v="2016-09-06"/>
    <n v="33"/>
    <n v="44"/>
    <s v="CHITTAGONG"/>
    <s v="FOB"/>
    <x v="0"/>
    <n v="1"/>
    <x v="6"/>
    <s v="RAILWAY"/>
    <s v="GDAŃSK"/>
    <s v="1"/>
    <s v="7518/2016/1"/>
    <n v="54"/>
    <s v="AW16"/>
    <s v="INTRAMEX FASHIONS"/>
    <n v="621"/>
    <m/>
    <m/>
    <m/>
    <n v="7960"/>
    <n v="13.36"/>
    <s v="Bangladesh"/>
    <n v="7.7225433526011598"/>
    <n v="5.64"/>
    <x v="1"/>
    <s v="LCL"/>
  </r>
  <r>
    <s v="2016-07-26"/>
    <s v="2016-08-26"/>
    <s v="2016-08-30"/>
    <s v="2016-08-30"/>
    <n v="31"/>
    <n v="35"/>
    <s v="NINGBO"/>
    <s v="FOB"/>
    <x v="0"/>
    <n v="0"/>
    <x v="428"/>
    <s v="RAILWAY"/>
    <s v="GDAŃSK"/>
    <s v="1"/>
    <s v="8068/2016/3"/>
    <n v="51"/>
    <s v="AW16"/>
    <s v="BOK CO., LTD."/>
    <n v="3392"/>
    <n v="0"/>
    <n v="2"/>
    <n v="1"/>
    <n v="26210"/>
    <n v="168.6"/>
    <s v="People's Republic of China"/>
    <n v="97.456647398843899"/>
    <n v="71.14"/>
    <x v="4"/>
    <s v="45"/>
  </r>
  <r>
    <m/>
    <m/>
    <m/>
    <m/>
    <m/>
    <m/>
    <m/>
    <m/>
    <x v="1"/>
    <m/>
    <x v="6"/>
    <m/>
    <m/>
    <m/>
    <m/>
    <m/>
    <m/>
    <m/>
    <m/>
    <m/>
    <m/>
    <m/>
    <m/>
    <m/>
    <m/>
    <m/>
    <m/>
    <x v="7"/>
    <m/>
  </r>
  <r>
    <s v="2016-07-26"/>
    <s v="2016-08-26"/>
    <s v="2016-08-31"/>
    <s v="2016-08-31"/>
    <n v="31"/>
    <n v="36"/>
    <s v="XIAMEN"/>
    <s v="FOB"/>
    <x v="0"/>
    <n v="0"/>
    <x v="429"/>
    <s v="RAILWAY"/>
    <s v="GDAŃSK"/>
    <s v="1"/>
    <s v="278/2016/10"/>
    <n v="54"/>
    <s v="AW16"/>
    <s v="XIAMEN KINGLAND"/>
    <n v="1765"/>
    <n v="1"/>
    <n v="0"/>
    <n v="2"/>
    <n v="21426"/>
    <n v="131.51"/>
    <s v="People's Republic of China"/>
    <n v="76.017341040462398"/>
    <n v="55.49"/>
    <x v="6"/>
    <s v="40hc"/>
  </r>
  <r>
    <s v="2016-07-26"/>
    <s v="2016-08-26"/>
    <s v="2016-08-31"/>
    <s v="2016-08-31"/>
    <n v="31"/>
    <n v="36"/>
    <s v="XIAMEN"/>
    <s v="FOB"/>
    <x v="0"/>
    <n v="0"/>
    <x v="430"/>
    <s v="TRUCK"/>
    <s v="GDAŃSK"/>
    <s v="1"/>
    <s v="1037/2016/11"/>
    <n v="54"/>
    <s v="AW16"/>
    <s v="QUANZHOU CEREALS O&amp;F"/>
    <n v="2065"/>
    <n v="0"/>
    <n v="1"/>
    <n v="0"/>
    <n v="39014"/>
    <n v="50.96"/>
    <s v="People's Republic of China"/>
    <n v="29.456647398843899"/>
    <n v="21.5"/>
    <x v="0"/>
    <s v="20"/>
  </r>
  <r>
    <s v="2016-07-27"/>
    <s v="2016-07-31"/>
    <s v="2016-08-30"/>
    <s v="2016-08-30"/>
    <n v="4"/>
    <n v="34"/>
    <s v="ŁÓDŹ"/>
    <s v="DDU"/>
    <x v="2"/>
    <n v="1"/>
    <x v="83"/>
    <s v="TRUCK"/>
    <s v="WARSZAWA"/>
    <s v="1"/>
    <s v="42566/2015/1"/>
    <n v="54"/>
    <s v="AW16"/>
    <s v="REDWAN TEX&amp;APPARELS"/>
    <n v="691"/>
    <n v="0"/>
    <n v="0"/>
    <n v="0"/>
    <n v="9484"/>
    <n v="14.01"/>
    <s v="Bangladesh"/>
    <n v="8.0982658959537606"/>
    <n v="5.91"/>
    <x v="1"/>
    <s v="LCL"/>
  </r>
  <r>
    <s v="2016-07-27"/>
    <s v="2016-08-05"/>
    <s v="2016-08-11"/>
    <s v="2016-08-11"/>
    <n v="9"/>
    <n v="15"/>
    <s v="CHITTAGONG"/>
    <s v="FOB"/>
    <x v="2"/>
    <n v="1"/>
    <x v="83"/>
    <s v="TRUCK"/>
    <s v="WARSZAWA"/>
    <s v="1"/>
    <s v="42575/2015/14"/>
    <n v="54"/>
    <s v="AW16"/>
    <s v="PADMA SATEL ARAB"/>
    <n v="906"/>
    <n v="0"/>
    <n v="0"/>
    <n v="0"/>
    <n v="13116"/>
    <n v="24.17"/>
    <s v="Bangladesh"/>
    <n v="13.971098265896"/>
    <n v="10.199999999999999"/>
    <x v="1"/>
    <s v="LCL"/>
  </r>
  <r>
    <s v="2016-07-27"/>
    <s v="2016-09-09"/>
    <s v="2016-09-14"/>
    <s v="2016-09-14"/>
    <n v="44"/>
    <n v="49"/>
    <s v="QINGDAO"/>
    <s v="FOB"/>
    <x v="0"/>
    <n v="0"/>
    <x v="431"/>
    <s v="TRUCK"/>
    <s v="GDAŃSK"/>
    <s v="1"/>
    <s v="43063/2015/7"/>
    <n v="52"/>
    <s v="AW16"/>
    <s v="SUZHOU QINJIAN I/E"/>
    <n v="1287"/>
    <n v="1"/>
    <n v="0"/>
    <n v="0"/>
    <n v="18691"/>
    <n v="24.42"/>
    <s v="People's Republic of China"/>
    <n v="14.115606936416199"/>
    <n v="10.3"/>
    <x v="2"/>
    <s v="LCL"/>
  </r>
  <r>
    <s v="2016-07-28"/>
    <s v="2016-08-01"/>
    <s v="2016-08-22"/>
    <s v="2016-08-22"/>
    <n v="4"/>
    <n v="25"/>
    <s v="ŁÓDŹ"/>
    <s v="DDU"/>
    <x v="2"/>
    <n v="1"/>
    <x v="83"/>
    <s v="TRUCK"/>
    <s v="WARSZAWA"/>
    <s v="1"/>
    <s v="571/2016/10"/>
    <n v="54"/>
    <s v="AW16"/>
    <s v="FASHIONTEX"/>
    <n v="39"/>
    <n v="0"/>
    <n v="0"/>
    <n v="0"/>
    <n v="733"/>
    <n v="0.9"/>
    <s v="Bangladesh"/>
    <n v="0.520231213872832"/>
    <n v="0.38"/>
    <x v="1"/>
    <s v="LCL"/>
  </r>
  <r>
    <s v="2016-07-28"/>
    <s v="2016-08-26"/>
    <s v="2016-08-31"/>
    <s v="2016-08-31"/>
    <n v="29"/>
    <n v="34"/>
    <s v="SHENZHEN"/>
    <s v="FOB"/>
    <x v="0"/>
    <n v="0"/>
    <x v="432"/>
    <s v="TRUCK"/>
    <s v="GDAŃSK"/>
    <s v="1"/>
    <s v="7769/2016/2"/>
    <n v="51"/>
    <s v="AW16"/>
    <s v="BEEKO"/>
    <n v="1564"/>
    <n v="1"/>
    <n v="0"/>
    <n v="1"/>
    <n v="16610"/>
    <n v="80.05"/>
    <s v="People's Republic of China"/>
    <n v="46.271676300578001"/>
    <n v="33.78"/>
    <x v="0"/>
    <s v="40"/>
  </r>
  <r>
    <s v="2016-07-28"/>
    <s v="2016-08-27"/>
    <s v="2016-09-21"/>
    <s v="2016-09-21"/>
    <n v="30"/>
    <n v="55"/>
    <s v="SHENZHEN"/>
    <s v="FOB"/>
    <x v="0"/>
    <n v="0"/>
    <x v="433"/>
    <s v="TRUCK"/>
    <s v="GDAŃSK"/>
    <s v="1"/>
    <s v="7536/2016/4"/>
    <n v="51"/>
    <s v="AW16"/>
    <s v="YONGXINGLONG CHILDRE"/>
    <n v="1591"/>
    <n v="1"/>
    <n v="0"/>
    <n v="1"/>
    <n v="15525"/>
    <n v="73.5"/>
    <s v="People's Republic of China"/>
    <n v="42.485549132948002"/>
    <n v="31.01"/>
    <x v="0"/>
    <s v="40"/>
  </r>
  <r>
    <s v="2016-07-28"/>
    <s v="2016-09-05"/>
    <s v="2016-09-08"/>
    <s v="2016-09-08"/>
    <n v="39"/>
    <n v="42"/>
    <s v="XIAMEN"/>
    <s v="FOB"/>
    <x v="0"/>
    <n v="0"/>
    <x v="434"/>
    <s v="TRUCK"/>
    <s v="GDAŃSK"/>
    <s v="1"/>
    <s v="729/2016/2"/>
    <n v="54"/>
    <s v="AW16"/>
    <s v="XIAMEN HALO WORLD"/>
    <n v="1268"/>
    <n v="1"/>
    <n v="0"/>
    <n v="0"/>
    <n v="16542"/>
    <n v="24.84"/>
    <s v="People's Republic of China"/>
    <n v="14.3583815028902"/>
    <n v="10.48"/>
    <x v="2"/>
    <s v="LCL"/>
  </r>
  <r>
    <s v="2016-07-28"/>
    <s v="2016-09-12"/>
    <s v="2016-09-16"/>
    <s v="2016-09-16"/>
    <n v="46"/>
    <n v="50"/>
    <s v="SHANGHAI"/>
    <s v="FOB"/>
    <x v="0"/>
    <n v="0"/>
    <x v="435"/>
    <s v="TRUCK"/>
    <s v="GDAŃSK"/>
    <s v="1"/>
    <s v="285/2016/3"/>
    <n v="54"/>
    <s v="AW16"/>
    <s v="JIANGSU SAINTEK"/>
    <n v="774"/>
    <n v="0"/>
    <n v="1"/>
    <n v="0"/>
    <n v="7560"/>
    <n v="52.6"/>
    <s v="People's Republic of China"/>
    <n v="30.404624277456598"/>
    <n v="22.2"/>
    <x v="0"/>
    <s v="20"/>
  </r>
  <r>
    <s v="2016-07-29"/>
    <s v="2016-09-03"/>
    <s v="2016-09-07"/>
    <s v="2016-09-07"/>
    <n v="36"/>
    <n v="40"/>
    <s v="NINGBO"/>
    <s v="FOB"/>
    <x v="0"/>
    <n v="0"/>
    <x v="436"/>
    <s v="TRUCK"/>
    <s v="GDAŃSK"/>
    <s v="1"/>
    <s v="577/2016/19"/>
    <n v="54"/>
    <s v="AW16"/>
    <s v="NINGBO MIAORUI"/>
    <n v="6294"/>
    <n v="1"/>
    <n v="0"/>
    <n v="4"/>
    <n v="105079"/>
    <n v="272.24"/>
    <s v="People's Republic of China"/>
    <n v="157.364161849711"/>
    <n v="114.88"/>
    <x v="3"/>
    <n v="40"/>
  </r>
  <r>
    <m/>
    <m/>
    <m/>
    <m/>
    <m/>
    <m/>
    <m/>
    <m/>
    <x v="1"/>
    <m/>
    <x v="6"/>
    <m/>
    <m/>
    <m/>
    <m/>
    <m/>
    <m/>
    <m/>
    <m/>
    <m/>
    <m/>
    <m/>
    <m/>
    <m/>
    <m/>
    <m/>
    <m/>
    <x v="3"/>
    <n v="40"/>
  </r>
  <r>
    <s v="2016-07-29"/>
    <s v="2016-09-04"/>
    <s v="2016-09-16"/>
    <s v="2016-09-16"/>
    <n v="37"/>
    <n v="49"/>
    <s v="SHANGHAI"/>
    <s v="FOB"/>
    <x v="0"/>
    <n v="1"/>
    <x v="3"/>
    <s v="TRUCK"/>
    <s v="GDAŃSK"/>
    <s v="1"/>
    <s v="43063/2015/14"/>
    <n v="52"/>
    <s v="AW16"/>
    <s v="SUZHOU QINJIAN I/E"/>
    <n v="715"/>
    <n v="0"/>
    <n v="0"/>
    <n v="0"/>
    <n v="11238"/>
    <n v="9.7899999999999991"/>
    <s v="People's Republic of China"/>
    <n v="5.6589595375722501"/>
    <n v="4.13"/>
    <x v="1"/>
    <s v="LCL"/>
  </r>
  <r>
    <s v="2016-07-29"/>
    <s v="2016-09-05"/>
    <s v="2016-09-08"/>
    <s v="2016-09-08"/>
    <n v="38"/>
    <n v="41"/>
    <s v="SHANGHAI"/>
    <s v="FOB"/>
    <x v="0"/>
    <n v="0"/>
    <x v="437"/>
    <s v="TRUCK"/>
    <s v="GDAŃSK"/>
    <s v="1"/>
    <s v="687/2016/5"/>
    <n v="54"/>
    <s v="AW16"/>
    <s v="ANHUI TECHNOLOGY I/E"/>
    <n v="581"/>
    <n v="0"/>
    <n v="1"/>
    <n v="0"/>
    <n v="4953"/>
    <n v="55.51"/>
    <s v="People's Republic of China"/>
    <n v="32.086705202312103"/>
    <n v="23.42"/>
    <x v="0"/>
    <s v="20"/>
  </r>
  <r>
    <s v="2016-07-29"/>
    <s v="2016-09-05"/>
    <s v="2016-09-09"/>
    <s v="2016-09-09"/>
    <n v="38"/>
    <n v="42"/>
    <s v="SHANGHAI"/>
    <s v="FOB"/>
    <x v="0"/>
    <n v="0"/>
    <x v="438"/>
    <s v="RAILWAY"/>
    <s v="GDAŃSK"/>
    <s v="1"/>
    <s v="281/2016/4"/>
    <n v="54"/>
    <s v="AW16"/>
    <s v="ZHEJIANG AMP-KINGHON"/>
    <n v="844"/>
    <n v="0"/>
    <n v="2"/>
    <n v="0"/>
    <n v="10034"/>
    <n v="98"/>
    <s v="People's Republic of China"/>
    <n v="56.647398843930603"/>
    <n v="41.35"/>
    <x v="3"/>
    <s v="40"/>
  </r>
  <r>
    <s v="2016-07-29"/>
    <s v="2016-09-05"/>
    <s v="2016-09-09"/>
    <s v="2016-09-09"/>
    <n v="38"/>
    <n v="42"/>
    <s v="SHANGHAI"/>
    <s v="FOB"/>
    <x v="0"/>
    <n v="0"/>
    <x v="439"/>
    <s v="RAILWAY"/>
    <s v="GDAŃSK"/>
    <s v="1"/>
    <s v="275/2016/15"/>
    <n v="54"/>
    <s v="AW16"/>
    <s v="SUMEC TEXTILE"/>
    <n v="2545"/>
    <n v="1"/>
    <n v="0"/>
    <n v="2"/>
    <n v="25012"/>
    <n v="140.86000000000001"/>
    <s v="People's Republic of China"/>
    <n v="81.421965317919103"/>
    <n v="59.44"/>
    <x v="6"/>
    <s v="40hc"/>
  </r>
  <r>
    <s v="2016-07-29"/>
    <s v="2016-09-05"/>
    <s v="2016-09-09"/>
    <s v="2016-09-09"/>
    <n v="38"/>
    <n v="42"/>
    <s v="SHANGHAI"/>
    <s v="FOB"/>
    <x v="0"/>
    <n v="0"/>
    <x v="440"/>
    <s v="RAILWAY"/>
    <s v="GDAŃSK"/>
    <s v="1"/>
    <s v="43063/2015/13"/>
    <n v="52"/>
    <s v="AW16"/>
    <s v="SUZHOU QINJIAN I/E"/>
    <n v="1188"/>
    <n v="1"/>
    <n v="0"/>
    <n v="0"/>
    <n v="19674"/>
    <n v="24.58"/>
    <s v="People's Republic of China"/>
    <n v="14.2080924855491"/>
    <n v="10.37"/>
    <x v="2"/>
    <s v="LCL"/>
  </r>
  <r>
    <s v="2016-07-30"/>
    <s v="2016-08-11"/>
    <s v="2016-08-18"/>
    <s v="2016-08-18"/>
    <n v="12"/>
    <n v="19"/>
    <s v="ŁÓDŹ"/>
    <s v="DDU"/>
    <x v="4"/>
    <n v="0"/>
    <x v="441"/>
    <s v="RAILWAY"/>
    <s v="MAŁASZEWICZE"/>
    <s v="1"/>
    <s v="1037/2016/12"/>
    <n v="54"/>
    <s v="AW16"/>
    <s v="QUANZHOU CEREALS O&amp;F"/>
    <n v="1585"/>
    <n v="0"/>
    <n v="1"/>
    <n v="0"/>
    <n v="28350"/>
    <n v="32.57"/>
    <s v="People's Republic of China"/>
    <n v="18.826589595375701"/>
    <n v="13.74"/>
    <x v="2"/>
    <s v="LCL"/>
  </r>
  <r>
    <s v="2016-07-31"/>
    <s v="2016-09-08"/>
    <s v="2016-09-12"/>
    <s v="2016-09-12"/>
    <n v="39"/>
    <n v="43"/>
    <s v="TUTICORIN"/>
    <s v="FOB"/>
    <x v="0"/>
    <n v="0"/>
    <x v="442"/>
    <s v="TRUCK"/>
    <s v="GDAŃSK"/>
    <s v="1"/>
    <s v="43190/2015/12"/>
    <n v="54"/>
    <s v="AW16"/>
    <s v="BLOOM CLOTHING CO."/>
    <n v="1090"/>
    <n v="1"/>
    <n v="0"/>
    <n v="0"/>
    <n v="17194"/>
    <n v="25.87"/>
    <s v="India"/>
    <n v="14.953757225433501"/>
    <n v="10.92"/>
    <x v="2"/>
    <s v="LCL"/>
  </r>
  <r>
    <s v="2016-07-31"/>
    <s v="2016-09-09"/>
    <s v="2016-09-15"/>
    <s v="2016-09-15"/>
    <n v="40"/>
    <n v="46"/>
    <s v="CHITTAGONG"/>
    <s v="FOB"/>
    <x v="0"/>
    <n v="1"/>
    <x v="443"/>
    <s v="TRUCK"/>
    <s v="GDAŃSK"/>
    <s v="1"/>
    <s v="568/2016/24"/>
    <n v="54"/>
    <s v="AW16"/>
    <s v="FAIR TRADE INT'L"/>
    <n v="904"/>
    <n v="0"/>
    <n v="0"/>
    <n v="1"/>
    <n v="15211"/>
    <n v="35.700000000000003"/>
    <s v="Bangladesh"/>
    <n v="20.635838150289"/>
    <n v="15.06"/>
    <x v="2"/>
    <s v="20"/>
  </r>
  <r>
    <s v="2016-07-31"/>
    <s v="2016-09-09"/>
    <s v="2016-09-15"/>
    <s v="2016-09-15"/>
    <n v="40"/>
    <n v="46"/>
    <s v="CHITTAGONG"/>
    <s v="FOB"/>
    <x v="0"/>
    <n v="1"/>
    <x v="6"/>
    <s v="TRUCK"/>
    <s v="GDAŃSK"/>
    <s v="1"/>
    <s v="7518/2016/2"/>
    <n v="54"/>
    <s v="AW16"/>
    <s v="INTRAMEX FASHIONS"/>
    <n v="230"/>
    <m/>
    <m/>
    <m/>
    <n v="3445"/>
    <n v="8.14"/>
    <s v="Bangladesh"/>
    <n v="4.7052023121387299"/>
    <n v="3.43"/>
    <x v="1"/>
    <s v="LCL"/>
  </r>
  <r>
    <s v="2016-07-31"/>
    <s v="2016-09-09"/>
    <s v="2016-09-15"/>
    <s v="2016-09-15"/>
    <n v="40"/>
    <n v="46"/>
    <s v="CHITTAGONG"/>
    <s v="FOB"/>
    <x v="0"/>
    <n v="1"/>
    <x v="444"/>
    <s v="TRUCK"/>
    <s v="GDAŃSK"/>
    <s v="1"/>
    <s v="568/2016/23"/>
    <n v="54"/>
    <s v="AW16"/>
    <s v="FAIR TRADE INT'L"/>
    <n v="396"/>
    <n v="0"/>
    <n v="0"/>
    <n v="1"/>
    <n v="5848"/>
    <n v="11.6"/>
    <s v="Bangladesh"/>
    <n v="6.7052023121387299"/>
    <n v="4.8899999999999997"/>
    <x v="1"/>
    <s v="LCL"/>
  </r>
  <r>
    <s v="2016-07-31"/>
    <s v="2016-09-09"/>
    <s v="2016-09-15"/>
    <s v="2016-09-15"/>
    <n v="40"/>
    <n v="46"/>
    <s v="CHITTAGONG"/>
    <s v="FOB"/>
    <x v="0"/>
    <n v="1"/>
    <x v="6"/>
    <s v="TRUCK"/>
    <s v="GDAŃSK"/>
    <s v="1"/>
    <s v="574/2016/30"/>
    <n v="54"/>
    <s v="AW16"/>
    <s v="TRANSFIGURE CLOTHING"/>
    <n v="1372"/>
    <m/>
    <m/>
    <m/>
    <n v="26435"/>
    <n v="25.7"/>
    <s v="Bangladesh"/>
    <n v="14.855491329479801"/>
    <n v="10.84"/>
    <x v="2"/>
    <s v="LCL"/>
  </r>
  <r>
    <s v="2016-07-31"/>
    <s v="2016-09-09"/>
    <s v="2016-09-15"/>
    <s v="2016-09-15"/>
    <n v="40"/>
    <n v="46"/>
    <s v="CHITTAGONG"/>
    <s v="FOB"/>
    <x v="0"/>
    <n v="1"/>
    <x v="6"/>
    <s v="TRUCK"/>
    <s v="GDAŃSK"/>
    <s v="1"/>
    <s v="61828/AW16/2"/>
    <n v="52"/>
    <s v="AW16"/>
    <s v="FASHION WEAR INT'L"/>
    <n v="727"/>
    <m/>
    <m/>
    <m/>
    <n v="10776"/>
    <n v="15.48"/>
    <s v="Bangladesh"/>
    <n v="8.9479768786127192"/>
    <n v="6.53"/>
    <x v="1"/>
    <s v="LCL"/>
  </r>
  <r>
    <s v="2016-07-31"/>
    <s v="2016-09-09"/>
    <s v="2016-09-15"/>
    <s v="2016-09-15"/>
    <n v="40"/>
    <n v="46"/>
    <s v="CHITTAGONG"/>
    <s v="FOB"/>
    <x v="0"/>
    <n v="1"/>
    <x v="6"/>
    <s v="TRUCK"/>
    <s v="GDAŃSK"/>
    <s v="1"/>
    <s v="62092/AW16/3"/>
    <n v="52"/>
    <s v="AW16"/>
    <s v="TRANSFIGURE CLOTHING"/>
    <n v="815"/>
    <m/>
    <m/>
    <m/>
    <n v="13912"/>
    <n v="13.02"/>
    <s v="Bangladesh"/>
    <n v="7.5260115606936404"/>
    <n v="5.49"/>
    <x v="1"/>
    <s v="LCL"/>
  </r>
  <r>
    <s v="2016-07-31"/>
    <s v="2016-09-09"/>
    <s v="2016-09-19"/>
    <s v="2016-09-19"/>
    <n v="40"/>
    <n v="50"/>
    <s v="CHITTAGONG"/>
    <s v="FOB"/>
    <x v="0"/>
    <n v="1"/>
    <x v="445"/>
    <s v="RAILWAY"/>
    <s v="GDAŃSK"/>
    <s v="1"/>
    <s v="574/2016/29"/>
    <n v="54"/>
    <s v="AW16"/>
    <s v="TRANSFIGURE CLOTHING"/>
    <n v="397"/>
    <n v="0"/>
    <n v="0"/>
    <n v="1"/>
    <n v="8099"/>
    <n v="7.42"/>
    <s v="Bangladesh"/>
    <n v="4.2890173410404602"/>
    <n v="3.13"/>
    <x v="1"/>
    <s v="LCL"/>
  </r>
  <r>
    <s v="2016-07-31"/>
    <s v="2016-09-09"/>
    <s v="2016-09-19"/>
    <s v="2016-09-19"/>
    <n v="40"/>
    <n v="50"/>
    <s v="CHITTAGONG"/>
    <s v="FOB"/>
    <x v="0"/>
    <n v="1"/>
    <x v="6"/>
    <s v="RAILWAY"/>
    <s v="GDAŃSK"/>
    <s v="1"/>
    <s v="697/2016/21"/>
    <n v="54"/>
    <s v="AW16"/>
    <s v="TEXZAM INTERNATIONAL"/>
    <n v="720"/>
    <m/>
    <m/>
    <m/>
    <n v="12183"/>
    <n v="29.11"/>
    <s v="Bangladesh"/>
    <n v="16.826589595375701"/>
    <n v="12.28"/>
    <x v="2"/>
    <s v="LCL"/>
  </r>
  <r>
    <s v="2016-07-31"/>
    <s v="2016-09-09"/>
    <s v="2016-09-19"/>
    <s v="2016-09-19"/>
    <n v="40"/>
    <n v="50"/>
    <s v="CHITTAGONG"/>
    <s v="FOB"/>
    <x v="0"/>
    <n v="1"/>
    <x v="6"/>
    <s v="RAILWAY"/>
    <s v="GDAŃSK"/>
    <s v="1"/>
    <s v="727/2016/2"/>
    <n v="54"/>
    <s v="AW16"/>
    <s v="SHUDDHO MODEHAUS"/>
    <n v="768"/>
    <m/>
    <m/>
    <m/>
    <n v="9379"/>
    <n v="27.28"/>
    <s v="Bangladesh"/>
    <n v="15.7687861271676"/>
    <n v="11.51"/>
    <x v="2"/>
    <s v="LCL"/>
  </r>
  <r>
    <s v="2016-07-31"/>
    <s v="2016-09-16"/>
    <s v="2016-09-20"/>
    <s v="2016-09-20"/>
    <n v="47"/>
    <n v="51"/>
    <s v="TUTICORIN"/>
    <s v="FOB"/>
    <x v="0"/>
    <n v="1"/>
    <x v="446"/>
    <s v="TRUCK"/>
    <s v="GDAŃSK"/>
    <s v="1"/>
    <s v="43183/2015/3"/>
    <n v="54"/>
    <s v="AW16"/>
    <s v="KARTHIKAI TEXTILE"/>
    <n v="291"/>
    <n v="0"/>
    <n v="1"/>
    <n v="0"/>
    <n v="4199"/>
    <n v="10.19"/>
    <s v="India"/>
    <n v="5.8901734104046204"/>
    <n v="4.3"/>
    <x v="1"/>
    <s v="LCL"/>
  </r>
  <r>
    <s v="2016-07-31"/>
    <s v="2016-09-16"/>
    <s v="2016-09-20"/>
    <s v="2016-09-20"/>
    <n v="47"/>
    <n v="51"/>
    <s v="TUTICORIN"/>
    <s v="FOB"/>
    <x v="0"/>
    <n v="1"/>
    <x v="6"/>
    <s v="TRUCK"/>
    <s v="GDAŃSK"/>
    <s v="1"/>
    <s v="43190/2015/13"/>
    <n v="54"/>
    <s v="AW16"/>
    <s v="BLOOM CLOTHING CO."/>
    <n v="526"/>
    <m/>
    <m/>
    <m/>
    <n v="9676"/>
    <n v="5.84"/>
    <s v="India"/>
    <n v="3.3757225433525999"/>
    <n v="2.46"/>
    <x v="1"/>
    <s v="LCL"/>
  </r>
  <r>
    <s v="2016-07-31"/>
    <s v="2016-09-16"/>
    <s v="2016-09-20"/>
    <s v="2016-09-20"/>
    <n v="47"/>
    <n v="51"/>
    <s v="TUTICORIN"/>
    <s v="FOB"/>
    <x v="0"/>
    <n v="1"/>
    <x v="6"/>
    <s v="TRUCK"/>
    <s v="GDAŃSK"/>
    <s v="1"/>
    <s v="716/2016/11"/>
    <n v="54"/>
    <s v="AW16"/>
    <s v="LICHEE APPAREL"/>
    <n v="923"/>
    <m/>
    <m/>
    <m/>
    <n v="15592"/>
    <n v="27.91"/>
    <s v="India"/>
    <n v="16.132947976878601"/>
    <n v="11.78"/>
    <x v="2"/>
    <s v="LCL"/>
  </r>
  <r>
    <s v="2016-08-01"/>
    <s v="2016-08-02"/>
    <s v="2016-08-05"/>
    <s v="2016-08-05"/>
    <n v="1"/>
    <n v="4"/>
    <s v="ŁÓDŹ"/>
    <s v="DDU"/>
    <x v="2"/>
    <n v="1"/>
    <x v="83"/>
    <s v="TRUCK"/>
    <s v="VIENNA"/>
    <s v="1"/>
    <s v="688/2016/6"/>
    <n v="54"/>
    <s v="AW16"/>
    <s v="SANGOTRA FASHIONS"/>
    <n v="455"/>
    <n v="0"/>
    <n v="0"/>
    <n v="0"/>
    <n v="13161"/>
    <m/>
    <s v="India"/>
    <n v="0"/>
    <n v="0"/>
    <x v="1"/>
    <s v="LCL"/>
  </r>
  <r>
    <s v="2016-08-01"/>
    <s v="2016-08-05"/>
    <s v="2016-08-09"/>
    <s v="2016-08-09"/>
    <n v="4"/>
    <n v="8"/>
    <s v="ŁÓDŹ"/>
    <s v="DDU"/>
    <x v="2"/>
    <n v="1"/>
    <x v="83"/>
    <s v="TRUCK"/>
    <s v="WARSZAWA"/>
    <s v="1"/>
    <s v="568/2016/3"/>
    <n v="54"/>
    <s v="AW16"/>
    <s v="FAIR TRADE INT'L"/>
    <n v="289"/>
    <n v="0"/>
    <n v="0"/>
    <n v="0"/>
    <n v="4358"/>
    <m/>
    <s v="Bangladesh"/>
    <n v="0"/>
    <n v="0"/>
    <x v="1"/>
    <s v="LCL"/>
  </r>
  <r>
    <s v="2016-08-01"/>
    <s v="2016-08-27"/>
    <s v="2016-09-02"/>
    <s v="2016-09-02"/>
    <n v="26"/>
    <n v="32"/>
    <s v="NHAVA SHEVA"/>
    <s v="FOB"/>
    <x v="0"/>
    <n v="1"/>
    <x v="3"/>
    <s v="TRUCK"/>
    <s v="HAMBURG"/>
    <s v="1"/>
    <s v="3706/2016/6"/>
    <n v="54"/>
    <s v="AW16"/>
    <s v="SEER GLOBAL LTD."/>
    <n v="171"/>
    <n v="0"/>
    <n v="0"/>
    <n v="0"/>
    <n v="2849"/>
    <n v="3.66"/>
    <s v="India"/>
    <n v="2.11560693641619"/>
    <n v="1.54"/>
    <x v="1"/>
    <s v="LCL"/>
  </r>
  <r>
    <s v="2016-08-01"/>
    <s v="2016-08-27"/>
    <s v="2016-09-02"/>
    <s v="2016-09-02"/>
    <n v="26"/>
    <n v="32"/>
    <s v="NHAVA SHEVA"/>
    <s v="FOB"/>
    <x v="0"/>
    <n v="1"/>
    <x v="3"/>
    <s v="TRUCK"/>
    <s v="HAMBURG"/>
    <s v="1"/>
    <s v="688/2016/3"/>
    <n v="54"/>
    <s v="AW16"/>
    <s v="SANGOTRA FASHIONS"/>
    <n v="582"/>
    <n v="0"/>
    <n v="0"/>
    <n v="0"/>
    <n v="8952"/>
    <n v="8.2899999999999991"/>
    <s v="India"/>
    <n v="4.7919075144508696"/>
    <n v="3.5"/>
    <x v="1"/>
    <s v="LCL"/>
  </r>
  <r>
    <s v="2016-08-02"/>
    <s v="2016-09-03"/>
    <s v="2016-09-07"/>
    <s v="2016-09-07"/>
    <n v="32"/>
    <n v="36"/>
    <s v="CHITTAGONG"/>
    <s v="FOB"/>
    <x v="0"/>
    <n v="1"/>
    <x v="447"/>
    <s v="TRUCK"/>
    <s v="GDAŃSK"/>
    <s v="1"/>
    <s v="568/2016/27"/>
    <n v="54"/>
    <s v="AW16"/>
    <s v="FAIR TRADE INT'L"/>
    <n v="241"/>
    <n v="0"/>
    <n v="0"/>
    <n v="1"/>
    <n v="4697"/>
    <n v="15.36"/>
    <s v="Bangladesh"/>
    <n v="8.8786127167629996"/>
    <n v="6.48"/>
    <x v="1"/>
    <s v="LCL"/>
  </r>
  <r>
    <s v="2016-08-02"/>
    <s v="2016-09-03"/>
    <s v="2016-09-07"/>
    <s v="2016-09-07"/>
    <n v="32"/>
    <n v="36"/>
    <s v="CHITTAGONG"/>
    <s v="FOB"/>
    <x v="0"/>
    <n v="1"/>
    <x v="6"/>
    <s v="TRUCK"/>
    <s v="GDAŃSK"/>
    <s v="1"/>
    <s v="574/2016/31"/>
    <n v="54"/>
    <s v="AW16"/>
    <s v="TRANSFIGURE CLOTHING"/>
    <n v="1396"/>
    <m/>
    <m/>
    <m/>
    <n v="25158"/>
    <n v="43.88"/>
    <s v="Bangladesh"/>
    <n v="25.364161849711"/>
    <n v="18.52"/>
    <x v="2"/>
    <s v="20"/>
  </r>
  <r>
    <s v="2016-08-02"/>
    <s v="2016-09-03"/>
    <s v="2016-09-07"/>
    <s v="2016-09-07"/>
    <n v="32"/>
    <n v="36"/>
    <s v="CHITTAGONG"/>
    <s v="FOB"/>
    <x v="0"/>
    <n v="1"/>
    <x v="448"/>
    <s v="TRUCK"/>
    <s v="GDAŃSK"/>
    <s v="1"/>
    <s v="568/2016/26"/>
    <n v="54"/>
    <s v="AW16"/>
    <s v="FAIR TRADE INT'L"/>
    <n v="710"/>
    <n v="0"/>
    <n v="0"/>
    <n v="1"/>
    <n v="12267"/>
    <n v="40.200000000000003"/>
    <s v="Bangladesh"/>
    <n v="23.236994219653202"/>
    <n v="16.96"/>
    <x v="2"/>
    <s v="20"/>
  </r>
  <r>
    <s v="2016-08-02"/>
    <s v="2016-09-03"/>
    <s v="2016-09-07"/>
    <s v="2016-09-07"/>
    <n v="32"/>
    <n v="36"/>
    <s v="CHITTAGONG"/>
    <s v="FOB"/>
    <x v="0"/>
    <n v="1"/>
    <x v="6"/>
    <s v="TRUCK"/>
    <s v="GDAŃSK"/>
    <s v="1"/>
    <s v="571/2016/13"/>
    <n v="54"/>
    <s v="AW16"/>
    <s v="FASHIONTEX"/>
    <n v="556"/>
    <m/>
    <m/>
    <m/>
    <n v="6317"/>
    <n v="15.77"/>
    <s v="Bangladesh"/>
    <n v="9.1156069364161905"/>
    <n v="6.65"/>
    <x v="1"/>
    <s v="LCL"/>
  </r>
  <r>
    <s v="2016-08-02"/>
    <s v="2016-09-03"/>
    <s v="2016-09-08"/>
    <s v="2016-09-08"/>
    <n v="32"/>
    <n v="37"/>
    <s v="CHITTAGONG"/>
    <s v="FOB"/>
    <x v="0"/>
    <n v="0"/>
    <x v="449"/>
    <s v="RAILWAY"/>
    <s v="GDAŃSK"/>
    <s v="1"/>
    <s v="734/2016/8"/>
    <n v="54"/>
    <s v="AW16"/>
    <s v="ZEMTEX EXPORT LTD"/>
    <n v="1016"/>
    <n v="0"/>
    <n v="0"/>
    <n v="1"/>
    <n v="19418"/>
    <n v="65.39"/>
    <s v="Bangladesh"/>
    <n v="37.797687861271697"/>
    <n v="27.59"/>
    <x v="0"/>
    <s v="20"/>
  </r>
  <r>
    <s v="2016-08-02"/>
    <s v="2016-09-03"/>
    <s v="2016-09-10"/>
    <s v="2016-09-10"/>
    <n v="32"/>
    <n v="39"/>
    <s v="CHITTAGONG"/>
    <s v="FOB"/>
    <x v="0"/>
    <n v="0"/>
    <x v="450"/>
    <s v="RAILWAY"/>
    <s v="GDAŃSK"/>
    <s v="1"/>
    <s v="43188/2015/19"/>
    <n v="54"/>
    <s v="AW16"/>
    <s v="FASHION WEAR INT'L"/>
    <n v="1041"/>
    <n v="1"/>
    <n v="0"/>
    <n v="0"/>
    <n v="19789"/>
    <n v="19.34"/>
    <s v="Bangladesh"/>
    <n v="11.1791907514451"/>
    <n v="8.16"/>
    <x v="1"/>
    <s v="LCL"/>
  </r>
  <r>
    <s v="2016-08-02"/>
    <s v="2016-09-03"/>
    <s v="2016-09-10"/>
    <s v="2016-09-10"/>
    <n v="32"/>
    <n v="39"/>
    <s v="CHITTAGONG"/>
    <s v="FOB"/>
    <x v="0"/>
    <n v="1"/>
    <x v="451"/>
    <s v="RAILWAY"/>
    <s v="GDAŃSK"/>
    <s v="1"/>
    <s v="42575/2015/15"/>
    <n v="54"/>
    <s v="AW16"/>
    <s v="PADMA SATEL ARAB"/>
    <n v="1207"/>
    <n v="0"/>
    <n v="0"/>
    <n v="1"/>
    <n v="18272"/>
    <n v="48.25"/>
    <s v="Bangladesh"/>
    <n v="27.8901734104046"/>
    <n v="20.36"/>
    <x v="2"/>
    <s v="20"/>
  </r>
  <r>
    <s v="2016-08-02"/>
    <s v="2016-09-03"/>
    <s v="2016-09-10"/>
    <s v="2016-09-10"/>
    <n v="32"/>
    <n v="39"/>
    <s v="CHITTAGONG"/>
    <s v="FOB"/>
    <x v="0"/>
    <n v="1"/>
    <x v="6"/>
    <s v="RAILWAY"/>
    <s v="GDAŃSK"/>
    <s v="1"/>
    <s v="568/2016/22"/>
    <n v="54"/>
    <s v="AW16"/>
    <s v="FAIR TRADE INT'L"/>
    <n v="654"/>
    <m/>
    <m/>
    <m/>
    <n v="9294"/>
    <n v="16"/>
    <s v="Bangladesh"/>
    <n v="9.2485549132948002"/>
    <n v="6.75"/>
    <x v="1"/>
    <s v="LCL"/>
  </r>
  <r>
    <s v="2016-08-02"/>
    <s v="2016-09-03"/>
    <s v="2016-09-19"/>
    <s v="2016-09-19"/>
    <n v="32"/>
    <n v="48"/>
    <s v="CHITTAGONG"/>
    <s v="FOB"/>
    <x v="0"/>
    <n v="1"/>
    <x v="452"/>
    <s v="RAILWAY"/>
    <s v="GDAŃSK"/>
    <s v="1"/>
    <s v="42575/2015/4"/>
    <n v="54"/>
    <s v="AW16"/>
    <s v="PADMA SATEL ARAB"/>
    <n v="1231"/>
    <n v="0"/>
    <n v="0"/>
    <n v="1"/>
    <n v="24287"/>
    <n v="55.13"/>
    <s v="Bangladesh"/>
    <n v="31.867052023121399"/>
    <n v="23.26"/>
    <x v="0"/>
    <s v="20"/>
  </r>
  <r>
    <s v="2016-08-02"/>
    <s v="2016-09-03"/>
    <s v="2016-09-19"/>
    <s v="2016-09-19"/>
    <n v="32"/>
    <n v="48"/>
    <s v="CHITTAGONG"/>
    <s v="FOB"/>
    <x v="0"/>
    <n v="1"/>
    <x v="6"/>
    <s v="RAILWAY"/>
    <s v="GDAŃSK"/>
    <s v="1"/>
    <s v="697/2016/22"/>
    <n v="54"/>
    <s v="AW16"/>
    <s v="TEXZAM INTERNATIONAL"/>
    <n v="508"/>
    <m/>
    <m/>
    <m/>
    <n v="7414"/>
    <n v="12.7"/>
    <s v="Bangladesh"/>
    <n v="7.3410404624277499"/>
    <n v="5.36"/>
    <x v="1"/>
    <s v="LCL"/>
  </r>
  <r>
    <s v="2016-08-03"/>
    <s v="2016-08-09"/>
    <s v="2016-08-22"/>
    <s v="2016-08-22"/>
    <n v="6"/>
    <n v="19"/>
    <s v="CHITTAGONG"/>
    <s v="FOB"/>
    <x v="2"/>
    <n v="1"/>
    <x v="83"/>
    <s v="TRUCK"/>
    <s v="WARSZAWA"/>
    <s v="1"/>
    <s v="43185/2015/17"/>
    <n v="54"/>
    <s v="AW16"/>
    <s v="ASROTEX"/>
    <n v="650"/>
    <n v="0"/>
    <n v="0"/>
    <n v="0"/>
    <n v="10753"/>
    <m/>
    <s v="Bangladesh"/>
    <n v="0"/>
    <n v="0"/>
    <x v="1"/>
    <s v="LCL"/>
  </r>
  <r>
    <s v="2016-08-03"/>
    <s v="2016-09-03"/>
    <s v="2016-09-07"/>
    <s v="2016-09-07"/>
    <n v="31"/>
    <n v="35"/>
    <s v="NINGBO"/>
    <s v="FOB"/>
    <x v="0"/>
    <n v="0"/>
    <x v="453"/>
    <s v="TRUCK"/>
    <s v="GDAŃSK"/>
    <s v="1"/>
    <s v="8068/2016/6"/>
    <n v="51"/>
    <s v="AW16"/>
    <s v="BOK CO., LTD."/>
    <n v="474"/>
    <n v="1"/>
    <n v="0"/>
    <n v="0"/>
    <n v="3890"/>
    <n v="21.85"/>
    <s v="People's Republic of China"/>
    <n v="12.630057803468199"/>
    <n v="9.2200000000000006"/>
    <x v="1"/>
    <s v="LCL"/>
  </r>
  <r>
    <s v="2016-08-03"/>
    <s v="2016-09-03"/>
    <s v="2016-09-07"/>
    <s v="2016-09-07"/>
    <n v="31"/>
    <n v="35"/>
    <s v="XIAMEN"/>
    <s v="FOB"/>
    <x v="0"/>
    <n v="0"/>
    <x v="454"/>
    <s v="TRUCK"/>
    <s v="GDAŃSK"/>
    <s v="1"/>
    <s v="43196/2015/2"/>
    <n v="54"/>
    <s v="AW16"/>
    <s v="FUJIAN GREEN GROUP"/>
    <n v="1084"/>
    <n v="1"/>
    <n v="0"/>
    <n v="0"/>
    <n v="19949"/>
    <n v="20.68"/>
    <s v="People's Republic of China"/>
    <n v="11.953757225433501"/>
    <n v="8.73"/>
    <x v="1"/>
    <s v="LCL"/>
  </r>
  <r>
    <s v="2016-08-03"/>
    <s v="2016-09-03"/>
    <s v="2016-09-08"/>
    <s v="2016-09-08"/>
    <n v="31"/>
    <n v="36"/>
    <s v="XIAMEN"/>
    <s v="FOB"/>
    <x v="0"/>
    <n v="0"/>
    <x v="455"/>
    <s v="TRUCK"/>
    <s v="GDAŃSK"/>
    <s v="1"/>
    <s v="1037/2016/13"/>
    <n v="54"/>
    <s v="AW16"/>
    <s v="QUANZHOU CEREALS O&amp;F"/>
    <n v="1322"/>
    <n v="1"/>
    <n v="0"/>
    <n v="0"/>
    <n v="23143"/>
    <n v="20.37"/>
    <s v="People's Republic of China"/>
    <n v="11.774566473988401"/>
    <n v="8.6"/>
    <x v="1"/>
    <s v="LCL"/>
  </r>
  <r>
    <s v="2016-08-03"/>
    <s v="2016-09-03"/>
    <s v="2016-09-08"/>
    <s v="2016-09-08"/>
    <n v="31"/>
    <n v="36"/>
    <s v="XIAMEN"/>
    <s v="FOB"/>
    <x v="0"/>
    <n v="0"/>
    <x v="456"/>
    <s v="TRUCK"/>
    <s v="GDAŃSK"/>
    <s v="1"/>
    <s v="1037/2016/14"/>
    <n v="54"/>
    <s v="AW16"/>
    <s v="QUANZHOU CEREALS O&amp;F"/>
    <n v="645"/>
    <n v="1"/>
    <n v="0"/>
    <n v="0"/>
    <n v="12481"/>
    <n v="20.91"/>
    <s v="People's Republic of China"/>
    <n v="12.0867052023121"/>
    <n v="8.82"/>
    <x v="1"/>
    <s v="LCL"/>
  </r>
  <r>
    <s v="2016-08-04"/>
    <s v="2016-08-07"/>
    <s v="2016-08-11"/>
    <s v="2016-08-11"/>
    <n v="3"/>
    <n v="7"/>
    <s v="ŁÓDŹ"/>
    <s v="DDU"/>
    <x v="2"/>
    <n v="1"/>
    <x v="83"/>
    <s v="TRUCK"/>
    <s v="WARSZAWA"/>
    <s v="1"/>
    <s v="3706/2016/8"/>
    <n v="54"/>
    <s v="AW16"/>
    <s v="SEER GLOBAL LTD."/>
    <n v="216"/>
    <n v="0"/>
    <n v="0"/>
    <n v="0"/>
    <n v="3690"/>
    <m/>
    <s v="India"/>
    <n v="0"/>
    <n v="0"/>
    <x v="1"/>
    <s v="LCL"/>
  </r>
  <r>
    <s v="2016-08-04"/>
    <s v="2016-08-14"/>
    <s v="2016-08-22"/>
    <s v="2016-08-22"/>
    <n v="10"/>
    <n v="18"/>
    <s v="ŁÓDŹ"/>
    <s v="DDU"/>
    <x v="4"/>
    <n v="0"/>
    <x v="457"/>
    <s v="RAILWAY"/>
    <s v="MAŁASZEWICZE"/>
    <s v="1"/>
    <s v="577/2016/20"/>
    <n v="54"/>
    <s v="AW16"/>
    <s v="NINGBO MIAORUI"/>
    <n v="1568"/>
    <n v="0"/>
    <n v="1"/>
    <n v="0"/>
    <n v="24391"/>
    <n v="66.900000000000006"/>
    <s v="People's Republic of China"/>
    <n v="38.670520231213899"/>
    <n v="28.23"/>
    <x v="0"/>
    <s v="40"/>
  </r>
  <r>
    <s v="2016-08-04"/>
    <s v="2016-09-03"/>
    <s v="2016-09-07"/>
    <s v="2016-09-07"/>
    <n v="30"/>
    <n v="34"/>
    <s v="SHENZHEN"/>
    <s v="FOB"/>
    <x v="0"/>
    <n v="0"/>
    <x v="458"/>
    <s v="TRUCK"/>
    <s v="GDAŃSK"/>
    <s v="1"/>
    <s v="7769/2016/4"/>
    <n v="51"/>
    <s v="AW16"/>
    <s v="BEEKO"/>
    <n v="1579"/>
    <n v="0"/>
    <n v="0"/>
    <n v="2"/>
    <n v="15396"/>
    <n v="116.74"/>
    <s v="People's Republic of China"/>
    <n v="67.479768786127195"/>
    <n v="49.26"/>
    <x v="6"/>
    <s v="40"/>
  </r>
  <r>
    <s v="2016-08-04"/>
    <s v="2016-09-09"/>
    <s v="2016-09-23"/>
    <s v="2016-09-23"/>
    <n v="36"/>
    <n v="50"/>
    <s v="CHITTAGONG"/>
    <s v="FOB"/>
    <x v="0"/>
    <n v="1"/>
    <x v="459"/>
    <s v="TRUCK"/>
    <s v="GDAŃSK"/>
    <s v="1"/>
    <s v="43185/2015/18"/>
    <n v="54"/>
    <s v="AW16"/>
    <s v="ASROTEX"/>
    <n v="861"/>
    <n v="0"/>
    <n v="0"/>
    <n v="1"/>
    <n v="13351"/>
    <n v="12.7"/>
    <s v="Bangladesh"/>
    <n v="7.3410404624277499"/>
    <n v="5.36"/>
    <x v="1"/>
    <s v="LCL"/>
  </r>
  <r>
    <s v="2016-08-04"/>
    <s v="2016-09-09"/>
    <s v="2016-09-23"/>
    <s v="2016-09-23"/>
    <n v="36"/>
    <n v="50"/>
    <s v="CHITTAGONG"/>
    <s v="FOB"/>
    <x v="0"/>
    <n v="1"/>
    <x v="6"/>
    <s v="TRUCK"/>
    <s v="GDAŃSK"/>
    <s v="1"/>
    <s v="5344/2016/2"/>
    <n v="54"/>
    <s v="AW16"/>
    <s v="S.B.KNITTING LTD."/>
    <n v="1228"/>
    <m/>
    <m/>
    <m/>
    <n v="27886"/>
    <n v="23.68"/>
    <s v="Bangladesh"/>
    <n v="13.687861271676301"/>
    <n v="9.99"/>
    <x v="1"/>
    <s v="LCL"/>
  </r>
  <r>
    <s v="2016-08-04"/>
    <s v="2016-09-09"/>
    <s v="2016-09-23"/>
    <s v="2016-09-23"/>
    <n v="36"/>
    <n v="50"/>
    <s v="CHITTAGONG"/>
    <s v="FOB"/>
    <x v="0"/>
    <n v="1"/>
    <x v="6"/>
    <s v="TRUCK"/>
    <s v="GDAŃSK"/>
    <s v="1"/>
    <s v="571/2016/4"/>
    <n v="54"/>
    <s v="AW16"/>
    <s v="FASHIONTEX"/>
    <n v="585"/>
    <m/>
    <m/>
    <m/>
    <n v="7728"/>
    <n v="11.08"/>
    <s v="Bangladesh"/>
    <n v="6.4046242774566498"/>
    <n v="4.68"/>
    <x v="1"/>
    <s v="LCL"/>
  </r>
  <r>
    <s v="2016-08-04"/>
    <s v="2016-09-09"/>
    <s v="2016-09-23"/>
    <s v="2016-09-23"/>
    <n v="36"/>
    <n v="50"/>
    <s v="CHITTAGONG"/>
    <s v="FOB"/>
    <x v="0"/>
    <n v="1"/>
    <x v="6"/>
    <s v="TRUCK"/>
    <s v="GDAŃSK"/>
    <s v="1"/>
    <s v="697/2016/23"/>
    <n v="54"/>
    <s v="AW16"/>
    <s v="TEXZAM INTERNATIONAL"/>
    <n v="868"/>
    <m/>
    <m/>
    <m/>
    <n v="10916"/>
    <n v="20.09"/>
    <s v="Bangladesh"/>
    <n v="11.6127167630058"/>
    <n v="8.48"/>
    <x v="1"/>
    <s v="LCL"/>
  </r>
  <r>
    <s v="2016-08-05"/>
    <s v="2016-09-11"/>
    <s v="2016-09-20"/>
    <s v="2016-09-20"/>
    <n v="37"/>
    <n v="46"/>
    <s v="NINGBO"/>
    <s v="FOB"/>
    <x v="0"/>
    <n v="1"/>
    <x v="3"/>
    <s v="TRUCK"/>
    <s v="HAMBURG"/>
    <s v="1"/>
    <s v="62219/AW16/1"/>
    <n v="52"/>
    <s v="AW16"/>
    <s v="NINGBO HAITIAN"/>
    <n v="18"/>
    <n v="0"/>
    <n v="0"/>
    <n v="0"/>
    <n v="5624"/>
    <n v="1.3"/>
    <s v="People's Republic of China"/>
    <n v="0.75144508670520205"/>
    <n v="0.55000000000000004"/>
    <x v="1"/>
    <s v="LCL"/>
  </r>
  <r>
    <s v="2016-08-05"/>
    <s v="2016-09-12"/>
    <s v="2016-09-16"/>
    <s v="2016-09-16"/>
    <n v="38"/>
    <n v="42"/>
    <s v="SHANGHAI"/>
    <s v="FOB"/>
    <x v="0"/>
    <n v="0"/>
    <x v="460"/>
    <s v="TRUCK"/>
    <s v="GDAŃSK"/>
    <s v="1"/>
    <s v="275/2016/16"/>
    <n v="54"/>
    <s v="AW16"/>
    <s v="SUMEC TEXTILE"/>
    <n v="540"/>
    <n v="0"/>
    <n v="1"/>
    <n v="0"/>
    <n v="5925"/>
    <n v="51.59"/>
    <s v="People's Republic of China"/>
    <n v="29.820809248554902"/>
    <n v="21.77"/>
    <x v="0"/>
    <s v="20"/>
  </r>
  <r>
    <s v="2016-08-05"/>
    <s v="2016-09-12"/>
    <s v="2016-09-16"/>
    <s v="2016-09-16"/>
    <n v="38"/>
    <n v="42"/>
    <s v="SHANGHAI"/>
    <s v="FOB"/>
    <x v="0"/>
    <n v="0"/>
    <x v="461"/>
    <s v="TRUCK"/>
    <s v="GDAŃSK"/>
    <s v="1"/>
    <s v="275/2016/17"/>
    <n v="54"/>
    <s v="AW16"/>
    <s v="SUMEC TEXTILE"/>
    <n v="555"/>
    <n v="1"/>
    <n v="0"/>
    <n v="0"/>
    <n v="5853"/>
    <n v="19.66"/>
    <s v="People's Republic of China"/>
    <n v="11.364161849711"/>
    <n v="8.3000000000000007"/>
    <x v="1"/>
    <s v="LCL"/>
  </r>
  <r>
    <s v="2016-08-05"/>
    <s v="2016-09-12"/>
    <s v="2016-09-16"/>
    <s v="2016-09-16"/>
    <n v="38"/>
    <n v="42"/>
    <s v="SHANGHAI"/>
    <s v="FOB"/>
    <x v="0"/>
    <n v="1"/>
    <x v="462"/>
    <s v="TRUCK"/>
    <s v="GDAŃSK"/>
    <s v="1"/>
    <s v="1799/2016/7"/>
    <n v="52"/>
    <s v="AW16"/>
    <s v="HAILI ACCESSORIES"/>
    <n v="109"/>
    <n v="1"/>
    <n v="0"/>
    <n v="0"/>
    <n v="4301"/>
    <n v="8.2799999999999994"/>
    <s v="People's Republic of China"/>
    <n v="4.7861271676300596"/>
    <n v="3.49"/>
    <x v="1"/>
    <s v="LCL"/>
  </r>
  <r>
    <s v="2016-08-05"/>
    <s v="2016-09-12"/>
    <s v="2016-09-16"/>
    <s v="2016-09-16"/>
    <n v="38"/>
    <n v="42"/>
    <s v="SHANGHAI"/>
    <s v="FOB"/>
    <x v="0"/>
    <n v="1"/>
    <x v="6"/>
    <s v="TRUCK"/>
    <s v="GDAŃSK"/>
    <s v="1"/>
    <s v="43063/2015/8"/>
    <n v="52"/>
    <s v="AW16"/>
    <s v="SUZHOU QINJIAN I/E"/>
    <n v="515"/>
    <m/>
    <m/>
    <m/>
    <n v="8401"/>
    <n v="8.1"/>
    <s v="People's Republic of China"/>
    <n v="4.68208092485549"/>
    <n v="3.42"/>
    <x v="1"/>
    <s v="LCL"/>
  </r>
  <r>
    <s v="2016-08-05"/>
    <s v="2016-09-12"/>
    <s v="2016-09-16"/>
    <s v="2016-09-16"/>
    <n v="38"/>
    <n v="42"/>
    <s v="SHANGHAI"/>
    <s v="FOB"/>
    <x v="0"/>
    <n v="1"/>
    <x v="6"/>
    <s v="TRUCK"/>
    <s v="GDAŃSK"/>
    <s v="1"/>
    <s v="578/2016/4"/>
    <n v="54"/>
    <s v="AW16"/>
    <s v="JOC GREAT WALL CORP."/>
    <n v="35"/>
    <m/>
    <m/>
    <m/>
    <n v="2501"/>
    <n v="4.2300000000000004"/>
    <s v="People's Republic of China"/>
    <n v="2.4450867052023102"/>
    <n v="1.78"/>
    <x v="1"/>
    <s v="LCL"/>
  </r>
  <r>
    <s v="2016-08-05"/>
    <s v="2016-09-12"/>
    <s v="2016-09-16"/>
    <s v="2016-09-16"/>
    <n v="38"/>
    <n v="42"/>
    <s v="SHANGHAI"/>
    <s v="FOB"/>
    <x v="0"/>
    <n v="1"/>
    <x v="6"/>
    <s v="TRUCK"/>
    <s v="GDAŃSK"/>
    <s v="1"/>
    <s v="588/2016/7"/>
    <n v="52"/>
    <s v="AW16"/>
    <s v="BRIGHT SHOW INT.LTD"/>
    <n v="269"/>
    <m/>
    <m/>
    <m/>
    <n v="3570"/>
    <n v="6.19"/>
    <s v="People's Republic of China"/>
    <n v="3.5780346820809301"/>
    <n v="2.61"/>
    <x v="1"/>
    <s v="LCL"/>
  </r>
  <r>
    <s v="2016-08-06"/>
    <s v="2016-09-13"/>
    <s v="2016-10-05"/>
    <s v="2016-10-05"/>
    <n v="38"/>
    <n v="60"/>
    <s v="XIAMEN"/>
    <s v="FOB"/>
    <x v="0"/>
    <n v="1"/>
    <x v="3"/>
    <s v="TRUCK"/>
    <s v="HAMBURG"/>
    <s v="1"/>
    <s v="7533/2016/8"/>
    <n v="54"/>
    <s v="AW16"/>
    <s v="QUANZHOU HONGTU"/>
    <n v="378"/>
    <n v="0"/>
    <n v="0"/>
    <n v="0"/>
    <n v="4416"/>
    <n v="6.79"/>
    <s v="People's Republic of China"/>
    <n v="3.9248554913294802"/>
    <n v="2.87"/>
    <x v="1"/>
    <s v="LCL"/>
  </r>
  <r>
    <s v="2016-08-07"/>
    <s v="2016-09-07"/>
    <s v="2016-09-16"/>
    <s v="2016-09-16"/>
    <n v="31"/>
    <n v="40"/>
    <s v="TUTICORIN"/>
    <s v="FOB"/>
    <x v="0"/>
    <n v="1"/>
    <x v="3"/>
    <s v="TRUCK"/>
    <s v="HAMBURG"/>
    <s v="1"/>
    <s v="43190/2015/4"/>
    <n v="54"/>
    <s v="AW16"/>
    <s v="BLOOM CLOTHING CO."/>
    <n v="870"/>
    <n v="0"/>
    <n v="0"/>
    <n v="0"/>
    <n v="14192"/>
    <n v="6.83"/>
    <s v="India"/>
    <n v="3.9479768786127201"/>
    <n v="2.88"/>
    <x v="1"/>
    <s v="LCL"/>
  </r>
  <r>
    <s v="2016-08-09"/>
    <s v="2016-09-09"/>
    <s v="2016-09-13"/>
    <s v="2016-09-13"/>
    <n v="31"/>
    <n v="35"/>
    <s v="XIAMEN"/>
    <s v="FOB"/>
    <x v="0"/>
    <n v="0"/>
    <x v="463"/>
    <s v="TRUCK"/>
    <s v="GDAŃSK"/>
    <s v="1"/>
    <s v="5999/2016/2"/>
    <n v="54"/>
    <s v="AW16"/>
    <s v="XIAMEN UNI-METAL CO."/>
    <n v="1570"/>
    <n v="1"/>
    <n v="0"/>
    <n v="0"/>
    <n v="26282"/>
    <n v="23.57"/>
    <s v="People's Republic of China"/>
    <n v="13.6242774566474"/>
    <n v="9.9499999999999993"/>
    <x v="1"/>
    <s v="LCL"/>
  </r>
  <r>
    <s v="2016-08-09"/>
    <s v="2016-09-16"/>
    <s v="2016-09-22"/>
    <s v="2016-09-22"/>
    <n v="38"/>
    <n v="44"/>
    <s v="CHITTAGONG"/>
    <s v="FOB"/>
    <x v="0"/>
    <n v="1"/>
    <x v="464"/>
    <s v="TRUCK"/>
    <s v="GDAŃSK"/>
    <s v="1"/>
    <s v="43188/2015/23"/>
    <n v="54"/>
    <s v="AW16"/>
    <s v="FASHION WEAR INT'L"/>
    <n v="1630"/>
    <n v="0"/>
    <n v="0"/>
    <n v="1"/>
    <n v="34947"/>
    <n v="25.8"/>
    <s v="Bangladesh"/>
    <n v="14.9132947976879"/>
    <n v="10.89"/>
    <x v="2"/>
    <s v="LCL"/>
  </r>
  <r>
    <s v="2016-08-09"/>
    <s v="2016-09-16"/>
    <s v="2016-09-22"/>
    <s v="2016-09-22"/>
    <n v="38"/>
    <n v="44"/>
    <s v="CHITTAGONG"/>
    <s v="FOB"/>
    <x v="0"/>
    <n v="1"/>
    <x v="6"/>
    <s v="TRUCK"/>
    <s v="GDAŃSK"/>
    <s v="1"/>
    <s v="574/2016/33"/>
    <n v="54"/>
    <s v="AW16"/>
    <s v="TRANSFIGURE CLOTHING"/>
    <n v="661"/>
    <m/>
    <m/>
    <m/>
    <n v="14282"/>
    <n v="15.25"/>
    <s v="Bangladesh"/>
    <n v="8.8150289017341006"/>
    <n v="6.43"/>
    <x v="1"/>
    <s v="LCL"/>
  </r>
  <r>
    <s v="2016-08-10"/>
    <s v="2016-08-12"/>
    <s v="2016-08-29"/>
    <s v="2016-08-29"/>
    <n v="2"/>
    <n v="19"/>
    <s v="ŁÓDŹ"/>
    <s v="DDU"/>
    <x v="2"/>
    <n v="1"/>
    <x v="83"/>
    <s v="TRUCK"/>
    <s v="WARSZAWA"/>
    <s v="1"/>
    <s v="42566/2015/3"/>
    <n v="54"/>
    <s v="AW16"/>
    <s v="REDWAN TEX&amp;APPARELS"/>
    <n v="955"/>
    <n v="0"/>
    <n v="0"/>
    <n v="0"/>
    <n v="11287"/>
    <m/>
    <s v="Bangladesh"/>
    <n v="0"/>
    <n v="0"/>
    <x v="1"/>
    <s v="LCL"/>
  </r>
  <r>
    <s v="2016-08-11"/>
    <s v="2016-08-14"/>
    <s v="2016-08-18"/>
    <s v="2016-08-18"/>
    <n v="3"/>
    <n v="7"/>
    <s v="CHITTAGONG"/>
    <s v="FOB"/>
    <x v="2"/>
    <n v="1"/>
    <x v="83"/>
    <s v="TRUCK"/>
    <s v="FRANKFURT"/>
    <s v="1"/>
    <s v="43188/2015/21"/>
    <n v="54"/>
    <s v="AW16"/>
    <s v="FASHION WEAR INT'L"/>
    <n v="253"/>
    <n v="0"/>
    <n v="0"/>
    <n v="0"/>
    <n v="4506"/>
    <n v="6.84"/>
    <s v="Bangladesh"/>
    <n v="3.95375722543353"/>
    <n v="2.89"/>
    <x v="1"/>
    <s v="LCL"/>
  </r>
  <r>
    <s v="2016-08-11"/>
    <s v="2016-08-14"/>
    <s v="2016-08-18"/>
    <s v="2016-08-18"/>
    <n v="3"/>
    <n v="7"/>
    <s v="ŁÓDŹ"/>
    <s v="DDU"/>
    <x v="2"/>
    <n v="1"/>
    <x v="83"/>
    <s v="TRUCK"/>
    <s v="FRANKFURT"/>
    <s v="1"/>
    <s v="43188/2015/16"/>
    <n v="54"/>
    <s v="AW16"/>
    <s v="FASHION WEAR INT'L"/>
    <n v="1423"/>
    <n v="0"/>
    <n v="0"/>
    <n v="0"/>
    <n v="33654"/>
    <n v="20.57"/>
    <s v="Bangladesh"/>
    <n v="11.8901734104046"/>
    <n v="8.68"/>
    <x v="1"/>
    <s v="LCL"/>
  </r>
  <r>
    <s v="2016-08-11"/>
    <s v="2016-08-19"/>
    <s v="2016-08-19"/>
    <s v="2016-08-19"/>
    <n v="8"/>
    <n v="8"/>
    <s v="ISTANBUL"/>
    <s v="FCA"/>
    <x v="3"/>
    <n v="1"/>
    <x v="6"/>
    <s v="TRUCK"/>
    <s v="ŁÓDŹ"/>
    <s v="1"/>
    <s v="283/2016/4"/>
    <n v="54"/>
    <s v="AW16"/>
    <s v="KGB CORAP TEKSTIL"/>
    <n v="555"/>
    <n v="0"/>
    <n v="0"/>
    <n v="0"/>
    <n v="17025"/>
    <n v="16.38"/>
    <s v="Turkey"/>
    <n v="9.4682080924855505"/>
    <n v="6.91"/>
    <x v="1"/>
    <s v="LCL"/>
  </r>
  <r>
    <s v="2016-08-11"/>
    <s v="2016-08-23"/>
    <s v="2016-08-26"/>
    <s v="2016-08-26"/>
    <n v="12"/>
    <n v="15"/>
    <s v="ŁÓDŹ"/>
    <s v="DDU"/>
    <x v="4"/>
    <n v="0"/>
    <x v="441"/>
    <s v="RAILWAY"/>
    <s v="MAŁASZEWICZE"/>
    <s v="1"/>
    <s v="1037/2016/2"/>
    <n v="54"/>
    <s v="AW16"/>
    <s v="QUANZHOU CEREALS O&amp;F"/>
    <n v="862"/>
    <n v="0"/>
    <n v="1"/>
    <n v="0"/>
    <n v="6700"/>
    <m/>
    <s v="People's Republic of China"/>
    <n v="0"/>
    <n v="0"/>
    <x v="1"/>
    <s v="LCL"/>
  </r>
  <r>
    <s v="2016-08-11"/>
    <s v="2016-08-23"/>
    <s v="2016-08-26"/>
    <s v="2016-08-26"/>
    <n v="12"/>
    <n v="15"/>
    <s v="ŁÓDŹ"/>
    <s v="DDU"/>
    <x v="4"/>
    <n v="0"/>
    <x v="465"/>
    <s v="RAILWAY"/>
    <s v="MAŁASZEWICZE"/>
    <s v="1"/>
    <s v="577/2016/21"/>
    <n v="54"/>
    <s v="AW16"/>
    <s v="NINGBO MIAORUI"/>
    <n v="2887"/>
    <n v="0"/>
    <n v="2"/>
    <n v="0"/>
    <n v="53495"/>
    <n v="129.12"/>
    <s v="People's Republic of China"/>
    <n v="74.635838150289004"/>
    <n v="54.48"/>
    <x v="6"/>
    <s v="40"/>
  </r>
  <r>
    <s v="2016-08-11"/>
    <s v="2016-09-16"/>
    <s v="2016-09-27"/>
    <s v="2016-09-27"/>
    <n v="36"/>
    <n v="47"/>
    <s v="CHITTAGONG"/>
    <s v="FOB"/>
    <x v="0"/>
    <n v="1"/>
    <x v="466"/>
    <s v="TRUCK"/>
    <s v="GDAŃSK"/>
    <s v="1"/>
    <s v="43185/2015/16"/>
    <n v="54"/>
    <s v="AW16"/>
    <s v="ASROTEX"/>
    <n v="1186"/>
    <n v="0"/>
    <n v="0"/>
    <n v="1"/>
    <n v="20499"/>
    <n v="18.22"/>
    <s v="Bangladesh"/>
    <n v="10.5317919075144"/>
    <n v="7.69"/>
    <x v="1"/>
    <s v="LCL"/>
  </r>
  <r>
    <s v="2016-08-11"/>
    <s v="2016-09-16"/>
    <s v="2016-09-27"/>
    <s v="2016-09-27"/>
    <n v="36"/>
    <n v="47"/>
    <s v="CHITTAGONG"/>
    <s v="FOB"/>
    <x v="0"/>
    <n v="1"/>
    <x v="6"/>
    <s v="TRUCK"/>
    <s v="GDAŃSK"/>
    <s v="1"/>
    <s v="697/2016/3"/>
    <n v="54"/>
    <s v="AW16"/>
    <s v="TEXZAM INTERNATIONAL"/>
    <n v="311"/>
    <m/>
    <m/>
    <m/>
    <n v="4360"/>
    <n v="7.82"/>
    <s v="Bangladesh"/>
    <n v="4.5202312138728296"/>
    <n v="3.3"/>
    <x v="1"/>
    <s v="LCL"/>
  </r>
  <r>
    <s v="2016-08-11"/>
    <s v="2016-09-16"/>
    <s v="2016-09-27"/>
    <s v="2016-09-27"/>
    <n v="36"/>
    <n v="47"/>
    <s v="CHITTAGONG"/>
    <s v="FOB"/>
    <x v="0"/>
    <n v="1"/>
    <x v="6"/>
    <s v="TRUCK"/>
    <s v="GDAŃSK"/>
    <s v="1"/>
    <s v="734/2016/3"/>
    <n v="54"/>
    <s v="AW16"/>
    <s v="ZEMTEX EXPORT LTD"/>
    <n v="688"/>
    <m/>
    <m/>
    <m/>
    <n v="9273"/>
    <n v="33.44"/>
    <s v="Bangladesh"/>
    <n v="19.329479768786101"/>
    <n v="14.11"/>
    <x v="2"/>
    <s v="20"/>
  </r>
  <r>
    <s v="2016-08-11"/>
    <s v="2016-09-16"/>
    <s v="2016-09-28"/>
    <s v="2016-09-28"/>
    <n v="36"/>
    <n v="48"/>
    <s v="CHITTAGONG"/>
    <s v="FOB"/>
    <x v="0"/>
    <n v="1"/>
    <x v="467"/>
    <s v="RAILWAY"/>
    <s v="GDAŃSK"/>
    <s v="1"/>
    <s v="43188/2015/24"/>
    <n v="54"/>
    <s v="AW16"/>
    <s v="FASHION WEAR INT'L"/>
    <n v="279"/>
    <n v="0"/>
    <n v="0"/>
    <n v="1"/>
    <n v="4437"/>
    <n v="11.41"/>
    <s v="Bangladesh"/>
    <n v="6.5953757225433502"/>
    <n v="4.8099999999999996"/>
    <x v="1"/>
    <s v="LCL"/>
  </r>
  <r>
    <s v="2016-08-11"/>
    <s v="2016-09-16"/>
    <s v="2016-09-28"/>
    <s v="2016-09-28"/>
    <n v="36"/>
    <n v="48"/>
    <s v="CHITTAGONG"/>
    <s v="FOB"/>
    <x v="0"/>
    <n v="1"/>
    <x v="6"/>
    <s v="RAILWAY"/>
    <s v="GDAŃSK"/>
    <s v="1"/>
    <s v="43192/2015/19"/>
    <n v="54"/>
    <s v="AW16"/>
    <s v="INNOVATION DESIGN"/>
    <n v="914"/>
    <m/>
    <m/>
    <m/>
    <n v="14249"/>
    <n v="15.47"/>
    <s v="Bangladesh"/>
    <n v="8.9421965317919092"/>
    <n v="6.53"/>
    <x v="1"/>
    <s v="LCL"/>
  </r>
  <r>
    <s v="2016-08-11"/>
    <s v="2016-09-16"/>
    <s v="2016-09-28"/>
    <s v="2016-09-28"/>
    <n v="36"/>
    <n v="48"/>
    <s v="CHITTAGONG"/>
    <s v="FOB"/>
    <x v="0"/>
    <n v="1"/>
    <x v="6"/>
    <s v="RAILWAY"/>
    <s v="GDAŃSK"/>
    <s v="1"/>
    <s v="734/2016/9"/>
    <n v="54"/>
    <s v="AW16"/>
    <s v="ZEMTEX EXPORT LTD"/>
    <n v="958"/>
    <m/>
    <m/>
    <m/>
    <n v="14584"/>
    <n v="38.119999999999997"/>
    <s v="Bangladesh"/>
    <n v="22.034682080924899"/>
    <n v="16.09"/>
    <x v="2"/>
    <s v="20"/>
  </r>
  <r>
    <s v="2016-08-12"/>
    <s v="2016-08-18"/>
    <s v="2016-08-23"/>
    <s v="2016-08-23"/>
    <n v="6"/>
    <n v="11"/>
    <s v="ŁÓDŹ"/>
    <s v="DDU"/>
    <x v="2"/>
    <n v="1"/>
    <x v="83"/>
    <s v="TRUCK"/>
    <s v="WARSZAWA"/>
    <s v="1"/>
    <s v="42575/2015/17"/>
    <n v="54"/>
    <s v="AW16"/>
    <s v="PADMA SATEL ARAB"/>
    <n v="790"/>
    <n v="0"/>
    <n v="0"/>
    <n v="0"/>
    <n v="14828"/>
    <m/>
    <s v="Bangladesh"/>
    <n v="0"/>
    <n v="0"/>
    <x v="1"/>
    <s v="LCL"/>
  </r>
  <r>
    <s v="2016-08-12"/>
    <s v="2016-09-20"/>
    <s v="2016-09-29"/>
    <s v="2016-09-29"/>
    <n v="39"/>
    <n v="48"/>
    <s v="SHANGHAI"/>
    <s v="FOB"/>
    <x v="0"/>
    <n v="1"/>
    <x v="3"/>
    <m/>
    <s v="GDAŃSK"/>
    <s v="1"/>
    <s v="1071/2016/9"/>
    <n v="52"/>
    <s v="AW16"/>
    <s v="ZHENJIANG S&amp;C"/>
    <n v="264"/>
    <n v="0"/>
    <n v="0"/>
    <n v="0"/>
    <n v="3570"/>
    <n v="3.92"/>
    <s v="People's Republic of China"/>
    <n v="2.2658959537572301"/>
    <n v="1.65"/>
    <x v="1"/>
    <s v="LCL"/>
  </r>
  <r>
    <s v="2016-08-13"/>
    <s v="2016-08-17"/>
    <s v="2016-09-12"/>
    <s v="2016-09-12"/>
    <n v="4"/>
    <n v="30"/>
    <s v="ŁÓDŹ"/>
    <s v="DDU"/>
    <x v="2"/>
    <n v="1"/>
    <x v="83"/>
    <s v="TRUCK"/>
    <s v="WARSZAWA"/>
    <s v="1"/>
    <s v="43185/2015/15"/>
    <n v="54"/>
    <s v="AW16"/>
    <s v="ASROTEX"/>
    <n v="1195"/>
    <n v="0"/>
    <n v="0"/>
    <n v="0"/>
    <n v="18361"/>
    <m/>
    <s v="Bangladesh"/>
    <n v="0"/>
    <n v="0"/>
    <x v="1"/>
    <s v="LCL"/>
  </r>
  <r>
    <s v="2016-08-13"/>
    <s v="2016-08-26"/>
    <s v="2016-08-30"/>
    <s v="2016-08-30"/>
    <n v="13"/>
    <n v="17"/>
    <s v="ŁÓDŹ"/>
    <s v="DDP"/>
    <x v="4"/>
    <n v="0"/>
    <x v="468"/>
    <s v="RAILWAY"/>
    <s v="MAŁASZEWICZE"/>
    <s v="1"/>
    <s v="275/2016/18"/>
    <n v="54"/>
    <s v="AW16"/>
    <s v="SUMEC TEXTILE"/>
    <n v="617"/>
    <n v="0"/>
    <n v="1"/>
    <n v="0"/>
    <n v="5938"/>
    <m/>
    <s v="People's Republic of China"/>
    <n v="0"/>
    <n v="0"/>
    <x v="1"/>
    <s v="LCL"/>
  </r>
  <r>
    <s v="2016-08-14"/>
    <s v="2016-08-26"/>
    <s v="2016-08-31"/>
    <s v="2016-08-31"/>
    <n v="12"/>
    <n v="17"/>
    <s v="ŁÓDŹ"/>
    <s v="DDU"/>
    <x v="4"/>
    <n v="0"/>
    <x v="469"/>
    <s v="RAILWAY"/>
    <s v="MAŁASZEWICZE"/>
    <s v="1"/>
    <s v="687/2016/6"/>
    <n v="54"/>
    <s v="AW16"/>
    <s v="ANHUI TECHNOLOGY I/E"/>
    <n v="562"/>
    <n v="0"/>
    <n v="0"/>
    <n v="1"/>
    <n v="4875"/>
    <m/>
    <s v="People's Republic of China"/>
    <n v="0"/>
    <n v="0"/>
    <x v="1"/>
    <s v="LCL"/>
  </r>
  <r>
    <s v="2016-08-15"/>
    <s v="2016-08-31"/>
    <s v="2016-09-12"/>
    <s v="2016-09-12"/>
    <n v="16"/>
    <n v="28"/>
    <s v="CHITTAGONG"/>
    <s v="FOB"/>
    <x v="5"/>
    <n v="1"/>
    <x v="6"/>
    <s v="TRUCK"/>
    <s v="FRANKFURT"/>
    <s v="1"/>
    <s v="7694/2016/1"/>
    <n v="54"/>
    <s v="AW16"/>
    <s v="GLARE FASHIONS LTD."/>
    <n v="532"/>
    <n v="0"/>
    <n v="0"/>
    <n v="0"/>
    <n v="10355"/>
    <m/>
    <s v="Bangladesh"/>
    <n v="0"/>
    <n v="0"/>
    <x v="1"/>
    <s v="LCL"/>
  </r>
  <r>
    <s v="2016-08-15"/>
    <s v="2016-09-07"/>
    <s v="2016-09-19"/>
    <s v="2016-09-19"/>
    <n v="23"/>
    <n v="35"/>
    <s v="TUTICORIN"/>
    <s v="FOB"/>
    <x v="0"/>
    <n v="1"/>
    <x v="3"/>
    <s v="TRUCK"/>
    <s v="HAMBURG"/>
    <s v="1"/>
    <s v="716/2016/12"/>
    <n v="54"/>
    <s v="AW16"/>
    <s v="LICHEE APPAREL"/>
    <n v="426"/>
    <n v="0"/>
    <n v="0"/>
    <n v="0"/>
    <n v="7488"/>
    <n v="15"/>
    <s v="India"/>
    <n v="8.6705202312138692"/>
    <n v="6.33"/>
    <x v="1"/>
    <s v="LCL"/>
  </r>
  <r>
    <s v="2016-08-15"/>
    <s v="2016-09-28"/>
    <s v="2016-10-04"/>
    <s v="2016-10-04"/>
    <n v="44"/>
    <n v="50"/>
    <s v="CHITTAGONG"/>
    <s v="FOB"/>
    <x v="0"/>
    <n v="1"/>
    <x v="470"/>
    <s v="RAILWAY"/>
    <s v="GDAŃSK"/>
    <s v="1"/>
    <s v="568/2016/28"/>
    <n v="54"/>
    <s v="AW16"/>
    <s v="FAIR TRADE INT'L"/>
    <n v="518"/>
    <n v="0"/>
    <n v="0"/>
    <n v="1"/>
    <n v="12068"/>
    <n v="36.35"/>
    <s v="Bangladesh"/>
    <n v="21.011560693641599"/>
    <n v="15.34"/>
    <x v="2"/>
    <s v="20"/>
  </r>
  <r>
    <s v="2016-08-15"/>
    <s v="2016-09-28"/>
    <s v="2016-10-04"/>
    <s v="2016-10-04"/>
    <n v="44"/>
    <n v="50"/>
    <s v="CHITTAGONG"/>
    <s v="FOB"/>
    <x v="0"/>
    <n v="1"/>
    <x v="6"/>
    <s v="RAILWAY"/>
    <s v="GDAŃSK"/>
    <s v="1"/>
    <s v="574/2016/34"/>
    <n v="54"/>
    <s v="AW16"/>
    <s v="TRANSFIGURE CLOTHING"/>
    <n v="1397"/>
    <m/>
    <m/>
    <m/>
    <n v="21195"/>
    <n v="30.63"/>
    <s v="Bangladesh"/>
    <n v="17.705202312138699"/>
    <n v="12.92"/>
    <x v="2"/>
    <s v="LCL"/>
  </r>
  <r>
    <s v="2016-08-15"/>
    <s v="2016-09-28"/>
    <s v="2016-10-05"/>
    <s v="2016-10-05"/>
    <n v="44"/>
    <n v="51"/>
    <s v="CHITTAGONG"/>
    <s v="FOB"/>
    <x v="0"/>
    <n v="0"/>
    <x v="471"/>
    <s v="RAILWAY"/>
    <s v="GDAŃSK"/>
    <s v="1"/>
    <s v="43187/2015/4"/>
    <n v="54"/>
    <s v="AW16"/>
    <s v="DAZ INTERNATIONAL"/>
    <n v="2208"/>
    <n v="0"/>
    <n v="1"/>
    <n v="0"/>
    <n v="42946"/>
    <n v="43.7"/>
    <s v="Bangladesh"/>
    <n v="25.260115606936399"/>
    <n v="18.440000000000001"/>
    <x v="2"/>
    <s v="20"/>
  </r>
  <r>
    <s v="2016-08-16"/>
    <s v="2016-08-18"/>
    <s v="2016-08-25"/>
    <s v="2016-08-25"/>
    <n v="2"/>
    <n v="9"/>
    <s v="ŁÓDŹ"/>
    <s v="DDU"/>
    <x v="2"/>
    <n v="1"/>
    <x v="83"/>
    <s v="TRUCK"/>
    <s v="WARSZAWA"/>
    <s v="1"/>
    <s v="43063/2015/15"/>
    <n v="52"/>
    <s v="AW16"/>
    <s v="SUZHOU QINJIAN I/E"/>
    <n v="496"/>
    <n v="0"/>
    <n v="0"/>
    <n v="0"/>
    <n v="8041"/>
    <n v="9.57"/>
    <s v="People's Republic of China"/>
    <n v="5.5317919075144504"/>
    <n v="4.04"/>
    <x v="1"/>
    <s v="LCL"/>
  </r>
  <r>
    <s v="2016-08-16"/>
    <s v="2016-08-24"/>
    <s v="2016-08-26"/>
    <s v="2016-08-26"/>
    <n v="8"/>
    <n v="10"/>
    <s v="ŁÓDŹ"/>
    <s v="DDU"/>
    <x v="2"/>
    <n v="1"/>
    <x v="83"/>
    <s v="TRUCK"/>
    <s v="WARSZAWA"/>
    <s v="1"/>
    <s v="606/2016/5"/>
    <n v="54"/>
    <s v="AW16"/>
    <s v="ALEMA TEXTILE LTD."/>
    <n v="260"/>
    <n v="0"/>
    <n v="0"/>
    <n v="0"/>
    <n v="4903"/>
    <n v="2.5099999999999998"/>
    <s v="Bangladesh"/>
    <n v="1.4508670520231199"/>
    <n v="1.06"/>
    <x v="1"/>
    <s v="LCL"/>
  </r>
  <r>
    <s v="2016-08-16"/>
    <s v="2016-08-25"/>
    <s v="2016-08-26"/>
    <s v="2016-08-26"/>
    <n v="9"/>
    <n v="10"/>
    <s v="ŁÓDŹ"/>
    <s v="DDU"/>
    <x v="2"/>
    <n v="1"/>
    <x v="83"/>
    <s v="TRUCK"/>
    <s v="WARSZAWA"/>
    <s v="1"/>
    <s v="606/2016/4"/>
    <n v="54"/>
    <s v="AW16"/>
    <s v="ALEMA TEXTILE LTD."/>
    <n v="729"/>
    <n v="0"/>
    <n v="0"/>
    <n v="0"/>
    <n v="13916"/>
    <n v="10.73"/>
    <s v="Bangladesh"/>
    <n v="6.2023121387283204"/>
    <n v="4.53"/>
    <x v="1"/>
    <s v="LCL"/>
  </r>
  <r>
    <s v="2016-08-16"/>
    <s v="2016-09-15"/>
    <s v="2016-09-27"/>
    <s v="2016-09-27"/>
    <n v="30"/>
    <n v="42"/>
    <s v="NHAVA SHEVA"/>
    <s v="FOB"/>
    <x v="0"/>
    <n v="0"/>
    <x v="472"/>
    <s v="TRUCK"/>
    <s v="GDYNIA"/>
    <s v="1"/>
    <s v="688/2016/4"/>
    <n v="54"/>
    <s v="AW16"/>
    <s v="SANGOTRA FASHIONS"/>
    <n v="1201"/>
    <n v="1"/>
    <n v="0"/>
    <n v="0"/>
    <n v="18614"/>
    <n v="23.4"/>
    <s v="India"/>
    <n v="13.5260115606936"/>
    <n v="9.8699999999999992"/>
    <x v="1"/>
    <s v="LCL"/>
  </r>
  <r>
    <s v="2016-08-16"/>
    <s v="2016-09-20"/>
    <s v="2016-09-29"/>
    <s v="2016-09-29"/>
    <n v="35"/>
    <n v="44"/>
    <s v="XIAMEN"/>
    <s v="FOB"/>
    <x v="0"/>
    <n v="1"/>
    <x v="3"/>
    <m/>
    <s v="GDYNIA"/>
    <s v="1"/>
    <s v="7533/2016/3"/>
    <n v="54"/>
    <s v="AW16"/>
    <s v="QUANZHOU HONGTU"/>
    <n v="341"/>
    <n v="0"/>
    <n v="0"/>
    <n v="0"/>
    <n v="4067"/>
    <n v="3.97"/>
    <s v="People's Republic of China"/>
    <n v="2.2947976878612701"/>
    <n v="1.68"/>
    <x v="1"/>
    <s v="LCL"/>
  </r>
  <r>
    <s v="2016-08-17"/>
    <s v="2016-08-19"/>
    <s v="2016-08-26"/>
    <s v="2016-08-26"/>
    <n v="2"/>
    <n v="9"/>
    <s v="ŁÓDŹ"/>
    <s v="DDU"/>
    <x v="2"/>
    <n v="1"/>
    <x v="83"/>
    <s v="TRUCK"/>
    <s v="WARSZAWA"/>
    <s v="1"/>
    <s v="716/2016/13"/>
    <n v="54"/>
    <s v="AW16"/>
    <s v="LICHEE APPAREL"/>
    <n v="532"/>
    <n v="0"/>
    <n v="0"/>
    <n v="0"/>
    <n v="9608"/>
    <n v="10.83"/>
    <s v="India"/>
    <n v="6.2601156069364201"/>
    <n v="4.57"/>
    <x v="1"/>
    <s v="LCL"/>
  </r>
  <r>
    <s v="2016-08-17"/>
    <s v="2016-08-20"/>
    <s v="2016-08-26"/>
    <s v="2016-08-26"/>
    <n v="3"/>
    <n v="9"/>
    <s v="ŁÓDŹ"/>
    <s v="DDU"/>
    <x v="2"/>
    <n v="1"/>
    <x v="83"/>
    <s v="TRUCK"/>
    <s v="WARSZAWA"/>
    <s v="1"/>
    <s v="716/2016/1"/>
    <n v="54"/>
    <s v="AW16"/>
    <s v="LICHEE APPAREL"/>
    <n v="573"/>
    <n v="0"/>
    <n v="0"/>
    <n v="0"/>
    <n v="10752"/>
    <n v="12.21"/>
    <s v="India"/>
    <n v="7.0578034682080899"/>
    <n v="5.15"/>
    <x v="1"/>
    <s v="LCL"/>
  </r>
  <r>
    <s v="2016-08-17"/>
    <s v="2016-09-16"/>
    <s v="2016-09-22"/>
    <s v="2016-09-22"/>
    <n v="30"/>
    <n v="36"/>
    <s v="SHENZHEN"/>
    <s v="FOB"/>
    <x v="0"/>
    <n v="0"/>
    <x v="473"/>
    <s v="TRUCK"/>
    <s v="GDAŃSK"/>
    <s v="1"/>
    <s v="7769/2016/5"/>
    <n v="51"/>
    <s v="AW16"/>
    <s v="BEEKO"/>
    <n v="513"/>
    <n v="1"/>
    <n v="1"/>
    <n v="0"/>
    <n v="5994"/>
    <n v="63.58"/>
    <s v="People's Republic of China"/>
    <n v="36.751445086705203"/>
    <n v="26.83"/>
    <x v="0"/>
    <s v="20"/>
  </r>
  <r>
    <s v="2016-08-17"/>
    <s v="2016-10-07"/>
    <s v="2016-10-11"/>
    <s v="2016-10-11"/>
    <n v="51"/>
    <n v="55"/>
    <s v="CHITTAGONG"/>
    <s v="FOB"/>
    <x v="0"/>
    <n v="1"/>
    <x v="474"/>
    <s v="TRUCK"/>
    <s v="GDAŃSK"/>
    <s v="1"/>
    <s v="7056/2016/1"/>
    <n v="52"/>
    <s v="AW16"/>
    <s v="ZABER &amp; ZUABIR FABR."/>
    <n v="662"/>
    <n v="0"/>
    <n v="0"/>
    <n v="1"/>
    <n v="9000"/>
    <n v="34.6"/>
    <s v="Bangladesh"/>
    <n v="20"/>
    <n v="14.6"/>
    <x v="2"/>
    <s v="20"/>
  </r>
  <r>
    <s v="2016-08-17"/>
    <s v="2016-10-07"/>
    <s v="2016-10-11"/>
    <s v="2016-10-11"/>
    <n v="51"/>
    <n v="55"/>
    <s v="CHITTAGONG"/>
    <s v="FOB"/>
    <x v="0"/>
    <n v="1"/>
    <x v="475"/>
    <s v="RAILWAY"/>
    <s v="GDAŃSK"/>
    <s v="1"/>
    <s v="7056/2016/2"/>
    <n v="52"/>
    <s v="AW16"/>
    <s v="ZABER &amp; ZUABIR FABR."/>
    <n v="1652"/>
    <n v="1"/>
    <n v="0"/>
    <n v="3"/>
    <n v="10500"/>
    <n v="155.6"/>
    <s v="Bangladesh"/>
    <n v="89.942196531791893"/>
    <n v="65.66"/>
    <x v="4"/>
    <s v="45"/>
  </r>
  <r>
    <m/>
    <m/>
    <m/>
    <m/>
    <m/>
    <m/>
    <m/>
    <m/>
    <x v="1"/>
    <m/>
    <x v="6"/>
    <m/>
    <m/>
    <m/>
    <m/>
    <m/>
    <m/>
    <m/>
    <m/>
    <m/>
    <m/>
    <m/>
    <m/>
    <m/>
    <m/>
    <m/>
    <m/>
    <x v="7"/>
    <m/>
  </r>
  <r>
    <s v="2016-08-18"/>
    <s v="2016-08-23"/>
    <s v="2016-08-29"/>
    <s v="2016-08-29"/>
    <n v="5"/>
    <n v="11"/>
    <s v="ŁÓDŹ"/>
    <s v="DDU"/>
    <x v="2"/>
    <n v="1"/>
    <x v="83"/>
    <s v="TRUCK"/>
    <s v="WARSZAWA"/>
    <s v="1"/>
    <s v="3706/2016/9"/>
    <n v="54"/>
    <s v="AW16"/>
    <s v="SEER GLOBAL LTD."/>
    <n v="195"/>
    <n v="0"/>
    <n v="0"/>
    <n v="0"/>
    <n v="3245"/>
    <m/>
    <s v="India"/>
    <n v="0"/>
    <n v="0"/>
    <x v="1"/>
    <s v="LCL"/>
  </r>
  <r>
    <s v="2016-08-18"/>
    <s v="2016-08-25"/>
    <s v="2016-09-02"/>
    <s v="2016-09-02"/>
    <n v="7"/>
    <n v="15"/>
    <s v="ŁÓDŹ"/>
    <s v="DDU"/>
    <x v="2"/>
    <n v="1"/>
    <x v="83"/>
    <s v="TRUCK"/>
    <s v="WARSZAWA"/>
    <s v="1"/>
    <s v="568/2016/25"/>
    <n v="54"/>
    <s v="AW16"/>
    <s v="FAIR TRADE INT'L"/>
    <n v="240"/>
    <n v="0"/>
    <n v="0"/>
    <n v="0"/>
    <n v="3534"/>
    <m/>
    <s v="Bangladesh"/>
    <n v="0"/>
    <n v="0"/>
    <x v="1"/>
    <s v="LCL"/>
  </r>
  <r>
    <s v="2016-08-18"/>
    <s v="2016-08-25"/>
    <s v="2016-09-02"/>
    <s v="2016-09-02"/>
    <n v="7"/>
    <n v="15"/>
    <s v="ŁÓDŹ"/>
    <s v="DDU"/>
    <x v="2"/>
    <n v="1"/>
    <x v="83"/>
    <s v="TRUCK"/>
    <s v="WARSZAWA"/>
    <s v="1"/>
    <s v="568/2016/4"/>
    <n v="54"/>
    <s v="AW16"/>
    <s v="FAIR TRADE INT'L"/>
    <n v="503"/>
    <n v="0"/>
    <n v="0"/>
    <n v="0"/>
    <n v="7888"/>
    <n v="11"/>
    <s v="Bangladesh"/>
    <n v="6.35838150289017"/>
    <n v="4.6399999999999997"/>
    <x v="1"/>
    <s v="LCL"/>
  </r>
  <r>
    <s v="2016-08-18"/>
    <s v="2016-08-28"/>
    <s v="2016-08-31"/>
    <s v="2016-08-31"/>
    <n v="10"/>
    <n v="13"/>
    <s v="ŁÓDŹ"/>
    <s v="DDU"/>
    <x v="2"/>
    <n v="1"/>
    <x v="83"/>
    <s v="TRUCK"/>
    <s v="WARSZAWA"/>
    <s v="1"/>
    <s v="42575/2015/16"/>
    <n v="54"/>
    <s v="AW16"/>
    <s v="PADMA SATEL ARAB"/>
    <n v="241"/>
    <n v="0"/>
    <n v="0"/>
    <n v="0"/>
    <n v="5721"/>
    <n v="12.86"/>
    <s v="Bangladesh"/>
    <n v="7.4335260115606898"/>
    <n v="5.43"/>
    <x v="1"/>
    <s v="LCL"/>
  </r>
  <r>
    <s v="2016-08-18"/>
    <s v="2016-09-01"/>
    <s v="2016-09-05"/>
    <s v="2016-09-05"/>
    <n v="14"/>
    <n v="18"/>
    <s v="ŁÓDŹ"/>
    <s v="DDU"/>
    <x v="4"/>
    <n v="0"/>
    <x v="476"/>
    <s v="RAILWAY"/>
    <s v="MAŁASZEWICZE"/>
    <s v="1"/>
    <s v="62103/AW16/4"/>
    <n v="52"/>
    <s v="AW16"/>
    <s v="NINGBO MIAORUI"/>
    <n v="4056"/>
    <n v="0"/>
    <n v="3"/>
    <n v="0"/>
    <n v="63798"/>
    <n v="166.27"/>
    <s v="People's Republic of China"/>
    <n v="96.1098265895954"/>
    <n v="70.16"/>
    <x v="4"/>
    <s v="45"/>
  </r>
  <r>
    <m/>
    <m/>
    <m/>
    <m/>
    <m/>
    <m/>
    <m/>
    <m/>
    <x v="1"/>
    <m/>
    <x v="6"/>
    <m/>
    <m/>
    <m/>
    <m/>
    <m/>
    <m/>
    <m/>
    <m/>
    <m/>
    <m/>
    <m/>
    <m/>
    <m/>
    <m/>
    <m/>
    <m/>
    <x v="7"/>
    <m/>
  </r>
  <r>
    <s v="2016-08-19"/>
    <s v="2016-08-25"/>
    <s v="2016-08-30"/>
    <s v="2016-08-30"/>
    <n v="6"/>
    <n v="11"/>
    <s v="ŁÓDŹ"/>
    <s v="DDU"/>
    <x v="2"/>
    <n v="1"/>
    <x v="83"/>
    <s v="TRUCK"/>
    <s v="WARSZAWA"/>
    <s v="1"/>
    <s v="42575/2015/18"/>
    <n v="54"/>
    <s v="AW16"/>
    <s v="PADMA SATEL ARAB"/>
    <n v="760"/>
    <n v="0"/>
    <n v="0"/>
    <n v="0"/>
    <n v="9734"/>
    <n v="22.27"/>
    <s v="Bangladesh"/>
    <n v="12.8728323699422"/>
    <n v="9.4"/>
    <x v="1"/>
    <s v="LCL"/>
  </r>
  <r>
    <s v="2016-08-19"/>
    <s v="2016-09-23"/>
    <s v="2016-09-29"/>
    <s v="2016-09-29"/>
    <n v="35"/>
    <n v="41"/>
    <s v="NINGBO"/>
    <s v="FOB"/>
    <x v="0"/>
    <n v="0"/>
    <x v="477"/>
    <s v="RAILWAY"/>
    <s v="GDAŃSK"/>
    <s v="1"/>
    <s v="577/2016/22"/>
    <n v="54"/>
    <s v="AW16"/>
    <s v="NINGBO MIAORUI"/>
    <n v="1629"/>
    <n v="0"/>
    <n v="0"/>
    <n v="1"/>
    <n v="31117"/>
    <n v="62.35"/>
    <s v="People's Republic of China"/>
    <n v="36.040462427745702"/>
    <n v="26.31"/>
    <x v="0"/>
    <s v="20"/>
  </r>
  <r>
    <s v="2016-08-19"/>
    <s v="2016-09-28"/>
    <s v="2016-10-04"/>
    <s v="2016-10-04"/>
    <n v="40"/>
    <n v="46"/>
    <s v="SHANGHAI"/>
    <s v="FOB"/>
    <x v="0"/>
    <n v="0"/>
    <x v="478"/>
    <s v="RAILWAY"/>
    <s v="GDAŃSK"/>
    <s v="1"/>
    <s v="275/2016/19"/>
    <n v="54"/>
    <s v="AW16"/>
    <s v="SUMEC TEXTILE"/>
    <n v="731"/>
    <n v="1"/>
    <n v="1"/>
    <n v="0"/>
    <n v="8032"/>
    <n v="68.97"/>
    <s v="People's Republic of China"/>
    <n v="39.867052023121403"/>
    <n v="29.1"/>
    <x v="0"/>
    <s v="40"/>
  </r>
  <r>
    <s v="2016-08-19"/>
    <s v="2016-09-28"/>
    <s v="2016-10-04"/>
    <s v="2016-10-04"/>
    <n v="40"/>
    <n v="46"/>
    <s v="SHANGHAI"/>
    <s v="FOB"/>
    <x v="0"/>
    <n v="1"/>
    <x v="479"/>
    <s v="RAILWAY"/>
    <s v="GDAŃSK"/>
    <s v="1"/>
    <s v="1071/2016/8"/>
    <n v="52"/>
    <s v="AW16"/>
    <s v="ZHENJIANG S&amp;C"/>
    <n v="234"/>
    <n v="1"/>
    <n v="0"/>
    <n v="0"/>
    <n v="3520"/>
    <n v="2.25"/>
    <s v="People's Republic of China"/>
    <n v="1.3005780346820801"/>
    <n v="0.95"/>
    <x v="1"/>
    <s v="LCL"/>
  </r>
  <r>
    <s v="2016-08-19"/>
    <s v="2016-09-28"/>
    <s v="2016-10-04"/>
    <s v="2016-10-04"/>
    <n v="40"/>
    <n v="46"/>
    <s v="SHANGHAI"/>
    <s v="FOB"/>
    <x v="0"/>
    <n v="1"/>
    <x v="6"/>
    <s v="RAILWAY"/>
    <s v="GDAŃSK"/>
    <s v="1"/>
    <s v="1799/2016/4"/>
    <n v="52"/>
    <s v="AW16"/>
    <s v="HAILI ACCESSORIES"/>
    <n v="34"/>
    <m/>
    <m/>
    <m/>
    <n v="4000"/>
    <n v="2.4500000000000002"/>
    <s v="People's Republic of China"/>
    <n v="1.4161849710982699"/>
    <n v="1.03"/>
    <x v="1"/>
    <s v="LCL"/>
  </r>
  <r>
    <s v="2016-08-19"/>
    <s v="2016-09-28"/>
    <s v="2016-10-04"/>
    <s v="2016-10-04"/>
    <n v="40"/>
    <n v="46"/>
    <s v="SHANGHAI"/>
    <s v="FOB"/>
    <x v="0"/>
    <n v="1"/>
    <x v="6"/>
    <s v="RAILWAY"/>
    <s v="GDAŃSK"/>
    <s v="1"/>
    <s v="578/2016/3"/>
    <n v="54"/>
    <s v="AW16"/>
    <s v="JOC GREAT WALL CORP."/>
    <n v="306"/>
    <m/>
    <m/>
    <m/>
    <n v="21600"/>
    <n v="24.38"/>
    <s v="People's Republic of China"/>
    <n v="14.092485549132901"/>
    <n v="10.29"/>
    <x v="2"/>
    <s v="LCL"/>
  </r>
  <r>
    <s v="2016-08-20"/>
    <s v="2016-08-23"/>
    <s v="2016-09-29"/>
    <s v="2016-09-29"/>
    <n v="3"/>
    <n v="40"/>
    <s v="ŁÓDŹ"/>
    <s v="DDU"/>
    <x v="2"/>
    <n v="1"/>
    <x v="83"/>
    <s v="TRUCK"/>
    <s v="FRANKFURT"/>
    <s v="1"/>
    <s v="43188/2015/20"/>
    <n v="54"/>
    <s v="AW16"/>
    <s v="FASHION WEAR INT'L"/>
    <n v="1248"/>
    <n v="0"/>
    <n v="0"/>
    <n v="0"/>
    <n v="24913"/>
    <n v="17.21"/>
    <s v="Bangladesh"/>
    <n v="9.9479768786127192"/>
    <n v="7.26"/>
    <x v="1"/>
    <s v="LCL"/>
  </r>
  <r>
    <s v="2016-08-20"/>
    <s v="2016-08-29"/>
    <s v="2016-08-29"/>
    <s v="2016-08-29"/>
    <n v="9"/>
    <n v="9"/>
    <s v="ISTANBUL"/>
    <s v="FCA"/>
    <x v="3"/>
    <n v="1"/>
    <x v="6"/>
    <s v="TRUCK"/>
    <s v="ŁÓDŹ"/>
    <s v="1"/>
    <s v="2175/2016/2"/>
    <n v="54"/>
    <s v="AW16"/>
    <s v="FATIH TEKSTIL SANAYI"/>
    <n v="380"/>
    <n v="0"/>
    <n v="0"/>
    <n v="0"/>
    <n v="34920"/>
    <n v="27.36"/>
    <s v="Turkey"/>
    <n v="15.815028901734101"/>
    <n v="11.54"/>
    <x v="2"/>
    <s v="LCL"/>
  </r>
  <r>
    <s v="2016-08-20"/>
    <s v="2016-09-28"/>
    <s v="2016-10-05"/>
    <s v="2016-10-05"/>
    <n v="39"/>
    <n v="46"/>
    <s v="NINGBO"/>
    <s v="FOB"/>
    <x v="0"/>
    <n v="0"/>
    <x v="480"/>
    <s v="RAILWAY"/>
    <s v="GDAŃSK"/>
    <s v="1"/>
    <s v="707/2016/3"/>
    <n v="54"/>
    <s v="AW16"/>
    <s v="SHAOXING GOLDEN WAVE"/>
    <n v="3330"/>
    <n v="0"/>
    <n v="2"/>
    <n v="0"/>
    <n v="54917"/>
    <n v="106.46"/>
    <s v="People's Republic of China"/>
    <n v="61.537572254335302"/>
    <n v="44.92"/>
    <x v="3"/>
    <s v="40"/>
  </r>
  <r>
    <s v="2016-08-21"/>
    <s v="2016-10-07"/>
    <s v="2016-10-10"/>
    <s v="2016-10-10"/>
    <n v="47"/>
    <n v="50"/>
    <s v="CHITTAGONG"/>
    <s v="FOB"/>
    <x v="0"/>
    <n v="0"/>
    <x v="481"/>
    <s v="TRUCK"/>
    <s v="GDAŃSK"/>
    <s v="1"/>
    <s v="568/2016/7"/>
    <n v="54"/>
    <s v="AW16"/>
    <s v="FAIR TRADE INT'L"/>
    <n v="1193"/>
    <n v="0"/>
    <n v="0"/>
    <n v="1"/>
    <n v="25036"/>
    <n v="69.86"/>
    <s v="Bangladesh"/>
    <n v="40.381502890173401"/>
    <n v="29.48"/>
    <x v="0"/>
    <s v="40"/>
  </r>
  <r>
    <s v="2016-08-21"/>
    <s v="2016-10-07"/>
    <s v="2016-10-12"/>
    <s v="2016-10-12"/>
    <n v="47"/>
    <n v="52"/>
    <s v="CHITTAGONG"/>
    <s v="FOB"/>
    <x v="0"/>
    <n v="1"/>
    <x v="482"/>
    <s v="RAILWAY"/>
    <s v="GDAŃSK"/>
    <s v="1"/>
    <s v="43189/2015/14"/>
    <n v="54"/>
    <s v="AW16"/>
    <s v="SAILOR MOON CLOTHING LTD"/>
    <n v="534"/>
    <n v="0"/>
    <n v="0"/>
    <n v="1"/>
    <n v="5837"/>
    <n v="12.46"/>
    <s v="Bangladesh"/>
    <n v="7.2023121387283204"/>
    <n v="5.26"/>
    <x v="1"/>
    <s v="LCL"/>
  </r>
  <r>
    <s v="2016-08-21"/>
    <s v="2016-10-07"/>
    <s v="2016-10-12"/>
    <s v="2016-10-12"/>
    <n v="47"/>
    <n v="52"/>
    <s v="CHITTAGONG"/>
    <s v="FOB"/>
    <x v="0"/>
    <n v="1"/>
    <x v="6"/>
    <s v="RAILWAY"/>
    <s v="GDAŃSK"/>
    <s v="1"/>
    <s v="571/2016/14"/>
    <n v="54"/>
    <s v="AW16"/>
    <s v="FASHIONTEX"/>
    <n v="1393"/>
    <m/>
    <m/>
    <m/>
    <n v="20339"/>
    <n v="30.81"/>
    <s v="Bangladesh"/>
    <n v="17.8092485549133"/>
    <n v="13"/>
    <x v="2"/>
    <s v="LCL"/>
  </r>
  <r>
    <s v="2016-08-21"/>
    <s v="2016-10-07"/>
    <s v="2016-10-12"/>
    <s v="2016-10-12"/>
    <n v="47"/>
    <n v="52"/>
    <s v="CHITTAGONG"/>
    <s v="FOB"/>
    <x v="0"/>
    <n v="1"/>
    <x v="6"/>
    <s v="RAILWAY"/>
    <s v="GDAŃSK"/>
    <s v="1"/>
    <s v="574/2016/5"/>
    <n v="54"/>
    <s v="AW16"/>
    <s v="TRANSFIGURE CLOTHING"/>
    <n v="1254"/>
    <m/>
    <m/>
    <m/>
    <n v="24269"/>
    <n v="23.51"/>
    <s v="Bangladesh"/>
    <n v="13.589595375722499"/>
    <n v="9.92"/>
    <x v="1"/>
    <s v="LCL"/>
  </r>
  <r>
    <s v="2016-08-23"/>
    <s v="2016-08-29"/>
    <s v="2016-09-15"/>
    <s v="2016-09-15"/>
    <n v="6"/>
    <n v="23"/>
    <s v="ŁÓDŹ"/>
    <s v="DDU"/>
    <x v="5"/>
    <n v="1"/>
    <x v="190"/>
    <s v="TRUCK"/>
    <s v="FRANKFURT"/>
    <s v="1"/>
    <s v="43185/2015/19"/>
    <n v="54"/>
    <s v="AW16"/>
    <s v="ASROTEX"/>
    <n v="1370"/>
    <n v="0"/>
    <n v="0"/>
    <n v="0"/>
    <n v="23434"/>
    <n v="22.61"/>
    <s v="Bangladesh"/>
    <n v="13.0693641618497"/>
    <n v="9.5399999999999991"/>
    <x v="1"/>
    <s v="LCL"/>
  </r>
  <r>
    <s v="2016-08-23"/>
    <s v="2016-08-29"/>
    <s v="2016-09-15"/>
    <s v="2016-09-15"/>
    <n v="6"/>
    <n v="23"/>
    <s v="ŁÓDŹ"/>
    <s v="DDU"/>
    <x v="5"/>
    <n v="1"/>
    <x v="6"/>
    <s v="TRUCK"/>
    <s v="FRANKFURT"/>
    <s v="1"/>
    <s v="43185/2015/2"/>
    <n v="54"/>
    <s v="AW16"/>
    <s v="ASROTEX"/>
    <n v="728"/>
    <n v="0"/>
    <n v="0"/>
    <n v="0"/>
    <n v="11650"/>
    <n v="17.27"/>
    <s v="Bangladesh"/>
    <n v="9.9826589595375701"/>
    <n v="7.29"/>
    <x v="1"/>
    <s v="LCL"/>
  </r>
  <r>
    <s v="2016-08-23"/>
    <s v="2016-09-03"/>
    <s v="2016-09-06"/>
    <s v="2016-09-06"/>
    <n v="11"/>
    <n v="14"/>
    <s v="ŁÓDŹ"/>
    <s v="DDU"/>
    <x v="4"/>
    <n v="0"/>
    <x v="483"/>
    <s v="RAILWAY"/>
    <s v="MAŁASZEWICZE"/>
    <s v="1"/>
    <s v="275/2016/20"/>
    <n v="54"/>
    <s v="AW16"/>
    <s v="SUMEC TEXTILE"/>
    <n v="968"/>
    <n v="0"/>
    <n v="1"/>
    <n v="0"/>
    <n v="9815"/>
    <m/>
    <s v="People's Republic of China"/>
    <n v="0"/>
    <n v="0"/>
    <x v="1"/>
    <s v="LCL"/>
  </r>
  <r>
    <s v="2016-08-25"/>
    <s v="2016-08-27"/>
    <s v="2016-09-06"/>
    <s v="2016-09-06"/>
    <n v="2"/>
    <n v="12"/>
    <s v="ŁÓDŹ"/>
    <s v="DDU"/>
    <x v="2"/>
    <n v="1"/>
    <x v="83"/>
    <s v="TRUCK"/>
    <s v="WARSZAWA"/>
    <s v="1"/>
    <s v="3706/2016/1"/>
    <n v="54"/>
    <s v="AW16"/>
    <s v="SEER GLOBAL LTD."/>
    <n v="248"/>
    <n v="0"/>
    <n v="0"/>
    <n v="0"/>
    <n v="4090"/>
    <m/>
    <s v="India"/>
    <n v="0"/>
    <n v="0"/>
    <x v="1"/>
    <s v="LCL"/>
  </r>
  <r>
    <s v="2016-08-25"/>
    <s v="2016-09-02"/>
    <s v="2016-09-05"/>
    <s v="2016-09-05"/>
    <n v="8"/>
    <n v="11"/>
    <s v="ŁÓDŹ"/>
    <s v="DDU"/>
    <x v="2"/>
    <n v="1"/>
    <x v="83"/>
    <s v="TRUCK"/>
    <s v="FRANKFURT"/>
    <s v="1"/>
    <s v="574/2016/4"/>
    <n v="54"/>
    <s v="AW16"/>
    <s v="TRANSFIGURE CLOTHING"/>
    <n v="547"/>
    <n v="0"/>
    <n v="0"/>
    <n v="0"/>
    <n v="9063"/>
    <m/>
    <s v="Bangladesh"/>
    <n v="0"/>
    <n v="0"/>
    <x v="1"/>
    <s v="LCL"/>
  </r>
  <r>
    <s v="2016-08-25"/>
    <s v="2016-09-06"/>
    <s v="2016-09-09"/>
    <s v="2016-09-09"/>
    <n v="12"/>
    <n v="15"/>
    <s v="ŁÓDŹ"/>
    <s v="DDU"/>
    <x v="4"/>
    <n v="0"/>
    <x v="484"/>
    <s v="RAILWAY"/>
    <s v="MAŁASZEWICZE"/>
    <s v="1"/>
    <s v="275/2016/4"/>
    <n v="54"/>
    <s v="AW16"/>
    <s v="SUMEC TEXTILE"/>
    <n v="465"/>
    <n v="1"/>
    <n v="0"/>
    <n v="0"/>
    <n v="4736"/>
    <m/>
    <s v="People's Republic of China"/>
    <n v="0"/>
    <n v="0"/>
    <x v="1"/>
    <s v="LCL"/>
  </r>
  <r>
    <s v="2016-08-25"/>
    <s v="2016-09-08"/>
    <s v="2016-09-12"/>
    <s v="2016-09-12"/>
    <n v="14"/>
    <n v="18"/>
    <s v="ŁÓDŹ"/>
    <s v="DDU"/>
    <x v="4"/>
    <n v="1"/>
    <x v="485"/>
    <s v="RAILWAY"/>
    <s v="MAŁASZEWICZE"/>
    <s v="1"/>
    <s v="2581/2016/3"/>
    <n v="52"/>
    <s v="AW16"/>
    <s v="XIAMEN KINGLAND"/>
    <n v="234"/>
    <n v="0"/>
    <n v="1"/>
    <n v="0"/>
    <n v="1832"/>
    <m/>
    <s v="People's Republic of China"/>
    <n v="0"/>
    <n v="0"/>
    <x v="1"/>
    <s v="LCL"/>
  </r>
  <r>
    <s v="2016-08-25"/>
    <s v="2016-09-08"/>
    <s v="2016-09-12"/>
    <s v="2016-09-12"/>
    <n v="14"/>
    <n v="18"/>
    <s v="ŁÓDŹ"/>
    <s v="DDU"/>
    <x v="4"/>
    <n v="1"/>
    <x v="6"/>
    <s v="RAILWAY"/>
    <s v="MAŁASZEWICZE"/>
    <s v="1"/>
    <s v="278/2016/12"/>
    <n v="54"/>
    <s v="AW16"/>
    <s v="XIAMEN KINGLAND"/>
    <n v="1495"/>
    <m/>
    <m/>
    <m/>
    <n v="23215"/>
    <m/>
    <s v="People's Republic of China"/>
    <n v="0"/>
    <n v="0"/>
    <x v="1"/>
    <s v="LCL"/>
  </r>
  <r>
    <s v="2016-08-25"/>
    <s v="2016-10-14"/>
    <s v="2016-10-20"/>
    <s v="2016-10-20"/>
    <n v="50"/>
    <n v="56"/>
    <s v="CHITTAGONG"/>
    <s v="FOB"/>
    <x v="0"/>
    <n v="1"/>
    <x v="486"/>
    <s v="RAILWAY"/>
    <s v="GDYNIA"/>
    <s v="1"/>
    <s v="13227/2016/2"/>
    <n v="54"/>
    <s v="AW16"/>
    <s v="COTTON ZONE LTD."/>
    <n v="265"/>
    <n v="0"/>
    <n v="1"/>
    <n v="0"/>
    <n v="4609"/>
    <n v="3.29"/>
    <s v="Bangladesh"/>
    <n v="1.9017341040462401"/>
    <n v="1.39"/>
    <x v="1"/>
    <s v="LCL"/>
  </r>
  <r>
    <s v="2016-08-25"/>
    <s v="2016-10-14"/>
    <s v="2016-10-20"/>
    <s v="2016-10-20"/>
    <n v="50"/>
    <n v="56"/>
    <s v="CHITTAGONG"/>
    <s v="FOB"/>
    <x v="0"/>
    <n v="1"/>
    <x v="6"/>
    <s v="RAILWAY"/>
    <s v="GDYNIA"/>
    <s v="1"/>
    <s v="43189/2015/15"/>
    <n v="54"/>
    <s v="AW16"/>
    <s v="SAILOR MOON CLOTHING LTD"/>
    <n v="968"/>
    <m/>
    <m/>
    <m/>
    <n v="11942"/>
    <n v="28.34"/>
    <s v="Bangladesh"/>
    <n v="16.381502890173401"/>
    <n v="11.96"/>
    <x v="2"/>
    <s v="LCL"/>
  </r>
  <r>
    <s v="2016-08-25"/>
    <s v="2016-10-14"/>
    <s v="2016-10-20"/>
    <s v="2016-10-20"/>
    <n v="50"/>
    <n v="56"/>
    <s v="CHITTAGONG"/>
    <s v="FOB"/>
    <x v="0"/>
    <n v="1"/>
    <x v="6"/>
    <s v="RAILWAY"/>
    <s v="GDYNIA"/>
    <s v="1"/>
    <s v="571/2016/15"/>
    <n v="54"/>
    <s v="AW16"/>
    <s v="FASHIONTEX"/>
    <n v="255"/>
    <m/>
    <m/>
    <m/>
    <n v="4011"/>
    <n v="4.05"/>
    <s v="Bangladesh"/>
    <n v="2.3410404624277499"/>
    <n v="1.71"/>
    <x v="1"/>
    <s v="LCL"/>
  </r>
  <r>
    <s v="2016-08-25"/>
    <s v="2016-10-14"/>
    <s v="2016-10-20"/>
    <s v="2016-10-20"/>
    <n v="50"/>
    <n v="56"/>
    <s v="CHITTAGONG"/>
    <s v="FOB"/>
    <x v="0"/>
    <n v="1"/>
    <x v="6"/>
    <s v="RAILWAY"/>
    <s v="GDYNIA"/>
    <s v="1"/>
    <s v="697/2016/25"/>
    <n v="54"/>
    <s v="AW16"/>
    <s v="TEXZAM INTERNATIONAL"/>
    <n v="603"/>
    <m/>
    <m/>
    <m/>
    <n v="8362"/>
    <n v="12.97"/>
    <s v="Bangladesh"/>
    <n v="7.4971098265896003"/>
    <n v="5.47"/>
    <x v="1"/>
    <s v="LCL"/>
  </r>
  <r>
    <s v="2016-08-25"/>
    <s v="2016-10-14"/>
    <s v="2016-10-20"/>
    <s v="2016-10-20"/>
    <n v="50"/>
    <n v="56"/>
    <s v="CHITTAGONG"/>
    <s v="FOB"/>
    <x v="0"/>
    <n v="1"/>
    <x v="6"/>
    <s v="RAILWAY"/>
    <s v="GDYNIA"/>
    <s v="1"/>
    <s v="697/2016/4"/>
    <n v="54"/>
    <s v="AW16"/>
    <s v="TEXZAM INTERNATIONAL"/>
    <n v="298"/>
    <m/>
    <m/>
    <m/>
    <n v="4024"/>
    <n v="8.43"/>
    <s v="Bangladesh"/>
    <n v="4.8728323699422003"/>
    <n v="3.56"/>
    <x v="1"/>
    <s v="LCL"/>
  </r>
  <r>
    <s v="2016-08-26"/>
    <s v="2016-08-28"/>
    <s v="2016-08-31"/>
    <s v="2016-08-31"/>
    <n v="2"/>
    <n v="5"/>
    <s v="ŁÓDŹ"/>
    <s v="DDU"/>
    <x v="2"/>
    <n v="1"/>
    <x v="83"/>
    <s v="TRUCK"/>
    <s v="WARSZAWA"/>
    <s v="1"/>
    <s v="577/2016/3"/>
    <n v="54"/>
    <s v="AW16"/>
    <s v="NINGBO MIAORUI"/>
    <n v="504"/>
    <n v="0"/>
    <n v="0"/>
    <n v="0"/>
    <n v="8090"/>
    <n v="11.89"/>
    <s v="People's Republic of China"/>
    <n v="6.8728323699422003"/>
    <n v="5.0199999999999996"/>
    <x v="1"/>
    <s v="LCL"/>
  </r>
  <r>
    <s v="2016-08-26"/>
    <s v="2016-09-30"/>
    <s v="2016-10-06"/>
    <s v="2016-10-06"/>
    <n v="35"/>
    <n v="41"/>
    <s v="NINGBO"/>
    <s v="FOB"/>
    <x v="0"/>
    <n v="0"/>
    <x v="487"/>
    <s v="RAILWAY"/>
    <s v="GDAŃSK"/>
    <s v="1"/>
    <s v="577/2016/5"/>
    <n v="54"/>
    <s v="AW16"/>
    <s v="NINGBO MIAORUI"/>
    <n v="3407"/>
    <n v="0"/>
    <n v="3"/>
    <n v="0"/>
    <n v="57354"/>
    <n v="135.11000000000001"/>
    <s v="People's Republic of China"/>
    <n v="78.098265895953801"/>
    <n v="57.01"/>
    <x v="6"/>
    <s v="40hc"/>
  </r>
  <r>
    <s v="2016-08-26"/>
    <s v="2016-09-30"/>
    <s v="2016-10-07"/>
    <s v="2016-10-07"/>
    <n v="35"/>
    <n v="42"/>
    <s v="NINGBO"/>
    <s v="FOB"/>
    <x v="0"/>
    <n v="1"/>
    <x v="3"/>
    <s v="TRUCK"/>
    <s v="GDAŃSK"/>
    <s v="1"/>
    <s v="3520/2016/3"/>
    <n v="54"/>
    <s v="AW16"/>
    <s v="NINGBO YINZHOU VANDK"/>
    <n v="299"/>
    <n v="0"/>
    <n v="0"/>
    <n v="0"/>
    <n v="3809"/>
    <n v="6.04"/>
    <s v="People's Republic of China"/>
    <n v="3.4913294797687899"/>
    <n v="2.5499999999999998"/>
    <x v="1"/>
    <s v="LCL"/>
  </r>
  <r>
    <s v="2016-08-26"/>
    <s v="2016-10-08"/>
    <s v="2016-10-13"/>
    <s v="2016-10-13"/>
    <n v="43"/>
    <n v="48"/>
    <s v="SHANGHAI"/>
    <s v="FOB"/>
    <x v="0"/>
    <n v="0"/>
    <x v="488"/>
    <s v="TRUCK"/>
    <s v="GDAŃSK"/>
    <s v="1"/>
    <s v="8343/2016/5"/>
    <n v="51"/>
    <s v="AW16"/>
    <s v="ANHUI TECHNOLOGY I/E"/>
    <n v="1093"/>
    <n v="0"/>
    <n v="1"/>
    <n v="0"/>
    <n v="12080"/>
    <n v="35.409999999999997"/>
    <s v="People's Republic of China"/>
    <n v="20.468208092485501"/>
    <n v="14.94"/>
    <x v="2"/>
    <s v="20"/>
  </r>
  <r>
    <s v="2016-08-27"/>
    <s v="2016-09-07"/>
    <s v="2016-09-13"/>
    <s v="2016-09-13"/>
    <n v="11"/>
    <n v="17"/>
    <s v="ŁÓDŹ"/>
    <s v="DDU"/>
    <x v="4"/>
    <n v="0"/>
    <x v="489"/>
    <s v="RAILWAY"/>
    <s v="MAŁASZEWICZE"/>
    <s v="1"/>
    <s v="1037/2016/3"/>
    <n v="54"/>
    <s v="AW16"/>
    <s v="QUANZHOU CEREALS O&amp;F"/>
    <n v="2621"/>
    <n v="0"/>
    <n v="1"/>
    <n v="0"/>
    <n v="43465"/>
    <m/>
    <s v="People's Republic of China"/>
    <n v="0"/>
    <n v="0"/>
    <x v="1"/>
    <s v="LCL"/>
  </r>
  <r>
    <s v="2016-08-28"/>
    <s v="2016-09-02"/>
    <s v="2016-09-08"/>
    <s v="2016-09-08"/>
    <n v="5"/>
    <n v="11"/>
    <s v="ŁÓDŹ"/>
    <s v="DDU"/>
    <x v="2"/>
    <n v="1"/>
    <x v="83"/>
    <s v="TRUCK"/>
    <s v="WARSZAWA"/>
    <s v="1"/>
    <s v="1019/2016/3"/>
    <n v="54"/>
    <s v="AW16"/>
    <s v="TEX FASHION GLOBAL"/>
    <n v="449"/>
    <n v="0"/>
    <n v="0"/>
    <n v="0"/>
    <n v="5335"/>
    <m/>
    <s v="Bangladesh"/>
    <n v="0"/>
    <n v="0"/>
    <x v="1"/>
    <s v="LCL"/>
  </r>
  <r>
    <s v="2016-08-30"/>
    <s v="2016-09-07"/>
    <s v="2016-09-09"/>
    <s v="2016-09-09"/>
    <n v="8"/>
    <n v="10"/>
    <s v="ŁÓDŹ"/>
    <s v="DDU"/>
    <x v="2"/>
    <n v="1"/>
    <x v="83"/>
    <s v="TRUCK"/>
    <s v="WARSZAWA"/>
    <s v="1"/>
    <s v="42575/2015/19"/>
    <n v="54"/>
    <s v="AW16"/>
    <s v="PADMA SATEL ARAB"/>
    <n v="542"/>
    <n v="0"/>
    <n v="0"/>
    <n v="0"/>
    <n v="6478"/>
    <m/>
    <s v="Bangladesh"/>
    <n v="0"/>
    <n v="0"/>
    <x v="1"/>
    <s v="LCL"/>
  </r>
  <r>
    <s v="2016-08-30"/>
    <s v="2016-09-07"/>
    <s v="2016-09-27"/>
    <s v="2016-09-27"/>
    <n v="8"/>
    <n v="28"/>
    <s v="ŁÓDŹ"/>
    <s v="DDU"/>
    <x v="5"/>
    <n v="1"/>
    <x v="6"/>
    <s v="TRUCK"/>
    <s v="FRANKFURT"/>
    <s v="1"/>
    <s v="697/2016/27"/>
    <n v="54"/>
    <s v="AW16"/>
    <s v="TEXZAM INTERNATIONAL"/>
    <n v="593"/>
    <n v="0"/>
    <n v="0"/>
    <n v="0"/>
    <n v="14595"/>
    <n v="44.49"/>
    <s v="Bangladesh"/>
    <n v="25.716763005780301"/>
    <n v="18.77"/>
    <x v="2"/>
    <s v="20"/>
  </r>
  <r>
    <s v="2016-08-30"/>
    <s v="2016-10-14"/>
    <s v="2016-10-19"/>
    <s v="2016-10-19"/>
    <n v="45"/>
    <n v="50"/>
    <s v="CHITTAGONG"/>
    <s v="FOB"/>
    <x v="0"/>
    <n v="1"/>
    <x v="490"/>
    <s v="TRUCK"/>
    <s v="GDYNIA"/>
    <s v="1"/>
    <s v="43188/2015/28"/>
    <n v="54"/>
    <s v="AW16"/>
    <s v="FASHION WEAR INT'L"/>
    <n v="255"/>
    <n v="1"/>
    <n v="0"/>
    <n v="0"/>
    <n v="4503"/>
    <n v="3.28"/>
    <s v="Bangladesh"/>
    <n v="1.8959537572254299"/>
    <n v="1.38"/>
    <x v="1"/>
    <s v="LCL"/>
  </r>
  <r>
    <s v="2016-08-30"/>
    <s v="2016-10-14"/>
    <s v="2016-10-19"/>
    <s v="2016-10-19"/>
    <n v="45"/>
    <n v="50"/>
    <s v="CHITTAGONG"/>
    <s v="FOB"/>
    <x v="0"/>
    <n v="1"/>
    <x v="6"/>
    <s v="TRUCK"/>
    <s v="GDYNIA"/>
    <s v="1"/>
    <s v="697/2016/29"/>
    <n v="54"/>
    <s v="AW16"/>
    <s v="TEXZAM INTERNATIONAL"/>
    <n v="469"/>
    <m/>
    <m/>
    <m/>
    <n v="9126"/>
    <n v="19.399999999999999"/>
    <s v="Bangladesh"/>
    <n v="11.2138728323699"/>
    <n v="8.19"/>
    <x v="1"/>
    <s v="LCL"/>
  </r>
  <r>
    <s v="2016-08-30"/>
    <s v="2016-10-14"/>
    <s v="2016-10-19"/>
    <s v="2016-10-19"/>
    <n v="45"/>
    <n v="50"/>
    <s v="CHITTAGONG"/>
    <s v="FOB"/>
    <x v="0"/>
    <n v="1"/>
    <x v="491"/>
    <s v="TRUCK"/>
    <s v="GDYNIA"/>
    <s v="1"/>
    <s v="571/2016/5"/>
    <n v="54"/>
    <s v="AW16"/>
    <s v="FASHIONTEX"/>
    <n v="493"/>
    <n v="1"/>
    <n v="0"/>
    <n v="0"/>
    <n v="5460"/>
    <n v="13.34"/>
    <s v="Bangladesh"/>
    <n v="7.7109826589595398"/>
    <n v="5.63"/>
    <x v="1"/>
    <s v="LCL"/>
  </r>
  <r>
    <s v="2016-08-30"/>
    <s v="2016-10-14"/>
    <s v="2016-10-19"/>
    <s v="2016-10-19"/>
    <n v="45"/>
    <n v="50"/>
    <s v="CHITTAGONG"/>
    <s v="FOB"/>
    <x v="0"/>
    <n v="1"/>
    <x v="6"/>
    <s v="TRUCK"/>
    <s v="GDYNIA"/>
    <s v="1"/>
    <s v="697/2016/30"/>
    <n v="54"/>
    <s v="AW16"/>
    <s v="TEXZAM INTERNATIONAL"/>
    <n v="558"/>
    <m/>
    <m/>
    <m/>
    <n v="7532"/>
    <n v="12.34"/>
    <s v="Bangladesh"/>
    <n v="7.1329479768786097"/>
    <n v="5.21"/>
    <x v="1"/>
    <s v="LCL"/>
  </r>
  <r>
    <s v="2016-08-31"/>
    <s v="2016-10-07"/>
    <s v="2016-10-12"/>
    <s v="2016-10-12"/>
    <n v="37"/>
    <n v="42"/>
    <s v="TUTICORIN"/>
    <s v="FOB"/>
    <x v="0"/>
    <n v="0"/>
    <x v="492"/>
    <s v="RAILWAY"/>
    <s v="GDAŃSK"/>
    <s v="1"/>
    <s v="43183/2015/4"/>
    <n v="54"/>
    <s v="AW16"/>
    <s v="KARTHIKAI TEXTILE"/>
    <n v="458"/>
    <n v="1"/>
    <n v="0"/>
    <n v="0"/>
    <n v="10067"/>
    <n v="11.45"/>
    <s v="India"/>
    <n v="6.6184971098265901"/>
    <n v="4.83"/>
    <x v="1"/>
    <s v="LCL"/>
  </r>
  <r>
    <s v="2016-09-01"/>
    <s v="2016-09-06"/>
    <s v="2016-09-12"/>
    <s v="2016-09-12"/>
    <n v="5"/>
    <n v="11"/>
    <s v="ŁÓDŹ"/>
    <s v="DDU"/>
    <x v="2"/>
    <n v="1"/>
    <x v="83"/>
    <s v="TRUCK"/>
    <s v="WARSZAWA"/>
    <s v="1"/>
    <s v="43186/2015/6"/>
    <n v="54"/>
    <s v="AW16"/>
    <s v="AZAD INT'L CLOTHING"/>
    <n v="515"/>
    <n v="0"/>
    <n v="0"/>
    <n v="0"/>
    <n v="8182"/>
    <m/>
    <s v="Islamic Republic of Pakistan"/>
    <n v="0"/>
    <n v="0"/>
    <x v="1"/>
    <s v="LCL"/>
  </r>
  <r>
    <s v="2016-09-01"/>
    <s v="2016-09-13"/>
    <s v="2016-09-14"/>
    <s v="2016-09-14"/>
    <n v="12"/>
    <n v="13"/>
    <s v="ŁÓDŹ"/>
    <s v="DDU"/>
    <x v="4"/>
    <n v="0"/>
    <x v="493"/>
    <s v="RAILWAY"/>
    <s v="MAŁASZEWICZE"/>
    <s v="1"/>
    <s v="577/2016/24"/>
    <n v="54"/>
    <s v="AW16"/>
    <s v="NINGBO MIAORUI"/>
    <n v="1559"/>
    <n v="0"/>
    <n v="1"/>
    <n v="0"/>
    <n v="29269"/>
    <n v="55.96"/>
    <s v="People's Republic of China"/>
    <n v="32.346820809248598"/>
    <n v="23.61"/>
    <x v="0"/>
    <s v="20"/>
  </r>
  <r>
    <s v="2016-09-02"/>
    <s v="2016-09-04"/>
    <s v="2016-09-16"/>
    <s v="2016-09-16"/>
    <n v="2"/>
    <n v="14"/>
    <s v="ŁÓDŹ"/>
    <s v="DDU"/>
    <x v="2"/>
    <n v="1"/>
    <x v="83"/>
    <s v="TRUCK"/>
    <s v="FRANKFURT"/>
    <s v="1"/>
    <s v="43187/2015/7"/>
    <n v="54"/>
    <s v="AW16"/>
    <s v="DAZ INTERNATIONAL"/>
    <n v="661"/>
    <n v="0"/>
    <n v="0"/>
    <n v="0"/>
    <n v="11597"/>
    <m/>
    <s v="Bangladesh"/>
    <n v="0"/>
    <n v="0"/>
    <x v="1"/>
    <s v="LCL"/>
  </r>
  <r>
    <s v="2016-09-02"/>
    <s v="2016-09-04"/>
    <s v="2016-09-16"/>
    <s v="2016-09-16"/>
    <n v="2"/>
    <n v="14"/>
    <s v="ŁÓDŹ"/>
    <s v="DDU"/>
    <x v="2"/>
    <n v="1"/>
    <x v="83"/>
    <s v="TRUCK"/>
    <s v="FRANKFURT"/>
    <s v="1"/>
    <s v="43187/2015/8"/>
    <n v="54"/>
    <s v="AW16"/>
    <s v="DAZ INTERNATIONAL"/>
    <n v="624"/>
    <n v="0"/>
    <n v="0"/>
    <n v="0"/>
    <n v="11847"/>
    <m/>
    <s v="Bangladesh"/>
    <n v="0"/>
    <n v="0"/>
    <x v="1"/>
    <s v="LCL"/>
  </r>
  <r>
    <s v="2016-09-02"/>
    <s v="2016-10-07"/>
    <s v="2016-10-12"/>
    <s v="2016-10-12"/>
    <n v="35"/>
    <n v="40"/>
    <s v="TUTICORIN"/>
    <s v="FOB"/>
    <x v="0"/>
    <n v="0"/>
    <x v="494"/>
    <s v="RAILWAY"/>
    <s v="GDAŃSK"/>
    <s v="1"/>
    <s v="43190/2015/5"/>
    <n v="54"/>
    <s v="AW16"/>
    <s v="BLOOM CLOTHING CO."/>
    <n v="873"/>
    <n v="1"/>
    <n v="0"/>
    <n v="0"/>
    <n v="16800"/>
    <n v="15.41"/>
    <s v="India"/>
    <n v="8.9075144508670494"/>
    <n v="6.5"/>
    <x v="1"/>
    <s v="LCL"/>
  </r>
  <r>
    <s v="2016-09-03"/>
    <s v="2016-09-06"/>
    <s v="2016-09-13"/>
    <s v="2016-09-13"/>
    <n v="3"/>
    <n v="10"/>
    <s v="ŁÓDŹ"/>
    <s v="DDU"/>
    <x v="2"/>
    <n v="1"/>
    <x v="83"/>
    <s v="TRUCK"/>
    <s v="WARSZAWA"/>
    <s v="1"/>
    <s v="716/2016/3"/>
    <n v="54"/>
    <s v="AW16"/>
    <s v="LICHEE APPAREL"/>
    <n v="909"/>
    <n v="0"/>
    <n v="0"/>
    <n v="0"/>
    <n v="13485"/>
    <m/>
    <s v="India"/>
    <n v="0"/>
    <n v="0"/>
    <x v="1"/>
    <s v="LCL"/>
  </r>
  <r>
    <s v="2016-09-03"/>
    <s v="2016-09-06"/>
    <s v="2016-09-16"/>
    <s v="2016-09-16"/>
    <n v="3"/>
    <n v="13"/>
    <s v="ŁÓDŹ"/>
    <s v="DDU"/>
    <x v="2"/>
    <n v="1"/>
    <x v="83"/>
    <s v="TRUCK"/>
    <s v="WARSZAWA"/>
    <s v="1"/>
    <s v="5344/2016/3"/>
    <n v="54"/>
    <s v="AW16"/>
    <s v="S.B.KNITTING LTD."/>
    <n v="302"/>
    <n v="0"/>
    <n v="0"/>
    <n v="0"/>
    <n v="7210"/>
    <n v="4.62"/>
    <s v="Bangladesh"/>
    <n v="2.6705202312138701"/>
    <n v="1.95"/>
    <x v="1"/>
    <s v="LCL"/>
  </r>
  <r>
    <s v="2016-09-04"/>
    <s v="2016-10-05"/>
    <s v="2016-10-25"/>
    <s v="2016-10-25"/>
    <n v="31"/>
    <n v="51"/>
    <s v="TUTICORIN"/>
    <s v="FOB"/>
    <x v="0"/>
    <n v="1"/>
    <x v="3"/>
    <s v="TRUCK"/>
    <s v="HAMBURG"/>
    <s v="1"/>
    <s v="716/2016/14"/>
    <n v="54"/>
    <s v="AW16"/>
    <s v="LICHEE APPAREL"/>
    <n v="236"/>
    <n v="0"/>
    <n v="0"/>
    <n v="0"/>
    <n v="4323"/>
    <n v="4"/>
    <s v="India"/>
    <n v="2.3121387283237"/>
    <n v="1.69"/>
    <x v="1"/>
    <s v="LCL"/>
  </r>
  <r>
    <s v="2016-09-05"/>
    <s v="2016-09-07"/>
    <s v="2016-09-13"/>
    <s v="2016-09-13"/>
    <n v="2"/>
    <n v="8"/>
    <s v="ŁÓDŹ"/>
    <s v="DDU"/>
    <x v="2"/>
    <n v="1"/>
    <x v="83"/>
    <s v="TRUCK"/>
    <s v="WARSZAWA"/>
    <s v="1"/>
    <s v="606/2016/6"/>
    <n v="54"/>
    <s v="AW16"/>
    <s v="ALEMA TEXTILE LTD."/>
    <n v="207"/>
    <n v="0"/>
    <n v="0"/>
    <n v="0"/>
    <n v="4085"/>
    <m/>
    <s v="Bangladesh"/>
    <n v="0"/>
    <n v="0"/>
    <x v="1"/>
    <s v="LCL"/>
  </r>
  <r>
    <s v="2016-09-06"/>
    <s v="2016-09-08"/>
    <s v="2016-09-28"/>
    <s v="2016-09-28"/>
    <n v="2"/>
    <n v="22"/>
    <s v="ŁÓDŹ"/>
    <s v="DDU"/>
    <x v="2"/>
    <n v="1"/>
    <x v="83"/>
    <s v="TRUCK"/>
    <s v="WARSZAWA"/>
    <s v="1"/>
    <s v="43188/2015/25"/>
    <n v="54"/>
    <s v="AW16"/>
    <s v="FASHION WEAR INT'L"/>
    <n v="1202"/>
    <n v="0"/>
    <n v="0"/>
    <n v="0"/>
    <n v="28902"/>
    <m/>
    <s v="Bangladesh"/>
    <n v="0"/>
    <n v="0"/>
    <x v="1"/>
    <s v="LCL"/>
  </r>
  <r>
    <s v="2016-09-06"/>
    <s v="2016-09-16"/>
    <s v="2016-10-04"/>
    <s v="2016-10-04"/>
    <n v="10"/>
    <n v="28"/>
    <s v="ŁÓDŹ"/>
    <s v="DDU"/>
    <x v="5"/>
    <n v="1"/>
    <x v="190"/>
    <s v="TRUCK"/>
    <s v="WARSZAWA"/>
    <s v="1"/>
    <s v="43185/2015/20"/>
    <n v="54"/>
    <s v="AW16"/>
    <s v="ASROTEX"/>
    <n v="887"/>
    <n v="0"/>
    <n v="0"/>
    <n v="0"/>
    <n v="15172"/>
    <n v="17.760000000000002"/>
    <s v="Bangladesh"/>
    <n v="10.2658959537572"/>
    <n v="7.49"/>
    <x v="1"/>
    <s v="LCL"/>
  </r>
  <r>
    <s v="2016-09-06"/>
    <s v="2016-09-16"/>
    <s v="2016-10-04"/>
    <s v="2016-10-04"/>
    <n v="10"/>
    <n v="28"/>
    <s v="ŁÓDŹ"/>
    <s v="DDU"/>
    <x v="5"/>
    <n v="1"/>
    <x v="6"/>
    <s v="TRUCK"/>
    <s v="WARSZAWA"/>
    <s v="1"/>
    <s v="43185/2015/21"/>
    <n v="54"/>
    <s v="AW16"/>
    <s v="ASROTEX"/>
    <n v="874"/>
    <n v="0"/>
    <n v="0"/>
    <n v="0"/>
    <n v="14417"/>
    <n v="20.34"/>
    <s v="Bangladesh"/>
    <n v="11.757225433525999"/>
    <n v="8.58"/>
    <x v="1"/>
    <s v="LCL"/>
  </r>
  <r>
    <s v="2016-09-06"/>
    <s v="2016-09-16"/>
    <s v="2016-10-04"/>
    <s v="2016-10-04"/>
    <n v="10"/>
    <n v="28"/>
    <s v="ŁÓDŹ"/>
    <s v="DDU"/>
    <x v="5"/>
    <n v="1"/>
    <x v="6"/>
    <s v="TRUCK"/>
    <s v="WARSZAWA"/>
    <s v="1"/>
    <s v="43185/2015/22"/>
    <n v="54"/>
    <s v="AW16"/>
    <s v="ASROTEX"/>
    <n v="844"/>
    <n v="0"/>
    <n v="0"/>
    <n v="0"/>
    <n v="16105"/>
    <n v="14.99"/>
    <s v="Bangladesh"/>
    <n v="8.6647398843930592"/>
    <n v="6.33"/>
    <x v="1"/>
    <s v="LCL"/>
  </r>
  <r>
    <s v="2016-09-06"/>
    <s v="2016-09-19"/>
    <s v="2016-09-23"/>
    <s v="2016-09-23"/>
    <n v="13"/>
    <n v="17"/>
    <s v="ŁÓDŹ"/>
    <s v="DDU"/>
    <x v="4"/>
    <n v="1"/>
    <x v="3"/>
    <s v="RAILWAY"/>
    <s v="MAŁASZEWICZE"/>
    <s v="1"/>
    <s v="275/2016/22"/>
    <n v="54"/>
    <s v="AW16"/>
    <s v="SUMEC TEXTILE"/>
    <n v="280"/>
    <n v="0"/>
    <n v="0"/>
    <n v="0"/>
    <n v="3365"/>
    <n v="8.41"/>
    <s v="People's Republic of China"/>
    <n v="4.8612716763005803"/>
    <n v="3.55"/>
    <x v="1"/>
    <s v="LCL"/>
  </r>
  <r>
    <s v="2016-09-07"/>
    <s v="2016-09-11"/>
    <s v="2016-09-20"/>
    <s v="2016-09-20"/>
    <n v="4"/>
    <n v="13"/>
    <s v="ŁÓDŹ"/>
    <s v="DDU"/>
    <x v="2"/>
    <n v="1"/>
    <x v="83"/>
    <s v="TRUCK"/>
    <s v="WARSZAWA"/>
    <s v="1"/>
    <s v="568/2016/31"/>
    <n v="54"/>
    <s v="AW16"/>
    <s v="FAIR TRADE INT'L"/>
    <n v="7"/>
    <n v="0"/>
    <n v="0"/>
    <n v="0"/>
    <n v="160"/>
    <m/>
    <s v="Bangladesh"/>
    <n v="0"/>
    <n v="0"/>
    <x v="1"/>
    <s v="LCL"/>
  </r>
  <r>
    <s v="2016-09-07"/>
    <s v="2016-09-21"/>
    <s v="2016-09-29"/>
    <s v="2016-09-29"/>
    <n v="14"/>
    <n v="22"/>
    <s v="ŁÓDŹ"/>
    <s v="DDU"/>
    <x v="5"/>
    <n v="1"/>
    <x v="6"/>
    <s v="TRUCK"/>
    <s v="WARSZAWA"/>
    <s v="1"/>
    <s v="7694/2016/2"/>
    <n v="54"/>
    <s v="AW16"/>
    <s v="GLARE FASHIONS LTD."/>
    <n v="499"/>
    <n v="0"/>
    <n v="0"/>
    <n v="0"/>
    <n v="10583"/>
    <m/>
    <s v="Bangladesh"/>
    <n v="0"/>
    <n v="0"/>
    <x v="1"/>
    <s v="LCL"/>
  </r>
  <r>
    <s v="2016-09-08"/>
    <s v="2016-09-20"/>
    <s v="2016-09-30"/>
    <s v="2016-09-30"/>
    <n v="12"/>
    <n v="22"/>
    <s v="ŁÓDŹ"/>
    <s v="DDU"/>
    <x v="4"/>
    <n v="0"/>
    <x v="495"/>
    <s v="RAILWAY"/>
    <s v="MAŁASZEWICZE"/>
    <s v="1"/>
    <s v="577/2016/23"/>
    <n v="54"/>
    <s v="AW16"/>
    <s v="NINGBO MIAORUI"/>
    <n v="2327"/>
    <n v="1"/>
    <n v="2"/>
    <n v="0"/>
    <n v="36355"/>
    <n v="149.77000000000001"/>
    <s v="People's Republic of China"/>
    <n v="86.572254335260098"/>
    <n v="63.2"/>
    <x v="4"/>
    <s v="40hc"/>
  </r>
  <r>
    <m/>
    <m/>
    <m/>
    <m/>
    <m/>
    <m/>
    <m/>
    <m/>
    <x v="1"/>
    <m/>
    <x v="6"/>
    <m/>
    <m/>
    <m/>
    <m/>
    <m/>
    <m/>
    <m/>
    <m/>
    <m/>
    <m/>
    <m/>
    <m/>
    <m/>
    <m/>
    <m/>
    <m/>
    <x v="7"/>
    <m/>
  </r>
  <r>
    <s v="2016-09-09"/>
    <s v="2016-09-13"/>
    <s v="2016-09-28"/>
    <s v="2016-09-28"/>
    <n v="4"/>
    <n v="19"/>
    <s v="ŁÓDŹ"/>
    <s v="DDU"/>
    <x v="2"/>
    <n v="1"/>
    <x v="83"/>
    <s v="TRUCK"/>
    <s v="WARSZAWA"/>
    <s v="1"/>
    <s v="43188/2015/26"/>
    <n v="54"/>
    <s v="AW16"/>
    <s v="FASHION WEAR INT'L"/>
    <n v="1204"/>
    <n v="0"/>
    <n v="0"/>
    <n v="0"/>
    <n v="32638"/>
    <m/>
    <s v="Bangladesh"/>
    <n v="0"/>
    <n v="0"/>
    <x v="1"/>
    <s v="LCL"/>
  </r>
  <r>
    <s v="2016-09-09"/>
    <s v="2016-09-13"/>
    <s v="2016-09-28"/>
    <s v="2016-09-28"/>
    <n v="4"/>
    <n v="19"/>
    <s v="ŁÓDŹ"/>
    <s v="DDU"/>
    <x v="2"/>
    <n v="1"/>
    <x v="83"/>
    <s v="TRUCK"/>
    <s v="WARSZAWA"/>
    <s v="1"/>
    <s v="43188/2015/27"/>
    <n v="54"/>
    <s v="AW16"/>
    <s v="FASHION WEAR INT'L"/>
    <n v="1394"/>
    <n v="0"/>
    <n v="0"/>
    <n v="0"/>
    <n v="27135"/>
    <m/>
    <s v="Bangladesh"/>
    <n v="0"/>
    <n v="0"/>
    <x v="1"/>
    <s v="LCL"/>
  </r>
  <r>
    <s v="2016-09-09"/>
    <s v="2016-09-14"/>
    <s v="2016-09-29"/>
    <s v="2016-09-29"/>
    <n v="5"/>
    <n v="20"/>
    <s v="ŁÓDŹ"/>
    <s v="DDU"/>
    <x v="2"/>
    <n v="1"/>
    <x v="83"/>
    <s v="TRUCK"/>
    <s v="FRANKFURT"/>
    <s v="1"/>
    <s v="7705/2016/1"/>
    <n v="54"/>
    <s v="AW16"/>
    <s v="NEWSUN INNOVATION"/>
    <n v="1774"/>
    <n v="0"/>
    <n v="0"/>
    <n v="0"/>
    <n v="28523"/>
    <n v="19.59"/>
    <s v="India"/>
    <n v="11.3236994219653"/>
    <n v="8.27"/>
    <x v="1"/>
    <s v="LCL"/>
  </r>
  <r>
    <s v="2016-09-09"/>
    <s v="2016-10-21"/>
    <s v="2016-10-26"/>
    <s v="2016-10-26"/>
    <n v="42"/>
    <n v="47"/>
    <s v="CHITTAGONG"/>
    <s v="FOB"/>
    <x v="0"/>
    <n v="1"/>
    <x v="496"/>
    <s v="RAILWAY"/>
    <s v="GDAŃSK"/>
    <s v="1"/>
    <s v="13227/2016/1"/>
    <n v="54"/>
    <s v="AW16"/>
    <s v="COTTON ZONE LTD."/>
    <n v="270"/>
    <n v="1"/>
    <n v="0"/>
    <n v="0"/>
    <n v="4592"/>
    <n v="3.41"/>
    <s v="Bangladesh"/>
    <n v="1.9710982658959499"/>
    <n v="1.44"/>
    <x v="1"/>
    <s v="LCL"/>
  </r>
  <r>
    <s v="2016-09-09"/>
    <s v="2016-10-21"/>
    <s v="2016-10-26"/>
    <s v="2016-10-26"/>
    <n v="42"/>
    <n v="47"/>
    <s v="CHITTAGONG"/>
    <s v="FOB"/>
    <x v="0"/>
    <n v="1"/>
    <x v="6"/>
    <s v="RAILWAY"/>
    <s v="GDAŃSK"/>
    <s v="1"/>
    <s v="734/2016/4"/>
    <n v="54"/>
    <s v="AW16"/>
    <s v="ZEMTEX EXPORT LTD"/>
    <n v="892"/>
    <m/>
    <m/>
    <m/>
    <n v="10784"/>
    <n v="25.6"/>
    <s v="Bangladesh"/>
    <n v="14.797687861271701"/>
    <n v="10.8"/>
    <x v="2"/>
    <s v="LCL"/>
  </r>
  <r>
    <s v="2016-09-10"/>
    <s v="2016-09-12"/>
    <s v="2016-09-16"/>
    <s v="2016-09-16"/>
    <n v="2"/>
    <n v="6"/>
    <s v="ŁÓDŹ"/>
    <s v="DDU"/>
    <x v="2"/>
    <n v="1"/>
    <x v="83"/>
    <s v="TRUCK"/>
    <s v="WARSZAWA"/>
    <s v="1"/>
    <s v="42575/2015/3"/>
    <n v="54"/>
    <s v="AW16"/>
    <s v="PADMA SATEL ARAB"/>
    <n v="526"/>
    <n v="0"/>
    <n v="0"/>
    <n v="0"/>
    <n v="6799"/>
    <m/>
    <s v="Bangladesh"/>
    <n v="0"/>
    <n v="0"/>
    <x v="1"/>
    <s v="LCL"/>
  </r>
  <r>
    <s v="2016-09-13"/>
    <s v="2016-09-16"/>
    <s v="2016-09-29"/>
    <s v="2016-09-29"/>
    <n v="3"/>
    <n v="16"/>
    <s v="ŁÓDŹ"/>
    <s v="DDU"/>
    <x v="2"/>
    <n v="1"/>
    <x v="83"/>
    <s v="TRUCK"/>
    <s v="WARSZAWA"/>
    <s v="1"/>
    <s v="43185/2015/4"/>
    <n v="54"/>
    <s v="AW16"/>
    <s v="ASROTEX"/>
    <n v="1270"/>
    <n v="0"/>
    <n v="0"/>
    <n v="0"/>
    <n v="20634"/>
    <n v="5.28"/>
    <s v="Bangladesh"/>
    <n v="3.0520231213872799"/>
    <n v="2.23"/>
    <x v="1"/>
    <s v="LCL"/>
  </r>
  <r>
    <s v="2016-09-13"/>
    <s v="2016-09-29"/>
    <s v="2016-10-05"/>
    <s v="2016-10-05"/>
    <n v="16"/>
    <n v="22"/>
    <s v="ŁÓDŹ"/>
    <s v="DDU"/>
    <x v="5"/>
    <n v="1"/>
    <x v="6"/>
    <s v="TRUCK"/>
    <s v="WARSZAWA"/>
    <s v="1"/>
    <s v="7694/2016/3"/>
    <n v="54"/>
    <s v="AW16"/>
    <s v="GLARE FASHIONS LTD."/>
    <n v="291"/>
    <n v="0"/>
    <n v="0"/>
    <n v="0"/>
    <n v="3997"/>
    <n v="4.22"/>
    <s v="Bangladesh"/>
    <n v="2.4393063583814998"/>
    <n v="1.78"/>
    <x v="1"/>
    <s v="LCL"/>
  </r>
  <r>
    <s v="2016-09-15"/>
    <s v="2016-09-18"/>
    <s v="2016-09-21"/>
    <s v="2016-09-21"/>
    <n v="3"/>
    <n v="6"/>
    <s v="ŁÓDŹ"/>
    <s v="DDU"/>
    <x v="2"/>
    <n v="1"/>
    <x v="83"/>
    <s v="TRUCK"/>
    <s v="WARSZAWA"/>
    <s v="1"/>
    <s v="568/2016/30"/>
    <n v="54"/>
    <s v="AW16"/>
    <s v="FAIR TRADE INT'L"/>
    <n v="18"/>
    <n v="0"/>
    <n v="0"/>
    <n v="0"/>
    <n v="432"/>
    <n v="0.82"/>
    <s v="Bangladesh"/>
    <n v="0.47398843930635798"/>
    <n v="0.35"/>
    <x v="1"/>
    <s v="LCL"/>
  </r>
  <r>
    <s v="2016-09-15"/>
    <s v="2016-09-29"/>
    <s v="2016-10-03"/>
    <s v="2016-10-03"/>
    <n v="14"/>
    <n v="18"/>
    <s v="ŁÓDŹ"/>
    <s v="DDU"/>
    <x v="4"/>
    <n v="1"/>
    <x v="3"/>
    <s v="RAILWAY"/>
    <s v="MAŁASZEWICZE"/>
    <s v="1"/>
    <s v="275/2016/5"/>
    <n v="54"/>
    <s v="AW16"/>
    <s v="SUMEC TEXTILE"/>
    <n v="161"/>
    <n v="0"/>
    <n v="0"/>
    <n v="0"/>
    <n v="1535"/>
    <n v="6.77"/>
    <s v="People's Republic of China"/>
    <n v="3.9132947976878598"/>
    <n v="2.86"/>
    <x v="1"/>
    <s v="LCL"/>
  </r>
  <r>
    <s v="2016-09-16"/>
    <s v="2016-10-20"/>
    <s v="2016-10-28"/>
    <s v="2016-10-28"/>
    <n v="34"/>
    <n v="42"/>
    <s v="NINGBO"/>
    <s v="FOB"/>
    <x v="0"/>
    <n v="1"/>
    <x v="3"/>
    <s v="TRUCK"/>
    <s v="HAMBURG"/>
    <s v="1"/>
    <s v="5669/2016/4"/>
    <n v="52"/>
    <s v="AW16"/>
    <s v="NINGBO HAITIAN"/>
    <n v="10"/>
    <n v="0"/>
    <n v="0"/>
    <n v="0"/>
    <n v="3738"/>
    <n v="0.72"/>
    <s v="People's Republic of China"/>
    <n v="0.41618497109826602"/>
    <n v="0.3"/>
    <x v="1"/>
    <s v="LCL"/>
  </r>
  <r>
    <s v="2016-09-18"/>
    <s v="2016-10-06"/>
    <s v="2016-10-13"/>
    <s v="2016-10-13"/>
    <n v="18"/>
    <n v="25"/>
    <s v="ŁÓDŹ"/>
    <s v="DDU"/>
    <x v="5"/>
    <n v="1"/>
    <x v="6"/>
    <s v="TRUCK"/>
    <s v="WARSZAWA"/>
    <s v="1"/>
    <s v="43185/2015/3"/>
    <n v="54"/>
    <s v="AW16"/>
    <s v="ASROTEX"/>
    <n v="725"/>
    <n v="0"/>
    <n v="0"/>
    <n v="0"/>
    <n v="11952"/>
    <n v="15"/>
    <s v="Bangladesh"/>
    <n v="8.6705202312138692"/>
    <n v="6.33"/>
    <x v="1"/>
    <s v="LCL"/>
  </r>
  <r>
    <s v="2016-09-19"/>
    <s v="2016-09-23"/>
    <s v="2016-09-26"/>
    <s v="2016-09-26"/>
    <n v="4"/>
    <n v="7"/>
    <s v="ŁÓDŹ"/>
    <s v="DDU"/>
    <x v="2"/>
    <n v="1"/>
    <x v="83"/>
    <s v="TRUCK"/>
    <s v="FRANKFURT"/>
    <s v="1"/>
    <s v="43189/2015/4"/>
    <n v="54"/>
    <s v="AW16"/>
    <s v="SAILOR MOON CLOTHING LTD"/>
    <n v="259"/>
    <n v="0"/>
    <n v="0"/>
    <n v="0"/>
    <n v="3868"/>
    <m/>
    <s v="Bangladesh"/>
    <n v="0"/>
    <n v="0"/>
    <x v="1"/>
    <s v="LCL"/>
  </r>
  <r>
    <s v="2016-09-19"/>
    <s v="2016-09-23"/>
    <s v="2016-09-27"/>
    <s v="2016-09-27"/>
    <n v="4"/>
    <n v="8"/>
    <s v="CHITTAGONG"/>
    <s v="FOB"/>
    <x v="2"/>
    <n v="1"/>
    <x v="83"/>
    <s v="TRUCK"/>
    <s v="FRANKFURT"/>
    <s v="1"/>
    <s v="43192/2015/20"/>
    <n v="54"/>
    <s v="AW16"/>
    <s v="INNOVATION DESIGN"/>
    <n v="630"/>
    <n v="0"/>
    <n v="0"/>
    <n v="0"/>
    <n v="7762"/>
    <m/>
    <s v="Bangladesh"/>
    <n v="0"/>
    <n v="0"/>
    <x v="1"/>
    <s v="LCL"/>
  </r>
  <r>
    <s v="2016-09-19"/>
    <s v="2016-10-15"/>
    <s v="2016-10-24"/>
    <s v="2016-10-24"/>
    <n v="26"/>
    <n v="35"/>
    <s v="NHAVA SHEVA"/>
    <s v="FOB"/>
    <x v="0"/>
    <n v="1"/>
    <x v="3"/>
    <s v="TRUCK"/>
    <s v="HAMBURG"/>
    <s v="1"/>
    <s v="688/2016/10"/>
    <n v="54"/>
    <s v="AW16"/>
    <s v="SANGOTRA FASHIONS"/>
    <n v="176"/>
    <n v="0"/>
    <n v="0"/>
    <n v="0"/>
    <n v="2537"/>
    <n v="4.24"/>
    <s v="India"/>
    <n v="2.4508670520231202"/>
    <n v="1.79"/>
    <x v="1"/>
    <s v="LCL"/>
  </r>
  <r>
    <s v="2016-09-20"/>
    <s v="2016-09-26"/>
    <s v="2016-09-27"/>
    <s v="2016-09-27"/>
    <n v="6"/>
    <n v="7"/>
    <s v="ISTANBUL"/>
    <s v="FCA"/>
    <x v="3"/>
    <n v="1"/>
    <x v="6"/>
    <s v="TRUCK"/>
    <s v="ŁÓDŹ"/>
    <s v="1"/>
    <s v="283/2016/1"/>
    <n v="54"/>
    <s v="AW16"/>
    <s v="KGB CORAP TEKSTIL"/>
    <n v="1032"/>
    <n v="0"/>
    <n v="0"/>
    <n v="0"/>
    <n v="24898"/>
    <n v="40.99"/>
    <s v="Turkey"/>
    <n v="23.6936416184971"/>
    <n v="17.3"/>
    <x v="2"/>
    <s v="20"/>
  </r>
  <r>
    <s v="2016-09-22"/>
    <s v="2016-09-26"/>
    <s v="2016-10-06"/>
    <s v="2016-10-06"/>
    <n v="4"/>
    <n v="14"/>
    <s v="ŁÓDŹ"/>
    <s v="DDU"/>
    <x v="2"/>
    <n v="1"/>
    <x v="83"/>
    <s v="TRUCK"/>
    <s v="WARSZAWA"/>
    <s v="1"/>
    <s v="3706/2016/3"/>
    <n v="54"/>
    <s v="AW16"/>
    <s v="SEER GLOBAL LTD."/>
    <n v="208"/>
    <n v="0"/>
    <n v="0"/>
    <n v="0"/>
    <n v="2614"/>
    <m/>
    <s v="India"/>
    <n v="0"/>
    <n v="0"/>
    <x v="1"/>
    <s v="LCL"/>
  </r>
  <r>
    <s v="2016-09-25"/>
    <s v="2016-09-29"/>
    <s v="2016-10-11"/>
    <s v="2016-10-11"/>
    <n v="4"/>
    <n v="16"/>
    <s v="ŁÓDŹ"/>
    <s v="DDU"/>
    <x v="2"/>
    <n v="1"/>
    <x v="83"/>
    <s v="TRUCK"/>
    <s v="WARSZAWA"/>
    <s v="1"/>
    <s v="2581/2016/4"/>
    <n v="52"/>
    <s v="AW16"/>
    <s v="XIAMEN KINGLAND"/>
    <n v="303"/>
    <n v="0"/>
    <n v="0"/>
    <n v="0"/>
    <n v="2910"/>
    <n v="8.2899999999999991"/>
    <s v="People's Republic of China"/>
    <n v="4.7919075144508696"/>
    <n v="3.5"/>
    <x v="1"/>
    <s v="LCL"/>
  </r>
  <r>
    <s v="2016-09-25"/>
    <s v="2016-09-29"/>
    <s v="2016-10-11"/>
    <s v="2016-10-11"/>
    <n v="4"/>
    <n v="16"/>
    <s v="ŁÓDŹ"/>
    <s v="DDU"/>
    <x v="2"/>
    <n v="1"/>
    <x v="83"/>
    <s v="TRUCK"/>
    <s v="WARSZAWA"/>
    <s v="1"/>
    <s v="278/2016/13"/>
    <n v="54"/>
    <s v="AW16"/>
    <s v="XIAMEN KINGLAND"/>
    <n v="1002"/>
    <n v="0"/>
    <n v="0"/>
    <n v="0"/>
    <n v="16491"/>
    <n v="27.76"/>
    <s v="People's Republic of China"/>
    <n v="16.046242774566501"/>
    <n v="11.71"/>
    <x v="2"/>
    <s v="LCL"/>
  </r>
  <r>
    <s v="2016-09-26"/>
    <s v="2016-11-12"/>
    <s v="2016-11-18"/>
    <s v="2016-11-18"/>
    <n v="47"/>
    <n v="53"/>
    <s v="CHITTAGONG"/>
    <s v="FOB"/>
    <x v="0"/>
    <n v="1"/>
    <x v="3"/>
    <s v="TRUCK"/>
    <s v="GDAŃSK"/>
    <s v="1"/>
    <s v="574/2016/32"/>
    <n v="54"/>
    <s v="AW16"/>
    <s v="TRANSFIGURE CLOTHING"/>
    <n v="244"/>
    <n v="0"/>
    <n v="0"/>
    <n v="0"/>
    <n v="4127"/>
    <n v="3.66"/>
    <s v="Bangladesh"/>
    <n v="2.11560693641619"/>
    <n v="1.54"/>
    <x v="1"/>
    <s v="LCL"/>
  </r>
  <r>
    <s v="2016-10-01"/>
    <s v="2016-10-03"/>
    <s v="2016-10-11"/>
    <s v="2016-10-11"/>
    <n v="2"/>
    <n v="10"/>
    <s v="ŁÓDŹ"/>
    <s v="DDU"/>
    <x v="2"/>
    <n v="1"/>
    <x v="83"/>
    <s v="TRUCK"/>
    <s v="FRANKFURT"/>
    <s v="1"/>
    <s v="43186/2015/8"/>
    <n v="54"/>
    <s v="AW16"/>
    <s v="AZAD INT'L CLOTHING"/>
    <n v="454"/>
    <n v="0"/>
    <n v="0"/>
    <n v="0"/>
    <n v="7455"/>
    <n v="15.42"/>
    <s v="Islamic Republic of Pakistan"/>
    <n v="8.9132947976878594"/>
    <n v="6.51"/>
    <x v="1"/>
    <s v="LCL"/>
  </r>
  <r>
    <s v="2016-10-01"/>
    <s v="2016-10-06"/>
    <s v="2016-10-14"/>
    <s v="2016-10-14"/>
    <n v="5"/>
    <n v="13"/>
    <s v="ŁÓDŹ"/>
    <s v="DDU"/>
    <x v="2"/>
    <n v="1"/>
    <x v="83"/>
    <s v="TRUCK"/>
    <s v="WARSZAWA"/>
    <s v="1"/>
    <s v="716/2016/15"/>
    <n v="54"/>
    <s v="AW16"/>
    <s v="LICHEE APPAREL"/>
    <n v="260"/>
    <n v="0"/>
    <n v="0"/>
    <n v="0"/>
    <n v="4519"/>
    <m/>
    <s v="India"/>
    <n v="0"/>
    <n v="0"/>
    <x v="1"/>
    <s v="LCL"/>
  </r>
  <r>
    <s v="2016-10-01"/>
    <s v="2016-10-07"/>
    <s v="2016-10-07"/>
    <s v="2016-10-07"/>
    <n v="6"/>
    <n v="6"/>
    <s v="ISTANBUL"/>
    <s v="FCA"/>
    <x v="3"/>
    <n v="1"/>
    <x v="6"/>
    <s v="TRUCK"/>
    <s v="ŁÓDŹ"/>
    <s v="1"/>
    <s v="2175/2016/3"/>
    <n v="54"/>
    <s v="AW16"/>
    <s v="FATIH TEKSTIL SANAYI"/>
    <n v="28"/>
    <n v="0"/>
    <n v="0"/>
    <n v="0"/>
    <n v="3400"/>
    <n v="2.02"/>
    <s v="Turkey"/>
    <n v="1.16763005780347"/>
    <n v="0.85"/>
    <x v="1"/>
    <s v="LCL"/>
  </r>
  <r>
    <s v="2016-10-02"/>
    <s v="2016-10-05"/>
    <s v="2016-10-13"/>
    <s v="2016-10-13"/>
    <n v="3"/>
    <n v="11"/>
    <s v="ŁÓDŹ"/>
    <s v="DDU"/>
    <x v="2"/>
    <n v="1"/>
    <x v="83"/>
    <s v="TRUCK"/>
    <s v="WARSZAWA"/>
    <s v="1"/>
    <s v="716/2016/16"/>
    <n v="54"/>
    <s v="AW16"/>
    <s v="LICHEE APPAREL"/>
    <n v="112"/>
    <n v="0"/>
    <n v="0"/>
    <n v="0"/>
    <n v="3233"/>
    <n v="3.04"/>
    <s v="India"/>
    <n v="1.75722543352601"/>
    <n v="1.28"/>
    <x v="1"/>
    <s v="LCL"/>
  </r>
  <r>
    <s v="2016-10-02"/>
    <s v="2016-10-05"/>
    <s v="2016-10-17"/>
    <s v="2016-10-17"/>
    <n v="3"/>
    <n v="15"/>
    <s v="ŁÓDŹ"/>
    <s v="DDU"/>
    <x v="2"/>
    <n v="1"/>
    <x v="83"/>
    <s v="TRUCK"/>
    <s v="FRANKFURT"/>
    <s v="1"/>
    <s v="697/2016/26"/>
    <n v="54"/>
    <s v="AW16"/>
    <s v="TEXZAM INTERNATIONAL"/>
    <n v="264"/>
    <n v="0"/>
    <n v="0"/>
    <n v="0"/>
    <n v="2629"/>
    <n v="4.88"/>
    <s v="Bangladesh"/>
    <n v="2.8208092485549101"/>
    <n v="2.06"/>
    <x v="1"/>
    <s v="LCL"/>
  </r>
  <r>
    <s v="2016-10-02"/>
    <s v="2016-10-05"/>
    <s v="2016-10-17"/>
    <s v="2016-10-17"/>
    <n v="3"/>
    <n v="15"/>
    <s v="ŁÓDŹ"/>
    <s v="DDU"/>
    <x v="2"/>
    <n v="1"/>
    <x v="83"/>
    <s v="TRUCK"/>
    <s v="FRANKFURT"/>
    <s v="1"/>
    <s v="697/2016/31"/>
    <n v="54"/>
    <s v="AW16"/>
    <s v="TEXZAM INTERNATIONAL"/>
    <n v="342"/>
    <n v="0"/>
    <n v="0"/>
    <n v="0"/>
    <n v="4714"/>
    <n v="4.97"/>
    <s v="Bangladesh"/>
    <n v="2.8728323699421998"/>
    <n v="2.1"/>
    <x v="1"/>
    <s v="LCL"/>
  </r>
  <r>
    <s v="2016-10-02"/>
    <s v="2016-10-05"/>
    <s v="2016-10-17"/>
    <s v="2016-10-17"/>
    <n v="3"/>
    <n v="15"/>
    <s v="ŁÓDŹ"/>
    <s v="DDU"/>
    <x v="2"/>
    <n v="1"/>
    <x v="83"/>
    <s v="TRUCK"/>
    <s v="FRANKFURT"/>
    <s v="1"/>
    <s v="697/2016/32"/>
    <n v="54"/>
    <s v="AW16"/>
    <s v="TEXZAM INTERNATIONAL"/>
    <n v="282"/>
    <n v="0"/>
    <n v="0"/>
    <n v="0"/>
    <n v="4714"/>
    <n v="6.94"/>
    <s v="Bangladesh"/>
    <n v="4.0115606936416199"/>
    <n v="2.93"/>
    <x v="1"/>
    <s v="LCL"/>
  </r>
  <r>
    <s v="2016-10-03"/>
    <s v="2016-10-06"/>
    <s v="2016-10-13"/>
    <s v="2016-10-13"/>
    <n v="3"/>
    <n v="10"/>
    <s v="ŁÓDŹ"/>
    <s v="DDU"/>
    <x v="2"/>
    <n v="1"/>
    <x v="83"/>
    <s v="TRUCK"/>
    <s v="FRANKFURT"/>
    <s v="1"/>
    <s v="697/2016/24"/>
    <n v="54"/>
    <s v="AW16"/>
    <s v="TEXZAM INTERNATIONAL"/>
    <n v="914"/>
    <n v="0"/>
    <n v="0"/>
    <n v="0"/>
    <n v="10990"/>
    <m/>
    <s v="Bangladesh"/>
    <n v="0"/>
    <n v="0"/>
    <x v="1"/>
    <s v="LCL"/>
  </r>
  <r>
    <s v="2016-10-04"/>
    <s v="2016-10-06"/>
    <s v="2016-10-17"/>
    <s v="2016-10-17"/>
    <n v="2"/>
    <n v="13"/>
    <s v="ŁÓDŹ"/>
    <s v="DDU"/>
    <x v="2"/>
    <n v="1"/>
    <x v="83"/>
    <s v="TRUCK"/>
    <s v="WARSZAWA"/>
    <s v="1"/>
    <s v="43187/2015/9"/>
    <n v="54"/>
    <s v="AW16"/>
    <s v="DAZ INTERNATIONAL"/>
    <n v="410"/>
    <n v="0"/>
    <n v="0"/>
    <n v="0"/>
    <n v="8940"/>
    <m/>
    <s v="Bangladesh"/>
    <n v="0"/>
    <n v="0"/>
    <x v="1"/>
    <s v="LCL"/>
  </r>
  <r>
    <s v="2016-10-05"/>
    <s v="2016-10-10"/>
    <s v="2016-10-18"/>
    <s v="2016-10-18"/>
    <n v="5"/>
    <n v="13"/>
    <s v="ŁÓDŹ"/>
    <s v="DDU"/>
    <x v="2"/>
    <n v="1"/>
    <x v="83"/>
    <s v="TRUCK"/>
    <s v="WARSZAWA"/>
    <s v="1"/>
    <s v="278/2016/14"/>
    <n v="54"/>
    <s v="AW16"/>
    <s v="XIAMEN KINGLAND"/>
    <n v="642"/>
    <n v="0"/>
    <n v="0"/>
    <n v="0"/>
    <n v="8515"/>
    <n v="46.69"/>
    <s v="People's Republic of China"/>
    <n v="26.988439306358401"/>
    <n v="19.7"/>
    <x v="2"/>
    <s v="20"/>
  </r>
  <r>
    <s v="2016-10-06"/>
    <s v="2016-11-28"/>
    <s v="2016-12-02"/>
    <s v="2016-12-02"/>
    <n v="53"/>
    <n v="57"/>
    <s v="CHITTAGONG"/>
    <s v="FOB"/>
    <x v="0"/>
    <n v="1"/>
    <x v="3"/>
    <s v="TRUCK"/>
    <s v="GDYNIA"/>
    <s v="1"/>
    <s v="43188/2015/22"/>
    <n v="54"/>
    <s v="AW16"/>
    <s v="FASHION WEAR INT'L"/>
    <n v="212"/>
    <n v="0"/>
    <n v="0"/>
    <n v="0"/>
    <n v="4113"/>
    <n v="2.25"/>
    <s v="Bangladesh"/>
    <n v="1.3005780346820801"/>
    <n v="0.95"/>
    <x v="1"/>
    <s v="LCL"/>
  </r>
  <r>
    <s v="2016-10-11"/>
    <s v="2016-10-13"/>
    <s v="2016-10-20"/>
    <s v="2016-10-20"/>
    <n v="2"/>
    <n v="9"/>
    <s v="ŁÓDŹ"/>
    <s v="DDU"/>
    <x v="2"/>
    <n v="1"/>
    <x v="83"/>
    <s v="TRUCK"/>
    <s v="FRANKFURT"/>
    <s v="1"/>
    <s v="43186/2015/9"/>
    <n v="54"/>
    <s v="AW16"/>
    <s v="AZAD INT'L CLOTHING"/>
    <n v="918"/>
    <n v="0"/>
    <n v="0"/>
    <n v="0"/>
    <n v="13340"/>
    <n v="21.12"/>
    <s v="Islamic Republic of Pakistan"/>
    <n v="12.2080924855491"/>
    <n v="8.91"/>
    <x v="1"/>
    <s v="LCL"/>
  </r>
  <r>
    <s v="2016-10-12"/>
    <s v="2016-10-15"/>
    <s v="2016-10-19"/>
    <s v="2016-10-19"/>
    <n v="3"/>
    <n v="7"/>
    <s v="ŁÓDŹ"/>
    <s v="DDU"/>
    <x v="2"/>
    <n v="1"/>
    <x v="83"/>
    <s v="TRUCK"/>
    <s v="WARSZAWA"/>
    <s v="1"/>
    <s v="43188/2015/3"/>
    <n v="54"/>
    <s v="AW16"/>
    <s v="FASHION WEAR INT'L"/>
    <n v="960"/>
    <n v="0"/>
    <n v="0"/>
    <n v="0"/>
    <n v="18469"/>
    <m/>
    <s v="Bangladesh"/>
    <n v="0"/>
    <n v="0"/>
    <x v="1"/>
    <s v="LCL"/>
  </r>
  <r>
    <s v="2016-10-14"/>
    <s v="2016-10-18"/>
    <s v="2016-10-31"/>
    <s v="2016-10-31"/>
    <n v="4"/>
    <n v="17"/>
    <s v="ŁÓDŹ"/>
    <s v="DDU"/>
    <x v="2"/>
    <n v="1"/>
    <x v="83"/>
    <s v="TRUCK"/>
    <s v="WARSZAWA"/>
    <s v="1"/>
    <s v="734/2016/10"/>
    <n v="54"/>
    <s v="AW16"/>
    <s v="ZEMTEX EXPORT LTD"/>
    <n v="877"/>
    <n v="0"/>
    <n v="0"/>
    <n v="0"/>
    <n v="11359"/>
    <n v="12.27"/>
    <s v="Bangladesh"/>
    <n v="7.0924855491329497"/>
    <n v="5.18"/>
    <x v="1"/>
    <s v="LCL"/>
  </r>
  <r>
    <s v="2016-10-20"/>
    <s v="2016-10-28"/>
    <s v="2016-11-03"/>
    <s v="2016-11-03"/>
    <n v="8"/>
    <n v="14"/>
    <s v="ŁÓDŹ"/>
    <s v="DDU"/>
    <x v="2"/>
    <n v="1"/>
    <x v="83"/>
    <s v="TRUCK"/>
    <s v="WARSZAWA"/>
    <s v="1"/>
    <s v="275/2016/21"/>
    <n v="54"/>
    <s v="AW16"/>
    <s v="SUMEC TEXTILE"/>
    <n v="337"/>
    <n v="0"/>
    <n v="0"/>
    <n v="0"/>
    <n v="3239"/>
    <n v="20"/>
    <s v="People's Republic of China"/>
    <n v="11.560693641618499"/>
    <n v="8.44"/>
    <x v="1"/>
    <s v="LCL"/>
  </r>
  <r>
    <s v="2016-10-21"/>
    <s v="2016-11-02"/>
    <s v="2016-11-02"/>
    <s v="2016-11-02"/>
    <n v="12"/>
    <n v="12"/>
    <s v="ISTANBUL"/>
    <s v="FCA"/>
    <x v="3"/>
    <n v="0"/>
    <x v="6"/>
    <s v="TRUCK"/>
    <s v="ŁÓDŹ"/>
    <s v="1"/>
    <s v="283/2016/2"/>
    <n v="54"/>
    <s v="AW16"/>
    <s v="KGB CORAP TEKSTIL"/>
    <n v="895"/>
    <n v="0"/>
    <n v="0"/>
    <n v="0"/>
    <n v="25251"/>
    <n v="35.69"/>
    <s v="Turkey"/>
    <n v="20.630057803468201"/>
    <n v="15.06"/>
    <x v="2"/>
    <s v="20"/>
  </r>
  <r>
    <s v="2016-10-22"/>
    <s v="2016-10-30"/>
    <s v="2016-11-07"/>
    <s v="2016-11-07"/>
    <n v="8"/>
    <n v="16"/>
    <s v="ŁÓDŹ"/>
    <s v="DDU"/>
    <x v="2"/>
    <n v="1"/>
    <x v="83"/>
    <s v="TRUCK"/>
    <s v="WARSZAWA"/>
    <s v="1"/>
    <s v="278/2016/16"/>
    <n v="54"/>
    <s v="AW16"/>
    <s v="XIAMEN KINGLAND"/>
    <n v="361"/>
    <n v="0"/>
    <n v="0"/>
    <n v="0"/>
    <n v="4795"/>
    <n v="0"/>
    <s v="People's Republic of China"/>
    <n v="0"/>
    <n v="0"/>
    <x v="1"/>
    <s v="LCL"/>
  </r>
  <r>
    <s v="2016-10-23"/>
    <s v="2016-10-26"/>
    <s v="2016-11-02"/>
    <s v="2016-11-02"/>
    <n v="3"/>
    <n v="10"/>
    <s v="ŁÓDŹ"/>
    <s v="DDU"/>
    <x v="2"/>
    <n v="1"/>
    <x v="83"/>
    <s v="TRUCK"/>
    <s v="WARSZAWA"/>
    <s v="1"/>
    <s v="569/2016/3"/>
    <n v="54"/>
    <s v="AW16"/>
    <s v="SANTEX INC"/>
    <n v="467"/>
    <n v="0"/>
    <n v="0"/>
    <n v="0"/>
    <n v="7718"/>
    <m/>
    <s v="India"/>
    <n v="0"/>
    <n v="0"/>
    <x v="1"/>
    <s v="LCL"/>
  </r>
  <r>
    <s v="2016-10-29"/>
    <s v="2016-11-02"/>
    <s v="2016-11-07"/>
    <s v="2016-11-07"/>
    <n v="4"/>
    <n v="9"/>
    <s v="ŁÓDŹ"/>
    <s v="DDU"/>
    <x v="2"/>
    <n v="1"/>
    <x v="83"/>
    <s v="TRUCK"/>
    <s v="WARSZAWA"/>
    <s v="1"/>
    <s v="43192/2015/21"/>
    <n v="54"/>
    <s v="AW16"/>
    <s v="INNOVATION DESIGN"/>
    <n v="603"/>
    <n v="0"/>
    <n v="0"/>
    <n v="0"/>
    <n v="6924"/>
    <m/>
    <s v="Bangladesh"/>
    <n v="0"/>
    <n v="0"/>
    <x v="1"/>
    <s v="LCL"/>
  </r>
  <r>
    <s v="2016-10-29"/>
    <s v="2016-11-02"/>
    <s v="2016-11-07"/>
    <s v="2016-11-07"/>
    <n v="4"/>
    <n v="9"/>
    <s v="ŁÓDŹ"/>
    <s v="DDU"/>
    <x v="2"/>
    <n v="1"/>
    <x v="83"/>
    <s v="TRUCK"/>
    <s v="WARSZAWA"/>
    <s v="1"/>
    <s v="43192/2015/22"/>
    <n v="54"/>
    <s v="AW16"/>
    <s v="INNOVATION DESIGN"/>
    <n v="598"/>
    <n v="0"/>
    <n v="0"/>
    <n v="0"/>
    <n v="6602"/>
    <m/>
    <s v="Bangladesh"/>
    <n v="0"/>
    <n v="0"/>
    <x v="1"/>
    <s v="LCL"/>
  </r>
  <r>
    <s v="2016-10-31"/>
    <s v="2016-11-02"/>
    <s v="2016-11-04"/>
    <s v="2016-11-04"/>
    <n v="2"/>
    <n v="4"/>
    <s v="ŁÓDŹ"/>
    <s v="DDU"/>
    <x v="2"/>
    <n v="1"/>
    <x v="83"/>
    <s v="TRUCK"/>
    <s v="WARSZAWA"/>
    <s v="1"/>
    <s v="716/2016/4"/>
    <n v="54"/>
    <s v="AW16"/>
    <s v="LICHEE APPAREL"/>
    <n v="1029"/>
    <n v="0"/>
    <n v="0"/>
    <n v="0"/>
    <n v="18149"/>
    <m/>
    <s v="India"/>
    <n v="0"/>
    <n v="0"/>
    <x v="1"/>
    <s v="LCL"/>
  </r>
  <r>
    <s v="2016-10-31"/>
    <s v="2016-11-02"/>
    <s v="2016-11-07"/>
    <s v="2016-11-07"/>
    <n v="2"/>
    <n v="7"/>
    <s v="ŁÓDŹ"/>
    <s v="DDU"/>
    <x v="2"/>
    <n v="1"/>
    <x v="83"/>
    <s v="TRUCK"/>
    <s v="WARSZAWA"/>
    <s v="1"/>
    <s v="43188/2015/29"/>
    <n v="54"/>
    <s v="AW16"/>
    <s v="FASHION WEAR INT'L"/>
    <n v="393"/>
    <n v="0"/>
    <n v="0"/>
    <n v="0"/>
    <n v="9971"/>
    <m/>
    <s v="Bangladesh"/>
    <n v="0"/>
    <n v="0"/>
    <x v="1"/>
    <s v="LCL"/>
  </r>
  <r>
    <s v="2016-11-02"/>
    <s v="2016-11-09"/>
    <s v="2016-11-15"/>
    <s v="2016-11-15"/>
    <n v="7"/>
    <n v="13"/>
    <s v="ŁÓDŹ"/>
    <s v="DDP"/>
    <x v="2"/>
    <n v="1"/>
    <x v="83"/>
    <s v="TRUCK"/>
    <s v="WARSZAWA"/>
    <s v="1"/>
    <s v="278/2016/17"/>
    <n v="54"/>
    <s v="AW16"/>
    <s v="XIAMEN KINGLAND"/>
    <n v="663"/>
    <n v="0"/>
    <n v="0"/>
    <n v="0"/>
    <n v="8221"/>
    <n v="61.08"/>
    <s v="People's Republic of China"/>
    <n v="35.306358381502903"/>
    <n v="25.77"/>
    <x v="0"/>
    <s v="20"/>
  </r>
  <r>
    <s v="2016-11-02"/>
    <s v="2016-11-09"/>
    <s v="2016-11-17"/>
    <s v="2016-11-17"/>
    <n v="7"/>
    <n v="15"/>
    <s v="ŁÓDŹ"/>
    <s v="DDP"/>
    <x v="2"/>
    <n v="1"/>
    <x v="83"/>
    <s v="TRUCK"/>
    <s v="WARSZAWA"/>
    <s v="1"/>
    <s v="278/2016/15"/>
    <n v="54"/>
    <s v="AW16"/>
    <s v="XIAMEN KINGLAND"/>
    <n v="265"/>
    <n v="0"/>
    <n v="0"/>
    <n v="0"/>
    <n v="3432"/>
    <n v="31.63"/>
    <s v="People's Republic of China"/>
    <n v="18.283236994219699"/>
    <n v="13.35"/>
    <x v="2"/>
    <s v="LCL"/>
  </r>
  <r>
    <s v="2016-11-04"/>
    <s v="2016-11-06"/>
    <s v="2016-11-17"/>
    <s v="2016-11-17"/>
    <n v="2"/>
    <n v="13"/>
    <s v="DHAKA"/>
    <s v="FOB"/>
    <x v="2"/>
    <n v="1"/>
    <x v="83"/>
    <s v="TRUCK"/>
    <s v="WARSZAWA"/>
    <s v="1"/>
    <s v="5344/2016/4"/>
    <n v="54"/>
    <s v="AW16"/>
    <s v="S.B.KNITTING LTD."/>
    <n v="401"/>
    <n v="0"/>
    <n v="0"/>
    <n v="0"/>
    <n v="6047"/>
    <m/>
    <s v="Bangladesh"/>
    <n v="0"/>
    <n v="0"/>
    <x v="1"/>
    <s v="LCL"/>
  </r>
  <r>
    <s v="2016-11-05"/>
    <s v="2016-11-08"/>
    <s v="2016-11-16"/>
    <s v="2016-11-16"/>
    <n v="3"/>
    <n v="11"/>
    <s v="ŁÓDŹ"/>
    <s v="DDU"/>
    <x v="2"/>
    <n v="1"/>
    <x v="83"/>
    <s v="TRUCK"/>
    <s v="FRANKFURT"/>
    <s v="1"/>
    <s v="697/2016/28"/>
    <n v="54"/>
    <s v="AW16"/>
    <s v="TEXZAM INTERNATIONAL"/>
    <n v="567"/>
    <n v="0"/>
    <n v="0"/>
    <n v="0"/>
    <n v="7299"/>
    <m/>
    <s v="Bangladesh"/>
    <n v="0"/>
    <n v="0"/>
    <x v="1"/>
    <s v="LCL"/>
  </r>
  <r>
    <s v="2016-11-06"/>
    <s v="2016-11-09"/>
    <s v="2016-11-15"/>
    <s v="2016-11-15"/>
    <n v="3"/>
    <n v="9"/>
    <s v="ŁÓDŹ"/>
    <s v="DDU"/>
    <x v="2"/>
    <n v="1"/>
    <x v="83"/>
    <s v="TRUCK"/>
    <s v="FRANKFURT"/>
    <s v="1"/>
    <s v="43186/2015/10"/>
    <n v="54"/>
    <s v="AW16"/>
    <s v="AZAD INT'L CLOTHING"/>
    <n v="616"/>
    <n v="0"/>
    <n v="0"/>
    <n v="0"/>
    <n v="9868"/>
    <m/>
    <s v="Islamic Republic of Pakistan"/>
    <n v="0"/>
    <n v="0"/>
    <x v="1"/>
    <s v="LCL"/>
  </r>
  <r>
    <s v="2016-11-08"/>
    <s v="2016-11-14"/>
    <s v="2016-11-18"/>
    <s v="2016-11-18"/>
    <n v="6"/>
    <n v="10"/>
    <s v="ŁÓDŹ"/>
    <s v="DDU"/>
    <x v="2"/>
    <n v="1"/>
    <x v="83"/>
    <s v="TRUCK"/>
    <s v="FRANKFURT"/>
    <s v="1"/>
    <s v="43186/2015/11"/>
    <n v="54"/>
    <s v="AW16"/>
    <s v="AZAD INT'L CLOTHING"/>
    <n v="223"/>
    <n v="0"/>
    <n v="0"/>
    <n v="0"/>
    <n v="3891"/>
    <m/>
    <s v="Islamic Republic of Pakistan"/>
    <n v="0"/>
    <n v="0"/>
    <x v="1"/>
    <s v="LCL"/>
  </r>
  <r>
    <s v="2016-11-11"/>
    <s v="2016-11-16"/>
    <s v="2016-11-17"/>
    <s v="2016-11-17"/>
    <n v="5"/>
    <n v="6"/>
    <s v="ŁÓDŹ"/>
    <s v="DDU"/>
    <x v="2"/>
    <n v="1"/>
    <x v="83"/>
    <s v="TRUCK"/>
    <s v="WARSZAWA"/>
    <s v="1"/>
    <s v="278/2016/5"/>
    <n v="54"/>
    <s v="AW16"/>
    <s v="XIAMEN KINGLAND"/>
    <n v="270"/>
    <n v="0"/>
    <n v="0"/>
    <n v="0"/>
    <n v="4122"/>
    <n v="2.42"/>
    <s v="People's Republic of China"/>
    <n v="1.39884393063584"/>
    <n v="1.02"/>
    <x v="1"/>
    <s v="LCL"/>
  </r>
  <r>
    <s v="2016-11-14"/>
    <s v="2016-11-16"/>
    <s v="2016-11-22"/>
    <s v="2016-11-22"/>
    <n v="2"/>
    <n v="8"/>
    <s v="ŁÓDŹ"/>
    <s v="DDU"/>
    <x v="2"/>
    <n v="1"/>
    <x v="83"/>
    <s v="TRUCK"/>
    <s v="WARSZAWA"/>
    <s v="1"/>
    <s v="43192/2015/2"/>
    <n v="54"/>
    <s v="AW16"/>
    <s v="INNOVATION DESIGN"/>
    <n v="655"/>
    <n v="0"/>
    <n v="0"/>
    <n v="0"/>
    <n v="11378"/>
    <m/>
    <s v="Bangladesh"/>
    <n v="0"/>
    <n v="0"/>
    <x v="1"/>
    <s v="LCL"/>
  </r>
  <r>
    <s v="2016-11-14"/>
    <s v="2016-11-16"/>
    <s v="2016-11-22"/>
    <s v="2016-11-22"/>
    <n v="2"/>
    <n v="8"/>
    <s v="ŁÓDŹ"/>
    <s v="DDU"/>
    <x v="2"/>
    <n v="1"/>
    <x v="83"/>
    <s v="TRUCK"/>
    <s v="WARSZAWA"/>
    <s v="1"/>
    <s v="43192/2015/24"/>
    <n v="54"/>
    <s v="AW16"/>
    <s v="INNOVATION DESIGN"/>
    <n v="1698"/>
    <n v="0"/>
    <n v="0"/>
    <n v="0"/>
    <n v="26623"/>
    <m/>
    <s v="Bangladesh"/>
    <n v="0"/>
    <n v="0"/>
    <x v="1"/>
    <s v="LCL"/>
  </r>
  <r>
    <s v="2016-11-17"/>
    <s v="2016-11-25"/>
    <s v="2016-11-29"/>
    <s v="2016-11-29"/>
    <n v="8"/>
    <n v="12"/>
    <s v="ŁÓDŹ"/>
    <s v="DDU"/>
    <x v="2"/>
    <n v="1"/>
    <x v="83"/>
    <s v="TRUCK"/>
    <s v="FRANKFURT"/>
    <s v="1"/>
    <s v="697/2016/33"/>
    <n v="54"/>
    <s v="AW16"/>
    <s v="TEXZAM INTERNATIONAL"/>
    <n v="20"/>
    <n v="0"/>
    <n v="0"/>
    <n v="0"/>
    <n v="751"/>
    <m/>
    <s v="Bangladesh"/>
    <n v="0"/>
    <n v="0"/>
    <x v="1"/>
    <s v="LCL"/>
  </r>
  <r>
    <s v="2016-11-17"/>
    <s v="2016-11-26"/>
    <s v="2016-11-29"/>
    <s v="2016-11-29"/>
    <n v="9"/>
    <n v="12"/>
    <s v="ŁÓDŹ"/>
    <s v="DDU"/>
    <x v="2"/>
    <n v="1"/>
    <x v="83"/>
    <s v="TRUCK"/>
    <s v="FRANKFURT"/>
    <s v="1"/>
    <s v="43192/2015/23"/>
    <n v="54"/>
    <s v="AW16"/>
    <s v="INNOVATION DESIGN"/>
    <n v="302"/>
    <n v="0"/>
    <n v="0"/>
    <n v="0"/>
    <n v="3872"/>
    <m/>
    <s v="Bangladesh"/>
    <n v="0"/>
    <n v="0"/>
    <x v="1"/>
    <s v="LCL"/>
  </r>
  <r>
    <s v="2016-11-17"/>
    <s v="2016-11-26"/>
    <s v="2016-11-29"/>
    <s v="2016-11-29"/>
    <n v="9"/>
    <n v="12"/>
    <s v="ŁÓDŹ"/>
    <s v="DDU"/>
    <x v="2"/>
    <n v="1"/>
    <x v="83"/>
    <s v="TRUCK"/>
    <s v="FRANKFURT"/>
    <s v="1"/>
    <s v="43192/2015/25"/>
    <n v="54"/>
    <s v="AW16"/>
    <s v="INNOVATION DESIGN"/>
    <n v="554"/>
    <n v="0"/>
    <n v="0"/>
    <n v="0"/>
    <n v="6307"/>
    <m/>
    <s v="Bangladesh"/>
    <n v="0"/>
    <n v="0"/>
    <x v="1"/>
    <s v="LCL"/>
  </r>
  <r>
    <s v="2016-11-18"/>
    <s v="2016-11-22"/>
    <s v="2016-11-29"/>
    <s v="2016-11-29"/>
    <n v="4"/>
    <n v="11"/>
    <s v="ŁÓDŹ"/>
    <s v="DDU"/>
    <x v="2"/>
    <n v="1"/>
    <x v="83"/>
    <s v="TRUCK"/>
    <s v="FRANKFURT"/>
    <s v="1"/>
    <s v="43186/2015/7"/>
    <n v="54"/>
    <s v="AW16"/>
    <s v="AZAD INT'L CLOTHING"/>
    <n v="293"/>
    <n v="0"/>
    <n v="0"/>
    <n v="0"/>
    <n v="5410"/>
    <n v="13.41"/>
    <s v="Islamic Republic of Pakistan"/>
    <n v="7.7514450867051998"/>
    <n v="5.66"/>
    <x v="1"/>
    <s v="LCL"/>
  </r>
  <r>
    <s v="2016-11-18"/>
    <s v="2016-11-29"/>
    <s v="2016-12-01"/>
    <s v="2016-12-01"/>
    <n v="11"/>
    <n v="13"/>
    <s v="ŁÓDŹ"/>
    <s v="DDU"/>
    <x v="2"/>
    <n v="1"/>
    <x v="83"/>
    <s v="TRUCK"/>
    <s v="WARSZAWA"/>
    <s v="1"/>
    <s v="278/2016/18"/>
    <n v="54"/>
    <s v="AW16"/>
    <s v="XIAMEN KINGLAND"/>
    <n v="181"/>
    <n v="0"/>
    <n v="0"/>
    <n v="0"/>
    <n v="2894"/>
    <n v="18.61"/>
    <s v="People's Republic of China"/>
    <n v="10.757225433525999"/>
    <n v="7.85"/>
    <x v="1"/>
    <s v="LCL"/>
  </r>
  <r>
    <s v="2016-11-21"/>
    <s v="2016-11-22"/>
    <s v="2016-11-23"/>
    <s v="2016-11-23"/>
    <n v="1"/>
    <n v="2"/>
    <s v="ŁÓDŹ"/>
    <s v="DDU"/>
    <x v="2"/>
    <n v="1"/>
    <x v="83"/>
    <s v="TRUCK"/>
    <s v="WARSZAWA"/>
    <s v="1"/>
    <s v="43188/2015/5"/>
    <n v="54"/>
    <s v="AW16"/>
    <s v="FASHION WEAR INT'L"/>
    <n v="221"/>
    <n v="0"/>
    <n v="0"/>
    <n v="0"/>
    <n v="2520"/>
    <m/>
    <s v="Bangladesh"/>
    <n v="0"/>
    <n v="0"/>
    <x v="1"/>
    <s v="LCL"/>
  </r>
  <r>
    <s v="2016-11-21"/>
    <s v="2016-11-23"/>
    <s v="2016-11-25"/>
    <s v="2016-11-25"/>
    <n v="2"/>
    <n v="4"/>
    <s v="ŁÓDŹ"/>
    <s v="DDU"/>
    <x v="2"/>
    <n v="1"/>
    <x v="83"/>
    <s v="TRUCK"/>
    <s v="WARSZAWA"/>
    <s v="1"/>
    <s v="716/2016/2"/>
    <n v="54"/>
    <s v="AW16"/>
    <s v="LICHEE APPAREL"/>
    <n v="476"/>
    <n v="0"/>
    <n v="0"/>
    <n v="0"/>
    <n v="9064"/>
    <m/>
    <s v="India"/>
    <n v="0"/>
    <n v="0"/>
    <x v="1"/>
    <s v="LCL"/>
  </r>
  <r>
    <s v="2016-11-21"/>
    <s v="2016-12-22"/>
    <s v="2016-12-23"/>
    <s v="2016-12-23"/>
    <n v="31"/>
    <n v="32"/>
    <s v="ŁÓDŹ"/>
    <s v="DDU"/>
    <x v="2"/>
    <n v="1"/>
    <x v="83"/>
    <s v="TRUCK"/>
    <s v="WARSZAWA"/>
    <s v="1"/>
    <s v="278/2016/19"/>
    <n v="54"/>
    <s v="AW16"/>
    <s v="XIAMEN KINGLAND"/>
    <n v="471"/>
    <n v="0"/>
    <n v="0"/>
    <n v="0"/>
    <n v="5614"/>
    <n v="55.46"/>
    <s v="People's Republic of China"/>
    <n v="32.0578034682081"/>
    <n v="23.4"/>
    <x v="0"/>
    <s v="20"/>
  </r>
  <r>
    <s v="2016-11-24"/>
    <s v="2016-12-01"/>
    <s v="2016-12-06"/>
    <s v="2016-12-06"/>
    <n v="7"/>
    <n v="12"/>
    <s v="ŁÓDŹ"/>
    <s v="DDU"/>
    <x v="2"/>
    <n v="1"/>
    <x v="83"/>
    <s v="TRUCK"/>
    <s v="WARSZAWA"/>
    <s v="1"/>
    <s v="278/2016/20"/>
    <n v="54"/>
    <s v="AW16"/>
    <s v="XIAMEN KINGLAND"/>
    <n v="253"/>
    <n v="0"/>
    <n v="0"/>
    <n v="0"/>
    <n v="3351"/>
    <n v="23.53"/>
    <s v="People's Republic of China"/>
    <n v="13.601156069364199"/>
    <n v="9.93"/>
    <x v="1"/>
    <s v="LCL"/>
  </r>
  <r>
    <s v="2016-12-08"/>
    <s v="2016-12-11"/>
    <s v="2016-12-16"/>
    <s v="2016-12-16"/>
    <n v="3"/>
    <n v="8"/>
    <s v="ŁÓDŹ"/>
    <s v="DDU"/>
    <x v="2"/>
    <n v="1"/>
    <x v="83"/>
    <s v="TRUCK"/>
    <s v="WARSZAWA"/>
    <s v="1"/>
    <s v="43192/2015/26"/>
    <n v="54"/>
    <s v="AW16"/>
    <s v="INNOVATION DESIGN"/>
    <n v="778"/>
    <n v="0"/>
    <n v="0"/>
    <n v="0"/>
    <n v="11501"/>
    <m/>
    <s v="Bangladesh"/>
    <n v="0"/>
    <n v="0"/>
    <x v="1"/>
    <s v="LCL"/>
  </r>
  <r>
    <s v="2017-01-07"/>
    <s v="2017-01-08"/>
    <s v="2017-01-19"/>
    <s v="2017-01-19"/>
    <n v="1"/>
    <n v="12"/>
    <s v="ŁÓDŹ"/>
    <s v="DDU"/>
    <x v="2"/>
    <n v="1"/>
    <x v="83"/>
    <s v="TRUCK"/>
    <s v="WARSZAWA"/>
    <s v="1"/>
    <s v="43192/2015/3"/>
    <n v="54"/>
    <s v="AW16"/>
    <s v="INNOVATION DESIGN"/>
    <n v="619"/>
    <n v="0"/>
    <n v="0"/>
    <n v="0"/>
    <n v="9940"/>
    <m/>
    <s v="Bangladesh"/>
    <n v="0"/>
    <n v="0"/>
    <x v="1"/>
    <s v="LCL"/>
  </r>
  <r>
    <s v="2017-01-18"/>
    <s v="2017-01-20"/>
    <s v="2017-01-25"/>
    <s v="2017-01-25"/>
    <n v="2"/>
    <n v="7"/>
    <s v="ŁÓDŹ"/>
    <s v="DAP"/>
    <x v="2"/>
    <n v="1"/>
    <x v="83"/>
    <s v="TRUCK"/>
    <s v="WARSZAWA"/>
    <s v="1"/>
    <s v="278/2016/21"/>
    <n v="54"/>
    <s v="AW16"/>
    <s v="XIAMEN KINGLAND"/>
    <n v="127"/>
    <n v="0"/>
    <n v="0"/>
    <n v="0"/>
    <n v="1036"/>
    <m/>
    <s v="People's Republic of China"/>
    <n v="0"/>
    <n v="0"/>
    <x v="1"/>
    <s v="LCL"/>
  </r>
  <r>
    <m/>
    <m/>
    <m/>
    <m/>
    <m/>
    <m/>
    <m/>
    <m/>
    <x v="1"/>
    <m/>
    <x v="6"/>
    <m/>
    <m/>
    <m/>
    <m/>
    <m/>
    <m/>
    <m/>
    <m/>
    <m/>
    <m/>
    <m/>
    <m/>
    <m/>
    <m/>
    <m/>
    <m/>
    <x v="8"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1130">
  <r>
    <s v="2015-10-18"/>
    <s v="2015-11-19"/>
    <s v="2015-11-26"/>
    <s v="2015-11-26"/>
    <n v="32"/>
    <n v="39"/>
    <s v="NINGBO"/>
    <s v="FOB"/>
    <x v="0"/>
    <n v="0"/>
    <s v="MRKU2730465"/>
    <s v="RAILWAY"/>
    <s v="GDAŃSK"/>
    <s v="1"/>
    <s v="21046/2015/1"/>
    <n v="54"/>
    <s v="SS16"/>
    <s v="NINGBO MIAORUI"/>
    <n v="1674"/>
    <n v="0"/>
    <n v="0"/>
    <n v="1"/>
    <n v="26243"/>
    <n v="60.02"/>
    <x v="0"/>
  </r>
  <r>
    <s v="2015-10-24"/>
    <s v="2015-11-27"/>
    <s v="2015-12-03"/>
    <s v="2015-12-03"/>
    <n v="34"/>
    <n v="40"/>
    <s v="SHANGHAI"/>
    <s v="FOB"/>
    <x v="0"/>
    <n v="0"/>
    <s v="MSKU3722851"/>
    <s v="RAILWAY"/>
    <s v="GDAŃSK"/>
    <s v="1"/>
    <s v="27355/2015/1"/>
    <n v="51"/>
    <s v="SS16"/>
    <s v="ANHUI XINA"/>
    <n v="427"/>
    <n v="1"/>
    <n v="0"/>
    <n v="0"/>
    <n v="6222"/>
    <n v="23.78"/>
    <x v="0"/>
  </r>
  <r>
    <s v="2015-10-26"/>
    <s v="2015-11-27"/>
    <s v="2015-12-03"/>
    <s v="2015-12-03"/>
    <n v="32"/>
    <n v="38"/>
    <s v="NINGBO"/>
    <s v="FOB"/>
    <x v="0"/>
    <n v="0"/>
    <s v="MRKU0482056"/>
    <s v="RAILWAY"/>
    <s v="GDAŃSK"/>
    <s v="1"/>
    <s v="21046/2015/6"/>
    <n v="54"/>
    <s v="SS16"/>
    <s v="NINGBO MIAORUI"/>
    <n v="1009"/>
    <n v="0"/>
    <n v="1"/>
    <n v="0"/>
    <n v="15109"/>
    <n v="40.83"/>
    <x v="0"/>
  </r>
  <r>
    <s v="2015-10-26"/>
    <s v="2015-12-08"/>
    <s v="2015-12-16"/>
    <s v="2015-12-16"/>
    <n v="43"/>
    <n v="51"/>
    <s v="XIAMEN"/>
    <s v="FOB"/>
    <x v="0"/>
    <n v="1"/>
    <s v="LCL"/>
    <s v="RAILWAY"/>
    <s v="GDAŃSK"/>
    <s v="1"/>
    <s v="20996/2015/1"/>
    <n v="54"/>
    <s v="SS16"/>
    <s v="XIAMEN JONUEE TRADING CO. LTD"/>
    <n v="888"/>
    <n v="0"/>
    <n v="0"/>
    <n v="0"/>
    <n v="16499"/>
    <n v="12.22"/>
    <x v="0"/>
  </r>
  <r>
    <s v="2015-10-27"/>
    <s v="2015-11-27"/>
    <s v="2015-12-04"/>
    <s v="2015-12-04"/>
    <n v="31"/>
    <n v="38"/>
    <s v="CHITTAGONG"/>
    <s v="FOB"/>
    <x v="0"/>
    <n v="0"/>
    <s v="MRKU4294062"/>
    <s v="RAILWAY"/>
    <s v="GDAŃSK"/>
    <s v="1"/>
    <s v="20370/2015/1"/>
    <n v="54"/>
    <s v="SS16"/>
    <s v="SAILOR MOON CLOTHING LTD"/>
    <n v="2547"/>
    <n v="0"/>
    <n v="0"/>
    <n v="1"/>
    <n v="40933"/>
    <n v="68.010000000000005"/>
    <x v="1"/>
  </r>
  <r>
    <s v="2015-10-27"/>
    <s v="2015-11-27"/>
    <s v="2015-12-04"/>
    <s v="2015-12-04"/>
    <n v="31"/>
    <n v="38"/>
    <s v="CHITTAGONG"/>
    <s v="FOB"/>
    <x v="0"/>
    <n v="1"/>
    <s v="MIEU0019735"/>
    <s v="RAILWAY"/>
    <s v="GDAŃSK"/>
    <s v="1"/>
    <s v="20467/2015/6"/>
    <n v="54"/>
    <s v="SS16"/>
    <s v="INNOVATION DESIGN"/>
    <n v="848"/>
    <n v="0"/>
    <n v="0"/>
    <n v="1"/>
    <n v="11811"/>
    <n v="32.590000000000003"/>
    <x v="1"/>
  </r>
  <r>
    <s v="2015-10-27"/>
    <s v="2015-11-27"/>
    <s v="2015-12-04"/>
    <s v="2015-12-04"/>
    <n v="31"/>
    <n v="38"/>
    <s v="CHITTAGONG"/>
    <s v="FOB"/>
    <x v="0"/>
    <n v="1"/>
    <m/>
    <s v="RAILWAY"/>
    <s v="GDAŃSK"/>
    <s v="1"/>
    <s v="62092/SS16/1"/>
    <n v="54"/>
    <s v="SS16"/>
    <s v="TRANSFIGURE CLOTHING"/>
    <n v="3073"/>
    <m/>
    <m/>
    <m/>
    <n v="59633"/>
    <n v="33.36"/>
    <x v="1"/>
  </r>
  <r>
    <s v="2015-10-27"/>
    <s v="2015-11-27"/>
    <s v="2015-12-04"/>
    <s v="2015-12-04"/>
    <n v="31"/>
    <n v="38"/>
    <s v="CHITTAGONG"/>
    <s v="FOB"/>
    <x v="0"/>
    <n v="1"/>
    <s v="MIEU0019735,MIEU2030970"/>
    <s v="RAILWAY"/>
    <s v="GDAŃSK"/>
    <s v="1"/>
    <s v="20370/2015/4"/>
    <n v="54"/>
    <s v="SS16"/>
    <s v="SAILOR MOON CLOTHING LTD"/>
    <n v="1440"/>
    <n v="0"/>
    <n v="0"/>
    <n v="1"/>
    <n v="20850"/>
    <n v="27.15"/>
    <x v="1"/>
  </r>
  <r>
    <s v="2015-10-27"/>
    <s v="2015-11-27"/>
    <s v="2015-12-04"/>
    <s v="2015-12-04"/>
    <n v="31"/>
    <n v="38"/>
    <s v="CHITTAGONG"/>
    <s v="FOB"/>
    <x v="0"/>
    <n v="1"/>
    <m/>
    <s v="RAILWAY"/>
    <s v="GDAŃSK"/>
    <s v="1"/>
    <s v="20376/2015/8"/>
    <n v="54"/>
    <s v="SS16"/>
    <s v="TRANSFIGURE CLOTHING"/>
    <n v="3453"/>
    <m/>
    <m/>
    <m/>
    <n v="77736"/>
    <n v="46.7"/>
    <x v="1"/>
  </r>
  <r>
    <s v="2015-10-28"/>
    <s v="2015-11-27"/>
    <s v="2015-12-04"/>
    <s v="2015-12-04"/>
    <n v="30"/>
    <n v="37"/>
    <s v="YANTIAN"/>
    <s v="FOB"/>
    <x v="0"/>
    <n v="0"/>
    <s v="MSKU3984240"/>
    <s v="RAILWAY"/>
    <s v="GDAŃSK"/>
    <s v="1"/>
    <s v="28021/2015/3"/>
    <n v="51"/>
    <s v="SS16"/>
    <s v="EUROSHINE COMPANY"/>
    <n v="781"/>
    <n v="1"/>
    <n v="0"/>
    <n v="0"/>
    <n v="9473"/>
    <n v="22.28"/>
    <x v="0"/>
  </r>
  <r>
    <s v="2015-10-29"/>
    <s v="2015-12-04"/>
    <s v="2015-12-08"/>
    <s v="2015-12-08"/>
    <n v="36"/>
    <n v="40"/>
    <s v="XIAMEN"/>
    <s v="FOB"/>
    <x v="0"/>
    <n v="0"/>
    <s v="MSKU5405711"/>
    <s v="RAILWAY"/>
    <s v="GDAŃSK"/>
    <s v="1"/>
    <s v="21162/2015/1"/>
    <n v="54"/>
    <s v="SS16"/>
    <s v="JIUJIANG DANNIER KNITTING CO."/>
    <n v="1741"/>
    <n v="1"/>
    <n v="0"/>
    <n v="0"/>
    <n v="32199"/>
    <n v="22.59"/>
    <x v="0"/>
  </r>
  <r>
    <s v="2015-10-29"/>
    <s v="2015-12-04"/>
    <s v="2015-12-08"/>
    <s v="2015-12-08"/>
    <n v="36"/>
    <n v="40"/>
    <s v="XIAMEN"/>
    <s v="FOB"/>
    <x v="0"/>
    <n v="0"/>
    <s v="PONU8132349"/>
    <s v="RAILWAY"/>
    <s v="GDAŃSK"/>
    <s v="1"/>
    <s v="61735/SS16/1"/>
    <n v="52"/>
    <s v="SS16"/>
    <s v="QUANZHOU CEREALS O&amp;F"/>
    <n v="2856"/>
    <n v="0"/>
    <n v="0"/>
    <n v="1"/>
    <n v="50762"/>
    <n v="67.69"/>
    <x v="0"/>
  </r>
  <r>
    <s v="2015-10-30"/>
    <s v="2015-11-30"/>
    <s v="2015-12-03"/>
    <s v="2015-12-03"/>
    <n v="31"/>
    <n v="34"/>
    <s v="TUTICORIN"/>
    <s v="FOB"/>
    <x v="0"/>
    <n v="1"/>
    <s v="CLHU4625240"/>
    <s v="TRUCK"/>
    <s v="HAMBURG"/>
    <s v="1"/>
    <s v="20204/2015/1"/>
    <n v="54"/>
    <s v="SS16"/>
    <s v="GLOBUS CLOTHING COM."/>
    <n v="636"/>
    <n v="0"/>
    <n v="1"/>
    <n v="0"/>
    <n v="9876"/>
    <n v="17.78"/>
    <x v="2"/>
  </r>
  <r>
    <s v="2015-10-30"/>
    <s v="2015-11-30"/>
    <s v="2015-12-03"/>
    <s v="2015-12-03"/>
    <n v="31"/>
    <n v="34"/>
    <s v="TUTICORIN"/>
    <s v="FOB"/>
    <x v="0"/>
    <n v="1"/>
    <m/>
    <s v="TRUCK"/>
    <s v="HAMBURG"/>
    <s v="1"/>
    <s v="20217/2015/1"/>
    <n v="54"/>
    <s v="SS16"/>
    <s v="BLOOM CLOTHING CO."/>
    <n v="550"/>
    <m/>
    <m/>
    <m/>
    <n v="11728"/>
    <n v="19.86"/>
    <x v="2"/>
  </r>
  <r>
    <s v="2015-10-30"/>
    <s v="2015-11-30"/>
    <s v="2015-12-03"/>
    <s v="2015-12-03"/>
    <n v="31"/>
    <n v="34"/>
    <s v="TUTICORIN"/>
    <s v="FOB"/>
    <x v="0"/>
    <n v="1"/>
    <m/>
    <s v="TRUCK"/>
    <s v="HAMBURG"/>
    <s v="1"/>
    <s v="20217/2015/6"/>
    <n v="54"/>
    <s v="SS16"/>
    <s v="BLOOM CLOTHING CO."/>
    <n v="189"/>
    <m/>
    <m/>
    <m/>
    <n v="2608"/>
    <n v="8.14"/>
    <x v="2"/>
  </r>
  <r>
    <s v="2015-10-30"/>
    <s v="2015-11-30"/>
    <s v="2015-12-03"/>
    <s v="2015-12-03"/>
    <n v="31"/>
    <n v="34"/>
    <s v="TUTICORIN"/>
    <s v="FOB"/>
    <x v="0"/>
    <n v="1"/>
    <m/>
    <s v="TRUCK"/>
    <s v="HAMBURG"/>
    <s v="1"/>
    <s v="24094/2015/1"/>
    <n v="54"/>
    <s v="SS16"/>
    <s v="SANTEX INC"/>
    <n v="215"/>
    <m/>
    <m/>
    <m/>
    <n v="3531"/>
    <n v="7.44"/>
    <x v="2"/>
  </r>
  <r>
    <s v="2015-10-30"/>
    <s v="2015-12-03"/>
    <s v="2015-12-09"/>
    <s v="2015-12-09"/>
    <n v="34"/>
    <n v="40"/>
    <s v="SHANGHAI"/>
    <s v="FOB"/>
    <x v="0"/>
    <n v="1"/>
    <s v="LCL"/>
    <s v="TRUCK"/>
    <s v="HAMBURG"/>
    <s v="1"/>
    <s v="20456/2015/1"/>
    <n v="54"/>
    <s v="SS16"/>
    <s v="ANHUI GARMENTS I&amp;E"/>
    <n v="287"/>
    <n v="0"/>
    <n v="0"/>
    <n v="0"/>
    <n v="3770"/>
    <n v="9.49"/>
    <x v="0"/>
  </r>
  <r>
    <s v="2015-10-31"/>
    <s v="2015-12-04"/>
    <s v="2015-12-08"/>
    <s v="2015-12-08"/>
    <n v="34"/>
    <n v="38"/>
    <s v="SHANGHAI"/>
    <s v="FOB"/>
    <x v="0"/>
    <n v="0"/>
    <s v="GLDU3800836"/>
    <s v="RAILWAY"/>
    <s v="GDAŃSK"/>
    <s v="1"/>
    <s v="19960/2015/1"/>
    <n v="54"/>
    <s v="SS16"/>
    <s v="SUMEC TEXTILE"/>
    <n v="1170"/>
    <n v="1"/>
    <n v="0"/>
    <n v="0"/>
    <n v="14620"/>
    <n v="27.84"/>
    <x v="0"/>
  </r>
  <r>
    <s v="2015-10-31"/>
    <s v="2015-12-09"/>
    <s v="2015-12-11"/>
    <s v="2015-12-11"/>
    <n v="39"/>
    <n v="41"/>
    <s v="CHITTAGONG"/>
    <s v="FOB"/>
    <x v="0"/>
    <n v="0"/>
    <s v="BSIU9279001"/>
    <s v="TRUCK"/>
    <s v="GDAŃSK"/>
    <s v="1"/>
    <s v="20808/2015/1"/>
    <n v="54"/>
    <s v="SS16"/>
    <s v="FASHION WEAR INT'L"/>
    <n v="4067"/>
    <n v="0"/>
    <n v="0"/>
    <n v="1"/>
    <n v="84181"/>
    <n v="68.91"/>
    <x v="1"/>
  </r>
  <r>
    <s v="2015-10-31"/>
    <s v="2015-12-09"/>
    <s v="2015-12-11"/>
    <s v="2015-12-11"/>
    <n v="39"/>
    <n v="41"/>
    <s v="CHITTAGONG"/>
    <s v="FOB"/>
    <x v="0"/>
    <n v="0"/>
    <s v="CPSU6436015,GLDU7013187,GVCU5371737"/>
    <s v="TRUCK"/>
    <s v="GDAŃSK"/>
    <s v="1"/>
    <s v="20216/2015/1"/>
    <n v="54"/>
    <s v="SS16"/>
    <s v="FAIR TRADE INT'L"/>
    <n v="6442"/>
    <n v="0"/>
    <n v="0"/>
    <n v="3"/>
    <n v="135566"/>
    <n v="204.59"/>
    <x v="1"/>
  </r>
  <r>
    <m/>
    <m/>
    <m/>
    <m/>
    <m/>
    <m/>
    <m/>
    <m/>
    <x v="1"/>
    <m/>
    <m/>
    <m/>
    <m/>
    <m/>
    <m/>
    <m/>
    <m/>
    <m/>
    <m/>
    <m/>
    <m/>
    <m/>
    <m/>
    <m/>
    <x v="3"/>
  </r>
  <r>
    <s v="2015-10-31"/>
    <s v="2015-12-09"/>
    <s v="2015-12-11"/>
    <s v="2015-12-11"/>
    <n v="39"/>
    <n v="41"/>
    <s v="CHITTAGONG"/>
    <s v="FOB"/>
    <x v="0"/>
    <n v="0"/>
    <s v="IPXU3483324"/>
    <s v="TRUCK"/>
    <s v="GDAŃSK"/>
    <s v="1"/>
    <s v="20222/2015/1"/>
    <n v="54"/>
    <s v="SS16"/>
    <s v="FASHIONTEX"/>
    <n v="1522"/>
    <n v="1"/>
    <n v="0"/>
    <n v="0"/>
    <n v="29210"/>
    <n v="27.75"/>
    <x v="1"/>
  </r>
  <r>
    <s v="2015-10-31"/>
    <s v="2015-12-09"/>
    <s v="2015-12-11"/>
    <s v="2015-12-11"/>
    <n v="39"/>
    <n v="41"/>
    <s v="CHITTAGONG"/>
    <s v="FOB"/>
    <x v="0"/>
    <n v="1"/>
    <s v="FSCU9594962"/>
    <s v="TRUCK"/>
    <s v="GDAŃSK"/>
    <s v="1"/>
    <s v="20808/2015/7"/>
    <n v="54"/>
    <s v="SS16"/>
    <s v="FASHION WEAR INT'L"/>
    <n v="3263"/>
    <n v="0"/>
    <n v="0"/>
    <n v="1"/>
    <n v="66012"/>
    <n v="46.34"/>
    <x v="1"/>
  </r>
  <r>
    <s v="2015-10-31"/>
    <s v="2015-12-09"/>
    <s v="2015-12-11"/>
    <s v="2015-12-11"/>
    <n v="39"/>
    <n v="41"/>
    <s v="CHITTAGONG"/>
    <s v="FOB"/>
    <x v="0"/>
    <n v="1"/>
    <m/>
    <s v="TRUCK"/>
    <s v="GDAŃSK"/>
    <s v="1"/>
    <s v="20998/2015/1"/>
    <n v="54"/>
    <s v="SS16"/>
    <s v="TEXZAM INTERNATIONAL"/>
    <n v="1120"/>
    <m/>
    <m/>
    <m/>
    <n v="16121"/>
    <n v="21.78"/>
    <x v="1"/>
  </r>
  <r>
    <s v="2015-10-31"/>
    <s v="2015-12-09"/>
    <s v="2015-12-14"/>
    <s v="2015-12-14"/>
    <n v="39"/>
    <n v="44"/>
    <s v="CHITTAGONG"/>
    <s v="FOB"/>
    <x v="0"/>
    <n v="0"/>
    <s v="TCLU8066867"/>
    <s v="RAILWAY"/>
    <s v="GDAŃSK"/>
    <s v="1"/>
    <s v="20376/2015/1"/>
    <n v="54"/>
    <s v="SS16"/>
    <s v="TRANSFIGURE CLOTHING"/>
    <n v="2462"/>
    <n v="0"/>
    <n v="0"/>
    <n v="1"/>
    <n v="60767"/>
    <n v="59.74"/>
    <x v="1"/>
  </r>
  <r>
    <s v="2015-10-31"/>
    <s v="2015-12-09"/>
    <s v="2015-12-14"/>
    <s v="2015-12-14"/>
    <n v="39"/>
    <n v="44"/>
    <s v="CHITTAGONG"/>
    <s v="FOB"/>
    <x v="0"/>
    <n v="1"/>
    <s v="HLBU1566321"/>
    <s v="RAILWAY"/>
    <s v="GDAŃSK"/>
    <s v="1"/>
    <s v="20376/2015/9"/>
    <n v="54"/>
    <s v="SS16"/>
    <s v="TRANSFIGURE CLOTHING"/>
    <n v="3681"/>
    <n v="0"/>
    <n v="0"/>
    <n v="1"/>
    <n v="63066"/>
    <n v="52.87"/>
    <x v="1"/>
  </r>
  <r>
    <s v="2015-10-31"/>
    <s v="2015-12-09"/>
    <s v="2015-12-14"/>
    <s v="2015-12-14"/>
    <n v="39"/>
    <n v="44"/>
    <s v="CHITTAGONG"/>
    <s v="FOB"/>
    <x v="0"/>
    <n v="1"/>
    <m/>
    <s v="RAILWAY"/>
    <s v="GDAŃSK"/>
    <s v="1"/>
    <s v="20467/2015/7"/>
    <n v="54"/>
    <s v="SS16"/>
    <s v="INNOVATION DESIGN"/>
    <n v="1124"/>
    <m/>
    <m/>
    <m/>
    <n v="16855"/>
    <n v="16.68"/>
    <x v="1"/>
  </r>
  <r>
    <s v="2015-11-01"/>
    <s v="2015-12-01"/>
    <s v="2015-12-09"/>
    <s v="2015-12-09"/>
    <n v="30"/>
    <n v="38"/>
    <s v="YANTIAN"/>
    <s v="FOB"/>
    <x v="0"/>
    <n v="1"/>
    <s v="LCL"/>
    <s v="TRUCK"/>
    <s v="HAMBURG"/>
    <s v="1"/>
    <s v="27228/2015/1"/>
    <n v="51"/>
    <s v="SS16"/>
    <s v="YONGXINGLONG CHILDRE"/>
    <n v="664"/>
    <n v="0"/>
    <n v="0"/>
    <n v="0"/>
    <n v="5068"/>
    <n v="9"/>
    <x v="0"/>
  </r>
  <r>
    <s v="2015-11-01"/>
    <s v="2015-12-08"/>
    <s v="2015-12-16"/>
    <s v="2015-12-16"/>
    <n v="37"/>
    <n v="45"/>
    <s v="XIAMEN"/>
    <s v="FOB"/>
    <x v="0"/>
    <n v="1"/>
    <s v="LCL"/>
    <s v="TRUCK"/>
    <s v="HAMBURG"/>
    <s v="1"/>
    <s v="20368/2015/1"/>
    <n v="54"/>
    <s v="SS16"/>
    <s v="XIAMEN HALO WORLD"/>
    <n v="219"/>
    <n v="0"/>
    <n v="0"/>
    <n v="0"/>
    <n v="2772"/>
    <n v="1.41"/>
    <x v="0"/>
  </r>
  <r>
    <s v="2015-11-02"/>
    <s v="2015-11-30"/>
    <s v="2015-12-03"/>
    <s v="2015-12-03"/>
    <n v="28"/>
    <n v="31"/>
    <s v="TUTICORIN"/>
    <s v="FOB"/>
    <x v="0"/>
    <n v="0"/>
    <s v="HLBU1137760"/>
    <s v="TRUCK"/>
    <s v="HAMBURG"/>
    <s v="1"/>
    <s v="20214/2015/1"/>
    <n v="54"/>
    <s v="SS16"/>
    <s v="LICHEE APPAREL"/>
    <n v="2474"/>
    <n v="0"/>
    <n v="1"/>
    <n v="0"/>
    <n v="42803"/>
    <n v="51.38"/>
    <x v="2"/>
  </r>
  <r>
    <s v="2015-11-02"/>
    <s v="2015-12-04"/>
    <s v="2015-12-08"/>
    <s v="2015-12-08"/>
    <n v="32"/>
    <n v="36"/>
    <s v="NINGBO"/>
    <s v="FOB"/>
    <x v="0"/>
    <n v="0"/>
    <s v="MSKU5572787"/>
    <s v="RAILWAY"/>
    <s v="GDAŃSK"/>
    <s v="1"/>
    <s v="20462/2015/1"/>
    <n v="54"/>
    <s v="SS16"/>
    <s v="NINGBO EVERGREEN"/>
    <n v="949"/>
    <n v="1"/>
    <n v="0"/>
    <n v="0"/>
    <n v="13359"/>
    <n v="21.67"/>
    <x v="0"/>
  </r>
  <r>
    <s v="2015-11-03"/>
    <s v="2015-12-05"/>
    <s v="2015-12-09"/>
    <s v="2015-12-09"/>
    <n v="32"/>
    <n v="36"/>
    <s v="NINGBO"/>
    <s v="FOB"/>
    <x v="0"/>
    <n v="1"/>
    <s v="LCL"/>
    <s v="TRUCK"/>
    <s v="HAMBURG"/>
    <s v="1"/>
    <s v="27069/2015/1"/>
    <n v="51"/>
    <s v="SS16"/>
    <s v="ZHEJIANG YUHONG"/>
    <n v="379"/>
    <n v="0"/>
    <n v="0"/>
    <n v="0"/>
    <n v="5105"/>
    <n v="16.93"/>
    <x v="0"/>
  </r>
  <r>
    <s v="2015-11-04"/>
    <s v="2015-12-08"/>
    <s v="2015-12-14"/>
    <s v="2015-12-14"/>
    <n v="34"/>
    <n v="40"/>
    <s v="YANTIAN"/>
    <s v="FOB"/>
    <x v="0"/>
    <n v="0"/>
    <s v="TGHU5273664"/>
    <s v="RAILWAY"/>
    <s v="GDAŃSK"/>
    <s v="1"/>
    <s v="60077/SS16/1"/>
    <n v="51"/>
    <s v="SS16"/>
    <s v="EUROSHINE COMPANY"/>
    <n v="1381"/>
    <n v="0"/>
    <n v="1"/>
    <n v="0"/>
    <n v="16304"/>
    <n v="33.11"/>
    <x v="0"/>
  </r>
  <r>
    <s v="2015-11-04"/>
    <s v="2015-12-09"/>
    <s v="2015-12-11"/>
    <s v="2015-12-11"/>
    <n v="35"/>
    <n v="37"/>
    <s v="YANTIAN"/>
    <s v="FOB"/>
    <x v="0"/>
    <n v="0"/>
    <s v="NYKU9835822"/>
    <s v="TRUCK"/>
    <s v="GDAŃSK"/>
    <s v="1"/>
    <s v="32380/2015/1"/>
    <n v="51"/>
    <s v="SS16"/>
    <s v="BEEKO"/>
    <n v="396"/>
    <n v="1"/>
    <n v="0"/>
    <n v="0"/>
    <n v="4050"/>
    <n v="21.31"/>
    <x v="0"/>
  </r>
  <r>
    <s v="2015-11-06"/>
    <s v="2015-12-22"/>
    <s v="2015-12-29"/>
    <s v="2015-12-29"/>
    <n v="46"/>
    <n v="53"/>
    <s v="NINGBO"/>
    <s v="FOB"/>
    <x v="0"/>
    <n v="0"/>
    <s v="NYKU4195609,NYKU4300520,NYKU5649814,TCLU1657718"/>
    <s v="RAILWAY"/>
    <s v="GDAŃSK"/>
    <s v="1"/>
    <s v="62103/SS16/1"/>
    <n v="52"/>
    <s v="SS16"/>
    <s v="NINGBO MIAORUI"/>
    <n v="4085"/>
    <n v="0"/>
    <n v="0"/>
    <n v="4"/>
    <n v="66168"/>
    <n v="257.27999999999997"/>
    <x v="0"/>
  </r>
  <r>
    <m/>
    <m/>
    <m/>
    <m/>
    <m/>
    <m/>
    <m/>
    <m/>
    <x v="1"/>
    <m/>
    <m/>
    <m/>
    <m/>
    <m/>
    <m/>
    <m/>
    <m/>
    <m/>
    <m/>
    <m/>
    <m/>
    <m/>
    <m/>
    <m/>
    <x v="3"/>
  </r>
  <r>
    <s v="2015-11-09"/>
    <s v="2015-12-03"/>
    <s v="2015-12-08"/>
    <s v="2015-12-08"/>
    <n v="24"/>
    <n v="29"/>
    <s v="MUMBAI"/>
    <s v="FOB"/>
    <x v="0"/>
    <n v="0"/>
    <s v="HLXU1142110"/>
    <s v="TRUCK"/>
    <s v="HAMBURG"/>
    <s v="1"/>
    <s v="20991/2015/1"/>
    <n v="54"/>
    <s v="SS16"/>
    <s v="SANGOTRA FASHIONS"/>
    <n v="1505"/>
    <n v="1"/>
    <n v="0"/>
    <n v="0"/>
    <n v="23606"/>
    <n v="31"/>
    <x v="2"/>
  </r>
  <r>
    <s v="2015-11-09"/>
    <s v="2015-12-18"/>
    <s v="2015-12-22"/>
    <s v="2015-12-22"/>
    <n v="39"/>
    <n v="43"/>
    <s v="XIAMEN"/>
    <s v="FOB"/>
    <x v="0"/>
    <n v="0"/>
    <s v="PONU1733440"/>
    <s v="RAILWAY"/>
    <s v="GDAŃSK"/>
    <s v="1"/>
    <s v="29754/2015/1"/>
    <n v="51"/>
    <s v="SS16"/>
    <s v="BOK CO., LTD."/>
    <n v="1271"/>
    <n v="0"/>
    <n v="1"/>
    <n v="0"/>
    <n v="11187"/>
    <n v="43.51"/>
    <x v="0"/>
  </r>
  <r>
    <s v="2015-11-10"/>
    <s v="2015-12-10"/>
    <s v="2015-12-15"/>
    <s v="2015-12-15"/>
    <n v="30"/>
    <n v="35"/>
    <s v="CHITTAGONG"/>
    <s v="FOB"/>
    <x v="0"/>
    <n v="1"/>
    <s v="MRKU0992240"/>
    <s v="RAILWAY"/>
    <s v="GDAŃSK"/>
    <s v="1"/>
    <s v="20216/2015/6"/>
    <n v="54"/>
    <s v="SS16"/>
    <s v="FAIR TRADE INT'L"/>
    <n v="432"/>
    <n v="0"/>
    <n v="1"/>
    <n v="0"/>
    <n v="8152"/>
    <n v="14.46"/>
    <x v="1"/>
  </r>
  <r>
    <s v="2015-11-10"/>
    <s v="2015-12-10"/>
    <s v="2015-12-15"/>
    <s v="2015-12-15"/>
    <n v="30"/>
    <n v="35"/>
    <s v="CHITTAGONG"/>
    <s v="FOB"/>
    <x v="0"/>
    <n v="1"/>
    <m/>
    <s v="RAILWAY"/>
    <s v="GDAŃSK"/>
    <s v="1"/>
    <s v="20467/2015/8"/>
    <n v="54"/>
    <s v="SS16"/>
    <s v="INNOVATION DESIGN"/>
    <n v="300"/>
    <m/>
    <m/>
    <m/>
    <n v="4182"/>
    <n v="4.18"/>
    <x v="1"/>
  </r>
  <r>
    <s v="2015-11-10"/>
    <s v="2015-12-10"/>
    <s v="2015-12-15"/>
    <s v="2015-12-15"/>
    <n v="30"/>
    <n v="35"/>
    <s v="CHITTAGONG"/>
    <s v="FOB"/>
    <x v="0"/>
    <n v="1"/>
    <m/>
    <s v="RAILWAY"/>
    <s v="GDAŃSK"/>
    <s v="1"/>
    <s v="21143/2015/5"/>
    <n v="54"/>
    <s v="SS16"/>
    <s v="SEACOTEX FABRICS LTD"/>
    <n v="1284"/>
    <m/>
    <m/>
    <m/>
    <n v="20242"/>
    <n v="15.35"/>
    <x v="1"/>
  </r>
  <r>
    <s v="2015-11-12"/>
    <s v="2015-12-16"/>
    <s v="2015-12-23"/>
    <s v="2015-12-23"/>
    <n v="34"/>
    <n v="41"/>
    <s v="NINGBO"/>
    <s v="FOB"/>
    <x v="0"/>
    <n v="1"/>
    <s v="LCL"/>
    <s v="TRUCK"/>
    <s v="HAMBURG"/>
    <s v="1"/>
    <s v="20462/2015/2"/>
    <n v="54"/>
    <s v="SS16"/>
    <s v="NINGBO EVERGREEN"/>
    <n v="178"/>
    <n v="0"/>
    <n v="0"/>
    <n v="0"/>
    <n v="2822"/>
    <n v="6.58"/>
    <x v="0"/>
  </r>
  <r>
    <s v="2015-11-12"/>
    <s v="2015-12-20"/>
    <s v="2015-12-23"/>
    <s v="2015-12-23"/>
    <n v="38"/>
    <n v="41"/>
    <s v="TUTICORIN"/>
    <s v="FOB"/>
    <x v="0"/>
    <n v="0"/>
    <s v="FCIU2098811"/>
    <s v="TRUCK"/>
    <s v="HAMBURG"/>
    <s v="1"/>
    <s v="20217/2015/2"/>
    <n v="54"/>
    <s v="SS16"/>
    <s v="BLOOM CLOTHING CO."/>
    <n v="786"/>
    <n v="1"/>
    <n v="0"/>
    <n v="0"/>
    <n v="15331"/>
    <n v="26.91"/>
    <x v="2"/>
  </r>
  <r>
    <s v="2015-11-12"/>
    <s v="2015-12-22"/>
    <s v="2015-12-28"/>
    <s v="2015-12-28"/>
    <n v="40"/>
    <n v="46"/>
    <s v="CHITTAGONG"/>
    <s v="FOB"/>
    <x v="0"/>
    <n v="1"/>
    <s v="HLXU5314161"/>
    <s v="RAILWAY"/>
    <s v="GDAŃSK"/>
    <s v="1"/>
    <s v="20376/2015/10"/>
    <n v="54"/>
    <s v="SS16"/>
    <s v="TRANSFIGURE CLOTHING"/>
    <n v="1744"/>
    <n v="0"/>
    <n v="1"/>
    <n v="0"/>
    <n v="31242"/>
    <n v="33.56"/>
    <x v="1"/>
  </r>
  <r>
    <s v="2015-11-12"/>
    <s v="2015-12-22"/>
    <s v="2015-12-28"/>
    <s v="2015-12-28"/>
    <n v="40"/>
    <n v="46"/>
    <s v="CHITTAGONG"/>
    <s v="FOB"/>
    <x v="0"/>
    <n v="1"/>
    <m/>
    <s v="RAILWAY"/>
    <s v="GDAŃSK"/>
    <s v="1"/>
    <s v="20376/2015/12"/>
    <n v="54"/>
    <s v="SS16"/>
    <s v="TRANSFIGURE CLOTHING"/>
    <n v="1881"/>
    <m/>
    <m/>
    <m/>
    <n v="29374"/>
    <n v="17.22"/>
    <x v="1"/>
  </r>
  <r>
    <s v="2015-11-12"/>
    <s v="2015-12-22"/>
    <s v="2015-12-28"/>
    <s v="2015-12-28"/>
    <n v="40"/>
    <n v="46"/>
    <s v="CHITTAGONG"/>
    <s v="FOB"/>
    <x v="0"/>
    <n v="1"/>
    <s v="HLXU8281082"/>
    <s v="RAILWAY"/>
    <s v="GDAŃSK"/>
    <s v="1"/>
    <s v="20231/2015/6"/>
    <n v="54"/>
    <s v="SS16"/>
    <s v="SHUDDHO MODEHAUS"/>
    <n v="439"/>
    <n v="0"/>
    <n v="0"/>
    <n v="1"/>
    <n v="5212"/>
    <n v="11.37"/>
    <x v="1"/>
  </r>
  <r>
    <s v="2015-11-12"/>
    <s v="2015-12-22"/>
    <s v="2015-12-28"/>
    <s v="2015-12-28"/>
    <n v="40"/>
    <n v="46"/>
    <s v="CHITTAGONG"/>
    <s v="FOB"/>
    <x v="0"/>
    <n v="1"/>
    <m/>
    <s v="RAILWAY"/>
    <s v="GDAŃSK"/>
    <s v="1"/>
    <s v="20376/2015/11"/>
    <n v="54"/>
    <s v="SS16"/>
    <s v="TRANSFIGURE CLOTHING"/>
    <n v="878"/>
    <m/>
    <m/>
    <m/>
    <n v="13146"/>
    <n v="10.54"/>
    <x v="1"/>
  </r>
  <r>
    <s v="2015-11-12"/>
    <s v="2015-12-22"/>
    <s v="2015-12-28"/>
    <s v="2015-12-28"/>
    <n v="40"/>
    <n v="46"/>
    <s v="CHITTAGONG"/>
    <s v="FOB"/>
    <x v="0"/>
    <n v="1"/>
    <m/>
    <s v="RAILWAY"/>
    <s v="GDAŃSK"/>
    <s v="1"/>
    <s v="20808/2015/2"/>
    <n v="54"/>
    <s v="SS16"/>
    <s v="FASHION WEAR INT'L"/>
    <n v="2033"/>
    <m/>
    <m/>
    <m/>
    <n v="38127"/>
    <n v="27.73"/>
    <x v="1"/>
  </r>
  <r>
    <s v="2015-11-12"/>
    <s v="2015-12-22"/>
    <s v="2015-12-28"/>
    <s v="2015-12-28"/>
    <n v="40"/>
    <n v="46"/>
    <s v="CHITTAGONG"/>
    <s v="FOB"/>
    <x v="0"/>
    <n v="1"/>
    <m/>
    <s v="RAILWAY"/>
    <s v="GDAŃSK"/>
    <s v="1"/>
    <s v="21143/2015/1"/>
    <n v="54"/>
    <s v="SS16"/>
    <s v="SEACOTEX FABRICS LTD"/>
    <n v="1595"/>
    <m/>
    <m/>
    <m/>
    <n v="23680"/>
    <n v="18.07"/>
    <x v="1"/>
  </r>
  <r>
    <s v="2015-11-13"/>
    <s v="2015-12-16"/>
    <s v="2015-12-23"/>
    <s v="2015-12-23"/>
    <n v="33"/>
    <n v="40"/>
    <s v="NINGBO"/>
    <s v="FOB"/>
    <x v="0"/>
    <n v="1"/>
    <s v="LCL"/>
    <s v="TRUCK"/>
    <s v="HAMBURG"/>
    <s v="1"/>
    <s v="20637/2015/1"/>
    <n v="54"/>
    <s v="SS16"/>
    <s v="NINGBO HEYU INT."/>
    <n v="508"/>
    <n v="0"/>
    <n v="0"/>
    <n v="0"/>
    <n v="8542"/>
    <n v="11"/>
    <x v="0"/>
  </r>
  <r>
    <s v="2015-11-13"/>
    <s v="2015-12-16"/>
    <s v="2015-12-23"/>
    <s v="2015-12-23"/>
    <n v="33"/>
    <n v="40"/>
    <s v="NINGBO"/>
    <s v="FOB"/>
    <x v="0"/>
    <n v="1"/>
    <s v="LCL"/>
    <s v="TRUCK"/>
    <s v="HAMBURG"/>
    <s v="1"/>
    <s v="26514/2015/1"/>
    <n v="52"/>
    <s v="SS16"/>
    <s v="NINGBO HAITIAN"/>
    <n v="27"/>
    <n v="0"/>
    <n v="0"/>
    <n v="0"/>
    <n v="6310"/>
    <n v="1.73"/>
    <x v="0"/>
  </r>
  <r>
    <s v="2015-11-13"/>
    <s v="2015-12-18"/>
    <s v="2015-12-29"/>
    <s v="2015-12-29"/>
    <n v="35"/>
    <n v="46"/>
    <s v="SHANGHAI"/>
    <s v="FOB"/>
    <x v="0"/>
    <n v="1"/>
    <s v="LCL"/>
    <s v="TRUCK"/>
    <s v="HAMBURG"/>
    <s v="1"/>
    <s v="21817/2015/1"/>
    <n v="52"/>
    <s v="SS16"/>
    <s v="SHANGHAI QUEENSHOW"/>
    <n v="36"/>
    <n v="0"/>
    <n v="0"/>
    <n v="0"/>
    <n v="2160"/>
    <n v="1"/>
    <x v="0"/>
  </r>
  <r>
    <s v="2015-11-13"/>
    <s v="2015-12-18"/>
    <s v="2015-12-29"/>
    <s v="2015-12-29"/>
    <n v="35"/>
    <n v="46"/>
    <s v="SHANGHAI"/>
    <s v="FOB"/>
    <x v="0"/>
    <n v="1"/>
    <s v="LCL"/>
    <s v="TRUCK"/>
    <s v="HAMBURG"/>
    <s v="1"/>
    <s v="31937/2015/1"/>
    <n v="52"/>
    <s v="SS16"/>
    <s v="HAILI ACCESSORIES"/>
    <n v="28"/>
    <n v="0"/>
    <n v="0"/>
    <n v="0"/>
    <n v="3900"/>
    <n v="2.2599999999999998"/>
    <x v="0"/>
  </r>
  <r>
    <s v="2015-11-13"/>
    <s v="2015-12-22"/>
    <s v="2015-12-30"/>
    <s v="2015-12-30"/>
    <n v="39"/>
    <n v="47"/>
    <s v="NINGBO"/>
    <s v="FOB"/>
    <x v="0"/>
    <n v="0"/>
    <s v="NYKU4756016,NYKU4812001,NYKU4903333,NYKU5151544,NYKU9747439"/>
    <s v="RAILWAY"/>
    <s v="GDAŃSK"/>
    <s v="1"/>
    <s v="62103/SS16/2"/>
    <n v="52"/>
    <s v="SS16"/>
    <s v="NINGBO MIAORUI"/>
    <n v="4361"/>
    <n v="1"/>
    <n v="0"/>
    <n v="4"/>
    <n v="62845"/>
    <n v="269.27"/>
    <x v="0"/>
  </r>
  <r>
    <m/>
    <m/>
    <m/>
    <m/>
    <m/>
    <m/>
    <m/>
    <m/>
    <x v="1"/>
    <m/>
    <m/>
    <m/>
    <m/>
    <m/>
    <m/>
    <m/>
    <m/>
    <m/>
    <m/>
    <m/>
    <m/>
    <m/>
    <m/>
    <m/>
    <x v="3"/>
  </r>
  <r>
    <s v="2015-11-15"/>
    <s v="2015-12-21"/>
    <s v="2015-12-23"/>
    <s v="2015-12-23"/>
    <n v="36"/>
    <n v="38"/>
    <s v="TUTICORIN"/>
    <s v="FOB"/>
    <x v="0"/>
    <n v="1"/>
    <s v="HLXU6527916"/>
    <s v="TRUCK"/>
    <s v="HAMBURG"/>
    <s v="1"/>
    <s v="20214/2015/2"/>
    <n v="54"/>
    <s v="SS16"/>
    <s v="LICHEE APPAREL"/>
    <n v="2317"/>
    <n v="0"/>
    <n v="0"/>
    <n v="1"/>
    <n v="38705"/>
    <n v="54.76"/>
    <x v="2"/>
  </r>
  <r>
    <s v="2015-11-15"/>
    <s v="2015-12-21"/>
    <s v="2015-12-23"/>
    <s v="2015-12-23"/>
    <n v="36"/>
    <n v="38"/>
    <s v="TUTICORIN"/>
    <s v="FOB"/>
    <x v="0"/>
    <n v="1"/>
    <m/>
    <s v="TRUCK"/>
    <s v="HAMBURG"/>
    <s v="1"/>
    <s v="20217/2015/7"/>
    <n v="54"/>
    <s v="SS16"/>
    <s v="BLOOM CLOTHING CO."/>
    <n v="219"/>
    <m/>
    <m/>
    <m/>
    <n v="5522"/>
    <n v="8.8800000000000008"/>
    <x v="2"/>
  </r>
  <r>
    <s v="2015-11-15"/>
    <s v="2015-12-22"/>
    <s v="2015-12-28"/>
    <s v="2015-12-28"/>
    <n v="37"/>
    <n v="43"/>
    <s v="CHITTAGONG"/>
    <s v="FOB"/>
    <x v="0"/>
    <n v="0"/>
    <s v="HLXU3236429"/>
    <s v="RAILWAY"/>
    <s v="GDAŃSK"/>
    <s v="1"/>
    <s v="20808/2015/8"/>
    <n v="54"/>
    <s v="SS16"/>
    <s v="FASHION WEAR INT'L"/>
    <n v="2003"/>
    <n v="1"/>
    <n v="0"/>
    <n v="0"/>
    <n v="36437"/>
    <n v="28.13"/>
    <x v="1"/>
  </r>
  <r>
    <s v="2015-11-15"/>
    <s v="2015-12-22"/>
    <s v="2015-12-28"/>
    <s v="2015-12-28"/>
    <n v="37"/>
    <n v="43"/>
    <s v="CHITTAGONG"/>
    <s v="FOB"/>
    <x v="0"/>
    <n v="1"/>
    <s v="CPSU6479439"/>
    <s v="RAILWAY"/>
    <s v="GDAŃSK"/>
    <s v="1"/>
    <s v="20376/2015/13"/>
    <n v="54"/>
    <s v="SS16"/>
    <s v="TRANSFIGURE CLOTHING"/>
    <n v="2506"/>
    <n v="0"/>
    <n v="0"/>
    <n v="1"/>
    <n v="49264"/>
    <n v="53.43"/>
    <x v="1"/>
  </r>
  <r>
    <s v="2015-11-15"/>
    <s v="2015-12-22"/>
    <s v="2015-12-28"/>
    <s v="2015-12-28"/>
    <n v="37"/>
    <n v="43"/>
    <s v="CHITTAGONG"/>
    <s v="FOB"/>
    <x v="0"/>
    <n v="1"/>
    <m/>
    <s v="RAILWAY"/>
    <s v="GDAŃSK"/>
    <s v="1"/>
    <s v="20467/2015/10"/>
    <n v="54"/>
    <s v="SS16"/>
    <s v="INNOVATION DESIGN"/>
    <n v="772"/>
    <m/>
    <m/>
    <m/>
    <n v="11792"/>
    <n v="16.5"/>
    <x v="1"/>
  </r>
  <r>
    <s v="2015-11-15"/>
    <s v="2015-12-22"/>
    <s v="2015-12-30"/>
    <s v="2015-12-30"/>
    <n v="37"/>
    <n v="45"/>
    <s v="CHITTAGONG"/>
    <s v="FOB"/>
    <x v="0"/>
    <n v="1"/>
    <s v="TGHU6261272"/>
    <s v="RAILWAY"/>
    <s v="GDAŃSK"/>
    <s v="1"/>
    <s v="20228/2015/5"/>
    <n v="54"/>
    <s v="SS16"/>
    <s v="BONDED FASHION LTD."/>
    <n v="279"/>
    <n v="0"/>
    <n v="0"/>
    <n v="1"/>
    <n v="4210"/>
    <n v="2.95"/>
    <x v="1"/>
  </r>
  <r>
    <s v="2015-11-15"/>
    <s v="2015-12-22"/>
    <s v="2015-12-30"/>
    <s v="2015-12-30"/>
    <n v="37"/>
    <n v="45"/>
    <s v="CHITTAGONG"/>
    <s v="FOB"/>
    <x v="0"/>
    <n v="1"/>
    <m/>
    <s v="RAILWAY"/>
    <s v="GDAŃSK"/>
    <s v="1"/>
    <s v="20467/2015/9"/>
    <n v="54"/>
    <s v="SS16"/>
    <s v="INNOVATION DESIGN"/>
    <n v="1480"/>
    <m/>
    <m/>
    <m/>
    <n v="26863"/>
    <n v="58.95"/>
    <x v="1"/>
  </r>
  <r>
    <s v="2015-11-16"/>
    <s v="2015-12-10"/>
    <s v="2015-12-18"/>
    <s v="2015-12-18"/>
    <n v="24"/>
    <n v="32"/>
    <s v="MUMBAI"/>
    <s v="FOB"/>
    <x v="0"/>
    <n v="1"/>
    <s v="LCL"/>
    <s v="TRUCK"/>
    <s v="HAMBURG"/>
    <s v="1"/>
    <s v="21016/2015/1"/>
    <n v="52"/>
    <s v="SS16"/>
    <s v="KANAHIYA OVERSEAS PVT LTD"/>
    <n v="321"/>
    <n v="0"/>
    <n v="0"/>
    <n v="0"/>
    <n v="21389"/>
    <n v="9.09"/>
    <x v="2"/>
  </r>
  <r>
    <s v="2015-11-16"/>
    <s v="2015-12-18"/>
    <s v="2015-12-22"/>
    <s v="2015-12-22"/>
    <n v="32"/>
    <n v="36"/>
    <s v="NINGBO"/>
    <s v="FOB"/>
    <x v="0"/>
    <n v="0"/>
    <s v="MRKU9293536,PONU7983621,TGHU7721201"/>
    <s v="RAILWAY"/>
    <s v="GDAŃSK"/>
    <s v="1"/>
    <s v="27069/2015/2"/>
    <n v="51"/>
    <s v="SS16"/>
    <s v="ZHEJIANG YUHONG"/>
    <n v="3530"/>
    <n v="1"/>
    <n v="0"/>
    <n v="2"/>
    <n v="46478"/>
    <n v="153.13"/>
    <x v="0"/>
  </r>
  <r>
    <s v="2015-11-16"/>
    <s v="2015-12-21"/>
    <s v="2015-12-23"/>
    <s v="2015-12-23"/>
    <n v="35"/>
    <n v="37"/>
    <s v="XIAMEN"/>
    <s v="FOB"/>
    <x v="0"/>
    <n v="0"/>
    <s v="DFSU4337159"/>
    <s v="TRUCK"/>
    <s v="HAMBURG"/>
    <s v="1"/>
    <s v="29610/2015/1"/>
    <n v="51"/>
    <s v="SS16"/>
    <s v="XIAMEN OCEAN IMP."/>
    <n v="1404"/>
    <n v="0"/>
    <n v="1"/>
    <n v="0"/>
    <n v="9656"/>
    <n v="49.66"/>
    <x v="0"/>
  </r>
  <r>
    <s v="2015-11-16"/>
    <s v="2015-12-29"/>
    <s v="2016-01-04"/>
    <s v="2016-01-04"/>
    <n v="43"/>
    <n v="49"/>
    <s v="XIAMEN"/>
    <s v="FOB"/>
    <x v="0"/>
    <n v="0"/>
    <s v="HLBU1196016"/>
    <s v="RAILWAY"/>
    <s v="GDAŃSK"/>
    <s v="1"/>
    <s v="20194/2015/1"/>
    <n v="54"/>
    <s v="SS16"/>
    <s v="XIAMEN JUSTSUN"/>
    <n v="1271"/>
    <n v="0"/>
    <n v="1"/>
    <n v="0"/>
    <n v="22034"/>
    <n v="33.950000000000003"/>
    <x v="0"/>
  </r>
  <r>
    <s v="2015-11-16"/>
    <s v="2015-12-29"/>
    <s v="2016-01-05"/>
    <s v="2016-01-05"/>
    <n v="43"/>
    <n v="50"/>
    <s v="XIAMEN"/>
    <s v="FOB"/>
    <x v="0"/>
    <n v="0"/>
    <s v="GLDU3121769"/>
    <s v="RAILWAY"/>
    <s v="GDAŃSK"/>
    <s v="1"/>
    <s v="20336/2015/7"/>
    <n v="54"/>
    <s v="SS16"/>
    <s v="QUANZHOU CEREALS O&amp;F"/>
    <n v="581"/>
    <n v="1"/>
    <n v="0"/>
    <n v="0"/>
    <n v="10810"/>
    <n v="22.96"/>
    <x v="0"/>
  </r>
  <r>
    <s v="2015-11-16"/>
    <s v="2015-12-29"/>
    <s v="2016-01-05"/>
    <s v="2016-01-05"/>
    <n v="43"/>
    <n v="50"/>
    <s v="XIAMEN"/>
    <s v="FOB"/>
    <x v="0"/>
    <n v="0"/>
    <s v="HLXU1218175"/>
    <s v="RAILWAY"/>
    <s v="GDAŃSK"/>
    <s v="1"/>
    <s v="20336/2015/8"/>
    <n v="54"/>
    <s v="SS16"/>
    <s v="QUANZHOU CEREALS O&amp;F"/>
    <n v="550"/>
    <n v="1"/>
    <n v="0"/>
    <n v="0"/>
    <n v="10202"/>
    <n v="25.63"/>
    <x v="0"/>
  </r>
  <r>
    <s v="2015-11-16"/>
    <s v="2015-12-29"/>
    <s v="2016-01-05"/>
    <s v="2016-01-05"/>
    <n v="43"/>
    <n v="50"/>
    <s v="XIAMEN"/>
    <s v="FOB"/>
    <x v="0"/>
    <n v="0"/>
    <s v="HLXU4363921"/>
    <s v="RAILWAY"/>
    <s v="GDAŃSK"/>
    <s v="1"/>
    <s v="61735/SS16/2"/>
    <n v="52"/>
    <s v="SS16"/>
    <s v="QUANZHOU CEREALS O&amp;F"/>
    <n v="3196"/>
    <n v="0"/>
    <n v="1"/>
    <n v="0"/>
    <n v="54498"/>
    <n v="47.88"/>
    <x v="0"/>
  </r>
  <r>
    <s v="2015-11-16"/>
    <s v="2015-12-29"/>
    <s v="2016-01-07"/>
    <s v="2016-01-07"/>
    <n v="43"/>
    <n v="52"/>
    <s v="XIAMEN"/>
    <s v="FOB"/>
    <x v="0"/>
    <n v="0"/>
    <s v="TTNU4269608"/>
    <s v="RAILWAY"/>
    <s v="GDAŃSK"/>
    <s v="1"/>
    <s v="20996/2015/2"/>
    <n v="54"/>
    <s v="SS16"/>
    <s v="XIAMEN JONUEE TRADING CO. LTD"/>
    <n v="2212"/>
    <n v="0"/>
    <n v="1"/>
    <n v="0"/>
    <n v="41782"/>
    <n v="39.090000000000003"/>
    <x v="0"/>
  </r>
  <r>
    <s v="2015-11-17"/>
    <s v="2015-12-22"/>
    <s v="2015-12-28"/>
    <s v="2015-12-28"/>
    <n v="35"/>
    <n v="41"/>
    <s v="YANTIAN"/>
    <s v="FOB"/>
    <x v="0"/>
    <n v="0"/>
    <s v="NYKU5949792"/>
    <s v="RAILWAY"/>
    <s v="GDAŃSK"/>
    <s v="1"/>
    <s v="32380/2015/2"/>
    <n v="51"/>
    <s v="SS16"/>
    <s v="BEEKO"/>
    <n v="1096"/>
    <n v="0"/>
    <n v="0"/>
    <n v="1"/>
    <n v="12209"/>
    <n v="55"/>
    <x v="0"/>
  </r>
  <r>
    <s v="2015-11-17"/>
    <s v="2015-12-22"/>
    <s v="2015-12-28"/>
    <s v="2015-12-28"/>
    <n v="35"/>
    <n v="41"/>
    <s v="YANTIAN"/>
    <s v="FOB"/>
    <x v="0"/>
    <n v="0"/>
    <s v="NYKU9837532"/>
    <s v="RAILWAY"/>
    <s v="GDAŃSK"/>
    <s v="1"/>
    <s v="62864/SS16/1"/>
    <n v="51"/>
    <s v="SS16"/>
    <s v="XIAMEN BESTWAY"/>
    <n v="1428"/>
    <n v="1"/>
    <n v="0"/>
    <n v="0"/>
    <n v="9432"/>
    <n v="14.15"/>
    <x v="0"/>
  </r>
  <r>
    <s v="2015-11-19"/>
    <s v="2015-12-22"/>
    <s v="2015-12-29"/>
    <s v="2015-12-29"/>
    <n v="33"/>
    <n v="40"/>
    <s v="SHANGHAI"/>
    <s v="FOB"/>
    <x v="0"/>
    <n v="0"/>
    <s v="FSCU4407225,HLXU5414113"/>
    <s v="TRUCK"/>
    <s v="HAMBURG"/>
    <s v="1"/>
    <s v="27355/2015/2"/>
    <n v="51"/>
    <s v="SS16"/>
    <s v="ANHUI XINA"/>
    <n v="3672"/>
    <n v="0"/>
    <n v="2"/>
    <n v="0"/>
    <n v="46616"/>
    <n v="106.14"/>
    <x v="0"/>
  </r>
  <r>
    <s v="2015-11-19"/>
    <s v="2015-12-29"/>
    <s v="2016-01-05"/>
    <s v="2016-01-05"/>
    <n v="40"/>
    <n v="47"/>
    <s v="CHITTAGONG"/>
    <s v="FOB"/>
    <x v="0"/>
    <n v="1"/>
    <s v="TCKU9683995"/>
    <s v="TRUCK"/>
    <s v="GDAŃSK"/>
    <s v="1"/>
    <s v="20467/2015/11"/>
    <n v="54"/>
    <s v="SS16"/>
    <s v="INNOVATION DESIGN"/>
    <n v="566"/>
    <n v="0"/>
    <n v="0"/>
    <n v="1"/>
    <n v="9461"/>
    <n v="13.91"/>
    <x v="1"/>
  </r>
  <r>
    <s v="2015-11-19"/>
    <s v="2015-12-29"/>
    <s v="2016-01-05"/>
    <s v="2016-01-05"/>
    <n v="40"/>
    <n v="47"/>
    <s v="CHITTAGONG"/>
    <s v="FOB"/>
    <x v="0"/>
    <n v="1"/>
    <m/>
    <s v="TRUCK"/>
    <s v="GDAŃSK"/>
    <s v="1"/>
    <s v="62092/SS16/2"/>
    <n v="52"/>
    <s v="SS16"/>
    <s v="TRANSFIGURE CLOTHING"/>
    <n v="5575"/>
    <m/>
    <m/>
    <m/>
    <n v="94263"/>
    <n v="51.02"/>
    <x v="1"/>
  </r>
  <r>
    <s v="2015-11-19"/>
    <s v="2015-12-29"/>
    <s v="2016-01-09"/>
    <s v="2016-01-09"/>
    <n v="40"/>
    <n v="51"/>
    <s v="CHITTAGONG"/>
    <s v="FOB"/>
    <x v="0"/>
    <n v="1"/>
    <s v="FSCU9570976"/>
    <s v="RAILWAY"/>
    <s v="GDAŃSK"/>
    <s v="1"/>
    <s v="19692/2015/1"/>
    <n v="54"/>
    <s v="SS16"/>
    <s v="ZEMTEX EXPORT LTD"/>
    <n v="486"/>
    <n v="0"/>
    <n v="0"/>
    <n v="1"/>
    <n v="8950"/>
    <n v="12.66"/>
    <x v="1"/>
  </r>
  <r>
    <s v="2015-11-19"/>
    <s v="2015-12-29"/>
    <s v="2016-01-09"/>
    <s v="2016-01-09"/>
    <n v="40"/>
    <n v="51"/>
    <s v="CHITTAGONG"/>
    <s v="FOB"/>
    <x v="0"/>
    <n v="1"/>
    <m/>
    <s v="RAILWAY"/>
    <s v="GDAŃSK"/>
    <s v="1"/>
    <s v="20216/2015/7"/>
    <n v="54"/>
    <s v="SS16"/>
    <s v="FAIR TRADE INT'L"/>
    <n v="1150"/>
    <m/>
    <m/>
    <m/>
    <n v="21087"/>
    <n v="36.770000000000003"/>
    <x v="1"/>
  </r>
  <r>
    <s v="2015-11-19"/>
    <s v="2015-12-29"/>
    <s v="2016-01-09"/>
    <s v="2016-01-09"/>
    <n v="40"/>
    <n v="51"/>
    <s v="CHITTAGONG"/>
    <s v="FOB"/>
    <x v="0"/>
    <n v="1"/>
    <m/>
    <s v="RAILWAY"/>
    <s v="GDAŃSK"/>
    <s v="1"/>
    <s v="20376/2015/16"/>
    <n v="54"/>
    <s v="SS16"/>
    <s v="TRANSFIGURE CLOTHING"/>
    <n v="225"/>
    <m/>
    <m/>
    <m/>
    <n v="4755"/>
    <n v="6.85"/>
    <x v="1"/>
  </r>
  <r>
    <s v="2015-11-19"/>
    <s v="2015-12-29"/>
    <s v="2016-01-09"/>
    <s v="2016-01-09"/>
    <n v="40"/>
    <n v="51"/>
    <s v="CHITTAGONG"/>
    <s v="FOB"/>
    <x v="0"/>
    <n v="1"/>
    <s v="GESU6303380"/>
    <s v="RAILWAY"/>
    <s v="GDAŃSK"/>
    <s v="1"/>
    <s v="20376/2015/17"/>
    <n v="54"/>
    <s v="SS16"/>
    <s v="TRANSFIGURE CLOTHING"/>
    <n v="759"/>
    <n v="0"/>
    <n v="0"/>
    <n v="1"/>
    <n v="13074"/>
    <n v="10.130000000000001"/>
    <x v="1"/>
  </r>
  <r>
    <s v="2015-11-19"/>
    <s v="2015-12-29"/>
    <s v="2016-01-09"/>
    <s v="2016-01-09"/>
    <n v="40"/>
    <n v="51"/>
    <s v="CHITTAGONG"/>
    <s v="FOB"/>
    <x v="0"/>
    <n v="1"/>
    <m/>
    <s v="RAILWAY"/>
    <s v="GDAŃSK"/>
    <s v="1"/>
    <s v="20998/2015/2"/>
    <n v="54"/>
    <s v="SS16"/>
    <s v="TEXZAM INTERNATIONAL"/>
    <n v="1464"/>
    <m/>
    <m/>
    <m/>
    <n v="22520"/>
    <n v="25.9"/>
    <x v="1"/>
  </r>
  <r>
    <s v="2015-11-19"/>
    <s v="2015-12-29"/>
    <s v="2016-01-09"/>
    <s v="2016-01-09"/>
    <n v="40"/>
    <n v="51"/>
    <s v="CHITTAGONG"/>
    <s v="FOB"/>
    <x v="0"/>
    <n v="1"/>
    <m/>
    <s v="RAILWAY"/>
    <s v="GDAŃSK"/>
    <s v="1"/>
    <s v="22847/2015/5"/>
    <n v="54"/>
    <s v="SS16"/>
    <s v="FASHIONTEX"/>
    <n v="1158"/>
    <m/>
    <m/>
    <m/>
    <n v="15536"/>
    <n v="16.46"/>
    <x v="1"/>
  </r>
  <r>
    <s v="2015-11-19"/>
    <s v="2015-12-29"/>
    <s v="2016-01-09"/>
    <s v="2016-01-09"/>
    <n v="40"/>
    <n v="51"/>
    <s v="CHITTAGONG"/>
    <s v="FOB"/>
    <x v="0"/>
    <n v="1"/>
    <s v="HLXU8603609"/>
    <s v="RAILWAY"/>
    <s v="GDAŃSK"/>
    <s v="1"/>
    <s v="20222/2015/2"/>
    <n v="54"/>
    <s v="SS16"/>
    <s v="FASHIONTEX"/>
    <n v="864"/>
    <n v="0"/>
    <n v="0"/>
    <n v="1"/>
    <n v="12711"/>
    <n v="18.13"/>
    <x v="1"/>
  </r>
  <r>
    <s v="2015-11-19"/>
    <s v="2015-12-29"/>
    <s v="2016-01-09"/>
    <s v="2016-01-09"/>
    <n v="40"/>
    <n v="51"/>
    <s v="CHITTAGONG"/>
    <s v="FOB"/>
    <x v="0"/>
    <n v="1"/>
    <m/>
    <s v="RAILWAY"/>
    <s v="GDAŃSK"/>
    <s v="1"/>
    <s v="20376/2015/15"/>
    <n v="54"/>
    <s v="SS16"/>
    <s v="TRANSFIGURE CLOTHING"/>
    <n v="293"/>
    <m/>
    <m/>
    <m/>
    <n v="6105"/>
    <n v="5.13"/>
    <x v="1"/>
  </r>
  <r>
    <s v="2015-11-19"/>
    <s v="2015-12-29"/>
    <s v="2016-01-09"/>
    <s v="2016-01-09"/>
    <n v="40"/>
    <n v="51"/>
    <s v="CHITTAGONG"/>
    <s v="FOB"/>
    <x v="0"/>
    <n v="1"/>
    <m/>
    <s v="RAILWAY"/>
    <s v="GDAŃSK"/>
    <s v="1"/>
    <s v="20376/2015/2"/>
    <n v="54"/>
    <s v="SS16"/>
    <s v="TRANSFIGURE CLOTHING"/>
    <n v="2346"/>
    <m/>
    <m/>
    <m/>
    <n v="46922"/>
    <n v="28.45"/>
    <x v="1"/>
  </r>
  <r>
    <s v="2015-11-19"/>
    <s v="2015-12-29"/>
    <s v="2016-01-09"/>
    <s v="2016-01-09"/>
    <n v="40"/>
    <n v="51"/>
    <s v="CHITTAGONG"/>
    <s v="FOB"/>
    <x v="0"/>
    <n v="1"/>
    <m/>
    <s v="RAILWAY"/>
    <s v="GDAŃSK"/>
    <s v="1"/>
    <s v="20998/2015/5"/>
    <n v="54"/>
    <s v="SS16"/>
    <s v="TEXZAM INTERNATIONAL"/>
    <n v="235"/>
    <m/>
    <m/>
    <m/>
    <n v="3902"/>
    <n v="12.63"/>
    <x v="1"/>
  </r>
  <r>
    <s v="2015-11-20"/>
    <s v="2015-12-29"/>
    <s v="2016-01-04"/>
    <s v="2016-01-04"/>
    <n v="39"/>
    <n v="45"/>
    <s v="NINGBO"/>
    <s v="FOB"/>
    <x v="0"/>
    <n v="0"/>
    <s v="CPSU1711876,TGHU4863080"/>
    <s v="RAILWAY"/>
    <s v="GDAŃSK"/>
    <s v="1"/>
    <s v="24125/2015/1"/>
    <n v="54"/>
    <s v="SS16"/>
    <s v="SHAOXING GOLDEN WAVE"/>
    <n v="2208"/>
    <n v="1"/>
    <n v="1"/>
    <n v="0"/>
    <n v="35546"/>
    <n v="75.3"/>
    <x v="0"/>
  </r>
  <r>
    <s v="2015-11-20"/>
    <s v="2015-12-29"/>
    <s v="2016-01-04"/>
    <s v="2016-01-04"/>
    <n v="39"/>
    <n v="45"/>
    <s v="SHANGHAI"/>
    <s v="FOB"/>
    <x v="0"/>
    <n v="0"/>
    <s v="CAXU7305638,TGHU4451951"/>
    <s v="RAILWAY"/>
    <s v="GDAŃSK"/>
    <s v="1"/>
    <s v="22034/2015/1"/>
    <n v="54"/>
    <s v="SS16"/>
    <s v="ZHUJI YUANJIN"/>
    <n v="6389"/>
    <n v="0"/>
    <n v="2"/>
    <n v="0"/>
    <n v="120138"/>
    <n v="100.27"/>
    <x v="0"/>
  </r>
  <r>
    <s v="2015-11-20"/>
    <s v="2015-12-29"/>
    <s v="2016-01-04"/>
    <s v="2016-01-04"/>
    <n v="39"/>
    <n v="45"/>
    <s v="SHANGHAI"/>
    <s v="FOB"/>
    <x v="0"/>
    <n v="0"/>
    <s v="FSCU4841988"/>
    <s v="RAILWAY"/>
    <s v="GDAŃSK"/>
    <s v="1"/>
    <s v="21010/2015/1"/>
    <n v="54"/>
    <s v="SS16"/>
    <s v="HANGZHOU EAST CO LTD"/>
    <n v="1601"/>
    <n v="0"/>
    <n v="1"/>
    <n v="0"/>
    <n v="22894"/>
    <n v="38.42"/>
    <x v="0"/>
  </r>
  <r>
    <s v="2015-11-20"/>
    <s v="2015-12-29"/>
    <s v="2016-01-06"/>
    <s v="2016-01-06"/>
    <n v="39"/>
    <n v="47"/>
    <s v="NINGBO"/>
    <s v="FOB"/>
    <x v="0"/>
    <n v="0"/>
    <s v="HLBU1612448,HLBU1612725,HLXU8001936,TCLU5348790"/>
    <s v="RAILWAY"/>
    <s v="GDAŃSK"/>
    <s v="1"/>
    <s v="21046/2015/2"/>
    <n v="54"/>
    <s v="SS16"/>
    <s v="NINGBO MIAORUI"/>
    <n v="4723"/>
    <n v="0"/>
    <n v="0"/>
    <n v="4"/>
    <n v="86270"/>
    <n v="250.16"/>
    <x v="0"/>
  </r>
  <r>
    <m/>
    <m/>
    <m/>
    <m/>
    <m/>
    <m/>
    <m/>
    <m/>
    <x v="1"/>
    <m/>
    <m/>
    <m/>
    <m/>
    <m/>
    <m/>
    <m/>
    <m/>
    <m/>
    <m/>
    <m/>
    <m/>
    <m/>
    <m/>
    <m/>
    <x v="3"/>
  </r>
  <r>
    <s v="2015-11-20"/>
    <s v="2016-01-04"/>
    <s v="2016-01-07"/>
    <s v="2016-01-07"/>
    <n v="45"/>
    <n v="48"/>
    <s v="SHANGHAI"/>
    <s v="FOB"/>
    <x v="0"/>
    <n v="0"/>
    <s v="BMOU5628178,CAIU8518404,FCIU8491960"/>
    <s v="TRUCK"/>
    <s v="GDAŃSK"/>
    <s v="1"/>
    <s v="62805/SS16/1"/>
    <n v="52"/>
    <s v="SS16"/>
    <s v="SUZHOU QINJIAN I/E"/>
    <n v="12766"/>
    <n v="0"/>
    <n v="0"/>
    <n v="3"/>
    <n v="229493"/>
    <n v="170.54"/>
    <x v="0"/>
  </r>
  <r>
    <m/>
    <m/>
    <m/>
    <m/>
    <m/>
    <m/>
    <m/>
    <m/>
    <x v="1"/>
    <m/>
    <m/>
    <m/>
    <m/>
    <m/>
    <m/>
    <m/>
    <m/>
    <m/>
    <m/>
    <m/>
    <m/>
    <m/>
    <m/>
    <m/>
    <x v="3"/>
  </r>
  <r>
    <s v="2015-11-20"/>
    <s v="2016-01-04"/>
    <s v="2016-01-07"/>
    <s v="2016-01-07"/>
    <n v="45"/>
    <n v="48"/>
    <s v="SHANGHAI"/>
    <s v="FOB"/>
    <x v="0"/>
    <n v="1"/>
    <s v="TGHU6229780"/>
    <s v="TRUCK"/>
    <s v="GDYNIA"/>
    <s v="1"/>
    <s v="20456/2015/2"/>
    <n v="54"/>
    <s v="SS16"/>
    <s v="ANHUI GARMENTS I&amp;E"/>
    <n v="391"/>
    <n v="0"/>
    <n v="0"/>
    <n v="1"/>
    <n v="5895"/>
    <n v="13.23"/>
    <x v="0"/>
  </r>
  <r>
    <s v="2015-11-20"/>
    <s v="2016-01-04"/>
    <s v="2016-01-07"/>
    <s v="2016-01-07"/>
    <n v="45"/>
    <n v="48"/>
    <s v="SHANGHAI"/>
    <s v="FOB"/>
    <x v="0"/>
    <n v="1"/>
    <m/>
    <s v="TRUCK"/>
    <s v="GDYNIA"/>
    <s v="1"/>
    <s v="21782/2015/3"/>
    <n v="54"/>
    <s v="SS16"/>
    <s v="JIANGSU SAINTEK"/>
    <n v="365"/>
    <m/>
    <m/>
    <m/>
    <n v="5049"/>
    <n v="12.74"/>
    <x v="0"/>
  </r>
  <r>
    <s v="2015-11-20"/>
    <s v="2016-01-04"/>
    <s v="2016-01-07"/>
    <s v="2016-01-07"/>
    <n v="45"/>
    <n v="48"/>
    <s v="SHANGHAI"/>
    <s v="FOB"/>
    <x v="0"/>
    <n v="1"/>
    <m/>
    <s v="TRUCK"/>
    <s v="GDYNIA"/>
    <s v="1"/>
    <s v="21822/2015/1"/>
    <n v="52"/>
    <s v="SS16"/>
    <s v="ZHENJIANG S&amp;C"/>
    <n v="1295"/>
    <m/>
    <m/>
    <m/>
    <n v="21480"/>
    <n v="14.05"/>
    <x v="0"/>
  </r>
  <r>
    <s v="2015-11-20"/>
    <s v="2016-01-04"/>
    <s v="2016-01-07"/>
    <s v="2016-01-07"/>
    <n v="45"/>
    <n v="48"/>
    <s v="SHANGHAI"/>
    <s v="FOB"/>
    <x v="0"/>
    <n v="1"/>
    <m/>
    <s v="TRUCK"/>
    <s v="GDYNIA"/>
    <s v="1"/>
    <s v="23568/2015/1"/>
    <n v="52"/>
    <s v="SS16"/>
    <s v="BRIGHT SHOW INT.LTD"/>
    <n v="1275"/>
    <m/>
    <m/>
    <m/>
    <n v="21499"/>
    <n v="8.66"/>
    <x v="0"/>
  </r>
  <r>
    <s v="2015-11-20"/>
    <s v="2016-01-04"/>
    <s v="2016-01-07"/>
    <s v="2016-01-07"/>
    <n v="45"/>
    <n v="48"/>
    <s v="SHANGHAI"/>
    <s v="FOB"/>
    <x v="0"/>
    <n v="1"/>
    <m/>
    <s v="TRUCK"/>
    <s v="GDYNIA"/>
    <s v="1"/>
    <s v="24451/2015/2"/>
    <n v="52"/>
    <s v="SS16"/>
    <s v="SHANGHAI BOSUN"/>
    <n v="1538"/>
    <m/>
    <m/>
    <m/>
    <n v="23518"/>
    <n v="18.25"/>
    <x v="0"/>
  </r>
  <r>
    <s v="2015-11-20"/>
    <s v="2016-01-04"/>
    <s v="2016-01-08"/>
    <s v="2016-01-08"/>
    <n v="45"/>
    <n v="49"/>
    <s v="SHANGHAI"/>
    <s v="FOB"/>
    <x v="0"/>
    <n v="0"/>
    <s v="DRYU2171860,HLXU6263011,HLXU8184631"/>
    <s v="TRUCK"/>
    <s v="GDAŃSK"/>
    <s v="1"/>
    <s v="19960/2015/2"/>
    <n v="54"/>
    <s v="SS16"/>
    <s v="SUMEC TEXTILE"/>
    <n v="4910"/>
    <n v="1"/>
    <n v="0"/>
    <n v="2"/>
    <n v="53556"/>
    <n v="139.56"/>
    <x v="0"/>
  </r>
  <r>
    <s v="2015-11-21"/>
    <s v="2015-12-29"/>
    <s v="2016-01-07"/>
    <s v="2016-01-07"/>
    <n v="38"/>
    <n v="47"/>
    <s v="CHITTAGONG"/>
    <s v="FOB"/>
    <x v="0"/>
    <n v="1"/>
    <s v="HLXU842450"/>
    <s v="RAILWAY"/>
    <s v="GDAŃSK"/>
    <s v="1"/>
    <s v="20228/2015/1"/>
    <n v="54"/>
    <s v="SS16"/>
    <s v="BONDED FASHION LTD."/>
    <n v="1559"/>
    <n v="0"/>
    <n v="0"/>
    <n v="1"/>
    <n v="30034"/>
    <n v="49.07"/>
    <x v="1"/>
  </r>
  <r>
    <s v="2015-11-21"/>
    <s v="2015-12-29"/>
    <s v="2016-01-07"/>
    <s v="2016-01-07"/>
    <n v="38"/>
    <n v="47"/>
    <s v="CHITTAGONG"/>
    <s v="FOB"/>
    <x v="0"/>
    <n v="1"/>
    <m/>
    <s v="RAILWAY"/>
    <s v="GDAŃSK"/>
    <s v="1"/>
    <s v="22847/2015/1"/>
    <n v="54"/>
    <s v="SS16"/>
    <s v="FASHIONTEX"/>
    <n v="1259"/>
    <m/>
    <m/>
    <m/>
    <n v="18762"/>
    <n v="16.47"/>
    <x v="1"/>
  </r>
  <r>
    <s v="2015-11-21"/>
    <s v="2015-12-29"/>
    <s v="2016-01-09"/>
    <s v="2016-01-09"/>
    <n v="38"/>
    <n v="49"/>
    <s v="CHITTAGONG"/>
    <s v="FOB"/>
    <x v="0"/>
    <n v="1"/>
    <s v="GESU6410882"/>
    <s v="RAILWAY"/>
    <s v="GDAŃSK"/>
    <s v="1"/>
    <s v="20231/2015/8"/>
    <n v="54"/>
    <s v="SS16"/>
    <s v="SHUDDHO MODEHAUS"/>
    <n v="793"/>
    <n v="0"/>
    <n v="0"/>
    <n v="1"/>
    <n v="12294"/>
    <n v="19.03"/>
    <x v="1"/>
  </r>
  <r>
    <s v="2015-11-21"/>
    <s v="2015-12-29"/>
    <s v="2016-01-09"/>
    <s v="2016-01-09"/>
    <n v="38"/>
    <n v="49"/>
    <s v="CHITTAGONG"/>
    <s v="FOB"/>
    <x v="0"/>
    <n v="1"/>
    <m/>
    <s v="RAILWAY"/>
    <s v="GDAŃSK"/>
    <s v="1"/>
    <s v="20467/2015/12"/>
    <n v="54"/>
    <s v="SS16"/>
    <s v="INNOVATION DESIGN"/>
    <n v="1339"/>
    <m/>
    <m/>
    <m/>
    <n v="20240"/>
    <n v="26.25"/>
    <x v="1"/>
  </r>
  <r>
    <s v="2015-11-21"/>
    <s v="2015-12-29"/>
    <s v="2016-01-09"/>
    <s v="2016-01-09"/>
    <n v="38"/>
    <n v="49"/>
    <s v="CHITTAGONG"/>
    <s v="FOB"/>
    <x v="0"/>
    <n v="1"/>
    <m/>
    <s v="RAILWAY"/>
    <s v="GDAŃSK"/>
    <s v="1"/>
    <s v="20998/2015/4"/>
    <n v="54"/>
    <s v="SS16"/>
    <s v="TEXZAM INTERNATIONAL"/>
    <n v="441"/>
    <m/>
    <m/>
    <m/>
    <n v="6689"/>
    <n v="13.33"/>
    <x v="1"/>
  </r>
  <r>
    <s v="2015-11-21"/>
    <s v="2016-01-07"/>
    <s v="2016-01-18"/>
    <s v="2016-01-18"/>
    <n v="47"/>
    <n v="58"/>
    <s v="XIAMEN"/>
    <s v="FOB"/>
    <x v="0"/>
    <n v="1"/>
    <s v="LCL"/>
    <s v="TRUCK"/>
    <s v="HAMBURG"/>
    <s v="1"/>
    <s v="26227/2015/1"/>
    <n v="54"/>
    <s v="SS16"/>
    <s v="XIAMEN S.M.D.X"/>
    <n v="210"/>
    <n v="0"/>
    <n v="0"/>
    <n v="0"/>
    <n v="3662"/>
    <n v="4.37"/>
    <x v="0"/>
  </r>
  <r>
    <s v="2015-11-22"/>
    <s v="2015-12-27"/>
    <s v="2015-12-30"/>
    <s v="2015-12-30"/>
    <n v="35"/>
    <n v="38"/>
    <s v="TUTICORIN"/>
    <s v="FOB"/>
    <x v="0"/>
    <n v="1"/>
    <s v="TTNU4862486"/>
    <s v="TRUCK"/>
    <s v="GDYNIA"/>
    <s v="1"/>
    <s v="21025/2015/1"/>
    <n v="54"/>
    <s v="SS16"/>
    <s v="KARTHIKAI TEXTILE"/>
    <n v="476"/>
    <n v="0"/>
    <n v="1"/>
    <n v="0"/>
    <n v="10378"/>
    <n v="11.54"/>
    <x v="2"/>
  </r>
  <r>
    <s v="2015-11-22"/>
    <s v="2015-12-27"/>
    <s v="2015-12-30"/>
    <s v="2015-12-30"/>
    <n v="35"/>
    <n v="38"/>
    <s v="TUTICORIN"/>
    <s v="FOB"/>
    <x v="0"/>
    <n v="1"/>
    <m/>
    <s v="TRUCK"/>
    <s v="GDYNIA"/>
    <s v="1"/>
    <s v="24094/2015/2"/>
    <n v="54"/>
    <s v="SS16"/>
    <s v="SANTEX INC"/>
    <n v="666"/>
    <m/>
    <m/>
    <m/>
    <n v="12443"/>
    <n v="23.6"/>
    <x v="2"/>
  </r>
  <r>
    <s v="2015-11-25"/>
    <s v="2015-12-29"/>
    <s v="2016-01-04"/>
    <s v="2016-01-04"/>
    <n v="34"/>
    <n v="40"/>
    <s v="YANTIAN"/>
    <s v="FOB"/>
    <x v="0"/>
    <n v="0"/>
    <s v="NYKU8471747"/>
    <s v="RAILWAY"/>
    <s v="GDAŃSK"/>
    <s v="1"/>
    <s v="32380/2015/7"/>
    <n v="51"/>
    <s v="SS16"/>
    <s v="BEEKO"/>
    <n v="1090"/>
    <n v="0"/>
    <n v="1"/>
    <n v="0"/>
    <n v="12965"/>
    <n v="48.35"/>
    <x v="0"/>
  </r>
  <r>
    <s v="2015-11-25"/>
    <s v="2015-12-29"/>
    <s v="2016-01-07"/>
    <s v="2016-01-07"/>
    <n v="34"/>
    <n v="43"/>
    <s v="YANTIAN"/>
    <s v="FOB"/>
    <x v="0"/>
    <n v="0"/>
    <s v="TTNU5985720"/>
    <s v="RAILWAY"/>
    <s v="GDAŃSK"/>
    <s v="1"/>
    <s v="27228/2015/2"/>
    <n v="51"/>
    <s v="SS16"/>
    <s v="YONGXINGLONG CHILDRE"/>
    <n v="2347"/>
    <n v="0"/>
    <n v="1"/>
    <n v="0"/>
    <n v="19791"/>
    <n v="36.9"/>
    <x v="0"/>
  </r>
  <r>
    <s v="2015-11-25"/>
    <s v="2016-01-05"/>
    <s v="2016-01-08"/>
    <s v="2016-01-08"/>
    <n v="41"/>
    <n v="44"/>
    <s v="CHITTAGONG"/>
    <s v="FOB"/>
    <x v="0"/>
    <n v="1"/>
    <s v="HLXU3251613"/>
    <s v="TRUCK"/>
    <s v="GDAŃSK"/>
    <s v="1"/>
    <s v="20808/2015/10"/>
    <n v="54"/>
    <s v="SS16"/>
    <s v="FASHION WEAR INT'L"/>
    <n v="530"/>
    <n v="1"/>
    <n v="0"/>
    <n v="0"/>
    <n v="11762"/>
    <n v="9.73"/>
    <x v="1"/>
  </r>
  <r>
    <s v="2015-11-25"/>
    <s v="2016-01-05"/>
    <s v="2016-01-08"/>
    <s v="2016-01-08"/>
    <n v="41"/>
    <n v="44"/>
    <s v="CHITTAGONG"/>
    <s v="FOB"/>
    <x v="0"/>
    <n v="1"/>
    <m/>
    <s v="TRUCK"/>
    <s v="GDAŃSK"/>
    <s v="1"/>
    <s v="20998/2015/6"/>
    <n v="54"/>
    <s v="SS16"/>
    <s v="TEXZAM INTERNATIONAL"/>
    <n v="282"/>
    <m/>
    <m/>
    <m/>
    <n v="3440"/>
    <n v="4.26"/>
    <x v="1"/>
  </r>
  <r>
    <s v="2015-11-25"/>
    <s v="2016-01-05"/>
    <s v="2016-01-08"/>
    <s v="2016-01-08"/>
    <n v="41"/>
    <n v="44"/>
    <s v="CHITTAGONG"/>
    <s v="FOB"/>
    <x v="0"/>
    <n v="1"/>
    <m/>
    <s v="TRUCK"/>
    <s v="GDAŃSK"/>
    <s v="1"/>
    <s v="21146/2015/1"/>
    <n v="54"/>
    <s v="SS16"/>
    <s v="N.T.APPARELS LTD."/>
    <n v="836"/>
    <m/>
    <m/>
    <m/>
    <n v="13341"/>
    <n v="12.96"/>
    <x v="1"/>
  </r>
  <r>
    <s v="2015-11-25"/>
    <s v="2016-01-05"/>
    <s v="2016-01-08"/>
    <s v="2016-01-08"/>
    <n v="41"/>
    <n v="44"/>
    <s v="CHITTAGONG"/>
    <s v="FOB"/>
    <x v="0"/>
    <n v="1"/>
    <s v="TGHU8413380"/>
    <s v="TRUCK"/>
    <s v="GDAŃSK"/>
    <s v="1"/>
    <s v="22075/2015/1"/>
    <n v="54"/>
    <s v="SS16"/>
    <s v="DAZ INTERNATIONAL"/>
    <n v="582"/>
    <n v="0"/>
    <n v="0"/>
    <n v="1"/>
    <n v="7469"/>
    <n v="5.44"/>
    <x v="1"/>
  </r>
  <r>
    <s v="2015-11-25"/>
    <s v="2016-01-05"/>
    <s v="2016-01-08"/>
    <s v="2016-01-08"/>
    <n v="41"/>
    <n v="44"/>
    <s v="CHITTAGONG"/>
    <s v="FOB"/>
    <x v="0"/>
    <n v="1"/>
    <m/>
    <s v="TRUCK"/>
    <s v="GDAŃSK"/>
    <s v="1"/>
    <s v="61828/SS16/1"/>
    <n v="52"/>
    <s v="SS16"/>
    <s v="FASHION WEAR INT'L"/>
    <n v="4036"/>
    <m/>
    <m/>
    <m/>
    <n v="68391"/>
    <n v="48.76"/>
    <x v="1"/>
  </r>
  <r>
    <s v="2015-11-25"/>
    <s v="2016-01-11"/>
    <s v="2016-01-14"/>
    <s v="2016-01-14"/>
    <n v="47"/>
    <n v="50"/>
    <s v="XIAMEN"/>
    <s v="FOB"/>
    <x v="0"/>
    <n v="0"/>
    <s v="CLHU3337050,HLXU5015598"/>
    <s v="RAILWAY"/>
    <s v="GDAŃSK"/>
    <s v="1"/>
    <s v="29610/2015/2"/>
    <n v="51"/>
    <s v="SS16"/>
    <s v="XIAMEN OCEAN IMP."/>
    <n v="2078"/>
    <n v="1"/>
    <n v="1"/>
    <n v="0"/>
    <n v="14445"/>
    <n v="76.78"/>
    <x v="0"/>
  </r>
  <r>
    <s v="2015-11-25"/>
    <s v="2016-01-11"/>
    <s v="2016-01-15"/>
    <s v="2016-01-15"/>
    <n v="47"/>
    <n v="51"/>
    <s v="XIAMEN"/>
    <s v="FOB"/>
    <x v="0"/>
    <n v="0"/>
    <s v="HLXU5219610"/>
    <s v="RAILWAY"/>
    <s v="GDAŃSK"/>
    <s v="1"/>
    <s v="20336/2015/9"/>
    <n v="54"/>
    <s v="SS16"/>
    <s v="QUANZHOU CEREALS O&amp;F"/>
    <n v="2379"/>
    <n v="0"/>
    <n v="1"/>
    <n v="0"/>
    <n v="37491"/>
    <n v="52.02"/>
    <x v="0"/>
  </r>
  <r>
    <s v="2015-11-25"/>
    <s v="2016-01-11"/>
    <s v="2016-01-15"/>
    <s v="2016-01-15"/>
    <n v="47"/>
    <n v="51"/>
    <s v="XIAMEN"/>
    <s v="FOB"/>
    <x v="0"/>
    <n v="0"/>
    <s v="ITAU4199022,TGHU4493480"/>
    <s v="RAILWAY"/>
    <s v="GDAŃSK"/>
    <s v="1"/>
    <s v="62948/SS16/1"/>
    <n v="52"/>
    <s v="SS16"/>
    <s v="JIUJIANG DANNIER KNITTING CO."/>
    <n v="5781"/>
    <n v="0"/>
    <n v="2"/>
    <n v="0"/>
    <n v="108327"/>
    <n v="100.16"/>
    <x v="0"/>
  </r>
  <r>
    <s v="2015-11-25"/>
    <s v="2016-01-11"/>
    <s v="2016-01-15"/>
    <s v="2016-01-15"/>
    <n v="47"/>
    <n v="51"/>
    <s v="XIAMEN"/>
    <s v="FOB"/>
    <x v="0"/>
    <n v="0"/>
    <s v="TCLU2829540"/>
    <s v="RAILWAY"/>
    <s v="GDAŃSK"/>
    <s v="1"/>
    <s v="20336/2015/2"/>
    <n v="54"/>
    <s v="SS16"/>
    <s v="QUANZHOU CEREALS O&amp;F"/>
    <n v="1088"/>
    <n v="1"/>
    <n v="0"/>
    <n v="0"/>
    <n v="16849"/>
    <n v="21.11"/>
    <x v="0"/>
  </r>
  <r>
    <s v="2015-11-27"/>
    <s v="2015-12-27"/>
    <s v="2015-12-31"/>
    <s v="2015-12-31"/>
    <n v="30"/>
    <n v="34"/>
    <s v="TUTICORIN"/>
    <s v="FOB"/>
    <x v="0"/>
    <n v="0"/>
    <s v="HLXU3268745"/>
    <s v="TRUCK"/>
    <s v="GDYNIA"/>
    <s v="1"/>
    <s v="20214/2015/8"/>
    <n v="54"/>
    <s v="SS16"/>
    <s v="LICHEE APPAREL"/>
    <n v="756"/>
    <n v="1"/>
    <n v="0"/>
    <n v="0"/>
    <n v="14758"/>
    <n v="18.37"/>
    <x v="2"/>
  </r>
  <r>
    <s v="2015-11-27"/>
    <s v="2016-01-02"/>
    <s v="2016-01-14"/>
    <s v="2016-01-14"/>
    <n v="36"/>
    <n v="48"/>
    <s v="SHANGHAI"/>
    <s v="FOB"/>
    <x v="0"/>
    <n v="1"/>
    <s v="LCL"/>
    <s v="TRUCK"/>
    <s v="HAMBURG"/>
    <s v="1"/>
    <s v="19960/2015/5"/>
    <n v="54"/>
    <s v="SS16"/>
    <s v="SUMEC TEXTILE"/>
    <n v="302"/>
    <n v="0"/>
    <n v="0"/>
    <n v="0"/>
    <n v="3226"/>
    <n v="13"/>
    <x v="0"/>
  </r>
  <r>
    <s v="2015-11-27"/>
    <s v="2016-01-03"/>
    <s v="2016-01-14"/>
    <s v="2016-01-14"/>
    <n v="37"/>
    <n v="48"/>
    <s v="SHANGHAI"/>
    <s v="FOB"/>
    <x v="0"/>
    <n v="1"/>
    <s v="LCL"/>
    <s v="TRUCK"/>
    <s v="HAMBURG"/>
    <s v="1"/>
    <s v="20456/2015/3"/>
    <n v="54"/>
    <s v="SS16"/>
    <s v="ANHUI GARMENTS I&amp;E"/>
    <n v="220"/>
    <n v="0"/>
    <n v="0"/>
    <n v="0"/>
    <n v="3383"/>
    <n v="8.68"/>
    <x v="0"/>
  </r>
  <r>
    <s v="2015-11-27"/>
    <s v="2016-01-05"/>
    <s v="2016-01-08"/>
    <s v="2016-01-08"/>
    <n v="39"/>
    <n v="42"/>
    <s v="SHANGHAI"/>
    <s v="FOB"/>
    <x v="0"/>
    <n v="0"/>
    <s v="TCNU7102720"/>
    <s v="TRUCK"/>
    <s v="GDAŃSK"/>
    <s v="1"/>
    <s v="61545/SS16/1"/>
    <n v="52"/>
    <s v="SS16"/>
    <s v="EUMETEX COMPANY"/>
    <n v="2742"/>
    <n v="0"/>
    <n v="0"/>
    <n v="1"/>
    <n v="54164"/>
    <n v="59.13"/>
    <x v="0"/>
  </r>
  <r>
    <s v="2015-11-28"/>
    <s v="2016-01-05"/>
    <s v="2016-01-08"/>
    <s v="2016-01-08"/>
    <n v="38"/>
    <n v="41"/>
    <s v="CHITTAGONG"/>
    <s v="FOB"/>
    <x v="0"/>
    <n v="1"/>
    <s v="GESU6297903"/>
    <s v="TRUCK"/>
    <s v="GDAŃSK"/>
    <s v="1"/>
    <s v="20467/2015/13"/>
    <n v="54"/>
    <s v="SS16"/>
    <s v="INNOVATION DESIGN"/>
    <n v="1620"/>
    <n v="0"/>
    <n v="0"/>
    <n v="1"/>
    <n v="25178"/>
    <n v="35.14"/>
    <x v="1"/>
  </r>
  <r>
    <s v="2015-11-28"/>
    <s v="2016-01-05"/>
    <s v="2016-01-08"/>
    <s v="2016-01-08"/>
    <n v="38"/>
    <n v="41"/>
    <s v="CHITTAGONG"/>
    <s v="FOB"/>
    <x v="0"/>
    <n v="1"/>
    <s v="GESU6297903,HLXU6122585"/>
    <s v="TRUCK"/>
    <s v="GDAŃSK"/>
    <s v="1"/>
    <s v="20216/2015/8"/>
    <n v="54"/>
    <s v="SS16"/>
    <s v="FAIR TRADE INT'L"/>
    <n v="2808"/>
    <n v="0"/>
    <n v="0"/>
    <n v="2"/>
    <n v="43093"/>
    <n v="81.97"/>
    <x v="1"/>
  </r>
  <r>
    <s v="2015-11-29"/>
    <s v="2016-01-11"/>
    <s v="2016-01-15"/>
    <s v="2016-01-15"/>
    <n v="43"/>
    <n v="47"/>
    <s v="NINGBO"/>
    <s v="FOB"/>
    <x v="0"/>
    <n v="0"/>
    <s v="SEGU5525080"/>
    <s v="RAILWAY"/>
    <s v="GDAŃSK"/>
    <s v="1"/>
    <s v="20632/2015/1"/>
    <n v="54"/>
    <s v="SS16"/>
    <s v="NINGBO JAGOO TRADING"/>
    <n v="1297"/>
    <n v="0"/>
    <n v="1"/>
    <n v="0"/>
    <n v="18071"/>
    <n v="46.2"/>
    <x v="0"/>
  </r>
  <r>
    <s v="2015-11-30"/>
    <s v="2015-12-23"/>
    <s v="2016-01-05"/>
    <s v="2016-01-05"/>
    <n v="23"/>
    <n v="36"/>
    <s v="MUMBAI"/>
    <s v="FOB"/>
    <x v="0"/>
    <n v="0"/>
    <s v="GESU5661498"/>
    <s v="TRUCK"/>
    <s v="HAMBURG"/>
    <s v="1"/>
    <s v="20991/2015/6"/>
    <n v="54"/>
    <s v="SS16"/>
    <s v="SANGOTRA FASHIONS"/>
    <n v="2823"/>
    <n v="0"/>
    <n v="0"/>
    <n v="1"/>
    <n v="47064"/>
    <n v="64.41"/>
    <x v="2"/>
  </r>
  <r>
    <s v="2015-11-30"/>
    <s v="2015-12-23"/>
    <s v="2016-01-05"/>
    <s v="2016-01-05"/>
    <n v="23"/>
    <n v="36"/>
    <s v="MUMBAI"/>
    <s v="FOB"/>
    <x v="0"/>
    <n v="0"/>
    <s v="HLXU8595144"/>
    <s v="TRUCK"/>
    <s v="HAMBURG"/>
    <s v="1"/>
    <s v="20991/2015/2"/>
    <n v="54"/>
    <s v="SS16"/>
    <s v="SANGOTRA FASHIONS"/>
    <n v="2868"/>
    <n v="0"/>
    <n v="0"/>
    <n v="1"/>
    <n v="51577"/>
    <n v="66.42"/>
    <x v="2"/>
  </r>
  <r>
    <s v="2015-11-30"/>
    <s v="2016-01-01"/>
    <s v="2016-01-07"/>
    <s v="2016-01-07"/>
    <n v="32"/>
    <n v="38"/>
    <s v="NINGBO"/>
    <s v="FOB"/>
    <x v="0"/>
    <n v="0"/>
    <s v="YMLU8263706"/>
    <s v="RAILWAY"/>
    <s v="GDAŃSK"/>
    <s v="1"/>
    <s v="21046/2015/9"/>
    <n v="54"/>
    <s v="SS16"/>
    <s v="NINGBO MIAORUI"/>
    <n v="1266"/>
    <n v="0"/>
    <n v="0"/>
    <n v="1"/>
    <n v="23605"/>
    <n v="57.75"/>
    <x v="0"/>
  </r>
  <r>
    <s v="2015-11-30"/>
    <s v="2016-01-04"/>
    <s v="2016-01-14"/>
    <s v="2016-01-14"/>
    <n v="35"/>
    <n v="45"/>
    <s v="NINGBO"/>
    <s v="FOB"/>
    <x v="0"/>
    <n v="1"/>
    <s v="LCL"/>
    <s v="TRUCK"/>
    <s v="HAMBURG"/>
    <s v="1"/>
    <s v="20613/2015/3"/>
    <n v="54"/>
    <s v="SS16"/>
    <s v="VIVID COLOUR"/>
    <n v="267"/>
    <n v="0"/>
    <n v="0"/>
    <n v="0"/>
    <n v="4141"/>
    <n v="4.26"/>
    <x v="0"/>
  </r>
  <r>
    <s v="2015-11-30"/>
    <s v="2016-01-07"/>
    <s v="2016-01-11"/>
    <s v="2016-01-11"/>
    <n v="38"/>
    <n v="42"/>
    <s v="JAKARTA"/>
    <s v="FOB"/>
    <x v="0"/>
    <n v="0"/>
    <s v="HLXU1239590"/>
    <s v="RAILWAY"/>
    <s v="GDAŃSK"/>
    <s v="1"/>
    <s v="21037/2015/1"/>
    <n v="54"/>
    <s v="SS16"/>
    <s v="PT.MATAHARI SENTOSA"/>
    <n v="1152"/>
    <n v="1"/>
    <n v="0"/>
    <n v="0"/>
    <n v="19211"/>
    <n v="20.63"/>
    <x v="4"/>
  </r>
  <r>
    <s v="2015-12-01"/>
    <s v="2016-01-09"/>
    <s v="2016-01-15"/>
    <s v="2016-01-15"/>
    <n v="39"/>
    <n v="45"/>
    <s v="XIAMEN"/>
    <s v="FOB"/>
    <x v="0"/>
    <n v="1"/>
    <s v="LCL"/>
    <s v="TRUCK"/>
    <s v="GDAŃSK"/>
    <s v="1"/>
    <s v="20461/2015/1"/>
    <n v="52"/>
    <s v="SS16"/>
    <s v="XIAMEN KINGLAND"/>
    <n v="21"/>
    <n v="0"/>
    <n v="0"/>
    <n v="0"/>
    <n v="2040"/>
    <n v="1.76"/>
    <x v="0"/>
  </r>
  <r>
    <s v="2015-12-01"/>
    <s v="2016-01-09"/>
    <s v="2016-01-13"/>
    <s v="2016-01-13"/>
    <n v="39"/>
    <n v="43"/>
    <s v="XIAMEN"/>
    <s v="FOB"/>
    <x v="0"/>
    <n v="0"/>
    <s v="MRKU2508247,MSKU0497079,MSKU9933580"/>
    <s v="RAILWAY"/>
    <s v="GDAŃSK"/>
    <s v="1"/>
    <s v="20647/2015/5"/>
    <n v="54"/>
    <s v="SS16"/>
    <s v="XIAMEN KINGLAND"/>
    <n v="3595"/>
    <n v="0"/>
    <n v="0"/>
    <n v="3"/>
    <n v="49348"/>
    <n v="169.4"/>
    <x v="0"/>
  </r>
  <r>
    <m/>
    <m/>
    <m/>
    <m/>
    <m/>
    <m/>
    <m/>
    <m/>
    <x v="1"/>
    <m/>
    <m/>
    <m/>
    <m/>
    <m/>
    <m/>
    <m/>
    <m/>
    <m/>
    <m/>
    <m/>
    <m/>
    <m/>
    <m/>
    <m/>
    <x v="3"/>
  </r>
  <r>
    <s v="2015-12-01"/>
    <s v="2016-01-09"/>
    <s v="2016-01-13"/>
    <s v="2016-01-13"/>
    <n v="39"/>
    <n v="43"/>
    <s v="XIAMEN"/>
    <s v="FOB"/>
    <x v="0"/>
    <n v="0"/>
    <s v="MRKU3741905,MSKU0818327,PONU8162261"/>
    <s v="RAILWAY"/>
    <s v="GDAŃSK"/>
    <s v="1"/>
    <s v="20647/2015/1"/>
    <n v="54"/>
    <s v="SS16"/>
    <s v="XIAMEN KINGLAND"/>
    <n v="3374"/>
    <n v="0"/>
    <n v="0"/>
    <n v="3"/>
    <n v="44145"/>
    <n v="172.84"/>
    <x v="0"/>
  </r>
  <r>
    <m/>
    <m/>
    <m/>
    <m/>
    <m/>
    <m/>
    <m/>
    <m/>
    <x v="1"/>
    <m/>
    <m/>
    <m/>
    <m/>
    <m/>
    <m/>
    <m/>
    <m/>
    <m/>
    <m/>
    <m/>
    <m/>
    <m/>
    <m/>
    <m/>
    <x v="3"/>
  </r>
  <r>
    <s v="2015-12-01"/>
    <s v="2016-01-09"/>
    <s v="2016-01-13"/>
    <s v="2016-01-13"/>
    <n v="39"/>
    <n v="43"/>
    <s v="XIAMEN"/>
    <s v="FOB"/>
    <x v="0"/>
    <n v="0"/>
    <s v="PONU0303105"/>
    <s v="RAILWAY"/>
    <s v="GDAŃSK"/>
    <s v="1"/>
    <s v="20368/2015/2"/>
    <n v="54"/>
    <s v="SS16"/>
    <s v="XIAMEN HALO WORLD"/>
    <n v="972"/>
    <n v="1"/>
    <n v="0"/>
    <n v="0"/>
    <n v="16399"/>
    <n v="14.58"/>
    <x v="0"/>
  </r>
  <r>
    <s v="2015-12-01"/>
    <s v="2016-01-09"/>
    <s v="2016-01-14"/>
    <s v="2016-01-14"/>
    <n v="39"/>
    <n v="44"/>
    <s v="CHITTAGONG"/>
    <s v="FOB"/>
    <x v="0"/>
    <n v="1"/>
    <s v="MRKU0220014"/>
    <s v="RAILWAY"/>
    <s v="GDAŃSK"/>
    <s v="1"/>
    <s v="20216/2015/9"/>
    <n v="54"/>
    <s v="SS16"/>
    <s v="FAIR TRADE INT'L"/>
    <n v="516"/>
    <n v="0"/>
    <n v="1"/>
    <n v="0"/>
    <n v="8444"/>
    <n v="11.7"/>
    <x v="1"/>
  </r>
  <r>
    <s v="2015-12-01"/>
    <s v="2016-01-09"/>
    <s v="2016-01-14"/>
    <s v="2016-01-14"/>
    <n v="39"/>
    <n v="44"/>
    <s v="CHITTAGONG"/>
    <s v="FOB"/>
    <x v="0"/>
    <n v="1"/>
    <m/>
    <s v="RAILWAY"/>
    <s v="GDAŃSK"/>
    <s v="1"/>
    <s v="20231/2015/9"/>
    <n v="54"/>
    <s v="SS16"/>
    <s v="SHUDDHO MODEHAUS"/>
    <n v="1006"/>
    <m/>
    <m/>
    <m/>
    <n v="16430"/>
    <n v="20.46"/>
    <x v="1"/>
  </r>
  <r>
    <s v="2015-12-01"/>
    <s v="2016-01-09"/>
    <s v="2016-01-14"/>
    <s v="2016-01-14"/>
    <n v="39"/>
    <n v="44"/>
    <s v="CHITTAGONG"/>
    <s v="FOB"/>
    <x v="0"/>
    <n v="1"/>
    <m/>
    <s v="RAILWAY"/>
    <s v="GDAŃSK"/>
    <s v="1"/>
    <s v="20808/2015/11"/>
    <n v="54"/>
    <s v="SS16"/>
    <s v="FASHION WEAR INT'L"/>
    <n v="1052"/>
    <m/>
    <m/>
    <m/>
    <n v="18138"/>
    <n v="15.04"/>
    <x v="1"/>
  </r>
  <r>
    <s v="2015-12-03"/>
    <s v="2016-01-11"/>
    <s v="2016-01-15"/>
    <s v="2016-01-15"/>
    <n v="39"/>
    <n v="43"/>
    <s v="XIAMEN"/>
    <s v="FOB"/>
    <x v="0"/>
    <n v="0"/>
    <s v="HLXU6240612"/>
    <s v="TRUCK"/>
    <s v="HAMBURG"/>
    <s v="1"/>
    <s v="29754/2015/3"/>
    <n v="51"/>
    <s v="SS16"/>
    <s v="BOK CO., LTD."/>
    <n v="1184"/>
    <n v="0"/>
    <n v="0"/>
    <n v="1"/>
    <n v="9766"/>
    <n v="55.67"/>
    <x v="0"/>
  </r>
  <r>
    <s v="2015-12-03"/>
    <s v="2016-01-12"/>
    <s v="2016-01-19"/>
    <s v="2016-01-19"/>
    <n v="40"/>
    <n v="47"/>
    <s v="XIAMEN"/>
    <s v="FOB"/>
    <x v="0"/>
    <n v="0"/>
    <s v="TCLU5997716"/>
    <s v="RAILWAY"/>
    <s v="GDAŃSK"/>
    <s v="1"/>
    <s v="29754/2015/2"/>
    <n v="51"/>
    <s v="SS16"/>
    <s v="BOK CO., LTD."/>
    <n v="1465"/>
    <n v="0"/>
    <n v="0"/>
    <n v="1"/>
    <n v="12657"/>
    <n v="60.83"/>
    <x v="0"/>
  </r>
  <r>
    <s v="2015-12-07"/>
    <s v="2016-01-09"/>
    <s v="2016-01-15"/>
    <s v="2016-01-15"/>
    <n v="33"/>
    <n v="39"/>
    <s v="NINGBO"/>
    <s v="FOB"/>
    <x v="0"/>
    <n v="0"/>
    <s v="PONU1712474"/>
    <s v="RAILWAY"/>
    <s v="GDAŃSK"/>
    <s v="1"/>
    <s v="61556/SS16/1"/>
    <n v="52"/>
    <s v="SS16"/>
    <s v="VIVID COLOUR"/>
    <n v="2188"/>
    <n v="0"/>
    <n v="1"/>
    <n v="0"/>
    <n v="32602"/>
    <n v="46"/>
    <x v="0"/>
  </r>
  <r>
    <s v="2015-12-07"/>
    <s v="2016-01-11"/>
    <s v="2016-01-22"/>
    <s v="2016-01-22"/>
    <n v="35"/>
    <n v="46"/>
    <s v="SHANGHAI"/>
    <s v="FOB"/>
    <x v="0"/>
    <n v="1"/>
    <s v="LCL"/>
    <s v="TRUCK"/>
    <s v="HAMBURG"/>
    <s v="1"/>
    <s v="21782/2015/1"/>
    <n v="54"/>
    <s v="SS16"/>
    <s v="JIANGSU SAINTEK"/>
    <n v="316"/>
    <n v="0"/>
    <n v="0"/>
    <n v="0"/>
    <n v="5049"/>
    <n v="12.75"/>
    <x v="0"/>
  </r>
  <r>
    <s v="2015-12-09"/>
    <s v="2015-12-11"/>
    <s v="2015-12-17"/>
    <s v="2015-12-17"/>
    <n v="2"/>
    <n v="8"/>
    <s v="DHAKA"/>
    <s v="FOB"/>
    <x v="2"/>
    <n v="1"/>
    <s v="AIR"/>
    <s v="TRUCK"/>
    <s v="ŁÓDŹ"/>
    <s v="1"/>
    <s v="62133/SS16/1"/>
    <n v="54"/>
    <s v="SS16"/>
    <s v="SHUDDHO MODEHAUS"/>
    <n v="1032"/>
    <n v="0"/>
    <n v="0"/>
    <n v="0"/>
    <n v="13946"/>
    <n v="21.95"/>
    <x v="1"/>
  </r>
  <r>
    <s v="2015-12-09"/>
    <s v="2015-12-14"/>
    <s v="2015-12-17"/>
    <s v="2015-12-17"/>
    <n v="5"/>
    <n v="8"/>
    <s v="ŁÓDŹ"/>
    <s v="DDU"/>
    <x v="2"/>
    <n v="1"/>
    <s v="AIR"/>
    <s v="TRUCK"/>
    <s v="WARSZAWA"/>
    <s v="1"/>
    <s v="21017/2015/1"/>
    <n v="54"/>
    <s v="SS16"/>
    <s v="SEER GLOBAL LTD."/>
    <n v="391"/>
    <n v="0"/>
    <n v="0"/>
    <n v="0"/>
    <n v="7443"/>
    <n v="6.89"/>
    <x v="2"/>
  </r>
  <r>
    <s v="2015-12-09"/>
    <s v="2016-01-09"/>
    <s v="2016-01-13"/>
    <s v="2016-01-13"/>
    <n v="31"/>
    <n v="35"/>
    <s v="YANTIAN"/>
    <s v="FOB"/>
    <x v="0"/>
    <n v="0"/>
    <s v="MSKU9159956"/>
    <s v="RAILWAY"/>
    <s v="GDAŃSK"/>
    <s v="1"/>
    <s v="32380/2015/3"/>
    <n v="51"/>
    <s v="SS16"/>
    <s v="BEEKO"/>
    <n v="1205"/>
    <n v="0"/>
    <n v="1"/>
    <n v="0"/>
    <n v="13053"/>
    <n v="57.47"/>
    <x v="0"/>
  </r>
  <r>
    <s v="2015-12-12"/>
    <s v="2015-12-14"/>
    <s v="2015-12-23"/>
    <s v="2015-12-23"/>
    <n v="2"/>
    <n v="11"/>
    <s v="ŁÓDŹ"/>
    <s v="DDU"/>
    <x v="2"/>
    <n v="1"/>
    <s v="AIR"/>
    <s v="TRUCK"/>
    <s v="FRANKFURT"/>
    <s v="1"/>
    <s v="20467/2015/1"/>
    <n v="54"/>
    <s v="SS16"/>
    <s v="INNOVATION DESIGN"/>
    <n v="822"/>
    <n v="0"/>
    <n v="0"/>
    <n v="0"/>
    <n v="12568"/>
    <n v="21.38"/>
    <x v="1"/>
  </r>
  <r>
    <s v="2015-12-12"/>
    <s v="2015-12-17"/>
    <s v="2015-12-17"/>
    <s v="2015-12-17"/>
    <n v="5"/>
    <n v="5"/>
    <s v="ISTANBUL"/>
    <s v="FCA"/>
    <x v="3"/>
    <n v="0"/>
    <m/>
    <s v="TRUCK"/>
    <s v="ŁÓDŹ"/>
    <s v="1"/>
    <s v="21779/2015/1"/>
    <n v="54"/>
    <s v="SS16"/>
    <s v="FATIH TEKSTIL SANAYI"/>
    <n v="702"/>
    <n v="0"/>
    <n v="0"/>
    <n v="0"/>
    <n v="73683"/>
    <n v="50.54"/>
    <x v="5"/>
  </r>
  <r>
    <s v="2015-12-13"/>
    <s v="2016-01-14"/>
    <s v="2016-01-22"/>
    <s v="2016-01-22"/>
    <n v="32"/>
    <n v="40"/>
    <s v="SHENZHEN"/>
    <s v="FOB"/>
    <x v="0"/>
    <n v="1"/>
    <s v="LCL"/>
    <s v="TRUCK"/>
    <s v="HAMBURG"/>
    <s v="1"/>
    <s v="35144/2015/3"/>
    <n v="51"/>
    <s v="SS16"/>
    <s v="HANGZHOU JASON TRAD"/>
    <n v="280"/>
    <n v="0"/>
    <n v="0"/>
    <n v="0"/>
    <n v="2264"/>
    <n v="10.15"/>
    <x v="0"/>
  </r>
  <r>
    <s v="2015-12-14"/>
    <s v="2016-01-14"/>
    <s v="2016-01-22"/>
    <s v="2016-01-22"/>
    <n v="31"/>
    <n v="39"/>
    <s v="NINGBO"/>
    <s v="FOB"/>
    <x v="0"/>
    <n v="1"/>
    <s v="LCL"/>
    <s v="TRUCK"/>
    <s v="HAMBURG"/>
    <s v="1"/>
    <s v="35144/2015/1"/>
    <n v="51"/>
    <s v="SS16"/>
    <s v="HANGZHOU JASON TRAD"/>
    <n v="640"/>
    <n v="0"/>
    <n v="0"/>
    <n v="0"/>
    <n v="4700"/>
    <n v="8.15"/>
    <x v="0"/>
  </r>
  <r>
    <s v="2015-12-14"/>
    <s v="2016-01-15"/>
    <s v="2016-01-20"/>
    <s v="2016-01-20"/>
    <n v="32"/>
    <n v="37"/>
    <s v="NINGBO"/>
    <s v="FOB"/>
    <x v="0"/>
    <n v="0"/>
    <s v="MIEU0054931,MRKU3084652,MSKU6405038,PONU7519035"/>
    <s v="RAILWAY"/>
    <s v="GDAŃSK"/>
    <s v="1"/>
    <s v="21046/2015/3"/>
    <n v="54"/>
    <s v="SS16"/>
    <s v="NINGBO MIAORUI"/>
    <n v="4911"/>
    <n v="0"/>
    <n v="1"/>
    <n v="3"/>
    <n v="85928"/>
    <n v="242.59"/>
    <x v="0"/>
  </r>
  <r>
    <m/>
    <m/>
    <m/>
    <m/>
    <m/>
    <m/>
    <m/>
    <m/>
    <x v="1"/>
    <m/>
    <m/>
    <m/>
    <m/>
    <m/>
    <m/>
    <m/>
    <m/>
    <m/>
    <m/>
    <m/>
    <m/>
    <m/>
    <m/>
    <m/>
    <x v="3"/>
  </r>
  <r>
    <m/>
    <m/>
    <m/>
    <m/>
    <m/>
    <m/>
    <m/>
    <m/>
    <x v="1"/>
    <m/>
    <m/>
    <m/>
    <m/>
    <m/>
    <m/>
    <m/>
    <m/>
    <m/>
    <m/>
    <m/>
    <m/>
    <m/>
    <m/>
    <m/>
    <x v="3"/>
  </r>
  <r>
    <s v="2015-12-18"/>
    <s v="2015-12-21"/>
    <s v="2015-12-23"/>
    <s v="2015-12-23"/>
    <n v="3"/>
    <n v="5"/>
    <s v="ŁÓDŹ"/>
    <s v="DDU"/>
    <x v="2"/>
    <n v="1"/>
    <s v="AIR"/>
    <s v="TRUCK"/>
    <s v="WARSZAWA"/>
    <s v="1"/>
    <s v="20214/2015/9"/>
    <n v="54"/>
    <s v="SS16"/>
    <s v="LICHEE APPAREL"/>
    <n v="1322"/>
    <n v="0"/>
    <n v="0"/>
    <n v="0"/>
    <n v="22566"/>
    <m/>
    <x v="2"/>
  </r>
  <r>
    <s v="2015-12-18"/>
    <s v="2015-12-22"/>
    <s v="2015-12-31"/>
    <s v="2015-12-31"/>
    <n v="4"/>
    <n v="13"/>
    <s v="ŁÓDŹ"/>
    <s v="DDU"/>
    <x v="2"/>
    <n v="1"/>
    <s v="AIR"/>
    <s v="TRUCK"/>
    <s v="WARSZAWA"/>
    <s v="1"/>
    <s v="20214/2015/10"/>
    <n v="54"/>
    <s v="SS16"/>
    <s v="LICHEE APPAREL"/>
    <n v="669"/>
    <n v="0"/>
    <n v="0"/>
    <n v="0"/>
    <n v="11676"/>
    <m/>
    <x v="2"/>
  </r>
  <r>
    <s v="2015-12-18"/>
    <s v="2016-01-25"/>
    <s v="2016-01-28"/>
    <s v="2016-01-28"/>
    <n v="38"/>
    <n v="41"/>
    <s v="SHANGHAI"/>
    <s v="FOB"/>
    <x v="0"/>
    <n v="0"/>
    <s v="HLXU5113980"/>
    <s v="TRUCK"/>
    <s v="GDAŃSK"/>
    <s v="1"/>
    <s v="23568/2015/2"/>
    <n v="52"/>
    <s v="SS16"/>
    <s v="BRIGHT SHOW INT.LTD"/>
    <n v="2167"/>
    <n v="0"/>
    <n v="1"/>
    <n v="0"/>
    <n v="39900"/>
    <n v="44.72"/>
    <x v="0"/>
  </r>
  <r>
    <s v="2015-12-19"/>
    <s v="2015-12-22"/>
    <s v="2015-12-23"/>
    <s v="2015-12-23"/>
    <n v="3"/>
    <n v="4"/>
    <s v="ŁÓDŹ"/>
    <s v="DDU"/>
    <x v="2"/>
    <n v="1"/>
    <s v="AIR"/>
    <s v="TRUCK"/>
    <s v="WARSZAWA"/>
    <s v="1"/>
    <s v="26207/2015/1"/>
    <n v="54"/>
    <s v="SS16"/>
    <s v="STYLZ WEAR"/>
    <n v="268"/>
    <n v="0"/>
    <n v="0"/>
    <n v="0"/>
    <n v="3311"/>
    <m/>
    <x v="2"/>
  </r>
  <r>
    <s v="2015-12-19"/>
    <s v="2016-01-10"/>
    <s v="2016-01-14"/>
    <s v="2016-01-14"/>
    <n v="22"/>
    <n v="26"/>
    <s v="TUTICORIN"/>
    <s v="FOB"/>
    <x v="0"/>
    <n v="1"/>
    <s v="MRKU8549496"/>
    <s v="TRUCK"/>
    <s v="HAMBURG"/>
    <s v="1"/>
    <s v="20217/2015/9"/>
    <n v="54"/>
    <s v="SS16"/>
    <s v="BLOOM CLOTHING CO."/>
    <n v="531"/>
    <n v="1"/>
    <n v="0"/>
    <n v="0"/>
    <n v="9414"/>
    <n v="5.15"/>
    <x v="2"/>
  </r>
  <r>
    <s v="2015-12-19"/>
    <s v="2016-01-10"/>
    <s v="2016-01-14"/>
    <s v="2016-01-14"/>
    <n v="22"/>
    <n v="26"/>
    <s v="TUTICORIN"/>
    <s v="FOB"/>
    <x v="0"/>
    <n v="1"/>
    <m/>
    <s v="TRUCK"/>
    <s v="HAMBURG"/>
    <s v="1"/>
    <s v="61693/SS16/1"/>
    <n v="52"/>
    <s v="SS16"/>
    <s v="BLOOM CLOTHING CO."/>
    <n v="1255"/>
    <m/>
    <m/>
    <m/>
    <n v="24666"/>
    <n v="11.67"/>
    <x v="2"/>
  </r>
  <r>
    <s v="2015-12-19"/>
    <s v="2016-01-10"/>
    <s v="2016-01-14"/>
    <s v="2016-01-14"/>
    <n v="22"/>
    <n v="26"/>
    <s v="TUTICORIN"/>
    <s v="FOB"/>
    <x v="0"/>
    <n v="1"/>
    <m/>
    <s v="TRUCK"/>
    <s v="HAMBURG"/>
    <s v="1"/>
    <s v="61693/SS16/2"/>
    <n v="52"/>
    <s v="SS16"/>
    <s v="BLOOM CLOTHING CO."/>
    <n v="767"/>
    <m/>
    <m/>
    <m/>
    <n v="13010"/>
    <n v="7.51"/>
    <x v="2"/>
  </r>
  <r>
    <s v="2015-12-19"/>
    <s v="2016-01-22"/>
    <s v="2016-01-27"/>
    <s v="2016-01-27"/>
    <n v="34"/>
    <n v="39"/>
    <s v="SHANGHAI"/>
    <s v="FOB"/>
    <x v="0"/>
    <n v="0"/>
    <s v="MRKU3199245,MRKU4287340,MSKU9757264"/>
    <s v="RAILWAY"/>
    <s v="GDAŃSK"/>
    <s v="1"/>
    <s v="27355/2015/3"/>
    <n v="51"/>
    <s v="SS16"/>
    <s v="ANHUI XINA"/>
    <n v="4873"/>
    <n v="0"/>
    <n v="0"/>
    <n v="3"/>
    <n v="68820"/>
    <n v="190.48"/>
    <x v="0"/>
  </r>
  <r>
    <m/>
    <m/>
    <m/>
    <m/>
    <m/>
    <m/>
    <m/>
    <m/>
    <x v="1"/>
    <m/>
    <m/>
    <m/>
    <m/>
    <m/>
    <m/>
    <m/>
    <m/>
    <m/>
    <m/>
    <m/>
    <m/>
    <m/>
    <m/>
    <m/>
    <x v="3"/>
  </r>
  <r>
    <s v="2015-12-19"/>
    <s v="2016-01-25"/>
    <s v="2016-01-28"/>
    <s v="2016-01-28"/>
    <n v="37"/>
    <n v="40"/>
    <s v="CHITTAGONG"/>
    <s v="FOB"/>
    <x v="0"/>
    <n v="1"/>
    <s v="HLXU8313174"/>
    <s v="TRUCK"/>
    <s v="GDAŃSK"/>
    <s v="1"/>
    <s v="20222/2015/4"/>
    <n v="54"/>
    <s v="SS16"/>
    <s v="FASHIONTEX"/>
    <n v="1959"/>
    <n v="0"/>
    <n v="0"/>
    <n v="1"/>
    <n v="45646"/>
    <n v="69.36"/>
    <x v="1"/>
  </r>
  <r>
    <s v="2015-12-19"/>
    <s v="2016-01-25"/>
    <s v="2016-01-29"/>
    <s v="2016-01-29"/>
    <n v="37"/>
    <n v="41"/>
    <s v="CHITTAGONG"/>
    <s v="FOB"/>
    <x v="0"/>
    <n v="1"/>
    <s v="CPSU6401873"/>
    <s v="RAILWAY"/>
    <s v="GDAŃSK"/>
    <s v="1"/>
    <s v="20222/2015/3"/>
    <n v="54"/>
    <s v="SS16"/>
    <s v="FASHIONTEX"/>
    <n v="1934"/>
    <n v="0"/>
    <n v="0"/>
    <n v="1"/>
    <n v="43626"/>
    <n v="69.930000000000007"/>
    <x v="1"/>
  </r>
  <r>
    <s v="2015-12-19"/>
    <s v="2016-01-25"/>
    <s v="2016-01-29"/>
    <s v="2016-01-29"/>
    <n v="37"/>
    <n v="41"/>
    <s v="CHITTAGONG"/>
    <s v="FOB"/>
    <x v="0"/>
    <n v="1"/>
    <s v="HLXU6216616"/>
    <s v="RAILWAY"/>
    <s v="GDAŃSK"/>
    <s v="1"/>
    <s v="20370/2015/2"/>
    <n v="54"/>
    <s v="SS16"/>
    <s v="SAILOR MOON CLOTHING LTD"/>
    <n v="401"/>
    <n v="0"/>
    <n v="0"/>
    <n v="1"/>
    <n v="6101"/>
    <n v="11.47"/>
    <x v="1"/>
  </r>
  <r>
    <s v="2015-12-19"/>
    <s v="2016-01-25"/>
    <s v="2016-01-29"/>
    <s v="2016-01-29"/>
    <n v="37"/>
    <n v="41"/>
    <s v="CHITTAGONG"/>
    <s v="FOB"/>
    <x v="0"/>
    <n v="1"/>
    <m/>
    <s v="RAILWAY"/>
    <s v="GDAŃSK"/>
    <s v="1"/>
    <s v="20467/2015/14"/>
    <n v="54"/>
    <s v="SS16"/>
    <s v="INNOVATION DESIGN"/>
    <n v="1685"/>
    <m/>
    <m/>
    <m/>
    <n v="28562"/>
    <n v="44.25"/>
    <x v="1"/>
  </r>
  <r>
    <s v="2015-12-19"/>
    <s v="2016-01-25"/>
    <s v="2016-01-29"/>
    <s v="2016-01-29"/>
    <n v="37"/>
    <n v="41"/>
    <s v="CHITTAGONG"/>
    <s v="FOB"/>
    <x v="0"/>
    <n v="1"/>
    <s v="TCLU8360059"/>
    <s v="RAILWAY"/>
    <s v="GDAŃSK"/>
    <s v="1"/>
    <s v="20808/2015/3"/>
    <n v="54"/>
    <s v="SS16"/>
    <s v="FASHION WEAR INT'L"/>
    <n v="3598"/>
    <n v="0"/>
    <n v="0"/>
    <n v="1"/>
    <n v="75859"/>
    <n v="53.22"/>
    <x v="1"/>
  </r>
  <r>
    <s v="2015-12-19"/>
    <s v="2016-01-25"/>
    <s v="2016-02-04"/>
    <s v="2016-02-04"/>
    <n v="37"/>
    <n v="47"/>
    <s v="CHITTAGONG"/>
    <s v="FOB"/>
    <x v="0"/>
    <n v="1"/>
    <s v="FCIU8497085"/>
    <s v="RAILWAY"/>
    <s v="GDAŃSK"/>
    <s v="1"/>
    <s v="20228/2015/6"/>
    <n v="54"/>
    <s v="SS16"/>
    <s v="BONDED FASHION LTD."/>
    <n v="535"/>
    <n v="0"/>
    <n v="0"/>
    <n v="1"/>
    <n v="10162"/>
    <n v="5.4"/>
    <x v="1"/>
  </r>
  <r>
    <s v="2015-12-19"/>
    <s v="2016-01-25"/>
    <s v="2016-02-04"/>
    <s v="2016-02-04"/>
    <n v="37"/>
    <n v="47"/>
    <s v="CHITTAGONG"/>
    <s v="FOB"/>
    <x v="0"/>
    <n v="1"/>
    <m/>
    <s v="RAILWAY"/>
    <s v="GDAŃSK"/>
    <s v="1"/>
    <s v="20370/2015/5"/>
    <n v="54"/>
    <s v="SS16"/>
    <s v="SAILOR MOON CLOTHING LTD"/>
    <n v="996"/>
    <m/>
    <m/>
    <m/>
    <n v="14518"/>
    <n v="20.309999999999999"/>
    <x v="1"/>
  </r>
  <r>
    <s v="2015-12-19"/>
    <s v="2016-01-25"/>
    <s v="2016-02-04"/>
    <s v="2016-02-04"/>
    <n v="37"/>
    <n v="47"/>
    <s v="CHITTAGONG"/>
    <s v="FOB"/>
    <x v="0"/>
    <n v="1"/>
    <m/>
    <s v="RAILWAY"/>
    <s v="GDAŃSK"/>
    <s v="1"/>
    <s v="20376/2015/3"/>
    <n v="54"/>
    <s v="SS16"/>
    <s v="TRANSFIGURE CLOTHING"/>
    <n v="2985"/>
    <m/>
    <m/>
    <m/>
    <n v="67057"/>
    <n v="39.119999999999997"/>
    <x v="1"/>
  </r>
  <r>
    <s v="2015-12-21"/>
    <s v="2016-01-15"/>
    <s v="2016-01-22"/>
    <s v="2016-01-22"/>
    <n v="25"/>
    <n v="32"/>
    <s v="MUMBAI"/>
    <s v="FOB"/>
    <x v="0"/>
    <n v="1"/>
    <s v="LCL"/>
    <s v="TRUCK"/>
    <s v="HAMBURG"/>
    <s v="1"/>
    <s v="21016/2015/2"/>
    <n v="52"/>
    <s v="SS16"/>
    <s v="KANAHIYA OVERSEAS PVT LTD"/>
    <n v="257"/>
    <n v="0"/>
    <n v="0"/>
    <n v="0"/>
    <n v="4536"/>
    <n v="2.48"/>
    <x v="2"/>
  </r>
  <r>
    <s v="2015-12-21"/>
    <s v="2016-01-22"/>
    <s v="2016-01-26"/>
    <s v="2016-01-26"/>
    <n v="32"/>
    <n v="36"/>
    <s v="NINGBO"/>
    <s v="FOB"/>
    <x v="0"/>
    <n v="0"/>
    <s v="MRKU0475490"/>
    <s v="RAILWAY"/>
    <s v="GDAŃSK"/>
    <s v="1"/>
    <s v="20462/2015/3"/>
    <n v="54"/>
    <s v="SS16"/>
    <s v="NINGBO EVERGREEN"/>
    <n v="1655"/>
    <n v="0"/>
    <n v="1"/>
    <n v="0"/>
    <n v="26418"/>
    <n v="37.6"/>
    <x v="0"/>
  </r>
  <r>
    <s v="2015-12-21"/>
    <s v="2016-01-22"/>
    <s v="2016-01-26"/>
    <s v="2016-01-26"/>
    <n v="32"/>
    <n v="36"/>
    <s v="NINGBO"/>
    <s v="FOB"/>
    <x v="0"/>
    <n v="0"/>
    <s v="MRKU2029080,MRKU4751127"/>
    <s v="RAILWAY"/>
    <s v="GDAŃSK"/>
    <s v="1"/>
    <s v="62103/SS16/3"/>
    <n v="52"/>
    <s v="SS16"/>
    <s v="NINGBO MIAORUI"/>
    <n v="4662"/>
    <n v="0"/>
    <n v="0"/>
    <n v="2"/>
    <n v="85024"/>
    <n v="131.57"/>
    <x v="0"/>
  </r>
  <r>
    <s v="2015-12-21"/>
    <s v="2016-01-22"/>
    <s v="2016-01-27"/>
    <s v="2016-01-27"/>
    <n v="32"/>
    <n v="37"/>
    <s v="NINGBO"/>
    <s v="FOB"/>
    <x v="0"/>
    <n v="0"/>
    <s v="MSKU8705190,MSKU9564706"/>
    <s v="RAILWAY"/>
    <s v="GDAŃSK"/>
    <s v="1"/>
    <s v="27069/2015/3"/>
    <n v="51"/>
    <s v="SS16"/>
    <s v="ZHEJIANG YUHONG"/>
    <n v="3151"/>
    <n v="0"/>
    <n v="0"/>
    <n v="2"/>
    <n v="41584"/>
    <n v="131.52000000000001"/>
    <x v="0"/>
  </r>
  <r>
    <s v="2015-12-21"/>
    <s v="2016-01-22"/>
    <s v="2016-01-29"/>
    <s v="2016-01-29"/>
    <n v="32"/>
    <n v="39"/>
    <s v="NINGBO"/>
    <s v="FOB"/>
    <x v="0"/>
    <n v="1"/>
    <s v="MRKU8925443"/>
    <s v="RAILWAY"/>
    <s v="GDAŃSK"/>
    <s v="1"/>
    <s v="20637/2015/2"/>
    <n v="54"/>
    <s v="SS16"/>
    <s v="NINGBO HEYU INT."/>
    <n v="404"/>
    <n v="1"/>
    <n v="0"/>
    <n v="0"/>
    <n v="7672"/>
    <n v="8.6999999999999993"/>
    <x v="0"/>
  </r>
  <r>
    <s v="2015-12-21"/>
    <s v="2016-01-22"/>
    <s v="2016-01-29"/>
    <s v="2016-01-29"/>
    <n v="32"/>
    <n v="39"/>
    <s v="NINGBO"/>
    <s v="FOB"/>
    <x v="0"/>
    <n v="1"/>
    <m/>
    <s v="RAILWAY"/>
    <s v="GDAŃSK"/>
    <s v="1"/>
    <s v="26514/2015/2"/>
    <n v="52"/>
    <s v="SS16"/>
    <s v="NINGBO HAITIAN"/>
    <n v="35"/>
    <m/>
    <m/>
    <m/>
    <n v="8728"/>
    <n v="2.11"/>
    <x v="0"/>
  </r>
  <r>
    <s v="2015-12-21"/>
    <s v="2016-01-22"/>
    <s v="2016-01-29"/>
    <s v="2016-01-29"/>
    <n v="32"/>
    <n v="39"/>
    <s v="NINGBO"/>
    <s v="FOB"/>
    <x v="0"/>
    <n v="1"/>
    <m/>
    <s v="RAILWAY"/>
    <s v="GDAŃSK"/>
    <s v="1"/>
    <s v="35144/2015/2"/>
    <n v="51"/>
    <s v="SS16"/>
    <s v="HANGZHOU JASON TRAD"/>
    <n v="1015"/>
    <m/>
    <m/>
    <m/>
    <n v="7721"/>
    <n v="14.83"/>
    <x v="0"/>
  </r>
  <r>
    <s v="2015-12-21"/>
    <s v="2016-01-25"/>
    <s v="2016-01-28"/>
    <s v="2016-01-28"/>
    <n v="35"/>
    <n v="38"/>
    <s v="XIAMEN"/>
    <s v="FOB"/>
    <x v="0"/>
    <n v="0"/>
    <s v="CPSU6471000"/>
    <s v="TRUCK"/>
    <s v="HAMBURG"/>
    <s v="1"/>
    <s v="36228/2015/1"/>
    <n v="51"/>
    <s v="SS16"/>
    <s v="RUN LIFEWEAR"/>
    <n v="1440"/>
    <n v="0"/>
    <n v="0"/>
    <n v="1"/>
    <n v="13920"/>
    <n v="65.430000000000007"/>
    <x v="0"/>
  </r>
  <r>
    <s v="2015-12-21"/>
    <s v="2016-01-29"/>
    <s v="2016-02-01"/>
    <s v="2016-02-01"/>
    <n v="39"/>
    <n v="42"/>
    <s v="XIAMEN"/>
    <s v="FOB"/>
    <x v="0"/>
    <n v="0"/>
    <s v="PONU0659400"/>
    <s v="RAILWAY"/>
    <s v="GDAŃSK"/>
    <s v="1"/>
    <s v="24869/2015/1"/>
    <n v="54"/>
    <s v="SS16"/>
    <s v="XIAMEN JIASHENG"/>
    <n v="473"/>
    <n v="1"/>
    <n v="0"/>
    <n v="0"/>
    <n v="6147"/>
    <n v="18.21"/>
    <x v="0"/>
  </r>
  <r>
    <s v="2015-12-21"/>
    <s v="2016-01-29"/>
    <s v="2016-02-02"/>
    <s v="2016-02-02"/>
    <n v="39"/>
    <n v="43"/>
    <s v="XIAMEN"/>
    <s v="FOB"/>
    <x v="0"/>
    <n v="0"/>
    <s v="INBU5064563"/>
    <s v="RAILWAY"/>
    <s v="GDAŃSK"/>
    <s v="1"/>
    <s v="61735/SS16/4"/>
    <n v="52"/>
    <s v="SS16"/>
    <s v="QUANZHOU CEREALS O&amp;F"/>
    <n v="1089"/>
    <n v="0"/>
    <n v="1"/>
    <n v="0"/>
    <n v="12540"/>
    <n v="49.96"/>
    <x v="0"/>
  </r>
  <r>
    <s v="2015-12-21"/>
    <s v="2016-01-29"/>
    <s v="2016-02-02"/>
    <s v="2016-02-02"/>
    <n v="39"/>
    <n v="43"/>
    <s v="XIAMEN"/>
    <s v="FOB"/>
    <x v="0"/>
    <n v="0"/>
    <s v="MRKU1002207"/>
    <s v="RAILWAY"/>
    <s v="GDAŃSK"/>
    <s v="1"/>
    <s v="61735/SS16/3"/>
    <n v="52"/>
    <s v="SS16"/>
    <s v="QUANZHOU CEREALS O&amp;F"/>
    <n v="2268"/>
    <n v="0"/>
    <n v="1"/>
    <n v="0"/>
    <n v="36508"/>
    <n v="55.76"/>
    <x v="0"/>
  </r>
  <r>
    <s v="2015-12-21"/>
    <s v="2016-01-29"/>
    <s v="2016-02-02"/>
    <s v="2016-02-02"/>
    <n v="39"/>
    <n v="43"/>
    <s v="XIAMEN"/>
    <s v="FOB"/>
    <x v="0"/>
    <n v="0"/>
    <s v="MSKU7600276"/>
    <s v="RAILWAY"/>
    <s v="GDAŃSK"/>
    <s v="1"/>
    <s v="24550/2015/1"/>
    <n v="54"/>
    <s v="SS16"/>
    <s v="XIAMEN JINMAO LOGIST"/>
    <n v="360"/>
    <n v="1"/>
    <n v="0"/>
    <n v="0"/>
    <n v="5216"/>
    <n v="14.54"/>
    <x v="0"/>
  </r>
  <r>
    <s v="2015-12-21"/>
    <s v="2016-01-29"/>
    <s v="2016-02-03"/>
    <s v="2016-02-03"/>
    <n v="39"/>
    <n v="44"/>
    <s v="XIAMEN"/>
    <s v="FOB"/>
    <x v="0"/>
    <n v="0"/>
    <s v="MRKU1041857"/>
    <s v="RAILWAY"/>
    <s v="GDAŃSK"/>
    <s v="1"/>
    <s v="20647/2015/2"/>
    <n v="54"/>
    <s v="SS16"/>
    <s v="XIAMEN KINGLAND"/>
    <n v="1158"/>
    <n v="0"/>
    <n v="1"/>
    <n v="0"/>
    <n v="14087"/>
    <n v="36.479999999999997"/>
    <x v="0"/>
  </r>
  <r>
    <s v="2015-12-21"/>
    <s v="2016-02-01"/>
    <s v="2016-02-04"/>
    <s v="2016-02-04"/>
    <n v="42"/>
    <n v="45"/>
    <s v="XIAMEN"/>
    <s v="FOB"/>
    <x v="0"/>
    <n v="0"/>
    <s v="ITAU4196316"/>
    <s v="TRUCK"/>
    <s v="GDAŃSK"/>
    <s v="1"/>
    <s v="20194/2015/2"/>
    <n v="54"/>
    <s v="SS16"/>
    <s v="XIAMEN JUSTSUN"/>
    <n v="1558"/>
    <n v="0"/>
    <n v="1"/>
    <n v="0"/>
    <n v="17959"/>
    <n v="33.92"/>
    <x v="0"/>
  </r>
  <r>
    <s v="2015-12-22"/>
    <s v="2015-12-29"/>
    <s v="2016-01-04"/>
    <s v="2016-01-04"/>
    <n v="7"/>
    <n v="13"/>
    <s v="ŁÓDŹ"/>
    <s v="DDU"/>
    <x v="2"/>
    <n v="1"/>
    <s v="AIR"/>
    <s v="TRUCK"/>
    <s v="FRANKFURT"/>
    <s v="1"/>
    <s v="20216/2015/2"/>
    <n v="54"/>
    <s v="SS16"/>
    <s v="FAIR TRADE INT'L"/>
    <n v="958"/>
    <n v="0"/>
    <n v="0"/>
    <n v="0"/>
    <n v="14535"/>
    <m/>
    <x v="1"/>
  </r>
  <r>
    <s v="2015-12-23"/>
    <s v="2016-01-22"/>
    <s v="2016-01-26"/>
    <s v="2016-01-26"/>
    <n v="30"/>
    <n v="34"/>
    <s v="YANTIAN"/>
    <s v="FOB"/>
    <x v="0"/>
    <n v="0"/>
    <s v="MRKU0379876"/>
    <s v="RAILWAY"/>
    <s v="GDAŃSK"/>
    <s v="1"/>
    <s v="32380/2015/4"/>
    <n v="51"/>
    <s v="SS16"/>
    <s v="BEEKO"/>
    <n v="786"/>
    <n v="0"/>
    <n v="1"/>
    <n v="0"/>
    <n v="9128"/>
    <n v="38.21"/>
    <x v="0"/>
  </r>
  <r>
    <s v="2015-12-24"/>
    <s v="2016-02-05"/>
    <s v="2016-02-10"/>
    <s v="2016-02-10"/>
    <n v="43"/>
    <n v="48"/>
    <s v="YANGZHOU"/>
    <s v="FOB"/>
    <x v="0"/>
    <n v="0"/>
    <s v="MSKU9455182"/>
    <s v="RAILWAY"/>
    <s v="GDAŃSK"/>
    <s v="1"/>
    <s v="21782/2015/2"/>
    <n v="54"/>
    <s v="SS16"/>
    <s v="JIANGSU SAINTEK"/>
    <n v="1179"/>
    <n v="0"/>
    <n v="0"/>
    <n v="1"/>
    <n v="15261"/>
    <n v="63.22"/>
    <x v="0"/>
  </r>
  <r>
    <s v="2015-12-25"/>
    <s v="2016-02-01"/>
    <s v="2016-02-04"/>
    <s v="2016-02-04"/>
    <n v="38"/>
    <n v="41"/>
    <s v="SHANGHAI"/>
    <s v="FOB"/>
    <x v="0"/>
    <n v="1"/>
    <s v="GESU4266673"/>
    <s v="TRUCK"/>
    <s v="GDAŃSK"/>
    <s v="1"/>
    <s v="21822/2015/2"/>
    <n v="52"/>
    <s v="SS16"/>
    <s v="ZHENJIANG S&amp;C"/>
    <n v="3908"/>
    <n v="0"/>
    <n v="0"/>
    <n v="1"/>
    <n v="72116"/>
    <n v="56.25"/>
    <x v="0"/>
  </r>
  <r>
    <s v="2015-12-25"/>
    <s v="2016-02-01"/>
    <s v="2016-02-04"/>
    <s v="2016-02-04"/>
    <n v="38"/>
    <n v="41"/>
    <s v="SHANGHAI"/>
    <s v="FOB"/>
    <x v="0"/>
    <n v="1"/>
    <m/>
    <s v="TRUCK"/>
    <s v="GDAŃSK"/>
    <s v="1"/>
    <s v="24451/2015/1"/>
    <n v="52"/>
    <s v="SS16"/>
    <s v="SHANGHAI BOSUN"/>
    <n v="971"/>
    <m/>
    <m/>
    <m/>
    <n v="12819"/>
    <n v="12.9"/>
    <x v="0"/>
  </r>
  <r>
    <s v="2015-12-25"/>
    <s v="2016-02-01"/>
    <s v="2016-02-05"/>
    <s v="2016-02-05"/>
    <n v="38"/>
    <n v="42"/>
    <s v="SHANGHAI"/>
    <s v="FOB"/>
    <x v="0"/>
    <n v="0"/>
    <s v="HLXU5310757"/>
    <s v="RAILWAY"/>
    <s v="GDAŃSK"/>
    <s v="1"/>
    <s v="21010/2015/2"/>
    <n v="54"/>
    <s v="SS16"/>
    <s v="HANGZHOU EAST CO LTD"/>
    <n v="1314"/>
    <n v="0"/>
    <n v="1"/>
    <n v="0"/>
    <n v="18508"/>
    <n v="31.53"/>
    <x v="0"/>
  </r>
  <r>
    <s v="2015-12-25"/>
    <s v="2016-02-01"/>
    <s v="2016-02-05"/>
    <s v="2016-02-05"/>
    <n v="38"/>
    <n v="42"/>
    <s v="SHANGHAI"/>
    <s v="FOB"/>
    <x v="0"/>
    <n v="0"/>
    <s v="HLXU5370334,IPXU3588789"/>
    <s v="TRUCK"/>
    <s v="GDAŃSK"/>
    <s v="1"/>
    <s v="19960/2015/3"/>
    <n v="54"/>
    <s v="SS16"/>
    <s v="SUMEC TEXTILE"/>
    <n v="1841"/>
    <n v="1"/>
    <n v="1"/>
    <n v="0"/>
    <n v="19839"/>
    <n v="71.989999999999995"/>
    <x v="0"/>
  </r>
  <r>
    <s v="2015-12-25"/>
    <s v="2016-02-01"/>
    <s v="2016-02-05"/>
    <s v="2016-02-05"/>
    <n v="38"/>
    <n v="42"/>
    <s v="SHANGHAI"/>
    <s v="FOB"/>
    <x v="0"/>
    <n v="0"/>
    <s v="HNSU4027404"/>
    <s v="RAILWAY"/>
    <s v="GDAŃSK"/>
    <s v="1"/>
    <s v="21252/2015/2"/>
    <n v="52"/>
    <s v="SS16"/>
    <s v="SUZHOU QINJIAN I/E"/>
    <n v="2149"/>
    <n v="0"/>
    <n v="1"/>
    <n v="0"/>
    <n v="39687"/>
    <n v="49.75"/>
    <x v="0"/>
  </r>
  <r>
    <s v="2015-12-26"/>
    <s v="2016-02-08"/>
    <s v="2016-02-11"/>
    <s v="2016-02-11"/>
    <n v="44"/>
    <n v="47"/>
    <s v="CHITTAGONG"/>
    <s v="FOB"/>
    <x v="0"/>
    <n v="1"/>
    <s v="HLXU8194028"/>
    <s v="RAILWAY"/>
    <s v="GDAŃSK"/>
    <s v="1"/>
    <s v="20216/2015/10"/>
    <n v="54"/>
    <s v="SS16"/>
    <s v="FAIR TRADE INT'L"/>
    <n v="602"/>
    <n v="0"/>
    <n v="0"/>
    <n v="1"/>
    <n v="11370"/>
    <n v="11.62"/>
    <x v="1"/>
  </r>
  <r>
    <s v="2015-12-26"/>
    <s v="2016-02-08"/>
    <s v="2016-02-11"/>
    <s v="2016-02-11"/>
    <n v="44"/>
    <n v="47"/>
    <s v="CHITTAGONG"/>
    <s v="FOB"/>
    <x v="0"/>
    <n v="1"/>
    <m/>
    <s v="RAILWAY"/>
    <s v="GDAŃSK"/>
    <s v="1"/>
    <s v="20376/2015/19"/>
    <n v="54"/>
    <s v="SS16"/>
    <s v="TRANSFIGURE CLOTHING"/>
    <n v="3644"/>
    <m/>
    <m/>
    <m/>
    <n v="73152"/>
    <n v="57.1"/>
    <x v="1"/>
  </r>
  <r>
    <s v="2015-12-26"/>
    <s v="2016-02-08"/>
    <s v="2016-02-11"/>
    <s v="2016-02-11"/>
    <n v="44"/>
    <n v="47"/>
    <s v="CHITTAGONG"/>
    <s v="FOB"/>
    <x v="0"/>
    <n v="1"/>
    <s v="TCNU9424140"/>
    <s v="RAILWAY"/>
    <s v="GDAŃSK"/>
    <s v="1"/>
    <s v="62092/SS16/4"/>
    <n v="52"/>
    <s v="SS16"/>
    <s v="TRANSFIGURE CLOTHING"/>
    <n v="1269"/>
    <n v="0"/>
    <n v="0"/>
    <n v="1"/>
    <n v="27722"/>
    <n v="12.69"/>
    <x v="1"/>
  </r>
  <r>
    <s v="2015-12-26"/>
    <s v="2016-02-08"/>
    <s v="2016-02-11"/>
    <s v="2016-02-11"/>
    <n v="44"/>
    <n v="47"/>
    <s v="CHITTAGONG"/>
    <s v="FOB"/>
    <x v="0"/>
    <n v="1"/>
    <m/>
    <s v="RAILWAY"/>
    <s v="GDAŃSK"/>
    <s v="1"/>
    <s v="62092/SS16/5"/>
    <n v="52"/>
    <s v="SS16"/>
    <s v="TRANSFIGURE CLOTHING"/>
    <n v="3073"/>
    <n v="0"/>
    <n v="0"/>
    <n v="1"/>
    <n v="63136"/>
    <n v="42.84"/>
    <x v="1"/>
  </r>
  <r>
    <s v="2015-12-26"/>
    <s v="2016-02-08"/>
    <s v="2016-02-11"/>
    <s v="2016-02-11"/>
    <n v="44"/>
    <n v="47"/>
    <s v="CHITTAGONG"/>
    <s v="FOB"/>
    <x v="0"/>
    <n v="1"/>
    <s v="TGHU6450907"/>
    <s v="RAILWAY"/>
    <s v="GDAŃSK"/>
    <s v="1"/>
    <s v="20222/2015/5"/>
    <n v="54"/>
    <s v="SS16"/>
    <s v="FASHIONTEX"/>
    <n v="1975"/>
    <n v="0"/>
    <n v="0"/>
    <n v="1"/>
    <n v="39328"/>
    <n v="60.55"/>
    <x v="1"/>
  </r>
  <r>
    <s v="2015-12-26"/>
    <s v="2016-02-08"/>
    <s v="2016-02-11"/>
    <s v="2016-02-11"/>
    <n v="44"/>
    <n v="47"/>
    <s v="CHITTAGONG"/>
    <s v="FOB"/>
    <x v="0"/>
    <n v="1"/>
    <m/>
    <s v="RAILWAY"/>
    <s v="GDAŃSK"/>
    <s v="1"/>
    <s v="20467/2015/15"/>
    <n v="54"/>
    <s v="SS16"/>
    <s v="INNOVATION DESIGN"/>
    <n v="214"/>
    <m/>
    <m/>
    <m/>
    <n v="3698"/>
    <n v="4.9000000000000004"/>
    <x v="1"/>
  </r>
  <r>
    <s v="2015-12-26"/>
    <s v="2016-02-08"/>
    <s v="2016-02-12"/>
    <s v="2016-02-12"/>
    <n v="44"/>
    <n v="48"/>
    <s v="CHITTAGONG"/>
    <s v="FOB"/>
    <x v="0"/>
    <n v="0"/>
    <s v="FCIU8508554"/>
    <s v="RAILWAY"/>
    <s v="GDAŃSK"/>
    <s v="1"/>
    <s v="20216/2015/12"/>
    <n v="54"/>
    <s v="SS16"/>
    <s v="FAIR TRADE INT'L"/>
    <n v="2677"/>
    <n v="0"/>
    <n v="0"/>
    <n v="1"/>
    <n v="47400"/>
    <n v="64.209999999999994"/>
    <x v="1"/>
  </r>
  <r>
    <s v="2015-12-26"/>
    <s v="2016-02-08"/>
    <s v="2016-02-12"/>
    <s v="2016-02-12"/>
    <n v="44"/>
    <n v="48"/>
    <s v="CHITTAGONG"/>
    <s v="FOB"/>
    <x v="0"/>
    <n v="1"/>
    <s v="HLXU6364716"/>
    <s v="RAILWAY"/>
    <s v="GDAŃSK"/>
    <s v="1"/>
    <s v="20216/2015/11"/>
    <n v="54"/>
    <s v="SS16"/>
    <s v="FAIR TRADE INT'L"/>
    <n v="929"/>
    <n v="0"/>
    <n v="0"/>
    <n v="1"/>
    <n v="18810"/>
    <n v="29.68"/>
    <x v="1"/>
  </r>
  <r>
    <s v="2015-12-26"/>
    <s v="2016-02-08"/>
    <s v="2016-02-12"/>
    <s v="2016-02-12"/>
    <n v="44"/>
    <n v="48"/>
    <s v="CHITTAGONG"/>
    <s v="FOB"/>
    <x v="0"/>
    <n v="1"/>
    <m/>
    <s v="RAILWAY"/>
    <s v="GDAŃSK"/>
    <s v="1"/>
    <s v="22075/2015/2"/>
    <n v="54"/>
    <s v="SS16"/>
    <s v="DAZ INTERNATIONAL"/>
    <n v="297"/>
    <m/>
    <m/>
    <m/>
    <n v="4144"/>
    <n v="4.43"/>
    <x v="1"/>
  </r>
  <r>
    <s v="2015-12-26"/>
    <s v="2016-02-08"/>
    <s v="2016-02-12"/>
    <s v="2016-02-12"/>
    <n v="44"/>
    <n v="48"/>
    <s v="CHITTAGONG"/>
    <s v="FOB"/>
    <x v="0"/>
    <n v="1"/>
    <m/>
    <s v="RAILWAY"/>
    <s v="GDAŃSK"/>
    <s v="1"/>
    <s v="22847/2015/2"/>
    <n v="54"/>
    <s v="SS16"/>
    <s v="FASHIONTEX"/>
    <n v="2537"/>
    <m/>
    <m/>
    <m/>
    <n v="37792"/>
    <n v="30.89"/>
    <x v="1"/>
  </r>
  <r>
    <s v="2015-12-26"/>
    <s v="2016-02-08"/>
    <s v="2016-02-12"/>
    <s v="2016-02-12"/>
    <n v="44"/>
    <n v="48"/>
    <s v="CHITTAGONG"/>
    <s v="FOB"/>
    <x v="0"/>
    <n v="1"/>
    <s v="HLXU8387618"/>
    <s v="RAILWAY"/>
    <s v="GDAŃSK"/>
    <s v="1"/>
    <s v="19692/2015/2"/>
    <n v="54"/>
    <s v="SS16"/>
    <s v="ZEMTEX EXPORT LTD"/>
    <n v="1452"/>
    <n v="0"/>
    <n v="0"/>
    <n v="1"/>
    <n v="26966"/>
    <n v="28.54"/>
    <x v="1"/>
  </r>
  <r>
    <s v="2015-12-26"/>
    <s v="2016-02-08"/>
    <s v="2016-02-12"/>
    <s v="2016-02-12"/>
    <n v="44"/>
    <n v="48"/>
    <s v="CHITTAGONG"/>
    <s v="FOB"/>
    <x v="0"/>
    <n v="1"/>
    <m/>
    <s v="RAILWAY"/>
    <s v="GDAŃSK"/>
    <s v="1"/>
    <s v="20376/2015/20"/>
    <n v="54"/>
    <s v="SS16"/>
    <s v="TRANSFIGURE CLOTHING"/>
    <n v="1884"/>
    <m/>
    <m/>
    <m/>
    <n v="51268"/>
    <n v="28.45"/>
    <x v="1"/>
  </r>
  <r>
    <s v="2015-12-26"/>
    <s v="2016-02-16"/>
    <s v="2016-02-19"/>
    <s v="2016-02-19"/>
    <n v="52"/>
    <n v="55"/>
    <s v="NINGBO"/>
    <s v="FOB"/>
    <x v="0"/>
    <n v="0"/>
    <s v="CPSU1767577"/>
    <s v="RAILWAY"/>
    <s v="GDAŃSK"/>
    <s v="1"/>
    <s v="29754/2015/5"/>
    <n v="51"/>
    <s v="SS16"/>
    <s v="BOK CO., LTD."/>
    <n v="759"/>
    <n v="1"/>
    <n v="0"/>
    <n v="0"/>
    <n v="6092"/>
    <n v="27.49"/>
    <x v="0"/>
  </r>
  <r>
    <s v="2015-12-27"/>
    <s v="2016-01-29"/>
    <s v="2016-02-03"/>
    <s v="2016-02-03"/>
    <n v="33"/>
    <n v="38"/>
    <s v="NINGBO"/>
    <s v="FOB"/>
    <x v="0"/>
    <n v="0"/>
    <s v="MRKU0828853"/>
    <s v="RAILWAY"/>
    <s v="GDAŃSK"/>
    <s v="1"/>
    <s v="29754/2015/4"/>
    <n v="51"/>
    <s v="SS16"/>
    <s v="BOK CO., LTD."/>
    <n v="1561"/>
    <n v="0"/>
    <n v="1"/>
    <n v="0"/>
    <n v="11900"/>
    <n v="39.24"/>
    <x v="0"/>
  </r>
  <r>
    <s v="2015-12-27"/>
    <s v="2016-01-29"/>
    <s v="2016-02-03"/>
    <s v="2016-02-03"/>
    <n v="33"/>
    <n v="38"/>
    <s v="NINGBO"/>
    <s v="FOB"/>
    <x v="0"/>
    <n v="0"/>
    <s v="PONU1816458"/>
    <s v="RAILWAY"/>
    <s v="GDAŃSK"/>
    <s v="1"/>
    <s v="24125/2015/2"/>
    <n v="54"/>
    <s v="SS16"/>
    <s v="SHAOXING GOLDEN WAVE"/>
    <n v="906"/>
    <n v="0"/>
    <n v="1"/>
    <n v="0"/>
    <n v="17136"/>
    <n v="40.130000000000003"/>
    <x v="0"/>
  </r>
  <r>
    <s v="2015-12-27"/>
    <s v="2016-01-29"/>
    <s v="2016-02-03"/>
    <s v="2016-02-03"/>
    <n v="33"/>
    <n v="38"/>
    <s v="NINGBO"/>
    <s v="FOB"/>
    <x v="0"/>
    <n v="0"/>
    <s v="PONU1931240"/>
    <s v="RAILWAY"/>
    <s v="GDAŃSK"/>
    <s v="1"/>
    <s v="20632/2015/2"/>
    <n v="54"/>
    <s v="SS16"/>
    <s v="NINGBO JAGOO TRADING"/>
    <n v="750"/>
    <n v="0"/>
    <n v="1"/>
    <n v="0"/>
    <n v="18335"/>
    <n v="44.26"/>
    <x v="0"/>
  </r>
  <r>
    <s v="2015-12-27"/>
    <s v="2016-01-29"/>
    <s v="2016-02-04"/>
    <s v="2016-02-04"/>
    <n v="33"/>
    <n v="39"/>
    <s v="NINGBO"/>
    <s v="FOB"/>
    <x v="0"/>
    <n v="0"/>
    <s v="MSKU3208755"/>
    <s v="RAILWAY"/>
    <s v="GDAŃSK"/>
    <s v="1"/>
    <s v="21046/2015/10"/>
    <n v="54"/>
    <s v="SS16"/>
    <s v="NINGBO MIAORUI"/>
    <n v="621"/>
    <n v="1"/>
    <n v="0"/>
    <n v="0"/>
    <n v="11841"/>
    <n v="26.77"/>
    <x v="0"/>
  </r>
  <r>
    <s v="2015-12-28"/>
    <s v="2016-02-08"/>
    <s v="2016-02-11"/>
    <s v="2016-02-11"/>
    <n v="42"/>
    <n v="45"/>
    <s v="CHITTAGONG"/>
    <s v="FOB"/>
    <x v="0"/>
    <n v="1"/>
    <s v="FSCU6691927"/>
    <s v="RAILWAY"/>
    <s v="GDAŃSK"/>
    <s v="1"/>
    <s v="20216/2015/3"/>
    <n v="54"/>
    <s v="SS16"/>
    <s v="FAIR TRADE INT'L"/>
    <n v="790"/>
    <n v="0"/>
    <n v="0"/>
    <n v="1"/>
    <n v="16705"/>
    <n v="25.99"/>
    <x v="1"/>
  </r>
  <r>
    <s v="2015-12-28"/>
    <s v="2016-02-08"/>
    <s v="2016-02-11"/>
    <s v="2016-02-11"/>
    <n v="42"/>
    <n v="45"/>
    <s v="CHITTAGONG"/>
    <s v="FOB"/>
    <x v="0"/>
    <n v="1"/>
    <m/>
    <s v="RAILWAY"/>
    <s v="GDAŃSK"/>
    <s v="1"/>
    <s v="20808/2015/13"/>
    <n v="54"/>
    <s v="SS16"/>
    <s v="FASHION WEAR INT'L"/>
    <n v="2071"/>
    <m/>
    <m/>
    <m/>
    <n v="49076"/>
    <n v="33.71"/>
    <x v="1"/>
  </r>
  <r>
    <s v="2015-12-28"/>
    <s v="2016-02-08"/>
    <s v="2016-02-11"/>
    <s v="2016-02-11"/>
    <n v="42"/>
    <n v="45"/>
    <s v="CHITTAGONG"/>
    <s v="FOB"/>
    <x v="0"/>
    <n v="1"/>
    <m/>
    <s v="RAILWAY"/>
    <s v="GDAŃSK"/>
    <s v="1"/>
    <s v="25648/2015/1"/>
    <n v="54"/>
    <s v="SS16"/>
    <s v="ASROTEX"/>
    <n v="452"/>
    <m/>
    <m/>
    <m/>
    <n v="9562"/>
    <n v="5.15"/>
    <x v="1"/>
  </r>
  <r>
    <s v="2015-12-28"/>
    <s v="2016-02-08"/>
    <s v="2016-02-12"/>
    <s v="2016-02-12"/>
    <n v="42"/>
    <n v="46"/>
    <s v="CHITTAGONG"/>
    <s v="FOB"/>
    <x v="0"/>
    <n v="1"/>
    <s v="HLXU8301126"/>
    <s v="RAILWAY"/>
    <s v="GDAŃSK"/>
    <s v="1"/>
    <s v="20216/2015/13"/>
    <n v="54"/>
    <s v="SS16"/>
    <s v="FAIR TRADE INT'L"/>
    <n v="162"/>
    <n v="0"/>
    <n v="0"/>
    <n v="1"/>
    <n v="3950"/>
    <n v="11.66"/>
    <x v="1"/>
  </r>
  <r>
    <s v="2015-12-28"/>
    <s v="2016-02-08"/>
    <s v="2016-02-12"/>
    <s v="2016-02-12"/>
    <n v="42"/>
    <n v="46"/>
    <s v="CHITTAGONG"/>
    <s v="FOB"/>
    <x v="0"/>
    <n v="1"/>
    <m/>
    <s v="RAILWAY"/>
    <s v="GDAŃSK"/>
    <s v="1"/>
    <s v="20376/2015/22"/>
    <n v="54"/>
    <s v="SS16"/>
    <s v="TRANSFIGURE CLOTHING"/>
    <n v="1048"/>
    <m/>
    <m/>
    <m/>
    <n v="18461"/>
    <n v="16.350000000000001"/>
    <x v="1"/>
  </r>
  <r>
    <s v="2015-12-28"/>
    <s v="2016-02-08"/>
    <s v="2016-02-12"/>
    <s v="2016-02-12"/>
    <n v="42"/>
    <n v="46"/>
    <s v="CHITTAGONG"/>
    <s v="FOB"/>
    <x v="0"/>
    <n v="1"/>
    <m/>
    <s v="RAILWAY"/>
    <s v="GDAŃSK"/>
    <s v="1"/>
    <s v="20376/2015/24"/>
    <n v="54"/>
    <s v="SS16"/>
    <s v="TRANSFIGURE CLOTHING"/>
    <n v="227"/>
    <m/>
    <m/>
    <m/>
    <n v="4541"/>
    <n v="6.44"/>
    <x v="1"/>
  </r>
  <r>
    <s v="2015-12-28"/>
    <s v="2016-02-08"/>
    <s v="2016-02-12"/>
    <s v="2016-02-12"/>
    <n v="42"/>
    <n v="46"/>
    <s v="CHITTAGONG"/>
    <s v="FOB"/>
    <x v="0"/>
    <n v="1"/>
    <m/>
    <s v="RAILWAY"/>
    <s v="GDAŃSK"/>
    <s v="1"/>
    <s v="20467/2015/17"/>
    <n v="54"/>
    <s v="SS16"/>
    <s v="INNOVATION DESIGN"/>
    <n v="561"/>
    <m/>
    <m/>
    <m/>
    <n v="8880"/>
    <n v="11.78"/>
    <x v="1"/>
  </r>
  <r>
    <s v="2015-12-28"/>
    <s v="2016-02-08"/>
    <s v="2016-02-12"/>
    <s v="2016-02-12"/>
    <n v="42"/>
    <n v="46"/>
    <s v="CHITTAGONG"/>
    <s v="FOB"/>
    <x v="0"/>
    <n v="1"/>
    <m/>
    <s v="RAILWAY"/>
    <s v="GDAŃSK"/>
    <s v="1"/>
    <s v="21019/2015/2"/>
    <n v="52"/>
    <s v="SS16"/>
    <s v="FASHION WEAR INT'L"/>
    <n v="589"/>
    <m/>
    <m/>
    <m/>
    <n v="10526"/>
    <n v="5.83"/>
    <x v="1"/>
  </r>
  <r>
    <s v="2015-12-29"/>
    <s v="2016-02-02"/>
    <s v="2016-02-05"/>
    <s v="2016-02-05"/>
    <n v="35"/>
    <n v="38"/>
    <s v="XIAMEN"/>
    <s v="FOB"/>
    <x v="0"/>
    <n v="0"/>
    <s v="MRKU7221178"/>
    <s v="TRUCK"/>
    <s v="BREMERHAVEN"/>
    <s v="1"/>
    <s v="25689/2015/1"/>
    <n v="54"/>
    <s v="SS16"/>
    <s v="QUANZHOU PROPER"/>
    <n v="1287"/>
    <n v="1"/>
    <n v="0"/>
    <n v="0"/>
    <n v="25270"/>
    <n v="29.1"/>
    <x v="0"/>
  </r>
  <r>
    <s v="2015-12-30"/>
    <s v="2016-01-29"/>
    <s v="2016-02-01"/>
    <s v="2016-02-01"/>
    <n v="30"/>
    <n v="33"/>
    <s v="TUTICORIN"/>
    <s v="FOB"/>
    <x v="0"/>
    <n v="1"/>
    <s v="MSKU3382730"/>
    <s v="RAILWAY"/>
    <s v="GDAŃSK"/>
    <s v="1"/>
    <s v="20217/2015/3"/>
    <n v="54"/>
    <s v="SS16"/>
    <s v="BLOOM CLOTHING CO."/>
    <n v="443"/>
    <n v="1"/>
    <n v="0"/>
    <n v="0"/>
    <n v="11296"/>
    <n v="12.11"/>
    <x v="2"/>
  </r>
  <r>
    <s v="2015-12-30"/>
    <s v="2016-01-29"/>
    <s v="2016-02-01"/>
    <s v="2016-02-01"/>
    <n v="30"/>
    <n v="33"/>
    <s v="TUTICORIN"/>
    <s v="FOB"/>
    <x v="0"/>
    <n v="1"/>
    <m/>
    <s v="RAILWAY"/>
    <s v="GDAŃSK"/>
    <s v="1"/>
    <s v="21025/2015/2"/>
    <n v="54"/>
    <s v="SS16"/>
    <s v="KARTHIKAI TEXTILE"/>
    <n v="590"/>
    <m/>
    <m/>
    <m/>
    <n v="11549"/>
    <n v="9.5500000000000007"/>
    <x v="2"/>
  </r>
  <r>
    <s v="2015-12-30"/>
    <s v="2016-01-29"/>
    <s v="2016-02-04"/>
    <s v="2016-02-04"/>
    <n v="30"/>
    <n v="36"/>
    <s v="YANTIAN"/>
    <s v="FOB"/>
    <x v="0"/>
    <n v="0"/>
    <s v="PONU1239551"/>
    <s v="RAILWAY"/>
    <s v="GDAŃSK"/>
    <s v="1"/>
    <s v="33023/2015/1"/>
    <n v="51"/>
    <s v="SS16"/>
    <s v="EASTERN CHARM LIMITD"/>
    <n v="995"/>
    <m/>
    <m/>
    <m/>
    <n v="12050"/>
    <n v="56.1"/>
    <x v="0"/>
  </r>
  <r>
    <s v="2015-12-30"/>
    <s v="2016-01-29"/>
    <s v="2016-02-05"/>
    <s v="2016-02-05"/>
    <n v="30"/>
    <n v="37"/>
    <s v="YANTIAN"/>
    <s v="FOB"/>
    <x v="0"/>
    <n v="0"/>
    <s v="MSKU2994916,TGHU8289617"/>
    <s v="RAILWAY"/>
    <s v="GDAŃSK"/>
    <s v="1"/>
    <s v="62068/SS16/1"/>
    <n v="51"/>
    <s v="SS16"/>
    <s v="YONGXINGLONG CHILDRE"/>
    <n v="3080"/>
    <n v="1"/>
    <n v="0"/>
    <n v="1"/>
    <n v="29927"/>
    <n v="77.680000000000007"/>
    <x v="0"/>
  </r>
  <r>
    <s v="2016-01-02"/>
    <s v="2016-01-08"/>
    <s v="2016-01-12"/>
    <s v="2016-01-12"/>
    <n v="6"/>
    <n v="10"/>
    <s v="ISTANBUL"/>
    <s v="FCA"/>
    <x v="3"/>
    <n v="1"/>
    <m/>
    <s v="TRUCK"/>
    <s v="ŁÓDŹ"/>
    <s v="1"/>
    <s v="21779/2015/4"/>
    <n v="54"/>
    <s v="SS16"/>
    <s v="FATIH TEKSTIL SANAYI"/>
    <n v="31"/>
    <n v="0"/>
    <n v="0"/>
    <n v="0"/>
    <n v="3990"/>
    <m/>
    <x v="5"/>
  </r>
  <r>
    <s v="2016-01-02"/>
    <s v="2016-01-09"/>
    <s v="2016-01-11"/>
    <s v="2016-01-11"/>
    <n v="7"/>
    <n v="9"/>
    <s v="ISTANBUL"/>
    <s v="FCA"/>
    <x v="3"/>
    <n v="1"/>
    <m/>
    <s v="TRUCK"/>
    <s v="ŁÓDŹ"/>
    <s v="1"/>
    <s v="22224/2015/1"/>
    <n v="54"/>
    <s v="SS16"/>
    <s v="KGB CORAP TEKSTIL"/>
    <n v="1901"/>
    <n v="0"/>
    <n v="0"/>
    <n v="0"/>
    <n v="30723"/>
    <m/>
    <x v="5"/>
  </r>
  <r>
    <s v="2016-01-02"/>
    <s v="2016-02-16"/>
    <s v="2016-02-19"/>
    <s v="2016-02-19"/>
    <n v="45"/>
    <n v="48"/>
    <s v="CHITTAGONG"/>
    <s v="FOB"/>
    <x v="0"/>
    <n v="0"/>
    <s v="GESU6196087"/>
    <s v="RAILWAY"/>
    <s v="GDAŃSK"/>
    <s v="1"/>
    <s v="20467/2015/18"/>
    <n v="54"/>
    <s v="SS16"/>
    <s v="INNOVATION DESIGN"/>
    <n v="1886"/>
    <n v="0"/>
    <n v="0"/>
    <n v="1"/>
    <n v="26440"/>
    <n v="69"/>
    <x v="1"/>
  </r>
  <r>
    <s v="2016-01-02"/>
    <s v="2016-02-16"/>
    <s v="2016-02-19"/>
    <s v="2016-02-19"/>
    <n v="45"/>
    <n v="48"/>
    <s v="CHITTAGONG"/>
    <s v="FOB"/>
    <x v="0"/>
    <n v="1"/>
    <s v="HLBU1112078"/>
    <s v="RAILWAY"/>
    <s v="GDAŃSK"/>
    <s v="1"/>
    <s v="20376/2015/23"/>
    <n v="54"/>
    <s v="SS16"/>
    <s v="TRANSFIGURE CLOTHING"/>
    <n v="1003"/>
    <n v="1"/>
    <n v="0"/>
    <n v="0"/>
    <n v="24827"/>
    <n v="18.47"/>
    <x v="1"/>
  </r>
  <r>
    <s v="2016-01-02"/>
    <s v="2016-02-16"/>
    <s v="2016-02-19"/>
    <s v="2016-02-19"/>
    <n v="45"/>
    <n v="48"/>
    <s v="CHITTAGONG"/>
    <s v="FOB"/>
    <x v="0"/>
    <n v="1"/>
    <m/>
    <s v="RAILWAY"/>
    <s v="GDAŃSK"/>
    <s v="1"/>
    <s v="20998/2015/3"/>
    <n v="54"/>
    <s v="SS16"/>
    <s v="TEXZAM INTERNATIONAL"/>
    <n v="292"/>
    <m/>
    <m/>
    <m/>
    <n v="4348"/>
    <n v="4.47"/>
    <x v="1"/>
  </r>
  <r>
    <s v="2016-01-03"/>
    <s v="2016-02-16"/>
    <s v="2016-02-19"/>
    <s v="2016-02-19"/>
    <n v="44"/>
    <n v="47"/>
    <s v="CHITTAGONG"/>
    <s v="FOB"/>
    <x v="0"/>
    <n v="1"/>
    <s v="HLBU1056117"/>
    <s v="RAILWAY"/>
    <s v="GDAŃSK"/>
    <s v="1"/>
    <s v="20216/2015/15"/>
    <n v="54"/>
    <s v="SS16"/>
    <s v="FAIR TRADE INT'L"/>
    <n v="1123"/>
    <n v="0"/>
    <n v="1"/>
    <n v="0"/>
    <n v="22033"/>
    <n v="29.71"/>
    <x v="1"/>
  </r>
  <r>
    <s v="2016-01-03"/>
    <s v="2016-02-16"/>
    <s v="2016-02-19"/>
    <s v="2016-02-19"/>
    <n v="44"/>
    <n v="47"/>
    <s v="CHITTAGONG"/>
    <s v="FOB"/>
    <x v="0"/>
    <n v="1"/>
    <m/>
    <s v="RAILWAY"/>
    <s v="GDAŃSK"/>
    <s v="1"/>
    <s v="20231/2015/14"/>
    <n v="54"/>
    <s v="SS16"/>
    <s v="SHUDDHO MODEHAUS"/>
    <n v="721"/>
    <m/>
    <m/>
    <m/>
    <n v="10976"/>
    <n v="19.899999999999999"/>
    <x v="1"/>
  </r>
  <r>
    <s v="2016-01-04"/>
    <s v="2016-01-28"/>
    <s v="2016-02-01"/>
    <s v="2016-02-01"/>
    <n v="24"/>
    <n v="28"/>
    <s v="MUMBAI"/>
    <s v="FOB"/>
    <x v="0"/>
    <n v="0"/>
    <s v="FCIU2581394"/>
    <s v="TRUCK"/>
    <s v="HAMBURG"/>
    <s v="1"/>
    <s v="20991/2015/3"/>
    <n v="54"/>
    <s v="SS16"/>
    <s v="SANGOTRA FASHIONS"/>
    <n v="959"/>
    <n v="1"/>
    <n v="0"/>
    <n v="0"/>
    <n v="16537"/>
    <n v="27.4"/>
    <x v="2"/>
  </r>
  <r>
    <s v="2016-01-04"/>
    <s v="2016-01-28"/>
    <s v="2016-02-01"/>
    <s v="2016-02-01"/>
    <n v="24"/>
    <n v="28"/>
    <s v="MUMBAI"/>
    <s v="FOB"/>
    <x v="0"/>
    <n v="0"/>
    <s v="HLXU5081157"/>
    <s v="TRUCK"/>
    <s v="HAMBURG"/>
    <s v="1"/>
    <s v="20991/2015/9"/>
    <n v="54"/>
    <s v="SS16"/>
    <s v="SANGOTRA FASHIONS"/>
    <n v="2084"/>
    <n v="0"/>
    <n v="1"/>
    <n v="0"/>
    <n v="36900"/>
    <n v="48.1"/>
    <x v="2"/>
  </r>
  <r>
    <s v="2016-01-04"/>
    <s v="2016-01-28"/>
    <s v="2016-02-01"/>
    <s v="2016-02-01"/>
    <n v="24"/>
    <n v="28"/>
    <s v="MUMBAI"/>
    <s v="FOB"/>
    <x v="0"/>
    <n v="0"/>
    <s v="TCLU8734966"/>
    <s v="TRUCK"/>
    <s v="HAMBURG"/>
    <s v="1"/>
    <s v="20991/2015/8"/>
    <n v="54"/>
    <s v="SS16"/>
    <s v="SANGOTRA FASHIONS"/>
    <n v="2510"/>
    <n v="0"/>
    <n v="0"/>
    <n v="1"/>
    <n v="43765"/>
    <n v="64.23"/>
    <x v="2"/>
  </r>
  <r>
    <s v="2016-01-04"/>
    <s v="2016-02-05"/>
    <s v="2016-02-09"/>
    <s v="2016-02-09"/>
    <n v="32"/>
    <n v="36"/>
    <s v="NINGBO"/>
    <s v="FOB"/>
    <x v="0"/>
    <n v="0"/>
    <s v="MRSU0109256"/>
    <s v="RAILWAY"/>
    <s v="GDAŃSK"/>
    <s v="1"/>
    <s v="61556/SS16/2"/>
    <n v="52"/>
    <s v="SS16"/>
    <s v="VIVID COLOUR"/>
    <n v="841"/>
    <n v="1"/>
    <n v="0"/>
    <n v="0"/>
    <n v="29187"/>
    <n v="27.2"/>
    <x v="0"/>
  </r>
  <r>
    <s v="2016-01-04"/>
    <s v="2016-02-05"/>
    <s v="2016-02-10"/>
    <s v="2016-02-10"/>
    <n v="32"/>
    <n v="37"/>
    <s v="NINGBO"/>
    <s v="FOB"/>
    <x v="0"/>
    <n v="0"/>
    <s v="TGHU4142818"/>
    <s v="RAILWAY"/>
    <s v="GDAŃSK"/>
    <s v="1"/>
    <s v="61556/SS16/3"/>
    <n v="52"/>
    <s v="SS16"/>
    <s v="VIVID COLOUR"/>
    <n v="2415"/>
    <n v="0"/>
    <n v="1"/>
    <n v="0"/>
    <n v="44803"/>
    <n v="52.8"/>
    <x v="0"/>
  </r>
  <r>
    <s v="2016-01-04"/>
    <s v="2016-02-05"/>
    <s v="2016-02-12"/>
    <s v="2016-02-12"/>
    <n v="32"/>
    <n v="39"/>
    <s v="NINGBO"/>
    <s v="FOB"/>
    <x v="0"/>
    <n v="1"/>
    <s v="FSCU4177924"/>
    <s v="TRUCK"/>
    <s v="HAMBURG"/>
    <s v="1"/>
    <s v="21046/2015/12"/>
    <n v="54"/>
    <s v="SS16"/>
    <s v="NINGBO MIAORUI"/>
    <n v="301"/>
    <n v="1"/>
    <n v="0"/>
    <n v="0"/>
    <n v="6343"/>
    <n v="20.14"/>
    <x v="0"/>
  </r>
  <r>
    <s v="2016-01-04"/>
    <s v="2016-02-08"/>
    <s v="2016-02-11"/>
    <s v="2016-02-11"/>
    <n v="35"/>
    <n v="38"/>
    <s v="XIAMEN"/>
    <s v="FOB"/>
    <x v="0"/>
    <n v="0"/>
    <s v="CLHU4532472"/>
    <s v="TRUCK"/>
    <s v="HAMBURG"/>
    <s v="1"/>
    <s v="34782/2015/4"/>
    <n v="51"/>
    <s v="SS16"/>
    <s v="VICAN FOOTWEAR"/>
    <n v="756"/>
    <n v="0"/>
    <n v="1"/>
    <n v="0"/>
    <n v="8319"/>
    <n v="40.89"/>
    <x v="0"/>
  </r>
  <r>
    <s v="2016-01-04"/>
    <s v="2016-02-16"/>
    <s v="2016-02-19"/>
    <s v="2016-02-19"/>
    <n v="43"/>
    <n v="46"/>
    <s v="XIAMEN"/>
    <s v="FOB"/>
    <x v="0"/>
    <n v="0"/>
    <s v="TGHU0127902"/>
    <s v="RAILWAY"/>
    <s v="GDAŃSK"/>
    <s v="1"/>
    <s v="20336/2015/11"/>
    <n v="54"/>
    <s v="SS16"/>
    <s v="QUANZHOU CEREALS O&amp;F"/>
    <n v="804"/>
    <n v="1"/>
    <n v="0"/>
    <n v="0"/>
    <n v="13999"/>
    <n v="18.579999999999998"/>
    <x v="0"/>
  </r>
  <r>
    <s v="2016-01-05"/>
    <s v="2016-01-06"/>
    <s v="2016-01-15"/>
    <s v="2016-01-15"/>
    <n v="1"/>
    <n v="10"/>
    <s v="ŁÓDŹ"/>
    <s v="DDU"/>
    <x v="2"/>
    <n v="1"/>
    <s v="AIR"/>
    <s v="TRUCK"/>
    <s v="FRANKFURT"/>
    <s v="1"/>
    <s v="20231/2015/11"/>
    <n v="54"/>
    <s v="SS16"/>
    <s v="SHUDDHO MODEHAUS"/>
    <n v="919"/>
    <n v="0"/>
    <n v="0"/>
    <n v="0"/>
    <n v="11946"/>
    <n v="25.56"/>
    <x v="1"/>
  </r>
  <r>
    <s v="2016-01-05"/>
    <s v="2016-01-06"/>
    <s v="2016-01-15"/>
    <s v="2016-01-15"/>
    <n v="1"/>
    <n v="10"/>
    <s v="ŁÓDŹ"/>
    <s v="DDU"/>
    <x v="2"/>
    <n v="1"/>
    <s v="AIR"/>
    <s v="TRUCK"/>
    <s v="FRANKFURT"/>
    <s v="1"/>
    <s v="20231/2015/12"/>
    <n v="54"/>
    <s v="SS16"/>
    <s v="SHUDDHO MODEHAUS"/>
    <n v="956"/>
    <n v="0"/>
    <n v="0"/>
    <n v="0"/>
    <n v="14343"/>
    <n v="27.77"/>
    <x v="1"/>
  </r>
  <r>
    <s v="2016-01-05"/>
    <s v="2016-01-06"/>
    <s v="2016-01-15"/>
    <s v="2016-01-15"/>
    <n v="1"/>
    <n v="10"/>
    <s v="ŁÓDŹ"/>
    <s v="DDU"/>
    <x v="2"/>
    <n v="1"/>
    <s v="AIR"/>
    <s v="TRUCK"/>
    <s v="FRANKFURT"/>
    <s v="1"/>
    <s v="21019/2015/4"/>
    <n v="52"/>
    <s v="SS16"/>
    <s v="FASHION WEAR INT'L"/>
    <n v="252"/>
    <n v="0"/>
    <n v="0"/>
    <n v="0"/>
    <n v="3075"/>
    <n v="2.76"/>
    <x v="1"/>
  </r>
  <r>
    <s v="2016-01-05"/>
    <s v="2016-01-06"/>
    <s v="2016-01-15"/>
    <s v="2016-01-15"/>
    <n v="1"/>
    <n v="10"/>
    <s v="ŁÓDŹ"/>
    <s v="DDU"/>
    <x v="2"/>
    <n v="1"/>
    <s v="AIR"/>
    <s v="TRUCK"/>
    <s v="FRANKFURT"/>
    <s v="1"/>
    <s v="21143/2015/2"/>
    <n v="54"/>
    <s v="SS16"/>
    <s v="SEACOTEX FABRICS LTD"/>
    <n v="616"/>
    <n v="0"/>
    <n v="0"/>
    <n v="0"/>
    <n v="8201"/>
    <n v="18.690000000000001"/>
    <x v="1"/>
  </r>
  <r>
    <s v="2016-01-05"/>
    <s v="2016-02-22"/>
    <s v="2016-02-29"/>
    <s v="2016-02-29"/>
    <n v="48"/>
    <n v="55"/>
    <s v="CHITTAGONG"/>
    <s v="FOB"/>
    <x v="0"/>
    <n v="0"/>
    <s v="HLXU5053983"/>
    <s v="RAILWAY"/>
    <s v="GDAŃSK"/>
    <s v="1"/>
    <s v="20808/2015/14"/>
    <n v="54"/>
    <s v="SS16"/>
    <s v="FASHION WEAR INT'L"/>
    <n v="3293"/>
    <n v="0"/>
    <n v="1"/>
    <n v="0"/>
    <n v="72349"/>
    <n v="49.76"/>
    <x v="1"/>
  </r>
  <r>
    <s v="2016-01-06"/>
    <s v="2016-02-05"/>
    <s v="2016-02-09"/>
    <s v="2016-02-09"/>
    <n v="30"/>
    <n v="34"/>
    <s v="SHENZHEN"/>
    <s v="FOB"/>
    <x v="0"/>
    <n v="0"/>
    <s v="MRKU0852295"/>
    <s v="RAILWAY"/>
    <s v="GDAŃSK"/>
    <s v="1"/>
    <s v="35157/2015/1"/>
    <n v="51"/>
    <s v="SS16"/>
    <s v="NIKOO COMPANY LTD."/>
    <n v="1400"/>
    <n v="0"/>
    <n v="1"/>
    <n v="0"/>
    <n v="13147"/>
    <n v="51.77"/>
    <x v="0"/>
  </r>
  <r>
    <s v="2016-01-06"/>
    <s v="2016-02-05"/>
    <s v="2016-02-09"/>
    <s v="2016-02-09"/>
    <n v="30"/>
    <n v="34"/>
    <s v="YANTIAN"/>
    <s v="FOB"/>
    <x v="0"/>
    <n v="0"/>
    <s v="MRKU7142356"/>
    <s v="RAILWAY"/>
    <s v="GDAŃSK"/>
    <s v="1"/>
    <s v="32380/2015/8"/>
    <n v="51"/>
    <s v="SS16"/>
    <s v="BEEKO"/>
    <n v="511"/>
    <n v="1"/>
    <n v="0"/>
    <n v="0"/>
    <n v="5519"/>
    <n v="20.66"/>
    <x v="0"/>
  </r>
  <r>
    <s v="2016-01-06"/>
    <s v="2016-02-05"/>
    <s v="2016-02-09"/>
    <s v="2016-02-09"/>
    <n v="30"/>
    <n v="34"/>
    <s v="YANTIAN"/>
    <s v="FOB"/>
    <x v="0"/>
    <n v="0"/>
    <s v="MSKU2687458"/>
    <s v="RAILWAY"/>
    <s v="GDAŃSK"/>
    <s v="1"/>
    <s v="33023/2015/2"/>
    <n v="51"/>
    <s v="SS16"/>
    <s v="EASTERN CHARM LIMITD"/>
    <n v="789"/>
    <n v="1"/>
    <n v="0"/>
    <n v="0"/>
    <n v="8484"/>
    <n v="26.26"/>
    <x v="0"/>
  </r>
  <r>
    <s v="2016-01-07"/>
    <s v="2016-02-12"/>
    <s v="2016-02-19"/>
    <s v="2016-02-19"/>
    <n v="36"/>
    <n v="43"/>
    <s v="SHANGHAI"/>
    <s v="FOB"/>
    <x v="0"/>
    <n v="1"/>
    <s v="NYKU3880779"/>
    <s v="TRUCK"/>
    <s v="HAMBURG"/>
    <s v="1"/>
    <s v="21822/2015/5"/>
    <n v="52"/>
    <s v="SS16"/>
    <s v="ZHENJIANG S&amp;C"/>
    <n v="533"/>
    <n v="1"/>
    <n v="0"/>
    <n v="0"/>
    <n v="8039"/>
    <n v="8.49"/>
    <x v="0"/>
  </r>
  <r>
    <s v="2016-01-07"/>
    <s v="2016-02-12"/>
    <s v="2016-02-19"/>
    <s v="2016-02-19"/>
    <n v="36"/>
    <n v="43"/>
    <s v="SHANGHAI"/>
    <s v="FOB"/>
    <x v="0"/>
    <n v="1"/>
    <m/>
    <s v="TRUCK"/>
    <s v="HAMBURG"/>
    <s v="1"/>
    <s v="24451/2015/3"/>
    <n v="52"/>
    <s v="SS16"/>
    <s v="SHANGHAI BOSUN"/>
    <n v="258"/>
    <m/>
    <m/>
    <m/>
    <n v="2660"/>
    <n v="2.59"/>
    <x v="0"/>
  </r>
  <r>
    <s v="2016-01-07"/>
    <s v="2016-02-12"/>
    <s v="2016-02-19"/>
    <s v="2016-02-19"/>
    <n v="36"/>
    <n v="43"/>
    <s v="SHANGHAI"/>
    <s v="FOB"/>
    <x v="0"/>
    <n v="1"/>
    <m/>
    <s v="TRUCK"/>
    <s v="HAMBURG"/>
    <s v="1"/>
    <s v="29931/2015/1"/>
    <n v="52"/>
    <s v="SS16"/>
    <s v="WINK ACCESSORIES B.V"/>
    <n v="209"/>
    <m/>
    <m/>
    <m/>
    <n v="23600"/>
    <n v="7.95"/>
    <x v="0"/>
  </r>
  <r>
    <s v="2016-01-07"/>
    <s v="2016-02-12"/>
    <s v="2016-02-19"/>
    <s v="2016-02-19"/>
    <n v="36"/>
    <n v="43"/>
    <s v="SHANGHAI"/>
    <s v="FOB"/>
    <x v="0"/>
    <n v="1"/>
    <m/>
    <s v="TRUCK"/>
    <s v="HAMBURG"/>
    <s v="1"/>
    <s v="30070/2015/1"/>
    <n v="52"/>
    <s v="SS16"/>
    <s v="FUJIAN ONETOUCH BUSINESS SERVICE CO."/>
    <n v="263"/>
    <m/>
    <m/>
    <m/>
    <n v="5458"/>
    <n v="5.09"/>
    <x v="0"/>
  </r>
  <r>
    <s v="2016-01-08"/>
    <s v="2016-02-22"/>
    <s v="2016-02-26"/>
    <s v="2016-02-26"/>
    <n v="45"/>
    <n v="49"/>
    <s v="CHITTAGONG"/>
    <s v="FOB"/>
    <x v="0"/>
    <n v="0"/>
    <s v="CPSU1818503"/>
    <s v="RAILWAY"/>
    <s v="GDAŃSK"/>
    <s v="1"/>
    <s v="61828/SS16/2"/>
    <n v="52"/>
    <s v="SS16"/>
    <s v="FASHION WEAR INT'L"/>
    <n v="1075"/>
    <n v="1"/>
    <n v="0"/>
    <n v="0"/>
    <n v="21521"/>
    <n v="14.54"/>
    <x v="1"/>
  </r>
  <r>
    <s v="2016-01-11"/>
    <s v="2016-02-06"/>
    <s v="2016-02-12"/>
    <s v="2016-02-12"/>
    <n v="26"/>
    <n v="32"/>
    <s v="MUMBAI"/>
    <s v="FOB"/>
    <x v="0"/>
    <n v="1"/>
    <s v="LCL"/>
    <s v="TRUCK"/>
    <s v="HAMBURG"/>
    <s v="1"/>
    <s v="20991/2015/11"/>
    <n v="54"/>
    <s v="SS16"/>
    <s v="SANGOTRA FASHIONS"/>
    <n v="208"/>
    <n v="0"/>
    <n v="0"/>
    <n v="0"/>
    <n v="4000"/>
    <n v="6.24"/>
    <x v="2"/>
  </r>
  <r>
    <s v="2016-01-11"/>
    <s v="2016-02-27"/>
    <s v="2016-03-02"/>
    <s v="2016-03-02"/>
    <n v="47"/>
    <n v="51"/>
    <s v="NINGBO"/>
    <s v="FOB"/>
    <x v="0"/>
    <n v="0"/>
    <s v="MSKU3440328"/>
    <s v="TRUCK"/>
    <s v="GDAŃSK"/>
    <s v="1"/>
    <s v="29754/2015/6"/>
    <n v="51"/>
    <s v="SS16"/>
    <s v="BOK CO., LTD."/>
    <n v="706"/>
    <n v="1"/>
    <n v="0"/>
    <n v="0"/>
    <n v="5798"/>
    <n v="26.39"/>
    <x v="0"/>
  </r>
  <r>
    <s v="2016-01-11"/>
    <s v="2016-02-27"/>
    <s v="2016-03-02"/>
    <s v="2016-03-02"/>
    <n v="47"/>
    <n v="51"/>
    <s v="XIAMEN"/>
    <s v="FOB"/>
    <x v="0"/>
    <n v="0"/>
    <s v="MRKU6866547"/>
    <s v="TRUCK"/>
    <s v="GDAŃSK"/>
    <s v="1"/>
    <s v="24550/2015/2"/>
    <n v="54"/>
    <s v="SS16"/>
    <s v="XIAMEN JINMAO LOGIST"/>
    <n v="1060"/>
    <n v="1"/>
    <n v="0"/>
    <n v="0"/>
    <n v="26612"/>
    <n v="23.05"/>
    <x v="0"/>
  </r>
  <r>
    <s v="2016-01-13"/>
    <s v="2016-01-16"/>
    <s v="2016-01-22"/>
    <s v="2016-01-22"/>
    <n v="3"/>
    <n v="9"/>
    <s v="ŁÓDŹ"/>
    <s v="DDU"/>
    <x v="2"/>
    <n v="1"/>
    <s v="AIR"/>
    <s v="TRUCK"/>
    <s v="WARSZAWA"/>
    <s v="1"/>
    <s v="25868/2015/3"/>
    <n v="54"/>
    <s v="SS16"/>
    <s v="SRI LAKSHMI FABRICS"/>
    <n v="210"/>
    <n v="0"/>
    <n v="0"/>
    <n v="0"/>
    <n v="4637"/>
    <m/>
    <x v="2"/>
  </r>
  <r>
    <s v="2016-01-13"/>
    <s v="2016-02-11"/>
    <s v="2016-02-16"/>
    <s v="2016-02-16"/>
    <n v="29"/>
    <n v="34"/>
    <s v="YANTIAN"/>
    <s v="FOB"/>
    <x v="0"/>
    <n v="0"/>
    <s v="MSKU6581546"/>
    <s v="RAILWAY"/>
    <s v="GDAŃSK"/>
    <s v="1"/>
    <s v="32380/2015/5"/>
    <n v="51"/>
    <s v="SS16"/>
    <s v="BEEKO"/>
    <n v="1103"/>
    <n v="0"/>
    <n v="1"/>
    <n v="0"/>
    <n v="13138"/>
    <n v="46.91"/>
    <x v="0"/>
  </r>
  <r>
    <s v="2016-01-13"/>
    <s v="2016-02-11"/>
    <s v="2016-02-18"/>
    <s v="2016-02-18"/>
    <n v="29"/>
    <n v="36"/>
    <s v="SHENZHEN"/>
    <s v="FOB"/>
    <x v="0"/>
    <n v="0"/>
    <s v="MSKU7367539"/>
    <s v="RAILWAY"/>
    <s v="GDAŃSK"/>
    <s v="1"/>
    <s v="35144/2015/4"/>
    <n v="51"/>
    <s v="SS16"/>
    <s v="HANGZHOU JASON TRAD"/>
    <n v="794"/>
    <n v="1"/>
    <n v="0"/>
    <n v="0"/>
    <n v="6130"/>
    <n v="20.79"/>
    <x v="0"/>
  </r>
  <r>
    <s v="2016-01-14"/>
    <s v="2016-01-17"/>
    <s v="2016-01-26"/>
    <s v="2016-01-26"/>
    <n v="3"/>
    <n v="12"/>
    <s v="ŁÓDŹ"/>
    <s v="DDU"/>
    <x v="2"/>
    <n v="1"/>
    <s v="AIR"/>
    <s v="TRUCK"/>
    <s v="WARSZAWA"/>
    <s v="1"/>
    <s v="25868/2015/1"/>
    <n v="54"/>
    <s v="SS16"/>
    <s v="SRI LAKSHMI FABRICS"/>
    <n v="377"/>
    <n v="0"/>
    <n v="0"/>
    <n v="0"/>
    <n v="7556"/>
    <n v="4.2"/>
    <x v="2"/>
  </r>
  <r>
    <s v="2016-01-15"/>
    <s v="2016-01-18"/>
    <s v="2016-01-25"/>
    <s v="2016-01-25"/>
    <n v="3"/>
    <n v="10"/>
    <s v="ŁÓDŹ"/>
    <s v="DDU"/>
    <x v="2"/>
    <n v="1"/>
    <s v="AIR"/>
    <s v="TRUCK"/>
    <s v="FRANKFURT"/>
    <s v="1"/>
    <s v="21046/2015/13"/>
    <n v="54"/>
    <s v="SS16"/>
    <s v="NINGBO MIAORUI"/>
    <n v="497"/>
    <n v="0"/>
    <n v="0"/>
    <n v="0"/>
    <n v="8554"/>
    <n v="15.67"/>
    <x v="0"/>
  </r>
  <r>
    <s v="2016-01-15"/>
    <s v="2016-01-26"/>
    <s v="2016-02-01"/>
    <s v="2016-02-01"/>
    <n v="11"/>
    <n v="17"/>
    <s v="ŁÓDŹ"/>
    <s v="DDU"/>
    <x v="4"/>
    <n v="0"/>
    <s v="GVDU5069335"/>
    <s v="RAILWAY"/>
    <s v="MAŁASZEWICZE"/>
    <s v="1"/>
    <s v="25636/2015/1"/>
    <n v="54"/>
    <s v="SS16"/>
    <s v="NINGBO YINZHOU VANDK"/>
    <n v="1073"/>
    <n v="0"/>
    <n v="1"/>
    <n v="0"/>
    <n v="17052"/>
    <m/>
    <x v="0"/>
  </r>
  <r>
    <s v="2016-01-15"/>
    <s v="2016-02-22"/>
    <s v="2016-02-25"/>
    <s v="2016-02-25"/>
    <n v="38"/>
    <n v="41"/>
    <s v="SHANGHAI"/>
    <s v="FOB"/>
    <x v="0"/>
    <n v="0"/>
    <s v="CAIU8484177"/>
    <s v="RAILWAY"/>
    <s v="GDAŃSK"/>
    <s v="1"/>
    <s v="22034/2015/2"/>
    <n v="54"/>
    <s v="SS16"/>
    <s v="ZHUJI YUANJIN"/>
    <n v="3711"/>
    <n v="0"/>
    <n v="0"/>
    <n v="1"/>
    <n v="70865"/>
    <n v="58.18"/>
    <x v="0"/>
  </r>
  <r>
    <s v="2016-01-15"/>
    <s v="2016-02-22"/>
    <s v="2016-02-29"/>
    <s v="2016-02-29"/>
    <n v="38"/>
    <n v="45"/>
    <s v="SHANGHAI"/>
    <s v="FOB"/>
    <x v="0"/>
    <n v="1"/>
    <s v="LCL"/>
    <s v="TRUCK"/>
    <s v="GDAŃSK"/>
    <s v="1"/>
    <s v="21817/2015/2"/>
    <n v="52"/>
    <s v="SS16"/>
    <s v="SHANGHAI QUEENSHOW"/>
    <n v="32"/>
    <n v="0"/>
    <n v="0"/>
    <n v="0"/>
    <n v="2080"/>
    <n v="2.5"/>
    <x v="0"/>
  </r>
  <r>
    <s v="2016-01-15"/>
    <s v="2016-02-22"/>
    <s v="2016-02-29"/>
    <s v="2016-02-29"/>
    <n v="38"/>
    <n v="45"/>
    <s v="SHANGHAI"/>
    <s v="FOB"/>
    <x v="0"/>
    <n v="1"/>
    <s v="LCL"/>
    <s v="TRUCK"/>
    <s v="GDAŃSK"/>
    <s v="1"/>
    <s v="23568/2015/3"/>
    <n v="52"/>
    <s v="SS16"/>
    <s v="BRIGHT SHOW INT.LTD"/>
    <n v="516"/>
    <n v="0"/>
    <n v="0"/>
    <n v="0"/>
    <n v="6380"/>
    <n v="12.73"/>
    <x v="0"/>
  </r>
  <r>
    <s v="2016-01-16"/>
    <s v="2016-01-20"/>
    <s v="2016-01-21"/>
    <s v="2016-01-21"/>
    <n v="4"/>
    <n v="5"/>
    <s v="ŁÓDŹ"/>
    <s v="DDU"/>
    <x v="2"/>
    <n v="1"/>
    <s v="AIR"/>
    <s v="TRUCK"/>
    <s v="FRANKFURT"/>
    <s v="1"/>
    <s v="20467/2015/19"/>
    <n v="54"/>
    <s v="SS16"/>
    <s v="INNOVATION DESIGN"/>
    <n v="197"/>
    <n v="0"/>
    <n v="0"/>
    <n v="0"/>
    <n v="2613"/>
    <n v="4.42"/>
    <x v="1"/>
  </r>
  <r>
    <s v="2016-01-16"/>
    <s v="2016-01-25"/>
    <s v="2016-01-26"/>
    <s v="2016-01-26"/>
    <n v="9"/>
    <n v="10"/>
    <s v="ISTANBUL"/>
    <s v="FCA"/>
    <x v="3"/>
    <n v="1"/>
    <m/>
    <s v="TRUCK"/>
    <s v="ŁÓDŹ"/>
    <s v="1"/>
    <s v="21779/2015/3"/>
    <n v="54"/>
    <s v="SS16"/>
    <s v="FATIH TEKSTIL SANAYI"/>
    <n v="47"/>
    <n v="0"/>
    <n v="0"/>
    <n v="0"/>
    <n v="6610"/>
    <n v="3.39"/>
    <x v="5"/>
  </r>
  <r>
    <s v="2016-01-17"/>
    <s v="2016-01-21"/>
    <s v="2016-01-25"/>
    <s v="2016-01-25"/>
    <n v="4"/>
    <n v="8"/>
    <s v="ŁÓDŹ"/>
    <s v="DDU"/>
    <x v="2"/>
    <n v="1"/>
    <s v="AIR"/>
    <s v="TRUCK"/>
    <s v="WARSZAWA"/>
    <s v="1"/>
    <s v="20214/2015/7"/>
    <n v="54"/>
    <s v="SS16"/>
    <s v="LICHEE APPAREL"/>
    <n v="491"/>
    <n v="0"/>
    <n v="0"/>
    <n v="0"/>
    <n v="7969"/>
    <m/>
    <x v="2"/>
  </r>
  <r>
    <s v="2016-01-18"/>
    <s v="2016-02-18"/>
    <s v="2016-02-24"/>
    <s v="2016-02-24"/>
    <n v="31"/>
    <n v="37"/>
    <s v="NINGBO"/>
    <s v="FOB"/>
    <x v="0"/>
    <n v="0"/>
    <s v="PONU1901930"/>
    <s v="RAILWAY"/>
    <s v="GDAŃSK"/>
    <s v="1"/>
    <s v="21046/2015/14"/>
    <n v="54"/>
    <s v="SS16"/>
    <s v="NINGBO MIAORUI"/>
    <n v="2052"/>
    <n v="0"/>
    <n v="1"/>
    <n v="0"/>
    <n v="37047"/>
    <n v="52.06"/>
    <x v="0"/>
  </r>
  <r>
    <s v="2016-01-18"/>
    <s v="2016-02-29"/>
    <s v="2016-03-03"/>
    <s v="2016-03-03"/>
    <n v="42"/>
    <n v="45"/>
    <s v="XIAMEN"/>
    <s v="FOB"/>
    <x v="0"/>
    <n v="0"/>
    <s v="TTNU5337029"/>
    <s v="TRUCK"/>
    <s v="GDAŃSK"/>
    <s v="1"/>
    <s v="61735/SS16/5"/>
    <n v="52"/>
    <s v="SS16"/>
    <s v="QUANZHOU CEREALS O&amp;F"/>
    <n v="1683"/>
    <n v="0"/>
    <n v="1"/>
    <n v="0"/>
    <n v="29538"/>
    <n v="43.86"/>
    <x v="0"/>
  </r>
  <r>
    <s v="2016-01-18"/>
    <s v="2016-02-29"/>
    <s v="2016-03-04"/>
    <s v="2016-03-04"/>
    <n v="42"/>
    <n v="46"/>
    <s v="XIAMEN"/>
    <s v="FOB"/>
    <x v="0"/>
    <n v="0"/>
    <s v="GATU4347168"/>
    <s v="TRUCK"/>
    <s v="GDAŃSK"/>
    <s v="1"/>
    <s v="28831/2015/3"/>
    <n v="51"/>
    <s v="SS16"/>
    <s v="XIAMEN BESTWAY"/>
    <n v="911"/>
    <n v="0"/>
    <n v="1"/>
    <n v="0"/>
    <n v="11656"/>
    <n v="48.22"/>
    <x v="0"/>
  </r>
  <r>
    <s v="2016-01-18"/>
    <s v="2016-02-29"/>
    <s v="2016-03-04"/>
    <s v="2016-03-04"/>
    <n v="42"/>
    <n v="46"/>
    <s v="XIAMEN"/>
    <s v="FOB"/>
    <x v="0"/>
    <n v="0"/>
    <s v="HLXU2394353"/>
    <s v="RAILWAY"/>
    <s v="GDAŃSK"/>
    <s v="1"/>
    <s v="29335/2015/1"/>
    <n v="54"/>
    <s v="SS16"/>
    <s v="FUJIAN GREEN GROUP"/>
    <n v="736"/>
    <n v="1"/>
    <n v="0"/>
    <n v="0"/>
    <n v="12529"/>
    <n v="20.83"/>
    <x v="0"/>
  </r>
  <r>
    <s v="2016-01-19"/>
    <s v="2016-02-12"/>
    <s v="2016-02-19"/>
    <s v="2016-02-19"/>
    <n v="24"/>
    <n v="31"/>
    <s v="MUMBAI"/>
    <s v="FOB"/>
    <x v="0"/>
    <n v="1"/>
    <s v="LCL"/>
    <s v="TRUCK"/>
    <s v="HAMBURG"/>
    <s v="1"/>
    <s v="21016/2015/3"/>
    <n v="52"/>
    <s v="SS16"/>
    <s v="KANAHIYA OVERSEAS PVT LTD"/>
    <n v="257"/>
    <n v="0"/>
    <n v="0"/>
    <n v="0"/>
    <n v="5607"/>
    <n v="1.18"/>
    <x v="2"/>
  </r>
  <r>
    <s v="2016-01-20"/>
    <s v="2016-01-21"/>
    <s v="2016-01-27"/>
    <s v="2016-01-27"/>
    <n v="1"/>
    <n v="7"/>
    <s v="ŁÓDŹ"/>
    <s v="DDU"/>
    <x v="2"/>
    <n v="1"/>
    <s v="AIR"/>
    <s v="TRUCK"/>
    <s v="WARSZAWA"/>
    <s v="1"/>
    <s v="21017/2015/3"/>
    <n v="54"/>
    <s v="SS16"/>
    <s v="SEER GLOBAL LTD."/>
    <n v="206"/>
    <n v="0"/>
    <n v="0"/>
    <n v="0"/>
    <n v="4208"/>
    <n v="6.36"/>
    <x v="2"/>
  </r>
  <r>
    <s v="2016-01-20"/>
    <s v="2016-02-18"/>
    <s v="2016-02-25"/>
    <s v="2016-02-25"/>
    <n v="29"/>
    <n v="36"/>
    <s v="YANTIAN"/>
    <s v="FOB"/>
    <x v="0"/>
    <n v="0"/>
    <s v="MRKU4682725"/>
    <s v="RAILWAY"/>
    <s v="GDAŃSK"/>
    <s v="1"/>
    <s v="62068/SS16/2"/>
    <n v="51"/>
    <s v="SS16"/>
    <s v="YONGXINGLONG CHILDRE"/>
    <n v="1284"/>
    <n v="0"/>
    <n v="1"/>
    <n v="0"/>
    <n v="12553"/>
    <n v="31.47"/>
    <x v="0"/>
  </r>
  <r>
    <s v="2016-01-20"/>
    <s v="2016-02-29"/>
    <s v="2016-03-04"/>
    <s v="2016-03-04"/>
    <n v="40"/>
    <n v="44"/>
    <s v="CHITTAGONG"/>
    <s v="FOB"/>
    <x v="0"/>
    <n v="1"/>
    <s v="CAXU8180392"/>
    <s v="RAILWAY"/>
    <s v="GDAŃSK"/>
    <s v="1"/>
    <s v="20376/2015/25"/>
    <n v="54"/>
    <s v="SS16"/>
    <s v="TRANSFIGURE CLOTHING"/>
    <n v="2385"/>
    <n v="0"/>
    <n v="0"/>
    <n v="1"/>
    <n v="46236"/>
    <n v="29.63"/>
    <x v="1"/>
  </r>
  <r>
    <s v="2016-01-20"/>
    <s v="2016-02-29"/>
    <s v="2016-03-04"/>
    <s v="2016-03-04"/>
    <n v="40"/>
    <n v="44"/>
    <s v="CHITTAGONG"/>
    <s v="FOB"/>
    <x v="0"/>
    <n v="1"/>
    <m/>
    <s v="RAILWAY"/>
    <s v="GDAŃSK"/>
    <s v="1"/>
    <s v="20376/2015/27"/>
    <n v="54"/>
    <s v="SS16"/>
    <s v="TRANSFIGURE CLOTHING"/>
    <n v="2965"/>
    <m/>
    <m/>
    <m/>
    <n v="54205"/>
    <n v="39.200000000000003"/>
    <x v="1"/>
  </r>
  <r>
    <s v="2016-01-20"/>
    <s v="2016-02-29"/>
    <s v="2016-03-04"/>
    <s v="2016-03-04"/>
    <n v="40"/>
    <n v="44"/>
    <s v="CHITTAGONG"/>
    <s v="FOB"/>
    <x v="0"/>
    <n v="1"/>
    <s v="GESU5591868"/>
    <s v="TRUCK"/>
    <s v="GDAŃSK"/>
    <s v="1"/>
    <s v="19692/2015/3"/>
    <n v="54"/>
    <s v="SS16"/>
    <s v="ZEMTEX EXPORT LTD"/>
    <n v="904"/>
    <n v="0"/>
    <n v="0"/>
    <n v="1"/>
    <n v="19479"/>
    <n v="19.38"/>
    <x v="1"/>
  </r>
  <r>
    <s v="2016-01-20"/>
    <s v="2016-02-29"/>
    <s v="2016-03-04"/>
    <s v="2016-03-04"/>
    <n v="40"/>
    <n v="44"/>
    <s v="CHITTAGONG"/>
    <s v="FOB"/>
    <x v="0"/>
    <n v="1"/>
    <m/>
    <s v="TRUCK"/>
    <s v="GDAŃSK"/>
    <s v="1"/>
    <s v="20376/2015/26"/>
    <n v="54"/>
    <s v="SS16"/>
    <s v="TRANSFIGURE CLOTHING"/>
    <n v="2172"/>
    <m/>
    <m/>
    <m/>
    <n v="37590"/>
    <n v="31.68"/>
    <x v="1"/>
  </r>
  <r>
    <s v="2016-01-20"/>
    <s v="2016-02-29"/>
    <s v="2016-03-04"/>
    <s v="2016-03-04"/>
    <n v="40"/>
    <n v="44"/>
    <s v="CHITTAGONG"/>
    <s v="FOB"/>
    <x v="0"/>
    <n v="1"/>
    <m/>
    <s v="TRUCK"/>
    <s v="GDAŃSK"/>
    <s v="1"/>
    <s v="25648/2015/5"/>
    <n v="54"/>
    <s v="SS16"/>
    <s v="ASROTEX"/>
    <n v="198"/>
    <m/>
    <m/>
    <m/>
    <n v="3502"/>
    <n v="3.59"/>
    <x v="1"/>
  </r>
  <r>
    <s v="2016-01-21"/>
    <s v="2016-02-27"/>
    <s v="2016-03-01"/>
    <s v="2016-03-01"/>
    <n v="37"/>
    <n v="40"/>
    <s v="FUZHOU"/>
    <s v="FOB"/>
    <x v="0"/>
    <n v="0"/>
    <s v="PONU1943935"/>
    <s v="RAILWAY"/>
    <s v="GDAŃSK"/>
    <s v="1"/>
    <s v="28831/2015/4"/>
    <n v="51"/>
    <s v="SS16"/>
    <s v="XIAMEN BESTWAY"/>
    <n v="2081"/>
    <n v="0"/>
    <n v="1"/>
    <n v="0"/>
    <n v="23372"/>
    <n v="49.23"/>
    <x v="0"/>
  </r>
  <r>
    <s v="2016-01-22"/>
    <s v="2016-01-29"/>
    <s v="2016-01-29"/>
    <s v="2016-01-29"/>
    <n v="7"/>
    <n v="7"/>
    <s v="ISTANBUL"/>
    <s v="FCA"/>
    <x v="3"/>
    <n v="1"/>
    <m/>
    <s v="TRUCK"/>
    <s v="ŁÓDŹ"/>
    <s v="1"/>
    <s v="21779/2015/2"/>
    <n v="54"/>
    <s v="SS16"/>
    <s v="FATIH TEKSTIL SANAYI"/>
    <n v="210"/>
    <n v="0"/>
    <n v="0"/>
    <n v="0"/>
    <n v="26458"/>
    <n v="15.12"/>
    <x v="5"/>
  </r>
  <r>
    <s v="2016-01-22"/>
    <s v="2016-02-17"/>
    <s v="2016-02-23"/>
    <s v="2016-02-23"/>
    <n v="26"/>
    <n v="32"/>
    <s v="ŁÓDŹ"/>
    <s v="DDU"/>
    <x v="0"/>
    <n v="0"/>
    <s v="BEAU2361782"/>
    <s v="TRUCK"/>
    <s v="HAMBURG"/>
    <s v="1"/>
    <s v="20214/2015/3"/>
    <n v="54"/>
    <s v="SS16"/>
    <s v="LICHEE APPAREL"/>
    <n v="1622"/>
    <n v="1"/>
    <n v="0"/>
    <n v="0"/>
    <n v="28059"/>
    <n v="30.32"/>
    <x v="2"/>
  </r>
  <r>
    <s v="2016-01-22"/>
    <s v="2016-02-23"/>
    <s v="2016-02-29"/>
    <s v="2016-02-29"/>
    <n v="32"/>
    <n v="38"/>
    <s v="NINGBO"/>
    <s v="FOB"/>
    <x v="0"/>
    <n v="1"/>
    <s v="NYKU3445283"/>
    <s v="TRUCK"/>
    <s v="HAMBURG"/>
    <s v="1"/>
    <s v="20632/2015/3"/>
    <n v="54"/>
    <s v="SS16"/>
    <s v="NINGBO JAGOO TRADING"/>
    <n v="290"/>
    <n v="1"/>
    <n v="0"/>
    <n v="0"/>
    <n v="5448"/>
    <n v="8.9600000000000009"/>
    <x v="0"/>
  </r>
  <r>
    <s v="2016-01-22"/>
    <s v="2016-02-23"/>
    <s v="2016-02-29"/>
    <s v="2016-02-29"/>
    <n v="32"/>
    <n v="38"/>
    <s v="NINGBO"/>
    <s v="FOB"/>
    <x v="0"/>
    <n v="1"/>
    <m/>
    <s v="TRUCK"/>
    <s v="HAMBURG"/>
    <s v="1"/>
    <s v="26514/2015/3"/>
    <n v="52"/>
    <s v="SS16"/>
    <s v="NINGBO HAITIAN"/>
    <n v="34"/>
    <m/>
    <m/>
    <m/>
    <n v="8541"/>
    <n v="2.06"/>
    <x v="0"/>
  </r>
  <r>
    <s v="2016-01-22"/>
    <s v="2016-02-29"/>
    <s v="2016-03-03"/>
    <s v="2016-03-03"/>
    <n v="38"/>
    <n v="41"/>
    <s v="SHANGHAI"/>
    <s v="FOB"/>
    <x v="0"/>
    <n v="0"/>
    <s v="HLXU5204858"/>
    <s v="TRUCK"/>
    <s v="GDAŃSK"/>
    <s v="1"/>
    <s v="30271/2015/1"/>
    <n v="54"/>
    <s v="SS16"/>
    <s v="JOC GREAT WALL CORP."/>
    <n v="842"/>
    <n v="0"/>
    <n v="1"/>
    <n v="0"/>
    <n v="59825"/>
    <n v="36.82"/>
    <x v="0"/>
  </r>
  <r>
    <s v="2016-01-22"/>
    <s v="2016-02-29"/>
    <s v="2016-03-03"/>
    <s v="2016-03-03"/>
    <n v="38"/>
    <n v="41"/>
    <s v="SHANGHAI"/>
    <s v="FOB"/>
    <x v="0"/>
    <n v="1"/>
    <s v="HLXU1308026,TCLU9500263"/>
    <s v="TRUCK"/>
    <s v="GDAŃSK"/>
    <s v="1"/>
    <s v="21822/2015/3"/>
    <n v="52"/>
    <s v="SS16"/>
    <s v="ZHENJIANG S&amp;C"/>
    <n v="2811"/>
    <n v="1"/>
    <n v="0"/>
    <n v="1"/>
    <n v="47095"/>
    <n v="54.8"/>
    <x v="0"/>
  </r>
  <r>
    <s v="2016-01-22"/>
    <s v="2016-02-29"/>
    <s v="2016-03-03"/>
    <s v="2016-03-03"/>
    <n v="38"/>
    <n v="41"/>
    <s v="SHANGHAI"/>
    <s v="FOB"/>
    <x v="0"/>
    <n v="1"/>
    <s v="TCLU9500263"/>
    <s v="TRUCK"/>
    <s v="GDAŃSK"/>
    <s v="1"/>
    <s v="19960/2015/4"/>
    <n v="54"/>
    <s v="SS16"/>
    <s v="SUMEC TEXTILE"/>
    <n v="509"/>
    <n v="0"/>
    <n v="0"/>
    <n v="1"/>
    <n v="5089"/>
    <n v="11.39"/>
    <x v="0"/>
  </r>
  <r>
    <s v="2016-01-22"/>
    <s v="2016-02-29"/>
    <s v="2016-03-03"/>
    <s v="2016-03-03"/>
    <n v="38"/>
    <n v="41"/>
    <s v="SHANGHAI"/>
    <s v="FOB"/>
    <x v="0"/>
    <n v="1"/>
    <m/>
    <s v="TRUCK"/>
    <s v="GDAŃSK"/>
    <s v="1"/>
    <s v="61545/SS16/2"/>
    <n v="52"/>
    <s v="SS16"/>
    <s v="EUMETEX COMPANY"/>
    <n v="2016"/>
    <m/>
    <m/>
    <m/>
    <n v="33558"/>
    <n v="33.42"/>
    <x v="0"/>
  </r>
  <r>
    <s v="2016-01-22"/>
    <s v="2016-03-01"/>
    <s v="2016-03-07"/>
    <s v="2016-03-07"/>
    <n v="39"/>
    <n v="45"/>
    <s v="SHANGHAI"/>
    <s v="FOB"/>
    <x v="0"/>
    <n v="0"/>
    <s v="HLXU4380805,HLXU5299468"/>
    <s v="RAILWAY"/>
    <s v="GDAŃSK"/>
    <s v="1"/>
    <s v="62805/SS16/2"/>
    <n v="52"/>
    <s v="SS16"/>
    <s v="SUZHOU QINJIAN I/E"/>
    <n v="5048"/>
    <n v="0"/>
    <n v="2"/>
    <n v="0"/>
    <n v="99622"/>
    <n v="100.13"/>
    <x v="0"/>
  </r>
  <r>
    <s v="2016-01-23"/>
    <s v="2016-01-24"/>
    <s v="2016-02-03"/>
    <s v="2016-02-03"/>
    <n v="1"/>
    <n v="11"/>
    <s v="ŁÓDŹ"/>
    <s v="DDU"/>
    <x v="2"/>
    <n v="1"/>
    <s v="AIR"/>
    <s v="TRUCK"/>
    <s v="FRANKFURT"/>
    <s v="1"/>
    <s v="20231/2015/13"/>
    <n v="54"/>
    <s v="SS16"/>
    <s v="SHUDDHO MODEHAUS"/>
    <n v="1295"/>
    <n v="0"/>
    <n v="0"/>
    <n v="0"/>
    <n v="17715"/>
    <n v="33.409999999999997"/>
    <x v="1"/>
  </r>
  <r>
    <s v="2016-01-23"/>
    <s v="2016-01-24"/>
    <s v="2016-02-12"/>
    <s v="2016-02-12"/>
    <n v="1"/>
    <n v="20"/>
    <s v="ŁÓDŹ"/>
    <s v="DDU"/>
    <x v="2"/>
    <n v="1"/>
    <s v="AIR"/>
    <s v="TRUCK"/>
    <s v="FRANKFURT"/>
    <s v="1"/>
    <s v="20231/2015/15"/>
    <n v="54"/>
    <s v="SS16"/>
    <s v="SHUDDHO MODEHAUS"/>
    <n v="1273"/>
    <n v="0"/>
    <n v="0"/>
    <n v="0"/>
    <n v="20344"/>
    <n v="29.55"/>
    <x v="1"/>
  </r>
  <r>
    <s v="2016-01-23"/>
    <s v="2016-02-04"/>
    <s v="2016-02-09"/>
    <s v="2016-02-09"/>
    <n v="12"/>
    <n v="17"/>
    <s v="ŁÓDŹ"/>
    <s v="DDU"/>
    <x v="2"/>
    <n v="1"/>
    <s v="AIR"/>
    <s v="TRUCK"/>
    <s v="FRANKFURT"/>
    <s v="1"/>
    <s v="20467/2015/20"/>
    <n v="54"/>
    <s v="SS16"/>
    <s v="INNOVATION DESIGN"/>
    <n v="862"/>
    <n v="0"/>
    <n v="0"/>
    <n v="0"/>
    <n v="14054"/>
    <n v="19.989999999999998"/>
    <x v="1"/>
  </r>
  <r>
    <s v="2016-01-23"/>
    <s v="2016-02-27"/>
    <s v="2016-03-01"/>
    <s v="2016-03-01"/>
    <n v="35"/>
    <n v="38"/>
    <s v="CHITTAGONG"/>
    <s v="FOB"/>
    <x v="0"/>
    <n v="1"/>
    <s v="MRKU2154708"/>
    <s v="TRUCK"/>
    <s v="GDAŃSK"/>
    <s v="1"/>
    <s v="20370/2015/6"/>
    <n v="54"/>
    <s v="SS16"/>
    <s v="SAILOR MOON CLOTHING LTD"/>
    <n v="2747"/>
    <n v="0"/>
    <n v="0"/>
    <n v="1"/>
    <n v="38960"/>
    <n v="49.13"/>
    <x v="1"/>
  </r>
  <r>
    <s v="2016-01-23"/>
    <s v="2016-02-27"/>
    <s v="2016-03-01"/>
    <s v="2016-03-01"/>
    <n v="35"/>
    <n v="38"/>
    <s v="CHITTAGONG"/>
    <s v="FOB"/>
    <x v="0"/>
    <n v="1"/>
    <m/>
    <s v="TRUCK"/>
    <s v="GDAŃSK"/>
    <s v="1"/>
    <s v="20376/2015/28"/>
    <n v="54"/>
    <s v="SS16"/>
    <s v="TRANSFIGURE CLOTHING"/>
    <n v="1520"/>
    <m/>
    <m/>
    <m/>
    <n v="25736"/>
    <n v="20.22"/>
    <x v="1"/>
  </r>
  <r>
    <s v="2016-01-23"/>
    <s v="2016-02-27"/>
    <s v="2016-03-02"/>
    <s v="2016-03-02"/>
    <n v="35"/>
    <n v="39"/>
    <s v="CHITTAGONG"/>
    <s v="FOB"/>
    <x v="0"/>
    <n v="1"/>
    <s v="MRKU2206798"/>
    <s v="RAILWAY"/>
    <s v="GDAŃSK"/>
    <s v="1"/>
    <s v="20216/2015/17"/>
    <n v="54"/>
    <s v="SS16"/>
    <s v="FAIR TRADE INT'L"/>
    <n v="1324"/>
    <n v="0"/>
    <n v="0"/>
    <n v="1"/>
    <n v="20510"/>
    <n v="24.51"/>
    <x v="1"/>
  </r>
  <r>
    <s v="2016-01-23"/>
    <s v="2016-02-27"/>
    <s v="2016-03-02"/>
    <s v="2016-03-02"/>
    <n v="35"/>
    <n v="39"/>
    <s v="CHITTAGONG"/>
    <s v="FOB"/>
    <x v="0"/>
    <n v="1"/>
    <m/>
    <s v="RAILWAY"/>
    <s v="GDAŃSK"/>
    <s v="1"/>
    <s v="20376/2015/29"/>
    <n v="54"/>
    <s v="SS16"/>
    <s v="TRANSFIGURE CLOTHING"/>
    <n v="2484"/>
    <m/>
    <m/>
    <m/>
    <n v="44554"/>
    <n v="40.86"/>
    <x v="1"/>
  </r>
  <r>
    <s v="2016-01-23"/>
    <s v="2016-02-27"/>
    <s v="2016-03-02"/>
    <s v="2016-03-02"/>
    <n v="35"/>
    <n v="39"/>
    <s v="CHITTAGONG"/>
    <s v="FOB"/>
    <x v="0"/>
    <n v="1"/>
    <s v="MRKU2283011"/>
    <s v="RAILWAY"/>
    <s v="GDAŃSK"/>
    <s v="1"/>
    <s v="20216/2015/16"/>
    <n v="54"/>
    <s v="SS16"/>
    <s v="FAIR TRADE INT'L"/>
    <n v="2217"/>
    <n v="0"/>
    <n v="0"/>
    <n v="1"/>
    <n v="37590"/>
    <n v="49"/>
    <x v="1"/>
  </r>
  <r>
    <s v="2016-01-23"/>
    <s v="2016-02-27"/>
    <s v="2016-03-02"/>
    <s v="2016-03-02"/>
    <n v="35"/>
    <n v="39"/>
    <s v="CHITTAGONG"/>
    <s v="FOB"/>
    <x v="0"/>
    <n v="1"/>
    <m/>
    <s v="RAILWAY"/>
    <s v="GDAŃSK"/>
    <s v="1"/>
    <s v="28143/2015/1"/>
    <n v="54"/>
    <s v="SS16"/>
    <s v="TEX FASHION GLOBAL"/>
    <n v="828"/>
    <m/>
    <m/>
    <m/>
    <n v="12967"/>
    <n v="19.66"/>
    <x v="1"/>
  </r>
  <r>
    <s v="2016-01-25"/>
    <s v="2016-01-30"/>
    <s v="2016-02-03"/>
    <s v="2016-02-03"/>
    <n v="5"/>
    <n v="9"/>
    <s v="ŁÓDŹ"/>
    <s v="DDU"/>
    <x v="2"/>
    <n v="1"/>
    <s v="AIR"/>
    <s v="TRUCK"/>
    <s v="FRANKFURT"/>
    <s v="1"/>
    <s v="20467/2015/16"/>
    <n v="54"/>
    <s v="SS16"/>
    <s v="INNOVATION DESIGN"/>
    <n v="567"/>
    <n v="0"/>
    <n v="0"/>
    <n v="0"/>
    <n v="7927"/>
    <m/>
    <x v="1"/>
  </r>
  <r>
    <s v="2016-01-25"/>
    <s v="2016-02-18"/>
    <s v="2016-02-22"/>
    <s v="2016-02-22"/>
    <n v="24"/>
    <n v="28"/>
    <s v="MUMBAI"/>
    <s v="FOB"/>
    <x v="0"/>
    <n v="0"/>
    <s v="DFSU4219794"/>
    <s v="TRUCK"/>
    <s v="HAMBURG"/>
    <s v="1"/>
    <s v="20991/2015/12"/>
    <n v="54"/>
    <s v="SS16"/>
    <s v="SANGOTRA FASHIONS"/>
    <n v="2403"/>
    <n v="0"/>
    <n v="1"/>
    <n v="0"/>
    <n v="47171"/>
    <n v="54.4"/>
    <x v="2"/>
  </r>
  <r>
    <s v="2016-01-25"/>
    <s v="2016-02-22"/>
    <s v="2016-02-25"/>
    <s v="2016-02-25"/>
    <n v="28"/>
    <n v="31"/>
    <s v="TUTICORIN"/>
    <s v="FOB"/>
    <x v="0"/>
    <n v="1"/>
    <s v="HLBU1103461"/>
    <s v="TRUCK"/>
    <s v="HAMBURG"/>
    <s v="1"/>
    <s v="20217/2015/4"/>
    <n v="54"/>
    <s v="SS16"/>
    <s v="BLOOM CLOTHING CO."/>
    <n v="475"/>
    <n v="1"/>
    <n v="0"/>
    <n v="0"/>
    <n v="9949"/>
    <n v="16.3"/>
    <x v="2"/>
  </r>
  <r>
    <s v="2016-01-25"/>
    <s v="2016-02-22"/>
    <s v="2016-02-25"/>
    <s v="2016-02-25"/>
    <n v="28"/>
    <n v="31"/>
    <s v="TUTICORIN"/>
    <s v="FOB"/>
    <x v="0"/>
    <n v="1"/>
    <m/>
    <s v="TRUCK"/>
    <s v="HAMBURG"/>
    <s v="1"/>
    <s v="21025/2015/5"/>
    <n v="54"/>
    <s v="SS16"/>
    <s v="KARTHIKAI TEXTILE"/>
    <n v="725"/>
    <m/>
    <m/>
    <m/>
    <n v="14022"/>
    <n v="13.67"/>
    <x v="2"/>
  </r>
  <r>
    <s v="2016-01-25"/>
    <s v="2016-03-05"/>
    <s v="2016-03-09"/>
    <s v="2016-03-09"/>
    <n v="40"/>
    <n v="44"/>
    <s v="XIAMEN"/>
    <s v="FOB"/>
    <x v="0"/>
    <n v="0"/>
    <s v="MRKU2141700,MRKU2852381,MRKU7346750"/>
    <s v="RAILWAY"/>
    <s v="GDAŃSK"/>
    <s v="1"/>
    <s v="69317/SS16/1"/>
    <n v="51"/>
    <s v="SS16"/>
    <s v="VICAN FOOTWEAR"/>
    <n v="2563"/>
    <n v="1"/>
    <n v="0"/>
    <n v="2"/>
    <n v="47812"/>
    <n v="144.75"/>
    <x v="0"/>
  </r>
  <r>
    <s v="2016-01-25"/>
    <s v="2016-03-05"/>
    <s v="2016-03-10"/>
    <s v="2016-03-10"/>
    <n v="40"/>
    <n v="45"/>
    <s v="XIAMEN"/>
    <s v="FOB"/>
    <x v="0"/>
    <n v="0"/>
    <s v="MSKU6763216"/>
    <s v="RAILWAY"/>
    <s v="GDAŃSK"/>
    <s v="1"/>
    <s v="20194/2015/3"/>
    <n v="54"/>
    <s v="SS16"/>
    <s v="XIAMEN JUSTSUN"/>
    <n v="2480"/>
    <n v="0"/>
    <n v="1"/>
    <n v="0"/>
    <n v="28838"/>
    <n v="37.76"/>
    <x v="0"/>
  </r>
  <r>
    <s v="2016-01-25"/>
    <s v="2016-03-05"/>
    <s v="2016-03-10"/>
    <s v="2016-03-10"/>
    <n v="40"/>
    <n v="45"/>
    <s v="XIAMEN"/>
    <s v="FOB"/>
    <x v="0"/>
    <n v="0"/>
    <s v="PONU1732526"/>
    <s v="RAILWAY"/>
    <s v="GDAŃSK"/>
    <s v="1"/>
    <s v="20368/2015/3"/>
    <n v="54"/>
    <s v="SS16"/>
    <s v="XIAMEN HALO WORLD"/>
    <n v="1699"/>
    <n v="0"/>
    <n v="1"/>
    <n v="0"/>
    <n v="26449"/>
    <n v="40.46"/>
    <x v="0"/>
  </r>
  <r>
    <s v="2016-01-26"/>
    <s v="2016-02-27"/>
    <s v="2016-03-01"/>
    <s v="2016-03-01"/>
    <n v="32"/>
    <n v="35"/>
    <s v="CHITTAGONG"/>
    <s v="FOB"/>
    <x v="0"/>
    <n v="1"/>
    <s v="MRKU4040197"/>
    <s v="TRUCK"/>
    <s v="GDAŃSK"/>
    <s v="1"/>
    <s v="20376/2015/30"/>
    <n v="54"/>
    <s v="SS16"/>
    <s v="TRANSFIGURE CLOTHING"/>
    <n v="2662"/>
    <n v="0"/>
    <n v="0"/>
    <n v="1"/>
    <n v="75502"/>
    <n v="53.29"/>
    <x v="1"/>
  </r>
  <r>
    <s v="2016-01-26"/>
    <s v="2016-02-27"/>
    <s v="2016-03-01"/>
    <s v="2016-03-01"/>
    <n v="32"/>
    <n v="35"/>
    <s v="CHITTAGONG"/>
    <s v="FOB"/>
    <x v="0"/>
    <n v="1"/>
    <s v=" "/>
    <s v="TRUCK"/>
    <s v="GDAŃSK"/>
    <s v="1"/>
    <s v="20376/2015/33"/>
    <n v="54"/>
    <s v="SS16"/>
    <s v="TRANSFIGURE CLOTHING"/>
    <n v="854"/>
    <m/>
    <m/>
    <m/>
    <n v="17696"/>
    <n v="13.32"/>
    <x v="1"/>
  </r>
  <r>
    <s v="2016-01-26"/>
    <s v="2016-02-27"/>
    <s v="2016-03-01"/>
    <s v="2016-03-01"/>
    <n v="32"/>
    <n v="35"/>
    <s v="NINGBO"/>
    <s v="FOB"/>
    <x v="0"/>
    <n v="0"/>
    <s v="MSKU0946333"/>
    <s v="RAILWAY"/>
    <s v="GDAŃSK"/>
    <s v="1"/>
    <s v="61445/SS16/1"/>
    <n v="51"/>
    <s v="SS16"/>
    <s v="ZHEJIANG TAIZHOU"/>
    <n v="1284"/>
    <n v="0"/>
    <n v="0"/>
    <n v="1"/>
    <n v="16964"/>
    <n v="60.87"/>
    <x v="0"/>
  </r>
  <r>
    <s v="2016-01-26"/>
    <s v="2016-02-27"/>
    <s v="2016-03-01"/>
    <s v="2016-03-01"/>
    <n v="32"/>
    <n v="35"/>
    <s v="NINGBO"/>
    <s v="FOB"/>
    <x v="0"/>
    <n v="0"/>
    <s v="PONU1479336"/>
    <s v="TRUCK"/>
    <s v="GDAŃSK"/>
    <s v="1"/>
    <s v="24125/2015/3"/>
    <n v="54"/>
    <s v="SS16"/>
    <s v="SHAOXING GOLDEN WAVE"/>
    <n v="1576"/>
    <n v="0"/>
    <n v="1"/>
    <n v="0"/>
    <n v="30915"/>
    <n v="58.45"/>
    <x v="0"/>
  </r>
  <r>
    <s v="2016-01-26"/>
    <s v="2016-02-27"/>
    <s v="2016-03-03"/>
    <s v="2016-03-03"/>
    <n v="32"/>
    <n v="37"/>
    <s v="NINGBO"/>
    <s v="FOB"/>
    <x v="0"/>
    <n v="0"/>
    <s v="MSKU7884824,MSKU8415333,TCLU5020224"/>
    <s v="RAILWAY"/>
    <s v="GDAŃSK"/>
    <s v="1"/>
    <s v="34782/2015/2"/>
    <n v="51"/>
    <s v="SS16"/>
    <s v="VICAN FOOTWEAR"/>
    <n v="1726"/>
    <n v="1"/>
    <n v="0"/>
    <n v="2"/>
    <n v="20570"/>
    <n v="154.41"/>
    <x v="0"/>
  </r>
  <r>
    <m/>
    <m/>
    <m/>
    <m/>
    <m/>
    <m/>
    <m/>
    <m/>
    <x v="1"/>
    <m/>
    <m/>
    <m/>
    <m/>
    <m/>
    <m/>
    <m/>
    <m/>
    <m/>
    <m/>
    <m/>
    <m/>
    <m/>
    <m/>
    <m/>
    <x v="3"/>
  </r>
  <r>
    <s v="2016-01-26"/>
    <s v="2016-02-27"/>
    <s v="2016-03-07"/>
    <s v="2016-03-07"/>
    <n v="32"/>
    <n v="41"/>
    <s v="CHITTAGONG"/>
    <s v="FOB"/>
    <x v="0"/>
    <n v="1"/>
    <s v="MRKU3149347"/>
    <s v="RAILWAY"/>
    <s v="GDAŃSK"/>
    <s v="1"/>
    <s v="20808/2015/4"/>
    <n v="54"/>
    <s v="SS16"/>
    <s v="FASHION WEAR INT'L"/>
    <n v="2598"/>
    <n v="0"/>
    <n v="0"/>
    <n v="1"/>
    <n v="50734"/>
    <n v="25.53"/>
    <x v="1"/>
  </r>
  <r>
    <s v="2016-01-26"/>
    <s v="2016-02-27"/>
    <s v="2016-03-07"/>
    <s v="2016-03-07"/>
    <n v="32"/>
    <n v="41"/>
    <s v="CHITTAGONG"/>
    <s v="FOB"/>
    <x v="0"/>
    <n v="1"/>
    <m/>
    <s v="RAILWAY"/>
    <s v="GDAŃSK"/>
    <s v="1"/>
    <s v="25648/2015/2"/>
    <n v="54"/>
    <s v="SS16"/>
    <s v="ASROTEX"/>
    <n v="2352"/>
    <m/>
    <m/>
    <m/>
    <n v="42436"/>
    <n v="28.3"/>
    <x v="1"/>
  </r>
  <r>
    <s v="2016-01-26"/>
    <s v="2016-02-27"/>
    <s v="2016-03-07"/>
    <s v="2016-03-07"/>
    <n v="32"/>
    <n v="41"/>
    <s v="CHITTAGONG"/>
    <s v="FOB"/>
    <x v="0"/>
    <n v="1"/>
    <m/>
    <s v="RAILWAY"/>
    <s v="GDAŃSK"/>
    <s v="1"/>
    <s v="29296/2015/3"/>
    <n v="54"/>
    <s v="SS16"/>
    <s v="COTTON ZONE LTD."/>
    <n v="1009"/>
    <m/>
    <m/>
    <m/>
    <n v="19705"/>
    <n v="15.39"/>
    <x v="1"/>
  </r>
  <r>
    <s v="2016-01-26"/>
    <s v="2016-02-27"/>
    <s v="2016-03-07"/>
    <s v="2016-03-07"/>
    <n v="32"/>
    <n v="41"/>
    <s v="CHITTAGONG"/>
    <s v="FOB"/>
    <x v="0"/>
    <n v="1"/>
    <s v="PONU8257243"/>
    <s v="RAILWAY"/>
    <s v="GDAŃSK"/>
    <s v="1"/>
    <s v="20216/2015/20"/>
    <n v="54"/>
    <s v="SS16"/>
    <s v="FAIR TRADE INT'L"/>
    <n v="1692"/>
    <n v="0"/>
    <n v="0"/>
    <n v="1"/>
    <n v="32042"/>
    <n v="52.47"/>
    <x v="1"/>
  </r>
  <r>
    <s v="2016-01-26"/>
    <s v="2016-02-27"/>
    <s v="2016-03-07"/>
    <s v="2016-03-07"/>
    <n v="32"/>
    <n v="41"/>
    <s v="CHITTAGONG"/>
    <s v="FOB"/>
    <x v="0"/>
    <n v="1"/>
    <m/>
    <s v="RAILWAY"/>
    <s v="GDAŃSK"/>
    <s v="1"/>
    <s v="22847/2015/6"/>
    <n v="54"/>
    <s v="SS16"/>
    <s v="FASHIONTEX"/>
    <n v="724"/>
    <m/>
    <m/>
    <m/>
    <n v="11744"/>
    <n v="16.37"/>
    <x v="1"/>
  </r>
  <r>
    <s v="2016-01-26"/>
    <s v="2016-02-27"/>
    <s v="2016-03-08"/>
    <s v="2016-03-08"/>
    <n v="32"/>
    <n v="42"/>
    <s v="CHITTAGONG"/>
    <s v="FOB"/>
    <x v="0"/>
    <n v="1"/>
    <s v="MSKU8297987"/>
    <s v="TRUCK"/>
    <s v="GDAŃSK"/>
    <s v="1"/>
    <s v="20216/2015/19"/>
    <n v="54"/>
    <s v="SS16"/>
    <s v="FAIR TRADE INT'L"/>
    <n v="536"/>
    <n v="0"/>
    <n v="0"/>
    <n v="1"/>
    <n v="7486"/>
    <n v="17.8"/>
    <x v="1"/>
  </r>
  <r>
    <s v="2016-01-26"/>
    <s v="2016-02-27"/>
    <s v="2016-03-08"/>
    <s v="2016-03-08"/>
    <n v="32"/>
    <n v="42"/>
    <s v="CHITTAGONG"/>
    <s v="FOB"/>
    <x v="0"/>
    <n v="1"/>
    <m/>
    <s v="TRUCK"/>
    <s v="GDAŃSK"/>
    <s v="1"/>
    <s v="20370/2015/7"/>
    <n v="54"/>
    <s v="SS16"/>
    <s v="SAILOR MOON CLOTHING LTD"/>
    <n v="1107"/>
    <m/>
    <m/>
    <m/>
    <n v="18911"/>
    <n v="25.27"/>
    <x v="1"/>
  </r>
  <r>
    <s v="2016-01-26"/>
    <s v="2016-02-27"/>
    <s v="2016-03-08"/>
    <s v="2016-03-08"/>
    <n v="32"/>
    <n v="42"/>
    <s v="CHITTAGONG"/>
    <s v="FOB"/>
    <x v="0"/>
    <n v="1"/>
    <m/>
    <s v="TRUCK"/>
    <s v="GDAŃSK"/>
    <s v="1"/>
    <s v="20376/2015/31"/>
    <n v="54"/>
    <s v="SS16"/>
    <s v="TRANSFIGURE CLOTHING"/>
    <n v="247"/>
    <m/>
    <m/>
    <m/>
    <n v="3624"/>
    <n v="5.44"/>
    <x v="1"/>
  </r>
  <r>
    <s v="2016-01-26"/>
    <s v="2016-02-27"/>
    <s v="2016-03-08"/>
    <s v="2016-03-08"/>
    <n v="32"/>
    <n v="42"/>
    <s v="CHITTAGONG"/>
    <s v="FOB"/>
    <x v="0"/>
    <n v="1"/>
    <m/>
    <s v="TRUCK"/>
    <s v="GDAŃSK"/>
    <s v="1"/>
    <s v="20376/2015/32"/>
    <n v="54"/>
    <s v="SS16"/>
    <s v="TRANSFIGURE CLOTHING"/>
    <n v="593"/>
    <m/>
    <m/>
    <m/>
    <n v="11357"/>
    <n v="12.05"/>
    <x v="1"/>
  </r>
  <r>
    <s v="2016-01-26"/>
    <s v="2016-02-27"/>
    <s v="2016-03-08"/>
    <s v="2016-03-08"/>
    <n v="32"/>
    <n v="42"/>
    <s v="CHITTAGONG"/>
    <s v="FOB"/>
    <x v="0"/>
    <n v="1"/>
    <m/>
    <s v="TRUCK"/>
    <s v="GDAŃSK"/>
    <s v="1"/>
    <s v="32727/2015/1"/>
    <n v="54"/>
    <s v="SS16"/>
    <s v="ALEMA TEXTILE LTD."/>
    <n v="727"/>
    <m/>
    <m/>
    <m/>
    <n v="11772"/>
    <n v="7.36"/>
    <x v="1"/>
  </r>
  <r>
    <s v="2016-01-28"/>
    <s v="2016-02-01"/>
    <s v="2016-02-03"/>
    <s v="2016-02-03"/>
    <n v="4"/>
    <n v="6"/>
    <s v="ŁÓDŹ"/>
    <s v="DDU"/>
    <x v="2"/>
    <n v="1"/>
    <s v="AIR"/>
    <s v="TRUCK"/>
    <s v="WARSZAWA"/>
    <s v="1"/>
    <s v="20991/2015/7"/>
    <n v="54"/>
    <s v="SS16"/>
    <s v="SANGOTRA FASHIONS"/>
    <n v="808"/>
    <n v="0"/>
    <n v="0"/>
    <n v="0"/>
    <n v="13511"/>
    <m/>
    <x v="2"/>
  </r>
  <r>
    <s v="2016-01-28"/>
    <s v="2016-02-27"/>
    <s v="2016-03-01"/>
    <s v="2016-03-01"/>
    <n v="30"/>
    <n v="33"/>
    <s v="SHENZHEN"/>
    <s v="FOB"/>
    <x v="0"/>
    <n v="0"/>
    <s v="MSKU6686927"/>
    <s v="TRUCK"/>
    <s v="GDAŃSK"/>
    <s v="1"/>
    <s v="62923/SS16/1"/>
    <n v="51"/>
    <s v="SS16"/>
    <s v="NIKOO COMPANY LTD."/>
    <n v="1001"/>
    <n v="0"/>
    <n v="1"/>
    <n v="0"/>
    <n v="9933"/>
    <n v="33.51"/>
    <x v="0"/>
  </r>
  <r>
    <s v="2016-01-29"/>
    <s v="2016-03-07"/>
    <s v="2016-03-11"/>
    <s v="2016-03-11"/>
    <n v="38"/>
    <n v="42"/>
    <s v="SHANGHAI"/>
    <s v="FOB"/>
    <x v="0"/>
    <n v="0"/>
    <s v="HLBU1485831"/>
    <s v="RAILWAY"/>
    <s v="GDAŃSK"/>
    <s v="1"/>
    <s v="41156/2015/1"/>
    <n v="51"/>
    <s v="SS16"/>
    <s v="ANHUI TECHNOLOGY I/E"/>
    <n v="2001"/>
    <n v="0"/>
    <n v="0"/>
    <n v="1"/>
    <n v="20366"/>
    <n v="56.37"/>
    <x v="0"/>
  </r>
  <r>
    <s v="2016-01-29"/>
    <s v="2016-03-07"/>
    <s v="2016-03-11"/>
    <s v="2016-03-11"/>
    <n v="38"/>
    <n v="42"/>
    <s v="SHANGHAI"/>
    <s v="FOB"/>
    <x v="0"/>
    <n v="0"/>
    <s v="IPXU3570183"/>
    <s v="TRUCK"/>
    <s v="GDAŃSK"/>
    <s v="1"/>
    <s v="21252/2015/4"/>
    <n v="52"/>
    <s v="SS16"/>
    <s v="SUZHOU QINJIAN I/E"/>
    <n v="1198"/>
    <n v="1"/>
    <n v="0"/>
    <n v="0"/>
    <n v="23805"/>
    <n v="24.14"/>
    <x v="0"/>
  </r>
  <r>
    <s v="2016-01-29"/>
    <s v="2016-03-07"/>
    <s v="2016-03-11"/>
    <s v="2016-03-11"/>
    <n v="38"/>
    <n v="42"/>
    <s v="SHANGHAI"/>
    <s v="FOB"/>
    <x v="0"/>
    <n v="1"/>
    <s v="FSCU4441739"/>
    <s v="RAILWAY"/>
    <s v="GDAŃSK"/>
    <s v="1"/>
    <s v="19960/2015/6"/>
    <n v="54"/>
    <s v="SS16"/>
    <s v="SUMEC TEXTILE"/>
    <n v="351"/>
    <n v="0"/>
    <n v="1"/>
    <n v="0"/>
    <n v="3665"/>
    <n v="12.53"/>
    <x v="0"/>
  </r>
  <r>
    <s v="2016-01-29"/>
    <s v="2016-03-07"/>
    <s v="2016-03-11"/>
    <s v="2016-03-11"/>
    <n v="38"/>
    <n v="42"/>
    <s v="SHANGHAI"/>
    <s v="FOB"/>
    <x v="0"/>
    <n v="1"/>
    <m/>
    <s v="RAILWAY"/>
    <s v="GDAŃSK"/>
    <s v="1"/>
    <s v="21822/2015/6"/>
    <n v="52"/>
    <s v="SS16"/>
    <s v="ZHENJIANG S&amp;C"/>
    <n v="1270"/>
    <m/>
    <m/>
    <m/>
    <n v="20923"/>
    <n v="22.62"/>
    <x v="0"/>
  </r>
  <r>
    <s v="2016-01-29"/>
    <s v="2016-03-07"/>
    <s v="2016-03-11"/>
    <s v="2016-03-11"/>
    <n v="38"/>
    <n v="42"/>
    <s v="SHANGHAI"/>
    <s v="FOB"/>
    <x v="0"/>
    <n v="1"/>
    <m/>
    <s v="RAILWAY"/>
    <s v="GDAŃSK"/>
    <s v="1"/>
    <s v="29139/2015/1"/>
    <n v="54"/>
    <s v="SS16"/>
    <s v="ANHUI TECHNOLOGY I/E"/>
    <n v="204"/>
    <m/>
    <m/>
    <m/>
    <n v="1601"/>
    <n v="6.25"/>
    <x v="0"/>
  </r>
  <r>
    <s v="2016-01-30"/>
    <s v="2016-02-02"/>
    <s v="2016-02-15"/>
    <s v="2016-02-15"/>
    <n v="3"/>
    <n v="16"/>
    <s v="ŁÓDŹ"/>
    <s v="DDU"/>
    <x v="2"/>
    <n v="1"/>
    <s v="AIR"/>
    <s v="TRUCK"/>
    <s v="WARSZAWA"/>
    <s v="1"/>
    <s v="20228/2015/7"/>
    <n v="54"/>
    <s v="SS16"/>
    <s v="BONDED FASHION LTD."/>
    <n v="684"/>
    <m/>
    <m/>
    <m/>
    <n v="12363"/>
    <n v="16"/>
    <x v="1"/>
  </r>
  <r>
    <s v="2016-01-30"/>
    <s v="2016-03-05"/>
    <s v="2016-03-09"/>
    <s v="2016-03-09"/>
    <n v="35"/>
    <n v="39"/>
    <s v="CHITTAGONG"/>
    <s v="FOB"/>
    <x v="0"/>
    <n v="0"/>
    <s v="MSKU9784589"/>
    <s v="RAILWAY"/>
    <s v="GDAŃSK"/>
    <s v="1"/>
    <s v="21146/2015/3"/>
    <n v="54"/>
    <s v="SS16"/>
    <s v="N.T.APPARELS LTD."/>
    <n v="1439"/>
    <n v="0"/>
    <n v="0"/>
    <n v="1"/>
    <n v="29217"/>
    <n v="67"/>
    <x v="1"/>
  </r>
  <r>
    <s v="2016-01-30"/>
    <s v="2016-03-05"/>
    <s v="2016-03-09"/>
    <s v="2016-03-09"/>
    <n v="35"/>
    <n v="39"/>
    <s v="CHITTAGONG"/>
    <s v="FOB"/>
    <x v="0"/>
    <n v="1"/>
    <s v="MSKU6650056"/>
    <s v="RAILWAY"/>
    <s v="GDAŃSK"/>
    <s v="1"/>
    <s v="20216/2015/21"/>
    <n v="54"/>
    <s v="SS16"/>
    <s v="FAIR TRADE INT'L"/>
    <n v="1720"/>
    <n v="0"/>
    <n v="1"/>
    <n v="0"/>
    <n v="31031"/>
    <n v="39.22"/>
    <x v="1"/>
  </r>
  <r>
    <s v="2016-01-30"/>
    <s v="2016-03-05"/>
    <s v="2016-03-09"/>
    <s v="2016-03-09"/>
    <n v="35"/>
    <n v="39"/>
    <s v="CHITTAGONG"/>
    <s v="FOB"/>
    <x v="0"/>
    <n v="1"/>
    <m/>
    <s v="RAILWAY"/>
    <s v="GDAŃSK"/>
    <s v="1"/>
    <s v="20216/2015/22"/>
    <n v="54"/>
    <s v="SS16"/>
    <s v="FAIR TRADE INT'L"/>
    <n v="584"/>
    <m/>
    <m/>
    <m/>
    <n v="7700"/>
    <n v="12.26"/>
    <x v="1"/>
  </r>
  <r>
    <s v="2016-01-30"/>
    <s v="2016-03-05"/>
    <s v="2016-03-09"/>
    <s v="2016-03-09"/>
    <n v="35"/>
    <n v="39"/>
    <s v="CHITTAGONG"/>
    <s v="FOB"/>
    <x v="0"/>
    <n v="1"/>
    <m/>
    <s v="RAILWAY"/>
    <s v="GDAŃSK"/>
    <s v="1"/>
    <s v="29157/2015/1"/>
    <n v="52"/>
    <s v="SS16"/>
    <s v="TEXZAM INTERNATIONAL"/>
    <n v="1049"/>
    <m/>
    <m/>
    <m/>
    <n v="16628"/>
    <n v="7"/>
    <x v="1"/>
  </r>
  <r>
    <s v="2016-01-30"/>
    <s v="2016-03-05"/>
    <s v="2016-03-09"/>
    <s v="2016-03-09"/>
    <n v="35"/>
    <n v="39"/>
    <s v="CHITTAGONG"/>
    <s v="FOB"/>
    <x v="0"/>
    <n v="1"/>
    <s v="PONU8209538"/>
    <s v="RAILWAY"/>
    <s v="GDAŃSK"/>
    <s v="1"/>
    <s v="21146/2015/2"/>
    <n v="54"/>
    <s v="SS16"/>
    <s v="N.T.APPARELS LTD."/>
    <n v="1392"/>
    <n v="0"/>
    <n v="0"/>
    <n v="1"/>
    <n v="32937"/>
    <n v="63.01"/>
    <x v="1"/>
  </r>
  <r>
    <s v="2016-01-30"/>
    <s v="2016-03-05"/>
    <s v="2016-03-09"/>
    <s v="2016-03-09"/>
    <n v="35"/>
    <n v="39"/>
    <s v="CHITTAGONG"/>
    <s v="FOB"/>
    <x v="0"/>
    <n v="1"/>
    <m/>
    <s v="RAILWAY"/>
    <s v="GDAŃSK"/>
    <s v="1"/>
    <s v="29296/2015/4"/>
    <n v="54"/>
    <s v="SS16"/>
    <s v="COTTON ZONE LTD."/>
    <n v="208"/>
    <m/>
    <m/>
    <m/>
    <n v="4600"/>
    <n v="3.96"/>
    <x v="1"/>
  </r>
  <r>
    <s v="2016-01-31"/>
    <s v="2016-02-24"/>
    <s v="2016-02-29"/>
    <s v="2016-02-29"/>
    <n v="24"/>
    <n v="29"/>
    <s v="MUMBAI"/>
    <s v="FOB"/>
    <x v="0"/>
    <n v="0"/>
    <s v="CMAU8378429"/>
    <s v="TRUCK"/>
    <s v="HAMBURG"/>
    <s v="1"/>
    <s v="20991/2015/4"/>
    <n v="54"/>
    <s v="SS16"/>
    <s v="SANGOTRA FASHIONS"/>
    <n v="2454"/>
    <n v="0"/>
    <n v="1"/>
    <n v="0"/>
    <n v="40309"/>
    <n v="54.5"/>
    <x v="2"/>
  </r>
  <r>
    <s v="2016-01-31"/>
    <s v="2016-02-24"/>
    <s v="2016-03-03"/>
    <s v="2016-03-03"/>
    <n v="24"/>
    <n v="32"/>
    <s v="MUMBAI"/>
    <s v="FOB"/>
    <x v="0"/>
    <n v="0"/>
    <s v="CLHU3781336"/>
    <s v="RAILWAY"/>
    <s v="HAMBURG"/>
    <s v="1"/>
    <s v="20991/2015/13"/>
    <n v="54"/>
    <s v="SS16"/>
    <s v="SANGOTRA FASHIONS"/>
    <n v="888"/>
    <n v="1"/>
    <n v="0"/>
    <n v="0"/>
    <n v="12242"/>
    <n v="30"/>
    <x v="2"/>
  </r>
  <r>
    <s v="2016-02-02"/>
    <s v="2016-02-04"/>
    <s v="2016-02-12"/>
    <s v="2016-02-12"/>
    <n v="2"/>
    <n v="10"/>
    <s v="ŁÓDŹ"/>
    <s v="DDU"/>
    <x v="2"/>
    <n v="1"/>
    <s v="AIR"/>
    <s v="TRUCK"/>
    <s v="FRANKFURT"/>
    <s v="1"/>
    <s v="20808/2015/16"/>
    <n v="54"/>
    <s v="SS16"/>
    <s v="FASHION WEAR INT'L"/>
    <n v="1757"/>
    <n v="0"/>
    <n v="0"/>
    <n v="0"/>
    <n v="37076"/>
    <n v="31.47"/>
    <x v="1"/>
  </r>
  <r>
    <s v="2016-02-02"/>
    <s v="2016-02-04"/>
    <s v="2016-02-12"/>
    <s v="2016-02-12"/>
    <n v="2"/>
    <n v="10"/>
    <s v="ŁÓDŹ"/>
    <s v="DDU"/>
    <x v="2"/>
    <n v="1"/>
    <s v="AIR"/>
    <s v="TRUCK"/>
    <s v="FRANKFURT"/>
    <s v="1"/>
    <s v="21143/2015/6"/>
    <n v="54"/>
    <s v="SS16"/>
    <s v="SEACOTEX FABRICS LTD"/>
    <n v="500"/>
    <n v="0"/>
    <n v="0"/>
    <n v="0"/>
    <n v="8989"/>
    <m/>
    <x v="1"/>
  </r>
  <r>
    <s v="2016-02-02"/>
    <s v="2016-03-05"/>
    <s v="2016-03-11"/>
    <s v="2016-03-11"/>
    <n v="32"/>
    <n v="38"/>
    <s v="NINGBO"/>
    <s v="FOB"/>
    <x v="0"/>
    <n v="1"/>
    <s v=""/>
    <s v="TRUCK"/>
    <s v="HAMBURG"/>
    <s v="1"/>
    <s v="20613/2015/5"/>
    <n v="54"/>
    <s v="SS16"/>
    <s v="VIVID COLOUR"/>
    <n v="7"/>
    <n v="0"/>
    <n v="0"/>
    <n v="0"/>
    <n v="650"/>
    <n v="0.8"/>
    <x v="0"/>
  </r>
  <r>
    <s v="2016-02-02"/>
    <s v="2016-03-05"/>
    <s v="2016-03-11"/>
    <s v="2016-03-11"/>
    <n v="32"/>
    <n v="38"/>
    <s v="NINGBO"/>
    <s v="FOB"/>
    <x v="0"/>
    <n v="1"/>
    <m/>
    <s v="TRUCK"/>
    <s v="HAMBURG"/>
    <s v="1"/>
    <s v="21046/2015/15"/>
    <n v="54"/>
    <s v="SS16"/>
    <s v="NINGBO MIAORUI"/>
    <n v="428"/>
    <n v="0"/>
    <n v="0"/>
    <n v="0"/>
    <n v="6732"/>
    <n v="11.26"/>
    <x v="0"/>
  </r>
  <r>
    <s v="2016-02-02"/>
    <s v="2016-03-07"/>
    <s v="2016-03-11"/>
    <s v="2016-03-11"/>
    <n v="34"/>
    <n v="38"/>
    <s v="XIAMEN"/>
    <s v="FOB"/>
    <x v="0"/>
    <n v="0"/>
    <s v="HLXU1253371"/>
    <m/>
    <s v="HAMBURG"/>
    <s v="1"/>
    <s v="20336/2015/4"/>
    <n v="54"/>
    <s v="SS16"/>
    <s v="QUANZHOU CEREALS O&amp;F"/>
    <n v="1154"/>
    <n v="1"/>
    <n v="0"/>
    <n v="0"/>
    <n v="17117"/>
    <n v="20.82"/>
    <x v="0"/>
  </r>
  <r>
    <s v="2016-02-02"/>
    <s v="2016-03-07"/>
    <s v="2016-03-11"/>
    <s v="2016-03-11"/>
    <n v="34"/>
    <n v="38"/>
    <s v="XIAMEN"/>
    <s v="FOB"/>
    <x v="0"/>
    <n v="1"/>
    <s v="HLXU5388821"/>
    <s v="TRUCK"/>
    <s v="HAMBURG"/>
    <s v="1"/>
    <s v="2524/2016/1"/>
    <n v="54"/>
    <s v="SS16"/>
    <s v="XIAMEN UNI-METAL CO."/>
    <n v="2283"/>
    <n v="0"/>
    <n v="1"/>
    <n v="0"/>
    <n v="35442"/>
    <n v="37.090000000000003"/>
    <x v="0"/>
  </r>
  <r>
    <s v="2016-02-02"/>
    <s v="2016-03-28"/>
    <s v="2016-04-01"/>
    <s v="2016-04-01"/>
    <n v="55"/>
    <n v="59"/>
    <s v="XIAMEN"/>
    <s v="FOB"/>
    <x v="0"/>
    <n v="0"/>
    <s v="HLXU5167902"/>
    <s v="RAILWAY"/>
    <s v="GDAŃSK"/>
    <s v="1"/>
    <s v="20647/2015/4"/>
    <n v="54"/>
    <s v="SS16"/>
    <s v="XIAMEN KINGLAND"/>
    <n v="4088"/>
    <n v="0"/>
    <n v="1"/>
    <n v="0"/>
    <n v="64948"/>
    <n v="51.12"/>
    <x v="0"/>
  </r>
  <r>
    <s v="2016-02-03"/>
    <s v="2016-02-06"/>
    <s v="2016-02-17"/>
    <s v="2016-02-17"/>
    <n v="3"/>
    <n v="14"/>
    <s v="ŁÓDŹ"/>
    <s v="DDU"/>
    <x v="2"/>
    <n v="1"/>
    <s v="AIR"/>
    <s v="TRUCK"/>
    <s v="WARSZAWA"/>
    <s v="1"/>
    <s v="20228/2015/8"/>
    <n v="54"/>
    <s v="SS16"/>
    <s v="BONDED FASHION LTD."/>
    <n v="461"/>
    <n v="0"/>
    <n v="0"/>
    <n v="0"/>
    <n v="8699"/>
    <n v="16.920000000000002"/>
    <x v="1"/>
  </r>
  <r>
    <s v="2016-02-04"/>
    <s v="2016-02-10"/>
    <s v="2016-02-15"/>
    <s v="2016-02-15"/>
    <n v="6"/>
    <n v="11"/>
    <s v="ŁÓDŹ"/>
    <s v="DDU"/>
    <x v="2"/>
    <n v="1"/>
    <s v="AIR"/>
    <s v="TRUCK"/>
    <s v="FRANKFURT"/>
    <s v="1"/>
    <s v="20467/2015/21"/>
    <n v="54"/>
    <s v="SS16"/>
    <s v="INNOVATION DESIGN"/>
    <n v="504"/>
    <n v="0"/>
    <n v="0"/>
    <n v="0"/>
    <n v="10497"/>
    <n v="13.83"/>
    <x v="1"/>
  </r>
  <r>
    <s v="2016-02-05"/>
    <s v="2016-02-08"/>
    <s v="2016-02-11"/>
    <s v="2016-02-11"/>
    <n v="3"/>
    <n v="6"/>
    <s v="ŁÓDŹ"/>
    <s v="DDU"/>
    <x v="2"/>
    <n v="1"/>
    <s v="AIR"/>
    <s v="TRUCK"/>
    <s v="WARSZAWA"/>
    <s v="1"/>
    <s v="20194/2015/5"/>
    <n v="54"/>
    <s v="SS16"/>
    <s v="XIAMEN JUSTSUN"/>
    <n v="280"/>
    <n v="0"/>
    <n v="0"/>
    <n v="0"/>
    <n v="3644"/>
    <n v="2.93"/>
    <x v="0"/>
  </r>
  <r>
    <s v="2016-02-06"/>
    <s v="2016-03-02"/>
    <s v="2016-03-11"/>
    <s v="2016-03-11"/>
    <n v="25"/>
    <n v="34"/>
    <s v="TUTICORIN"/>
    <s v="FOB"/>
    <x v="0"/>
    <n v="1"/>
    <s v="LCL"/>
    <s v="TRUCK"/>
    <s v="HAMBURG"/>
    <s v="1"/>
    <s v="24094/2015/3"/>
    <n v="54"/>
    <s v="SS16"/>
    <s v="SANTEX INC"/>
    <n v="440"/>
    <n v="0"/>
    <n v="0"/>
    <n v="0"/>
    <n v="9870"/>
    <n v="14.76"/>
    <x v="2"/>
  </r>
  <r>
    <s v="2016-02-06"/>
    <s v="2016-03-18"/>
    <s v="2016-03-23"/>
    <s v="2016-03-23"/>
    <n v="41"/>
    <n v="46"/>
    <s v="CHITTAGONG"/>
    <s v="FOB"/>
    <x v="0"/>
    <n v="1"/>
    <s v="TGHU8276950"/>
    <s v="RAILWAY"/>
    <s v="GDAŃSK"/>
    <s v="1"/>
    <s v="20376/2015/34"/>
    <n v="54"/>
    <s v="SS16"/>
    <s v="TRANSFIGURE CLOTHING"/>
    <n v="282"/>
    <n v="0"/>
    <n v="0"/>
    <n v="1"/>
    <n v="4414"/>
    <n v="4.4800000000000004"/>
    <x v="1"/>
  </r>
  <r>
    <s v="2016-02-06"/>
    <s v="2016-03-18"/>
    <s v="2016-03-23"/>
    <s v="2016-03-23"/>
    <n v="41"/>
    <n v="46"/>
    <s v="CHITTAGONG"/>
    <s v="FOB"/>
    <x v="0"/>
    <n v="1"/>
    <m/>
    <s v="RAILWAY"/>
    <s v="GDAŃSK"/>
    <s v="1"/>
    <s v="20376/2015/4"/>
    <n v="54"/>
    <s v="SS16"/>
    <s v="TRANSFIGURE CLOTHING"/>
    <n v="1160"/>
    <m/>
    <m/>
    <m/>
    <n v="18618"/>
    <n v="16.91"/>
    <x v="1"/>
  </r>
  <r>
    <s v="2016-02-06"/>
    <s v="2016-03-18"/>
    <s v="2016-03-23"/>
    <s v="2016-03-23"/>
    <n v="41"/>
    <n v="46"/>
    <s v="CHITTAGONG"/>
    <s v="FOB"/>
    <x v="0"/>
    <n v="1"/>
    <m/>
    <s v="RAILWAY"/>
    <s v="GDAŃSK"/>
    <s v="1"/>
    <s v="20808/2015/21"/>
    <n v="54"/>
    <s v="SS16"/>
    <s v="FASHION WEAR INT'L"/>
    <n v="3145"/>
    <m/>
    <m/>
    <m/>
    <n v="77138"/>
    <n v="47.84"/>
    <x v="1"/>
  </r>
  <r>
    <s v="2016-02-06"/>
    <s v="2016-03-18"/>
    <s v="2016-03-23"/>
    <s v="2016-03-23"/>
    <n v="41"/>
    <n v="46"/>
    <s v="XIAMEN"/>
    <s v="FOB"/>
    <x v="0"/>
    <n v="0"/>
    <s v="MSKU9440285"/>
    <s v="RAILWAY"/>
    <s v="GDAŃSK"/>
    <s v="1"/>
    <s v="34782/2015/6"/>
    <n v="51"/>
    <s v="SS16"/>
    <s v="VICAN FOOTWEAR"/>
    <n v="1201"/>
    <n v="0"/>
    <n v="0"/>
    <n v="1"/>
    <n v="13883"/>
    <n v="66.430000000000007"/>
    <x v="0"/>
  </r>
  <r>
    <s v="2016-02-06"/>
    <s v="2016-03-18"/>
    <s v="2016-03-24"/>
    <s v="2016-03-24"/>
    <n v="41"/>
    <n v="47"/>
    <s v="CHITTAGONG"/>
    <s v="FOB"/>
    <x v="0"/>
    <n v="1"/>
    <s v="MSKU6866111"/>
    <s v="RAILWAY"/>
    <s v="GDAŃSK"/>
    <s v="1"/>
    <s v="20370/2015/8"/>
    <n v="54"/>
    <s v="SS16"/>
    <s v="SAILOR MOON CLOTHING LTD"/>
    <n v="385"/>
    <n v="0"/>
    <n v="1"/>
    <n v="0"/>
    <n v="7782"/>
    <n v="9.82"/>
    <x v="1"/>
  </r>
  <r>
    <s v="2016-02-06"/>
    <s v="2016-03-18"/>
    <s v="2016-03-24"/>
    <s v="2016-03-24"/>
    <n v="41"/>
    <n v="47"/>
    <s v="CHITTAGONG"/>
    <s v="FOB"/>
    <x v="0"/>
    <n v="1"/>
    <m/>
    <s v="RAILWAY"/>
    <s v="GDAŃSK"/>
    <s v="1"/>
    <s v="20808/2015/17"/>
    <n v="54"/>
    <s v="SS16"/>
    <s v="FASHION WEAR INT'L"/>
    <n v="1981"/>
    <m/>
    <m/>
    <m/>
    <n v="47682"/>
    <n v="35.380000000000003"/>
    <x v="1"/>
  </r>
  <r>
    <s v="2016-02-06"/>
    <s v="2016-03-18"/>
    <s v="2016-03-24"/>
    <s v="2016-03-24"/>
    <n v="41"/>
    <n v="47"/>
    <s v="CHITTAGONG"/>
    <s v="FOB"/>
    <x v="0"/>
    <n v="1"/>
    <m/>
    <s v="RAILWAY"/>
    <s v="GDAŃSK"/>
    <s v="1"/>
    <s v="29296/2015/6"/>
    <n v="54"/>
    <s v="SS16"/>
    <s v="COTTON ZONE LTD."/>
    <n v="429"/>
    <m/>
    <m/>
    <m/>
    <n v="9200"/>
    <n v="6.52"/>
    <x v="1"/>
  </r>
  <r>
    <s v="2016-02-07"/>
    <s v="2016-02-09"/>
    <s v="2016-02-12"/>
    <s v="2016-02-12"/>
    <n v="2"/>
    <n v="5"/>
    <s v="ŁÓDŹ"/>
    <s v="DDU"/>
    <x v="2"/>
    <n v="1"/>
    <s v="AIR"/>
    <s v="TRUCK"/>
    <s v="WARSZAWA"/>
    <s v="1"/>
    <s v="20214/2015/11"/>
    <n v="54"/>
    <s v="SS16"/>
    <s v="LICHEE APPAREL"/>
    <n v="583"/>
    <n v="0"/>
    <n v="0"/>
    <n v="0"/>
    <n v="8830"/>
    <n v="5.61"/>
    <x v="2"/>
  </r>
  <r>
    <s v="2016-02-08"/>
    <s v="2016-03-12"/>
    <s v="2016-03-17"/>
    <s v="2016-03-17"/>
    <n v="33"/>
    <n v="38"/>
    <s v="NINGBO"/>
    <s v="FOB"/>
    <x v="0"/>
    <n v="0"/>
    <s v="MRKU0936056"/>
    <s v="RAILWAY"/>
    <s v="GDAŃSK"/>
    <s v="1"/>
    <s v="24125/2015/4"/>
    <n v="54"/>
    <s v="SS16"/>
    <s v="SHAOXING GOLDEN WAVE"/>
    <n v="1001"/>
    <n v="0"/>
    <n v="1"/>
    <n v="0"/>
    <n v="18572"/>
    <n v="41.62"/>
    <x v="0"/>
  </r>
  <r>
    <s v="2016-02-08"/>
    <s v="2016-03-12"/>
    <s v="2016-03-17"/>
    <s v="2016-03-17"/>
    <n v="33"/>
    <n v="38"/>
    <s v="NINGBO"/>
    <s v="FOB"/>
    <x v="0"/>
    <n v="0"/>
    <s v="PONU8086829"/>
    <s v="RAILWAY"/>
    <s v="GDAŃSK"/>
    <s v="1"/>
    <s v="21046/2015/4"/>
    <n v="54"/>
    <s v="SS16"/>
    <s v="NINGBO MIAORUI"/>
    <n v="2622"/>
    <n v="0"/>
    <n v="0"/>
    <n v="1"/>
    <n v="52777"/>
    <n v="57.82"/>
    <x v="0"/>
  </r>
  <r>
    <s v="2016-02-08"/>
    <s v="2016-03-12"/>
    <s v="2016-03-17"/>
    <s v="2016-03-17"/>
    <n v="33"/>
    <n v="38"/>
    <s v="XIAMEN"/>
    <s v="FOB"/>
    <x v="0"/>
    <n v="0"/>
    <s v="MRKU9395055"/>
    <s v="RAILWAY"/>
    <s v="GDAŃSK"/>
    <s v="1"/>
    <s v="29754/2015/7"/>
    <n v="51"/>
    <s v="SS16"/>
    <s v="BOK CO., LTD."/>
    <n v="581"/>
    <n v="1"/>
    <n v="0"/>
    <n v="0"/>
    <n v="4939"/>
    <n v="19.62"/>
    <x v="0"/>
  </r>
  <r>
    <s v="2016-02-08"/>
    <s v="2016-03-28"/>
    <s v="2016-04-01"/>
    <s v="2016-04-01"/>
    <n v="49"/>
    <n v="53"/>
    <s v="NINGBO"/>
    <s v="FOB"/>
    <x v="0"/>
    <n v="0"/>
    <s v="CLHU4436870"/>
    <s v="RAILWAY"/>
    <s v="GDAŃSK"/>
    <s v="1"/>
    <s v="21046/2015/16"/>
    <n v="54"/>
    <s v="SS16"/>
    <s v="NINGBO MIAORUI"/>
    <n v="2379"/>
    <n v="0"/>
    <n v="1"/>
    <n v="0"/>
    <n v="44741"/>
    <n v="46.16"/>
    <x v="0"/>
  </r>
  <r>
    <s v="2016-02-08"/>
    <s v="2016-03-28"/>
    <s v="2016-04-01"/>
    <s v="2016-04-01"/>
    <n v="49"/>
    <n v="53"/>
    <s v="XIAMEN"/>
    <s v="FOB"/>
    <x v="0"/>
    <n v="0"/>
    <s v="GESU3643129"/>
    <s v="RAILWAY"/>
    <s v="GDAŃSK"/>
    <s v="1"/>
    <s v="24550/2015/3"/>
    <n v="54"/>
    <s v="SS16"/>
    <s v="XIAMEN JINMAO LOGIST"/>
    <n v="576"/>
    <n v="1"/>
    <n v="0"/>
    <n v="0"/>
    <n v="14480"/>
    <n v="14.69"/>
    <x v="0"/>
  </r>
  <r>
    <s v="2016-02-08"/>
    <s v="2016-03-28"/>
    <s v="2016-04-04"/>
    <s v="2016-04-04"/>
    <n v="49"/>
    <n v="56"/>
    <s v="XIAMEN"/>
    <s v="FOB"/>
    <x v="0"/>
    <n v="0"/>
    <s v="HLBU1526951"/>
    <s v="RAILWAY"/>
    <s v="GDAŃSK"/>
    <s v="1"/>
    <s v="20647/2015/7"/>
    <n v="54"/>
    <s v="SS16"/>
    <s v="XIAMEN KINGLAND"/>
    <n v="2248"/>
    <n v="0"/>
    <n v="1"/>
    <n v="0"/>
    <n v="36624"/>
    <n v="28.2"/>
    <x v="0"/>
  </r>
  <r>
    <s v="2016-02-09"/>
    <s v="2016-02-12"/>
    <s v="2016-03-02"/>
    <s v="2016-03-02"/>
    <n v="3"/>
    <n v="22"/>
    <s v="ŁÓDŹ"/>
    <s v="DDU"/>
    <x v="2"/>
    <n v="1"/>
    <s v="AIR"/>
    <s v="TRUCK"/>
    <s v="WARSZAWA"/>
    <s v="1"/>
    <s v="20991/2015/16"/>
    <n v="54"/>
    <s v="SS16"/>
    <s v="SANGOTRA FASHIONS"/>
    <n v="561"/>
    <n v="0"/>
    <n v="0"/>
    <n v="0"/>
    <n v="9254"/>
    <m/>
    <x v="2"/>
  </r>
  <r>
    <s v="2016-02-09"/>
    <s v="2016-02-13"/>
    <s v="2016-02-22"/>
    <s v="2016-02-22"/>
    <n v="4"/>
    <n v="13"/>
    <s v="ŁÓDŹ"/>
    <s v="DDU"/>
    <x v="2"/>
    <n v="1"/>
    <s v="AIR"/>
    <s v="TRUCK"/>
    <s v="WARSZAWA"/>
    <s v="1"/>
    <s v="28143/2015/3"/>
    <n v="54"/>
    <s v="SS16"/>
    <s v="TEX FASHION GLOBAL"/>
    <n v="403"/>
    <n v="0"/>
    <n v="0"/>
    <n v="0"/>
    <n v="6366"/>
    <n v="5.26"/>
    <x v="1"/>
  </r>
  <r>
    <s v="2016-02-09"/>
    <s v="2016-03-03"/>
    <s v="2016-03-09"/>
    <s v="2016-03-09"/>
    <n v="23"/>
    <n v="29"/>
    <s v="MUMBAI"/>
    <s v="FOB"/>
    <x v="0"/>
    <n v="0"/>
    <s v="HLXU3144873"/>
    <s v="TRUCK"/>
    <s v="HAMBURG"/>
    <s v="1"/>
    <s v="20991/2015/15"/>
    <n v="54"/>
    <s v="SS16"/>
    <s v="SANGOTRA FASHIONS"/>
    <n v="560"/>
    <n v="1"/>
    <n v="0"/>
    <n v="0"/>
    <n v="9461"/>
    <n v="18.3"/>
    <x v="2"/>
  </r>
  <r>
    <s v="2016-02-09"/>
    <s v="2016-03-18"/>
    <s v="2016-03-23"/>
    <s v="2016-03-23"/>
    <n v="38"/>
    <n v="43"/>
    <s v="XIAMEN"/>
    <s v="FOB"/>
    <x v="0"/>
    <n v="0"/>
    <s v="PONU0109888"/>
    <s v="RAILWAY"/>
    <s v="GDAŃSK"/>
    <s v="1"/>
    <s v="34782/2015/5"/>
    <n v="51"/>
    <s v="SS16"/>
    <s v="VICAN FOOTWEAR"/>
    <n v="518"/>
    <n v="1"/>
    <n v="0"/>
    <n v="0"/>
    <n v="4910"/>
    <n v="23.23"/>
    <x v="0"/>
  </r>
  <r>
    <s v="2016-02-10"/>
    <s v="2016-03-12"/>
    <s v="2016-03-18"/>
    <s v="2016-03-18"/>
    <n v="31"/>
    <n v="37"/>
    <s v="YANTIAN"/>
    <s v="FOB"/>
    <x v="0"/>
    <n v="0"/>
    <s v="MRKU9124330"/>
    <s v="RAILWAY"/>
    <s v="GDAŃSK"/>
    <s v="1"/>
    <s v="32380/2015/6"/>
    <n v="51"/>
    <s v="SS16"/>
    <s v="BEEKO"/>
    <n v="463"/>
    <n v="1"/>
    <n v="0"/>
    <n v="0"/>
    <n v="5944"/>
    <n v="20.28"/>
    <x v="0"/>
  </r>
  <r>
    <s v="2016-02-11"/>
    <s v="2016-02-12"/>
    <s v="2016-02-19"/>
    <s v="2016-02-19"/>
    <n v="1"/>
    <n v="8"/>
    <s v="ŁÓDŹ"/>
    <s v="DDU"/>
    <x v="2"/>
    <n v="1"/>
    <s v="AIR"/>
    <s v="TRUCK"/>
    <s v="FRANKFURT"/>
    <s v="1"/>
    <s v="21143/2015/3"/>
    <n v="54"/>
    <s v="SS16"/>
    <s v="SEACOTEX FABRICS LTD"/>
    <n v="783"/>
    <n v="0"/>
    <n v="0"/>
    <n v="0"/>
    <n v="19001"/>
    <m/>
    <x v="1"/>
  </r>
  <r>
    <s v="2016-02-13"/>
    <s v="2016-02-14"/>
    <s v="2016-02-19"/>
    <s v="2016-02-19"/>
    <n v="1"/>
    <n v="6"/>
    <s v="ŁÓDŹ"/>
    <s v="DDU"/>
    <x v="2"/>
    <n v="1"/>
    <s v="AIR"/>
    <s v="TRUCK"/>
    <s v="FRANKFURT"/>
    <s v="1"/>
    <s v="20216/2015/18"/>
    <n v="54"/>
    <s v="SS16"/>
    <s v="FAIR TRADE INT'L"/>
    <n v="2760"/>
    <n v="0"/>
    <n v="0"/>
    <n v="0"/>
    <n v="51827"/>
    <m/>
    <x v="1"/>
  </r>
  <r>
    <s v="2016-02-13"/>
    <s v="2016-02-15"/>
    <s v="2016-02-26"/>
    <s v="2016-02-26"/>
    <n v="2"/>
    <n v="13"/>
    <s v="ŁÓDŹ"/>
    <s v="DDU"/>
    <x v="2"/>
    <n v="1"/>
    <s v="AIR"/>
    <s v="TRUCK"/>
    <s v="WARSZAWA"/>
    <s v="1"/>
    <s v="21017/2015/4"/>
    <n v="54"/>
    <s v="SS16"/>
    <s v="SEER GLOBAL LTD."/>
    <n v="276"/>
    <n v="0"/>
    <n v="0"/>
    <n v="0"/>
    <n v="5349"/>
    <m/>
    <x v="2"/>
  </r>
  <r>
    <s v="2016-02-14"/>
    <s v="2016-02-15"/>
    <s v="2016-02-19"/>
    <s v="2016-02-19"/>
    <n v="1"/>
    <n v="5"/>
    <s v="ŁÓDŹ"/>
    <s v="DDU"/>
    <x v="2"/>
    <n v="1"/>
    <s v="AIR"/>
    <s v="TRUCK"/>
    <s v="FRANKFURT"/>
    <s v="1"/>
    <s v="20231/2015/2"/>
    <n v="54"/>
    <s v="SS16"/>
    <s v="SHUDDHO MODEHAUS"/>
    <n v="360"/>
    <n v="0"/>
    <n v="0"/>
    <n v="0"/>
    <n v="4164"/>
    <n v="11.36"/>
    <x v="1"/>
  </r>
  <r>
    <s v="2016-02-14"/>
    <s v="2016-02-15"/>
    <s v="2016-02-22"/>
    <s v="2016-02-22"/>
    <n v="1"/>
    <n v="8"/>
    <s v="ŁÓDŹ"/>
    <s v="DDU"/>
    <x v="2"/>
    <n v="1"/>
    <s v="AIR"/>
    <s v="TRUCK"/>
    <s v="FRANKFURT"/>
    <s v="1"/>
    <s v="20231/2015/16"/>
    <n v="54"/>
    <s v="SS16"/>
    <s v="SHUDDHO MODEHAUS"/>
    <n v="1512"/>
    <n v="0"/>
    <n v="0"/>
    <n v="0"/>
    <n v="24887"/>
    <n v="34.549999999999997"/>
    <x v="1"/>
  </r>
  <r>
    <s v="2016-02-14"/>
    <s v="2016-02-15"/>
    <s v="2016-02-24"/>
    <s v="2016-02-24"/>
    <n v="1"/>
    <n v="10"/>
    <s v="ŁÓDŹ"/>
    <s v="DDU"/>
    <x v="2"/>
    <n v="1"/>
    <s v="AIR"/>
    <s v="TRUCK"/>
    <s v="FRANKFURT"/>
    <s v="1"/>
    <s v="20231/2015/17"/>
    <n v="54"/>
    <s v="SS16"/>
    <s v="SHUDDHO MODEHAUS"/>
    <n v="572"/>
    <n v="0"/>
    <n v="0"/>
    <n v="0"/>
    <n v="8717"/>
    <n v="13.7"/>
    <x v="1"/>
  </r>
  <r>
    <s v="2016-02-14"/>
    <s v="2016-02-15"/>
    <s v="2016-02-24"/>
    <s v="2016-02-24"/>
    <n v="1"/>
    <n v="10"/>
    <s v="ŁÓDŹ"/>
    <s v="DDU"/>
    <x v="2"/>
    <n v="1"/>
    <s v="AIR"/>
    <s v="TRUCK"/>
    <s v="FRANKFURT"/>
    <s v="1"/>
    <s v="20231/2015/18"/>
    <n v="54"/>
    <s v="SS16"/>
    <s v="SHUDDHO MODEHAUS"/>
    <n v="1323"/>
    <n v="0"/>
    <n v="0"/>
    <n v="0"/>
    <n v="21249"/>
    <n v="30"/>
    <x v="1"/>
  </r>
  <r>
    <s v="2016-02-14"/>
    <s v="2016-02-19"/>
    <s v="2016-02-25"/>
    <s v="2016-02-25"/>
    <n v="5"/>
    <n v="11"/>
    <s v="ŁÓDŹ"/>
    <s v="DDU"/>
    <x v="2"/>
    <n v="1"/>
    <s v="AIR"/>
    <s v="TRUCK"/>
    <s v="FRANKFURT"/>
    <s v="1"/>
    <s v="20467/2015/22"/>
    <n v="54"/>
    <s v="SS16"/>
    <s v="INNOVATION DESIGN"/>
    <n v="818"/>
    <n v="0"/>
    <n v="0"/>
    <n v="0"/>
    <n v="12567"/>
    <n v="15.21"/>
    <x v="1"/>
  </r>
  <r>
    <s v="2016-02-15"/>
    <s v="2016-03-26"/>
    <s v="2016-04-01"/>
    <s v="2016-04-01"/>
    <n v="40"/>
    <n v="46"/>
    <s v="NINGBO"/>
    <s v="FOB"/>
    <x v="0"/>
    <n v="1"/>
    <s v="LCL"/>
    <s v="TRUCK"/>
    <s v="HAMBURG"/>
    <s v="1"/>
    <s v="20462/2015/4"/>
    <n v="54"/>
    <s v="SS16"/>
    <s v="NINGBO EVERGREEN"/>
    <n v="264"/>
    <n v="0"/>
    <n v="0"/>
    <n v="0"/>
    <n v="5063"/>
    <n v="7.41"/>
    <x v="0"/>
  </r>
  <r>
    <s v="2016-02-16"/>
    <s v="2016-03-18"/>
    <s v="2016-03-24"/>
    <s v="2016-03-24"/>
    <n v="31"/>
    <n v="37"/>
    <s v="CHITTAGONG"/>
    <s v="FOB"/>
    <x v="0"/>
    <n v="1"/>
    <s v="SEAU7820176"/>
    <s v="RAILWAY"/>
    <s v="GDAŃSK"/>
    <s v="1"/>
    <s v="20376/2015/35"/>
    <n v="54"/>
    <s v="SS16"/>
    <s v="TRANSFIGURE CLOTHING"/>
    <n v="3168"/>
    <n v="0"/>
    <n v="1"/>
    <n v="0"/>
    <n v="64553"/>
    <n v="40.6"/>
    <x v="1"/>
  </r>
  <r>
    <s v="2016-02-16"/>
    <s v="2016-03-18"/>
    <s v="2016-03-24"/>
    <s v="2016-03-24"/>
    <n v="31"/>
    <n v="37"/>
    <s v="CHITTAGONG"/>
    <s v="FOB"/>
    <x v="0"/>
    <n v="1"/>
    <m/>
    <s v="RAILWAY"/>
    <s v="GDAŃSK"/>
    <s v="1"/>
    <s v="29157/2015/2"/>
    <n v="52"/>
    <s v="SS16"/>
    <s v="TEXZAM INTERNATIONAL"/>
    <n v="408"/>
    <m/>
    <m/>
    <m/>
    <n v="5699"/>
    <n v="1.42"/>
    <x v="1"/>
  </r>
  <r>
    <s v="2016-02-16"/>
    <s v="2016-03-18"/>
    <s v="2016-03-24"/>
    <s v="2016-03-24"/>
    <n v="31"/>
    <n v="37"/>
    <s v="CHITTAGONG"/>
    <s v="FOB"/>
    <x v="0"/>
    <n v="1"/>
    <m/>
    <s v="RAILWAY"/>
    <s v="GDAŃSK"/>
    <s v="1"/>
    <s v="61828/SS16/3"/>
    <n v="52"/>
    <s v="SS16"/>
    <s v="FASHION WEAR INT'L"/>
    <n v="964"/>
    <m/>
    <m/>
    <m/>
    <n v="15344"/>
    <n v="7.29"/>
    <x v="1"/>
  </r>
  <r>
    <s v="2016-02-17"/>
    <s v="2016-02-21"/>
    <s v="2016-02-26"/>
    <s v="2016-02-26"/>
    <n v="4"/>
    <n v="9"/>
    <s v="ŁÓDŹ"/>
    <s v="DDU"/>
    <x v="2"/>
    <n v="1"/>
    <s v="AIR"/>
    <s v="TRUCK"/>
    <s v="FRANKFURT"/>
    <s v="1"/>
    <s v="20808/2015/12"/>
    <n v="54"/>
    <s v="SS16"/>
    <s v="FASHION WEAR INT'L"/>
    <n v="2693"/>
    <n v="0"/>
    <n v="0"/>
    <n v="0"/>
    <n v="53902"/>
    <n v="37.71"/>
    <x v="1"/>
  </r>
  <r>
    <s v="2016-02-17"/>
    <s v="2016-02-21"/>
    <s v="2016-03-03"/>
    <s v="2016-03-03"/>
    <n v="4"/>
    <n v="15"/>
    <s v="ŁÓDŹ"/>
    <s v="DDU"/>
    <x v="2"/>
    <n v="1"/>
    <s v="AIR"/>
    <s v="TRUCK"/>
    <s v="FRANKFURT"/>
    <s v="1"/>
    <s v="20231/2015/19"/>
    <n v="54"/>
    <s v="SS16"/>
    <s v="SHUDDHO MODEHAUS"/>
    <n v="486"/>
    <n v="0"/>
    <n v="0"/>
    <n v="0"/>
    <n v="6438"/>
    <n v="12.05"/>
    <x v="1"/>
  </r>
  <r>
    <s v="2016-02-17"/>
    <s v="2016-03-26"/>
    <s v="2016-04-01"/>
    <s v="2016-04-01"/>
    <n v="38"/>
    <n v="44"/>
    <s v="CHITTAGONG"/>
    <s v="FOB"/>
    <x v="0"/>
    <n v="1"/>
    <s v="MRKU5950458"/>
    <s v="RAILWAY"/>
    <s v="GDAŃSK"/>
    <s v="1"/>
    <s v="20216/2015/24"/>
    <n v="54"/>
    <s v="SS16"/>
    <s v="FAIR TRADE INT'L"/>
    <n v="1183"/>
    <n v="0"/>
    <n v="0"/>
    <n v="1"/>
    <n v="18210"/>
    <n v="19.309999999999999"/>
    <x v="1"/>
  </r>
  <r>
    <s v="2016-02-19"/>
    <s v="2016-02-21"/>
    <s v="2016-02-24"/>
    <s v="2016-02-24"/>
    <n v="2"/>
    <n v="5"/>
    <s v="ŁÓDŹ"/>
    <s v="DDU"/>
    <x v="2"/>
    <n v="1"/>
    <s v="AIR"/>
    <s v="TRUCK"/>
    <s v="WARSZAWA"/>
    <s v="1"/>
    <s v="21017/2015/2"/>
    <n v="54"/>
    <s v="SS16"/>
    <s v="SEER GLOBAL LTD."/>
    <n v="276"/>
    <n v="0"/>
    <n v="0"/>
    <n v="0"/>
    <n v="5175"/>
    <m/>
    <x v="2"/>
  </r>
  <r>
    <s v="2016-02-19"/>
    <s v="2016-03-12"/>
    <s v="2016-03-22"/>
    <s v="2016-03-22"/>
    <n v="22"/>
    <n v="32"/>
    <s v="TUTICORIN"/>
    <s v="FOB"/>
    <x v="0"/>
    <n v="1"/>
    <s v="LCL"/>
    <s v="TRUCK"/>
    <s v="HAMBURG"/>
    <s v="1"/>
    <s v="21025/2015/6"/>
    <n v="54"/>
    <s v="SS16"/>
    <s v="KARTHIKAI TEXTILE"/>
    <n v="347"/>
    <n v="0"/>
    <n v="0"/>
    <n v="0"/>
    <n v="6415"/>
    <n v="4.4800000000000004"/>
    <x v="2"/>
  </r>
  <r>
    <s v="2016-02-19"/>
    <s v="2016-03-26"/>
    <s v="2016-04-01"/>
    <s v="2016-04-01"/>
    <n v="36"/>
    <n v="42"/>
    <s v="CHITTAGONG"/>
    <s v="FOB"/>
    <x v="0"/>
    <n v="1"/>
    <s v="MRKU5950458"/>
    <s v="RAILWAY"/>
    <s v="GDAŃSK"/>
    <s v="1"/>
    <s v="20376/2015/36"/>
    <n v="54"/>
    <s v="SS16"/>
    <s v="TRANSFIGURE CLOTHING"/>
    <n v="1710"/>
    <n v="0"/>
    <n v="0"/>
    <n v="1"/>
    <n v="23534"/>
    <n v="18.600000000000001"/>
    <x v="1"/>
  </r>
  <r>
    <s v="2016-02-19"/>
    <s v="2016-03-26"/>
    <s v="2016-04-01"/>
    <s v="2016-04-01"/>
    <n v="36"/>
    <n v="42"/>
    <s v="CHITTAGONG"/>
    <s v="FOB"/>
    <x v="0"/>
    <n v="1"/>
    <m/>
    <s v="RAILWAY"/>
    <s v="GDAŃSK"/>
    <s v="1"/>
    <s v="20376/2015/37"/>
    <n v="54"/>
    <s v="SS16"/>
    <s v="TRANSFIGURE CLOTHING"/>
    <n v="2555"/>
    <m/>
    <m/>
    <m/>
    <n v="51596"/>
    <n v="30.25"/>
    <x v="1"/>
  </r>
  <r>
    <s v="2016-02-20"/>
    <s v="2016-03-26"/>
    <s v="2016-04-01"/>
    <s v="2016-04-01"/>
    <n v="35"/>
    <n v="41"/>
    <s v="SHANGHAI"/>
    <s v="FOB"/>
    <x v="0"/>
    <n v="1"/>
    <s v="MSKU6621973"/>
    <s v="RAILWAY"/>
    <s v="GDAŃSK"/>
    <s v="1"/>
    <s v="21822/2015/4"/>
    <n v="52"/>
    <s v="SS16"/>
    <s v="ZHENJIANG S&amp;C"/>
    <n v="2509"/>
    <n v="0"/>
    <n v="1"/>
    <n v="0"/>
    <n v="39156"/>
    <n v="42.76"/>
    <x v="0"/>
  </r>
  <r>
    <s v="2016-02-20"/>
    <s v="2016-03-26"/>
    <s v="2016-04-01"/>
    <s v="2016-04-01"/>
    <n v="35"/>
    <n v="41"/>
    <s v="SHANGHAI"/>
    <s v="FOB"/>
    <x v="0"/>
    <n v="1"/>
    <m/>
    <s v="RAILWAY"/>
    <s v="GDAŃSK"/>
    <s v="1"/>
    <s v="36967/2015/1"/>
    <n v="52"/>
    <s v="SS16"/>
    <s v="YANTAI PACIFIC HOME"/>
    <n v="696"/>
    <m/>
    <m/>
    <m/>
    <n v="3400"/>
    <n v="6.43"/>
    <x v="0"/>
  </r>
  <r>
    <s v="2016-02-21"/>
    <s v="2016-02-23"/>
    <s v="2016-02-25"/>
    <s v="2016-02-25"/>
    <n v="2"/>
    <n v="4"/>
    <s v="ŁÓDŹ"/>
    <s v="DDU"/>
    <x v="2"/>
    <n v="1"/>
    <s v="AIR"/>
    <s v="TRUCK"/>
    <s v="WARSZAWA"/>
    <s v="1"/>
    <s v="21025/2015/3"/>
    <n v="54"/>
    <s v="SS16"/>
    <s v="KARTHIKAI TEXTILE"/>
    <n v="504"/>
    <n v="0"/>
    <n v="0"/>
    <n v="0"/>
    <n v="9532"/>
    <m/>
    <x v="2"/>
  </r>
  <r>
    <s v="2016-02-21"/>
    <s v="2016-03-26"/>
    <s v="2016-03-30"/>
    <s v="2016-03-30"/>
    <n v="34"/>
    <n v="38"/>
    <s v="CHITTAGONG"/>
    <s v="FOB"/>
    <x v="0"/>
    <n v="1"/>
    <s v="MSKU6869091"/>
    <s v="TRUCK"/>
    <s v="GDAŃSK"/>
    <s v="1"/>
    <s v="20216/2015/26"/>
    <n v="54"/>
    <s v="SS16"/>
    <s v="FAIR TRADE INT'L"/>
    <n v="296"/>
    <n v="0"/>
    <n v="1"/>
    <n v="0"/>
    <n v="3749"/>
    <n v="2.99"/>
    <x v="1"/>
  </r>
  <r>
    <s v="2016-02-21"/>
    <s v="2016-03-26"/>
    <s v="2016-03-30"/>
    <s v="2016-03-30"/>
    <n v="34"/>
    <n v="38"/>
    <s v="CHITTAGONG"/>
    <s v="FOB"/>
    <x v="0"/>
    <n v="1"/>
    <m/>
    <s v="TRUCK"/>
    <s v="GDAŃSK"/>
    <s v="1"/>
    <s v="20376/2015/38"/>
    <n v="54"/>
    <s v="SS16"/>
    <s v="TRANSFIGURE CLOTHING"/>
    <n v="1518"/>
    <m/>
    <m/>
    <m/>
    <n v="31838"/>
    <n v="17.690000000000001"/>
    <x v="1"/>
  </r>
  <r>
    <s v="2016-02-21"/>
    <s v="2016-03-26"/>
    <s v="2016-03-30"/>
    <s v="2016-03-30"/>
    <n v="34"/>
    <n v="38"/>
    <s v="CHITTAGONG"/>
    <s v="FOB"/>
    <x v="0"/>
    <n v="1"/>
    <m/>
    <s v="TRUCK"/>
    <s v="GDAŃSK"/>
    <s v="1"/>
    <s v="28143/2015/4"/>
    <n v="54"/>
    <s v="SS16"/>
    <s v="TEX FASHION GLOBAL"/>
    <n v="1637"/>
    <m/>
    <m/>
    <m/>
    <n v="27953"/>
    <n v="30.42"/>
    <x v="1"/>
  </r>
  <r>
    <s v="2016-02-21"/>
    <s v="2016-03-26"/>
    <s v="2016-04-01"/>
    <s v="2016-04-01"/>
    <n v="34"/>
    <n v="40"/>
    <s v="CHITTAGONG"/>
    <s v="FOB"/>
    <x v="0"/>
    <n v="1"/>
    <s v="MRKU3034040"/>
    <s v="RAILWAY"/>
    <s v="GDAŃSK"/>
    <s v="1"/>
    <s v="20376/2015/39"/>
    <n v="54"/>
    <s v="SS16"/>
    <s v="TRANSFIGURE CLOTHING"/>
    <n v="496"/>
    <n v="0"/>
    <n v="0"/>
    <n v="1"/>
    <n v="10211"/>
    <n v="10.94"/>
    <x v="1"/>
  </r>
  <r>
    <s v="2016-02-21"/>
    <s v="2016-03-26"/>
    <s v="2016-04-01"/>
    <s v="2016-04-01"/>
    <n v="34"/>
    <n v="40"/>
    <s v="CHITTAGONG"/>
    <s v="FOB"/>
    <x v="0"/>
    <n v="1"/>
    <m/>
    <s v="RAILWAY"/>
    <s v="GDAŃSK"/>
    <s v="1"/>
    <s v="20376/2015/40"/>
    <n v="54"/>
    <s v="SS16"/>
    <s v="TRANSFIGURE CLOTHING"/>
    <n v="830"/>
    <m/>
    <m/>
    <m/>
    <n v="13653"/>
    <n v="7.41"/>
    <x v="1"/>
  </r>
  <r>
    <s v="2016-02-21"/>
    <s v="2016-03-26"/>
    <s v="2016-04-01"/>
    <s v="2016-04-01"/>
    <n v="34"/>
    <n v="40"/>
    <s v="CHITTAGONG"/>
    <s v="FOB"/>
    <x v="0"/>
    <n v="1"/>
    <m/>
    <s v="RAILWAY"/>
    <s v="GDAŃSK"/>
    <s v="1"/>
    <s v="20376/2015/42"/>
    <n v="54"/>
    <s v="SS16"/>
    <s v="TRANSFIGURE CLOTHING"/>
    <n v="402"/>
    <m/>
    <m/>
    <m/>
    <n v="8722"/>
    <n v="5.0999999999999996"/>
    <x v="1"/>
  </r>
  <r>
    <s v="2016-02-21"/>
    <s v="2016-03-26"/>
    <s v="2016-04-01"/>
    <s v="2016-04-01"/>
    <n v="34"/>
    <n v="40"/>
    <s v="CHITTAGONG"/>
    <s v="FOB"/>
    <x v="0"/>
    <n v="1"/>
    <m/>
    <s v="RAILWAY"/>
    <s v="GDAŃSK"/>
    <s v="1"/>
    <s v="32727/2015/2"/>
    <n v="54"/>
    <s v="SS16"/>
    <s v="ALEMA TEXTILE LTD."/>
    <n v="885"/>
    <m/>
    <m/>
    <m/>
    <n v="13096"/>
    <n v="22.73"/>
    <x v="1"/>
  </r>
  <r>
    <s v="2016-02-21"/>
    <s v="2016-03-26"/>
    <s v="2016-04-01"/>
    <s v="2016-04-01"/>
    <n v="34"/>
    <n v="40"/>
    <s v="CHITTAGONG"/>
    <s v="FOB"/>
    <x v="0"/>
    <n v="1"/>
    <m/>
    <s v="RAILWAY"/>
    <s v="GDAŃSK"/>
    <s v="1"/>
    <s v="33317/2015/2"/>
    <n v="54"/>
    <s v="SS16"/>
    <s v="KNIT WORLD LTD"/>
    <n v="2302"/>
    <m/>
    <m/>
    <m/>
    <n v="33538"/>
    <n v="21.86"/>
    <x v="1"/>
  </r>
  <r>
    <s v="2016-02-21"/>
    <s v="2016-04-04"/>
    <s v="2016-04-14"/>
    <s v="2016-04-14"/>
    <n v="43"/>
    <n v="53"/>
    <s v="XIAMEN"/>
    <s v="FOB"/>
    <x v="0"/>
    <n v="1"/>
    <s v="LCL"/>
    <s v="TRUCK"/>
    <s v="GDAŃSK"/>
    <s v="1"/>
    <s v="25689/2015/2"/>
    <n v="54"/>
    <s v="SS16"/>
    <s v="QUANZHOU PROPER"/>
    <n v="405"/>
    <n v="0"/>
    <n v="0"/>
    <n v="0"/>
    <n v="5840"/>
    <n v="6.84"/>
    <x v="0"/>
  </r>
  <r>
    <s v="2016-02-22"/>
    <s v="2016-03-16"/>
    <s v="2016-03-21"/>
    <s v="2016-03-21"/>
    <n v="23"/>
    <n v="28"/>
    <s v="MUMBAI"/>
    <s v="FOB"/>
    <x v="0"/>
    <n v="0"/>
    <s v="FSCU6568086"/>
    <s v="TRUCK"/>
    <s v="HAMBURG"/>
    <s v="1"/>
    <s v="20991/2015/5"/>
    <n v="54"/>
    <s v="SS16"/>
    <s v="SANGOTRA FASHIONS"/>
    <n v="3870"/>
    <n v="0"/>
    <n v="0"/>
    <n v="1"/>
    <n v="58895"/>
    <n v="67"/>
    <x v="2"/>
  </r>
  <r>
    <s v="2016-02-22"/>
    <s v="2016-04-01"/>
    <s v="2016-04-05"/>
    <s v="2016-04-05"/>
    <n v="39"/>
    <n v="43"/>
    <s v="XIAMEN"/>
    <s v="FOB"/>
    <x v="0"/>
    <n v="0"/>
    <s v="MRKU4499442"/>
    <s v="RAILWAY"/>
    <s v="GDAŃSK"/>
    <s v="1"/>
    <s v="61735/SS16/6"/>
    <n v="52"/>
    <s v="SS16"/>
    <s v="QUANZHOU CEREALS O&amp;F"/>
    <n v="2996"/>
    <n v="0"/>
    <n v="0"/>
    <n v="1"/>
    <n v="53252"/>
    <n v="58.61"/>
    <x v="0"/>
  </r>
  <r>
    <s v="2016-02-23"/>
    <s v="2016-03-05"/>
    <s v="2016-03-11"/>
    <s v="2016-03-11"/>
    <n v="11"/>
    <n v="17"/>
    <s v="ŁÓDŹ"/>
    <s v="DDU"/>
    <x v="2"/>
    <n v="1"/>
    <s v="AIR"/>
    <s v="TRUCK"/>
    <s v="FRANKFURT"/>
    <s v="1"/>
    <s v="32727/2015/3"/>
    <n v="54"/>
    <s v="SS16"/>
    <s v="ALEMA TEXTILE LTD."/>
    <n v="1577"/>
    <n v="0"/>
    <n v="0"/>
    <n v="0"/>
    <n v="24288"/>
    <n v="32.58"/>
    <x v="1"/>
  </r>
  <r>
    <s v="2016-02-24"/>
    <s v="2016-03-13"/>
    <s v="2016-03-30"/>
    <s v="2016-03-30"/>
    <n v="18"/>
    <n v="35"/>
    <s v="ŁÓDŹ"/>
    <s v="DDU"/>
    <x v="0"/>
    <n v="1"/>
    <s v="MSKU6567912"/>
    <s v="TRUCK"/>
    <s v="HAMBURG"/>
    <s v="1"/>
    <s v="20214/2015/13"/>
    <n v="54"/>
    <s v="SS16"/>
    <s v="LICHEE APPAREL"/>
    <n v="1694"/>
    <n v="0"/>
    <n v="1"/>
    <n v="0"/>
    <n v="32202"/>
    <n v="31.83"/>
    <x v="2"/>
  </r>
  <r>
    <s v="2016-02-24"/>
    <s v="2016-03-13"/>
    <s v="2016-03-30"/>
    <s v="2016-03-30"/>
    <n v="18"/>
    <n v="35"/>
    <s v="ŁÓDŹ"/>
    <s v="DDU"/>
    <x v="0"/>
    <n v="1"/>
    <m/>
    <s v="TRUCK"/>
    <s v="HAMBURG"/>
    <s v="1"/>
    <s v="20214/2015/14"/>
    <n v="54"/>
    <s v="SS16"/>
    <s v="LICHEE APPAREL"/>
    <n v="329"/>
    <m/>
    <m/>
    <m/>
    <n v="8330"/>
    <n v="4.16"/>
    <x v="2"/>
  </r>
  <r>
    <s v="2016-02-24"/>
    <s v="2016-03-13"/>
    <s v="2016-03-30"/>
    <s v="2016-03-30"/>
    <n v="18"/>
    <n v="35"/>
    <s v="ŁÓDŹ"/>
    <s v="DDU"/>
    <x v="0"/>
    <n v="1"/>
    <m/>
    <s v="TRUCK"/>
    <s v="HAMBURG"/>
    <s v="1"/>
    <s v="20214/2015/17"/>
    <n v="54"/>
    <s v="SS16"/>
    <s v="LICHEE APPAREL"/>
    <n v="546"/>
    <m/>
    <m/>
    <m/>
    <n v="12220"/>
    <n v="19.57"/>
    <x v="2"/>
  </r>
  <r>
    <s v="2016-02-24"/>
    <s v="2016-04-01"/>
    <s v="2016-04-05"/>
    <s v="2016-04-05"/>
    <n v="37"/>
    <n v="41"/>
    <s v="CHITTAGONG"/>
    <s v="FOB"/>
    <x v="0"/>
    <n v="1"/>
    <s v="TGHU4671581"/>
    <s v="RAILWAY"/>
    <s v="GDAŃSK"/>
    <s v="1"/>
    <s v="20216/2015/27"/>
    <n v="54"/>
    <s v="SS16"/>
    <s v="FAIR TRADE INT'L"/>
    <n v="677"/>
    <n v="0"/>
    <n v="1"/>
    <n v="0"/>
    <n v="11592"/>
    <n v="15.07"/>
    <x v="1"/>
  </r>
  <r>
    <s v="2016-02-24"/>
    <s v="2016-04-01"/>
    <s v="2016-04-05"/>
    <s v="2016-04-05"/>
    <n v="37"/>
    <n v="41"/>
    <s v="CHITTAGONG"/>
    <s v="FOB"/>
    <x v="0"/>
    <n v="1"/>
    <m/>
    <s v="RAILWAY"/>
    <s v="GDAŃSK"/>
    <s v="1"/>
    <s v="20376/2015/41"/>
    <n v="54"/>
    <s v="SS16"/>
    <s v="TRANSFIGURE CLOTHING"/>
    <n v="580"/>
    <m/>
    <m/>
    <m/>
    <n v="10600"/>
    <n v="6.9"/>
    <x v="1"/>
  </r>
  <r>
    <s v="2016-02-24"/>
    <s v="2016-04-01"/>
    <s v="2016-04-05"/>
    <s v="2016-04-05"/>
    <n v="37"/>
    <n v="41"/>
    <s v="CHITTAGONG"/>
    <s v="FOB"/>
    <x v="0"/>
    <n v="1"/>
    <m/>
    <s v="RAILWAY"/>
    <s v="GDAŃSK"/>
    <s v="1"/>
    <s v="20376/2015/43"/>
    <n v="54"/>
    <s v="SS16"/>
    <s v="TRANSFIGURE CLOTHING"/>
    <n v="703"/>
    <m/>
    <m/>
    <m/>
    <n v="14064"/>
    <n v="14.17"/>
    <x v="1"/>
  </r>
  <r>
    <s v="2016-02-25"/>
    <s v="2016-03-30"/>
    <s v="2016-04-04"/>
    <s v="2016-04-04"/>
    <n v="34"/>
    <n v="39"/>
    <s v="CHITTAGONG"/>
    <s v="FOB"/>
    <x v="0"/>
    <n v="1"/>
    <s v="AMFU3185344"/>
    <s v="RAILWAY"/>
    <s v="HAMBURG"/>
    <s v="1"/>
    <s v="28143/2015/5"/>
    <n v="54"/>
    <s v="SS16"/>
    <s v="TEX FASHION GLOBAL"/>
    <n v="631"/>
    <n v="1"/>
    <n v="0"/>
    <n v="0"/>
    <n v="7856"/>
    <n v="10.68"/>
    <x v="1"/>
  </r>
  <r>
    <s v="2016-02-25"/>
    <s v="2016-03-30"/>
    <s v="2016-04-04"/>
    <s v="2016-04-04"/>
    <n v="34"/>
    <n v="39"/>
    <s v="CHITTAGONG"/>
    <s v="FOB"/>
    <x v="0"/>
    <n v="1"/>
    <m/>
    <s v="RAILWAY"/>
    <s v="HAMBURG"/>
    <s v="1"/>
    <s v="29296/2015/2"/>
    <n v="54"/>
    <s v="SS16"/>
    <s v="COTTON ZONE LTD."/>
    <n v="712"/>
    <n v="1"/>
    <n v="0"/>
    <n v="0"/>
    <n v="13889"/>
    <n v="11.46"/>
    <x v="1"/>
  </r>
  <r>
    <s v="2016-02-26"/>
    <s v="2016-02-27"/>
    <s v="2016-03-03"/>
    <s v="2016-03-03"/>
    <n v="1"/>
    <n v="6"/>
    <s v="ŁÓDŹ"/>
    <s v="DDU"/>
    <x v="2"/>
    <n v="1"/>
    <s v="AIR"/>
    <s v="TRUCK"/>
    <s v="VIENNA"/>
    <s v="1"/>
    <s v="20991/2015/10"/>
    <n v="54"/>
    <s v="SS16"/>
    <s v="SANGOTRA FASHIONS"/>
    <n v="1010"/>
    <n v="0"/>
    <n v="0"/>
    <n v="0"/>
    <n v="19848"/>
    <m/>
    <x v="2"/>
  </r>
  <r>
    <s v="2016-02-26"/>
    <s v="2016-03-14"/>
    <s v="2016-03-16"/>
    <s v="2016-03-16"/>
    <n v="17"/>
    <n v="19"/>
    <s v="ŁÓDŹ"/>
    <s v="DDU"/>
    <x v="2"/>
    <n v="1"/>
    <s v="AIR"/>
    <s v="TRUCK"/>
    <s v="FRANKFURT"/>
    <s v="1"/>
    <s v="20467/2015/2"/>
    <n v="54"/>
    <s v="SS16"/>
    <s v="INNOVATION DESIGN"/>
    <n v="300"/>
    <n v="0"/>
    <n v="0"/>
    <n v="0"/>
    <n v="3487"/>
    <n v="4.95"/>
    <x v="1"/>
  </r>
  <r>
    <s v="2016-02-26"/>
    <s v="2016-03-14"/>
    <s v="2016-03-16"/>
    <s v="2016-03-16"/>
    <n v="17"/>
    <n v="19"/>
    <s v="ŁÓDŹ"/>
    <s v="DDU"/>
    <x v="2"/>
    <n v="1"/>
    <s v="AIR"/>
    <s v="TRUCK"/>
    <s v="FRANKFURT"/>
    <s v="1"/>
    <s v="20467/2015/23"/>
    <n v="54"/>
    <s v="SS16"/>
    <s v="INNOVATION DESIGN"/>
    <n v="236"/>
    <n v="0"/>
    <n v="0"/>
    <n v="0"/>
    <n v="3468"/>
    <n v="4.34"/>
    <x v="1"/>
  </r>
  <r>
    <s v="2016-02-26"/>
    <s v="2016-03-14"/>
    <s v="2016-03-16"/>
    <s v="2016-03-16"/>
    <n v="17"/>
    <n v="19"/>
    <s v="ŁÓDŹ"/>
    <s v="DDU"/>
    <x v="2"/>
    <n v="1"/>
    <s v="AIR"/>
    <s v="TRUCK"/>
    <s v="FRANKFURT"/>
    <s v="1"/>
    <s v="20467/2015/3"/>
    <n v="54"/>
    <s v="SS16"/>
    <s v="INNOVATION DESIGN"/>
    <n v="589"/>
    <n v="0"/>
    <n v="0"/>
    <n v="0"/>
    <n v="8743"/>
    <n v="15.45"/>
    <x v="1"/>
  </r>
  <r>
    <s v="2016-02-26"/>
    <s v="2016-03-28"/>
    <s v="2016-03-30"/>
    <s v="2016-03-30"/>
    <n v="31"/>
    <n v="33"/>
    <s v="TUTICORIN"/>
    <s v="FOB"/>
    <x v="0"/>
    <n v="0"/>
    <s v="CRSU1070360"/>
    <s v="TRUCK"/>
    <s v="HAMBURG"/>
    <s v="1"/>
    <s v="20217/2015/5"/>
    <n v="54"/>
    <s v="SS16"/>
    <s v="BLOOM CLOTHING CO."/>
    <n v="1121"/>
    <n v="1"/>
    <n v="0"/>
    <n v="0"/>
    <n v="17522"/>
    <n v="16"/>
    <x v="2"/>
  </r>
  <r>
    <s v="2016-02-27"/>
    <s v="2016-03-08"/>
    <s v="2016-03-08"/>
    <s v="2016-03-08"/>
    <n v="10"/>
    <n v="10"/>
    <s v="ISTANBUL"/>
    <s v="FCA"/>
    <x v="3"/>
    <n v="1"/>
    <m/>
    <s v="TRUCK"/>
    <s v="ŁÓDŹ"/>
    <s v="1"/>
    <s v="22224/2015/2"/>
    <n v="54"/>
    <s v="SS16"/>
    <s v="KGB CORAP TEKSTIL"/>
    <n v="405"/>
    <n v="0"/>
    <n v="0"/>
    <n v="0"/>
    <n v="6670"/>
    <m/>
    <x v="5"/>
  </r>
  <r>
    <s v="2016-02-27"/>
    <s v="2016-04-01"/>
    <s v="2016-04-08"/>
    <s v="2016-04-08"/>
    <n v="34"/>
    <n v="41"/>
    <s v="SHANGHAI"/>
    <s v="FOB"/>
    <x v="0"/>
    <n v="1"/>
    <s v="LCL"/>
    <s v="TRUCK"/>
    <s v="GDAŃSK"/>
    <s v="1"/>
    <s v="21822/2015/8"/>
    <n v="52"/>
    <s v="SS16"/>
    <s v="ZHENJIANG S&amp;C"/>
    <n v="264"/>
    <n v="0"/>
    <n v="0"/>
    <n v="0"/>
    <n v="3930"/>
    <n v="3.8"/>
    <x v="0"/>
  </r>
  <r>
    <s v="2016-02-28"/>
    <s v="2016-03-03"/>
    <s v="2016-03-10"/>
    <s v="2016-03-10"/>
    <n v="4"/>
    <n v="11"/>
    <s v="ŁÓDŹ"/>
    <s v="DDU"/>
    <x v="2"/>
    <n v="1"/>
    <s v="AIR"/>
    <s v="TRUCK"/>
    <s v="FRANKFURT"/>
    <s v="1"/>
    <s v="22847/2015/3"/>
    <n v="54"/>
    <s v="SS16"/>
    <s v="FASHIONTEX"/>
    <n v="301"/>
    <n v="0"/>
    <n v="0"/>
    <n v="0"/>
    <n v="4792"/>
    <n v="2.8"/>
    <x v="1"/>
  </r>
  <r>
    <s v="2016-03-02"/>
    <s v="2016-03-28"/>
    <s v="2016-03-31"/>
    <s v="2016-03-31"/>
    <n v="26"/>
    <n v="29"/>
    <s v="TUTICORIN"/>
    <s v="FOB"/>
    <x v="0"/>
    <n v="1"/>
    <s v="MSKU1604274"/>
    <s v="TRUCK"/>
    <s v="HAMBURG"/>
    <s v="1"/>
    <s v="20214/2015/15"/>
    <n v="54"/>
    <s v="SS16"/>
    <s v="LICHEE APPAREL"/>
    <n v="613"/>
    <n v="0"/>
    <n v="0"/>
    <n v="1"/>
    <n v="12271"/>
    <n v="10.43"/>
    <x v="2"/>
  </r>
  <r>
    <s v="2016-03-02"/>
    <s v="2016-03-28"/>
    <s v="2016-03-31"/>
    <s v="2016-03-31"/>
    <n v="26"/>
    <n v="29"/>
    <s v="TUTICORIN"/>
    <s v="FOB"/>
    <x v="0"/>
    <n v="1"/>
    <m/>
    <s v="TRUCK"/>
    <s v="HAMBURG"/>
    <s v="1"/>
    <s v="24094/2015/5"/>
    <n v="54"/>
    <s v="SS16"/>
    <s v="SANTEX INC"/>
    <n v="927"/>
    <m/>
    <m/>
    <m/>
    <n v="21966"/>
    <n v="21.96"/>
    <x v="2"/>
  </r>
  <r>
    <s v="2016-03-02"/>
    <s v="2016-04-08"/>
    <s v="2016-04-13"/>
    <s v="2016-04-13"/>
    <n v="37"/>
    <n v="42"/>
    <s v="XIAMEN"/>
    <s v="FOB"/>
    <x v="0"/>
    <n v="1"/>
    <s v="MSKU7172624"/>
    <s v="RAILWAY"/>
    <s v="GDAŃSK"/>
    <s v="1"/>
    <s v="20461/2015/3"/>
    <n v="52"/>
    <s v="SS16"/>
    <s v="XIAMEN KINGLAND"/>
    <n v="227"/>
    <n v="1"/>
    <n v="0"/>
    <n v="0"/>
    <n v="3000"/>
    <n v="11.75"/>
    <x v="0"/>
  </r>
  <r>
    <s v="2016-03-02"/>
    <s v="2016-04-08"/>
    <s v="2016-04-13"/>
    <s v="2016-04-13"/>
    <n v="37"/>
    <n v="42"/>
    <s v="XIAMEN"/>
    <s v="FOB"/>
    <x v="0"/>
    <n v="1"/>
    <m/>
    <s v="RAILWAY"/>
    <s v="GDAŃSK"/>
    <s v="1"/>
    <s v="20647/2015/8"/>
    <n v="54"/>
    <s v="SS16"/>
    <s v="XIAMEN KINGLAND"/>
    <n v="28"/>
    <m/>
    <m/>
    <m/>
    <n v="1632"/>
    <n v="3.7"/>
    <x v="0"/>
  </r>
  <r>
    <s v="2016-03-02"/>
    <s v="2016-04-08"/>
    <s v="2016-04-14"/>
    <s v="2016-04-14"/>
    <n v="37"/>
    <n v="43"/>
    <s v="XIAMEN"/>
    <s v="FOB"/>
    <x v="0"/>
    <n v="0"/>
    <s v="PONU0070132"/>
    <s v="RAILWAY"/>
    <s v="GDAŃSK"/>
    <s v="1"/>
    <s v="62841/SS16/1"/>
    <n v="52"/>
    <s v="SS16"/>
    <s v="XIAMEN JUSTSUN"/>
    <n v="2060"/>
    <n v="1"/>
    <n v="0"/>
    <n v="0"/>
    <n v="25579"/>
    <n v="17.86"/>
    <x v="0"/>
  </r>
  <r>
    <s v="2016-03-03"/>
    <s v="2016-03-04"/>
    <s v="2016-03-10"/>
    <s v="2016-03-10"/>
    <n v="1"/>
    <n v="7"/>
    <s v="ŁÓDŹ"/>
    <s v="DDU"/>
    <x v="2"/>
    <n v="1"/>
    <s v="AIR"/>
    <s v="TRUCK"/>
    <s v="FRANKFURT"/>
    <s v="1"/>
    <s v="21822/2015/7"/>
    <n v="52"/>
    <s v="SS16"/>
    <s v="ZHENJIANG S&amp;C"/>
    <n v="263"/>
    <n v="0"/>
    <n v="0"/>
    <n v="0"/>
    <n v="4130"/>
    <n v="3.13"/>
    <x v="0"/>
  </r>
  <r>
    <s v="2016-03-03"/>
    <s v="2016-03-06"/>
    <s v="2016-03-08"/>
    <s v="2016-03-08"/>
    <n v="3"/>
    <n v="5"/>
    <s v="ŁÓDŹ"/>
    <s v="DDU"/>
    <x v="2"/>
    <n v="1"/>
    <s v="AIR"/>
    <s v="TRUCK"/>
    <s v="VIENNA"/>
    <s v="1"/>
    <s v="20991/2015/14"/>
    <n v="54"/>
    <s v="SS16"/>
    <s v="SANGOTRA FASHIONS"/>
    <n v="1152"/>
    <n v="0"/>
    <n v="0"/>
    <n v="0"/>
    <n v="19077"/>
    <m/>
    <x v="2"/>
  </r>
  <r>
    <s v="2016-03-03"/>
    <s v="2016-03-07"/>
    <s v="2016-03-15"/>
    <s v="2016-03-15"/>
    <n v="4"/>
    <n v="12"/>
    <s v="ŁÓDŹ"/>
    <s v="DDU"/>
    <x v="2"/>
    <n v="1"/>
    <s v="AIR"/>
    <s v="TRUCK"/>
    <s v="WARSZAWA"/>
    <s v="1"/>
    <s v="28143/2015/6"/>
    <n v="54"/>
    <s v="SS16"/>
    <s v="TEX FASHION GLOBAL"/>
    <n v="608"/>
    <n v="0"/>
    <n v="0"/>
    <n v="0"/>
    <n v="10775"/>
    <n v="11.27"/>
    <x v="1"/>
  </r>
  <r>
    <s v="2016-03-04"/>
    <s v="2016-03-05"/>
    <s v="2016-03-09"/>
    <s v="2016-03-09"/>
    <n v="1"/>
    <n v="5"/>
    <s v="ŁÓDŹ"/>
    <s v="DDU"/>
    <x v="2"/>
    <n v="1"/>
    <s v="AIR"/>
    <s v="TRUCK"/>
    <s v="WARSZAWA"/>
    <s v="1"/>
    <s v="25868/2015/2"/>
    <n v="54"/>
    <s v="SS16"/>
    <s v="SRI LAKSHMI FABRICS"/>
    <n v="229"/>
    <n v="0"/>
    <n v="0"/>
    <n v="0"/>
    <n v="4735"/>
    <m/>
    <x v="2"/>
  </r>
  <r>
    <s v="2016-03-04"/>
    <s v="2016-04-08"/>
    <s v="2016-04-15"/>
    <s v="2016-04-15"/>
    <n v="35"/>
    <n v="42"/>
    <s v="CHITTAGONG"/>
    <s v="FOB"/>
    <x v="0"/>
    <n v="1"/>
    <s v="MSKU4000560"/>
    <s v="RAILWAY"/>
    <s v="GDAŃSK"/>
    <s v="1"/>
    <s v="20376/2015/5"/>
    <n v="54"/>
    <s v="SS16"/>
    <s v="TRANSFIGURE CLOTHING"/>
    <n v="401"/>
    <n v="1"/>
    <n v="0"/>
    <n v="0"/>
    <n v="9497"/>
    <n v="8.9499999999999993"/>
    <x v="1"/>
  </r>
  <r>
    <s v="2016-03-04"/>
    <s v="2016-04-08"/>
    <s v="2016-04-15"/>
    <s v="2016-04-15"/>
    <n v="35"/>
    <n v="42"/>
    <s v="CHITTAGONG"/>
    <s v="FOB"/>
    <x v="0"/>
    <n v="1"/>
    <m/>
    <s v="RAILWAY"/>
    <s v="GDAŃSK"/>
    <s v="1"/>
    <s v="33317/2015/3"/>
    <n v="54"/>
    <s v="SS16"/>
    <s v="KNIT WORLD LTD"/>
    <n v="856"/>
    <m/>
    <m/>
    <m/>
    <n v="11591"/>
    <n v="8.7100000000000009"/>
    <x v="1"/>
  </r>
  <r>
    <s v="2016-03-05"/>
    <s v="2016-03-06"/>
    <s v="2016-03-17"/>
    <s v="2016-03-17"/>
    <n v="1"/>
    <n v="12"/>
    <s v="ŁÓDŹ"/>
    <s v="DDU"/>
    <x v="2"/>
    <n v="1"/>
    <s v="AIR"/>
    <s v="TRUCK"/>
    <s v="FRANKFURT"/>
    <s v="1"/>
    <s v="29296/2015/5"/>
    <n v="54"/>
    <s v="SS16"/>
    <s v="COTTON ZONE LTD."/>
    <n v="814"/>
    <n v="0"/>
    <n v="0"/>
    <n v="0"/>
    <n v="16128"/>
    <n v="12.15"/>
    <x v="1"/>
  </r>
  <r>
    <s v="2016-03-05"/>
    <s v="2016-03-07"/>
    <s v="2016-03-11"/>
    <s v="2016-03-11"/>
    <n v="2"/>
    <n v="6"/>
    <s v="ŁÓDŹ"/>
    <s v="DDU"/>
    <x v="2"/>
    <n v="1"/>
    <s v="AIR"/>
    <s v="TRUCK"/>
    <s v="FRANKFURT"/>
    <s v="1"/>
    <s v="20216/2015/14"/>
    <n v="54"/>
    <s v="SS16"/>
    <s v="FAIR TRADE INT'L"/>
    <n v="233"/>
    <n v="0"/>
    <n v="0"/>
    <n v="0"/>
    <n v="4893"/>
    <m/>
    <x v="1"/>
  </r>
  <r>
    <s v="2016-03-05"/>
    <s v="2016-03-28"/>
    <s v="2016-04-04"/>
    <s v="2016-04-04"/>
    <n v="23"/>
    <n v="30"/>
    <s v="TUTICORIN"/>
    <s v="FOB"/>
    <x v="0"/>
    <n v="1"/>
    <s v="MSKU7427480"/>
    <s v="TRUCK"/>
    <s v="HAMBURG"/>
    <s v="1"/>
    <s v="20214/2015/16"/>
    <n v="54"/>
    <s v="SS16"/>
    <s v="LICHEE APPAREL"/>
    <n v="620"/>
    <n v="1"/>
    <n v="0"/>
    <n v="0"/>
    <n v="13041"/>
    <n v="10.62"/>
    <x v="2"/>
  </r>
  <r>
    <s v="2016-03-05"/>
    <s v="2016-03-28"/>
    <s v="2016-04-04"/>
    <s v="2016-04-04"/>
    <n v="23"/>
    <n v="30"/>
    <s v="TUTICORIN"/>
    <s v="FOB"/>
    <x v="0"/>
    <n v="1"/>
    <m/>
    <s v="TRUCK"/>
    <s v="HAMBURG"/>
    <s v="1"/>
    <s v="21025/2015/4"/>
    <n v="54"/>
    <s v="SS16"/>
    <s v="KARTHIKAI TEXTILE"/>
    <n v="398"/>
    <n v="1"/>
    <n v="0"/>
    <n v="0"/>
    <n v="6551"/>
    <n v="8.3800000000000008"/>
    <x v="2"/>
  </r>
  <r>
    <s v="2016-03-05"/>
    <s v="2016-04-14"/>
    <s v="2016-04-22"/>
    <s v="2016-04-22"/>
    <n v="40"/>
    <n v="48"/>
    <s v="CHITTAGONG"/>
    <s v="FOB"/>
    <x v="0"/>
    <n v="1"/>
    <s v="PONU1556453"/>
    <s v="RAILWAY"/>
    <s v="GDAŃSK"/>
    <s v="1"/>
    <s v="20216/2015/28"/>
    <n v="54"/>
    <s v="SS16"/>
    <s v="FAIR TRADE INT'L"/>
    <n v="592"/>
    <n v="0"/>
    <n v="1"/>
    <n v="0"/>
    <n v="8262"/>
    <n v="7.74"/>
    <x v="1"/>
  </r>
  <r>
    <s v="2016-03-05"/>
    <s v="2016-04-14"/>
    <s v="2016-04-22"/>
    <s v="2016-04-22"/>
    <n v="40"/>
    <n v="48"/>
    <s v="CHITTAGONG"/>
    <s v="FOB"/>
    <x v="0"/>
    <n v="1"/>
    <m/>
    <s v="RAILWAY"/>
    <s v="GDAŃSK"/>
    <s v="1"/>
    <s v="20216/2015/29"/>
    <n v="54"/>
    <s v="SS16"/>
    <s v="FAIR TRADE INT'L"/>
    <n v="220"/>
    <m/>
    <m/>
    <m/>
    <n v="3210"/>
    <n v="2.88"/>
    <x v="1"/>
  </r>
  <r>
    <s v="2016-03-05"/>
    <s v="2016-04-14"/>
    <s v="2016-04-22"/>
    <s v="2016-04-22"/>
    <n v="40"/>
    <n v="48"/>
    <s v="CHITTAGONG"/>
    <s v="FOB"/>
    <x v="0"/>
    <n v="1"/>
    <m/>
    <s v="RAILWAY"/>
    <s v="GDAŃSK"/>
    <s v="1"/>
    <s v="20808/2015/29"/>
    <n v="54"/>
    <s v="SS16"/>
    <s v="FASHION WEAR INT'L"/>
    <n v="946"/>
    <m/>
    <m/>
    <m/>
    <n v="25964"/>
    <n v="19.079999999999998"/>
    <x v="1"/>
  </r>
  <r>
    <s v="2016-03-05"/>
    <s v="2016-04-14"/>
    <s v="2016-04-22"/>
    <s v="2016-04-22"/>
    <n v="40"/>
    <n v="48"/>
    <s v="CHITTAGONG"/>
    <s v="FOB"/>
    <x v="0"/>
    <n v="1"/>
    <m/>
    <s v="RAILWAY"/>
    <s v="GDAŃSK"/>
    <s v="1"/>
    <s v="29296/2015/9"/>
    <n v="54"/>
    <s v="SS16"/>
    <s v="COTTON ZONE LTD."/>
    <n v="292"/>
    <m/>
    <m/>
    <m/>
    <n v="9133"/>
    <n v="6.07"/>
    <x v="1"/>
  </r>
  <r>
    <s v="2016-03-06"/>
    <s v="2016-03-07"/>
    <s v="2016-03-23"/>
    <s v="2016-03-23"/>
    <n v="1"/>
    <n v="17"/>
    <s v="ŁÓDŹ"/>
    <s v="DDU"/>
    <x v="2"/>
    <n v="1"/>
    <s v="AIR"/>
    <s v="TRUCK"/>
    <s v="FRANKFURT"/>
    <s v="1"/>
    <s v="20231/2015/20"/>
    <n v="54"/>
    <s v="SS16"/>
    <s v="SHUDDHO MODEHAUS"/>
    <n v="599"/>
    <n v="0"/>
    <n v="0"/>
    <n v="0"/>
    <n v="8504"/>
    <n v="19.23"/>
    <x v="1"/>
  </r>
  <r>
    <s v="2016-03-06"/>
    <s v="2016-03-07"/>
    <s v="2016-03-23"/>
    <s v="2016-03-23"/>
    <n v="1"/>
    <n v="17"/>
    <s v="ŁÓDŹ"/>
    <s v="DDU"/>
    <x v="2"/>
    <n v="1"/>
    <s v="AIR"/>
    <s v="TRUCK"/>
    <s v="FRANKFURT"/>
    <s v="1"/>
    <s v="20231/2015/3"/>
    <n v="54"/>
    <s v="SS16"/>
    <s v="SHUDDHO MODEHAUS"/>
    <n v="277"/>
    <n v="0"/>
    <n v="0"/>
    <n v="0"/>
    <n v="4455"/>
    <n v="5.61"/>
    <x v="1"/>
  </r>
  <r>
    <s v="2016-03-09"/>
    <s v="2016-04-04"/>
    <s v="2016-04-07"/>
    <s v="2016-04-07"/>
    <n v="26"/>
    <n v="29"/>
    <s v="ŁÓDŹ"/>
    <s v="DDU"/>
    <x v="2"/>
    <n v="1"/>
    <s v="AIR"/>
    <s v="TRUCK"/>
    <s v="FRANKFURT"/>
    <s v="1"/>
    <s v="20467/2015/28"/>
    <n v="54"/>
    <s v="SS16"/>
    <s v="INNOVATION DESIGN"/>
    <n v="516"/>
    <n v="0"/>
    <n v="0"/>
    <n v="0"/>
    <n v="6893"/>
    <n v="6.93"/>
    <x v="1"/>
  </r>
  <r>
    <s v="2016-03-10"/>
    <s v="2016-04-14"/>
    <s v="2016-04-19"/>
    <s v="2016-04-19"/>
    <n v="35"/>
    <n v="40"/>
    <s v="CHITTAGONG"/>
    <s v="FOB"/>
    <x v="0"/>
    <n v="0"/>
    <s v="MRKU7044452"/>
    <s v="RAILWAY"/>
    <s v="GDAŃSK"/>
    <s v="1"/>
    <s v="22075/2015/5"/>
    <n v="54"/>
    <s v="SS16"/>
    <s v="DAZ INTERNATIONAL"/>
    <n v="508"/>
    <n v="1"/>
    <n v="0"/>
    <n v="0"/>
    <n v="7901"/>
    <n v="9.49"/>
    <x v="1"/>
  </r>
  <r>
    <s v="2016-03-11"/>
    <s v="2016-03-12"/>
    <s v="2016-03-22"/>
    <s v="2016-03-22"/>
    <n v="1"/>
    <n v="11"/>
    <s v="ŁÓDŹ"/>
    <s v="DDU"/>
    <x v="2"/>
    <n v="1"/>
    <s v="AIR"/>
    <s v="TRUCK"/>
    <s v="FRANKFURT"/>
    <s v="1"/>
    <s v="20808/2015/19"/>
    <n v="54"/>
    <s v="SS16"/>
    <s v="FASHION WEAR INT'L"/>
    <n v="1762"/>
    <n v="0"/>
    <n v="0"/>
    <n v="0"/>
    <n v="35880"/>
    <n v="29.92"/>
    <x v="1"/>
  </r>
  <r>
    <s v="2016-03-11"/>
    <s v="2016-03-12"/>
    <s v="2016-03-22"/>
    <s v="2016-03-22"/>
    <n v="1"/>
    <n v="11"/>
    <s v="ŁÓDŹ"/>
    <s v="DDU"/>
    <x v="2"/>
    <n v="1"/>
    <s v="AIR"/>
    <s v="TRUCK"/>
    <s v="FRANKFURT"/>
    <s v="1"/>
    <s v="61828/SS16/4"/>
    <n v="52"/>
    <s v="SS16"/>
    <s v="FASHION WEAR INT'L"/>
    <n v="2397"/>
    <n v="0"/>
    <n v="0"/>
    <n v="0"/>
    <n v="49153"/>
    <n v="25.74"/>
    <x v="1"/>
  </r>
  <r>
    <s v="2016-03-11"/>
    <s v="2016-03-12"/>
    <s v="2016-03-24"/>
    <s v="2016-03-24"/>
    <n v="1"/>
    <n v="13"/>
    <s v="ŁÓDŹ"/>
    <s v="DDU"/>
    <x v="2"/>
    <n v="1"/>
    <s v="AIR"/>
    <s v="TRUCK"/>
    <s v="FRANKFURT"/>
    <s v="1"/>
    <s v="20808/2015/23"/>
    <n v="54"/>
    <s v="SS16"/>
    <s v="FASHION WEAR INT'L"/>
    <n v="1118"/>
    <n v="0"/>
    <n v="0"/>
    <n v="0"/>
    <n v="21501"/>
    <n v="11.92"/>
    <x v="1"/>
  </r>
  <r>
    <s v="2016-03-11"/>
    <s v="2016-03-13"/>
    <s v="2016-03-30"/>
    <s v="2016-03-30"/>
    <n v="2"/>
    <n v="19"/>
    <s v="ŁÓDŹ"/>
    <s v="DDU"/>
    <x v="2"/>
    <n v="1"/>
    <s v="AIR"/>
    <s v="TRUCK"/>
    <s v="FRANKFURT"/>
    <s v="1"/>
    <s v="20231/2015/21"/>
    <n v="54"/>
    <s v="SS16"/>
    <s v="SHUDDHO MODEHAUS"/>
    <n v="671"/>
    <n v="0"/>
    <n v="0"/>
    <n v="0"/>
    <n v="9669"/>
    <n v="12.72"/>
    <x v="1"/>
  </r>
  <r>
    <s v="2016-03-11"/>
    <s v="2016-03-13"/>
    <s v="2016-04-05"/>
    <s v="2016-04-05"/>
    <n v="2"/>
    <n v="25"/>
    <s v="ŁÓDŹ"/>
    <s v="DDU"/>
    <x v="2"/>
    <n v="1"/>
    <s v="AIR"/>
    <s v="TRUCK"/>
    <s v="FRANKFURT"/>
    <s v="1"/>
    <s v="25648/2015/3"/>
    <n v="54"/>
    <s v="SS16"/>
    <s v="ASROTEX"/>
    <n v="1708"/>
    <n v="0"/>
    <n v="0"/>
    <n v="0"/>
    <n v="29429"/>
    <n v="21.5"/>
    <x v="1"/>
  </r>
  <r>
    <s v="2016-03-12"/>
    <s v="2016-03-15"/>
    <s v="2016-03-21"/>
    <s v="2016-03-21"/>
    <n v="3"/>
    <n v="9"/>
    <s v="ŁÓDŹ"/>
    <s v="DDU"/>
    <x v="2"/>
    <n v="1"/>
    <s v="AIR"/>
    <s v="TRUCK"/>
    <s v="FRANKFURT"/>
    <s v="1"/>
    <s v="20216/2015/25"/>
    <n v="54"/>
    <s v="SS16"/>
    <s v="FAIR TRADE INT'L"/>
    <n v="1190"/>
    <n v="0"/>
    <n v="0"/>
    <n v="0"/>
    <n v="17015"/>
    <m/>
    <x v="1"/>
  </r>
  <r>
    <s v="2016-03-14"/>
    <s v="2016-03-18"/>
    <s v="2016-03-22"/>
    <s v="2016-03-22"/>
    <n v="4"/>
    <n v="8"/>
    <s v="ŁÓDŹ"/>
    <s v="DDU"/>
    <x v="2"/>
    <n v="1"/>
    <s v="AIR"/>
    <s v="TRUCK"/>
    <s v="WARSZAWA"/>
    <s v="1"/>
    <s v="20214/2015/18"/>
    <n v="54"/>
    <s v="SS16"/>
    <s v="LICHEE APPAREL"/>
    <n v="232"/>
    <n v="0"/>
    <n v="0"/>
    <n v="0"/>
    <n v="3235"/>
    <n v="2.69"/>
    <x v="2"/>
  </r>
  <r>
    <s v="2016-03-14"/>
    <s v="2016-03-22"/>
    <s v="2016-03-31"/>
    <s v="2016-03-31"/>
    <n v="8"/>
    <n v="17"/>
    <s v="ŁÓDŹ"/>
    <s v="DDU"/>
    <x v="2"/>
    <n v="1"/>
    <s v="AIR"/>
    <s v="TRUCK"/>
    <s v="FRANKFURT"/>
    <s v="1"/>
    <s v="20467/2015/25"/>
    <n v="54"/>
    <s v="SS16"/>
    <s v="INNOVATION DESIGN"/>
    <n v="1075"/>
    <n v="0"/>
    <n v="0"/>
    <n v="0"/>
    <n v="14686"/>
    <m/>
    <x v="1"/>
  </r>
  <r>
    <s v="2016-03-16"/>
    <s v="2016-04-10"/>
    <s v="2016-04-15"/>
    <s v="2016-04-15"/>
    <n v="25"/>
    <n v="30"/>
    <s v="TUTICORIN"/>
    <s v="FOB"/>
    <x v="0"/>
    <n v="1"/>
    <s v="PONU1808787"/>
    <s v="TRUCK"/>
    <s v="HAMBURG"/>
    <s v="1"/>
    <s v="20214/2015/19"/>
    <n v="54"/>
    <s v="SS16"/>
    <s v="LICHEE APPAREL"/>
    <n v="1147"/>
    <n v="0"/>
    <n v="1"/>
    <n v="0"/>
    <n v="22883"/>
    <n v="25.08"/>
    <x v="2"/>
  </r>
  <r>
    <s v="2016-03-16"/>
    <s v="2016-04-10"/>
    <s v="2016-04-15"/>
    <s v="2016-04-15"/>
    <n v="25"/>
    <n v="30"/>
    <s v="TUTICORIN"/>
    <s v="FOB"/>
    <x v="0"/>
    <n v="1"/>
    <m/>
    <s v="TRUCK"/>
    <s v="HAMBURG"/>
    <s v="1"/>
    <s v="24094/2015/4"/>
    <n v="54"/>
    <s v="SS16"/>
    <s v="SANTEX INC"/>
    <n v="629"/>
    <m/>
    <m/>
    <m/>
    <n v="12817"/>
    <n v="14.28"/>
    <x v="2"/>
  </r>
  <r>
    <s v="2016-03-17"/>
    <s v="2016-03-19"/>
    <s v="2016-03-22"/>
    <s v="2016-03-22"/>
    <n v="2"/>
    <n v="5"/>
    <s v="ŁÓDŹ"/>
    <s v="DDU"/>
    <x v="2"/>
    <n v="1"/>
    <s v="AIR"/>
    <s v="TRUCK"/>
    <s v="VIENNA"/>
    <s v="1"/>
    <s v="20991/2015/18"/>
    <n v="54"/>
    <s v="SS16"/>
    <s v="SANGOTRA FASHIONS"/>
    <n v="454"/>
    <n v="0"/>
    <n v="0"/>
    <n v="0"/>
    <n v="8390"/>
    <m/>
    <x v="2"/>
  </r>
  <r>
    <s v="2016-03-17"/>
    <s v="2016-03-19"/>
    <s v="2016-04-04"/>
    <s v="2016-04-04"/>
    <n v="2"/>
    <n v="18"/>
    <s v="ŁÓDŹ"/>
    <s v="DDU"/>
    <x v="2"/>
    <n v="1"/>
    <s v="AIR"/>
    <s v="TRUCK"/>
    <s v="WARSZAWA"/>
    <s v="1"/>
    <s v="20228/2015/2"/>
    <n v="54"/>
    <s v="SS16"/>
    <s v="BONDED FASHION LTD."/>
    <n v="1065"/>
    <n v="0"/>
    <n v="0"/>
    <n v="0"/>
    <n v="20060"/>
    <n v="29.04"/>
    <x v="1"/>
  </r>
  <r>
    <s v="2016-03-18"/>
    <s v="2016-03-24"/>
    <s v="2016-03-31"/>
    <s v="2016-03-31"/>
    <n v="6"/>
    <n v="13"/>
    <s v="ŁÓDŹ"/>
    <s v="DDU"/>
    <x v="2"/>
    <n v="1"/>
    <s v="AIR"/>
    <s v="TRUCK"/>
    <s v="FRANKFURT"/>
    <s v="1"/>
    <s v="20370/2015/3"/>
    <n v="54"/>
    <s v="SS16"/>
    <s v="SAILOR MOON CLOTHING LTD"/>
    <n v="1370"/>
    <n v="0"/>
    <n v="0"/>
    <n v="0"/>
    <n v="22409"/>
    <n v="17.89"/>
    <x v="1"/>
  </r>
  <r>
    <s v="2016-03-18"/>
    <s v="2016-04-04"/>
    <s v="2016-04-18"/>
    <s v="2016-04-18"/>
    <n v="17"/>
    <n v="31"/>
    <s v="ŁÓDŹ"/>
    <s v="DDU"/>
    <x v="2"/>
    <n v="1"/>
    <s v="AIR"/>
    <s v="TRUCK"/>
    <s v="FRANKFURT"/>
    <s v="1"/>
    <s v="20467/2015/26"/>
    <n v="54"/>
    <s v="SS16"/>
    <s v="INNOVATION DESIGN"/>
    <n v="520"/>
    <n v="0"/>
    <n v="0"/>
    <n v="0"/>
    <n v="7649"/>
    <n v="7.41"/>
    <x v="1"/>
  </r>
  <r>
    <s v="2016-03-18"/>
    <s v="2016-04-04"/>
    <s v="2016-04-18"/>
    <s v="2016-04-18"/>
    <n v="17"/>
    <n v="31"/>
    <s v="ŁÓDŹ"/>
    <s v="DDU"/>
    <x v="2"/>
    <n v="1"/>
    <s v="AIR"/>
    <s v="TRUCK"/>
    <s v="FRANKFURT"/>
    <s v="1"/>
    <s v="20467/2015/29"/>
    <n v="54"/>
    <s v="SS16"/>
    <s v="INNOVATION DESIGN"/>
    <n v="295"/>
    <n v="0"/>
    <n v="0"/>
    <n v="0"/>
    <n v="4565"/>
    <n v="5.17"/>
    <x v="1"/>
  </r>
  <r>
    <s v="2016-03-19"/>
    <s v="2016-03-21"/>
    <s v="2016-04-06"/>
    <s v="2016-04-06"/>
    <n v="2"/>
    <n v="18"/>
    <s v="ŁÓDŹ"/>
    <s v="DDU"/>
    <x v="2"/>
    <n v="1"/>
    <s v="AIR"/>
    <s v="TRUCK"/>
    <s v="WARSZAWA"/>
    <s v="1"/>
    <s v="28143/2015/2"/>
    <n v="54"/>
    <s v="SS16"/>
    <s v="TEX FASHION GLOBAL"/>
    <n v="503"/>
    <n v="0"/>
    <n v="0"/>
    <n v="0"/>
    <n v="9252"/>
    <n v="9.08"/>
    <x v="1"/>
  </r>
  <r>
    <s v="2016-03-20"/>
    <s v="2016-04-28"/>
    <s v="2016-05-02"/>
    <s v="2016-05-02"/>
    <n v="39"/>
    <n v="43"/>
    <s v="CHITTAGONG"/>
    <s v="FOB"/>
    <x v="0"/>
    <n v="0"/>
    <s v="MRKU8047477"/>
    <s v="TRUCK"/>
    <s v="GDAŃSK"/>
    <s v="1"/>
    <s v="20376/2015/44"/>
    <n v="54"/>
    <s v="SS16"/>
    <s v="TRANSFIGURE CLOTHING"/>
    <n v="1348"/>
    <n v="1"/>
    <n v="0"/>
    <n v="0"/>
    <n v="24237"/>
    <n v="24.37"/>
    <x v="1"/>
  </r>
  <r>
    <s v="2016-03-20"/>
    <s v="2016-04-28"/>
    <s v="2016-05-05"/>
    <s v="2016-05-05"/>
    <n v="39"/>
    <n v="46"/>
    <s v="CHITTAGONG"/>
    <s v="FOB"/>
    <x v="0"/>
    <n v="1"/>
    <s v="MRKU0277025"/>
    <s v="RAILWAY"/>
    <s v="GDAŃSK"/>
    <s v="1"/>
    <s v="20376/2015/6"/>
    <n v="54"/>
    <s v="SS16"/>
    <s v="TRANSFIGURE CLOTHING"/>
    <n v="2109"/>
    <n v="0"/>
    <n v="1"/>
    <n v="0"/>
    <n v="40587"/>
    <n v="28.29"/>
    <x v="1"/>
  </r>
  <r>
    <s v="2016-03-20"/>
    <s v="2016-04-28"/>
    <s v="2016-05-05"/>
    <s v="2016-05-05"/>
    <n v="39"/>
    <n v="46"/>
    <s v="CHITTAGONG"/>
    <s v="FOB"/>
    <x v="0"/>
    <n v="1"/>
    <m/>
    <s v="RAILWAY"/>
    <s v="GDAŃSK"/>
    <s v="1"/>
    <s v="20808/2015/31"/>
    <n v="54"/>
    <s v="SS16"/>
    <s v="FASHION WEAR INT'L"/>
    <n v="2125"/>
    <m/>
    <m/>
    <m/>
    <n v="39679"/>
    <n v="27.29"/>
    <x v="1"/>
  </r>
  <r>
    <s v="2016-03-21"/>
    <s v="2016-04-25"/>
    <s v="2016-04-29"/>
    <s v="2016-04-29"/>
    <n v="35"/>
    <n v="39"/>
    <s v="CHITTAGONG"/>
    <s v="FOB"/>
    <x v="0"/>
    <n v="1"/>
    <s v="HLXU1047977"/>
    <s v="RAILWAY"/>
    <s v="GDAŃSK"/>
    <s v="1"/>
    <s v="20808/2015/32"/>
    <n v="54"/>
    <s v="SS16"/>
    <s v="FASHION WEAR INT'L"/>
    <n v="788"/>
    <n v="1"/>
    <n v="0"/>
    <n v="0"/>
    <n v="15060"/>
    <n v="10.39"/>
    <x v="1"/>
  </r>
  <r>
    <s v="2016-03-21"/>
    <s v="2016-04-25"/>
    <s v="2016-04-29"/>
    <s v="2016-04-29"/>
    <n v="35"/>
    <n v="39"/>
    <s v="CHITTAGONG"/>
    <s v="FOB"/>
    <x v="0"/>
    <n v="1"/>
    <m/>
    <s v="RAILWAY"/>
    <s v="GDAŃSK"/>
    <s v="1"/>
    <s v="22075/2015/4"/>
    <n v="54"/>
    <s v="SS16"/>
    <s v="DAZ INTERNATIONAL"/>
    <n v="235"/>
    <m/>
    <m/>
    <m/>
    <n v="3000"/>
    <n v="7.49"/>
    <x v="1"/>
  </r>
  <r>
    <s v="2016-03-21"/>
    <s v="2016-04-25"/>
    <s v="2016-04-29"/>
    <s v="2016-04-29"/>
    <n v="35"/>
    <n v="39"/>
    <s v="CHITTAGONG"/>
    <s v="FOB"/>
    <x v="0"/>
    <n v="1"/>
    <m/>
    <s v="RAILWAY"/>
    <s v="GDAŃSK"/>
    <s v="1"/>
    <s v="25648/2015/4"/>
    <n v="54"/>
    <s v="SS16"/>
    <s v="ASROTEX"/>
    <n v="829"/>
    <m/>
    <m/>
    <m/>
    <n v="11614"/>
    <n v="8.7799999999999994"/>
    <x v="1"/>
  </r>
  <r>
    <s v="2016-03-22"/>
    <s v="2016-03-24"/>
    <s v="2016-03-30"/>
    <s v="2016-03-30"/>
    <n v="2"/>
    <n v="8"/>
    <s v="ŁÓDŹ"/>
    <s v="DDU"/>
    <x v="2"/>
    <n v="1"/>
    <s v="AIR"/>
    <s v="TRUCK"/>
    <s v="FRANKFURT"/>
    <s v="1"/>
    <s v="20461/2015/2"/>
    <n v="52"/>
    <s v="SS16"/>
    <s v="XIAMEN KINGLAND"/>
    <n v="19"/>
    <n v="0"/>
    <n v="0"/>
    <n v="0"/>
    <n v="1880"/>
    <n v="1.78"/>
    <x v="0"/>
  </r>
  <r>
    <s v="2016-03-23"/>
    <s v="2016-04-28"/>
    <s v="2016-05-02"/>
    <s v="2016-05-02"/>
    <n v="36"/>
    <n v="40"/>
    <s v="CHITTAGONG"/>
    <s v="FOB"/>
    <x v="0"/>
    <n v="1"/>
    <s v="MRKU7677996"/>
    <s v="TRUCK"/>
    <s v="GDAŃSK"/>
    <s v="1"/>
    <s v="20808/2015/33"/>
    <n v="54"/>
    <s v="SS16"/>
    <s v="FASHION WEAR INT'L"/>
    <n v="806"/>
    <n v="1"/>
    <n v="0"/>
    <n v="0"/>
    <n v="11930"/>
    <n v="7.79"/>
    <x v="1"/>
  </r>
  <r>
    <s v="2016-03-24"/>
    <s v="2016-03-27"/>
    <s v="2016-04-01"/>
    <s v="2016-04-01"/>
    <n v="3"/>
    <n v="8"/>
    <s v="ŁÓDŹ"/>
    <s v="DDU"/>
    <x v="2"/>
    <n v="1"/>
    <s v="AIR"/>
    <s v="TRUCK"/>
    <s v="FRANKFURT"/>
    <s v="1"/>
    <s v="20808/2015/18"/>
    <n v="54"/>
    <s v="SS16"/>
    <s v="FASHION WEAR INT'L"/>
    <n v="1079"/>
    <n v="0"/>
    <n v="0"/>
    <n v="0"/>
    <n v="22504"/>
    <m/>
    <x v="1"/>
  </r>
  <r>
    <s v="2016-03-24"/>
    <s v="2016-03-27"/>
    <s v="2016-04-01"/>
    <s v="2016-04-01"/>
    <n v="3"/>
    <n v="8"/>
    <s v="ŁÓDŹ"/>
    <s v="DDU"/>
    <x v="2"/>
    <n v="1"/>
    <s v="AIR"/>
    <s v="TRUCK"/>
    <s v="FRANKFURT"/>
    <s v="1"/>
    <s v="20808/2015/24"/>
    <n v="54"/>
    <s v="SS16"/>
    <s v="FASHION WEAR INT'L"/>
    <n v="980"/>
    <n v="0"/>
    <n v="0"/>
    <n v="0"/>
    <n v="20802"/>
    <m/>
    <x v="1"/>
  </r>
  <r>
    <s v="2016-03-24"/>
    <s v="2016-03-27"/>
    <s v="2016-04-01"/>
    <s v="2016-04-01"/>
    <n v="3"/>
    <n v="8"/>
    <s v="ŁÓDŹ"/>
    <s v="DDU"/>
    <x v="2"/>
    <n v="1"/>
    <s v="AIR"/>
    <s v="TRUCK"/>
    <s v="FRANKFURT"/>
    <s v="1"/>
    <s v="21143/2015/7"/>
    <n v="54"/>
    <s v="SS16"/>
    <s v="SEACOTEX FABRICS LTD"/>
    <n v="660"/>
    <n v="0"/>
    <n v="0"/>
    <n v="0"/>
    <n v="11602"/>
    <m/>
    <x v="1"/>
  </r>
  <r>
    <s v="2016-03-25"/>
    <s v="2016-03-29"/>
    <s v="2016-03-31"/>
    <s v="2016-03-31"/>
    <n v="4"/>
    <n v="6"/>
    <s v="ŁÓDŹ"/>
    <s v="DDU"/>
    <x v="2"/>
    <n v="1"/>
    <s v="AIR"/>
    <s v="TRUCK"/>
    <s v="FRANKFURT"/>
    <s v="1"/>
    <s v="20216/2015/4"/>
    <n v="54"/>
    <s v="SS16"/>
    <s v="FAIR TRADE INT'L"/>
    <n v="1488"/>
    <n v="0"/>
    <n v="0"/>
    <n v="0"/>
    <n v="22894"/>
    <m/>
    <x v="1"/>
  </r>
  <r>
    <s v="2016-03-26"/>
    <s v="2016-04-18"/>
    <s v="2016-04-27"/>
    <s v="2016-04-27"/>
    <n v="23"/>
    <n v="32"/>
    <s v="TUTICORIN"/>
    <s v="FOB"/>
    <x v="0"/>
    <n v="1"/>
    <s v="LCL"/>
    <s v="TRUCK"/>
    <s v="HAMBURG"/>
    <s v="1"/>
    <s v="20214/2015/20"/>
    <n v="54"/>
    <s v="SS16"/>
    <s v="LICHEE APPAREL"/>
    <n v="533"/>
    <n v="0"/>
    <n v="0"/>
    <n v="0"/>
    <n v="9672"/>
    <n v="9.76"/>
    <x v="2"/>
  </r>
  <r>
    <s v="2016-03-27"/>
    <s v="2016-05-02"/>
    <s v="2016-05-06"/>
    <s v="2016-05-06"/>
    <n v="36"/>
    <n v="40"/>
    <s v="CHITTAGONG"/>
    <s v="FOB"/>
    <x v="0"/>
    <n v="1"/>
    <s v="GLDU5429370"/>
    <s v="RAILWAY"/>
    <s v="GDAŃSK"/>
    <s v="1"/>
    <s v="20216/2015/31"/>
    <n v="54"/>
    <s v="SS16"/>
    <s v="FAIR TRADE INT'L"/>
    <n v="299"/>
    <n v="1"/>
    <n v="0"/>
    <n v="0"/>
    <n v="3411"/>
    <n v="3.69"/>
    <x v="1"/>
  </r>
  <r>
    <s v="2016-03-27"/>
    <s v="2016-05-02"/>
    <s v="2016-05-06"/>
    <s v="2016-05-06"/>
    <n v="36"/>
    <n v="40"/>
    <s v="CHITTAGONG"/>
    <s v="FOB"/>
    <x v="0"/>
    <n v="1"/>
    <m/>
    <s v="RAILWAY"/>
    <s v="GDAŃSK"/>
    <s v="1"/>
    <s v="20808/2015/36"/>
    <n v="54"/>
    <s v="SS16"/>
    <s v="FASHION WEAR INT'L"/>
    <n v="421"/>
    <m/>
    <m/>
    <m/>
    <n v="7298"/>
    <n v="5.38"/>
    <x v="1"/>
  </r>
  <r>
    <s v="2016-03-27"/>
    <s v="2016-05-02"/>
    <s v="2016-05-06"/>
    <s v="2016-05-06"/>
    <n v="36"/>
    <n v="40"/>
    <s v="CHITTAGONG"/>
    <s v="FOB"/>
    <x v="0"/>
    <n v="1"/>
    <m/>
    <s v="RAILWAY"/>
    <s v="GDAŃSK"/>
    <s v="1"/>
    <s v="25648/2015/6"/>
    <n v="54"/>
    <s v="SS16"/>
    <s v="ASROTEX"/>
    <n v="625"/>
    <m/>
    <m/>
    <m/>
    <n v="8800"/>
    <n v="7.77"/>
    <x v="1"/>
  </r>
  <r>
    <s v="2016-03-28"/>
    <s v="2016-04-28"/>
    <s v="2016-05-06"/>
    <s v="2016-05-06"/>
    <n v="31"/>
    <n v="39"/>
    <s v="NINGBO"/>
    <s v="FOB"/>
    <x v="0"/>
    <n v="1"/>
    <s v="LCL"/>
    <s v="RAILWAY"/>
    <s v="HAMBURG"/>
    <s v="1"/>
    <s v="21046/2015/5"/>
    <n v="54"/>
    <s v="SS16"/>
    <s v="NINGBO MIAORUI"/>
    <n v="360"/>
    <n v="0"/>
    <n v="0"/>
    <n v="0"/>
    <n v="6932"/>
    <n v="9.08"/>
    <x v="0"/>
  </r>
  <r>
    <s v="2016-03-29"/>
    <s v="2016-04-01"/>
    <s v="2016-04-08"/>
    <s v="2016-04-08"/>
    <n v="3"/>
    <n v="10"/>
    <s v="ŁÓDŹ"/>
    <s v="DDU"/>
    <x v="2"/>
    <n v="1"/>
    <s v="AIR"/>
    <s v="TRUCK"/>
    <s v="FRANKFURT"/>
    <s v="1"/>
    <s v="20808/2015/26"/>
    <n v="54"/>
    <s v="SS16"/>
    <s v="FASHION WEAR INT'L"/>
    <n v="913"/>
    <n v="0"/>
    <n v="0"/>
    <n v="0"/>
    <n v="21866"/>
    <n v="11.8"/>
    <x v="1"/>
  </r>
  <r>
    <s v="2016-03-29"/>
    <s v="2016-04-01"/>
    <s v="2016-04-08"/>
    <s v="2016-04-08"/>
    <n v="3"/>
    <n v="10"/>
    <s v="ŁÓDŹ"/>
    <s v="DDU"/>
    <x v="2"/>
    <n v="1"/>
    <s v="AIR"/>
    <s v="TRUCK"/>
    <s v="FRANKFURT"/>
    <s v="1"/>
    <s v="21143/2015/4"/>
    <n v="54"/>
    <s v="SS16"/>
    <s v="SEACOTEX FABRICS LTD"/>
    <n v="466"/>
    <n v="0"/>
    <n v="0"/>
    <n v="0"/>
    <n v="9400"/>
    <m/>
    <x v="1"/>
  </r>
  <r>
    <s v="2016-03-29"/>
    <s v="2016-04-01"/>
    <s v="2016-04-15"/>
    <s v="2016-04-15"/>
    <n v="3"/>
    <n v="17"/>
    <s v="ŁÓDŹ"/>
    <s v="DDU"/>
    <x v="2"/>
    <n v="1"/>
    <s v="AIR"/>
    <s v="TRUCK"/>
    <s v="FRANKFURT"/>
    <s v="1"/>
    <s v="22847/2015/4"/>
    <n v="54"/>
    <s v="SS16"/>
    <s v="FASHIONTEX"/>
    <n v="213"/>
    <n v="0"/>
    <n v="0"/>
    <n v="0"/>
    <n v="3355"/>
    <n v="5.5"/>
    <x v="1"/>
  </r>
  <r>
    <s v="2016-03-29"/>
    <s v="2016-04-01"/>
    <s v="2016-04-20"/>
    <s v="2016-04-20"/>
    <n v="3"/>
    <n v="22"/>
    <s v="ŁÓDŹ"/>
    <s v="DDU"/>
    <x v="2"/>
    <n v="1"/>
    <s v="AIR"/>
    <s v="TRUCK"/>
    <s v="FRANKFURT"/>
    <s v="1"/>
    <s v="20231/2015/22"/>
    <n v="54"/>
    <s v="SS16"/>
    <s v="SHUDDHO MODEHAUS"/>
    <n v="610"/>
    <n v="0"/>
    <n v="0"/>
    <n v="0"/>
    <n v="10145"/>
    <n v="12.58"/>
    <x v="1"/>
  </r>
  <r>
    <s v="2016-03-29"/>
    <s v="2016-04-01"/>
    <s v="2016-04-20"/>
    <s v="2016-04-20"/>
    <n v="3"/>
    <n v="22"/>
    <s v="ŁÓDŹ"/>
    <s v="DDU"/>
    <x v="2"/>
    <n v="1"/>
    <s v="AIR"/>
    <s v="TRUCK"/>
    <s v="FRANKFURT"/>
    <s v="1"/>
    <s v="20231/2015/23"/>
    <n v="54"/>
    <s v="SS16"/>
    <s v="SHUDDHO MODEHAUS"/>
    <n v="743"/>
    <n v="0"/>
    <n v="0"/>
    <n v="0"/>
    <n v="12042"/>
    <n v="14.69"/>
    <x v="1"/>
  </r>
  <r>
    <s v="2016-04-04"/>
    <s v="2016-04-11"/>
    <s v="2016-04-13"/>
    <s v="2016-04-13"/>
    <n v="7"/>
    <n v="9"/>
    <s v="ŁÓDŹ"/>
    <s v="DDU"/>
    <x v="2"/>
    <n v="1"/>
    <s v="AIR"/>
    <s v="TRUCK"/>
    <s v="FRANKFURT"/>
    <s v="1"/>
    <s v="20467/2015/30"/>
    <n v="54"/>
    <s v="SS16"/>
    <s v="INNOVATION DESIGN"/>
    <n v="298"/>
    <n v="0"/>
    <n v="0"/>
    <n v="0"/>
    <n v="4428"/>
    <m/>
    <x v="1"/>
  </r>
  <r>
    <s v="2016-04-05"/>
    <s v="2016-04-07"/>
    <s v="2016-04-11"/>
    <s v="2016-04-11"/>
    <n v="2"/>
    <n v="6"/>
    <s v="ŁÓDŹ"/>
    <s v="DDU"/>
    <x v="2"/>
    <n v="1"/>
    <s v="AIR"/>
    <s v="TRUCK"/>
    <s v="VIENNA"/>
    <s v="1"/>
    <s v="20991/2015/17"/>
    <n v="54"/>
    <s v="SS16"/>
    <s v="SANGOTRA FASHIONS"/>
    <n v="595"/>
    <n v="0"/>
    <n v="0"/>
    <n v="0"/>
    <n v="9569"/>
    <m/>
    <x v="2"/>
  </r>
  <r>
    <s v="2016-04-05"/>
    <s v="2016-04-22"/>
    <s v="2016-04-25"/>
    <s v="2016-04-25"/>
    <n v="17"/>
    <n v="20"/>
    <s v="ŁÓDŹ"/>
    <s v="DDU"/>
    <x v="2"/>
    <n v="1"/>
    <s v="AIR"/>
    <s v="TRUCK"/>
    <s v="FRANKFURT"/>
    <s v="1"/>
    <s v="20467/2015/27"/>
    <n v="54"/>
    <s v="SS16"/>
    <s v="INNOVATION DESIGN"/>
    <n v="743"/>
    <n v="0"/>
    <n v="0"/>
    <n v="0"/>
    <n v="11380"/>
    <n v="12.16"/>
    <x v="1"/>
  </r>
  <r>
    <s v="2016-04-09"/>
    <s v="2016-04-12"/>
    <s v="2016-04-15"/>
    <s v="2016-04-15"/>
    <n v="3"/>
    <n v="6"/>
    <s v="ŁÓDŹ"/>
    <s v="DDU"/>
    <x v="2"/>
    <n v="1"/>
    <s v="AIR"/>
    <s v="TRUCK"/>
    <s v="FRANKFURT"/>
    <s v="1"/>
    <s v="20216/2015/5"/>
    <n v="54"/>
    <s v="SS16"/>
    <s v="FAIR TRADE INT'L"/>
    <n v="408"/>
    <n v="0"/>
    <n v="0"/>
    <n v="0"/>
    <n v="7929"/>
    <m/>
    <x v="1"/>
  </r>
  <r>
    <s v="2016-04-19"/>
    <s v="2016-04-22"/>
    <s v="2016-04-28"/>
    <s v="2016-04-28"/>
    <n v="3"/>
    <n v="9"/>
    <s v="ŁÓDŹ"/>
    <s v="DDU"/>
    <x v="2"/>
    <n v="1"/>
    <s v="AIR"/>
    <s v="TRUCK"/>
    <s v="WARSZAWA"/>
    <s v="1"/>
    <s v="33317/2015/1"/>
    <n v="54"/>
    <s v="SS16"/>
    <s v="KNIT WORLD LTD"/>
    <n v="279"/>
    <n v="0"/>
    <n v="0"/>
    <n v="0"/>
    <n v="3067"/>
    <n v="2.29"/>
    <x v="1"/>
  </r>
  <r>
    <s v="2016-04-19"/>
    <s v="2016-04-22"/>
    <s v="2016-05-09"/>
    <s v="2016-05-09"/>
    <n v="3"/>
    <n v="20"/>
    <s v="ŁÓDŹ"/>
    <s v="DDU"/>
    <x v="2"/>
    <n v="1"/>
    <s v="AIR"/>
    <s v="TRUCK"/>
    <s v="WARSZAWA"/>
    <s v="1"/>
    <s v="29296/2015/1"/>
    <n v="54"/>
    <s v="SS16"/>
    <s v="COTTON ZONE LTD."/>
    <n v="356"/>
    <n v="0"/>
    <n v="0"/>
    <n v="0"/>
    <n v="4904"/>
    <n v="4.5999999999999996"/>
    <x v="1"/>
  </r>
  <r>
    <s v="2016-04-19"/>
    <s v="2016-04-22"/>
    <s v="2016-05-09"/>
    <s v="2016-05-09"/>
    <n v="3"/>
    <n v="20"/>
    <s v="ŁÓDŹ"/>
    <s v="DDU"/>
    <x v="2"/>
    <n v="1"/>
    <s v="AIR"/>
    <s v="TRUCK"/>
    <s v="WARSZAWA"/>
    <s v="1"/>
    <s v="29296/2015/10"/>
    <n v="54"/>
    <s v="SS16"/>
    <s v="COTTON ZONE LTD."/>
    <n v="400"/>
    <n v="0"/>
    <n v="0"/>
    <n v="0"/>
    <n v="8321"/>
    <n v="5.28"/>
    <x v="1"/>
  </r>
  <r>
    <s v="2016-04-20"/>
    <s v="2016-04-21"/>
    <s v="2016-05-06"/>
    <s v="2016-05-06"/>
    <n v="1"/>
    <n v="16"/>
    <s v="ŁÓDŹ"/>
    <s v="DDU"/>
    <x v="2"/>
    <n v="1"/>
    <s v="AIR"/>
    <s v="TRUCK"/>
    <s v="FRANKFURT"/>
    <s v="1"/>
    <s v="20808/2015/28"/>
    <n v="54"/>
    <s v="SS16"/>
    <s v="FASHION WEAR INT'L"/>
    <n v="2908"/>
    <n v="0"/>
    <n v="0"/>
    <n v="0"/>
    <n v="58102"/>
    <n v="34.96"/>
    <x v="1"/>
  </r>
  <r>
    <s v="2016-04-20"/>
    <s v="2016-04-21"/>
    <s v="2016-05-06"/>
    <s v="2016-05-06"/>
    <n v="1"/>
    <n v="16"/>
    <s v="ŁÓDŹ"/>
    <s v="DDU"/>
    <x v="2"/>
    <n v="1"/>
    <s v="AIR"/>
    <s v="TRUCK"/>
    <s v="FRANKFURT"/>
    <s v="1"/>
    <s v="29296/2015/7"/>
    <n v="54"/>
    <s v="SS16"/>
    <s v="COTTON ZONE LTD."/>
    <n v="455"/>
    <n v="0"/>
    <n v="0"/>
    <n v="0"/>
    <n v="8657"/>
    <n v="6.56"/>
    <x v="1"/>
  </r>
  <r>
    <s v="2016-04-23"/>
    <s v="2016-04-29"/>
    <s v="2016-05-06"/>
    <s v="2016-05-06"/>
    <n v="6"/>
    <n v="13"/>
    <s v="ŁÓDŹ"/>
    <s v="DDU"/>
    <x v="2"/>
    <n v="1"/>
    <s v="AIR"/>
    <s v="TRUCK"/>
    <s v="FRANKFURT"/>
    <s v="1"/>
    <s v="20216/2015/23"/>
    <n v="54"/>
    <s v="SS16"/>
    <s v="FAIR TRADE INT'L"/>
    <n v="233"/>
    <n v="0"/>
    <n v="0"/>
    <n v="0"/>
    <n v="5068"/>
    <m/>
    <x v="1"/>
  </r>
  <r>
    <s v="2016-04-24"/>
    <s v="2016-04-25"/>
    <s v="2016-05-09"/>
    <s v="2016-05-09"/>
    <n v="1"/>
    <n v="15"/>
    <s v="ŁÓDŹ"/>
    <s v="DDU"/>
    <x v="2"/>
    <n v="1"/>
    <s v="AIR"/>
    <s v="TRUCK"/>
    <s v="FRANKFURT"/>
    <s v="1"/>
    <s v="20808/2015/27"/>
    <n v="54"/>
    <s v="SS16"/>
    <s v="FASHION WEAR INT'L"/>
    <n v="1678"/>
    <n v="0"/>
    <n v="0"/>
    <n v="0"/>
    <n v="34174"/>
    <n v="22.29"/>
    <x v="1"/>
  </r>
  <r>
    <s v="2016-04-24"/>
    <s v="2016-04-25"/>
    <s v="2016-05-09"/>
    <s v="2016-05-09"/>
    <n v="1"/>
    <n v="15"/>
    <s v="ŁÓDŹ"/>
    <s v="DDU"/>
    <x v="2"/>
    <n v="1"/>
    <s v="AIR"/>
    <s v="TRUCK"/>
    <s v="FRANKFURT"/>
    <s v="1"/>
    <s v="20808/2015/30"/>
    <n v="54"/>
    <s v="SS16"/>
    <s v="FASHION WEAR INT'L"/>
    <n v="2395"/>
    <n v="0"/>
    <n v="0"/>
    <n v="0"/>
    <n v="47163"/>
    <n v="24.29"/>
    <x v="1"/>
  </r>
  <r>
    <s v="2016-04-24"/>
    <s v="2016-04-25"/>
    <s v="2016-05-09"/>
    <s v="2016-05-09"/>
    <n v="1"/>
    <n v="15"/>
    <s v="ŁÓDŹ"/>
    <s v="DDU"/>
    <x v="2"/>
    <n v="1"/>
    <s v="AIR"/>
    <s v="TRUCK"/>
    <s v="FRANKFURT"/>
    <s v="1"/>
    <s v="20808/2015/34"/>
    <n v="54"/>
    <s v="SS16"/>
    <s v="FASHION WEAR INT'L"/>
    <n v="2490"/>
    <n v="0"/>
    <n v="0"/>
    <n v="0"/>
    <n v="35481"/>
    <n v="22.26"/>
    <x v="1"/>
  </r>
  <r>
    <s v="2016-04-24"/>
    <s v="2016-04-25"/>
    <s v="2016-05-09"/>
    <s v="2016-05-09"/>
    <n v="1"/>
    <n v="15"/>
    <s v="ŁÓDŹ"/>
    <s v="DDU"/>
    <x v="2"/>
    <n v="1"/>
    <s v="AIR"/>
    <s v="TRUCK"/>
    <s v="FRANKFURT"/>
    <s v="1"/>
    <s v="20808/2015/35"/>
    <n v="54"/>
    <s v="SS16"/>
    <s v="FASHION WEAR INT'L"/>
    <n v="1943"/>
    <n v="0"/>
    <n v="0"/>
    <n v="0"/>
    <n v="41454"/>
    <n v="22.39"/>
    <x v="1"/>
  </r>
  <r>
    <s v="2016-04-24"/>
    <s v="2016-04-25"/>
    <s v="2016-05-09"/>
    <s v="2016-05-09"/>
    <n v="1"/>
    <n v="15"/>
    <s v="ŁÓDŹ"/>
    <s v="DDU"/>
    <x v="2"/>
    <n v="1"/>
    <s v="AIR"/>
    <s v="TRUCK"/>
    <s v="FRANKFURT"/>
    <s v="1"/>
    <s v="20808/2015/5"/>
    <n v="54"/>
    <s v="SS16"/>
    <s v="FASHION WEAR INT'L"/>
    <n v="1847"/>
    <n v="0"/>
    <n v="0"/>
    <n v="0"/>
    <n v="38702"/>
    <n v="21.21"/>
    <x v="1"/>
  </r>
  <r>
    <s v="2016-04-24"/>
    <s v="2016-04-25"/>
    <s v="2016-05-09"/>
    <s v="2016-05-09"/>
    <n v="1"/>
    <n v="15"/>
    <s v="ŁÓDŹ"/>
    <s v="DDU"/>
    <x v="2"/>
    <n v="1"/>
    <s v="AIR"/>
    <s v="TRUCK"/>
    <s v="FRANKFURT"/>
    <s v="1"/>
    <s v="29296/2015/11"/>
    <n v="54"/>
    <s v="SS16"/>
    <s v="COTTON ZONE LTD."/>
    <n v="263"/>
    <n v="0"/>
    <n v="0"/>
    <n v="0"/>
    <n v="3690"/>
    <n v="2.96"/>
    <x v="1"/>
  </r>
  <r>
    <s v="2016-04-24"/>
    <s v="2016-05-26"/>
    <s v="2016-05-31"/>
    <s v="2016-05-31"/>
    <n v="32"/>
    <n v="37"/>
    <s v="CHITTAGONG"/>
    <s v="FOB"/>
    <x v="0"/>
    <n v="1"/>
    <s v="MSKU1402680"/>
    <s v="TRUCK"/>
    <s v="GDAŃSK"/>
    <s v="1"/>
    <s v="574/2016/6"/>
    <n v="54"/>
    <s v="AW16"/>
    <s v="TRANSFIGURE CLOTHING"/>
    <n v="2849"/>
    <n v="0"/>
    <n v="0"/>
    <n v="1"/>
    <n v="76786"/>
    <n v="43.4"/>
    <x v="1"/>
  </r>
  <r>
    <s v="2016-04-24"/>
    <s v="2016-05-26"/>
    <s v="2016-05-31"/>
    <s v="2016-05-31"/>
    <n v="32"/>
    <n v="37"/>
    <s v="CHITTAGONG"/>
    <s v="FOB"/>
    <x v="0"/>
    <n v="1"/>
    <m/>
    <s v="TRUCK"/>
    <s v="GDAŃSK"/>
    <s v="1"/>
    <s v="574/2016/7"/>
    <n v="54"/>
    <s v="AW16"/>
    <s v="TRANSFIGURE CLOTHING"/>
    <n v="1631"/>
    <m/>
    <m/>
    <m/>
    <n v="30282"/>
    <n v="25.85"/>
    <x v="1"/>
  </r>
  <r>
    <s v="2016-04-25"/>
    <s v="2016-05-31"/>
    <s v="2016-06-08"/>
    <s v="2016-06-08"/>
    <n v="36"/>
    <n v="44"/>
    <s v="CHITTAGONG"/>
    <s v="FOB"/>
    <x v="0"/>
    <n v="1"/>
    <s v="HLXU5393725"/>
    <s v="TRUCK"/>
    <s v="GDAŃSK"/>
    <s v="1"/>
    <s v="574/2016/8"/>
    <n v="54"/>
    <s v="AW16"/>
    <s v="TRANSFIGURE CLOTHING"/>
    <n v="973"/>
    <n v="0"/>
    <n v="1"/>
    <n v="0"/>
    <n v="18146"/>
    <n v="14.01"/>
    <x v="1"/>
  </r>
  <r>
    <s v="2016-04-25"/>
    <s v="2016-05-31"/>
    <s v="2016-06-08"/>
    <s v="2016-06-08"/>
    <n v="36"/>
    <n v="44"/>
    <s v="CHITTAGONG"/>
    <s v="FOB"/>
    <x v="0"/>
    <n v="1"/>
    <m/>
    <s v="TRUCK"/>
    <s v="GDAŃSK"/>
    <s v="1"/>
    <s v="574/2016/9"/>
    <n v="54"/>
    <s v="AW16"/>
    <s v="TRANSFIGURE CLOTHING"/>
    <n v="1541"/>
    <m/>
    <m/>
    <m/>
    <n v="33752"/>
    <n v="34.909999999999997"/>
    <x v="1"/>
  </r>
  <r>
    <s v="2016-04-30"/>
    <s v="2016-05-27"/>
    <s v="2016-06-10"/>
    <s v="2016-06-10"/>
    <n v="27"/>
    <n v="41"/>
    <s v="TUTICORIN"/>
    <s v="FOB"/>
    <x v="0"/>
    <n v="1"/>
    <s v="LCL"/>
    <s v="TRUCK"/>
    <s v="HAMBURG"/>
    <s v="1"/>
    <s v="43190/2015/1"/>
    <n v="54"/>
    <s v="AW16"/>
    <s v="BLOOM CLOTHING CO."/>
    <n v="517"/>
    <n v="0"/>
    <n v="0"/>
    <n v="0"/>
    <n v="9318"/>
    <n v="12.98"/>
    <x v="2"/>
  </r>
  <r>
    <s v="2016-05-01"/>
    <s v="2016-06-07"/>
    <s v="2016-06-13"/>
    <s v="2016-06-13"/>
    <n v="37"/>
    <n v="43"/>
    <s v="CHITTAGONG"/>
    <s v="FOB"/>
    <x v="0"/>
    <n v="1"/>
    <s v="TRLU7099232"/>
    <s v="RAILWAY"/>
    <s v="GDYNIA"/>
    <s v="1"/>
    <s v="43192/2015/6"/>
    <n v="54"/>
    <s v="AW16"/>
    <s v="INNOVATION DESIGN"/>
    <n v="1327"/>
    <n v="0"/>
    <n v="0"/>
    <n v="1"/>
    <n v="20603"/>
    <n v="19.61"/>
    <x v="1"/>
  </r>
  <r>
    <s v="2016-05-01"/>
    <s v="2016-06-07"/>
    <s v="2016-06-13"/>
    <s v="2016-06-13"/>
    <n v="37"/>
    <n v="43"/>
    <s v="CHITTAGONG"/>
    <s v="FOB"/>
    <x v="0"/>
    <n v="1"/>
    <m/>
    <s v="RAILWAY"/>
    <s v="GDYNIA"/>
    <s v="1"/>
    <s v="43192/2015/7"/>
    <n v="54"/>
    <s v="AW16"/>
    <s v="INNOVATION DESIGN"/>
    <n v="757"/>
    <m/>
    <m/>
    <m/>
    <n v="15449"/>
    <n v="16.61"/>
    <x v="1"/>
  </r>
  <r>
    <s v="2016-05-01"/>
    <s v="2016-06-07"/>
    <s v="2016-06-13"/>
    <s v="2016-06-13"/>
    <n v="37"/>
    <n v="43"/>
    <s v="CHITTAGONG"/>
    <s v="FOB"/>
    <x v="0"/>
    <n v="1"/>
    <m/>
    <s v="RAILWAY"/>
    <s v="GDYNIA"/>
    <s v="1"/>
    <s v="571/2016/1"/>
    <n v="54"/>
    <s v="AW16"/>
    <s v="FASHIONTEX"/>
    <n v="1470"/>
    <m/>
    <m/>
    <m/>
    <n v="25650"/>
    <n v="28.1"/>
    <x v="1"/>
  </r>
  <r>
    <s v="2016-05-02"/>
    <s v="2016-06-13"/>
    <s v="2016-06-16"/>
    <s v="2016-06-16"/>
    <n v="42"/>
    <n v="45"/>
    <s v="NINGBO"/>
    <s v="FOB"/>
    <x v="0"/>
    <n v="0"/>
    <s v="HLXU8159177"/>
    <s v="TRUCK"/>
    <s v="GDAŃSK"/>
    <s v="1"/>
    <s v="43197/2015/1"/>
    <n v="54"/>
    <s v="AW16"/>
    <s v="NINGBO JAGOO TRADING"/>
    <n v="1608"/>
    <n v="0"/>
    <n v="1"/>
    <n v="0"/>
    <n v="22401"/>
    <n v="63.96"/>
    <x v="0"/>
  </r>
  <r>
    <s v="2016-05-02"/>
    <s v="2016-06-13"/>
    <s v="2016-06-27"/>
    <s v="2016-06-27"/>
    <n v="42"/>
    <n v="56"/>
    <s v="MUMBAI"/>
    <s v="FOB"/>
    <x v="0"/>
    <n v="1"/>
    <s v="LCL"/>
    <s v="TRUCK"/>
    <s v="HAMBURG"/>
    <s v="1"/>
    <s v="43191/2015/1"/>
    <n v="52"/>
    <s v="AW16"/>
    <s v="KANAHIYA OVERSEAS PVT LTD"/>
    <n v="298"/>
    <n v="0"/>
    <n v="0"/>
    <n v="0"/>
    <n v="7668"/>
    <n v="2.98"/>
    <x v="2"/>
  </r>
  <r>
    <s v="2016-05-05"/>
    <s v="2016-05-06"/>
    <s v="2016-05-09"/>
    <s v="2016-05-09"/>
    <n v="1"/>
    <n v="4"/>
    <s v="ŁÓDŹ"/>
    <s v="DDU"/>
    <x v="2"/>
    <n v="1"/>
    <s v="AIR"/>
    <s v="TRUCK"/>
    <s v="FRANKFURT"/>
    <s v="1"/>
    <s v="20808/2015/20"/>
    <n v="54"/>
    <s v="SS16"/>
    <s v="FASHION WEAR INT'L"/>
    <n v="1538"/>
    <n v="0"/>
    <n v="0"/>
    <n v="0"/>
    <n v="29527"/>
    <n v="19.14"/>
    <x v="1"/>
  </r>
  <r>
    <s v="2016-05-05"/>
    <s v="2016-06-13"/>
    <s v="2016-06-16"/>
    <s v="2016-06-16"/>
    <n v="39"/>
    <n v="42"/>
    <s v="SHANGHAI"/>
    <s v="FOB"/>
    <x v="0"/>
    <n v="0"/>
    <s v="GLDU3383100"/>
    <s v="TRUCK"/>
    <s v="GDAŃSK"/>
    <s v="1"/>
    <s v="43063/2015/1"/>
    <n v="52"/>
    <s v="AW16"/>
    <s v="SUZHOU QINJIAN I/E"/>
    <n v="2382"/>
    <n v="1"/>
    <n v="0"/>
    <n v="0"/>
    <n v="39507"/>
    <n v="24.75"/>
    <x v="0"/>
  </r>
  <r>
    <s v="2016-05-05"/>
    <s v="2016-06-13"/>
    <s v="2016-06-16"/>
    <s v="2016-06-16"/>
    <n v="39"/>
    <n v="42"/>
    <s v="SHANGHAI"/>
    <s v="FOB"/>
    <x v="0"/>
    <n v="1"/>
    <s v="HLBU1267697"/>
    <s v="TRUCK"/>
    <s v="GDAŃSK"/>
    <s v="1"/>
    <s v="1071/2016/1"/>
    <n v="52"/>
    <s v="AW16"/>
    <s v="ZHENJIANG S&amp;C"/>
    <n v="871"/>
    <n v="0"/>
    <n v="1"/>
    <n v="0"/>
    <n v="11551"/>
    <n v="9.25"/>
    <x v="0"/>
  </r>
  <r>
    <s v="2016-05-05"/>
    <s v="2016-06-13"/>
    <s v="2016-06-16"/>
    <s v="2016-06-16"/>
    <n v="39"/>
    <n v="42"/>
    <s v="SHANGHAI"/>
    <s v="FOB"/>
    <x v="0"/>
    <n v="1"/>
    <m/>
    <s v="TRUCK"/>
    <s v="GDAŃSK"/>
    <s v="1"/>
    <s v="1305/2016/1"/>
    <n v="52"/>
    <s v="AW16"/>
    <s v="SHANGHAI BOSUN"/>
    <n v="2902"/>
    <m/>
    <m/>
    <m/>
    <n v="33866"/>
    <n v="21.99"/>
    <x v="0"/>
  </r>
  <r>
    <s v="2016-05-05"/>
    <s v="2016-06-13"/>
    <s v="2016-06-16"/>
    <s v="2016-06-16"/>
    <n v="39"/>
    <n v="42"/>
    <s v="SHANGHAI"/>
    <s v="FOB"/>
    <x v="0"/>
    <n v="1"/>
    <m/>
    <s v="TRUCK"/>
    <s v="GDAŃSK"/>
    <s v="1"/>
    <s v="588/2016/1"/>
    <n v="52"/>
    <s v="AW16"/>
    <s v="BRIGHT SHOW INT.LTD"/>
    <n v="517"/>
    <m/>
    <m/>
    <m/>
    <n v="8100"/>
    <n v="3.42"/>
    <x v="0"/>
  </r>
  <r>
    <s v="2016-05-05"/>
    <s v="2016-06-13"/>
    <s v="2016-06-17"/>
    <s v="2016-06-17"/>
    <n v="39"/>
    <n v="43"/>
    <s v="SHANGHAI"/>
    <s v="FOB"/>
    <x v="0"/>
    <n v="0"/>
    <s v="HLBU1816360,HLXU6363957,HLXU6537513,HLXU8297664,TCLU5976020"/>
    <s v="TRUCK"/>
    <s v="GDAŃSK"/>
    <s v="1"/>
    <s v="275/2016/1"/>
    <n v="54"/>
    <s v="AW16"/>
    <s v="SUMEC TEXTILE"/>
    <n v="6009"/>
    <n v="0"/>
    <n v="0"/>
    <n v="5"/>
    <n v="60524"/>
    <n v="318.04000000000002"/>
    <x v="0"/>
  </r>
  <r>
    <m/>
    <m/>
    <m/>
    <m/>
    <m/>
    <m/>
    <m/>
    <m/>
    <x v="1"/>
    <m/>
    <m/>
    <m/>
    <m/>
    <m/>
    <m/>
    <m/>
    <m/>
    <m/>
    <m/>
    <m/>
    <m/>
    <m/>
    <m/>
    <m/>
    <x v="3"/>
  </r>
  <r>
    <m/>
    <m/>
    <m/>
    <m/>
    <m/>
    <m/>
    <m/>
    <m/>
    <x v="1"/>
    <m/>
    <m/>
    <m/>
    <m/>
    <m/>
    <m/>
    <m/>
    <m/>
    <m/>
    <m/>
    <m/>
    <m/>
    <m/>
    <m/>
    <m/>
    <x v="3"/>
  </r>
  <r>
    <s v="2016-05-05"/>
    <s v="2016-06-15"/>
    <s v="2016-06-20"/>
    <s v="2016-06-20"/>
    <n v="41"/>
    <n v="46"/>
    <s v="CHITTAGONG"/>
    <s v="FOB"/>
    <x v="0"/>
    <n v="0"/>
    <s v="GLDU7691820"/>
    <s v="RAILWAY"/>
    <s v="GDYNIA"/>
    <s v="1"/>
    <s v="574/2016/11"/>
    <n v="54"/>
    <s v="AW16"/>
    <s v="TRANSFIGURE CLOTHING"/>
    <n v="2888"/>
    <n v="0"/>
    <n v="0"/>
    <n v="1"/>
    <n v="83656"/>
    <n v="66.91"/>
    <x v="1"/>
  </r>
  <r>
    <s v="2016-05-05"/>
    <s v="2016-06-15"/>
    <s v="2016-06-20"/>
    <s v="2016-06-20"/>
    <n v="41"/>
    <n v="46"/>
    <s v="CHITTAGONG"/>
    <s v="FOB"/>
    <x v="0"/>
    <n v="0"/>
    <s v="HLXU6259198"/>
    <s v="RAILWAY"/>
    <s v="GDYNIA"/>
    <s v="1"/>
    <s v="574/2016/10"/>
    <n v="54"/>
    <s v="AW16"/>
    <s v="TRANSFIGURE CLOTHING"/>
    <n v="5017"/>
    <n v="0"/>
    <n v="0"/>
    <n v="1"/>
    <n v="122047"/>
    <n v="69.930000000000007"/>
    <x v="1"/>
  </r>
  <r>
    <s v="2016-05-05"/>
    <s v="2016-06-15"/>
    <s v="2016-06-20"/>
    <s v="2016-06-20"/>
    <n v="41"/>
    <n v="46"/>
    <s v="CHITTAGONG"/>
    <s v="FOB"/>
    <x v="0"/>
    <n v="0"/>
    <s v="TEMU7651592"/>
    <s v="RAILWAY"/>
    <s v="GDYNIA"/>
    <s v="1"/>
    <s v="568/2016/5"/>
    <n v="54"/>
    <s v="AW16"/>
    <s v="FAIR TRADE INT'L"/>
    <n v="1076"/>
    <n v="0"/>
    <n v="0"/>
    <n v="1"/>
    <n v="18610"/>
    <n v="66.36"/>
    <x v="1"/>
  </r>
  <r>
    <s v="2016-05-05"/>
    <s v="2016-06-15"/>
    <s v="2016-06-23"/>
    <s v="2016-06-23"/>
    <n v="41"/>
    <n v="49"/>
    <s v="CHITTAGONG"/>
    <s v="FOB"/>
    <x v="0"/>
    <n v="1"/>
    <s v="GESU1261744"/>
    <s v="RAILWAY"/>
    <s v="GDYNIA"/>
    <s v="1"/>
    <s v="43192/2015/8"/>
    <n v="54"/>
    <s v="AW16"/>
    <s v="INNOVATION DESIGN"/>
    <n v="284"/>
    <n v="1"/>
    <n v="0"/>
    <n v="0"/>
    <n v="5478"/>
    <n v="7.21"/>
    <x v="1"/>
  </r>
  <r>
    <s v="2016-05-05"/>
    <s v="2016-06-15"/>
    <s v="2016-06-23"/>
    <s v="2016-06-23"/>
    <n v="41"/>
    <n v="49"/>
    <s v="CHITTAGONG"/>
    <s v="FOB"/>
    <x v="0"/>
    <n v="1"/>
    <m/>
    <s v="RAILWAY"/>
    <s v="GDYNIA"/>
    <s v="1"/>
    <s v="568/2016/6"/>
    <n v="54"/>
    <s v="AW16"/>
    <s v="FAIR TRADE INT'L"/>
    <n v="894"/>
    <m/>
    <m/>
    <m/>
    <n v="14635"/>
    <n v="22.35"/>
    <x v="1"/>
  </r>
  <r>
    <s v="2016-05-07"/>
    <s v="2016-05-10"/>
    <s v="2016-05-12"/>
    <s v="2016-05-12"/>
    <n v="3"/>
    <n v="5"/>
    <s v="ŁÓDŹ"/>
    <s v="DDU"/>
    <x v="2"/>
    <n v="1"/>
    <s v="AIR"/>
    <s v="TRUCK"/>
    <s v="WARSZAWA"/>
    <s v="1"/>
    <s v="20214/2015/21"/>
    <n v="54"/>
    <s v="SS16"/>
    <s v="LICHEE APPAREL"/>
    <n v="153"/>
    <n v="0"/>
    <n v="0"/>
    <n v="0"/>
    <n v="3709"/>
    <n v="1.92"/>
    <x v="2"/>
  </r>
  <r>
    <s v="2016-05-07"/>
    <s v="2016-06-13"/>
    <s v="2016-06-17"/>
    <s v="2016-06-17"/>
    <n v="37"/>
    <n v="41"/>
    <s v="XIAMEN"/>
    <s v="FOB"/>
    <x v="0"/>
    <n v="0"/>
    <s v="CLHU4783014"/>
    <s v="TRUCK"/>
    <s v="GDAŃSK"/>
    <s v="1"/>
    <s v="278/2016/1"/>
    <n v="54"/>
    <s v="AW16"/>
    <s v="XIAMEN KINGLAND"/>
    <n v="1219"/>
    <n v="0"/>
    <n v="1"/>
    <n v="0"/>
    <n v="18703"/>
    <n v="40.69"/>
    <x v="0"/>
  </r>
  <r>
    <s v="2016-05-07"/>
    <s v="2016-06-15"/>
    <s v="2016-06-20"/>
    <s v="2016-06-20"/>
    <n v="39"/>
    <n v="44"/>
    <s v="CHITTAGONG"/>
    <s v="FOB"/>
    <x v="0"/>
    <n v="1"/>
    <s v="CAIU8367720"/>
    <s v="RAILWAY"/>
    <s v="GDYNIA"/>
    <s v="1"/>
    <s v="43188/2015/1"/>
    <n v="54"/>
    <s v="AW16"/>
    <s v="FASHION WEAR INT'L"/>
    <n v="1988"/>
    <n v="0"/>
    <n v="0"/>
    <n v="1"/>
    <n v="57486"/>
    <n v="31.81"/>
    <x v="1"/>
  </r>
  <r>
    <s v="2016-05-07"/>
    <s v="2016-06-15"/>
    <s v="2016-06-20"/>
    <s v="2016-06-20"/>
    <n v="39"/>
    <n v="44"/>
    <s v="CHITTAGONG"/>
    <s v="FOB"/>
    <x v="0"/>
    <n v="1"/>
    <m/>
    <s v="RAILWAY"/>
    <s v="GDYNIA"/>
    <s v="1"/>
    <s v="572/2016/4"/>
    <n v="52"/>
    <s v="AW16"/>
    <s v="TRANSFIGURE CLOTHING"/>
    <n v="3485"/>
    <m/>
    <m/>
    <m/>
    <n v="53901"/>
    <n v="38.11"/>
    <x v="1"/>
  </r>
  <r>
    <s v="2016-05-07"/>
    <s v="2016-06-15"/>
    <s v="2016-06-21"/>
    <s v="2016-06-21"/>
    <n v="39"/>
    <n v="45"/>
    <s v="CHITTAGONG"/>
    <s v="FOB"/>
    <x v="0"/>
    <n v="1"/>
    <s v="HLXU1299937"/>
    <s v="RAILWAY"/>
    <s v="GDYNIA"/>
    <s v="1"/>
    <s v="42575/2015/5"/>
    <n v="54"/>
    <s v="AW16"/>
    <s v="PADMA SATEL ARAB"/>
    <n v="801"/>
    <n v="1"/>
    <n v="0"/>
    <n v="0"/>
    <n v="9590"/>
    <n v="19.22"/>
    <x v="1"/>
  </r>
  <r>
    <s v="2016-05-07"/>
    <s v="2016-06-15"/>
    <s v="2016-06-21"/>
    <s v="2016-06-21"/>
    <n v="39"/>
    <n v="45"/>
    <s v="CHITTAGONG"/>
    <s v="FOB"/>
    <x v="0"/>
    <n v="1"/>
    <m/>
    <s v="RAILWAY"/>
    <s v="GDYNIA"/>
    <s v="1"/>
    <s v="574/2016/12"/>
    <n v="54"/>
    <s v="AW16"/>
    <s v="TRANSFIGURE CLOTHING"/>
    <n v="633"/>
    <m/>
    <m/>
    <m/>
    <n v="13772"/>
    <n v="10.050000000000001"/>
    <x v="1"/>
  </r>
  <r>
    <s v="2016-05-08"/>
    <s v="2016-06-10"/>
    <s v="2016-06-15"/>
    <s v="2016-06-15"/>
    <n v="33"/>
    <n v="38"/>
    <s v="SIHANOUKVILLE"/>
    <s v="FOB"/>
    <x v="0"/>
    <n v="0"/>
    <s v="GESU3692756,MRKU3734336"/>
    <s v="RAILWAY"/>
    <s v="GDAŃSK"/>
    <s v="1"/>
    <s v="701/2016/1"/>
    <n v="54"/>
    <s v="AW16"/>
    <s v="NINGBO EVERGREEN"/>
    <n v="3035"/>
    <n v="1"/>
    <n v="0"/>
    <n v="1"/>
    <n v="54079"/>
    <n v="88.23"/>
    <x v="0"/>
  </r>
  <r>
    <s v="2016-05-08"/>
    <s v="2016-06-20"/>
    <s v="2016-06-23"/>
    <s v="2016-06-23"/>
    <n v="43"/>
    <n v="46"/>
    <s v="NINGBO"/>
    <s v="FOB"/>
    <x v="0"/>
    <n v="0"/>
    <s v="FSCU9170265,TGHU8777490"/>
    <s v="TRUCK"/>
    <s v="GDAŃSK"/>
    <s v="1"/>
    <s v="577/2016/1"/>
    <n v="54"/>
    <s v="AW16"/>
    <s v="NINGBO MIAORUI"/>
    <n v="1992"/>
    <n v="0"/>
    <n v="0"/>
    <n v="2"/>
    <n v="34123"/>
    <n v="130.52000000000001"/>
    <x v="0"/>
  </r>
  <r>
    <s v="2016-05-08"/>
    <s v="2016-06-20"/>
    <s v="2016-06-23"/>
    <s v="2016-06-23"/>
    <n v="43"/>
    <n v="46"/>
    <s v="NINGBO"/>
    <s v="FOB"/>
    <x v="0"/>
    <n v="0"/>
    <s v="INKU6394259"/>
    <s v="TRUCK"/>
    <s v="GDAŃSK"/>
    <s v="1"/>
    <s v="703/2016/1"/>
    <n v="54"/>
    <s v="AW16"/>
    <s v="NINGBO EVERGREEN"/>
    <n v="1313"/>
    <n v="0"/>
    <n v="0"/>
    <n v="1"/>
    <n v="26386"/>
    <n v="55.32"/>
    <x v="0"/>
  </r>
  <r>
    <s v="2016-05-08"/>
    <s v="2016-06-20"/>
    <s v="2016-06-24"/>
    <s v="2016-06-24"/>
    <n v="43"/>
    <n v="47"/>
    <s v="NINGBO"/>
    <s v="FOB"/>
    <x v="0"/>
    <n v="0"/>
    <s v="CAXU7446209"/>
    <s v="RAILWAY"/>
    <s v="GDAŃSK"/>
    <s v="1"/>
    <s v="7559/2016/1"/>
    <n v="51"/>
    <s v="AW16"/>
    <s v="ZHEJIANG YUHONG"/>
    <n v="991"/>
    <n v="0"/>
    <n v="1"/>
    <n v="0"/>
    <n v="14515"/>
    <n v="52.13"/>
    <x v="0"/>
  </r>
  <r>
    <s v="2016-05-09"/>
    <s v="2016-06-14"/>
    <s v="2016-06-20"/>
    <s v="2016-06-20"/>
    <n v="36"/>
    <n v="42"/>
    <s v="TUTICORIN"/>
    <s v="FOB"/>
    <x v="0"/>
    <n v="0"/>
    <s v="HLXU1225852"/>
    <s v="RAILWAY"/>
    <s v="GDYNIA"/>
    <s v="1"/>
    <s v="716/2016/5"/>
    <n v="54"/>
    <s v="AW16"/>
    <s v="LICHEE APPAREL"/>
    <n v="963"/>
    <n v="1"/>
    <n v="0"/>
    <n v="0"/>
    <n v="17953"/>
    <n v="26.87"/>
    <x v="2"/>
  </r>
  <r>
    <s v="2016-05-09"/>
    <s v="2016-06-15"/>
    <s v="2016-06-20"/>
    <s v="2016-06-20"/>
    <n v="37"/>
    <n v="42"/>
    <s v="CHITTAGONG"/>
    <s v="FOB"/>
    <x v="0"/>
    <n v="1"/>
    <s v="BMOU2900791,CAIU8544738"/>
    <s v="RAILWAY"/>
    <s v="GDYNIA"/>
    <s v="1"/>
    <s v="43189/2015/2"/>
    <n v="54"/>
    <s v="AW16"/>
    <s v="SAILOR MOON CLOTHING LTD"/>
    <n v="1086"/>
    <n v="1"/>
    <n v="0"/>
    <n v="1"/>
    <n v="19015"/>
    <n v="40.75"/>
    <x v="1"/>
  </r>
  <r>
    <s v="2016-05-09"/>
    <s v="2016-06-15"/>
    <s v="2016-06-20"/>
    <s v="2016-06-20"/>
    <n v="37"/>
    <n v="42"/>
    <s v="CHITTAGONG"/>
    <s v="FOB"/>
    <x v="0"/>
    <n v="1"/>
    <s v="CAIU8544738"/>
    <s v="RAILWAY"/>
    <s v="GDYNIA"/>
    <s v="1"/>
    <s v="568/2016/1"/>
    <n v="54"/>
    <s v="AW16"/>
    <s v="FAIR TRADE INT'L"/>
    <n v="1478"/>
    <n v="0"/>
    <n v="0"/>
    <n v="1"/>
    <n v="32024"/>
    <n v="44.38"/>
    <x v="1"/>
  </r>
  <r>
    <s v="2016-05-11"/>
    <s v="2016-06-21"/>
    <s v="2016-06-24"/>
    <s v="2016-06-24"/>
    <n v="41"/>
    <n v="44"/>
    <s v="CHITTAGONG"/>
    <s v="FOB"/>
    <x v="0"/>
    <n v="1"/>
    <s v="BMOU3018540"/>
    <s v="TRUCK"/>
    <s v="GDYNIA"/>
    <s v="1"/>
    <s v="43189/2015/5"/>
    <n v="54"/>
    <s v="AW16"/>
    <s v="SAILOR MOON CLOTHING LTD"/>
    <n v="1614"/>
    <n v="0"/>
    <n v="1"/>
    <n v="0"/>
    <n v="25782"/>
    <n v="40.520000000000003"/>
    <x v="1"/>
  </r>
  <r>
    <s v="2016-05-11"/>
    <s v="2016-06-21"/>
    <s v="2016-06-24"/>
    <s v="2016-06-24"/>
    <n v="41"/>
    <n v="44"/>
    <s v="CHITTAGONG"/>
    <s v="FOB"/>
    <x v="0"/>
    <n v="1"/>
    <m/>
    <s v="TRUCK"/>
    <s v="GDYNIA"/>
    <s v="1"/>
    <s v="43192/2015/1"/>
    <n v="54"/>
    <s v="AW16"/>
    <s v="INNOVATION DESIGN"/>
    <n v="465"/>
    <m/>
    <m/>
    <m/>
    <n v="9471"/>
    <n v="12.46"/>
    <x v="1"/>
  </r>
  <r>
    <s v="2016-05-11"/>
    <s v="2016-06-21"/>
    <s v="2016-06-24"/>
    <s v="2016-06-24"/>
    <n v="41"/>
    <n v="44"/>
    <s v="CHITTAGONG"/>
    <s v="FOB"/>
    <x v="0"/>
    <n v="1"/>
    <s v="DRYU9010640"/>
    <s v="TRUCK"/>
    <s v="GDYNIA"/>
    <s v="1"/>
    <s v="42575/2015/6"/>
    <n v="54"/>
    <s v="AW16"/>
    <s v="PADMA SATEL ARAB"/>
    <n v="788"/>
    <n v="0"/>
    <n v="0"/>
    <n v="1"/>
    <n v="10810"/>
    <n v="18.16"/>
    <x v="1"/>
  </r>
  <r>
    <s v="2016-05-11"/>
    <s v="2016-06-21"/>
    <s v="2016-06-24"/>
    <s v="2016-06-24"/>
    <n v="41"/>
    <n v="44"/>
    <s v="CHITTAGONG"/>
    <s v="FOB"/>
    <x v="0"/>
    <n v="1"/>
    <m/>
    <s v="TRUCK"/>
    <s v="GDYNIA"/>
    <s v="1"/>
    <s v="43185/2015/5"/>
    <n v="54"/>
    <s v="AW16"/>
    <s v="ASROTEX"/>
    <n v="1912"/>
    <m/>
    <m/>
    <m/>
    <n v="41052"/>
    <n v="29.1"/>
    <x v="1"/>
  </r>
  <r>
    <s v="2016-05-11"/>
    <s v="2016-06-21"/>
    <s v="2016-06-24"/>
    <s v="2016-06-24"/>
    <n v="41"/>
    <n v="44"/>
    <s v="CHITTAGONG"/>
    <s v="FOB"/>
    <x v="0"/>
    <n v="1"/>
    <m/>
    <s v="TRUCK"/>
    <s v="GDYNIA"/>
    <s v="1"/>
    <s v="43188/2015/6"/>
    <n v="54"/>
    <s v="AW16"/>
    <s v="FASHION WEAR INT'L"/>
    <n v="1254"/>
    <m/>
    <m/>
    <m/>
    <n v="27907"/>
    <n v="19.91"/>
    <x v="1"/>
  </r>
  <r>
    <s v="2016-05-11"/>
    <s v="2016-06-21"/>
    <s v="2016-06-24"/>
    <s v="2016-06-24"/>
    <n v="41"/>
    <n v="44"/>
    <s v="CHITTAGONG"/>
    <s v="FOB"/>
    <x v="0"/>
    <n v="1"/>
    <m/>
    <s v="TRUCK"/>
    <s v="GDYNIA"/>
    <s v="1"/>
    <s v="697/2016/5"/>
    <n v="54"/>
    <s v="AW16"/>
    <s v="TEXZAM INTERNATIONAL"/>
    <n v="271"/>
    <m/>
    <m/>
    <m/>
    <n v="4080"/>
    <n v="2.42"/>
    <x v="1"/>
  </r>
  <r>
    <s v="2016-05-12"/>
    <s v="2016-06-10"/>
    <s v="2016-06-15"/>
    <s v="2016-06-15"/>
    <n v="29"/>
    <n v="34"/>
    <s v="YANTIAN"/>
    <s v="FOB"/>
    <x v="0"/>
    <n v="0"/>
    <s v="MSKU5025835,MSKU6302641"/>
    <s v="RAILWAY"/>
    <s v="GDAŃSK"/>
    <s v="1"/>
    <s v="8298/2016/1"/>
    <n v="51"/>
    <s v="AW16"/>
    <s v="EASTERN CHARM LIMITD"/>
    <n v="1722"/>
    <n v="1"/>
    <n v="1"/>
    <n v="0"/>
    <n v="18320"/>
    <n v="78.319999999999993"/>
    <x v="0"/>
  </r>
  <r>
    <s v="2016-05-12"/>
    <s v="2016-06-15"/>
    <s v="2016-06-21"/>
    <s v="2016-06-21"/>
    <n v="34"/>
    <n v="40"/>
    <s v="XIAMEN"/>
    <s v="FOB"/>
    <x v="0"/>
    <n v="0"/>
    <s v="MAEU6111591,MSKU6445658"/>
    <s v="RAILWAY"/>
    <s v="GDAŃSK"/>
    <s v="1"/>
    <s v="278/2016/6"/>
    <n v="54"/>
    <s v="AW16"/>
    <s v="XIAMEN KINGLAND"/>
    <n v="1510"/>
    <n v="0"/>
    <n v="2"/>
    <n v="0"/>
    <n v="22192"/>
    <n v="95.06"/>
    <x v="0"/>
  </r>
  <r>
    <s v="2016-05-12"/>
    <s v="2016-06-27"/>
    <s v="2016-07-01"/>
    <s v="2016-07-01"/>
    <n v="46"/>
    <n v="50"/>
    <s v="SHANGHAI"/>
    <s v="FOB"/>
    <x v="0"/>
    <n v="0"/>
    <s v="TTNU4167566"/>
    <s v="RAILWAY"/>
    <s v="GDAŃSK"/>
    <s v="1"/>
    <s v="285/2016/1"/>
    <n v="54"/>
    <s v="AW16"/>
    <s v="JIANGSU SAINTEK"/>
    <n v="660"/>
    <n v="0"/>
    <n v="1"/>
    <n v="0"/>
    <n v="7810"/>
    <n v="50"/>
    <x v="0"/>
  </r>
  <r>
    <s v="2016-05-13"/>
    <s v="2016-06-20"/>
    <s v="2016-06-24"/>
    <s v="2016-06-24"/>
    <n v="38"/>
    <n v="42"/>
    <s v="SHANGHAI"/>
    <s v="FOB"/>
    <x v="0"/>
    <n v="0"/>
    <s v="BSIU4053639,HLBU1409560"/>
    <s v="RAILWAY"/>
    <s v="GDAŃSK"/>
    <s v="1"/>
    <s v="275/2016/6"/>
    <n v="54"/>
    <s v="AW16"/>
    <s v="SUMEC TEXTILE"/>
    <n v="1478"/>
    <n v="0"/>
    <n v="2"/>
    <n v="0"/>
    <n v="15501"/>
    <n v="89.05"/>
    <x v="0"/>
  </r>
  <r>
    <s v="2016-05-14"/>
    <s v="2016-05-16"/>
    <s v="2016-05-23"/>
    <s v="2016-05-23"/>
    <n v="2"/>
    <n v="9"/>
    <s v="ŁÓDŹ"/>
    <s v="DDU"/>
    <x v="2"/>
    <n v="1"/>
    <s v="AIR"/>
    <s v="TRUCK"/>
    <s v="WARSZAWA"/>
    <s v="1"/>
    <s v="20214/2015/12"/>
    <n v="54"/>
    <s v="SS16"/>
    <s v="LICHEE APPAREL"/>
    <n v="598"/>
    <n v="0"/>
    <n v="0"/>
    <n v="0"/>
    <n v="11198"/>
    <m/>
    <x v="2"/>
  </r>
  <r>
    <s v="2016-05-14"/>
    <s v="2016-06-16"/>
    <s v="2016-06-23"/>
    <s v="2016-06-23"/>
    <n v="33"/>
    <n v="40"/>
    <s v="SHANGHAI"/>
    <s v="FOB"/>
    <x v="0"/>
    <n v="1"/>
    <s v="LCL"/>
    <s v="TRUCK"/>
    <s v="GDAŃSK"/>
    <s v="1"/>
    <s v="1071/2016/5"/>
    <n v="52"/>
    <s v="AW16"/>
    <s v="ZHENJIANG S&amp;C"/>
    <n v="280"/>
    <n v="0"/>
    <n v="0"/>
    <n v="0"/>
    <n v="4200"/>
    <n v="2.72"/>
    <x v="0"/>
  </r>
  <r>
    <s v="2016-05-14"/>
    <s v="2016-06-16"/>
    <s v="2016-06-23"/>
    <s v="2016-06-23"/>
    <n v="33"/>
    <n v="40"/>
    <s v="SHANGHAI"/>
    <s v="FOB"/>
    <x v="0"/>
    <n v="1"/>
    <s v="LCL"/>
    <s v="TRUCK"/>
    <s v="GDAŃSK"/>
    <s v="1"/>
    <s v="687/2016/1"/>
    <n v="54"/>
    <s v="AW16"/>
    <s v="ANHUI TECHNOLOGY I/E"/>
    <n v="301"/>
    <n v="0"/>
    <n v="0"/>
    <n v="0"/>
    <n v="2501"/>
    <n v="3.43"/>
    <x v="0"/>
  </r>
  <r>
    <s v="2016-05-14"/>
    <s v="2016-06-21"/>
    <s v="2016-06-27"/>
    <s v="2016-06-27"/>
    <n v="38"/>
    <n v="44"/>
    <s v="CHITTAGONG"/>
    <s v="FOB"/>
    <x v="0"/>
    <n v="0"/>
    <s v="TCNU7360494"/>
    <s v="RAILWAY"/>
    <s v="GDYNIA"/>
    <s v="1"/>
    <s v="571/2016/6"/>
    <n v="54"/>
    <s v="AW16"/>
    <s v="FASHIONTEX"/>
    <n v="2535"/>
    <n v="0"/>
    <n v="0"/>
    <n v="1"/>
    <n v="55344"/>
    <n v="69.900000000000006"/>
    <x v="1"/>
  </r>
  <r>
    <s v="2016-05-14"/>
    <s v="2016-06-21"/>
    <s v="2016-06-27"/>
    <s v="2016-06-27"/>
    <n v="38"/>
    <n v="44"/>
    <s v="CHITTAGONG"/>
    <s v="FOB"/>
    <x v="0"/>
    <n v="1"/>
    <s v="HLXU3260390"/>
    <s v="RAILWAY"/>
    <s v="GDYNIA"/>
    <s v="1"/>
    <s v="43188/2015/8"/>
    <n v="54"/>
    <s v="AW16"/>
    <s v="FASHION WEAR INT'L"/>
    <n v="622"/>
    <n v="1"/>
    <n v="0"/>
    <n v="0"/>
    <n v="14486"/>
    <n v="11.27"/>
    <x v="1"/>
  </r>
  <r>
    <s v="2016-05-14"/>
    <s v="2016-06-21"/>
    <s v="2016-06-27"/>
    <s v="2016-06-27"/>
    <n v="38"/>
    <n v="44"/>
    <s v="CHITTAGONG"/>
    <s v="FOB"/>
    <x v="0"/>
    <n v="1"/>
    <m/>
    <s v="RAILWAY"/>
    <s v="GDYNIA"/>
    <s v="1"/>
    <s v="43192/2015/11"/>
    <n v="54"/>
    <s v="AW16"/>
    <s v="INNOVATION DESIGN"/>
    <n v="531"/>
    <m/>
    <m/>
    <m/>
    <n v="10946"/>
    <n v="16.989999999999998"/>
    <x v="1"/>
  </r>
  <r>
    <s v="2016-05-14"/>
    <s v="2016-06-21"/>
    <s v="2016-06-27"/>
    <s v="2016-06-27"/>
    <n v="38"/>
    <n v="44"/>
    <s v="CHITTAGONG"/>
    <s v="FOB"/>
    <x v="0"/>
    <n v="1"/>
    <s v="QCLU4550130"/>
    <s v="RAILWAY"/>
    <s v="GDYNIA"/>
    <s v="1"/>
    <s v="43189/2015/6"/>
    <n v="54"/>
    <s v="AW16"/>
    <s v="SAILOR MOON CLOTHING LTD"/>
    <n v="789"/>
    <n v="0"/>
    <n v="0"/>
    <n v="1"/>
    <n v="11233"/>
    <n v="29.04"/>
    <x v="1"/>
  </r>
  <r>
    <s v="2016-05-14"/>
    <s v="2016-06-21"/>
    <s v="2016-06-27"/>
    <s v="2016-06-27"/>
    <n v="38"/>
    <n v="44"/>
    <s v="CHITTAGONG"/>
    <s v="FOB"/>
    <x v="0"/>
    <n v="1"/>
    <m/>
    <s v="RAILWAY"/>
    <s v="GDYNIA"/>
    <s v="1"/>
    <s v="574/2016/14"/>
    <n v="54"/>
    <s v="AW16"/>
    <s v="TRANSFIGURE CLOTHING"/>
    <n v="3070"/>
    <m/>
    <m/>
    <m/>
    <n v="62448"/>
    <n v="36.26"/>
    <x v="1"/>
  </r>
  <r>
    <s v="2016-05-14"/>
    <s v="2016-06-21"/>
    <s v="2016-06-27"/>
    <s v="2016-06-27"/>
    <n v="38"/>
    <n v="44"/>
    <s v="CHITTAGONG"/>
    <s v="FOB"/>
    <x v="0"/>
    <n v="1"/>
    <s v="TCLU8083150"/>
    <s v="RAILWAY"/>
    <s v="GDYNIA"/>
    <s v="1"/>
    <s v="43192/2015/10"/>
    <n v="54"/>
    <s v="AW16"/>
    <s v="INNOVATION DESIGN"/>
    <n v="1938"/>
    <n v="0"/>
    <n v="0"/>
    <n v="1"/>
    <n v="37107"/>
    <n v="41.8"/>
    <x v="1"/>
  </r>
  <r>
    <s v="2016-05-14"/>
    <s v="2016-06-21"/>
    <s v="2016-06-27"/>
    <s v="2016-06-27"/>
    <n v="38"/>
    <n v="44"/>
    <s v="CHITTAGONG"/>
    <s v="FOB"/>
    <x v="0"/>
    <n v="1"/>
    <m/>
    <s v="RAILWAY"/>
    <s v="GDYNIA"/>
    <s v="1"/>
    <s v="43192/2015/9"/>
    <n v="54"/>
    <s v="AW16"/>
    <s v="INNOVATION DESIGN"/>
    <n v="566"/>
    <m/>
    <m/>
    <m/>
    <n v="11879"/>
    <n v="13.01"/>
    <x v="1"/>
  </r>
  <r>
    <s v="2016-05-14"/>
    <s v="2016-06-21"/>
    <s v="2016-06-27"/>
    <s v="2016-06-27"/>
    <n v="38"/>
    <n v="44"/>
    <s v="CHITTAGONG"/>
    <s v="FOB"/>
    <x v="0"/>
    <n v="1"/>
    <m/>
    <s v="RAILWAY"/>
    <s v="GDYNIA"/>
    <s v="1"/>
    <s v="62092/AW16/2"/>
    <n v="52"/>
    <s v="AW16"/>
    <s v="TRANSFIGURE CLOTHING"/>
    <n v="632"/>
    <m/>
    <m/>
    <m/>
    <n v="15755"/>
    <n v="12.42"/>
    <x v="1"/>
  </r>
  <r>
    <s v="2016-05-15"/>
    <s v="2016-05-16"/>
    <s v="2016-06-07"/>
    <s v="2016-06-07"/>
    <n v="1"/>
    <n v="23"/>
    <s v="ŁÓDŹ"/>
    <s v="DDU"/>
    <x v="2"/>
    <n v="1"/>
    <s v="AIR"/>
    <s v="TRUCK"/>
    <s v="FRANKFURT"/>
    <s v="1"/>
    <s v="20231/2015/24"/>
    <n v="54"/>
    <s v="SS16"/>
    <s v="SHUDDHO MODEHAUS"/>
    <n v="971"/>
    <n v="0"/>
    <n v="0"/>
    <n v="0"/>
    <n v="14876"/>
    <n v="19.16"/>
    <x v="1"/>
  </r>
  <r>
    <s v="2016-05-15"/>
    <s v="2016-06-05"/>
    <s v="2016-06-15"/>
    <s v="2016-06-15"/>
    <n v="21"/>
    <n v="31"/>
    <s v="TUTICORIN"/>
    <s v="FOB"/>
    <x v="0"/>
    <n v="1"/>
    <s v="MRKU3894210"/>
    <s v="TRUCK"/>
    <s v="HAMBURG"/>
    <s v="1"/>
    <s v="43183/2015/1"/>
    <n v="54"/>
    <s v="AW16"/>
    <s v="KARTHIKAI TEXTILE"/>
    <n v="858"/>
    <n v="0"/>
    <n v="0"/>
    <n v="1"/>
    <n v="19530"/>
    <n v="21.96"/>
    <x v="2"/>
  </r>
  <r>
    <s v="2016-05-15"/>
    <s v="2016-06-05"/>
    <s v="2016-06-15"/>
    <s v="2016-06-15"/>
    <n v="21"/>
    <n v="31"/>
    <s v="TUTICORIN"/>
    <s v="FOB"/>
    <x v="0"/>
    <n v="1"/>
    <m/>
    <s v="TRUCK"/>
    <s v="HAMBURG"/>
    <s v="1"/>
    <s v="569/2016/4"/>
    <n v="54"/>
    <s v="AW16"/>
    <s v="SANTEX INC"/>
    <n v="1135"/>
    <m/>
    <m/>
    <m/>
    <n v="22112"/>
    <n v="24.34"/>
    <x v="2"/>
  </r>
  <r>
    <s v="2016-05-15"/>
    <s v="2016-06-05"/>
    <s v="2016-06-15"/>
    <s v="2016-06-15"/>
    <n v="21"/>
    <n v="31"/>
    <s v="TUTICORIN"/>
    <s v="FOB"/>
    <x v="0"/>
    <n v="1"/>
    <m/>
    <s v="TRUCK"/>
    <s v="HAMBURG"/>
    <s v="1"/>
    <s v="716/2016/6"/>
    <n v="54"/>
    <s v="AW16"/>
    <s v="LICHEE APPAREL"/>
    <n v="230"/>
    <m/>
    <m/>
    <m/>
    <n v="4801"/>
    <n v="4.17"/>
    <x v="2"/>
  </r>
  <r>
    <s v="2016-05-16"/>
    <s v="2016-06-16"/>
    <s v="2016-06-21"/>
    <s v="2016-06-21"/>
    <n v="31"/>
    <n v="36"/>
    <s v="NINGBO"/>
    <s v="FOB"/>
    <x v="0"/>
    <n v="0"/>
    <s v="GATU8545710,MIEU0026863,MRKU4378116,PONU8079331"/>
    <s v="RAILWAY"/>
    <s v="GDAŃSK"/>
    <s v="1"/>
    <s v="62103/AW16/1"/>
    <n v="52"/>
    <s v="AW16"/>
    <s v="NINGBO MIAORUI"/>
    <n v="5794"/>
    <n v="0"/>
    <n v="0"/>
    <n v="4"/>
    <n v="109159"/>
    <n v="242.96"/>
    <x v="0"/>
  </r>
  <r>
    <m/>
    <m/>
    <m/>
    <m/>
    <m/>
    <m/>
    <m/>
    <m/>
    <x v="1"/>
    <m/>
    <m/>
    <m/>
    <m/>
    <m/>
    <m/>
    <m/>
    <m/>
    <m/>
    <m/>
    <m/>
    <m/>
    <m/>
    <m/>
    <m/>
    <x v="3"/>
  </r>
  <r>
    <m/>
    <m/>
    <m/>
    <m/>
    <m/>
    <m/>
    <m/>
    <m/>
    <x v="1"/>
    <m/>
    <m/>
    <m/>
    <m/>
    <m/>
    <m/>
    <m/>
    <m/>
    <m/>
    <m/>
    <m/>
    <m/>
    <m/>
    <m/>
    <m/>
    <x v="3"/>
  </r>
  <r>
    <s v="2016-05-16"/>
    <s v="2016-06-16"/>
    <s v="2016-06-22"/>
    <s v="2016-06-22"/>
    <n v="31"/>
    <n v="37"/>
    <s v="NINGBO"/>
    <s v="FOB"/>
    <x v="0"/>
    <n v="0"/>
    <s v="MRKU0978410,MRKU3230274,MSKU0436371,MSKU9596555,MSKU9829580"/>
    <s v="RAILWAY"/>
    <s v="GDAŃSK"/>
    <s v="1"/>
    <s v="577/2016/8"/>
    <n v="54"/>
    <s v="AW16"/>
    <s v="NINGBO MIAORUI"/>
    <n v="4843"/>
    <n v="0"/>
    <n v="1"/>
    <n v="4"/>
    <n v="78668"/>
    <n v="293.83"/>
    <x v="0"/>
  </r>
  <r>
    <m/>
    <m/>
    <m/>
    <m/>
    <m/>
    <m/>
    <m/>
    <m/>
    <x v="1"/>
    <m/>
    <m/>
    <m/>
    <m/>
    <m/>
    <m/>
    <m/>
    <m/>
    <m/>
    <m/>
    <m/>
    <m/>
    <m/>
    <m/>
    <m/>
    <x v="3"/>
  </r>
  <r>
    <m/>
    <m/>
    <m/>
    <m/>
    <m/>
    <m/>
    <m/>
    <m/>
    <x v="1"/>
    <m/>
    <m/>
    <m/>
    <m/>
    <m/>
    <m/>
    <m/>
    <m/>
    <m/>
    <m/>
    <m/>
    <m/>
    <m/>
    <m/>
    <m/>
    <x v="3"/>
  </r>
  <r>
    <s v="2016-05-16"/>
    <s v="2016-06-16"/>
    <s v="2016-06-22"/>
    <s v="2016-06-22"/>
    <n v="31"/>
    <n v="37"/>
    <s v="NINGBO"/>
    <s v="FOB"/>
    <x v="0"/>
    <n v="0"/>
    <s v="MRKU2267140,MSKU6378668"/>
    <s v="RAILWAY"/>
    <s v="GDAŃSK"/>
    <s v="1"/>
    <s v="707/2016/1"/>
    <n v="54"/>
    <s v="AW16"/>
    <s v="SHAOXING GOLDEN WAVE"/>
    <n v="3194"/>
    <n v="0"/>
    <n v="1"/>
    <n v="1"/>
    <n v="60514"/>
    <n v="113.88"/>
    <x v="0"/>
  </r>
  <r>
    <s v="2016-05-16"/>
    <s v="2016-06-16"/>
    <s v="2016-06-22"/>
    <s v="2016-06-22"/>
    <n v="31"/>
    <n v="37"/>
    <s v="NINGBO"/>
    <s v="FOB"/>
    <x v="0"/>
    <n v="0"/>
    <s v="MRKU4392454,MSKU9692121,PONU7412005"/>
    <s v="TRUCK"/>
    <s v="GDAŃSK"/>
    <s v="1"/>
    <s v="577/2016/7"/>
    <n v="54"/>
    <s v="AW16"/>
    <s v="NINGBO MIAORUI"/>
    <n v="3558"/>
    <n v="0"/>
    <n v="0"/>
    <n v="3"/>
    <n v="73999"/>
    <n v="191.66"/>
    <x v="0"/>
  </r>
  <r>
    <m/>
    <m/>
    <m/>
    <m/>
    <m/>
    <m/>
    <m/>
    <m/>
    <x v="1"/>
    <m/>
    <m/>
    <m/>
    <m/>
    <m/>
    <m/>
    <m/>
    <m/>
    <m/>
    <m/>
    <m/>
    <m/>
    <m/>
    <m/>
    <m/>
    <x v="3"/>
  </r>
  <r>
    <s v="2016-05-16"/>
    <s v="2016-06-16"/>
    <s v="2016-06-23"/>
    <s v="2016-06-23"/>
    <n v="31"/>
    <n v="38"/>
    <s v="NINGBO"/>
    <s v="FOB"/>
    <x v="0"/>
    <n v="0"/>
    <s v="MSKU0343896,MSKU1054584"/>
    <s v="TRUCK"/>
    <s v="GDAŃSK"/>
    <s v="1"/>
    <s v="61863/AW16/1"/>
    <n v="54"/>
    <s v="AW16"/>
    <s v="NINGBO JAGOO TRADING"/>
    <n v="1758"/>
    <n v="0"/>
    <n v="0"/>
    <n v="2"/>
    <n v="23384"/>
    <n v="122.3"/>
    <x v="0"/>
  </r>
  <r>
    <s v="2016-05-16"/>
    <s v="2016-06-21"/>
    <s v="2016-06-24"/>
    <s v="2016-06-24"/>
    <n v="36"/>
    <n v="39"/>
    <s v="TUTICORIN"/>
    <s v="FOB"/>
    <x v="0"/>
    <n v="0"/>
    <s v="HLXU1160710"/>
    <s v="TRUCK"/>
    <s v="GDYNIA"/>
    <s v="1"/>
    <s v="43190/2015/6"/>
    <n v="54"/>
    <s v="AW16"/>
    <s v="BLOOM CLOTHING CO."/>
    <n v="830"/>
    <n v="1"/>
    <n v="0"/>
    <n v="0"/>
    <n v="14786"/>
    <n v="23.73"/>
    <x v="2"/>
  </r>
  <r>
    <s v="2016-05-18"/>
    <s v="2016-06-16"/>
    <s v="2016-06-24"/>
    <s v="2016-06-24"/>
    <n v="29"/>
    <n v="37"/>
    <s v="SHENZHEN"/>
    <s v="FOB"/>
    <x v="0"/>
    <n v="0"/>
    <s v="CLHU4521610"/>
    <s v="TRUCK"/>
    <s v="GDAŃSK"/>
    <s v="1"/>
    <s v="7536/2016/1"/>
    <n v="51"/>
    <s v="AW16"/>
    <s v="YONGXINGLONG CHILDRE"/>
    <n v="2497"/>
    <n v="1"/>
    <n v="0"/>
    <n v="0"/>
    <n v="21200"/>
    <n v="33.26"/>
    <x v="0"/>
  </r>
  <r>
    <s v="2016-05-18"/>
    <s v="2016-06-27"/>
    <s v="2016-06-30"/>
    <s v="2016-06-30"/>
    <n v="40"/>
    <n v="43"/>
    <s v="XIAMEN"/>
    <s v="FOB"/>
    <x v="0"/>
    <n v="0"/>
    <s v="HLXU6414062"/>
    <s v="TRUCK"/>
    <s v="GDAŃSK"/>
    <s v="1"/>
    <s v="7533/2016/1"/>
    <n v="54"/>
    <s v="AW16"/>
    <s v="QUANZHOU HONGTU"/>
    <n v="2139"/>
    <n v="0"/>
    <n v="0"/>
    <n v="1"/>
    <n v="24019"/>
    <n v="39.01"/>
    <x v="0"/>
  </r>
  <r>
    <s v="2016-05-18"/>
    <s v="2016-06-27"/>
    <s v="2016-06-30"/>
    <s v="2016-06-30"/>
    <n v="40"/>
    <n v="43"/>
    <s v="XIAMEN"/>
    <s v="FOB"/>
    <x v="0"/>
    <n v="1"/>
    <s v="HLXU8300984"/>
    <s v="TRUCK"/>
    <s v="GDAŃSK"/>
    <s v="1"/>
    <s v="2581/2016/1"/>
    <n v="52"/>
    <s v="AW16"/>
    <s v="XIAMEN KINGLAND"/>
    <n v="43"/>
    <n v="0"/>
    <n v="0"/>
    <n v="1"/>
    <n v="4300"/>
    <n v="3.86"/>
    <x v="0"/>
  </r>
  <r>
    <s v="2016-05-18"/>
    <s v="2016-06-27"/>
    <s v="2016-06-30"/>
    <s v="2016-06-30"/>
    <n v="40"/>
    <n v="43"/>
    <s v="XIAMEN"/>
    <s v="FOB"/>
    <x v="0"/>
    <n v="1"/>
    <s v="HLXU8300984,TCNU7549220"/>
    <s v="TRUCK"/>
    <s v="GDAŃSK"/>
    <s v="1"/>
    <s v="278/2016/7"/>
    <n v="54"/>
    <s v="AW16"/>
    <s v="XIAMEN KINGLAND"/>
    <n v="1285"/>
    <n v="0"/>
    <n v="0"/>
    <n v="2"/>
    <n v="14851"/>
    <n v="62.64"/>
    <x v="0"/>
  </r>
  <r>
    <s v="2016-05-18"/>
    <s v="2016-06-27"/>
    <s v="2016-07-01"/>
    <s v="2016-07-01"/>
    <n v="40"/>
    <n v="44"/>
    <s v="XIAMEN"/>
    <s v="FOB"/>
    <x v="0"/>
    <n v="0"/>
    <s v="HLBU1057725"/>
    <s v="RAILWAY"/>
    <s v="GDAŃSK"/>
    <s v="1"/>
    <s v="1037/2016/4"/>
    <n v="54"/>
    <s v="AW16"/>
    <s v="QUANZHOU CEREALS O&amp;F"/>
    <n v="1606"/>
    <n v="0"/>
    <n v="1"/>
    <n v="0"/>
    <n v="34774"/>
    <n v="46.09"/>
    <x v="0"/>
  </r>
  <r>
    <s v="2016-05-18"/>
    <s v="2016-06-27"/>
    <s v="2016-07-01"/>
    <s v="2016-07-01"/>
    <n v="40"/>
    <n v="44"/>
    <s v="XIAMEN"/>
    <s v="FOB"/>
    <x v="0"/>
    <n v="0"/>
    <s v="HLXU6226110"/>
    <s v="RAILWAY"/>
    <s v="GDAŃSK"/>
    <s v="1"/>
    <s v="43196/2015/1"/>
    <n v="54"/>
    <s v="AW16"/>
    <s v="FUJIAN GREEN GROUP"/>
    <n v="2857"/>
    <n v="0"/>
    <n v="0"/>
    <n v="1"/>
    <n v="53202"/>
    <n v="46.48"/>
    <x v="0"/>
  </r>
  <r>
    <s v="2016-05-19"/>
    <s v="2016-05-20"/>
    <s v="2016-05-25"/>
    <s v="2016-05-25"/>
    <n v="1"/>
    <n v="6"/>
    <s v="ŁÓDŹ"/>
    <s v="DDU"/>
    <x v="2"/>
    <n v="1"/>
    <s v="AIR"/>
    <s v="TRUCK"/>
    <s v="FRANKFURT"/>
    <s v="1"/>
    <s v="20467/2015/4"/>
    <n v="54"/>
    <s v="SS16"/>
    <s v="INNOVATION DESIGN"/>
    <n v="301"/>
    <n v="0"/>
    <n v="0"/>
    <n v="0"/>
    <n v="5027"/>
    <m/>
    <x v="1"/>
  </r>
  <r>
    <s v="2016-05-19"/>
    <s v="2016-05-20"/>
    <s v="2016-05-25"/>
    <s v="2016-05-25"/>
    <n v="1"/>
    <n v="6"/>
    <s v="ŁÓDŹ"/>
    <s v="DDU"/>
    <x v="2"/>
    <n v="1"/>
    <s v="AIR"/>
    <s v="TRUCK"/>
    <s v="FRANKFURT"/>
    <s v="1"/>
    <s v="20467/2015/5"/>
    <n v="54"/>
    <s v="SS16"/>
    <s v="INNOVATION DESIGN"/>
    <n v="261"/>
    <n v="0"/>
    <n v="0"/>
    <n v="0"/>
    <n v="3820"/>
    <m/>
    <x v="1"/>
  </r>
  <r>
    <s v="2016-05-20"/>
    <s v="2016-06-16"/>
    <s v="2016-06-21"/>
    <s v="2016-06-21"/>
    <n v="27"/>
    <n v="32"/>
    <s v="NHAVA SHEVA"/>
    <s v="FOB"/>
    <x v="0"/>
    <n v="0"/>
    <s v="MSKU6697691"/>
    <s v="TRUCK"/>
    <s v="HAMBURG"/>
    <s v="1"/>
    <s v="688/2016/1"/>
    <n v="54"/>
    <s v="AW16"/>
    <s v="SANGOTRA FASHIONS"/>
    <n v="3320"/>
    <n v="0"/>
    <n v="1"/>
    <n v="0"/>
    <n v="53092"/>
    <n v="55.6"/>
    <x v="2"/>
  </r>
  <r>
    <s v="2016-05-20"/>
    <s v="2016-06-27"/>
    <s v="2016-06-30"/>
    <s v="2016-06-30"/>
    <n v="38"/>
    <n v="41"/>
    <s v="SHANGHAI"/>
    <s v="FOB"/>
    <x v="0"/>
    <n v="0"/>
    <s v="ITAU4177635"/>
    <s v="TRUCK"/>
    <s v="GDAŃSK"/>
    <s v="1"/>
    <s v="588/2016/2"/>
    <n v="52"/>
    <s v="AW16"/>
    <s v="BRIGHT SHOW INT.LTD"/>
    <n v="3531"/>
    <n v="0"/>
    <n v="1"/>
    <n v="0"/>
    <n v="51730"/>
    <n v="38.450000000000003"/>
    <x v="0"/>
  </r>
  <r>
    <s v="2016-05-20"/>
    <s v="2016-06-27"/>
    <s v="2016-06-30"/>
    <s v="2016-06-30"/>
    <n v="38"/>
    <n v="41"/>
    <s v="SHANGHAI"/>
    <s v="FOB"/>
    <x v="0"/>
    <n v="0"/>
    <s v="ITAU4191865,TRLU4807765"/>
    <s v="TRUCK"/>
    <s v="GDAŃSK"/>
    <s v="1"/>
    <s v="687/2016/2"/>
    <n v="54"/>
    <s v="AW16"/>
    <s v="ANHUI TECHNOLOGY I/E"/>
    <n v="1412"/>
    <n v="0"/>
    <n v="2"/>
    <n v="0"/>
    <n v="12699"/>
    <n v="112.03"/>
    <x v="0"/>
  </r>
  <r>
    <s v="2016-05-20"/>
    <s v="2016-06-27"/>
    <s v="2016-06-30"/>
    <s v="2016-06-30"/>
    <n v="38"/>
    <n v="41"/>
    <s v="SHANGHAI"/>
    <s v="FOB"/>
    <x v="0"/>
    <n v="0"/>
    <s v="SEGU5632998"/>
    <s v="TRUCK"/>
    <s v="GDAŃSK"/>
    <s v="1"/>
    <s v="280/2016/1"/>
    <n v="54"/>
    <s v="AW16"/>
    <s v="ZHUJI YUANJIN"/>
    <n v="2820"/>
    <n v="0"/>
    <n v="0"/>
    <n v="1"/>
    <n v="71413"/>
    <n v="69.11"/>
    <x v="0"/>
  </r>
  <r>
    <s v="2016-05-20"/>
    <s v="2016-06-27"/>
    <s v="2016-06-30"/>
    <s v="2016-06-30"/>
    <n v="38"/>
    <n v="41"/>
    <s v="SHANGHAI"/>
    <s v="FOB"/>
    <x v="0"/>
    <n v="0"/>
    <s v="TCLU4163344"/>
    <s v="TRUCK"/>
    <s v="GDAŃSK"/>
    <s v="1"/>
    <s v="281/2016/1"/>
    <n v="54"/>
    <s v="AW16"/>
    <s v="ZHEJIANG AMP-KINGHON"/>
    <n v="550"/>
    <n v="0"/>
    <n v="1"/>
    <n v="0"/>
    <n v="9285"/>
    <n v="50"/>
    <x v="0"/>
  </r>
  <r>
    <s v="2016-05-20"/>
    <s v="2016-06-27"/>
    <s v="2016-07-01"/>
    <s v="2016-07-01"/>
    <n v="38"/>
    <n v="42"/>
    <s v="SHANGHAI"/>
    <s v="FOB"/>
    <x v="0"/>
    <n v="0"/>
    <s v="CPSU4061814,GATU8420992,HLXU8031930,TTNU5806635"/>
    <s v="RAILWAY"/>
    <s v="GDAŃSK"/>
    <s v="1"/>
    <s v="8343/2016/1"/>
    <n v="51"/>
    <s v="AW16"/>
    <s v="ANHUI TECHNOLOGY I/E"/>
    <n v="5680"/>
    <n v="0"/>
    <n v="2"/>
    <n v="2"/>
    <n v="92961"/>
    <n v="232.18"/>
    <x v="0"/>
  </r>
  <r>
    <m/>
    <m/>
    <m/>
    <m/>
    <m/>
    <m/>
    <m/>
    <m/>
    <x v="1"/>
    <m/>
    <m/>
    <m/>
    <m/>
    <m/>
    <m/>
    <m/>
    <m/>
    <m/>
    <m/>
    <m/>
    <m/>
    <m/>
    <m/>
    <m/>
    <x v="3"/>
  </r>
  <r>
    <s v="2016-05-20"/>
    <s v="2016-06-27"/>
    <s v="2016-07-01"/>
    <s v="2016-07-01"/>
    <n v="38"/>
    <n v="42"/>
    <s v="SHANGHAI"/>
    <s v="FOB"/>
    <x v="0"/>
    <n v="0"/>
    <s v="HLBU1397047"/>
    <s v="RAILWAY"/>
    <s v="GDAŃSK"/>
    <s v="1"/>
    <s v="287/2016/1"/>
    <n v="54"/>
    <s v="AW16"/>
    <s v="HANGZHOU EAST CO LTD"/>
    <n v="1770"/>
    <n v="0"/>
    <n v="1"/>
    <n v="0"/>
    <n v="26124"/>
    <n v="42.47"/>
    <x v="0"/>
  </r>
  <r>
    <s v="2016-05-20"/>
    <s v="2016-06-27"/>
    <s v="2016-07-01"/>
    <s v="2016-07-01"/>
    <n v="38"/>
    <n v="42"/>
    <s v="SHANGHAI"/>
    <s v="FOB"/>
    <x v="0"/>
    <n v="1"/>
    <s v="HLXU5349975"/>
    <s v="RAILWAY"/>
    <s v="GDAŃSK"/>
    <s v="1"/>
    <s v="1071/2016/2"/>
    <n v="52"/>
    <s v="AW16"/>
    <s v="ZHENJIANG S&amp;C"/>
    <n v="895"/>
    <n v="0"/>
    <n v="1"/>
    <n v="0"/>
    <n v="11341"/>
    <n v="17.48"/>
    <x v="0"/>
  </r>
  <r>
    <s v="2016-05-20"/>
    <s v="2016-06-27"/>
    <s v="2016-07-01"/>
    <s v="2016-07-01"/>
    <n v="38"/>
    <n v="42"/>
    <s v="SHANGHAI"/>
    <s v="FOB"/>
    <x v="0"/>
    <n v="1"/>
    <m/>
    <s v="RAILWAY"/>
    <s v="GDAŃSK"/>
    <s v="1"/>
    <s v="1785/2016/1"/>
    <n v="54"/>
    <s v="AW16"/>
    <s v="EUMETEX COMPANY"/>
    <n v="258"/>
    <m/>
    <m/>
    <m/>
    <n v="5032"/>
    <n v="5"/>
    <x v="0"/>
  </r>
  <r>
    <s v="2016-05-20"/>
    <s v="2016-06-27"/>
    <s v="2016-07-01"/>
    <s v="2016-07-01"/>
    <n v="38"/>
    <n v="42"/>
    <s v="SHANGHAI"/>
    <s v="FOB"/>
    <x v="0"/>
    <n v="1"/>
    <m/>
    <s v="RAILWAY"/>
    <s v="GDAŃSK"/>
    <s v="1"/>
    <s v="1799/2016/1"/>
    <n v="52"/>
    <s v="AW16"/>
    <s v="HAILI ACCESSORIES"/>
    <n v="89"/>
    <m/>
    <m/>
    <m/>
    <n v="10369"/>
    <n v="5.39"/>
    <x v="0"/>
  </r>
  <r>
    <s v="2016-05-20"/>
    <s v="2016-06-27"/>
    <s v="2016-07-01"/>
    <s v="2016-07-01"/>
    <n v="38"/>
    <n v="42"/>
    <s v="SHANGHAI"/>
    <s v="FOB"/>
    <x v="0"/>
    <n v="1"/>
    <m/>
    <s v="RAILWAY"/>
    <s v="GDAŃSK"/>
    <s v="1"/>
    <s v="5878/2016/1"/>
    <n v="52"/>
    <s v="AW16"/>
    <s v="SHANGHAI QUEENSHOW"/>
    <n v="33"/>
    <m/>
    <m/>
    <m/>
    <n v="1740"/>
    <n v="2.33"/>
    <x v="0"/>
  </r>
  <r>
    <s v="2016-05-20"/>
    <s v="2016-06-27"/>
    <s v="2016-07-01"/>
    <s v="2016-07-01"/>
    <n v="38"/>
    <n v="42"/>
    <s v="SHANGHAI"/>
    <s v="FOB"/>
    <x v="0"/>
    <n v="1"/>
    <m/>
    <s v="RAILWAY"/>
    <s v="GDAŃSK"/>
    <s v="1"/>
    <s v="6237/2016/1"/>
    <n v="54"/>
    <s v="AW16"/>
    <s v="ANHUI GARMENTS I&amp;E"/>
    <n v="146"/>
    <m/>
    <m/>
    <m/>
    <n v="2513"/>
    <n v="5.7"/>
    <x v="0"/>
  </r>
  <r>
    <s v="2016-05-20"/>
    <s v="2016-06-27"/>
    <s v="2016-07-04"/>
    <s v="2016-07-04"/>
    <n v="38"/>
    <n v="45"/>
    <s v="SHANGHAI"/>
    <s v="FOB"/>
    <x v="0"/>
    <n v="0"/>
    <s v="FCIU8544504,HLXU8203670,SEGU5669370,SEGU5669410,TCLU8087540,TCNU9589089"/>
    <s v="RAILWAY"/>
    <s v="GDAŃSK"/>
    <s v="1"/>
    <s v="62805/AW16/2"/>
    <n v="52"/>
    <s v="AW16"/>
    <s v="SUZHOU QINJIAN I/E"/>
    <n v="20792"/>
    <n v="0"/>
    <n v="0"/>
    <n v="6"/>
    <n v="393878"/>
    <n v="350.59"/>
    <x v="0"/>
  </r>
  <r>
    <m/>
    <m/>
    <m/>
    <m/>
    <m/>
    <m/>
    <m/>
    <m/>
    <x v="1"/>
    <m/>
    <m/>
    <m/>
    <m/>
    <m/>
    <m/>
    <m/>
    <m/>
    <m/>
    <m/>
    <m/>
    <m/>
    <m/>
    <m/>
    <m/>
    <x v="3"/>
  </r>
  <r>
    <m/>
    <m/>
    <m/>
    <m/>
    <m/>
    <m/>
    <m/>
    <m/>
    <x v="1"/>
    <m/>
    <m/>
    <m/>
    <m/>
    <m/>
    <m/>
    <m/>
    <m/>
    <m/>
    <m/>
    <m/>
    <m/>
    <m/>
    <m/>
    <m/>
    <x v="3"/>
  </r>
  <r>
    <m/>
    <m/>
    <m/>
    <m/>
    <m/>
    <m/>
    <m/>
    <m/>
    <x v="1"/>
    <m/>
    <m/>
    <m/>
    <m/>
    <m/>
    <m/>
    <m/>
    <m/>
    <m/>
    <m/>
    <m/>
    <m/>
    <m/>
    <m/>
    <m/>
    <x v="3"/>
  </r>
  <r>
    <s v="2016-05-21"/>
    <s v="2016-05-22"/>
    <s v="2016-05-30"/>
    <s v="2016-05-30"/>
    <n v="1"/>
    <n v="9"/>
    <s v="ŁÓDŹ"/>
    <s v="DDU"/>
    <x v="2"/>
    <n v="1"/>
    <s v="AIR"/>
    <s v="TRUCK"/>
    <s v="FRANKFURT"/>
    <s v="1"/>
    <s v="20808/2015/6"/>
    <n v="54"/>
    <s v="SS16"/>
    <s v="FASHION WEAR INT'L"/>
    <n v="467"/>
    <n v="0"/>
    <n v="0"/>
    <n v="0"/>
    <n v="9477"/>
    <n v="9.4700000000000006"/>
    <x v="1"/>
  </r>
  <r>
    <s v="2016-05-21"/>
    <s v="2016-06-27"/>
    <s v="2016-06-30"/>
    <s v="2016-06-30"/>
    <n v="37"/>
    <n v="40"/>
    <s v="NINGBO"/>
    <s v="FOB"/>
    <x v="0"/>
    <n v="0"/>
    <s v="HLXU1289374"/>
    <s v="TRUCK"/>
    <s v="GDAŃSK"/>
    <s v="1"/>
    <s v="703/2016/5"/>
    <n v="54"/>
    <s v="AW16"/>
    <s v="NINGBO EVERGREEN"/>
    <n v="724"/>
    <n v="1"/>
    <n v="0"/>
    <n v="0"/>
    <n v="15040"/>
    <n v="26.35"/>
    <x v="0"/>
  </r>
  <r>
    <s v="2016-05-21"/>
    <s v="2016-06-27"/>
    <s v="2016-06-30"/>
    <s v="2016-06-30"/>
    <n v="37"/>
    <n v="40"/>
    <s v="NINGBO"/>
    <s v="FOB"/>
    <x v="0"/>
    <n v="0"/>
    <s v="HLXU5156472"/>
    <s v="TRUCK"/>
    <s v="GDAŃSK"/>
    <s v="1"/>
    <s v="703/2016/2"/>
    <n v="54"/>
    <s v="AW16"/>
    <s v="NINGBO EVERGREEN"/>
    <n v="1497"/>
    <n v="0"/>
    <n v="1"/>
    <n v="0"/>
    <n v="29071"/>
    <n v="54.22"/>
    <x v="0"/>
  </r>
  <r>
    <s v="2016-05-21"/>
    <s v="2016-06-27"/>
    <s v="2016-07-01"/>
    <s v="2016-07-01"/>
    <n v="37"/>
    <n v="41"/>
    <s v="SHENZHEN"/>
    <s v="FOB"/>
    <x v="0"/>
    <n v="0"/>
    <s v="HLXU3323800"/>
    <s v="RAILWAY"/>
    <s v="GDAŃSK"/>
    <s v="1"/>
    <s v="8041/2016/1"/>
    <n v="51"/>
    <s v="AW16"/>
    <s v="HANGZHOU JASON TRAD"/>
    <n v="1840"/>
    <n v="1"/>
    <n v="0"/>
    <n v="0"/>
    <n v="14130"/>
    <n v="27.22"/>
    <x v="0"/>
  </r>
  <r>
    <s v="2016-05-22"/>
    <s v="2016-06-08"/>
    <s v="2016-06-09"/>
    <s v="2016-06-09"/>
    <n v="17"/>
    <n v="18"/>
    <s v="ŁÓDŹ"/>
    <s v="DDU"/>
    <x v="4"/>
    <n v="0"/>
    <s v="TGHU7785741"/>
    <s v="RAILWAY"/>
    <s v="MAŁASZEWICZE"/>
    <s v="1"/>
    <s v="276/2016/1"/>
    <n v="54"/>
    <s v="AW16"/>
    <s v="XIAMEN JUSTSUN"/>
    <n v="1494"/>
    <n v="0"/>
    <n v="1"/>
    <n v="0"/>
    <n v="23926"/>
    <n v="26.66"/>
    <x v="0"/>
  </r>
  <r>
    <s v="2016-05-23"/>
    <s v="2016-06-23"/>
    <s v="2016-06-27"/>
    <s v="2016-06-27"/>
    <n v="31"/>
    <n v="35"/>
    <s v="NINGBO"/>
    <s v="FOB"/>
    <x v="0"/>
    <n v="0"/>
    <s v="MAEU6343787"/>
    <s v="RAILWAY"/>
    <s v="GDAŃSK"/>
    <s v="1"/>
    <s v="928/2016/1"/>
    <n v="54"/>
    <s v="AW16"/>
    <s v="NINGBO HEYU INT."/>
    <n v="948"/>
    <n v="0"/>
    <n v="1"/>
    <n v="0"/>
    <n v="20596"/>
    <n v="36.479999999999997"/>
    <x v="0"/>
  </r>
  <r>
    <s v="2016-05-23"/>
    <s v="2016-06-23"/>
    <s v="2016-06-28"/>
    <s v="2016-06-28"/>
    <n v="31"/>
    <n v="36"/>
    <s v="NINGBO"/>
    <s v="FOB"/>
    <x v="0"/>
    <n v="0"/>
    <s v="MRKU0162875,MSKU6100928,MSKU6628160,PONU7900484"/>
    <s v="RAILWAY"/>
    <s v="GDAŃSK"/>
    <s v="1"/>
    <s v="7559/2016/2"/>
    <n v="51"/>
    <s v="AW16"/>
    <s v="ZHEJIANG YUHONG"/>
    <n v="4384"/>
    <n v="0"/>
    <n v="3"/>
    <n v="1"/>
    <n v="64300"/>
    <n v="211.48"/>
    <x v="0"/>
  </r>
  <r>
    <m/>
    <m/>
    <m/>
    <m/>
    <m/>
    <m/>
    <m/>
    <m/>
    <x v="1"/>
    <m/>
    <m/>
    <m/>
    <m/>
    <m/>
    <m/>
    <m/>
    <m/>
    <m/>
    <m/>
    <m/>
    <m/>
    <m/>
    <m/>
    <m/>
    <x v="3"/>
  </r>
  <r>
    <m/>
    <m/>
    <m/>
    <m/>
    <m/>
    <m/>
    <m/>
    <m/>
    <x v="1"/>
    <m/>
    <m/>
    <m/>
    <m/>
    <m/>
    <m/>
    <m/>
    <m/>
    <m/>
    <m/>
    <m/>
    <m/>
    <m/>
    <m/>
    <m/>
    <x v="3"/>
  </r>
  <r>
    <s v="2016-05-23"/>
    <s v="2016-06-23"/>
    <s v="2016-06-28"/>
    <s v="2016-06-28"/>
    <n v="31"/>
    <n v="36"/>
    <s v="NINGBO"/>
    <s v="FOB"/>
    <x v="0"/>
    <n v="0"/>
    <s v="MRKU0450260"/>
    <s v="RAILWAY"/>
    <s v="GDAŃSK"/>
    <s v="1"/>
    <s v="61556/AW16/1"/>
    <n v="52"/>
    <s v="AW16"/>
    <s v="VIVID COLOUR"/>
    <n v="1790"/>
    <n v="0"/>
    <n v="1"/>
    <n v="0"/>
    <n v="34216"/>
    <n v="35.799999999999997"/>
    <x v="0"/>
  </r>
  <r>
    <s v="2016-05-23"/>
    <s v="2016-06-23"/>
    <s v="2016-06-28"/>
    <s v="2016-06-28"/>
    <n v="31"/>
    <n v="36"/>
    <s v="NINGBO"/>
    <s v="FOB"/>
    <x v="0"/>
    <n v="0"/>
    <s v="MRKU3526800,MRKU4948970,MSKU0323652,MSKU3071132,TRLU8066378"/>
    <s v="RAILWAY"/>
    <s v="GDAŃSK"/>
    <s v="1"/>
    <s v="62103/AW16/2"/>
    <n v="52"/>
    <s v="AW16"/>
    <s v="NINGBO MIAORUI"/>
    <n v="7154"/>
    <n v="1"/>
    <n v="0"/>
    <n v="4"/>
    <n v="130373"/>
    <n v="286.41000000000003"/>
    <x v="0"/>
  </r>
  <r>
    <m/>
    <m/>
    <m/>
    <m/>
    <m/>
    <m/>
    <m/>
    <m/>
    <x v="1"/>
    <m/>
    <m/>
    <m/>
    <m/>
    <m/>
    <m/>
    <m/>
    <m/>
    <m/>
    <m/>
    <m/>
    <m/>
    <m/>
    <m/>
    <m/>
    <x v="3"/>
  </r>
  <r>
    <m/>
    <m/>
    <m/>
    <m/>
    <m/>
    <m/>
    <m/>
    <m/>
    <x v="1"/>
    <m/>
    <m/>
    <m/>
    <m/>
    <m/>
    <m/>
    <m/>
    <m/>
    <m/>
    <m/>
    <m/>
    <m/>
    <m/>
    <m/>
    <m/>
    <x v="3"/>
  </r>
  <r>
    <s v="2016-05-23"/>
    <s v="2016-07-01"/>
    <s v="2016-07-05"/>
    <s v="2016-07-05"/>
    <n v="39"/>
    <n v="43"/>
    <s v="XIAMEN"/>
    <s v="FOB"/>
    <x v="0"/>
    <n v="0"/>
    <s v="MRKU0268384"/>
    <s v="TRUCK"/>
    <s v="GDAŃSK"/>
    <s v="1"/>
    <s v="9345/2016/1"/>
    <n v="51"/>
    <s v="AW16"/>
    <s v="XIAMEN OCEAN IMP."/>
    <n v="1036"/>
    <n v="0"/>
    <n v="1"/>
    <n v="0"/>
    <n v="6840"/>
    <n v="37.51"/>
    <x v="0"/>
  </r>
  <r>
    <s v="2016-05-23"/>
    <s v="2016-07-01"/>
    <s v="2016-07-05"/>
    <s v="2016-07-05"/>
    <n v="39"/>
    <n v="43"/>
    <s v="XIAMEN"/>
    <s v="FOB"/>
    <x v="0"/>
    <n v="0"/>
    <s v="MRKU0717660"/>
    <s v="TRUCK"/>
    <s v="GDAŃSK"/>
    <s v="1"/>
    <s v="5999/2016/1"/>
    <n v="54"/>
    <s v="AW16"/>
    <s v="XIAMEN UNI-METAL CO."/>
    <n v="2640"/>
    <n v="0"/>
    <n v="1"/>
    <n v="0"/>
    <n v="50450"/>
    <n v="46.55"/>
    <x v="0"/>
  </r>
  <r>
    <s v="2016-05-23"/>
    <s v="2016-07-01"/>
    <s v="2016-07-06"/>
    <s v="2016-07-06"/>
    <n v="39"/>
    <n v="44"/>
    <s v="NINGBO"/>
    <s v="FOB"/>
    <x v="0"/>
    <n v="0"/>
    <s v="MSKU6942269"/>
    <s v="TRUCK"/>
    <s v="GDAŃSK"/>
    <s v="1"/>
    <s v="8068/2016/1"/>
    <n v="51"/>
    <s v="AW16"/>
    <s v="BOK CO., LTD."/>
    <n v="1605"/>
    <n v="0"/>
    <n v="1"/>
    <n v="0"/>
    <n v="12690"/>
    <n v="48.36"/>
    <x v="0"/>
  </r>
  <r>
    <s v="2016-05-23"/>
    <s v="2016-07-01"/>
    <s v="2016-07-06"/>
    <s v="2016-07-06"/>
    <n v="39"/>
    <n v="44"/>
    <s v="XIAMEN"/>
    <s v="FOB"/>
    <x v="0"/>
    <n v="0"/>
    <s v="MSKU0973468"/>
    <s v="TRUCK"/>
    <s v="GDAŃSK"/>
    <s v="1"/>
    <s v="729/2016/1"/>
    <n v="54"/>
    <s v="AW16"/>
    <s v="XIAMEN HALO WORLD"/>
    <n v="2254"/>
    <n v="0"/>
    <n v="0"/>
    <n v="1"/>
    <n v="40310"/>
    <n v="58.15"/>
    <x v="0"/>
  </r>
  <r>
    <s v="2016-05-24"/>
    <s v="2016-07-05"/>
    <s v="2016-07-12"/>
    <s v="2016-07-12"/>
    <n v="42"/>
    <n v="49"/>
    <s v="CHITTAGONG"/>
    <s v="FOB"/>
    <x v="0"/>
    <n v="0"/>
    <s v="HLXU6520090"/>
    <s v="TRUCK"/>
    <s v="GDYNIA"/>
    <s v="1"/>
    <s v="568/2016/2"/>
    <n v="54"/>
    <s v="AW16"/>
    <s v="FAIR TRADE INT'L"/>
    <n v="2144"/>
    <n v="0"/>
    <n v="0"/>
    <n v="1"/>
    <n v="36546"/>
    <n v="67.5"/>
    <x v="1"/>
  </r>
  <r>
    <s v="2016-05-24"/>
    <s v="2016-07-05"/>
    <s v="2016-07-14"/>
    <s v="2016-07-14"/>
    <n v="42"/>
    <n v="51"/>
    <s v="CHITTAGONG"/>
    <s v="FOB"/>
    <x v="0"/>
    <n v="1"/>
    <s v="HLXU8007765"/>
    <s v="TRUCK"/>
    <s v="GDYNIA"/>
    <s v="1"/>
    <s v="568/2016/13"/>
    <n v="54"/>
    <s v="AW16"/>
    <s v="FAIR TRADE INT'L"/>
    <n v="354"/>
    <n v="0"/>
    <n v="0"/>
    <n v="1"/>
    <n v="7559"/>
    <n v="9.1300000000000008"/>
    <x v="1"/>
  </r>
  <r>
    <s v="2016-05-24"/>
    <s v="2016-07-05"/>
    <s v="2016-07-14"/>
    <s v="2016-07-14"/>
    <n v="42"/>
    <n v="51"/>
    <s v="CHITTAGONG"/>
    <s v="FOB"/>
    <x v="0"/>
    <n v="1"/>
    <m/>
    <s v="TRUCK"/>
    <s v="GDYNIA"/>
    <s v="1"/>
    <s v="571/2016/7"/>
    <n v="54"/>
    <s v="AW16"/>
    <s v="FASHIONTEX"/>
    <n v="2050"/>
    <m/>
    <m/>
    <m/>
    <n v="42430"/>
    <n v="60.68"/>
    <x v="1"/>
  </r>
  <r>
    <s v="2016-05-24"/>
    <s v="2016-07-06"/>
    <s v="2016-07-08"/>
    <s v="2016-07-08"/>
    <n v="43"/>
    <n v="45"/>
    <s v="CHITTAGONG"/>
    <s v="FOB"/>
    <x v="0"/>
    <n v="0"/>
    <s v="BSIU2148490,GATU8731103"/>
    <s v="TRUCK"/>
    <s v="GDYNIA"/>
    <s v="1"/>
    <s v="568/2016/12"/>
    <n v="54"/>
    <s v="AW16"/>
    <s v="FAIR TRADE INT'L"/>
    <n v="1708"/>
    <n v="1"/>
    <n v="0"/>
    <n v="1"/>
    <n v="29900"/>
    <n v="91.92"/>
    <x v="1"/>
  </r>
  <r>
    <s v="2016-05-24"/>
    <s v="2016-07-06"/>
    <s v="2016-07-08"/>
    <s v="2016-07-08"/>
    <n v="43"/>
    <n v="45"/>
    <s v="CHITTAGONG"/>
    <s v="FOB"/>
    <x v="0"/>
    <n v="0"/>
    <s v="CPSU6440355"/>
    <s v="TRUCK"/>
    <s v="GDYNIA"/>
    <s v="1"/>
    <s v="568/2016/10"/>
    <n v="54"/>
    <s v="AW16"/>
    <s v="FAIR TRADE INT'L"/>
    <n v="1006"/>
    <n v="0"/>
    <n v="0"/>
    <n v="1"/>
    <n v="22618"/>
    <n v="66.010000000000005"/>
    <x v="1"/>
  </r>
  <r>
    <s v="2016-05-24"/>
    <s v="2016-07-06"/>
    <s v="2016-07-08"/>
    <s v="2016-07-08"/>
    <n v="43"/>
    <n v="45"/>
    <s v="CHITTAGONG"/>
    <s v="FOB"/>
    <x v="0"/>
    <n v="0"/>
    <s v="GATU0803038"/>
    <s v="TRUCK"/>
    <s v="GDYNIA"/>
    <s v="1"/>
    <s v="697/2016/10"/>
    <n v="54"/>
    <s v="AW16"/>
    <s v="TEXZAM INTERNATIONAL"/>
    <n v="727"/>
    <n v="1"/>
    <n v="0"/>
    <n v="0"/>
    <n v="13798"/>
    <n v="29.16"/>
    <x v="1"/>
  </r>
  <r>
    <s v="2016-05-24"/>
    <s v="2016-07-06"/>
    <s v="2016-07-08"/>
    <s v="2016-07-08"/>
    <n v="43"/>
    <n v="45"/>
    <s v="CHITTAGONG"/>
    <s v="FOB"/>
    <x v="0"/>
    <n v="0"/>
    <s v="HLBU1623015"/>
    <s v="TRUCK"/>
    <s v="GDYNIA"/>
    <s v="1"/>
    <s v="1019/2016/5"/>
    <n v="54"/>
    <s v="AW16"/>
    <s v="TEX FASHION GLOBAL"/>
    <n v="2724"/>
    <n v="0"/>
    <n v="0"/>
    <n v="1"/>
    <n v="45913"/>
    <n v="67.53"/>
    <x v="1"/>
  </r>
  <r>
    <s v="2016-05-24"/>
    <s v="2016-07-06"/>
    <s v="2016-07-08"/>
    <s v="2016-07-08"/>
    <n v="43"/>
    <n v="45"/>
    <s v="CHITTAGONG"/>
    <s v="FOB"/>
    <x v="0"/>
    <n v="1"/>
    <s v="FSCU6442101"/>
    <s v="TRUCK"/>
    <s v="GDYNIA"/>
    <s v="1"/>
    <s v="574/2016/18"/>
    <n v="54"/>
    <s v="AW16"/>
    <s v="TRANSFIGURE CLOTHING"/>
    <n v="2917"/>
    <n v="0"/>
    <n v="0"/>
    <n v="1"/>
    <n v="56796"/>
    <n v="44.22"/>
    <x v="1"/>
  </r>
  <r>
    <s v="2016-05-24"/>
    <s v="2016-07-06"/>
    <s v="2016-07-08"/>
    <s v="2016-07-08"/>
    <n v="43"/>
    <n v="45"/>
    <s v="CHITTAGONG"/>
    <s v="FOB"/>
    <x v="0"/>
    <n v="1"/>
    <m/>
    <s v="TRUCK"/>
    <s v="GDYNIA"/>
    <s v="1"/>
    <s v="734/2016/5"/>
    <n v="54"/>
    <s v="AW16"/>
    <s v="ZEMTEX EXPORT LTD"/>
    <n v="607"/>
    <m/>
    <m/>
    <m/>
    <n v="13141"/>
    <n v="21.88"/>
    <x v="1"/>
  </r>
  <r>
    <s v="2016-05-24"/>
    <s v="2016-07-06"/>
    <s v="2016-07-11"/>
    <s v="2016-07-11"/>
    <n v="43"/>
    <n v="48"/>
    <s v="CHITTAGONG"/>
    <s v="FOB"/>
    <x v="0"/>
    <n v="1"/>
    <s v="FCIU8735516"/>
    <s v="RAILWAY"/>
    <s v="GDYNIA"/>
    <s v="1"/>
    <s v="571/2016/9"/>
    <n v="54"/>
    <s v="AW16"/>
    <s v="FASHIONTEX"/>
    <n v="644"/>
    <n v="0"/>
    <n v="0"/>
    <n v="1"/>
    <n v="9050"/>
    <n v="14.83"/>
    <x v="1"/>
  </r>
  <r>
    <s v="2016-05-24"/>
    <s v="2016-07-06"/>
    <s v="2016-07-11"/>
    <s v="2016-07-11"/>
    <n v="43"/>
    <n v="48"/>
    <s v="CHITTAGONG"/>
    <s v="FOB"/>
    <x v="0"/>
    <n v="1"/>
    <m/>
    <s v="RAILWAY"/>
    <s v="GDYNIA"/>
    <s v="1"/>
    <s v="697/2016/1"/>
    <n v="54"/>
    <s v="AW16"/>
    <s v="TEXZAM INTERNATIONAL"/>
    <n v="889"/>
    <m/>
    <m/>
    <m/>
    <n v="17923"/>
    <n v="52.89"/>
    <x v="1"/>
  </r>
  <r>
    <s v="2016-05-24"/>
    <s v="2016-07-06"/>
    <s v="2016-07-11"/>
    <s v="2016-07-11"/>
    <n v="43"/>
    <n v="48"/>
    <s v="CHITTAGONG"/>
    <s v="FOB"/>
    <x v="0"/>
    <n v="1"/>
    <s v="HLXU5372907"/>
    <s v="RAILWAY"/>
    <s v="GDYNIA"/>
    <s v="1"/>
    <s v="43185/2015/7"/>
    <n v="54"/>
    <s v="AW16"/>
    <s v="ASROTEX"/>
    <n v="213"/>
    <n v="0"/>
    <n v="1"/>
    <n v="0"/>
    <n v="4000"/>
    <n v="10.37"/>
    <x v="1"/>
  </r>
  <r>
    <s v="2016-05-24"/>
    <s v="2016-07-06"/>
    <s v="2016-07-11"/>
    <s v="2016-07-11"/>
    <n v="43"/>
    <n v="48"/>
    <s v="CHITTAGONG"/>
    <s v="FOB"/>
    <x v="0"/>
    <n v="1"/>
    <m/>
    <s v="RAILWAY"/>
    <s v="GDYNIA"/>
    <s v="1"/>
    <s v="43187/2015/5"/>
    <n v="54"/>
    <s v="AW16"/>
    <s v="DAZ INTERNATIONAL"/>
    <n v="500"/>
    <m/>
    <m/>
    <m/>
    <n v="10401"/>
    <n v="12.54"/>
    <x v="1"/>
  </r>
  <r>
    <s v="2016-05-24"/>
    <s v="2016-07-06"/>
    <s v="2016-07-11"/>
    <s v="2016-07-11"/>
    <n v="43"/>
    <n v="48"/>
    <s v="CHITTAGONG"/>
    <s v="FOB"/>
    <x v="0"/>
    <n v="1"/>
    <m/>
    <s v="RAILWAY"/>
    <s v="GDYNIA"/>
    <s v="1"/>
    <s v="43192/2015/14"/>
    <n v="54"/>
    <s v="AW16"/>
    <s v="INNOVATION DESIGN"/>
    <n v="438"/>
    <m/>
    <m/>
    <m/>
    <n v="8852"/>
    <n v="12.04"/>
    <x v="1"/>
  </r>
  <r>
    <s v="2016-05-24"/>
    <s v="2016-07-06"/>
    <s v="2016-07-11"/>
    <s v="2016-07-11"/>
    <n v="43"/>
    <n v="48"/>
    <s v="CHITTAGONG"/>
    <s v="FOB"/>
    <x v="0"/>
    <n v="1"/>
    <m/>
    <s v="RAILWAY"/>
    <s v="GDYNIA"/>
    <s v="1"/>
    <s v="571/2016/8"/>
    <n v="54"/>
    <s v="AW16"/>
    <s v="FASHIONTEX"/>
    <n v="861"/>
    <m/>
    <m/>
    <m/>
    <n v="16350"/>
    <n v="11.42"/>
    <x v="1"/>
  </r>
  <r>
    <s v="2016-05-24"/>
    <s v="2016-07-06"/>
    <s v="2016-07-11"/>
    <s v="2016-07-11"/>
    <n v="43"/>
    <n v="48"/>
    <s v="CHITTAGONG"/>
    <s v="FOB"/>
    <x v="0"/>
    <n v="1"/>
    <m/>
    <s v="RAILWAY"/>
    <s v="GDYNIA"/>
    <s v="1"/>
    <s v="574/2016/17"/>
    <n v="54"/>
    <s v="AW16"/>
    <s v="TRANSFIGURE CLOTHING"/>
    <n v="171"/>
    <m/>
    <m/>
    <m/>
    <n v="4376"/>
    <n v="3.26"/>
    <x v="1"/>
  </r>
  <r>
    <s v="2016-05-24"/>
    <s v="2016-07-06"/>
    <s v="2016-07-11"/>
    <s v="2016-07-11"/>
    <n v="43"/>
    <n v="48"/>
    <s v="CHITTAGONG"/>
    <s v="FOB"/>
    <x v="0"/>
    <n v="1"/>
    <m/>
    <s v="RAILWAY"/>
    <s v="GDYNIA"/>
    <s v="1"/>
    <s v="606/2016/1"/>
    <n v="54"/>
    <s v="AW16"/>
    <s v="ALEMA TEXTILE LTD."/>
    <n v="392"/>
    <m/>
    <m/>
    <m/>
    <n v="9114"/>
    <n v="6.13"/>
    <x v="1"/>
  </r>
  <r>
    <s v="2016-05-24"/>
    <s v="2016-07-06"/>
    <s v="2016-07-11"/>
    <s v="2016-07-11"/>
    <n v="43"/>
    <n v="48"/>
    <s v="CHITTAGONG"/>
    <s v="FOB"/>
    <x v="0"/>
    <n v="1"/>
    <s v="HLXU6256291"/>
    <s v="RAILWAY"/>
    <s v="GDYNIA"/>
    <s v="1"/>
    <s v="43188/2015/10"/>
    <n v="54"/>
    <s v="AW16"/>
    <s v="FASHION WEAR INT'L"/>
    <n v="258"/>
    <n v="0"/>
    <n v="0"/>
    <n v="1"/>
    <n v="4320"/>
    <n v="6.06"/>
    <x v="1"/>
  </r>
  <r>
    <s v="2016-05-24"/>
    <s v="2016-07-06"/>
    <s v="2016-07-11"/>
    <s v="2016-07-11"/>
    <n v="43"/>
    <n v="48"/>
    <s v="CHITTAGONG"/>
    <s v="FOB"/>
    <x v="0"/>
    <n v="1"/>
    <m/>
    <s v="RAILWAY"/>
    <s v="GDYNIA"/>
    <s v="1"/>
    <s v="43192/2015/12"/>
    <n v="54"/>
    <s v="AW16"/>
    <s v="INNOVATION DESIGN"/>
    <n v="436"/>
    <m/>
    <m/>
    <m/>
    <n v="7470"/>
    <n v="13.82"/>
    <x v="1"/>
  </r>
  <r>
    <s v="2016-05-24"/>
    <s v="2016-07-06"/>
    <s v="2016-07-11"/>
    <s v="2016-07-11"/>
    <n v="43"/>
    <n v="48"/>
    <s v="CHITTAGONG"/>
    <s v="FOB"/>
    <x v="0"/>
    <n v="1"/>
    <m/>
    <s v="RAILWAY"/>
    <s v="GDYNIA"/>
    <s v="1"/>
    <s v="43192/2015/13"/>
    <n v="54"/>
    <s v="AW16"/>
    <s v="INNOVATION DESIGN"/>
    <n v="571"/>
    <m/>
    <m/>
    <m/>
    <n v="8809"/>
    <n v="15.4"/>
    <x v="1"/>
  </r>
  <r>
    <s v="2016-05-24"/>
    <s v="2016-07-06"/>
    <s v="2016-07-11"/>
    <s v="2016-07-11"/>
    <n v="43"/>
    <n v="48"/>
    <s v="CHITTAGONG"/>
    <s v="FOB"/>
    <x v="0"/>
    <n v="1"/>
    <m/>
    <s v="RAILWAY"/>
    <s v="GDYNIA"/>
    <s v="1"/>
    <s v="62092/AW16/1"/>
    <n v="52"/>
    <s v="AW16"/>
    <s v="TRANSFIGURE CLOTHING"/>
    <n v="2407"/>
    <m/>
    <m/>
    <m/>
    <n v="48031"/>
    <n v="33.96"/>
    <x v="1"/>
  </r>
  <r>
    <s v="2016-05-24"/>
    <s v="2016-07-06"/>
    <s v="2016-07-12"/>
    <s v="2016-07-12"/>
    <n v="43"/>
    <n v="49"/>
    <s v="CHITTAGONG"/>
    <s v="FOB"/>
    <x v="0"/>
    <n v="0"/>
    <s v="TGHU9317478"/>
    <s v="RAILWAY"/>
    <s v="GDYNIA"/>
    <s v="1"/>
    <s v="734/2016/1"/>
    <n v="54"/>
    <s v="AW16"/>
    <s v="ZEMTEX EXPORT LTD"/>
    <n v="1769"/>
    <n v="0"/>
    <n v="0"/>
    <n v="1"/>
    <n v="35748"/>
    <n v="65.150000000000006"/>
    <x v="1"/>
  </r>
  <r>
    <s v="2016-05-24"/>
    <s v="2016-07-06"/>
    <s v="2016-07-14"/>
    <s v="2016-07-14"/>
    <n v="43"/>
    <n v="51"/>
    <s v="CHITTAGONG"/>
    <s v="FOB"/>
    <x v="0"/>
    <n v="1"/>
    <s v="CPSU6052555"/>
    <s v="TRUCK"/>
    <s v="GDYNIA"/>
    <s v="1"/>
    <s v="43188/2015/11"/>
    <n v="54"/>
    <s v="AW16"/>
    <s v="FASHION WEAR INT'L"/>
    <n v="1203"/>
    <n v="0"/>
    <n v="0"/>
    <n v="1"/>
    <n v="27070"/>
    <n v="25.41"/>
    <x v="1"/>
  </r>
  <r>
    <s v="2016-05-24"/>
    <s v="2016-07-06"/>
    <s v="2016-07-14"/>
    <s v="2016-07-14"/>
    <n v="43"/>
    <n v="51"/>
    <s v="CHITTAGONG"/>
    <s v="FOB"/>
    <x v="0"/>
    <n v="1"/>
    <m/>
    <s v="TRUCK"/>
    <s v="GDYNIA"/>
    <s v="1"/>
    <s v="568/2016/14"/>
    <n v="54"/>
    <s v="AW16"/>
    <s v="FAIR TRADE INT'L"/>
    <n v="477"/>
    <m/>
    <m/>
    <m/>
    <n v="7760"/>
    <n v="12.3"/>
    <x v="1"/>
  </r>
  <r>
    <s v="2016-05-24"/>
    <s v="2016-07-06"/>
    <s v="2016-07-14"/>
    <s v="2016-07-14"/>
    <n v="43"/>
    <n v="51"/>
    <s v="CHITTAGONG"/>
    <s v="FOB"/>
    <x v="0"/>
    <n v="1"/>
    <m/>
    <s v="TRUCK"/>
    <s v="GDYNIA"/>
    <s v="1"/>
    <s v="574/2016/2"/>
    <n v="54"/>
    <s v="AW16"/>
    <s v="TRANSFIGURE CLOTHING"/>
    <n v="1885"/>
    <m/>
    <m/>
    <m/>
    <n v="38884"/>
    <n v="27.41"/>
    <x v="1"/>
  </r>
  <r>
    <s v="2016-05-24"/>
    <s v="2016-07-06"/>
    <s v="2016-07-15"/>
    <s v="2016-07-15"/>
    <n v="43"/>
    <n v="52"/>
    <s v="CHITTAGONG"/>
    <s v="FOB"/>
    <x v="0"/>
    <n v="1"/>
    <s v="TCNU9664480"/>
    <s v="RAILWAY"/>
    <s v="GDYNIA"/>
    <s v="1"/>
    <s v="1019/2016/4"/>
    <n v="54"/>
    <s v="AW16"/>
    <s v="TEX FASHION GLOBAL"/>
    <n v="1080"/>
    <n v="0"/>
    <n v="0"/>
    <n v="1"/>
    <n v="16281"/>
    <n v="42.02"/>
    <x v="1"/>
  </r>
  <r>
    <s v="2016-05-24"/>
    <s v="2016-07-06"/>
    <s v="2016-07-15"/>
    <s v="2016-07-15"/>
    <n v="43"/>
    <n v="52"/>
    <s v="CHITTAGONG"/>
    <s v="FOB"/>
    <x v="0"/>
    <n v="1"/>
    <m/>
    <s v="RAILWAY"/>
    <s v="GDYNIA"/>
    <s v="1"/>
    <s v="574/2016/16"/>
    <n v="54"/>
    <s v="AW16"/>
    <s v="TRANSFIGURE CLOTHING"/>
    <n v="2075"/>
    <m/>
    <m/>
    <m/>
    <n v="32507"/>
    <n v="23.9"/>
    <x v="1"/>
  </r>
  <r>
    <s v="2016-05-24"/>
    <s v="2016-07-06"/>
    <s v="2016-07-18"/>
    <s v="2016-07-18"/>
    <n v="43"/>
    <n v="55"/>
    <s v="CHITTAGONG"/>
    <s v="FOB"/>
    <x v="0"/>
    <n v="1"/>
    <s v="CAXU9554692"/>
    <s v="RAILWAY"/>
    <s v="GDYNIA"/>
    <s v="1"/>
    <s v="43192/2015/15"/>
    <n v="54"/>
    <s v="AW16"/>
    <s v="INNOVATION DESIGN"/>
    <n v="802"/>
    <n v="0"/>
    <n v="0"/>
    <n v="1"/>
    <n v="14709"/>
    <n v="18.7"/>
    <x v="1"/>
  </r>
  <r>
    <s v="2016-05-24"/>
    <s v="2016-07-06"/>
    <s v="2016-07-18"/>
    <s v="2016-07-18"/>
    <n v="43"/>
    <n v="55"/>
    <s v="CHITTAGONG"/>
    <s v="FOB"/>
    <x v="0"/>
    <n v="1"/>
    <m/>
    <s v="RAILWAY"/>
    <s v="GDYNIA"/>
    <s v="1"/>
    <s v="568/2016/9"/>
    <n v="54"/>
    <s v="AW16"/>
    <s v="FAIR TRADE INT'L"/>
    <n v="331"/>
    <m/>
    <m/>
    <m/>
    <n v="8007"/>
    <n v="10.210000000000001"/>
    <x v="1"/>
  </r>
  <r>
    <s v="2016-05-24"/>
    <s v="2016-07-06"/>
    <s v="2016-07-18"/>
    <s v="2016-07-18"/>
    <n v="43"/>
    <n v="55"/>
    <s v="CHITTAGONG"/>
    <s v="FOB"/>
    <x v="0"/>
    <n v="1"/>
    <m/>
    <s v="RAILWAY"/>
    <s v="GDYNIA"/>
    <s v="1"/>
    <s v="697/2016/6"/>
    <n v="54"/>
    <s v="AW16"/>
    <s v="TEXZAM INTERNATIONAL"/>
    <n v="660"/>
    <m/>
    <m/>
    <m/>
    <n v="10457"/>
    <n v="24.26"/>
    <x v="1"/>
  </r>
  <r>
    <s v="2016-05-24"/>
    <s v="2016-07-06"/>
    <s v="2016-07-18"/>
    <s v="2016-07-18"/>
    <n v="43"/>
    <n v="55"/>
    <s v="CHITTAGONG"/>
    <s v="FOB"/>
    <x v="0"/>
    <n v="1"/>
    <m/>
    <s v="RAILWAY"/>
    <s v="GDYNIA"/>
    <s v="1"/>
    <s v="697/2016/7"/>
    <n v="54"/>
    <s v="AW16"/>
    <s v="TEXZAM INTERNATIONAL"/>
    <n v="333"/>
    <m/>
    <m/>
    <m/>
    <n v="5113"/>
    <n v="12.3"/>
    <x v="1"/>
  </r>
  <r>
    <s v="2016-05-25"/>
    <s v="2016-06-18"/>
    <s v="2016-07-11"/>
    <s v="2016-07-11"/>
    <n v="24"/>
    <n v="47"/>
    <s v="TUTICORIN"/>
    <s v="FOB"/>
    <x v="0"/>
    <n v="0"/>
    <s v="MSKU9568173"/>
    <s v="TRUCK"/>
    <s v="HAMBURG"/>
    <s v="1"/>
    <s v="60982/AW16/1"/>
    <n v="54"/>
    <s v="AW16"/>
    <s v="RVEE"/>
    <n v="2364"/>
    <n v="0"/>
    <n v="0"/>
    <n v="1"/>
    <n v="65694"/>
    <n v="62.12"/>
    <x v="2"/>
  </r>
  <r>
    <s v="2016-05-25"/>
    <s v="2016-06-22"/>
    <s v="2016-06-27"/>
    <s v="2016-06-27"/>
    <n v="28"/>
    <n v="33"/>
    <s v="KARACHI"/>
    <s v="FOB"/>
    <x v="0"/>
    <n v="0"/>
    <s v="CLHU4753690,CMAU8130474"/>
    <s v="TRUCK"/>
    <s v="HAMBURG"/>
    <s v="1"/>
    <s v="43186/2015/1"/>
    <n v="54"/>
    <s v="AW16"/>
    <s v="AZAD INT'L CLOTHING"/>
    <n v="2708"/>
    <n v="0"/>
    <n v="2"/>
    <n v="0"/>
    <n v="47679"/>
    <n v="105.39"/>
    <x v="6"/>
  </r>
  <r>
    <s v="2016-05-25"/>
    <s v="2016-06-23"/>
    <s v="2016-06-27"/>
    <s v="2016-06-27"/>
    <n v="29"/>
    <n v="33"/>
    <s v="SHENZHEN"/>
    <s v="FOB"/>
    <x v="0"/>
    <n v="0"/>
    <s v="PONU1466719,PONU1622684,PONU1772426"/>
    <s v="RAILWAY"/>
    <s v="GDAŃSK"/>
    <s v="1"/>
    <s v="7769/2016/1"/>
    <n v="51"/>
    <s v="AW16"/>
    <s v="BEEKO"/>
    <n v="2823"/>
    <n v="0"/>
    <n v="3"/>
    <n v="0"/>
    <n v="29011"/>
    <n v="130.94"/>
    <x v="0"/>
  </r>
  <r>
    <s v="2016-05-25"/>
    <s v="2016-06-26"/>
    <s v="2016-07-07"/>
    <s v="2016-07-07"/>
    <n v="32"/>
    <n v="43"/>
    <s v="TUTICORIN"/>
    <s v="FOB"/>
    <x v="0"/>
    <n v="1"/>
    <s v="HLXU1315730"/>
    <s v="TRUCK"/>
    <s v="HAMBURG"/>
    <s v="1"/>
    <s v="43190/2015/2"/>
    <n v="54"/>
    <s v="AW16"/>
    <s v="BLOOM CLOTHING CO."/>
    <n v="481"/>
    <n v="1"/>
    <n v="0"/>
    <n v="0"/>
    <n v="7297"/>
    <n v="7.63"/>
    <x v="2"/>
  </r>
  <r>
    <s v="2016-05-25"/>
    <s v="2016-06-26"/>
    <s v="2016-07-07"/>
    <s v="2016-07-07"/>
    <n v="32"/>
    <n v="43"/>
    <s v="TUTICORIN"/>
    <s v="FOB"/>
    <x v="0"/>
    <n v="1"/>
    <m/>
    <s v="TRUCK"/>
    <s v="HAMBURG"/>
    <s v="1"/>
    <s v="716/2016/7"/>
    <n v="54"/>
    <s v="AW16"/>
    <s v="LICHEE APPAREL"/>
    <n v="549"/>
    <m/>
    <m/>
    <m/>
    <n v="10199"/>
    <n v="11.74"/>
    <x v="2"/>
  </r>
  <r>
    <s v="2016-05-25"/>
    <s v="2016-06-27"/>
    <s v="2016-07-01"/>
    <s v="2016-07-01"/>
    <n v="33"/>
    <n v="37"/>
    <s v="YANTIAN"/>
    <s v="FOB"/>
    <x v="0"/>
    <n v="0"/>
    <s v="DRYU4059334"/>
    <s v="RAILWAY"/>
    <s v="GDAŃSK"/>
    <s v="1"/>
    <s v="7665/2016/1"/>
    <n v="51"/>
    <s v="AW16"/>
    <s v="EUROSHINE COMPANY"/>
    <n v="1270"/>
    <n v="0"/>
    <n v="1"/>
    <n v="0"/>
    <n v="18960"/>
    <n v="36.229999999999997"/>
    <x v="0"/>
  </r>
  <r>
    <s v="2016-05-25"/>
    <s v="2016-07-06"/>
    <s v="2016-07-08"/>
    <s v="2016-07-08"/>
    <n v="42"/>
    <n v="44"/>
    <s v="CHITTAGONG"/>
    <s v="FOB"/>
    <x v="0"/>
    <n v="0"/>
    <s v="CPSU6432684"/>
    <s v="TRUCK"/>
    <s v="GDYNIA"/>
    <s v="1"/>
    <s v="43185/2015/6"/>
    <n v="54"/>
    <s v="AW16"/>
    <s v="ASROTEX"/>
    <n v="1933"/>
    <n v="0"/>
    <n v="0"/>
    <n v="1"/>
    <n v="46203"/>
    <n v="66.08"/>
    <x v="1"/>
  </r>
  <r>
    <s v="2016-05-25"/>
    <s v="2016-07-06"/>
    <s v="2016-07-08"/>
    <s v="2016-07-08"/>
    <n v="42"/>
    <n v="44"/>
    <s v="CHITTAGONG"/>
    <s v="FOB"/>
    <x v="0"/>
    <n v="0"/>
    <s v="DRYU9147530"/>
    <s v="TRUCK"/>
    <s v="GDYNIA"/>
    <s v="1"/>
    <s v="568/2016/8"/>
    <n v="54"/>
    <s v="AW16"/>
    <s v="FAIR TRADE INT'L"/>
    <n v="1809"/>
    <n v="0"/>
    <n v="0"/>
    <n v="1"/>
    <n v="39283"/>
    <n v="66.91"/>
    <x v="1"/>
  </r>
  <r>
    <s v="2016-05-25"/>
    <s v="2016-07-06"/>
    <s v="2016-07-08"/>
    <s v="2016-07-08"/>
    <n v="42"/>
    <n v="44"/>
    <s v="CHITTAGONG"/>
    <s v="FOB"/>
    <x v="0"/>
    <n v="1"/>
    <s v="CLHU9063280"/>
    <s v="TRUCK"/>
    <s v="GDYNIA"/>
    <s v="1"/>
    <s v="574/2016/15"/>
    <n v="54"/>
    <s v="AW16"/>
    <s v="TRANSFIGURE CLOTHING"/>
    <n v="2410"/>
    <n v="0"/>
    <n v="0"/>
    <n v="1"/>
    <n v="48998"/>
    <n v="38.869999999999997"/>
    <x v="1"/>
  </r>
  <r>
    <s v="2016-05-25"/>
    <s v="2016-07-06"/>
    <s v="2016-07-08"/>
    <s v="2016-07-08"/>
    <n v="42"/>
    <n v="44"/>
    <s v="CHITTAGONG"/>
    <s v="FOB"/>
    <x v="0"/>
    <n v="1"/>
    <m/>
    <s v="TRUCK"/>
    <s v="GDYNIA"/>
    <s v="1"/>
    <s v="63060/AW16/1"/>
    <n v="52"/>
    <s v="AW16"/>
    <s v="ALEMA TEXTILE LTD."/>
    <n v="2125"/>
    <m/>
    <m/>
    <m/>
    <n v="41703"/>
    <n v="27.9"/>
    <x v="1"/>
  </r>
  <r>
    <s v="2016-05-25"/>
    <s v="2016-07-06"/>
    <s v="2016-07-12"/>
    <s v="2016-07-12"/>
    <n v="42"/>
    <n v="48"/>
    <s v="CHITTAGONG"/>
    <s v="FOB"/>
    <x v="0"/>
    <n v="0"/>
    <s v="HLXU6290906"/>
    <s v="RAILWAY"/>
    <s v="GDYNIA"/>
    <s v="1"/>
    <s v="568/2016/11"/>
    <n v="54"/>
    <s v="AW16"/>
    <s v="FAIR TRADE INT'L"/>
    <n v="2661"/>
    <n v="0"/>
    <n v="0"/>
    <n v="1"/>
    <n v="55669"/>
    <n v="67.12"/>
    <x v="1"/>
  </r>
  <r>
    <s v="2016-05-27"/>
    <s v="2016-07-04"/>
    <s v="2016-07-07"/>
    <s v="2016-07-07"/>
    <n v="38"/>
    <n v="41"/>
    <s v="SHANGHAI"/>
    <s v="FOB"/>
    <x v="0"/>
    <n v="0"/>
    <s v="HLXU5187792,HLXU5287512,TTNU4489243"/>
    <s v="TRUCK"/>
    <s v="GDAŃSK"/>
    <s v="1"/>
    <s v="578/2016/1"/>
    <n v="54"/>
    <s v="AW16"/>
    <s v="JOC GREAT WALL CORP."/>
    <n v="6449"/>
    <n v="0"/>
    <n v="3"/>
    <n v="0"/>
    <n v="131212"/>
    <n v="151.66"/>
    <x v="0"/>
  </r>
  <r>
    <m/>
    <m/>
    <m/>
    <m/>
    <m/>
    <m/>
    <m/>
    <m/>
    <x v="1"/>
    <m/>
    <m/>
    <m/>
    <m/>
    <m/>
    <m/>
    <m/>
    <m/>
    <m/>
    <m/>
    <m/>
    <m/>
    <m/>
    <m/>
    <m/>
    <x v="3"/>
  </r>
  <r>
    <s v="2016-05-27"/>
    <s v="2016-07-04"/>
    <s v="2016-07-07"/>
    <s v="2016-07-07"/>
    <n v="38"/>
    <n v="41"/>
    <s v="SHANGHAI"/>
    <s v="FOB"/>
    <x v="0"/>
    <n v="0"/>
    <s v="HLXU8490333"/>
    <s v="TRUCK"/>
    <s v="GDAŃSK"/>
    <s v="1"/>
    <s v="275/2016/8"/>
    <n v="54"/>
    <s v="AW16"/>
    <s v="SUMEC TEXTILE"/>
    <n v="1118"/>
    <n v="0"/>
    <n v="0"/>
    <n v="1"/>
    <n v="11476"/>
    <n v="62.25"/>
    <x v="0"/>
  </r>
  <r>
    <s v="2016-05-27"/>
    <s v="2016-07-06"/>
    <s v="2016-07-11"/>
    <s v="2016-07-11"/>
    <n v="40"/>
    <n v="45"/>
    <s v="CHITTAGONG"/>
    <s v="FOB"/>
    <x v="0"/>
    <n v="0"/>
    <s v="HLXU3358598"/>
    <s v="TRUCK"/>
    <s v="GDYNIA"/>
    <s v="1"/>
    <s v="734/2016/6"/>
    <n v="54"/>
    <s v="AW16"/>
    <s v="ZEMTEX EXPORT LTD"/>
    <n v="820"/>
    <n v="1"/>
    <n v="0"/>
    <n v="0"/>
    <n v="15556"/>
    <n v="26.49"/>
    <x v="1"/>
  </r>
  <r>
    <s v="2016-05-27"/>
    <s v="2016-07-06"/>
    <s v="2016-07-11"/>
    <s v="2016-07-11"/>
    <n v="40"/>
    <n v="45"/>
    <s v="CHITTAGONG"/>
    <s v="FOB"/>
    <x v="0"/>
    <n v="1"/>
    <s v="TGHU4450810"/>
    <s v="RAILWAY"/>
    <s v="GDYNIA"/>
    <s v="1"/>
    <s v="43188/2015/9"/>
    <n v="54"/>
    <s v="AW16"/>
    <s v="FASHION WEAR INT'L"/>
    <n v="895"/>
    <n v="0"/>
    <n v="1"/>
    <n v="0"/>
    <n v="18881"/>
    <n v="16.899999999999999"/>
    <x v="1"/>
  </r>
  <r>
    <s v="2016-05-27"/>
    <s v="2016-07-06"/>
    <s v="2016-07-11"/>
    <s v="2016-07-11"/>
    <n v="40"/>
    <n v="45"/>
    <s v="CHITTAGONG"/>
    <s v="FOB"/>
    <x v="0"/>
    <n v="1"/>
    <m/>
    <s v="RAILWAY"/>
    <s v="GDYNIA"/>
    <s v="1"/>
    <s v="697/2016/9"/>
    <n v="54"/>
    <s v="AW16"/>
    <s v="TEXZAM INTERNATIONAL"/>
    <n v="178"/>
    <m/>
    <m/>
    <m/>
    <n v="3999"/>
    <n v="16.23"/>
    <x v="1"/>
  </r>
  <r>
    <s v="2016-05-28"/>
    <s v="2016-06-18"/>
    <s v="2016-06-23"/>
    <s v="2016-06-23"/>
    <n v="21"/>
    <n v="26"/>
    <s v="TUTICORIN"/>
    <s v="FOB"/>
    <x v="0"/>
    <n v="0"/>
    <s v="PONU1403393"/>
    <s v="TRUCK"/>
    <s v="HAMBURG"/>
    <s v="1"/>
    <s v="43190/2015/8"/>
    <n v="54"/>
    <s v="AW16"/>
    <s v="BLOOM CLOTHING CO."/>
    <n v="952"/>
    <n v="0"/>
    <n v="1"/>
    <n v="0"/>
    <n v="18014"/>
    <n v="32.130000000000003"/>
    <x v="2"/>
  </r>
  <r>
    <s v="2016-05-28"/>
    <s v="2016-07-01"/>
    <s v="2016-07-11"/>
    <s v="2016-07-11"/>
    <n v="34"/>
    <n v="44"/>
    <s v="CHITTAGONG"/>
    <s v="FOB"/>
    <x v="0"/>
    <n v="1"/>
    <s v="GLDU0396187"/>
    <s v="RAILWAY"/>
    <s v="GDAŃSK"/>
    <s v="1"/>
    <s v="1019/2016/6"/>
    <n v="54"/>
    <s v="AW16"/>
    <s v="TEX FASHION GLOBAL"/>
    <n v="238"/>
    <n v="1"/>
    <n v="0"/>
    <n v="0"/>
    <n v="2837"/>
    <n v="8.94"/>
    <x v="1"/>
  </r>
  <r>
    <s v="2016-05-28"/>
    <s v="2016-07-01"/>
    <s v="2016-07-11"/>
    <s v="2016-07-11"/>
    <n v="34"/>
    <n v="44"/>
    <s v="CHITTAGONG"/>
    <s v="FOB"/>
    <x v="0"/>
    <n v="1"/>
    <m/>
    <s v="RAILWAY"/>
    <s v="GDAŃSK"/>
    <s v="1"/>
    <s v="43192/2015/16"/>
    <n v="54"/>
    <s v="AW16"/>
    <s v="INNOVATION DESIGN"/>
    <n v="726"/>
    <m/>
    <m/>
    <m/>
    <n v="12315"/>
    <n v="20.41"/>
    <x v="1"/>
  </r>
  <r>
    <s v="2016-05-28"/>
    <s v="2016-07-06"/>
    <s v="2016-07-11"/>
    <s v="2016-07-11"/>
    <n v="39"/>
    <n v="44"/>
    <s v="CHITTAGONG"/>
    <s v="FOB"/>
    <x v="0"/>
    <n v="1"/>
    <s v="TGHU4450810"/>
    <s v="RAILWAY"/>
    <s v="GDYNIA"/>
    <s v="1"/>
    <s v="697/2016/12"/>
    <n v="54"/>
    <s v="AW16"/>
    <s v="TEXZAM INTERNATIONAL"/>
    <n v="373"/>
    <n v="0"/>
    <n v="1"/>
    <n v="0"/>
    <n v="8193"/>
    <n v="13.81"/>
    <x v="1"/>
  </r>
  <r>
    <s v="2016-05-28"/>
    <s v="2016-07-06"/>
    <s v="2016-07-11"/>
    <s v="2016-07-11"/>
    <n v="39"/>
    <n v="44"/>
    <s v="CHITTAGONG"/>
    <s v="FOB"/>
    <x v="0"/>
    <n v="1"/>
    <m/>
    <s v="RAILWAY"/>
    <s v="GDYNIA"/>
    <s v="1"/>
    <s v="697/2016/8"/>
    <n v="54"/>
    <s v="AW16"/>
    <s v="TEXZAM INTERNATIONAL"/>
    <n v="316"/>
    <m/>
    <m/>
    <m/>
    <n v="5269"/>
    <n v="9.1199999999999992"/>
    <x v="1"/>
  </r>
  <r>
    <s v="2016-05-28"/>
    <s v="2016-07-06"/>
    <s v="2016-07-15"/>
    <s v="2016-07-15"/>
    <n v="39"/>
    <n v="48"/>
    <s v="SHANGHAI"/>
    <s v="FOB"/>
    <x v="0"/>
    <n v="1"/>
    <s v="LCL"/>
    <s v="TRUCK"/>
    <s v="GDAŃSK"/>
    <s v="1"/>
    <s v="1799/2016/5"/>
    <n v="52"/>
    <s v="AW16"/>
    <s v="HAILI ACCESSORIES"/>
    <n v="10"/>
    <n v="0"/>
    <n v="0"/>
    <n v="0"/>
    <n v="3150"/>
    <n v="0.8"/>
    <x v="0"/>
  </r>
  <r>
    <s v="2016-05-28"/>
    <s v="2016-07-11"/>
    <s v="2016-07-15"/>
    <s v="2016-07-15"/>
    <n v="44"/>
    <n v="48"/>
    <s v="SHANGHAI"/>
    <s v="FOB"/>
    <x v="0"/>
    <n v="1"/>
    <s v=""/>
    <s v="TRUCK"/>
    <s v="GDAŃSK"/>
    <s v="1"/>
    <s v="1305/2016/3"/>
    <n v="52"/>
    <s v="AW16"/>
    <s v="SHANGHAI BOSUN"/>
    <n v="287"/>
    <n v="0"/>
    <n v="0"/>
    <n v="0"/>
    <n v="4501"/>
    <n v="2.77"/>
    <x v="0"/>
  </r>
  <r>
    <s v="2016-05-28"/>
    <s v="2016-07-11"/>
    <s v="2016-07-15"/>
    <s v="2016-07-15"/>
    <n v="44"/>
    <n v="48"/>
    <s v="SHANGHAI"/>
    <s v="FOB"/>
    <x v="0"/>
    <n v="1"/>
    <m/>
    <s v="TRUCK"/>
    <s v="GDAŃSK"/>
    <s v="1"/>
    <s v="588/2016/5"/>
    <n v="52"/>
    <s v="AW16"/>
    <s v="BRIGHT SHOW INT.LTD"/>
    <n v="242"/>
    <n v="0"/>
    <n v="0"/>
    <n v="0"/>
    <n v="3150"/>
    <n v="2.4"/>
    <x v="0"/>
  </r>
  <r>
    <s v="2016-05-28"/>
    <s v="2016-07-11"/>
    <s v="2016-07-15"/>
    <s v="2016-07-15"/>
    <n v="44"/>
    <n v="48"/>
    <s v="SHANGHAI"/>
    <s v="FOB"/>
    <x v="0"/>
    <n v="1"/>
    <m/>
    <s v="TRUCK"/>
    <s v="GDAŃSK"/>
    <s v="1"/>
    <s v="62805/AW16/1"/>
    <n v="52"/>
    <s v="AW16"/>
    <s v="SUZHOU QINJIAN I/E"/>
    <n v="792"/>
    <n v="0"/>
    <n v="0"/>
    <n v="0"/>
    <n v="13001"/>
    <n v="11.66"/>
    <x v="0"/>
  </r>
  <r>
    <s v="2016-05-29"/>
    <s v="2016-06-29"/>
    <s v="2016-07-06"/>
    <s v="2016-07-06"/>
    <n v="31"/>
    <n v="38"/>
    <s v="TUTICORIN"/>
    <s v="FOB"/>
    <x v="0"/>
    <n v="0"/>
    <s v="MSKU2171121"/>
    <s v="TRUCK"/>
    <s v="GDAŃSK"/>
    <s v="1"/>
    <s v="43190/2015/7"/>
    <n v="54"/>
    <s v="AW16"/>
    <s v="BLOOM CLOTHING CO."/>
    <n v="873"/>
    <n v="1"/>
    <n v="0"/>
    <n v="0"/>
    <n v="18481"/>
    <n v="12.84"/>
    <x v="2"/>
  </r>
  <r>
    <s v="2016-05-30"/>
    <s v="2016-07-07"/>
    <s v="2016-07-12"/>
    <s v="2016-07-12"/>
    <n v="38"/>
    <n v="43"/>
    <s v="NINGBO"/>
    <s v="FOB"/>
    <x v="0"/>
    <n v="0"/>
    <s v="PONU1879918"/>
    <s v="TRUCK"/>
    <s v="GDAŃSK"/>
    <s v="1"/>
    <s v="8068/2016/2"/>
    <n v="51"/>
    <s v="AW16"/>
    <s v="BOK CO., LTD."/>
    <n v="1840"/>
    <n v="0"/>
    <n v="1"/>
    <n v="0"/>
    <n v="14160"/>
    <n v="53.19"/>
    <x v="0"/>
  </r>
  <r>
    <s v="2016-05-30"/>
    <s v="2016-07-16"/>
    <s v="2016-07-21"/>
    <s v="2016-07-21"/>
    <n v="47"/>
    <n v="52"/>
    <s v="XIAMEN"/>
    <s v="FOB"/>
    <x v="0"/>
    <n v="0"/>
    <s v="MRKU0088417"/>
    <s v="TRUCK"/>
    <s v="GDAŃSK"/>
    <s v="1"/>
    <s v="61735/AW16/1"/>
    <n v="52"/>
    <s v="AW16"/>
    <s v="QUANZHOU CEREALS O&amp;F"/>
    <n v="1612"/>
    <n v="0"/>
    <n v="1"/>
    <n v="0"/>
    <n v="28804"/>
    <n v="44.99"/>
    <x v="0"/>
  </r>
  <r>
    <s v="2016-05-30"/>
    <s v="2016-07-16"/>
    <s v="2016-07-21"/>
    <s v="2016-07-21"/>
    <n v="47"/>
    <n v="52"/>
    <s v="XIAMEN"/>
    <s v="FOB"/>
    <x v="0"/>
    <n v="0"/>
    <s v="MSKU6446675"/>
    <s v="TRUCK"/>
    <s v="GDAŃSK"/>
    <s v="1"/>
    <s v="1037/2016/5"/>
    <n v="54"/>
    <s v="AW16"/>
    <s v="QUANZHOU CEREALS O&amp;F"/>
    <n v="968"/>
    <n v="0"/>
    <n v="1"/>
    <n v="0"/>
    <n v="19002"/>
    <n v="47.84"/>
    <x v="0"/>
  </r>
  <r>
    <s v="2016-05-30"/>
    <s v="2016-07-16"/>
    <s v="2016-07-21"/>
    <s v="2016-07-21"/>
    <n v="47"/>
    <n v="52"/>
    <s v="XIAMEN"/>
    <s v="FOB"/>
    <x v="0"/>
    <n v="0"/>
    <s v="MSKU8821585"/>
    <s v="TRUCK"/>
    <s v="GDAŃSK"/>
    <s v="1"/>
    <s v="61735/AW16/2"/>
    <n v="52"/>
    <s v="AW16"/>
    <s v="QUANZHOU CEREALS O&amp;F"/>
    <n v="2515"/>
    <n v="0"/>
    <n v="0"/>
    <n v="1"/>
    <n v="45108"/>
    <n v="55.09"/>
    <x v="0"/>
  </r>
  <r>
    <s v="2016-05-31"/>
    <s v="2016-06-04"/>
    <s v="2016-06-13"/>
    <s v="2016-06-13"/>
    <n v="4"/>
    <n v="13"/>
    <s v="ŁÓDŹ"/>
    <s v="DDU"/>
    <x v="2"/>
    <n v="1"/>
    <s v="AIR"/>
    <s v="TRUCK"/>
    <s v="WARSZAWA"/>
    <s v="1"/>
    <s v="42575/2015/7"/>
    <n v="54"/>
    <s v="AW16"/>
    <s v="PADMA SATEL ARAB"/>
    <n v="1025"/>
    <n v="0"/>
    <n v="0"/>
    <n v="0"/>
    <n v="15572"/>
    <m/>
    <x v="1"/>
  </r>
  <r>
    <s v="2016-05-31"/>
    <s v="2016-06-14"/>
    <s v="2016-06-16"/>
    <s v="2016-06-16"/>
    <n v="14"/>
    <n v="16"/>
    <s v="ŁÓDŹ"/>
    <s v="DDU"/>
    <x v="4"/>
    <n v="1"/>
    <s v="LCL"/>
    <s v="RAILWAY"/>
    <s v="MAŁASZEWICZE"/>
    <s v="1"/>
    <s v="275/2016/7"/>
    <n v="54"/>
    <s v="AW16"/>
    <s v="SUMEC TEXTILE"/>
    <n v="361"/>
    <n v="0"/>
    <n v="0"/>
    <n v="0"/>
    <n v="3690"/>
    <n v="12.96"/>
    <x v="0"/>
  </r>
  <r>
    <s v="2016-05-31"/>
    <s v="2016-07-01"/>
    <s v="2016-07-05"/>
    <s v="2016-07-05"/>
    <n v="31"/>
    <n v="35"/>
    <s v="NINGBO"/>
    <s v="FOB"/>
    <x v="0"/>
    <n v="0"/>
    <s v="MRKU0676724"/>
    <s v="TRUCK"/>
    <s v="GDAŃSK"/>
    <s v="1"/>
    <s v="577/2016/9"/>
    <n v="54"/>
    <s v="AW16"/>
    <s v="NINGBO MIAORUI"/>
    <n v="1457"/>
    <n v="0"/>
    <n v="1"/>
    <n v="0"/>
    <n v="23637"/>
    <n v="45.37"/>
    <x v="0"/>
  </r>
  <r>
    <s v="2016-05-31"/>
    <s v="2016-07-01"/>
    <s v="2016-07-05"/>
    <s v="2016-07-05"/>
    <n v="31"/>
    <n v="35"/>
    <s v="NINGBO"/>
    <s v="FOB"/>
    <x v="0"/>
    <n v="0"/>
    <s v="MSKU0603885,MSKU9216568,YMLU3138511"/>
    <s v="TRUCK"/>
    <s v="GDAŃSK"/>
    <s v="1"/>
    <s v="7800/2016/1"/>
    <n v="51"/>
    <s v="AW16"/>
    <s v="VICAN FOOTWEAR"/>
    <n v="2458"/>
    <n v="1"/>
    <n v="0"/>
    <n v="2"/>
    <n v="19740"/>
    <n v="149.27000000000001"/>
    <x v="0"/>
  </r>
  <r>
    <m/>
    <m/>
    <m/>
    <m/>
    <m/>
    <m/>
    <m/>
    <m/>
    <x v="1"/>
    <m/>
    <m/>
    <m/>
    <m/>
    <m/>
    <m/>
    <m/>
    <m/>
    <m/>
    <m/>
    <m/>
    <m/>
    <m/>
    <m/>
    <m/>
    <x v="3"/>
  </r>
  <r>
    <s v="2016-05-31"/>
    <s v="2016-07-01"/>
    <s v="2016-07-06"/>
    <s v="2016-07-06"/>
    <n v="31"/>
    <n v="36"/>
    <s v="NINGBO"/>
    <s v="FOB"/>
    <x v="0"/>
    <n v="0"/>
    <s v="MSKU3905997"/>
    <s v="TRUCK"/>
    <s v="GDAŃSK"/>
    <s v="1"/>
    <s v="8068/2016/5"/>
    <n v="51"/>
    <s v="AW16"/>
    <s v="BOK CO., LTD."/>
    <n v="667"/>
    <n v="1"/>
    <n v="0"/>
    <n v="0"/>
    <n v="5316"/>
    <n v="26.2"/>
    <x v="0"/>
  </r>
  <r>
    <s v="2016-05-31"/>
    <s v="2016-07-01"/>
    <s v="2016-07-06"/>
    <s v="2016-07-06"/>
    <n v="31"/>
    <n v="36"/>
    <s v="NINGBO"/>
    <s v="FOB"/>
    <x v="0"/>
    <n v="0"/>
    <s v="TGHU1658586"/>
    <s v="TRUCK"/>
    <s v="GDAŃSK"/>
    <s v="1"/>
    <s v="9345/2016/2"/>
    <n v="51"/>
    <s v="AW16"/>
    <s v="XIAMEN OCEAN IMP."/>
    <n v="587"/>
    <n v="1"/>
    <n v="0"/>
    <n v="0"/>
    <n v="3920"/>
    <n v="29.42"/>
    <x v="0"/>
  </r>
  <r>
    <s v="2016-05-31"/>
    <s v="2016-07-06"/>
    <s v="2016-07-15"/>
    <s v="2016-07-15"/>
    <n v="36"/>
    <n v="45"/>
    <s v="NINGBO"/>
    <s v="FOB"/>
    <x v="0"/>
    <n v="1"/>
    <s v="LCL"/>
    <s v="TRUCK"/>
    <s v="GDAŃSK"/>
    <s v="1"/>
    <s v="5669/2016/1"/>
    <n v="52"/>
    <s v="AW16"/>
    <s v="NINGBO HAITIAN"/>
    <n v="57"/>
    <n v="0"/>
    <n v="0"/>
    <n v="0"/>
    <n v="19596"/>
    <n v="4.0999999999999996"/>
    <x v="0"/>
  </r>
  <r>
    <s v="2016-06-01"/>
    <s v="2016-06-07"/>
    <s v="2016-06-10"/>
    <s v="2016-06-10"/>
    <n v="6"/>
    <n v="9"/>
    <s v="ŁÓDŹ"/>
    <s v="DDU"/>
    <x v="2"/>
    <n v="1"/>
    <s v="AIR"/>
    <s v="TRUCK"/>
    <s v="WARSZAWA"/>
    <s v="1"/>
    <s v="278/2016/8"/>
    <n v="54"/>
    <s v="AW16"/>
    <s v="XIAMEN KINGLAND"/>
    <n v="653"/>
    <n v="0"/>
    <n v="0"/>
    <n v="0"/>
    <n v="9431"/>
    <m/>
    <x v="0"/>
  </r>
  <r>
    <s v="2016-06-01"/>
    <s v="2016-07-07"/>
    <s v="2016-07-15"/>
    <s v="2016-07-15"/>
    <n v="36"/>
    <n v="44"/>
    <s v="CHITTAGONG"/>
    <s v="FOB"/>
    <x v="0"/>
    <n v="1"/>
    <s v="MRKU2716430"/>
    <s v="RAILWAY"/>
    <s v="GDAŃSK"/>
    <s v="1"/>
    <s v="1019/2016/8"/>
    <n v="54"/>
    <s v="AW16"/>
    <s v="TEX FASHION GLOBAL"/>
    <n v="297"/>
    <n v="0"/>
    <n v="0"/>
    <n v="1"/>
    <n v="3003"/>
    <n v="5.94"/>
    <x v="1"/>
  </r>
  <r>
    <s v="2016-06-01"/>
    <s v="2016-07-07"/>
    <s v="2016-07-15"/>
    <s v="2016-07-15"/>
    <n v="36"/>
    <n v="44"/>
    <s v="CHITTAGONG"/>
    <s v="FOB"/>
    <x v="0"/>
    <n v="1"/>
    <m/>
    <s v="RAILWAY"/>
    <s v="GDAŃSK"/>
    <s v="1"/>
    <s v="1019/2016/9"/>
    <n v="54"/>
    <s v="AW16"/>
    <s v="TEX FASHION GLOBAL"/>
    <n v="333"/>
    <m/>
    <m/>
    <m/>
    <n v="5479"/>
    <n v="5.42"/>
    <x v="1"/>
  </r>
  <r>
    <s v="2016-06-01"/>
    <s v="2016-07-07"/>
    <s v="2016-07-15"/>
    <s v="2016-07-15"/>
    <n v="36"/>
    <n v="44"/>
    <s v="CHITTAGONG"/>
    <s v="FOB"/>
    <x v="0"/>
    <n v="1"/>
    <m/>
    <s v="RAILWAY"/>
    <s v="GDAŃSK"/>
    <s v="1"/>
    <s v="571/2016/2"/>
    <n v="54"/>
    <s v="AW16"/>
    <s v="FASHIONTEX"/>
    <n v="674"/>
    <m/>
    <m/>
    <m/>
    <n v="11786"/>
    <n v="23.71"/>
    <x v="1"/>
  </r>
  <r>
    <s v="2016-06-01"/>
    <s v="2016-07-07"/>
    <s v="2016-07-15"/>
    <s v="2016-07-15"/>
    <n v="36"/>
    <n v="44"/>
    <s v="CHITTAGONG"/>
    <s v="FOB"/>
    <x v="0"/>
    <n v="1"/>
    <m/>
    <s v="RAILWAY"/>
    <s v="GDAŃSK"/>
    <s v="1"/>
    <s v="697/2016/13"/>
    <n v="54"/>
    <s v="AW16"/>
    <s v="TEXZAM INTERNATIONAL"/>
    <n v="1058"/>
    <m/>
    <m/>
    <m/>
    <n v="14193"/>
    <n v="34.479999999999997"/>
    <x v="1"/>
  </r>
  <r>
    <s v="2016-06-03"/>
    <s v="2016-07-11"/>
    <s v="2016-07-15"/>
    <s v="2016-07-15"/>
    <n v="38"/>
    <n v="42"/>
    <s v="SHANGHAI"/>
    <s v="FOB"/>
    <x v="0"/>
    <n v="0"/>
    <s v="TGHU4191670"/>
    <s v="RAILWAY"/>
    <s v="GDAŃSK"/>
    <s v="1"/>
    <s v="275/2016/2"/>
    <n v="54"/>
    <s v="AW16"/>
    <s v="SUMEC TEXTILE"/>
    <n v="856"/>
    <n v="0"/>
    <n v="1"/>
    <n v="0"/>
    <n v="9585"/>
    <n v="45.9"/>
    <x v="0"/>
  </r>
  <r>
    <s v="2016-06-04"/>
    <s v="2016-07-07"/>
    <s v="2016-07-15"/>
    <s v="2016-07-15"/>
    <n v="33"/>
    <n v="41"/>
    <s v="CHITTAGONG"/>
    <s v="FOB"/>
    <x v="0"/>
    <n v="0"/>
    <s v="MSKU5080318"/>
    <s v="RAILWAY"/>
    <s v="GDAŃSK"/>
    <s v="1"/>
    <s v="43188/2015/13"/>
    <n v="54"/>
    <s v="AW16"/>
    <s v="FASHION WEAR INT'L"/>
    <n v="792"/>
    <n v="1"/>
    <n v="0"/>
    <n v="0"/>
    <n v="14475"/>
    <n v="25.2"/>
    <x v="1"/>
  </r>
  <r>
    <s v="2016-06-04"/>
    <s v="2016-07-10"/>
    <s v="2016-07-14"/>
    <s v="2016-07-14"/>
    <n v="36"/>
    <n v="40"/>
    <s v="XIAMEN"/>
    <s v="FOB"/>
    <x v="0"/>
    <n v="0"/>
    <s v="HLXU3334338"/>
    <s v="TRUCK"/>
    <s v="HAMBURG"/>
    <s v="1"/>
    <s v="7533/2016/5"/>
    <n v="54"/>
    <s v="AW16"/>
    <s v="QUANZHOU HONGTU"/>
    <n v="1620"/>
    <n v="1"/>
    <n v="0"/>
    <n v="0"/>
    <n v="12038"/>
    <n v="27.75"/>
    <x v="0"/>
  </r>
  <r>
    <s v="2016-06-04"/>
    <s v="2016-07-11"/>
    <s v="2016-07-14"/>
    <s v="2016-07-14"/>
    <n v="37"/>
    <n v="40"/>
    <s v="XIAMEN"/>
    <s v="FOB"/>
    <x v="0"/>
    <n v="0"/>
    <s v="TCLU4790690"/>
    <s v="TRUCK"/>
    <s v="HAMBURG"/>
    <s v="1"/>
    <s v="7533/2016/6"/>
    <n v="54"/>
    <s v="AW16"/>
    <s v="QUANZHOU HONGTU"/>
    <n v="2654"/>
    <n v="0"/>
    <n v="1"/>
    <n v="0"/>
    <n v="21299"/>
    <n v="56.39"/>
    <x v="0"/>
  </r>
  <r>
    <s v="2016-06-04"/>
    <s v="2016-07-11"/>
    <s v="2016-07-15"/>
    <s v="2016-07-15"/>
    <n v="37"/>
    <n v="41"/>
    <s v="SHANGHAI"/>
    <s v="FOB"/>
    <x v="0"/>
    <n v="1"/>
    <s v="LCL"/>
    <s v="TRUCK"/>
    <s v="GDAŃSK"/>
    <s v="1"/>
    <s v="43063/2015/6"/>
    <n v="52"/>
    <s v="AW16"/>
    <s v="SUZHOU QINJIAN I/E"/>
    <n v="512"/>
    <n v="0"/>
    <n v="0"/>
    <n v="0"/>
    <n v="7200"/>
    <n v="5.51"/>
    <x v="0"/>
  </r>
  <r>
    <s v="2016-06-06"/>
    <s v="2016-06-14"/>
    <s v="2016-06-24"/>
    <s v="2016-06-24"/>
    <n v="8"/>
    <n v="18"/>
    <s v="ŁÓDŹ"/>
    <s v="DDU"/>
    <x v="4"/>
    <n v="1"/>
    <s v="LCL"/>
    <s v="RAILWAY"/>
    <s v="MAŁASZEWICZE"/>
    <s v="1"/>
    <s v="276/2016/2"/>
    <n v="54"/>
    <s v="AW16"/>
    <s v="XIAMEN JUSTSUN"/>
    <n v="315"/>
    <n v="0"/>
    <n v="0"/>
    <n v="0"/>
    <n v="4891"/>
    <n v="5.98"/>
    <x v="0"/>
  </r>
  <r>
    <s v="2016-06-06"/>
    <s v="2016-07-05"/>
    <s v="2016-07-12"/>
    <s v="2016-07-12"/>
    <n v="29"/>
    <n v="36"/>
    <s v="NHAVA SHEVA"/>
    <s v="FOB"/>
    <x v="0"/>
    <n v="0"/>
    <s v="GLDU3200488"/>
    <s v="RAILWAY"/>
    <s v="GDYNIA"/>
    <s v="1"/>
    <s v="688/2016/5"/>
    <n v="54"/>
    <s v="AW16"/>
    <s v="SANGOTRA FASHIONS"/>
    <n v="935"/>
    <n v="1"/>
    <n v="0"/>
    <n v="0"/>
    <n v="19580"/>
    <n v="29.78"/>
    <x v="2"/>
  </r>
  <r>
    <s v="2016-06-06"/>
    <s v="2016-07-07"/>
    <s v="2016-07-14"/>
    <s v="2016-07-14"/>
    <n v="31"/>
    <n v="38"/>
    <s v="NINGBO"/>
    <s v="FOB"/>
    <x v="0"/>
    <n v="0"/>
    <s v="TGHU069200"/>
    <s v="RAILWAY"/>
    <s v="GDAŃSK"/>
    <s v="1"/>
    <s v="7559/2016/4"/>
    <n v="51"/>
    <s v="AW16"/>
    <s v="ZHEJIANG YUHONG"/>
    <n v="377"/>
    <n v="1"/>
    <n v="0"/>
    <n v="0"/>
    <n v="5400"/>
    <n v="25.54"/>
    <x v="0"/>
  </r>
  <r>
    <s v="2016-06-06"/>
    <s v="2016-07-11"/>
    <s v="2016-07-15"/>
    <s v="2016-07-15"/>
    <n v="35"/>
    <n v="39"/>
    <s v="NINGBO"/>
    <s v="FOB"/>
    <x v="0"/>
    <n v="1"/>
    <s v="LCL"/>
    <s v="TRUCK"/>
    <s v="GDAŃSK"/>
    <s v="1"/>
    <s v="928/2016/2"/>
    <n v="54"/>
    <s v="AW16"/>
    <s v="NINGBO HEYU INT."/>
    <n v="33"/>
    <n v="0"/>
    <n v="0"/>
    <n v="0"/>
    <n v="1102"/>
    <n v="1.1299999999999999"/>
    <x v="0"/>
  </r>
  <r>
    <s v="2016-06-07"/>
    <s v="2016-06-09"/>
    <s v="2016-06-14"/>
    <s v="2016-06-14"/>
    <n v="2"/>
    <n v="7"/>
    <s v="ŁÓDŹ"/>
    <s v="DDU"/>
    <x v="2"/>
    <n v="1"/>
    <s v="AIR"/>
    <s v="TRUCK"/>
    <s v="WARSZAWA"/>
    <s v="1"/>
    <s v="43188/2015/7"/>
    <n v="54"/>
    <s v="AW16"/>
    <s v="FASHION WEAR INT'L"/>
    <n v="996"/>
    <n v="0"/>
    <n v="0"/>
    <n v="0"/>
    <n v="24696"/>
    <n v="14.78"/>
    <x v="1"/>
  </r>
  <r>
    <s v="2016-06-07"/>
    <s v="2016-07-22"/>
    <s v="2016-07-27"/>
    <s v="2016-07-27"/>
    <n v="45"/>
    <n v="50"/>
    <s v="XIAMEN"/>
    <s v="FOB"/>
    <x v="0"/>
    <n v="0"/>
    <s v="MSKU6391037,MVIU0009282"/>
    <s v="RAILWAY"/>
    <s v="GDAŃSK"/>
    <s v="1"/>
    <s v="7800/2016/2"/>
    <n v="51"/>
    <s v="AW16"/>
    <s v="VICAN FOOTWEAR"/>
    <n v="2339"/>
    <n v="0"/>
    <n v="1"/>
    <n v="1"/>
    <n v="24180"/>
    <n v="106.08"/>
    <x v="0"/>
  </r>
  <r>
    <s v="2016-06-08"/>
    <s v="2016-06-22"/>
    <s v="2016-06-30"/>
    <s v="2016-06-30"/>
    <n v="14"/>
    <n v="22"/>
    <s v="ŁÓDŹ"/>
    <s v="DDU"/>
    <x v="5"/>
    <n v="1"/>
    <s v=""/>
    <s v="TRUCK"/>
    <s v="WARSZAWA"/>
    <s v="1"/>
    <s v="43185/2015/8"/>
    <n v="54"/>
    <s v="AW16"/>
    <s v="ASROTEX"/>
    <n v="1084"/>
    <n v="0"/>
    <n v="0"/>
    <n v="0"/>
    <n v="22260"/>
    <n v="38.47"/>
    <x v="1"/>
  </r>
  <r>
    <s v="2016-06-08"/>
    <s v="2016-06-22"/>
    <s v="2016-06-30"/>
    <s v="2016-06-30"/>
    <n v="14"/>
    <n v="22"/>
    <s v="ŁÓDŹ"/>
    <s v="DDU"/>
    <x v="5"/>
    <n v="1"/>
    <m/>
    <s v="TRUCK"/>
    <s v="WARSZAWA"/>
    <s v="1"/>
    <s v="43185/2015/9"/>
    <n v="54"/>
    <s v="AW16"/>
    <s v="ASROTEX"/>
    <n v="1110"/>
    <n v="0"/>
    <n v="0"/>
    <n v="0"/>
    <n v="26036"/>
    <n v="22.5"/>
    <x v="1"/>
  </r>
  <r>
    <s v="2016-06-08"/>
    <s v="2016-07-07"/>
    <s v="2016-07-13"/>
    <s v="2016-07-13"/>
    <n v="29"/>
    <n v="35"/>
    <s v="SHENZHEN"/>
    <s v="FOB"/>
    <x v="0"/>
    <n v="0"/>
    <s v="MRKU5290924"/>
    <s v="RAILWAY"/>
    <s v="GDAŃSK"/>
    <s v="1"/>
    <s v="7536/2016/2"/>
    <n v="51"/>
    <s v="AW16"/>
    <s v="YONGXINGLONG CHILDRE"/>
    <n v="765"/>
    <n v="0"/>
    <n v="0"/>
    <n v="1"/>
    <n v="10000"/>
    <n v="54.39"/>
    <x v="0"/>
  </r>
  <r>
    <s v="2016-06-08"/>
    <s v="2016-07-07"/>
    <s v="2016-07-13"/>
    <s v="2016-07-13"/>
    <n v="29"/>
    <n v="35"/>
    <s v="YANTIAN"/>
    <s v="FOB"/>
    <x v="0"/>
    <n v="0"/>
    <s v="MRKU0943190,SCMU4008551"/>
    <s v="RAILWAY"/>
    <s v="GDAŃSK"/>
    <s v="1"/>
    <s v="8298/2016/3"/>
    <n v="51"/>
    <s v="AW16"/>
    <s v="EASTERN CHARM LIMITD"/>
    <n v="1128"/>
    <n v="0"/>
    <n v="2"/>
    <n v="0"/>
    <n v="12380"/>
    <n v="84.4"/>
    <x v="0"/>
  </r>
  <r>
    <s v="2016-06-08"/>
    <s v="2016-07-07"/>
    <s v="2016-07-14"/>
    <s v="2016-07-14"/>
    <n v="29"/>
    <n v="36"/>
    <s v="SHENZHEN"/>
    <s v="FOB"/>
    <x v="0"/>
    <n v="0"/>
    <s v="PONU1466637"/>
    <s v="RAILWAY"/>
    <s v="GDAŃSK"/>
    <s v="1"/>
    <s v="7769/2016/3"/>
    <n v="51"/>
    <s v="AW16"/>
    <s v="BEEKO"/>
    <n v="706"/>
    <n v="0"/>
    <n v="1"/>
    <n v="0"/>
    <n v="7399"/>
    <n v="49.37"/>
    <x v="0"/>
  </r>
  <r>
    <s v="2016-06-11"/>
    <s v="2016-06-24"/>
    <s v="2016-07-05"/>
    <s v="2016-07-05"/>
    <n v="13"/>
    <n v="24"/>
    <s v="ŁÓDŹ"/>
    <s v="DDU"/>
    <x v="4"/>
    <n v="0"/>
    <s v="CLHU8728627"/>
    <s v="RAILWAY"/>
    <s v="MAŁASZEWICZE"/>
    <s v="1"/>
    <s v="61735/AW16/3"/>
    <n v="52"/>
    <s v="AW16"/>
    <s v="QUANZHOU CEREALS O&amp;F"/>
    <n v="2497"/>
    <n v="0"/>
    <n v="1"/>
    <n v="0"/>
    <n v="43829"/>
    <n v="51.05"/>
    <x v="0"/>
  </r>
  <r>
    <s v="2016-06-11"/>
    <s v="2016-07-16"/>
    <s v="2016-07-22"/>
    <s v="2016-07-22"/>
    <n v="35"/>
    <n v="41"/>
    <s v="SHANGHAI"/>
    <s v="FOB"/>
    <x v="0"/>
    <n v="1"/>
    <s v="LCL"/>
    <s v="TRUCK"/>
    <s v="GDAŃSK"/>
    <s v="1"/>
    <s v="8496/2016/1"/>
    <n v="52"/>
    <s v="AW16"/>
    <s v="ZHANGJIAGANG ORCA"/>
    <n v="58"/>
    <n v="0"/>
    <n v="0"/>
    <n v="0"/>
    <n v="14400"/>
    <n v="3.2"/>
    <x v="0"/>
  </r>
  <r>
    <s v="2016-06-13"/>
    <s v="2016-06-15"/>
    <s v="2016-06-20"/>
    <s v="2016-06-20"/>
    <n v="2"/>
    <n v="7"/>
    <s v="ŁÓDŹ"/>
    <s v="DDU"/>
    <x v="2"/>
    <n v="1"/>
    <s v="AIR"/>
    <s v="TRUCK"/>
    <s v="FRANKFURT"/>
    <s v="1"/>
    <s v="43189/2015/7"/>
    <n v="54"/>
    <s v="AW16"/>
    <s v="SAILOR MOON CLOTHING LTD"/>
    <n v="575"/>
    <n v="0"/>
    <n v="0"/>
    <n v="0"/>
    <n v="8625"/>
    <n v="16.559999999999999"/>
    <x v="1"/>
  </r>
  <r>
    <s v="2016-06-13"/>
    <s v="2016-06-15"/>
    <s v="2016-06-20"/>
    <s v="2016-06-20"/>
    <n v="2"/>
    <n v="7"/>
    <s v="ŁÓDŹ"/>
    <s v="DDU"/>
    <x v="2"/>
    <n v="1"/>
    <s v="AIR"/>
    <s v="TRUCK"/>
    <s v="FRANKFURT"/>
    <s v="1"/>
    <s v="572/2016/1"/>
    <n v="52"/>
    <s v="AW16"/>
    <s v="TRANSFIGURE CLOTHING"/>
    <n v="233"/>
    <n v="0"/>
    <n v="0"/>
    <n v="0"/>
    <n v="2240"/>
    <n v="1.66"/>
    <x v="1"/>
  </r>
  <r>
    <s v="2016-06-13"/>
    <s v="2016-06-16"/>
    <s v="2016-06-22"/>
    <s v="2016-06-22"/>
    <n v="3"/>
    <n v="9"/>
    <s v="ŁÓDŹ"/>
    <s v="DDU"/>
    <x v="2"/>
    <n v="1"/>
    <s v="AIR"/>
    <s v="TRUCK"/>
    <s v="FRANKFURT"/>
    <s v="1"/>
    <s v="569/2016/5"/>
    <n v="54"/>
    <s v="AW16"/>
    <s v="SANTEX INC"/>
    <n v="688"/>
    <n v="0"/>
    <n v="0"/>
    <n v="0"/>
    <n v="12852"/>
    <n v="9.6"/>
    <x v="2"/>
  </r>
  <r>
    <s v="2016-06-13"/>
    <s v="2016-07-19"/>
    <s v="2016-07-22"/>
    <s v="2016-07-22"/>
    <n v="36"/>
    <n v="39"/>
    <s v="CHITTAGONG"/>
    <s v="FOB"/>
    <x v="0"/>
    <n v="1"/>
    <s v="HLXU8225601"/>
    <s v="TRUCK"/>
    <s v="GDYNIA"/>
    <s v="1"/>
    <s v="1019/2016/10"/>
    <n v="54"/>
    <s v="AW16"/>
    <s v="TEX FASHION GLOBAL"/>
    <n v="331"/>
    <n v="0"/>
    <n v="0"/>
    <n v="1"/>
    <n v="6634"/>
    <n v="9.5299999999999994"/>
    <x v="1"/>
  </r>
  <r>
    <s v="2016-06-13"/>
    <s v="2016-07-19"/>
    <s v="2016-07-22"/>
    <s v="2016-07-22"/>
    <n v="36"/>
    <n v="39"/>
    <s v="CHITTAGONG"/>
    <s v="FOB"/>
    <x v="0"/>
    <n v="1"/>
    <m/>
    <s v="TRUCK"/>
    <s v="GDYNIA"/>
    <s v="1"/>
    <s v="1019/2016/2"/>
    <n v="54"/>
    <s v="AW16"/>
    <s v="TEX FASHION GLOBAL"/>
    <n v="575"/>
    <m/>
    <m/>
    <m/>
    <n v="7440"/>
    <n v="16.03"/>
    <x v="1"/>
  </r>
  <r>
    <s v="2016-06-13"/>
    <s v="2016-07-19"/>
    <s v="2016-07-22"/>
    <s v="2016-07-22"/>
    <n v="36"/>
    <n v="39"/>
    <s v="CHITTAGONG"/>
    <s v="FOB"/>
    <x v="0"/>
    <n v="1"/>
    <m/>
    <s v="TRUCK"/>
    <s v="GDYNIA"/>
    <s v="1"/>
    <s v="1019/2016/7"/>
    <n v="54"/>
    <s v="AW16"/>
    <s v="TEX FASHION GLOBAL"/>
    <n v="409"/>
    <m/>
    <m/>
    <m/>
    <n v="6127"/>
    <n v="9.98"/>
    <x v="1"/>
  </r>
  <r>
    <s v="2016-06-13"/>
    <s v="2016-07-19"/>
    <s v="2016-07-22"/>
    <s v="2016-07-22"/>
    <n v="36"/>
    <n v="39"/>
    <s v="CHITTAGONG"/>
    <s v="FOB"/>
    <x v="0"/>
    <n v="1"/>
    <m/>
    <s v="TRUCK"/>
    <s v="GDYNIA"/>
    <s v="1"/>
    <s v="43188/2015/12"/>
    <n v="54"/>
    <s v="AW16"/>
    <s v="FASHION WEAR INT'L"/>
    <n v="1177"/>
    <m/>
    <m/>
    <m/>
    <n v="19591"/>
    <n v="31.65"/>
    <x v="1"/>
  </r>
  <r>
    <s v="2016-06-17"/>
    <s v="2016-07-25"/>
    <s v="2016-07-29"/>
    <s v="2016-07-29"/>
    <n v="38"/>
    <n v="42"/>
    <s v="SHANGHAI"/>
    <s v="FOB"/>
    <x v="0"/>
    <n v="0"/>
    <s v="DRYU4006669,FSCU9542064,GATU4371821,HLXU6257868,TCLU4776897,TGHU8578630,TRLU6589580"/>
    <s v="TRUCK"/>
    <s v="GDAŃSK"/>
    <s v="1"/>
    <s v="281/2016/2"/>
    <n v="54"/>
    <s v="AW16"/>
    <s v="ZHEJIANG AMP-KINGHON"/>
    <n v="4214"/>
    <n v="0"/>
    <n v="4"/>
    <n v="3"/>
    <n v="48298"/>
    <n v="414"/>
    <x v="0"/>
  </r>
  <r>
    <m/>
    <m/>
    <m/>
    <m/>
    <m/>
    <m/>
    <m/>
    <m/>
    <x v="1"/>
    <m/>
    <m/>
    <m/>
    <m/>
    <m/>
    <m/>
    <m/>
    <m/>
    <m/>
    <m/>
    <m/>
    <m/>
    <m/>
    <m/>
    <m/>
    <x v="3"/>
  </r>
  <r>
    <m/>
    <m/>
    <m/>
    <m/>
    <m/>
    <m/>
    <m/>
    <m/>
    <x v="1"/>
    <m/>
    <m/>
    <m/>
    <m/>
    <m/>
    <m/>
    <m/>
    <m/>
    <m/>
    <m/>
    <m/>
    <m/>
    <m/>
    <m/>
    <m/>
    <x v="3"/>
  </r>
  <r>
    <s v="2016-06-17"/>
    <s v="2016-07-25"/>
    <s v="2016-08-01"/>
    <s v="2016-08-01"/>
    <n v="38"/>
    <n v="45"/>
    <s v="SHANGHAI"/>
    <s v="FOB"/>
    <x v="0"/>
    <n v="0"/>
    <s v="DFSU2696015"/>
    <s v="RAILWAY"/>
    <s v="GDAŃSK"/>
    <s v="1"/>
    <s v="275/2016/9"/>
    <n v="54"/>
    <s v="AW16"/>
    <s v="SUMEC TEXTILE"/>
    <n v="332"/>
    <n v="1"/>
    <n v="0"/>
    <n v="0"/>
    <n v="3280"/>
    <n v="26.9"/>
    <x v="0"/>
  </r>
  <r>
    <s v="2016-06-17"/>
    <s v="2016-07-25"/>
    <s v="2016-08-01"/>
    <s v="2016-08-01"/>
    <n v="38"/>
    <n v="45"/>
    <s v="SHANGHAI"/>
    <s v="FOB"/>
    <x v="0"/>
    <n v="0"/>
    <s v="FSCU4722490,TTNU5948650"/>
    <s v="RAILWAY"/>
    <s v="GDAŃSK"/>
    <s v="1"/>
    <s v="8343/2016/2"/>
    <n v="51"/>
    <s v="AW16"/>
    <s v="ANHUI TECHNOLOGY I/E"/>
    <n v="2713"/>
    <n v="0"/>
    <n v="2"/>
    <n v="0"/>
    <n v="42410"/>
    <n v="101.24"/>
    <x v="0"/>
  </r>
  <r>
    <s v="2016-06-17"/>
    <s v="2016-07-25"/>
    <s v="2016-08-01"/>
    <s v="2016-08-01"/>
    <n v="38"/>
    <n v="45"/>
    <s v="SHANGHAI"/>
    <s v="FOB"/>
    <x v="0"/>
    <n v="1"/>
    <s v="HLXU1122962"/>
    <s v="RAILWAY"/>
    <s v="GDAŃSK"/>
    <s v="1"/>
    <s v="3676/2016/1"/>
    <n v="52"/>
    <s v="AW16"/>
    <s v="EUMETEX COMPANY"/>
    <n v="266"/>
    <n v="1"/>
    <n v="0"/>
    <n v="0"/>
    <n v="2028"/>
    <n v="6.77"/>
    <x v="0"/>
  </r>
  <r>
    <s v="2016-06-17"/>
    <s v="2016-07-25"/>
    <s v="2016-08-01"/>
    <s v="2016-08-01"/>
    <n v="38"/>
    <n v="45"/>
    <s v="SHANGHAI"/>
    <s v="FOB"/>
    <x v="0"/>
    <n v="1"/>
    <m/>
    <s v="RAILWAY"/>
    <s v="GDAŃSK"/>
    <s v="1"/>
    <s v="5375/2016/1"/>
    <n v="52"/>
    <s v="AW16"/>
    <s v="TONGLU NINGHANG"/>
    <n v="525"/>
    <m/>
    <m/>
    <m/>
    <n v="7179"/>
    <n v="9.2899999999999991"/>
    <x v="0"/>
  </r>
  <r>
    <s v="2016-06-17"/>
    <s v="2016-07-25"/>
    <s v="2016-08-01"/>
    <s v="2016-08-01"/>
    <n v="38"/>
    <n v="45"/>
    <s v="SHANGHAI"/>
    <s v="FOB"/>
    <x v="0"/>
    <n v="1"/>
    <m/>
    <s v="RAILWAY"/>
    <s v="GDAŃSK"/>
    <s v="1"/>
    <s v="5878/2016/2"/>
    <n v="52"/>
    <s v="AW16"/>
    <s v="SHANGHAI QUEENSHOW"/>
    <n v="47"/>
    <m/>
    <m/>
    <m/>
    <n v="1850"/>
    <n v="2.38"/>
    <x v="0"/>
  </r>
  <r>
    <s v="2016-06-18"/>
    <s v="2016-07-25"/>
    <s v="2016-08-01"/>
    <s v="2016-08-01"/>
    <n v="37"/>
    <n v="44"/>
    <s v="NINGBO"/>
    <s v="FOB"/>
    <x v="0"/>
    <n v="0"/>
    <s v="BSIU4068650"/>
    <s v="RAILWAY"/>
    <s v="GDAŃSK"/>
    <s v="1"/>
    <s v="3520/2016/1"/>
    <n v="54"/>
    <s v="AW16"/>
    <s v="NINGBO YINZHOU VANDK"/>
    <n v="1462"/>
    <n v="0"/>
    <n v="1"/>
    <n v="0"/>
    <n v="19178"/>
    <n v="41.64"/>
    <x v="0"/>
  </r>
  <r>
    <s v="2016-06-19"/>
    <s v="2016-06-23"/>
    <s v="2016-07-01"/>
    <s v="2016-07-01"/>
    <n v="4"/>
    <n v="12"/>
    <s v="ŁÓDŹ"/>
    <s v="DDU"/>
    <x v="2"/>
    <n v="1"/>
    <s v="AIR"/>
    <s v="TRUCK"/>
    <s v="WARSZAWA"/>
    <s v="1"/>
    <s v="43186/2015/5"/>
    <n v="54"/>
    <s v="AW16"/>
    <s v="AZAD INT'L CLOTHING"/>
    <n v="1054"/>
    <n v="0"/>
    <n v="0"/>
    <n v="0"/>
    <n v="18571"/>
    <m/>
    <x v="6"/>
  </r>
  <r>
    <s v="2016-06-19"/>
    <s v="2016-06-23"/>
    <s v="2016-07-13"/>
    <s v="2016-07-13"/>
    <n v="4"/>
    <n v="24"/>
    <s v="ŁÓDŹ"/>
    <s v="DDU"/>
    <x v="2"/>
    <n v="1"/>
    <s v="AIR"/>
    <s v="TRUCK"/>
    <s v="WARSZAWA"/>
    <s v="1"/>
    <s v="42566/2015/4"/>
    <n v="54"/>
    <s v="AW16"/>
    <s v="REDWAN TEX&amp;APPARELS"/>
    <n v="646"/>
    <n v="0"/>
    <n v="0"/>
    <n v="0"/>
    <n v="11605"/>
    <n v="17.690000000000001"/>
    <x v="1"/>
  </r>
  <r>
    <s v="2016-06-19"/>
    <s v="2016-06-23"/>
    <s v="2016-08-01"/>
    <s v="2016-08-01"/>
    <n v="4"/>
    <n v="43"/>
    <s v="ŁÓDŹ"/>
    <s v="DDU"/>
    <x v="2"/>
    <n v="1"/>
    <s v="AIR"/>
    <s v="TRUCK"/>
    <s v="WARSZAWA"/>
    <s v="1"/>
    <s v="42566/2015/5"/>
    <n v="54"/>
    <s v="AW16"/>
    <s v="REDWAN TEX&amp;APPARELS"/>
    <n v="319"/>
    <n v="0"/>
    <n v="0"/>
    <n v="0"/>
    <n v="6650"/>
    <n v="12.34"/>
    <x v="1"/>
  </r>
  <r>
    <s v="2016-06-19"/>
    <s v="2016-06-27"/>
    <s v="2016-06-30"/>
    <s v="2016-06-30"/>
    <n v="8"/>
    <n v="11"/>
    <s v="ŁÓDŹ"/>
    <s v="DDU"/>
    <x v="2"/>
    <n v="1"/>
    <s v="AIR"/>
    <s v="TRUCK"/>
    <s v="WARSZAWA"/>
    <s v="1"/>
    <s v="20214/2015/5"/>
    <n v="54"/>
    <s v="SS16"/>
    <s v="LICHEE APPAREL"/>
    <n v="294"/>
    <n v="0"/>
    <n v="0"/>
    <n v="0"/>
    <n v="6020"/>
    <m/>
    <x v="2"/>
  </r>
  <r>
    <s v="2016-06-19"/>
    <s v="2016-06-27"/>
    <s v="2016-06-30"/>
    <s v="2016-06-30"/>
    <n v="8"/>
    <n v="11"/>
    <s v="ŁÓDŹ"/>
    <s v="DDU"/>
    <x v="2"/>
    <n v="1"/>
    <s v="AIR"/>
    <s v="TRUCK"/>
    <s v="WARSZAWA"/>
    <s v="1"/>
    <s v="716/2016/8"/>
    <n v="54"/>
    <s v="AW16"/>
    <s v="LICHEE APPAREL"/>
    <n v="579"/>
    <n v="0"/>
    <n v="0"/>
    <n v="0"/>
    <n v="11902"/>
    <m/>
    <x v="2"/>
  </r>
  <r>
    <s v="2016-06-19"/>
    <s v="2016-07-26"/>
    <s v="2016-08-01"/>
    <s v="2016-08-01"/>
    <n v="37"/>
    <n v="43"/>
    <s v="CHITTAGONG"/>
    <s v="FOB"/>
    <x v="0"/>
    <n v="0"/>
    <s v="DRYU4001060"/>
    <s v="RAILWAY"/>
    <s v="GDYNIA"/>
    <s v="1"/>
    <s v="574/2016/21"/>
    <n v="54"/>
    <s v="AW16"/>
    <s v="TRANSFIGURE CLOTHING"/>
    <n v="3004"/>
    <n v="0"/>
    <n v="1"/>
    <n v="0"/>
    <n v="59376"/>
    <n v="47.75"/>
    <x v="1"/>
  </r>
  <r>
    <s v="2016-06-20"/>
    <s v="2016-06-23"/>
    <s v="2016-07-01"/>
    <s v="2016-07-01"/>
    <n v="3"/>
    <n v="11"/>
    <s v="ŁÓDŹ"/>
    <s v="DDU"/>
    <x v="2"/>
    <n v="1"/>
    <s v="AIR"/>
    <s v="TRUCK"/>
    <s v="WARSZAWA"/>
    <s v="1"/>
    <s v="42575/2015/9"/>
    <n v="54"/>
    <s v="AW16"/>
    <s v="PADMA SATEL ARAB"/>
    <n v="431"/>
    <n v="0"/>
    <n v="0"/>
    <n v="0"/>
    <n v="5001"/>
    <n v="14.6"/>
    <x v="1"/>
  </r>
  <r>
    <s v="2016-06-20"/>
    <s v="2016-07-19"/>
    <s v="2016-07-25"/>
    <s v="2016-07-25"/>
    <n v="29"/>
    <n v="35"/>
    <s v="TUTICORIN"/>
    <s v="FOB"/>
    <x v="0"/>
    <n v="1"/>
    <s v="HLXU3113846"/>
    <s v="TRUCK"/>
    <s v="HAMBURG"/>
    <s v="1"/>
    <s v="43190/2015/9"/>
    <n v="54"/>
    <s v="AW16"/>
    <s v="BLOOM CLOTHING CO."/>
    <n v="299"/>
    <n v="1"/>
    <n v="0"/>
    <n v="0"/>
    <n v="6368"/>
    <n v="3.18"/>
    <x v="2"/>
  </r>
  <r>
    <s v="2016-06-20"/>
    <s v="2016-07-19"/>
    <s v="2016-07-25"/>
    <s v="2016-07-25"/>
    <n v="29"/>
    <n v="35"/>
    <s v="TUTICORIN"/>
    <s v="FOB"/>
    <x v="0"/>
    <n v="1"/>
    <m/>
    <s v="TRUCK"/>
    <s v="HAMBURG"/>
    <s v="1"/>
    <s v="716/2016/9"/>
    <n v="54"/>
    <s v="AW16"/>
    <s v="LICHEE APPAREL"/>
    <n v="1367"/>
    <m/>
    <m/>
    <m/>
    <n v="25772"/>
    <n v="27.26"/>
    <x v="2"/>
  </r>
  <r>
    <s v="2016-06-20"/>
    <s v="2016-07-22"/>
    <s v="2016-07-27"/>
    <s v="2016-07-27"/>
    <n v="32"/>
    <n v="37"/>
    <s v="NINGBO"/>
    <s v="FOB"/>
    <x v="0"/>
    <n v="0"/>
    <s v="MRKU3926024,MSKU0078262,MSKU1285758"/>
    <s v="TRUCK"/>
    <s v="GDAŃSK"/>
    <s v="1"/>
    <s v="577/2016/12"/>
    <n v="54"/>
    <s v="AW16"/>
    <s v="NINGBO MIAORUI"/>
    <n v="3357"/>
    <n v="0"/>
    <n v="0"/>
    <n v="3"/>
    <n v="60711"/>
    <n v="195.65"/>
    <x v="0"/>
  </r>
  <r>
    <m/>
    <m/>
    <m/>
    <m/>
    <m/>
    <m/>
    <m/>
    <m/>
    <x v="1"/>
    <m/>
    <m/>
    <m/>
    <m/>
    <m/>
    <m/>
    <m/>
    <m/>
    <m/>
    <m/>
    <m/>
    <m/>
    <m/>
    <m/>
    <m/>
    <x v="3"/>
  </r>
  <r>
    <s v="2016-06-20"/>
    <s v="2016-07-22"/>
    <s v="2016-07-28"/>
    <s v="2016-07-28"/>
    <n v="32"/>
    <n v="38"/>
    <s v="NINGBO"/>
    <s v="FOB"/>
    <x v="0"/>
    <n v="0"/>
    <s v="BMOU4160797,MRKU4423426,MSKU1694180,MSKU8216624"/>
    <s v="TRUCK"/>
    <s v="GDAŃSK"/>
    <s v="1"/>
    <s v="577/2016/11"/>
    <n v="54"/>
    <s v="AW16"/>
    <s v="NINGBO MIAORUI"/>
    <n v="5861"/>
    <n v="0"/>
    <n v="0"/>
    <n v="4"/>
    <n v="112832"/>
    <n v="258"/>
    <x v="0"/>
  </r>
  <r>
    <m/>
    <m/>
    <m/>
    <m/>
    <m/>
    <m/>
    <m/>
    <m/>
    <x v="1"/>
    <m/>
    <m/>
    <m/>
    <m/>
    <m/>
    <m/>
    <m/>
    <m/>
    <m/>
    <m/>
    <m/>
    <m/>
    <m/>
    <m/>
    <m/>
    <x v="3"/>
  </r>
  <r>
    <m/>
    <m/>
    <m/>
    <m/>
    <m/>
    <m/>
    <m/>
    <m/>
    <x v="1"/>
    <m/>
    <m/>
    <m/>
    <m/>
    <m/>
    <m/>
    <m/>
    <m/>
    <m/>
    <m/>
    <m/>
    <m/>
    <m/>
    <m/>
    <m/>
    <x v="3"/>
  </r>
  <r>
    <s v="2016-06-20"/>
    <s v="2016-07-22"/>
    <s v="2016-07-29"/>
    <s v="2016-07-29"/>
    <n v="32"/>
    <n v="39"/>
    <s v="NINGBO"/>
    <s v="FOB"/>
    <x v="0"/>
    <n v="0"/>
    <s v="BSIU9015610,MRKU3629177,MSKU1113882,TCKU9641705"/>
    <s v="TRUCK"/>
    <s v="GDAŃSK"/>
    <s v="1"/>
    <s v="61863/AW16/2"/>
    <n v="54"/>
    <s v="AW16"/>
    <s v="NINGBO JAGOO TRADING"/>
    <n v="4380"/>
    <n v="0"/>
    <n v="4"/>
    <n v="0"/>
    <n v="55386"/>
    <n v="225.78"/>
    <x v="0"/>
  </r>
  <r>
    <m/>
    <m/>
    <m/>
    <m/>
    <m/>
    <m/>
    <m/>
    <m/>
    <x v="1"/>
    <m/>
    <m/>
    <m/>
    <m/>
    <m/>
    <m/>
    <m/>
    <m/>
    <m/>
    <m/>
    <m/>
    <m/>
    <m/>
    <m/>
    <m/>
    <x v="3"/>
  </r>
  <r>
    <s v="2016-06-21"/>
    <s v="2016-06-26"/>
    <s v="2016-08-01"/>
    <s v="2016-08-01"/>
    <n v="5"/>
    <n v="41"/>
    <s v="ŁÓDŹ"/>
    <s v="DDU"/>
    <x v="2"/>
    <n v="1"/>
    <s v="AIR"/>
    <s v="TRUCK"/>
    <s v="WARSZAWA"/>
    <s v="1"/>
    <s v="42566/2015/2"/>
    <n v="54"/>
    <s v="AW16"/>
    <s v="REDWAN TEX&amp;APPARELS"/>
    <n v="293"/>
    <n v="0"/>
    <n v="0"/>
    <n v="0"/>
    <n v="4724"/>
    <m/>
    <x v="1"/>
  </r>
  <r>
    <s v="2016-06-21"/>
    <s v="2016-06-28"/>
    <s v="2016-07-05"/>
    <s v="2016-07-05"/>
    <n v="7"/>
    <n v="14"/>
    <s v="ŁÓDŹ"/>
    <s v="DDU"/>
    <x v="2"/>
    <n v="1"/>
    <s v="AIR"/>
    <s v="TRUCK"/>
    <s v="WARSZAWA"/>
    <s v="1"/>
    <s v="278/2016/2"/>
    <n v="54"/>
    <s v="AW16"/>
    <s v="XIAMEN KINGLAND"/>
    <n v="364"/>
    <n v="0"/>
    <n v="0"/>
    <n v="0"/>
    <n v="4294"/>
    <m/>
    <x v="0"/>
  </r>
  <r>
    <s v="2016-06-21"/>
    <s v="2016-08-17"/>
    <s v="2016-08-29"/>
    <s v="2016-08-29"/>
    <n v="57"/>
    <n v="69"/>
    <s v="CHITTAGONG"/>
    <s v="FOB"/>
    <x v="0"/>
    <n v="1"/>
    <s v="PONU1889670"/>
    <s v="RAILWAY"/>
    <s v="KOPER"/>
    <s v="1"/>
    <s v="43188/2015/14"/>
    <n v="54"/>
    <s v="AW16"/>
    <s v="FASHION WEAR INT'L"/>
    <n v="400"/>
    <n v="0"/>
    <n v="1"/>
    <n v="0"/>
    <n v="8346"/>
    <n v="12.71"/>
    <x v="1"/>
  </r>
  <r>
    <s v="2016-06-21"/>
    <s v="2016-08-17"/>
    <s v="2016-08-29"/>
    <s v="2016-08-29"/>
    <n v="57"/>
    <n v="69"/>
    <s v="CHITTAGONG"/>
    <s v="FOB"/>
    <x v="0"/>
    <n v="1"/>
    <m/>
    <s v="RAILWAY"/>
    <s v="KOPER"/>
    <s v="1"/>
    <s v="574/2016/19"/>
    <n v="54"/>
    <s v="AW16"/>
    <s v="TRANSFIGURE CLOTHING"/>
    <n v="520"/>
    <m/>
    <m/>
    <m/>
    <n v="9635"/>
    <n v="9.35"/>
    <x v="1"/>
  </r>
  <r>
    <s v="2016-06-21"/>
    <s v="2016-08-17"/>
    <s v="2016-08-29"/>
    <s v="2016-08-29"/>
    <n v="57"/>
    <n v="69"/>
    <s v="CHITTAGONG"/>
    <s v="FOB"/>
    <x v="0"/>
    <n v="1"/>
    <m/>
    <s v="RAILWAY"/>
    <s v="KOPER"/>
    <s v="1"/>
    <s v="574/2016/20"/>
    <n v="54"/>
    <s v="AW16"/>
    <s v="TRANSFIGURE CLOTHING"/>
    <n v="845"/>
    <m/>
    <m/>
    <m/>
    <n v="14946"/>
    <n v="7.52"/>
    <x v="1"/>
  </r>
  <r>
    <s v="2016-06-21"/>
    <s v="2016-08-17"/>
    <s v="2016-08-29"/>
    <s v="2016-08-29"/>
    <n v="57"/>
    <n v="69"/>
    <s v="CHITTAGONG"/>
    <s v="FOB"/>
    <x v="0"/>
    <n v="1"/>
    <m/>
    <s v="RAILWAY"/>
    <s v="KOPER"/>
    <s v="1"/>
    <s v="702/2016/1"/>
    <n v="52"/>
    <s v="AW16"/>
    <s v="TEXZAM INTERNATIONAL"/>
    <n v="1801"/>
    <m/>
    <m/>
    <m/>
    <n v="27800"/>
    <n v="14.98"/>
    <x v="1"/>
  </r>
  <r>
    <s v="2016-06-22"/>
    <s v="2016-06-24"/>
    <s v="2016-06-28"/>
    <s v="2016-06-28"/>
    <n v="2"/>
    <n v="6"/>
    <s v="ŁÓDŹ"/>
    <s v="DDU"/>
    <x v="2"/>
    <n v="1"/>
    <s v="AIR"/>
    <s v="TRUCK"/>
    <s v="FRANKFURT"/>
    <s v="1"/>
    <s v="921/2016/1"/>
    <n v="54"/>
    <s v="AW16"/>
    <s v="RVEE"/>
    <n v="309"/>
    <n v="0"/>
    <n v="0"/>
    <n v="0"/>
    <n v="9201"/>
    <n v="5.96"/>
    <x v="2"/>
  </r>
  <r>
    <s v="2016-06-22"/>
    <s v="2016-07-22"/>
    <s v="2016-07-28"/>
    <s v="2016-07-28"/>
    <n v="30"/>
    <n v="36"/>
    <s v="YANTIAN"/>
    <s v="FOB"/>
    <x v="0"/>
    <n v="0"/>
    <s v="MSKU6983015"/>
    <s v="TRUCK"/>
    <s v="GDAŃSK"/>
    <s v="1"/>
    <s v="7665/2016/2"/>
    <n v="51"/>
    <s v="AW16"/>
    <s v="EUROSHINE COMPANY"/>
    <n v="978"/>
    <n v="0"/>
    <n v="1"/>
    <n v="0"/>
    <n v="13075"/>
    <n v="31.57"/>
    <x v="0"/>
  </r>
  <r>
    <s v="2016-06-22"/>
    <s v="2016-07-22"/>
    <s v="2016-07-29"/>
    <s v="2016-07-29"/>
    <n v="30"/>
    <n v="37"/>
    <s v="YANTIAN"/>
    <s v="FOB"/>
    <x v="0"/>
    <n v="1"/>
    <s v="LCL"/>
    <s v="RAILWAY"/>
    <s v="GDAŃSK"/>
    <s v="1"/>
    <s v="8298/2016/4"/>
    <n v="51"/>
    <s v="AW16"/>
    <s v="EASTERN CHARM LIMITD"/>
    <n v="185"/>
    <n v="0"/>
    <n v="0"/>
    <n v="0"/>
    <n v="1950"/>
    <n v="11.93"/>
    <x v="0"/>
  </r>
  <r>
    <s v="2016-06-22"/>
    <s v="2016-07-24"/>
    <s v="2016-07-27"/>
    <s v="2016-07-27"/>
    <n v="32"/>
    <n v="35"/>
    <s v="TUTICORIN"/>
    <s v="FOB"/>
    <x v="0"/>
    <n v="0"/>
    <s v="HLXU3417427"/>
    <s v="TRUCK"/>
    <s v="HAMBURG"/>
    <s v="1"/>
    <s v="43190/2015/10"/>
    <n v="54"/>
    <s v="AW16"/>
    <s v="BLOOM CLOTHING CO."/>
    <n v="588"/>
    <n v="1"/>
    <n v="0"/>
    <n v="0"/>
    <n v="9639"/>
    <n v="16.079999999999998"/>
    <x v="2"/>
  </r>
  <r>
    <s v="2016-06-22"/>
    <s v="2016-07-28"/>
    <s v="2016-08-02"/>
    <s v="2016-08-02"/>
    <n v="36"/>
    <n v="41"/>
    <s v="TUTICORIN"/>
    <s v="FOB"/>
    <x v="0"/>
    <n v="0"/>
    <s v="POCU0402188"/>
    <s v="RAILWAY"/>
    <s v="GDAŃSK"/>
    <s v="1"/>
    <s v="43190/2015/3"/>
    <n v="54"/>
    <s v="AW16"/>
    <s v="BLOOM CLOTHING CO."/>
    <n v="1075"/>
    <n v="1"/>
    <n v="0"/>
    <n v="0"/>
    <n v="21100"/>
    <n v="14.07"/>
    <x v="2"/>
  </r>
  <r>
    <s v="2016-06-22"/>
    <s v="2016-08-02"/>
    <s v="2016-08-05"/>
    <s v="2016-08-05"/>
    <n v="41"/>
    <n v="44"/>
    <s v="CHITTAGONG"/>
    <s v="FOB"/>
    <x v="0"/>
    <n v="1"/>
    <s v="HLXU6513574"/>
    <s v="TRUCK"/>
    <s v="GDYNIA"/>
    <s v="1"/>
    <s v="43189/2015/8"/>
    <n v="54"/>
    <s v="AW16"/>
    <s v="SAILOR MOON CLOTHING LTD"/>
    <n v="1207"/>
    <n v="0"/>
    <n v="0"/>
    <n v="1"/>
    <n v="17384"/>
    <n v="34.770000000000003"/>
    <x v="1"/>
  </r>
  <r>
    <s v="2016-06-22"/>
    <s v="2016-08-02"/>
    <s v="2016-08-05"/>
    <s v="2016-08-05"/>
    <n v="41"/>
    <n v="44"/>
    <s v="CHITTAGONG"/>
    <s v="FOB"/>
    <x v="0"/>
    <n v="1"/>
    <m/>
    <s v="TRUCK"/>
    <s v="GDYNIA"/>
    <s v="1"/>
    <s v="574/2016/22"/>
    <n v="54"/>
    <s v="AW16"/>
    <s v="TRANSFIGURE CLOTHING"/>
    <n v="2558"/>
    <m/>
    <m/>
    <m/>
    <n v="50941"/>
    <n v="34.85"/>
    <x v="1"/>
  </r>
  <r>
    <s v="2016-06-23"/>
    <s v="2016-06-26"/>
    <s v="2016-07-12"/>
    <s v="2016-07-12"/>
    <n v="3"/>
    <n v="19"/>
    <s v="ŁÓDŹ"/>
    <s v="DDU"/>
    <x v="2"/>
    <n v="1"/>
    <s v="AIR"/>
    <s v="TRUCK"/>
    <s v="WARSZAWA"/>
    <s v="1"/>
    <s v="43187/2015/6"/>
    <n v="54"/>
    <s v="AW16"/>
    <s v="DAZ INTERNATIONAL"/>
    <n v="789"/>
    <n v="0"/>
    <n v="0"/>
    <n v="0"/>
    <n v="18249"/>
    <m/>
    <x v="1"/>
  </r>
  <r>
    <s v="2016-06-23"/>
    <s v="2016-06-26"/>
    <s v="2016-07-12"/>
    <s v="2016-07-12"/>
    <n v="3"/>
    <n v="19"/>
    <s v="ŁÓDŹ"/>
    <s v="DDU"/>
    <x v="2"/>
    <n v="1"/>
    <s v="AIR"/>
    <s v="TRUCK"/>
    <s v="WARSZAWA"/>
    <s v="1"/>
    <s v="697/2016/14"/>
    <n v="54"/>
    <s v="AW16"/>
    <s v="TEXZAM INTERNATIONAL"/>
    <n v="311"/>
    <n v="0"/>
    <n v="0"/>
    <n v="0"/>
    <n v="3080"/>
    <m/>
    <x v="1"/>
  </r>
  <r>
    <s v="2016-06-23"/>
    <s v="2016-07-30"/>
    <s v="2016-08-10"/>
    <s v="2016-08-10"/>
    <n v="37"/>
    <n v="48"/>
    <s v="CHITTAGONG"/>
    <s v="FOB"/>
    <x v="0"/>
    <n v="0"/>
    <s v="MRKU7973874"/>
    <s v="RAILWAY"/>
    <s v="GDAŃSK"/>
    <s v="1"/>
    <s v="697/2016/2"/>
    <n v="54"/>
    <s v="AW16"/>
    <s v="TEXZAM INTERNATIONAL"/>
    <n v="552"/>
    <n v="1"/>
    <n v="0"/>
    <n v="0"/>
    <n v="9777"/>
    <n v="23.39"/>
    <x v="1"/>
  </r>
  <r>
    <s v="2016-06-23"/>
    <s v="2016-07-30"/>
    <s v="2016-08-17"/>
    <s v="2016-08-17"/>
    <n v="37"/>
    <n v="55"/>
    <s v="CHITTAGONG"/>
    <s v="FOB"/>
    <x v="0"/>
    <n v="1"/>
    <s v="PONU7930236"/>
    <s v="RAILWAY"/>
    <s v="GDAŃSK"/>
    <s v="1"/>
    <s v="1019/2016/11"/>
    <n v="54"/>
    <s v="AW16"/>
    <s v="TEX FASHION GLOBAL"/>
    <n v="378"/>
    <n v="0"/>
    <n v="0"/>
    <n v="1"/>
    <n v="5855"/>
    <n v="15.76"/>
    <x v="1"/>
  </r>
  <r>
    <s v="2016-06-23"/>
    <s v="2016-07-30"/>
    <s v="2016-08-17"/>
    <s v="2016-08-17"/>
    <n v="37"/>
    <n v="55"/>
    <s v="CHITTAGONG"/>
    <s v="FOB"/>
    <x v="0"/>
    <n v="1"/>
    <m/>
    <s v="RAILWAY"/>
    <s v="GDAŃSK"/>
    <s v="1"/>
    <s v="568/2016/15"/>
    <n v="54"/>
    <s v="AW16"/>
    <s v="FAIR TRADE INT'L"/>
    <n v="2027"/>
    <m/>
    <m/>
    <m/>
    <n v="40938"/>
    <n v="33.51"/>
    <x v="1"/>
  </r>
  <r>
    <s v="2016-06-23"/>
    <s v="2016-07-30"/>
    <s v="2016-08-17"/>
    <s v="2016-08-17"/>
    <n v="37"/>
    <n v="55"/>
    <s v="CHITTAGONG"/>
    <s v="FOB"/>
    <x v="0"/>
    <n v="1"/>
    <m/>
    <s v="RAILWAY"/>
    <s v="GDAŃSK"/>
    <s v="1"/>
    <s v="571/2016/3"/>
    <n v="54"/>
    <s v="AW16"/>
    <s v="FASHIONTEX"/>
    <n v="994"/>
    <m/>
    <m/>
    <m/>
    <n v="15125"/>
    <n v="20.73"/>
    <x v="1"/>
  </r>
  <r>
    <s v="2016-06-24"/>
    <s v="2016-08-03"/>
    <s v="2016-08-08"/>
    <s v="2016-08-08"/>
    <n v="40"/>
    <n v="45"/>
    <s v="SHANGHAI"/>
    <s v="FOB"/>
    <x v="0"/>
    <n v="0"/>
    <s v="FSCU8940119,SEGU5768156,SEGU5768670"/>
    <s v="RAILWAY"/>
    <s v="GDAŃSK"/>
    <s v="1"/>
    <s v="43063/2015/3"/>
    <n v="52"/>
    <s v="AW16"/>
    <s v="SUZHOU QINJIAN I/E"/>
    <n v="11325"/>
    <n v="0"/>
    <n v="0"/>
    <n v="3"/>
    <n v="166098"/>
    <n v="174.15"/>
    <x v="0"/>
  </r>
  <r>
    <m/>
    <m/>
    <m/>
    <m/>
    <m/>
    <m/>
    <m/>
    <m/>
    <x v="1"/>
    <m/>
    <m/>
    <m/>
    <m/>
    <m/>
    <m/>
    <m/>
    <m/>
    <m/>
    <m/>
    <m/>
    <m/>
    <m/>
    <m/>
    <m/>
    <x v="3"/>
  </r>
  <r>
    <s v="2016-06-24"/>
    <s v="2016-08-03"/>
    <s v="2016-08-09"/>
    <s v="2016-08-09"/>
    <n v="40"/>
    <n v="46"/>
    <s v="SHANGHAI"/>
    <s v="FOB"/>
    <x v="0"/>
    <n v="0"/>
    <s v="CAIU8078100,DFSU7492523,FSCU8905864,FSCU8911086,FSCU8912950,HLXU5128948,HLXU5285588,HLXU8116350,SEGU5769867,TGHU4818482"/>
    <s v="RAILWAY"/>
    <s v="GDAŃSK"/>
    <s v="1"/>
    <s v="275/2016/3"/>
    <n v="54"/>
    <s v="AW16"/>
    <s v="SUMEC TEXTILE"/>
    <n v="6227"/>
    <n v="0"/>
    <n v="3"/>
    <n v="7"/>
    <n v="62883"/>
    <n v="586.37"/>
    <x v="0"/>
  </r>
  <r>
    <m/>
    <m/>
    <m/>
    <m/>
    <m/>
    <m/>
    <m/>
    <m/>
    <x v="1"/>
    <m/>
    <m/>
    <m/>
    <m/>
    <m/>
    <m/>
    <m/>
    <m/>
    <m/>
    <m/>
    <m/>
    <m/>
    <m/>
    <m/>
    <m/>
    <x v="3"/>
  </r>
  <r>
    <m/>
    <m/>
    <m/>
    <m/>
    <m/>
    <m/>
    <m/>
    <m/>
    <x v="1"/>
    <m/>
    <m/>
    <m/>
    <m/>
    <m/>
    <m/>
    <m/>
    <m/>
    <m/>
    <m/>
    <m/>
    <m/>
    <m/>
    <m/>
    <m/>
    <x v="3"/>
  </r>
  <r>
    <m/>
    <m/>
    <m/>
    <m/>
    <m/>
    <m/>
    <m/>
    <m/>
    <x v="1"/>
    <m/>
    <m/>
    <m/>
    <m/>
    <m/>
    <m/>
    <m/>
    <m/>
    <m/>
    <m/>
    <m/>
    <m/>
    <m/>
    <m/>
    <m/>
    <x v="3"/>
  </r>
  <r>
    <m/>
    <m/>
    <m/>
    <m/>
    <m/>
    <m/>
    <m/>
    <m/>
    <x v="1"/>
    <m/>
    <m/>
    <m/>
    <m/>
    <m/>
    <m/>
    <m/>
    <m/>
    <m/>
    <m/>
    <m/>
    <m/>
    <m/>
    <m/>
    <m/>
    <x v="3"/>
  </r>
  <r>
    <s v="2016-06-24"/>
    <s v="2016-08-03"/>
    <s v="2016-08-10"/>
    <s v="2016-08-10"/>
    <n v="40"/>
    <n v="47"/>
    <s v="SHANGHAI"/>
    <s v="FOB"/>
    <x v="0"/>
    <n v="0"/>
    <s v="NYKU8020872"/>
    <s v="RAILWAY"/>
    <s v="GDAŃSK"/>
    <s v="1"/>
    <s v="588/2016/3"/>
    <n v="52"/>
    <s v="AW16"/>
    <s v="BRIGHT SHOW INT.LTD"/>
    <n v="2609"/>
    <n v="0"/>
    <n v="1"/>
    <n v="0"/>
    <n v="35398"/>
    <n v="34.659999999999997"/>
    <x v="0"/>
  </r>
  <r>
    <s v="2016-06-24"/>
    <s v="2016-08-03"/>
    <s v="2016-08-10"/>
    <s v="2016-08-10"/>
    <n v="40"/>
    <n v="47"/>
    <s v="SHANGHAI"/>
    <s v="FOB"/>
    <x v="0"/>
    <n v="1"/>
    <s v="AMFU8788886"/>
    <s v="RAILWAY"/>
    <s v="GDAŃSK"/>
    <s v="1"/>
    <s v="1305/2016/2"/>
    <n v="52"/>
    <s v="AW16"/>
    <s v="SHANGHAI BOSUN"/>
    <n v="517"/>
    <n v="0"/>
    <n v="0"/>
    <n v="1"/>
    <n v="6400"/>
    <n v="6.68"/>
    <x v="0"/>
  </r>
  <r>
    <s v="2016-06-24"/>
    <s v="2016-08-03"/>
    <s v="2016-08-10"/>
    <s v="2016-08-10"/>
    <n v="40"/>
    <n v="47"/>
    <s v="SHANGHAI"/>
    <s v="FOB"/>
    <x v="0"/>
    <n v="1"/>
    <m/>
    <s v="RAILWAY"/>
    <s v="GDAŃSK"/>
    <s v="1"/>
    <s v="285/2016/2"/>
    <n v="54"/>
    <s v="AW16"/>
    <s v="JIANGSU SAINTEK"/>
    <n v="326"/>
    <m/>
    <m/>
    <m/>
    <n v="2722"/>
    <n v="21.7"/>
    <x v="0"/>
  </r>
  <r>
    <s v="2016-06-24"/>
    <s v="2016-08-03"/>
    <s v="2016-08-10"/>
    <s v="2016-08-10"/>
    <n v="40"/>
    <n v="47"/>
    <s v="SHANGHAI"/>
    <s v="FOB"/>
    <x v="0"/>
    <n v="1"/>
    <m/>
    <s v="RAILWAY"/>
    <s v="GDAŃSK"/>
    <s v="1"/>
    <s v="4165/2016/1"/>
    <n v="54"/>
    <s v="AW16"/>
    <s v="ANHUI SUNNY FASHION"/>
    <n v="437"/>
    <m/>
    <m/>
    <m/>
    <n v="4050"/>
    <n v="36.42"/>
    <x v="0"/>
  </r>
  <r>
    <s v="2016-06-24"/>
    <s v="2016-08-03"/>
    <s v="2016-08-10"/>
    <s v="2016-08-10"/>
    <n v="40"/>
    <n v="47"/>
    <s v="SHANGHAI"/>
    <s v="FOB"/>
    <x v="0"/>
    <n v="1"/>
    <s v="CPSU4017196"/>
    <s v="RAILWAY"/>
    <s v="GDAŃSK"/>
    <s v="1"/>
    <s v="1071/2016/6"/>
    <n v="52"/>
    <s v="AW16"/>
    <s v="ZHENJIANG S&amp;C"/>
    <n v="1174"/>
    <n v="0"/>
    <n v="1"/>
    <n v="0"/>
    <n v="15821"/>
    <n v="31.46"/>
    <x v="0"/>
  </r>
  <r>
    <s v="2016-06-24"/>
    <s v="2016-08-03"/>
    <s v="2016-08-10"/>
    <s v="2016-08-10"/>
    <n v="40"/>
    <n v="47"/>
    <s v="SHANGHAI"/>
    <s v="FOB"/>
    <x v="0"/>
    <n v="1"/>
    <m/>
    <s v="RAILWAY"/>
    <s v="GDAŃSK"/>
    <s v="1"/>
    <s v="1799/2016/6"/>
    <n v="52"/>
    <s v="AW16"/>
    <s v="HAILI ACCESSORIES"/>
    <n v="113"/>
    <m/>
    <m/>
    <m/>
    <n v="7452"/>
    <n v="8.6199999999999992"/>
    <x v="0"/>
  </r>
  <r>
    <s v="2016-06-24"/>
    <s v="2016-08-03"/>
    <s v="2016-08-10"/>
    <s v="2016-08-10"/>
    <n v="40"/>
    <n v="47"/>
    <s v="SHANGHAI"/>
    <s v="FOB"/>
    <x v="0"/>
    <n v="1"/>
    <m/>
    <s v="RAILWAY"/>
    <s v="GDAŃSK"/>
    <s v="1"/>
    <s v="287/2016/2"/>
    <n v="54"/>
    <s v="AW16"/>
    <s v="HANGZHOU EAST CO LTD"/>
    <n v="635"/>
    <m/>
    <m/>
    <m/>
    <n v="8298"/>
    <n v="15.62"/>
    <x v="0"/>
  </r>
  <r>
    <s v="2016-06-25"/>
    <s v="2016-06-27"/>
    <s v="2016-07-11"/>
    <s v="2016-07-11"/>
    <n v="2"/>
    <n v="16"/>
    <s v="ŁÓDŹ"/>
    <s v="DDU"/>
    <x v="2"/>
    <n v="1"/>
    <s v="AIR"/>
    <s v="TRUCK"/>
    <s v="WARSZAWA"/>
    <s v="1"/>
    <s v="42575/2015/1"/>
    <n v="54"/>
    <s v="AW16"/>
    <s v="PADMA SATEL ARAB"/>
    <n v="1082"/>
    <n v="0"/>
    <n v="0"/>
    <n v="0"/>
    <n v="14907"/>
    <n v="24.28"/>
    <x v="1"/>
  </r>
  <r>
    <s v="2016-06-25"/>
    <s v="2016-06-27"/>
    <s v="2016-07-11"/>
    <s v="2016-07-11"/>
    <n v="2"/>
    <n v="16"/>
    <s v="ŁÓDŹ"/>
    <s v="DDU"/>
    <x v="2"/>
    <n v="1"/>
    <s v="AIR"/>
    <s v="TRUCK"/>
    <s v="WARSZAWA"/>
    <s v="1"/>
    <s v="42575/2015/10"/>
    <n v="54"/>
    <s v="AW16"/>
    <s v="PADMA SATEL ARAB"/>
    <n v="955"/>
    <n v="0"/>
    <n v="0"/>
    <n v="0"/>
    <n v="12491"/>
    <n v="23.87"/>
    <x v="1"/>
  </r>
  <r>
    <s v="2016-06-25"/>
    <s v="2016-06-27"/>
    <s v="2016-07-11"/>
    <s v="2016-07-11"/>
    <n v="2"/>
    <n v="16"/>
    <s v="ŁÓDŹ"/>
    <s v="DDU"/>
    <x v="2"/>
    <n v="1"/>
    <s v="AIR"/>
    <s v="TRUCK"/>
    <s v="WARSZAWA"/>
    <s v="1"/>
    <s v="42575/2015/8"/>
    <n v="54"/>
    <s v="AW16"/>
    <s v="PADMA SATEL ARAB"/>
    <n v="413"/>
    <n v="0"/>
    <n v="0"/>
    <n v="0"/>
    <n v="5864"/>
    <n v="10.77"/>
    <x v="1"/>
  </r>
  <r>
    <s v="2016-06-25"/>
    <s v="2016-06-28"/>
    <s v="2016-07-07"/>
    <s v="2016-07-07"/>
    <n v="3"/>
    <n v="12"/>
    <s v="ŁÓDŹ"/>
    <s v="DDU"/>
    <x v="2"/>
    <n v="1"/>
    <s v="AIR"/>
    <s v="TRUCK"/>
    <s v="WARSZAWA"/>
    <s v="1"/>
    <s v="688/2016/7"/>
    <n v="54"/>
    <s v="AW16"/>
    <s v="SANGOTRA FASHIONS"/>
    <n v="321"/>
    <n v="0"/>
    <n v="0"/>
    <n v="0"/>
    <n v="3601"/>
    <m/>
    <x v="2"/>
  </r>
  <r>
    <s v="2016-06-25"/>
    <s v="2016-06-29"/>
    <s v="2016-07-07"/>
    <s v="2016-07-07"/>
    <n v="4"/>
    <n v="12"/>
    <s v="ŁÓDŹ"/>
    <s v="DDU"/>
    <x v="2"/>
    <n v="1"/>
    <s v="AIR"/>
    <s v="TRUCK"/>
    <s v="WARSZAWA"/>
    <s v="1"/>
    <s v="43188/2015/15"/>
    <n v="54"/>
    <s v="AW16"/>
    <s v="FASHION WEAR INT'L"/>
    <n v="1482"/>
    <n v="0"/>
    <n v="0"/>
    <n v="0"/>
    <n v="34010"/>
    <n v="29.53"/>
    <x v="1"/>
  </r>
  <r>
    <s v="2016-06-25"/>
    <s v="2016-07-10"/>
    <s v="2016-07-15"/>
    <s v="2016-07-15"/>
    <n v="15"/>
    <n v="20"/>
    <s v="ŁÓDŹ"/>
    <s v="DDU"/>
    <x v="4"/>
    <n v="0"/>
    <s v="FSCU9783020"/>
    <s v="RAILWAY"/>
    <s v="MAŁASZEWICZE"/>
    <s v="1"/>
    <s v="1037/2016/9"/>
    <n v="54"/>
    <s v="AW16"/>
    <s v="QUANZHOU CEREALS O&amp;F"/>
    <n v="1239"/>
    <n v="0"/>
    <n v="1"/>
    <n v="0"/>
    <n v="10900"/>
    <m/>
    <x v="0"/>
  </r>
  <r>
    <s v="2016-06-25"/>
    <s v="2016-07-23"/>
    <s v="2016-07-27"/>
    <s v="2016-07-27"/>
    <n v="28"/>
    <n v="32"/>
    <s v="TUTICORIN"/>
    <s v="FOB"/>
    <x v="0"/>
    <n v="1"/>
    <s v="MRKU4983647"/>
    <s v="TRUCK"/>
    <s v="HAMBURG"/>
    <s v="1"/>
    <s v="4043/2016/1"/>
    <n v="52"/>
    <s v="AW16"/>
    <s v="BLOOM CLOTHING CO."/>
    <n v="1160"/>
    <n v="0"/>
    <n v="0"/>
    <n v="1"/>
    <n v="17643"/>
    <n v="6.2"/>
    <x v="2"/>
  </r>
  <r>
    <s v="2016-06-25"/>
    <s v="2016-07-23"/>
    <s v="2016-07-27"/>
    <s v="2016-07-27"/>
    <n v="28"/>
    <n v="32"/>
    <s v="TUTICORIN"/>
    <s v="FOB"/>
    <x v="0"/>
    <n v="1"/>
    <m/>
    <s v="TRUCK"/>
    <s v="HAMBURG"/>
    <s v="1"/>
    <s v="43183/2015/2"/>
    <n v="54"/>
    <s v="AW16"/>
    <s v="KARTHIKAI TEXTILE"/>
    <n v="2034"/>
    <m/>
    <m/>
    <m/>
    <n v="40975"/>
    <n v="43.19"/>
    <x v="2"/>
  </r>
  <r>
    <s v="2016-06-25"/>
    <s v="2016-07-23"/>
    <s v="2016-07-27"/>
    <s v="2016-07-27"/>
    <n v="28"/>
    <n v="32"/>
    <s v="TUTICORIN"/>
    <s v="FOB"/>
    <x v="0"/>
    <n v="1"/>
    <m/>
    <s v="TRUCK"/>
    <s v="HAMBURG"/>
    <s v="1"/>
    <s v="716/2016/10"/>
    <n v="54"/>
    <s v="AW16"/>
    <s v="LICHEE APPAREL"/>
    <n v="288"/>
    <m/>
    <m/>
    <m/>
    <n v="5328"/>
    <n v="5.78"/>
    <x v="2"/>
  </r>
  <r>
    <s v="2016-06-25"/>
    <s v="2016-07-28"/>
    <s v="2016-08-02"/>
    <s v="2016-08-02"/>
    <n v="33"/>
    <n v="38"/>
    <s v="TUTICORIN"/>
    <s v="FOB"/>
    <x v="0"/>
    <n v="0"/>
    <s v="MSKU2946878"/>
    <s v="RAILWAY"/>
    <s v="GDAŃSK"/>
    <s v="1"/>
    <s v="43190/2015/11"/>
    <n v="54"/>
    <s v="AW16"/>
    <s v="BLOOM CLOTHING CO."/>
    <n v="847"/>
    <n v="1"/>
    <n v="0"/>
    <n v="0"/>
    <n v="16737"/>
    <n v="21.97"/>
    <x v="2"/>
  </r>
  <r>
    <s v="2016-06-25"/>
    <s v="2016-07-31"/>
    <s v="2016-08-23"/>
    <s v="2016-08-23"/>
    <n v="36"/>
    <n v="59"/>
    <s v="CHITTAGONG"/>
    <s v="FOB"/>
    <x v="0"/>
    <n v="1"/>
    <s v="MRKU8870870"/>
    <s v="RAILWAY"/>
    <s v="GDAŃSK"/>
    <s v="1"/>
    <s v="568/2016/16"/>
    <n v="54"/>
    <s v="AW16"/>
    <s v="FAIR TRADE INT'L"/>
    <n v="951"/>
    <n v="1"/>
    <n v="0"/>
    <n v="0"/>
    <n v="17415"/>
    <n v="16"/>
    <x v="1"/>
  </r>
  <r>
    <s v="2016-06-25"/>
    <s v="2016-07-31"/>
    <s v="2016-08-23"/>
    <s v="2016-08-23"/>
    <n v="36"/>
    <n v="59"/>
    <s v="CHITTAGONG"/>
    <s v="FOB"/>
    <x v="0"/>
    <n v="1"/>
    <m/>
    <s v="RAILWAY"/>
    <s v="GDAŃSK"/>
    <s v="1"/>
    <s v="574/2016/23"/>
    <n v="54"/>
    <s v="AW16"/>
    <s v="TRANSFIGURE CLOTHING"/>
    <n v="783"/>
    <m/>
    <m/>
    <m/>
    <n v="14295"/>
    <n v="14"/>
    <x v="1"/>
  </r>
  <r>
    <s v="2016-06-26"/>
    <s v="2016-06-28"/>
    <s v="2016-06-30"/>
    <s v="2016-06-30"/>
    <n v="2"/>
    <n v="4"/>
    <s v="ŁÓDŹ"/>
    <s v="DDU"/>
    <x v="2"/>
    <n v="1"/>
    <s v="AIR"/>
    <s v="TRUCK"/>
    <s v="FRANKFURT"/>
    <s v="1"/>
    <s v="1037/2016/10"/>
    <n v="54"/>
    <s v="AW16"/>
    <s v="QUANZHOU CEREALS O&amp;F"/>
    <n v="2374"/>
    <n v="0"/>
    <n v="0"/>
    <n v="0"/>
    <n v="39599"/>
    <n v="57.52"/>
    <x v="0"/>
  </r>
  <r>
    <s v="2016-06-26"/>
    <s v="2016-08-10"/>
    <s v="2016-08-17"/>
    <s v="2016-08-17"/>
    <n v="45"/>
    <n v="52"/>
    <s v="CHITTAGONG"/>
    <s v="FOB"/>
    <x v="0"/>
    <n v="1"/>
    <s v="HLXU8083786"/>
    <s v="RAILWAY"/>
    <s v="GDYNIA"/>
    <s v="1"/>
    <s v="43189/2015/9"/>
    <n v="54"/>
    <s v="AW16"/>
    <s v="SAILOR MOON CLOTHING LTD"/>
    <n v="799"/>
    <n v="0"/>
    <n v="0"/>
    <n v="1"/>
    <n v="11881"/>
    <n v="19.68"/>
    <x v="1"/>
  </r>
  <r>
    <s v="2016-06-26"/>
    <s v="2016-08-10"/>
    <s v="2016-08-17"/>
    <s v="2016-08-17"/>
    <n v="45"/>
    <n v="52"/>
    <s v="CHITTAGONG"/>
    <s v="FOB"/>
    <x v="0"/>
    <n v="1"/>
    <m/>
    <s v="RAILWAY"/>
    <s v="GDYNIA"/>
    <s v="1"/>
    <s v="574/2016/24"/>
    <n v="54"/>
    <s v="AW16"/>
    <s v="TRANSFIGURE CLOTHING"/>
    <n v="2904"/>
    <m/>
    <m/>
    <m/>
    <n v="55389"/>
    <n v="43.31"/>
    <x v="1"/>
  </r>
  <r>
    <s v="2016-06-27"/>
    <s v="2016-06-29"/>
    <s v="2016-07-11"/>
    <s v="2016-07-11"/>
    <n v="2"/>
    <n v="14"/>
    <s v="ŁÓDŹ"/>
    <s v="DDU"/>
    <x v="2"/>
    <n v="1"/>
    <s v="AIR"/>
    <s v="TRUCK"/>
    <s v="WARSZAWA"/>
    <s v="1"/>
    <s v="42575/2015/12"/>
    <n v="54"/>
    <s v="AW16"/>
    <s v="PADMA SATEL ARAB"/>
    <n v="495"/>
    <n v="0"/>
    <n v="0"/>
    <n v="0"/>
    <n v="6987"/>
    <n v="12.46"/>
    <x v="1"/>
  </r>
  <r>
    <s v="2016-06-27"/>
    <s v="2016-07-21"/>
    <s v="2016-08-04"/>
    <s v="2016-08-04"/>
    <n v="24"/>
    <n v="38"/>
    <s v="NHAVA SHEVA"/>
    <s v="FOB"/>
    <x v="0"/>
    <n v="0"/>
    <s v="HLXU8470785"/>
    <s v="TRUCK"/>
    <s v="HAMBURG"/>
    <s v="1"/>
    <s v="61435/AW16/1"/>
    <n v="54"/>
    <s v="AW16"/>
    <s v="SANGOTRA FASHIONS"/>
    <n v="3375"/>
    <n v="0"/>
    <n v="0"/>
    <n v="1"/>
    <n v="45400"/>
    <n v="67.819999999999993"/>
    <x v="2"/>
  </r>
  <r>
    <s v="2016-06-27"/>
    <s v="2016-07-30"/>
    <s v="2016-08-03"/>
    <s v="2016-08-03"/>
    <n v="33"/>
    <n v="37"/>
    <s v="NINGBO"/>
    <s v="FOB"/>
    <x v="0"/>
    <n v="0"/>
    <s v="MSKU0008033,MSKU0280463,MSKU8412381,MSKU9600327"/>
    <s v="TRUCK"/>
    <s v="GDAŃSK"/>
    <s v="1"/>
    <s v="577/2016/13"/>
    <n v="54"/>
    <s v="AW16"/>
    <s v="NINGBO MIAORUI"/>
    <n v="5178"/>
    <n v="0"/>
    <n v="0"/>
    <n v="4"/>
    <n v="93391"/>
    <n v="268.73"/>
    <x v="0"/>
  </r>
  <r>
    <m/>
    <m/>
    <m/>
    <m/>
    <m/>
    <m/>
    <m/>
    <m/>
    <x v="1"/>
    <m/>
    <m/>
    <m/>
    <m/>
    <m/>
    <m/>
    <m/>
    <m/>
    <m/>
    <m/>
    <m/>
    <m/>
    <m/>
    <m/>
    <m/>
    <x v="3"/>
  </r>
  <r>
    <m/>
    <m/>
    <m/>
    <m/>
    <m/>
    <m/>
    <m/>
    <m/>
    <x v="1"/>
    <m/>
    <m/>
    <m/>
    <m/>
    <m/>
    <m/>
    <m/>
    <m/>
    <m/>
    <m/>
    <m/>
    <m/>
    <m/>
    <m/>
    <m/>
    <x v="3"/>
  </r>
  <r>
    <s v="2016-06-27"/>
    <s v="2016-07-30"/>
    <s v="2016-08-04"/>
    <s v="2016-08-04"/>
    <n v="33"/>
    <n v="38"/>
    <s v="NINGBO"/>
    <s v="FOB"/>
    <x v="0"/>
    <n v="0"/>
    <s v="GESU2977498"/>
    <s v="TRUCK"/>
    <s v="GDAŃSK"/>
    <s v="1"/>
    <s v="8068/2016/4"/>
    <n v="51"/>
    <s v="AW16"/>
    <s v="BOK CO., LTD."/>
    <n v="871"/>
    <n v="1"/>
    <n v="0"/>
    <n v="0"/>
    <n v="7534"/>
    <n v="25.26"/>
    <x v="0"/>
  </r>
  <r>
    <s v="2016-06-27"/>
    <s v="2016-07-30"/>
    <s v="2016-08-04"/>
    <s v="2016-08-04"/>
    <n v="33"/>
    <n v="38"/>
    <s v="NINGBO"/>
    <s v="FOB"/>
    <x v="0"/>
    <n v="0"/>
    <s v="PONU1480403,PONU1671816"/>
    <s v="TRUCK"/>
    <s v="GDAŃSK"/>
    <s v="1"/>
    <s v="7559/2016/3"/>
    <n v="51"/>
    <s v="AW16"/>
    <s v="ZHEJIANG YUHONG"/>
    <n v="1983"/>
    <n v="0"/>
    <n v="2"/>
    <n v="0"/>
    <n v="28160"/>
    <n v="98.65"/>
    <x v="0"/>
  </r>
  <r>
    <s v="2016-06-27"/>
    <s v="2016-07-30"/>
    <s v="2016-08-04"/>
    <s v="2016-08-04"/>
    <n v="33"/>
    <n v="38"/>
    <s v="NINGBO"/>
    <s v="FOB"/>
    <x v="0"/>
    <n v="1"/>
    <s v="MSKU6870317"/>
    <s v="TRUCK"/>
    <s v="GDAŃSK"/>
    <s v="1"/>
    <s v="3703/2016/2"/>
    <n v="54"/>
    <s v="AW16"/>
    <s v="VIVID COLOUR"/>
    <n v="501"/>
    <n v="0"/>
    <n v="1"/>
    <n v="0"/>
    <n v="8692"/>
    <n v="19.010000000000002"/>
    <x v="0"/>
  </r>
  <r>
    <s v="2016-06-27"/>
    <s v="2016-07-30"/>
    <s v="2016-08-04"/>
    <s v="2016-08-04"/>
    <n v="33"/>
    <n v="38"/>
    <s v="NINGBO"/>
    <s v="FOB"/>
    <x v="0"/>
    <n v="1"/>
    <m/>
    <s v="TRUCK"/>
    <s v="GDAŃSK"/>
    <s v="1"/>
    <s v="703/2016/3"/>
    <n v="54"/>
    <s v="AW16"/>
    <s v="NINGBO EVERGREEN"/>
    <n v="842"/>
    <m/>
    <m/>
    <m/>
    <n v="14108"/>
    <n v="35.65"/>
    <x v="0"/>
  </r>
  <r>
    <s v="2016-06-27"/>
    <s v="2016-08-03"/>
    <s v="2016-08-08"/>
    <s v="2016-08-08"/>
    <n v="37"/>
    <n v="42"/>
    <s v="CHITTAGONG"/>
    <s v="FOB"/>
    <x v="0"/>
    <n v="0"/>
    <s v="IPXU3170320"/>
    <s v="RAILWAY"/>
    <s v="GDYNIA"/>
    <s v="1"/>
    <s v="43189/2015/11"/>
    <n v="54"/>
    <s v="AW16"/>
    <s v="SAILOR MOON CLOTHING LTD"/>
    <n v="977"/>
    <n v="1"/>
    <n v="0"/>
    <n v="0"/>
    <n v="12770"/>
    <n v="25.26"/>
    <x v="1"/>
  </r>
  <r>
    <s v="2016-06-27"/>
    <s v="2016-08-04"/>
    <s v="2016-08-23"/>
    <s v="2016-08-23"/>
    <n v="38"/>
    <n v="57"/>
    <s v="CHITTAGONG"/>
    <s v="FOB"/>
    <x v="0"/>
    <n v="0"/>
    <s v="HLBU1436185"/>
    <s v="RAILWAY"/>
    <s v="GDYNIA"/>
    <s v="1"/>
    <s v="697/2016/17"/>
    <n v="54"/>
    <s v="AW16"/>
    <s v="TEXZAM INTERNATIONAL"/>
    <n v="1084"/>
    <n v="0"/>
    <n v="0"/>
    <n v="1"/>
    <n v="18694"/>
    <n v="69.31"/>
    <x v="1"/>
  </r>
  <r>
    <s v="2016-06-27"/>
    <s v="2016-08-04"/>
    <s v="2016-08-23"/>
    <s v="2016-08-23"/>
    <n v="38"/>
    <n v="57"/>
    <s v="CHITTAGONG"/>
    <s v="FOB"/>
    <x v="0"/>
    <n v="1"/>
    <s v="CLHU8767114"/>
    <s v="RAILWAY"/>
    <s v="GDYNIA"/>
    <s v="1"/>
    <s v="43189/2015/10"/>
    <n v="54"/>
    <s v="AW16"/>
    <s v="SAILOR MOON CLOTHING LTD"/>
    <n v="1118"/>
    <n v="0"/>
    <n v="0"/>
    <n v="1"/>
    <n v="21023"/>
    <n v="41.29"/>
    <x v="1"/>
  </r>
  <r>
    <s v="2016-06-27"/>
    <s v="2016-08-04"/>
    <s v="2016-08-23"/>
    <s v="2016-08-23"/>
    <n v="38"/>
    <n v="57"/>
    <s v="CHITTAGONG"/>
    <s v="FOB"/>
    <x v="0"/>
    <n v="1"/>
    <m/>
    <s v="RAILWAY"/>
    <s v="GDYNIA"/>
    <s v="1"/>
    <s v="568/2016/19"/>
    <n v="54"/>
    <s v="AW16"/>
    <s v="FAIR TRADE INT'L"/>
    <n v="250"/>
    <m/>
    <m/>
    <m/>
    <n v="3968"/>
    <n v="10.130000000000001"/>
    <x v="1"/>
  </r>
  <r>
    <s v="2016-06-27"/>
    <s v="2016-08-04"/>
    <s v="2016-08-23"/>
    <s v="2016-08-23"/>
    <n v="38"/>
    <n v="57"/>
    <s v="CHITTAGONG"/>
    <s v="FOB"/>
    <x v="0"/>
    <n v="1"/>
    <m/>
    <s v="RAILWAY"/>
    <s v="GDYNIA"/>
    <s v="1"/>
    <s v="697/2016/18"/>
    <n v="54"/>
    <s v="AW16"/>
    <s v="TEXZAM INTERNATIONAL"/>
    <n v="507"/>
    <m/>
    <m/>
    <m/>
    <n v="7647"/>
    <n v="15.49"/>
    <x v="1"/>
  </r>
  <r>
    <s v="2016-06-27"/>
    <s v="2016-08-04"/>
    <s v="2016-08-24"/>
    <s v="2016-08-24"/>
    <n v="38"/>
    <n v="58"/>
    <s v="CHITTAGONG"/>
    <s v="FOB"/>
    <x v="0"/>
    <n v="0"/>
    <s v="HLBU1771141"/>
    <s v="TRUCK"/>
    <s v="GDYNIA"/>
    <s v="1"/>
    <s v="568/2016/18"/>
    <n v="54"/>
    <s v="AW16"/>
    <s v="FAIR TRADE INT'L"/>
    <n v="1635"/>
    <n v="0"/>
    <n v="0"/>
    <n v="1"/>
    <n v="29952"/>
    <n v="64.099999999999994"/>
    <x v="1"/>
  </r>
  <r>
    <s v="2016-06-28"/>
    <s v="2016-06-30"/>
    <s v="2016-07-11"/>
    <s v="2016-07-11"/>
    <n v="2"/>
    <n v="13"/>
    <s v="ŁÓDŹ"/>
    <s v="DDU"/>
    <x v="2"/>
    <n v="1"/>
    <s v="AIR"/>
    <s v="TRUCK"/>
    <s v="WARSZAWA"/>
    <s v="1"/>
    <s v="42575/2015/11"/>
    <n v="54"/>
    <s v="AW16"/>
    <s v="PADMA SATEL ARAB"/>
    <n v="584"/>
    <n v="0"/>
    <n v="0"/>
    <n v="0"/>
    <n v="7435"/>
    <m/>
    <x v="1"/>
  </r>
  <r>
    <s v="2016-06-28"/>
    <s v="2016-07-04"/>
    <s v="2016-07-05"/>
    <s v="2016-07-05"/>
    <n v="6"/>
    <n v="7"/>
    <s v="WARSZAWA"/>
    <s v="DDU"/>
    <x v="2"/>
    <n v="1"/>
    <s v="AIR"/>
    <s v="TRUCK"/>
    <s v="FRANKFURT"/>
    <s v="1"/>
    <s v="43192/2015/17"/>
    <n v="54"/>
    <s v="AW16"/>
    <s v="INNOVATION DESIGN"/>
    <n v="302"/>
    <n v="0"/>
    <n v="0"/>
    <n v="0"/>
    <n v="3701"/>
    <n v="8.43"/>
    <x v="1"/>
  </r>
  <r>
    <s v="2016-06-29"/>
    <s v="2016-07-30"/>
    <s v="2016-08-04"/>
    <s v="2016-08-04"/>
    <n v="31"/>
    <n v="36"/>
    <s v="SHENZHEN"/>
    <s v="FOB"/>
    <x v="0"/>
    <n v="0"/>
    <s v="MSKU7454628"/>
    <s v="TRUCK"/>
    <s v="GDAŃSK"/>
    <s v="1"/>
    <s v="7536/2016/3"/>
    <n v="51"/>
    <s v="AW16"/>
    <s v="YONGXINGLONG CHILDRE"/>
    <n v="1259"/>
    <n v="1"/>
    <n v="0"/>
    <n v="0"/>
    <n v="11060"/>
    <n v="26.09"/>
    <x v="0"/>
  </r>
  <r>
    <s v="2016-06-30"/>
    <s v="2016-08-10"/>
    <s v="2016-09-05"/>
    <s v="2016-09-05"/>
    <n v="41"/>
    <n v="67"/>
    <s v="CHITTAGONG"/>
    <s v="FOB"/>
    <x v="0"/>
    <n v="1"/>
    <s v="HLXU3081857"/>
    <s v="RAILWAY"/>
    <s v="GDYNIA"/>
    <s v="1"/>
    <s v="568/2016/17"/>
    <n v="54"/>
    <s v="AW16"/>
    <s v="FAIR TRADE INT'L"/>
    <n v="243"/>
    <n v="1"/>
    <n v="0"/>
    <n v="0"/>
    <n v="3550"/>
    <n v="7.82"/>
    <x v="1"/>
  </r>
  <r>
    <s v="2016-06-30"/>
    <s v="2016-08-10"/>
    <s v="2016-09-05"/>
    <s v="2016-09-05"/>
    <n v="41"/>
    <n v="67"/>
    <s v="CHITTAGONG"/>
    <s v="FOB"/>
    <x v="0"/>
    <n v="1"/>
    <m/>
    <s v="RAILWAY"/>
    <s v="GDYNIA"/>
    <s v="1"/>
    <s v="697/2016/16"/>
    <n v="54"/>
    <s v="AW16"/>
    <s v="TEXZAM INTERNATIONAL"/>
    <n v="334"/>
    <m/>
    <m/>
    <m/>
    <n v="4462"/>
    <n v="6.45"/>
    <x v="1"/>
  </r>
  <r>
    <s v="2016-06-30"/>
    <s v="2016-08-10"/>
    <s v="2016-09-05"/>
    <s v="2016-09-05"/>
    <n v="41"/>
    <n v="67"/>
    <s v="CHITTAGONG"/>
    <s v="FOB"/>
    <x v="0"/>
    <n v="1"/>
    <m/>
    <s v="RAILWAY"/>
    <s v="GDYNIA"/>
    <s v="1"/>
    <s v="697/2016/19"/>
    <n v="54"/>
    <s v="AW16"/>
    <s v="TEXZAM INTERNATIONAL"/>
    <n v="272"/>
    <m/>
    <m/>
    <m/>
    <n v="3295"/>
    <n v="10.88"/>
    <x v="1"/>
  </r>
  <r>
    <s v="2016-07-01"/>
    <s v="2016-07-03"/>
    <s v="2016-07-14"/>
    <s v="2016-07-14"/>
    <n v="2"/>
    <n v="13"/>
    <s v="ŁÓDŹ"/>
    <s v="DDU"/>
    <x v="2"/>
    <n v="1"/>
    <s v="AIR"/>
    <s v="TRUCK"/>
    <s v="WARSZAWA"/>
    <s v="1"/>
    <s v="1019/2016/1"/>
    <n v="54"/>
    <s v="AW16"/>
    <s v="TEX FASHION GLOBAL"/>
    <n v="714"/>
    <n v="0"/>
    <n v="0"/>
    <n v="0"/>
    <n v="8701"/>
    <m/>
    <x v="1"/>
  </r>
  <r>
    <s v="2016-07-01"/>
    <s v="2016-07-04"/>
    <s v="2016-07-06"/>
    <s v="2016-07-06"/>
    <n v="3"/>
    <n v="5"/>
    <s v="ŁÓDŹ"/>
    <s v="DDU"/>
    <x v="2"/>
    <n v="1"/>
    <s v="AIR"/>
    <s v="TRUCK"/>
    <s v="FRANKFURT"/>
    <s v="1"/>
    <s v="1037/2016/1"/>
    <n v="54"/>
    <s v="AW16"/>
    <s v="QUANZHOU CEREALS O&amp;F"/>
    <n v="1253"/>
    <n v="0"/>
    <n v="0"/>
    <n v="0"/>
    <n v="21902"/>
    <n v="21.62"/>
    <x v="0"/>
  </r>
  <r>
    <s v="2016-07-01"/>
    <s v="2016-08-04"/>
    <s v="2016-08-10"/>
    <s v="2016-08-10"/>
    <n v="34"/>
    <n v="40"/>
    <s v="XIAMEN"/>
    <s v="FOB"/>
    <x v="0"/>
    <n v="0"/>
    <s v="GATU0589374"/>
    <s v="RAILWAY"/>
    <s v="GDAŃSK"/>
    <s v="1"/>
    <s v="4183/2016/1"/>
    <n v="54"/>
    <s v="AW16"/>
    <s v="QUANZHOU ANCHOR"/>
    <n v="330"/>
    <n v="1"/>
    <n v="0"/>
    <n v="0"/>
    <n v="3651"/>
    <n v="28.6"/>
    <x v="0"/>
  </r>
  <r>
    <s v="2016-07-01"/>
    <s v="2016-08-08"/>
    <s v="2016-08-11"/>
    <s v="2016-08-11"/>
    <n v="38"/>
    <n v="41"/>
    <s v="SHANGHAI"/>
    <s v="FOB"/>
    <x v="0"/>
    <n v="0"/>
    <s v="FSCU9454446,HLBU1410365"/>
    <s v="RAILWAY"/>
    <s v="GDAŃSK"/>
    <s v="1"/>
    <s v="275/2016/12"/>
    <n v="54"/>
    <s v="AW16"/>
    <s v="SUMEC TEXTILE"/>
    <n v="1329"/>
    <n v="0"/>
    <n v="1"/>
    <n v="1"/>
    <n v="13392"/>
    <n v="101.13"/>
    <x v="0"/>
  </r>
  <r>
    <s v="2016-07-01"/>
    <s v="2016-08-08"/>
    <s v="2016-08-11"/>
    <s v="2016-08-11"/>
    <n v="38"/>
    <n v="41"/>
    <s v="SHANGHAI"/>
    <s v="FOB"/>
    <x v="0"/>
    <n v="0"/>
    <s v="HLXU1171951"/>
    <s v="RAILWAY"/>
    <s v="GDAŃSK"/>
    <s v="1"/>
    <s v="275/2016/11"/>
    <n v="54"/>
    <s v="AW16"/>
    <s v="SUMEC TEXTILE"/>
    <n v="448"/>
    <n v="1"/>
    <n v="0"/>
    <n v="0"/>
    <n v="4634"/>
    <n v="16.43"/>
    <x v="0"/>
  </r>
  <r>
    <s v="2016-07-01"/>
    <s v="2016-08-08"/>
    <s v="2016-08-11"/>
    <s v="2016-08-11"/>
    <n v="38"/>
    <n v="41"/>
    <s v="SHANGHAI"/>
    <s v="FOB"/>
    <x v="0"/>
    <n v="0"/>
    <s v="TCLU4141411"/>
    <s v="RAILWAY"/>
    <s v="GDAŃSK"/>
    <s v="1"/>
    <s v="43063/2015/11"/>
    <n v="52"/>
    <s v="AW16"/>
    <s v="SUZHOU QINJIAN I/E"/>
    <n v="1994"/>
    <n v="0"/>
    <n v="1"/>
    <n v="0"/>
    <n v="29073"/>
    <n v="25.13"/>
    <x v="0"/>
  </r>
  <r>
    <s v="2016-07-01"/>
    <s v="2016-08-08"/>
    <s v="2016-08-12"/>
    <s v="2016-08-12"/>
    <n v="38"/>
    <n v="42"/>
    <s v="SHANGHAI"/>
    <s v="FOB"/>
    <x v="0"/>
    <n v="1"/>
    <s v="SEGU5766739"/>
    <s v="RAILWAY"/>
    <s v="GDAŃSK"/>
    <s v="1"/>
    <s v="1071/2016/3"/>
    <n v="52"/>
    <s v="AW16"/>
    <s v="ZHENJIANG S&amp;C"/>
    <n v="2579"/>
    <n v="0"/>
    <n v="0"/>
    <n v="1"/>
    <n v="34902"/>
    <n v="35.99"/>
    <x v="0"/>
  </r>
  <r>
    <s v="2016-07-01"/>
    <s v="2016-08-08"/>
    <s v="2016-08-12"/>
    <s v="2016-08-12"/>
    <n v="38"/>
    <n v="42"/>
    <s v="SHANGHAI"/>
    <s v="FOB"/>
    <x v="0"/>
    <n v="1"/>
    <m/>
    <s v="RAILWAY"/>
    <s v="GDAŃSK"/>
    <s v="1"/>
    <s v="1799/2016/2"/>
    <n v="52"/>
    <s v="AW16"/>
    <s v="HAILI ACCESSORIES"/>
    <n v="38"/>
    <m/>
    <m/>
    <m/>
    <n v="3200"/>
    <n v="2.74"/>
    <x v="0"/>
  </r>
  <r>
    <s v="2016-07-01"/>
    <s v="2016-08-08"/>
    <s v="2016-08-12"/>
    <s v="2016-08-12"/>
    <n v="38"/>
    <n v="42"/>
    <s v="SHANGHAI"/>
    <s v="FOB"/>
    <x v="0"/>
    <n v="1"/>
    <m/>
    <s v="RAILWAY"/>
    <s v="GDAŃSK"/>
    <s v="1"/>
    <s v="588/2016/6"/>
    <n v="52"/>
    <s v="AW16"/>
    <s v="BRIGHT SHOW INT.LTD"/>
    <n v="286"/>
    <m/>
    <m/>
    <m/>
    <n v="4200"/>
    <n v="4.3099999999999996"/>
    <x v="0"/>
  </r>
  <r>
    <s v="2016-07-01"/>
    <s v="2016-08-08"/>
    <s v="2016-08-12"/>
    <s v="2016-08-12"/>
    <n v="38"/>
    <n v="42"/>
    <s v="SHANGHAI"/>
    <s v="FOB"/>
    <x v="0"/>
    <n v="1"/>
    <m/>
    <s v="RAILWAY"/>
    <s v="GDAŃSK"/>
    <s v="1"/>
    <s v="6237/2016/2"/>
    <n v="54"/>
    <s v="AW16"/>
    <s v="ANHUI GARMENTS I&amp;E"/>
    <n v="426"/>
    <m/>
    <m/>
    <m/>
    <n v="5931"/>
    <n v="16.68"/>
    <x v="0"/>
  </r>
  <r>
    <s v="2016-07-02"/>
    <s v="2016-08-06"/>
    <s v="2016-08-12"/>
    <s v="2016-08-12"/>
    <n v="35"/>
    <n v="41"/>
    <s v="CHITTAGONG"/>
    <s v="FOB"/>
    <x v="0"/>
    <n v="0"/>
    <s v="MRKU4006660"/>
    <s v="RAILWAY"/>
    <s v="GDAŃSK"/>
    <s v="1"/>
    <s v="734/2016/2"/>
    <n v="54"/>
    <s v="AW16"/>
    <s v="ZEMTEX EXPORT LTD"/>
    <n v="1119"/>
    <n v="0"/>
    <n v="0"/>
    <n v="1"/>
    <n v="19128"/>
    <n v="62.1"/>
    <x v="1"/>
  </r>
  <r>
    <s v="2016-07-02"/>
    <s v="2016-08-06"/>
    <s v="2016-08-16"/>
    <s v="2016-08-16"/>
    <n v="35"/>
    <n v="45"/>
    <s v="CHITTAGONG"/>
    <s v="FOB"/>
    <x v="0"/>
    <n v="0"/>
    <s v="PONU0901956"/>
    <s v="RAILWAY"/>
    <s v="GDAŃSK"/>
    <s v="1"/>
    <s v="5344/2016/1"/>
    <n v="54"/>
    <s v="AW16"/>
    <s v="S.B.KNITTING LTD."/>
    <n v="911"/>
    <n v="1"/>
    <n v="0"/>
    <n v="0"/>
    <n v="17584"/>
    <n v="25.3"/>
    <x v="1"/>
  </r>
  <r>
    <s v="2016-07-03"/>
    <s v="2016-07-05"/>
    <s v="2016-07-11"/>
    <s v="2016-07-11"/>
    <n v="2"/>
    <n v="8"/>
    <s v="ŁÓDŹ"/>
    <s v="DDU"/>
    <x v="2"/>
    <n v="1"/>
    <s v="AIR"/>
    <s v="TRUCK"/>
    <s v="WARSZAWA"/>
    <s v="1"/>
    <s v="569/2016/6"/>
    <n v="54"/>
    <s v="AW16"/>
    <s v="SANTEX INC"/>
    <n v="771"/>
    <n v="0"/>
    <n v="0"/>
    <n v="0"/>
    <n v="14865"/>
    <n v="13.94"/>
    <x v="2"/>
  </r>
  <r>
    <s v="2016-07-04"/>
    <s v="2016-07-05"/>
    <s v="2016-07-12"/>
    <s v="2016-07-12"/>
    <n v="1"/>
    <n v="8"/>
    <s v="WARSZAWA"/>
    <s v="DDU"/>
    <x v="2"/>
    <n v="1"/>
    <s v="AIR"/>
    <s v="TRUCK"/>
    <s v="WARSZAWA"/>
    <s v="1"/>
    <s v="43186/2015/4"/>
    <n v="54"/>
    <s v="AW16"/>
    <s v="AZAD INT'L CLOTHING"/>
    <n v="302"/>
    <n v="0"/>
    <n v="0"/>
    <n v="0"/>
    <n v="6166"/>
    <m/>
    <x v="6"/>
  </r>
  <r>
    <s v="2016-07-04"/>
    <s v="2016-07-11"/>
    <s v="2016-07-15"/>
    <s v="2016-07-15"/>
    <n v="7"/>
    <n v="11"/>
    <s v="ŁÓDŹ"/>
    <s v="DDU"/>
    <x v="2"/>
    <n v="1"/>
    <s v="AIR"/>
    <s v="TRUCK"/>
    <s v="WARSZAWA"/>
    <s v="1"/>
    <s v="43192/2015/18"/>
    <n v="54"/>
    <s v="AW16"/>
    <s v="INNOVATION DESIGN"/>
    <n v="755"/>
    <n v="0"/>
    <n v="0"/>
    <n v="0"/>
    <n v="14010"/>
    <m/>
    <x v="1"/>
  </r>
  <r>
    <s v="2016-07-04"/>
    <s v="2016-07-12"/>
    <s v="2016-07-14"/>
    <s v="2016-07-14"/>
    <n v="8"/>
    <n v="10"/>
    <s v="ŁÓDŹ"/>
    <s v="DDU"/>
    <x v="2"/>
    <n v="1"/>
    <s v="AIR"/>
    <s v="TRUCK"/>
    <s v="VIENNA"/>
    <s v="1"/>
    <s v="688/2016/8"/>
    <n v="54"/>
    <s v="AW16"/>
    <s v="SANGOTRA FASHIONS"/>
    <n v="647"/>
    <n v="0"/>
    <n v="0"/>
    <n v="0"/>
    <n v="13177"/>
    <m/>
    <x v="2"/>
  </r>
  <r>
    <s v="2016-07-04"/>
    <s v="2016-07-31"/>
    <s v="2016-08-05"/>
    <s v="2016-08-05"/>
    <n v="27"/>
    <n v="32"/>
    <s v="NHAVA SHEVA"/>
    <s v="FOB"/>
    <x v="0"/>
    <n v="1"/>
    <s v="LCL"/>
    <s v="TRUCK"/>
    <s v="HAMBURG"/>
    <s v="1"/>
    <s v="3706/2016/4"/>
    <n v="54"/>
    <s v="AW16"/>
    <s v="SEER GLOBAL LTD."/>
    <n v="333"/>
    <n v="0"/>
    <n v="0"/>
    <n v="0"/>
    <n v="5835"/>
    <n v="6.22"/>
    <x v="2"/>
  </r>
  <r>
    <s v="2016-07-04"/>
    <s v="2016-08-07"/>
    <s v="2016-08-16"/>
    <s v="2016-08-16"/>
    <n v="34"/>
    <n v="43"/>
    <s v="CHITTAGONG"/>
    <s v="FOB"/>
    <x v="0"/>
    <n v="1"/>
    <s v="MSKU6106124"/>
    <s v="RAILWAY"/>
    <s v="GDAŃSK"/>
    <s v="1"/>
    <s v="727/2016/3"/>
    <n v="54"/>
    <s v="AW16"/>
    <s v="SHUDDHO MODEHAUS"/>
    <n v="1198"/>
    <n v="0"/>
    <n v="1"/>
    <n v="0"/>
    <n v="18490"/>
    <n v="29.31"/>
    <x v="1"/>
  </r>
  <r>
    <s v="2016-07-04"/>
    <s v="2016-08-07"/>
    <s v="2016-08-16"/>
    <s v="2016-08-16"/>
    <n v="34"/>
    <n v="43"/>
    <s v="CHITTAGONG"/>
    <s v="FOB"/>
    <x v="0"/>
    <n v="1"/>
    <m/>
    <s v="RAILWAY"/>
    <s v="GDAŃSK"/>
    <s v="1"/>
    <s v="734/2016/7"/>
    <n v="54"/>
    <s v="AW16"/>
    <s v="ZEMTEX EXPORT LTD"/>
    <n v="331"/>
    <m/>
    <m/>
    <m/>
    <n v="6585"/>
    <n v="24.51"/>
    <x v="1"/>
  </r>
  <r>
    <s v="2016-07-04"/>
    <s v="2016-08-12"/>
    <s v="2016-08-17"/>
    <s v="2016-08-17"/>
    <n v="39"/>
    <n v="44"/>
    <s v="XIAMEN"/>
    <s v="FOB"/>
    <x v="0"/>
    <n v="1"/>
    <s v="MSKU3838287"/>
    <s v="RAILWAY"/>
    <s v="GDAŃSK"/>
    <s v="1"/>
    <s v="18336/2016/1"/>
    <n v="51"/>
    <s v="AW16"/>
    <s v="VICAN FOOTWEAR"/>
    <n v="78"/>
    <n v="1"/>
    <n v="0"/>
    <n v="0"/>
    <n v="2808"/>
    <n v="10.62"/>
    <x v="0"/>
  </r>
  <r>
    <s v="2016-07-04"/>
    <s v="2016-08-12"/>
    <s v="2016-08-17"/>
    <s v="2016-08-17"/>
    <n v="39"/>
    <n v="44"/>
    <s v="XIAMEN"/>
    <s v="FOB"/>
    <x v="0"/>
    <n v="1"/>
    <m/>
    <s v="RAILWAY"/>
    <s v="GDAŃSK"/>
    <s v="1"/>
    <s v="60881/AW16/1"/>
    <n v="54"/>
    <s v="AW16"/>
    <s v="TALENTED DRAGON LTD."/>
    <n v="447"/>
    <m/>
    <m/>
    <m/>
    <n v="10101"/>
    <n v="4.79"/>
    <x v="0"/>
  </r>
  <r>
    <s v="2016-07-05"/>
    <s v="2016-08-21"/>
    <s v="2016-08-26"/>
    <s v="2016-08-26"/>
    <n v="47"/>
    <n v="52"/>
    <s v="QINGDAO"/>
    <s v="FOB"/>
    <x v="0"/>
    <n v="0"/>
    <s v="MSKU4020000"/>
    <s v="RAILWAY"/>
    <s v="GDAŃSK"/>
    <s v="1"/>
    <s v="43063/2015/9"/>
    <n v="52"/>
    <s v="AW16"/>
    <s v="SUZHOU QINJIAN I/E"/>
    <n v="812"/>
    <n v="1"/>
    <n v="0"/>
    <n v="0"/>
    <n v="11320"/>
    <n v="13.69"/>
    <x v="0"/>
  </r>
  <r>
    <s v="2016-07-07"/>
    <s v="2016-07-19"/>
    <s v="2016-07-25"/>
    <s v="2016-07-25"/>
    <n v="12"/>
    <n v="18"/>
    <s v="ŁÓDŹ"/>
    <s v="DDU"/>
    <x v="4"/>
    <n v="0"/>
    <s v="CARU9618472,TCKU9021108,TTNU9431183"/>
    <s v="RAILWAY"/>
    <s v="MAŁASZEWICZE"/>
    <s v="1"/>
    <s v="62103/AW16/3"/>
    <n v="52"/>
    <s v="AW16"/>
    <s v="NINGBO MIAORUI"/>
    <n v="3700"/>
    <n v="0"/>
    <n v="3"/>
    <n v="0"/>
    <n v="59974"/>
    <m/>
    <x v="0"/>
  </r>
  <r>
    <s v="2016-07-07"/>
    <s v="2016-08-21"/>
    <s v="2016-08-25"/>
    <s v="2016-08-25"/>
    <n v="45"/>
    <n v="49"/>
    <s v="SHANGHAI"/>
    <s v="FOB"/>
    <x v="0"/>
    <n v="0"/>
    <s v="MSKU7126531"/>
    <s v="TRUCK"/>
    <s v="GDAŃSK"/>
    <s v="1"/>
    <s v="43063/2015/10"/>
    <n v="52"/>
    <s v="AW16"/>
    <s v="SUZHOU QINJIAN I/E"/>
    <n v="1108"/>
    <n v="1"/>
    <n v="0"/>
    <n v="0"/>
    <n v="15301"/>
    <n v="19.73"/>
    <x v="0"/>
  </r>
  <r>
    <s v="2016-07-08"/>
    <s v="2016-08-16"/>
    <s v="2016-08-19"/>
    <s v="2016-08-19"/>
    <n v="39"/>
    <n v="42"/>
    <s v="SHANGHAI"/>
    <s v="FOB"/>
    <x v="0"/>
    <n v="1"/>
    <s v="IPXU3706259"/>
    <s v="TRUCK"/>
    <s v="GDAŃSK"/>
    <s v="1"/>
    <s v="1071/2016/7"/>
    <n v="52"/>
    <s v="AW16"/>
    <s v="ZHENJIANG S&amp;C"/>
    <n v="264"/>
    <n v="1"/>
    <n v="0"/>
    <n v="0"/>
    <n v="4100"/>
    <n v="5.26"/>
    <x v="0"/>
  </r>
  <r>
    <s v="2016-07-08"/>
    <s v="2016-08-16"/>
    <s v="2016-08-19"/>
    <s v="2016-08-19"/>
    <n v="39"/>
    <n v="42"/>
    <s v="SHANGHAI"/>
    <s v="FOB"/>
    <x v="0"/>
    <n v="1"/>
    <m/>
    <s v="TRUCK"/>
    <s v="GDAŃSK"/>
    <s v="1"/>
    <s v="43063/2015/12"/>
    <n v="52"/>
    <s v="AW16"/>
    <s v="SUZHOU QINJIAN I/E"/>
    <n v="901"/>
    <m/>
    <m/>
    <m/>
    <n v="14778"/>
    <n v="15.1"/>
    <x v="0"/>
  </r>
  <r>
    <s v="2016-07-09"/>
    <s v="2016-07-13"/>
    <s v="2016-07-29"/>
    <s v="2016-07-29"/>
    <n v="4"/>
    <n v="20"/>
    <s v="ŁÓDŹ"/>
    <s v="DDU"/>
    <x v="2"/>
    <n v="1"/>
    <s v="AIR"/>
    <s v="TRUCK"/>
    <s v="WARSZAWA"/>
    <s v="1"/>
    <s v="42575/2015/2"/>
    <n v="54"/>
    <s v="AW16"/>
    <s v="PADMA SATEL ARAB"/>
    <n v="414"/>
    <n v="0"/>
    <n v="0"/>
    <n v="0"/>
    <n v="4961"/>
    <n v="10.63"/>
    <x v="1"/>
  </r>
  <r>
    <s v="2016-07-09"/>
    <s v="2016-07-31"/>
    <s v="2016-08-05"/>
    <s v="2016-08-05"/>
    <n v="22"/>
    <n v="27"/>
    <s v="TUTICORIN"/>
    <s v="FOB"/>
    <x v="0"/>
    <n v="1"/>
    <s v="LCL"/>
    <s v="TRUCK"/>
    <s v="HAMBURG"/>
    <s v="1"/>
    <s v="921/2016/8"/>
    <n v="54"/>
    <s v="AW16"/>
    <s v="RVEE"/>
    <n v="35"/>
    <n v="0"/>
    <n v="0"/>
    <n v="0"/>
    <n v="840"/>
    <n v="0.95"/>
    <x v="2"/>
  </r>
  <r>
    <s v="2016-07-10"/>
    <s v="2016-08-12"/>
    <s v="2016-08-18"/>
    <s v="2016-08-18"/>
    <n v="33"/>
    <n v="39"/>
    <s v="CHITTAGONG"/>
    <s v="FOB"/>
    <x v="0"/>
    <n v="1"/>
    <s v="MRKU4627651"/>
    <s v="TRUCK"/>
    <s v="GDAŃSK"/>
    <s v="1"/>
    <s v="568/2016/20"/>
    <n v="54"/>
    <s v="AW16"/>
    <s v="FAIR TRADE INT'L"/>
    <n v="832"/>
    <n v="0"/>
    <n v="0"/>
    <n v="1"/>
    <n v="15115"/>
    <n v="57.4"/>
    <x v="1"/>
  </r>
  <r>
    <s v="2016-07-10"/>
    <s v="2016-08-12"/>
    <s v="2016-08-18"/>
    <s v="2016-08-18"/>
    <n v="33"/>
    <n v="39"/>
    <s v="CHITTAGONG"/>
    <s v="FOB"/>
    <x v="0"/>
    <n v="1"/>
    <m/>
    <s v="TRUCK"/>
    <s v="GDAŃSK"/>
    <s v="1"/>
    <s v="727/2016/1"/>
    <n v="54"/>
    <s v="AW16"/>
    <s v="SHUDDHO MODEHAUS"/>
    <n v="477"/>
    <m/>
    <m/>
    <m/>
    <n v="7636"/>
    <n v="12.44"/>
    <x v="1"/>
  </r>
  <r>
    <s v="2016-07-11"/>
    <s v="2016-08-06"/>
    <s v="2016-08-12"/>
    <s v="2016-08-12"/>
    <n v="26"/>
    <n v="32"/>
    <s v="NHAVA SHEVA"/>
    <s v="FOB"/>
    <x v="0"/>
    <n v="1"/>
    <s v="LCL"/>
    <s v="TRUCK"/>
    <s v="HAMBURG"/>
    <s v="1"/>
    <s v="3706/2016/5"/>
    <n v="54"/>
    <s v="AW16"/>
    <s v="SEER GLOBAL LTD."/>
    <n v="446"/>
    <n v="0"/>
    <n v="0"/>
    <n v="0"/>
    <n v="5466"/>
    <n v="12.12"/>
    <x v="2"/>
  </r>
  <r>
    <s v="2016-07-11"/>
    <s v="2016-08-12"/>
    <s v="2016-08-17"/>
    <s v="2016-08-17"/>
    <n v="32"/>
    <n v="37"/>
    <s v="NINGBO"/>
    <s v="FOB"/>
    <x v="0"/>
    <n v="0"/>
    <s v="MSKU3217320,PONU7329101"/>
    <s v="RAILWAY"/>
    <s v="GDAŃSK"/>
    <s v="1"/>
    <s v="9345/2016/3"/>
    <n v="51"/>
    <s v="AW16"/>
    <s v="XIAMEN OCEAN IMP."/>
    <n v="1833"/>
    <n v="1"/>
    <n v="0"/>
    <n v="1"/>
    <n v="11976"/>
    <n v="94.08"/>
    <x v="0"/>
  </r>
  <r>
    <s v="2016-07-11"/>
    <s v="2016-08-18"/>
    <s v="2016-08-22"/>
    <s v="2016-08-22"/>
    <n v="38"/>
    <n v="42"/>
    <s v="CHITTAGONG"/>
    <s v="FOB"/>
    <x v="0"/>
    <n v="1"/>
    <s v="HLXU3287215"/>
    <s v="TRUCK"/>
    <s v="BREMERHAVEN"/>
    <s v="1"/>
    <s v="42575/2015/13"/>
    <n v="54"/>
    <s v="AW16"/>
    <s v="PADMA SATEL ARAB"/>
    <n v="254"/>
    <n v="1"/>
    <n v="0"/>
    <n v="0"/>
    <n v="3213"/>
    <n v="7.05"/>
    <x v="1"/>
  </r>
  <r>
    <s v="2016-07-11"/>
    <s v="2016-08-18"/>
    <s v="2016-08-22"/>
    <s v="2016-08-22"/>
    <n v="38"/>
    <n v="42"/>
    <s v="CHITTAGONG"/>
    <s v="FOB"/>
    <x v="0"/>
    <n v="1"/>
    <m/>
    <s v="TRUCK"/>
    <s v="BREMERHAVEN"/>
    <s v="1"/>
    <s v="61828/AW16/1"/>
    <n v="52"/>
    <s v="AW16"/>
    <s v="FASHION WEAR INT'L"/>
    <n v="1356"/>
    <m/>
    <m/>
    <m/>
    <n v="25736"/>
    <n v="15.29"/>
    <x v="1"/>
  </r>
  <r>
    <s v="2016-07-11"/>
    <s v="2016-08-18"/>
    <s v="2016-08-22"/>
    <s v="2016-08-22"/>
    <n v="38"/>
    <n v="42"/>
    <s v="CHITTAGONG"/>
    <s v="FOB"/>
    <x v="0"/>
    <n v="1"/>
    <s v="TRLU4840439"/>
    <s v="TRUCK"/>
    <s v="BREMERHAVEN"/>
    <s v="1"/>
    <s v="43189/2015/12"/>
    <n v="54"/>
    <s v="AW16"/>
    <s v="SAILOR MOON CLOTHING LTD"/>
    <n v="663"/>
    <n v="0"/>
    <n v="1"/>
    <n v="0"/>
    <n v="9929"/>
    <n v="24.24"/>
    <x v="1"/>
  </r>
  <r>
    <s v="2016-07-11"/>
    <s v="2016-08-18"/>
    <s v="2016-08-22"/>
    <s v="2016-08-22"/>
    <n v="38"/>
    <n v="42"/>
    <s v="CHITTAGONG"/>
    <s v="FOB"/>
    <x v="0"/>
    <n v="1"/>
    <m/>
    <s v="TRUCK"/>
    <s v="BREMERHAVEN"/>
    <s v="1"/>
    <s v="43189/2015/13"/>
    <n v="54"/>
    <s v="AW16"/>
    <s v="SAILOR MOON CLOTHING LTD"/>
    <n v="885"/>
    <m/>
    <m/>
    <m/>
    <n v="12727"/>
    <n v="21.57"/>
    <x v="1"/>
  </r>
  <r>
    <s v="2016-07-11"/>
    <s v="2016-08-18"/>
    <s v="2016-08-22"/>
    <s v="2016-08-22"/>
    <n v="38"/>
    <n v="42"/>
    <s v="CHITTAGONG"/>
    <s v="FOB"/>
    <x v="0"/>
    <n v="1"/>
    <m/>
    <s v="TRUCK"/>
    <s v="BREMERHAVEN"/>
    <s v="1"/>
    <s v="574/2016/3"/>
    <n v="54"/>
    <s v="AW16"/>
    <s v="TRANSFIGURE CLOTHING"/>
    <n v="352"/>
    <m/>
    <m/>
    <m/>
    <n v="5401"/>
    <n v="7.62"/>
    <x v="1"/>
  </r>
  <r>
    <s v="2016-07-12"/>
    <s v="2016-07-13"/>
    <s v="2016-07-19"/>
    <s v="2016-07-19"/>
    <n v="1"/>
    <n v="7"/>
    <s v="ŁÓDŹ"/>
    <s v="DDU"/>
    <x v="2"/>
    <n v="1"/>
    <s v="AIR"/>
    <s v="TRUCK"/>
    <s v="WARSZAWA"/>
    <s v="1"/>
    <s v="569/2016/1"/>
    <n v="54"/>
    <s v="AW16"/>
    <s v="SANTEX INC"/>
    <n v="705"/>
    <n v="0"/>
    <n v="0"/>
    <n v="0"/>
    <n v="14401"/>
    <n v="18.190000000000001"/>
    <x v="2"/>
  </r>
  <r>
    <s v="2016-07-12"/>
    <s v="2016-07-19"/>
    <s v="2016-07-21"/>
    <s v="2016-07-21"/>
    <n v="7"/>
    <n v="9"/>
    <s v="ISTANBUL"/>
    <s v="FCA"/>
    <x v="3"/>
    <n v="0"/>
    <s v=""/>
    <s v="TRUCK"/>
    <s v="ŁÓDŹ"/>
    <s v="1"/>
    <s v="2175/2016/1"/>
    <n v="54"/>
    <s v="AW16"/>
    <s v="FATIH TEKSTIL SANAYI"/>
    <n v="1717"/>
    <n v="0"/>
    <n v="0"/>
    <n v="0"/>
    <n v="136183"/>
    <n v="123.62"/>
    <x v="5"/>
  </r>
  <r>
    <s v="2016-07-12"/>
    <s v="2016-07-19"/>
    <s v="2016-07-21"/>
    <s v="2016-07-21"/>
    <n v="7"/>
    <n v="9"/>
    <s v="ISTANBUL"/>
    <s v="FCA"/>
    <x v="3"/>
    <n v="0"/>
    <m/>
    <s v="TRUCK"/>
    <s v="ŁÓDŹ"/>
    <s v="1"/>
    <s v="283/2016/3"/>
    <n v="54"/>
    <s v="AW16"/>
    <s v="KGB CORAP TEKSTIL"/>
    <n v="1627"/>
    <n v="0"/>
    <n v="0"/>
    <n v="0"/>
    <n v="32345"/>
    <n v="40.29"/>
    <x v="5"/>
  </r>
  <r>
    <s v="2016-07-14"/>
    <s v="2016-07-17"/>
    <s v="2016-08-02"/>
    <s v="2016-08-02"/>
    <n v="3"/>
    <n v="19"/>
    <s v="ŁÓDŹ"/>
    <s v="DDU"/>
    <x v="2"/>
    <n v="1"/>
    <s v="AIR"/>
    <s v="TRUCK"/>
    <s v="WARSZAWA"/>
    <s v="1"/>
    <s v="43185/2015/10"/>
    <n v="54"/>
    <s v="AW16"/>
    <s v="ASROTEX"/>
    <n v="581"/>
    <n v="0"/>
    <n v="0"/>
    <n v="0"/>
    <n v="10600"/>
    <m/>
    <x v="1"/>
  </r>
  <r>
    <s v="2016-07-14"/>
    <s v="2016-07-17"/>
    <s v="2016-08-02"/>
    <s v="2016-08-02"/>
    <n v="3"/>
    <n v="19"/>
    <s v="ŁÓDŹ"/>
    <s v="DDU"/>
    <x v="2"/>
    <n v="1"/>
    <s v="AIR"/>
    <s v="TRUCK"/>
    <s v="WARSZAWA"/>
    <s v="1"/>
    <s v="43185/2015/11"/>
    <n v="54"/>
    <s v="AW16"/>
    <s v="ASROTEX"/>
    <n v="972"/>
    <n v="0"/>
    <n v="0"/>
    <n v="0"/>
    <n v="19554"/>
    <m/>
    <x v="1"/>
  </r>
  <r>
    <s v="2016-07-14"/>
    <s v="2016-07-17"/>
    <s v="2016-08-02"/>
    <s v="2016-08-02"/>
    <n v="3"/>
    <n v="19"/>
    <s v="ŁÓDŹ"/>
    <s v="DDU"/>
    <x v="2"/>
    <n v="1"/>
    <s v="AIR"/>
    <s v="TRUCK"/>
    <s v="WARSZAWA"/>
    <s v="1"/>
    <s v="43185/2015/12"/>
    <n v="54"/>
    <s v="AW16"/>
    <s v="ASROTEX"/>
    <n v="1137"/>
    <n v="0"/>
    <n v="0"/>
    <n v="0"/>
    <n v="22682"/>
    <m/>
    <x v="1"/>
  </r>
  <r>
    <s v="2016-07-14"/>
    <s v="2016-07-17"/>
    <s v="2016-08-02"/>
    <s v="2016-08-02"/>
    <n v="3"/>
    <n v="19"/>
    <s v="ŁÓDŹ"/>
    <s v="DDU"/>
    <x v="2"/>
    <n v="1"/>
    <s v="AIR"/>
    <s v="TRUCK"/>
    <s v="WARSZAWA"/>
    <s v="1"/>
    <s v="43185/2015/13"/>
    <n v="54"/>
    <s v="AW16"/>
    <s v="ASROTEX"/>
    <n v="1007"/>
    <n v="0"/>
    <n v="0"/>
    <n v="0"/>
    <n v="20502"/>
    <m/>
    <x v="1"/>
  </r>
  <r>
    <s v="2016-07-14"/>
    <s v="2016-07-17"/>
    <s v="2016-08-02"/>
    <s v="2016-08-02"/>
    <n v="3"/>
    <n v="19"/>
    <s v="ŁÓDŹ"/>
    <s v="DDU"/>
    <x v="2"/>
    <n v="1"/>
    <s v="AIR"/>
    <s v="TRUCK"/>
    <s v="WARSZAWA"/>
    <s v="1"/>
    <s v="43185/2015/14"/>
    <n v="54"/>
    <s v="AW16"/>
    <s v="ASROTEX"/>
    <n v="664"/>
    <n v="0"/>
    <n v="0"/>
    <n v="0"/>
    <n v="10298"/>
    <m/>
    <x v="1"/>
  </r>
  <r>
    <s v="2016-07-14"/>
    <s v="2016-07-24"/>
    <s v="2016-07-28"/>
    <s v="2016-07-28"/>
    <n v="10"/>
    <n v="14"/>
    <s v="ŁÓDŹ"/>
    <s v="DDU"/>
    <x v="4"/>
    <n v="0"/>
    <s v="CARU9621136,WSCU8427926,ZCSU8207951"/>
    <s v="RAILWAY"/>
    <s v="MAŁASZEWICZE"/>
    <s v="1"/>
    <s v="577/2016/15"/>
    <n v="54"/>
    <s v="AW16"/>
    <s v="NINGBO MIAORUI"/>
    <n v="3817"/>
    <n v="0"/>
    <n v="3"/>
    <n v="0"/>
    <n v="61004"/>
    <n v="192.64"/>
    <x v="0"/>
  </r>
  <r>
    <m/>
    <m/>
    <m/>
    <m/>
    <m/>
    <m/>
    <m/>
    <m/>
    <x v="1"/>
    <m/>
    <m/>
    <m/>
    <m/>
    <m/>
    <m/>
    <m/>
    <m/>
    <m/>
    <m/>
    <m/>
    <m/>
    <m/>
    <m/>
    <m/>
    <x v="3"/>
  </r>
  <r>
    <s v="2016-07-15"/>
    <s v="2016-07-17"/>
    <s v="2016-07-27"/>
    <s v="2016-07-27"/>
    <n v="2"/>
    <n v="12"/>
    <s v="ŁÓDŹ"/>
    <s v="DDU"/>
    <x v="2"/>
    <n v="1"/>
    <s v="AIR"/>
    <s v="TRUCK"/>
    <s v="WARSZAWA"/>
    <s v="1"/>
    <s v="43188/2015/2"/>
    <n v="54"/>
    <s v="AW16"/>
    <s v="FASHION WEAR INT'L"/>
    <n v="827"/>
    <n v="0"/>
    <n v="0"/>
    <n v="0"/>
    <n v="20667"/>
    <n v="12.8"/>
    <x v="1"/>
  </r>
  <r>
    <s v="2016-07-15"/>
    <s v="2016-07-17"/>
    <s v="2016-08-23"/>
    <s v="2016-08-23"/>
    <n v="2"/>
    <n v="39"/>
    <s v="ŁÓDŹ"/>
    <s v="DDU"/>
    <x v="2"/>
    <n v="1"/>
    <s v="AIR"/>
    <s v="TRUCK"/>
    <s v="WARSZAWA"/>
    <s v="1"/>
    <s v="697/2016/11"/>
    <n v="54"/>
    <s v="AW16"/>
    <s v="TEXZAM INTERNATIONAL"/>
    <n v="423"/>
    <n v="0"/>
    <n v="0"/>
    <n v="0"/>
    <n v="8665"/>
    <m/>
    <x v="1"/>
  </r>
  <r>
    <s v="2016-07-15"/>
    <s v="2016-07-18"/>
    <s v="2016-08-02"/>
    <s v="2016-08-02"/>
    <n v="3"/>
    <n v="18"/>
    <s v="ŁÓDŹ"/>
    <s v="DDU"/>
    <x v="2"/>
    <n v="1"/>
    <s v="AIR"/>
    <s v="TRUCK"/>
    <s v="WARSZAWA"/>
    <s v="1"/>
    <s v="43185/2015/1"/>
    <n v="54"/>
    <s v="AW16"/>
    <s v="ASROTEX"/>
    <n v="1076"/>
    <n v="0"/>
    <n v="0"/>
    <n v="0"/>
    <n v="24352"/>
    <m/>
    <x v="1"/>
  </r>
  <r>
    <s v="2016-07-15"/>
    <s v="2016-07-28"/>
    <s v="2016-08-05"/>
    <s v="2016-08-05"/>
    <n v="13"/>
    <n v="21"/>
    <s v="ŁÓDŹ"/>
    <s v="DDU"/>
    <x v="4"/>
    <n v="0"/>
    <s v="TRLU6604427"/>
    <s v="RAILWAY"/>
    <s v="MAŁASZEWICZE"/>
    <s v="1"/>
    <s v="687/2016/3"/>
    <n v="54"/>
    <s v="AW16"/>
    <s v="ANHUI TECHNOLOGY I/E"/>
    <n v="771"/>
    <n v="0"/>
    <n v="0"/>
    <n v="1"/>
    <n v="6688"/>
    <n v="61.22"/>
    <x v="0"/>
  </r>
  <r>
    <s v="2016-07-15"/>
    <s v="2016-07-29"/>
    <s v="2016-08-01"/>
    <s v="2016-08-01"/>
    <n v="14"/>
    <n v="17"/>
    <s v="ŁÓDŹ"/>
    <s v="DDU"/>
    <x v="4"/>
    <n v="0"/>
    <s v="CICU9870564"/>
    <s v="RAILWAY"/>
    <s v="MAŁASZEWICZE"/>
    <s v="1"/>
    <s v="275/2016/13"/>
    <n v="54"/>
    <s v="AW16"/>
    <s v="SUMEC TEXTILE"/>
    <n v="0"/>
    <n v="0"/>
    <n v="1"/>
    <n v="0"/>
    <n v="6794"/>
    <m/>
    <x v="0"/>
  </r>
  <r>
    <s v="2016-07-15"/>
    <s v="2016-08-23"/>
    <s v="2016-09-05"/>
    <s v="2016-09-05"/>
    <n v="39"/>
    <n v="52"/>
    <s v="CHITTAGONG"/>
    <s v="FOB"/>
    <x v="0"/>
    <n v="1"/>
    <s v="HLXU8613973"/>
    <s v="RAILWAY"/>
    <s v="GDAŃSK"/>
    <s v="1"/>
    <s v="568/2016/21"/>
    <n v="54"/>
    <s v="AW16"/>
    <s v="FAIR TRADE INT'L"/>
    <n v="595"/>
    <n v="0"/>
    <n v="0"/>
    <n v="1"/>
    <n v="9950"/>
    <n v="39.369999999999997"/>
    <x v="1"/>
  </r>
  <r>
    <s v="2016-07-15"/>
    <s v="2016-08-23"/>
    <s v="2016-09-05"/>
    <s v="2016-09-05"/>
    <n v="39"/>
    <n v="52"/>
    <s v="CHITTAGONG"/>
    <s v="FOB"/>
    <x v="0"/>
    <n v="1"/>
    <m/>
    <s v="RAILWAY"/>
    <s v="GDAŃSK"/>
    <s v="1"/>
    <s v="702/2016/2"/>
    <n v="52"/>
    <s v="AW16"/>
    <s v="TEXZAM INTERNATIONAL"/>
    <n v="605"/>
    <m/>
    <m/>
    <m/>
    <n v="9799"/>
    <n v="5.2"/>
    <x v="1"/>
  </r>
  <r>
    <s v="2016-07-15"/>
    <s v="2016-08-23"/>
    <s v="2016-09-05"/>
    <s v="2016-09-05"/>
    <n v="39"/>
    <n v="52"/>
    <s v="CHITTAGONG"/>
    <s v="FOB"/>
    <x v="0"/>
    <n v="1"/>
    <m/>
    <s v="RAILWAY"/>
    <s v="GDYNIA"/>
    <s v="1"/>
    <s v="697/2016/15"/>
    <n v="54"/>
    <s v="AW16"/>
    <s v="TEXZAM INTERNATIONAL"/>
    <n v="269"/>
    <m/>
    <m/>
    <m/>
    <n v="3120"/>
    <n v="13.32"/>
    <x v="1"/>
  </r>
  <r>
    <s v="2016-07-15"/>
    <s v="2016-08-23"/>
    <s v="2016-09-05"/>
    <s v="2016-09-05"/>
    <n v="39"/>
    <n v="52"/>
    <s v="CHITTAGONG"/>
    <s v="FOB"/>
    <x v="0"/>
    <n v="1"/>
    <m/>
    <s v="RAILWAY"/>
    <s v="GDYNIA"/>
    <s v="1"/>
    <s v="697/2016/20"/>
    <n v="54"/>
    <s v="AW16"/>
    <s v="TEXZAM INTERNATIONAL"/>
    <n v="311"/>
    <m/>
    <m/>
    <m/>
    <n v="4234"/>
    <n v="12"/>
    <x v="1"/>
  </r>
  <r>
    <s v="2016-07-16"/>
    <s v="2016-07-22"/>
    <s v="2016-07-26"/>
    <s v="2016-07-26"/>
    <n v="6"/>
    <n v="10"/>
    <s v="ŁÓDŹ"/>
    <s v="DDU"/>
    <x v="2"/>
    <n v="1"/>
    <s v="AIR"/>
    <s v="TRUCK"/>
    <s v="WARSZAWA"/>
    <s v="1"/>
    <s v="7533/2016/4"/>
    <n v="54"/>
    <s v="AW16"/>
    <s v="QUANZHOU HONGTU"/>
    <n v="680"/>
    <n v="0"/>
    <n v="0"/>
    <n v="0"/>
    <n v="8170"/>
    <n v="12.41"/>
    <x v="0"/>
  </r>
  <r>
    <s v="2016-07-18"/>
    <s v="2016-07-30"/>
    <s v="2016-08-03"/>
    <s v="2016-08-03"/>
    <n v="12"/>
    <n v="16"/>
    <s v="ŁÓDŹ"/>
    <s v="DDU"/>
    <x v="4"/>
    <n v="0"/>
    <s v="AMFU8517272"/>
    <s v="RAILWAY"/>
    <s v="MAŁASZEWICZE"/>
    <s v="1"/>
    <s v="7533/2016/2"/>
    <n v="54"/>
    <s v="AW16"/>
    <s v="QUANZHOU HONGTU"/>
    <n v="1768"/>
    <n v="0"/>
    <n v="1"/>
    <n v="0"/>
    <n v="22730"/>
    <m/>
    <x v="0"/>
  </r>
  <r>
    <s v="2016-07-19"/>
    <s v="2016-07-22"/>
    <s v="2016-07-27"/>
    <s v="2016-07-27"/>
    <n v="3"/>
    <n v="8"/>
    <s v="ŁÓDŹ"/>
    <s v="DDU"/>
    <x v="2"/>
    <n v="1"/>
    <s v="AIR"/>
    <s v="TRUCK"/>
    <s v="FRANKFURT"/>
    <s v="1"/>
    <s v="7533/2016/7"/>
    <n v="54"/>
    <s v="AW16"/>
    <s v="QUANZHOU HONGTU"/>
    <n v="312"/>
    <n v="0"/>
    <n v="0"/>
    <n v="0"/>
    <n v="4195"/>
    <n v="7.18"/>
    <x v="0"/>
  </r>
  <r>
    <s v="2016-07-19"/>
    <s v="2016-08-21"/>
    <s v="2016-08-26"/>
    <s v="2016-08-26"/>
    <n v="33"/>
    <n v="38"/>
    <s v="NINGBO"/>
    <s v="FOB"/>
    <x v="0"/>
    <n v="0"/>
    <s v="BMOU4179149,MRKU3976772,MSKU1936860"/>
    <s v="RAILWAY"/>
    <s v="GDAŃSK"/>
    <s v="1"/>
    <s v="577/2016/16"/>
    <n v="54"/>
    <s v="AW16"/>
    <s v="NINGBO MIAORUI"/>
    <n v="3126"/>
    <n v="0"/>
    <n v="0"/>
    <n v="3"/>
    <n v="62902"/>
    <n v="177.59"/>
    <x v="0"/>
  </r>
  <r>
    <m/>
    <m/>
    <m/>
    <m/>
    <m/>
    <m/>
    <m/>
    <m/>
    <x v="1"/>
    <m/>
    <m/>
    <m/>
    <m/>
    <m/>
    <m/>
    <m/>
    <m/>
    <m/>
    <m/>
    <m/>
    <m/>
    <m/>
    <m/>
    <m/>
    <x v="3"/>
  </r>
  <r>
    <s v="2016-07-19"/>
    <s v="2016-08-21"/>
    <s v="2016-08-26"/>
    <s v="2016-08-26"/>
    <n v="33"/>
    <n v="38"/>
    <s v="NINGBO"/>
    <s v="FOB"/>
    <x v="0"/>
    <n v="1"/>
    <s v="MSKU7364503"/>
    <s v="RAILWAY"/>
    <s v="GDAŃSK"/>
    <s v="1"/>
    <s v="43197/2015/4"/>
    <n v="54"/>
    <s v="AW16"/>
    <s v="NINGBO JAGOO TRADING"/>
    <n v="287"/>
    <n v="1"/>
    <n v="0"/>
    <n v="0"/>
    <n v="4276"/>
    <n v="10.98"/>
    <x v="0"/>
  </r>
  <r>
    <s v="2016-07-19"/>
    <s v="2016-08-31"/>
    <s v="2016-09-05"/>
    <s v="2016-09-05"/>
    <n v="43"/>
    <n v="48"/>
    <s v="CHITTAGONG"/>
    <s v="FOB"/>
    <x v="0"/>
    <n v="0"/>
    <s v="HLXU8130086"/>
    <s v="RAILWAY"/>
    <s v="GDYNIA"/>
    <s v="1"/>
    <s v="574/2016/25"/>
    <n v="54"/>
    <s v="AW16"/>
    <s v="TRANSFIGURE CLOTHING"/>
    <n v="3852"/>
    <n v="0"/>
    <n v="0"/>
    <n v="1"/>
    <n v="68166"/>
    <n v="65.03"/>
    <x v="1"/>
  </r>
  <r>
    <s v="2016-07-20"/>
    <s v="2016-08-02"/>
    <s v="2016-08-16"/>
    <s v="2016-08-16"/>
    <n v="13"/>
    <n v="27"/>
    <s v="ŁÓDŹ"/>
    <s v="DDU"/>
    <x v="4"/>
    <n v="0"/>
    <s v="WSCU8437293"/>
    <s v="RAILWAY"/>
    <s v="MAŁASZEWICZE"/>
    <s v="1"/>
    <s v="2581/2016/2"/>
    <n v="52"/>
    <s v="AW16"/>
    <s v="XIAMEN KINGLAND"/>
    <n v="777"/>
    <n v="0"/>
    <n v="1"/>
    <n v="0"/>
    <n v="4843"/>
    <m/>
    <x v="0"/>
  </r>
  <r>
    <s v="2016-07-20"/>
    <s v="2016-08-02"/>
    <s v="2016-08-16"/>
    <s v="2016-08-16"/>
    <n v="13"/>
    <n v="27"/>
    <s v="ŁÓDŹ"/>
    <s v="DDU"/>
    <x v="4"/>
    <n v="0"/>
    <s v="WSCU8461406"/>
    <s v="RAILWAY"/>
    <s v="MAŁASZEWICZE"/>
    <s v="1"/>
    <s v="278/2016/11"/>
    <n v="54"/>
    <s v="AW16"/>
    <s v="XIAMEN KINGLAND"/>
    <n v="1417"/>
    <n v="0"/>
    <n v="1"/>
    <n v="0"/>
    <n v="21587"/>
    <m/>
    <x v="0"/>
  </r>
  <r>
    <s v="2016-07-20"/>
    <s v="2016-08-02"/>
    <s v="2016-08-16"/>
    <s v="2016-08-16"/>
    <n v="13"/>
    <n v="27"/>
    <s v="ŁÓDŹ"/>
    <s v="DDU"/>
    <x v="4"/>
    <n v="0"/>
    <m/>
    <s v="RAILWAY"/>
    <s v="MAŁASZEWICZE"/>
    <s v="1"/>
    <s v="278/2016/3"/>
    <n v="54"/>
    <s v="AW16"/>
    <s v="XIAMEN KINGLAND"/>
    <n v="1569"/>
    <m/>
    <m/>
    <m/>
    <n v="22678"/>
    <m/>
    <x v="0"/>
  </r>
  <r>
    <s v="2016-07-20"/>
    <s v="2016-08-03"/>
    <s v="2016-08-11"/>
    <s v="2016-08-11"/>
    <n v="14"/>
    <n v="22"/>
    <s v="ŁÓDŹ"/>
    <s v="DDU"/>
    <x v="4"/>
    <n v="0"/>
    <s v="CICU9912567"/>
    <s v="RAILWAY"/>
    <s v="MAŁASZEWICZE"/>
    <s v="1"/>
    <s v="275/2016/10"/>
    <n v="54"/>
    <s v="AW16"/>
    <s v="SUMEC TEXTILE"/>
    <n v="395"/>
    <n v="1"/>
    <n v="0"/>
    <n v="0"/>
    <n v="3880"/>
    <m/>
    <x v="0"/>
  </r>
  <r>
    <s v="2016-07-21"/>
    <s v="2016-08-04"/>
    <s v="2016-08-05"/>
    <s v="2016-08-05"/>
    <n v="14"/>
    <n v="15"/>
    <s v="ŁÓDŹ"/>
    <s v="DDU"/>
    <x v="4"/>
    <n v="0"/>
    <s v="WSCU8265018"/>
    <s v="RAILWAY"/>
    <s v="MAŁASZEWICZE"/>
    <s v="1"/>
    <s v="577/2016/17"/>
    <n v="54"/>
    <s v="AW16"/>
    <s v="NINGBO MIAORUI"/>
    <n v="776"/>
    <n v="0"/>
    <n v="1"/>
    <n v="0"/>
    <n v="10358"/>
    <n v="63.44"/>
    <x v="0"/>
  </r>
  <r>
    <s v="2016-07-21"/>
    <s v="2016-08-05"/>
    <s v="2016-08-08"/>
    <s v="2016-08-08"/>
    <n v="15"/>
    <n v="18"/>
    <s v="ŁÓDŹ"/>
    <s v="DDU"/>
    <x v="2"/>
    <n v="1"/>
    <s v="AIR"/>
    <s v="TRUCK"/>
    <s v="FRANKFURT"/>
    <s v="1"/>
    <s v="43189/2015/3"/>
    <n v="54"/>
    <s v="AW16"/>
    <s v="SAILOR MOON CLOTHING LTD"/>
    <n v="408"/>
    <n v="0"/>
    <n v="0"/>
    <n v="0"/>
    <n v="5362"/>
    <n v="14.85"/>
    <x v="1"/>
  </r>
  <r>
    <s v="2016-07-21"/>
    <s v="2016-08-21"/>
    <s v="2016-08-26"/>
    <s v="2016-08-26"/>
    <n v="31"/>
    <n v="36"/>
    <s v="YANTIAN"/>
    <s v="FOB"/>
    <x v="0"/>
    <n v="0"/>
    <s v="MRKU4510990,MSKU3506425"/>
    <s v="RAILWAY"/>
    <s v="GDAŃSK"/>
    <s v="1"/>
    <s v="8298/2016/2"/>
    <n v="51"/>
    <s v="AW16"/>
    <s v="EASTERN CHARM LIMITD"/>
    <n v="1077"/>
    <n v="1"/>
    <n v="0"/>
    <n v="1"/>
    <n v="11125"/>
    <n v="80.13"/>
    <x v="0"/>
  </r>
  <r>
    <s v="2016-07-21"/>
    <s v="2016-09-05"/>
    <s v="2016-09-09"/>
    <s v="2016-09-09"/>
    <n v="46"/>
    <n v="50"/>
    <s v="SHANGHAI"/>
    <s v="FOB"/>
    <x v="0"/>
    <n v="0"/>
    <s v="IKSU4662018"/>
    <s v="RAILWAY"/>
    <s v="GDAŃSK"/>
    <s v="1"/>
    <s v="285/2016/4"/>
    <n v="54"/>
    <s v="AW16"/>
    <s v="JIANGSU SAINTEK"/>
    <n v="710"/>
    <n v="0"/>
    <n v="1"/>
    <n v="0"/>
    <n v="5676"/>
    <n v="50"/>
    <x v="0"/>
  </r>
  <r>
    <s v="2016-07-21"/>
    <s v="2016-09-06"/>
    <s v="2016-09-16"/>
    <s v="2016-09-16"/>
    <n v="47"/>
    <n v="57"/>
    <s v="XIAMEN"/>
    <s v="FOB"/>
    <x v="0"/>
    <n v="1"/>
    <s v="LCL"/>
    <s v="TRUCK"/>
    <s v="GDAŃSK"/>
    <s v="1"/>
    <s v="11885/2016/1"/>
    <n v="51"/>
    <s v="AW16"/>
    <s v="RUN LIFEWEAR"/>
    <n v="227"/>
    <n v="0"/>
    <n v="0"/>
    <n v="0"/>
    <n v="3216"/>
    <n v="13.03"/>
    <x v="0"/>
  </r>
  <r>
    <s v="2016-07-22"/>
    <s v="2016-07-27"/>
    <s v="2016-08-03"/>
    <s v="2016-08-03"/>
    <n v="5"/>
    <n v="12"/>
    <s v="ŁÓDŹ"/>
    <s v="DDU"/>
    <x v="2"/>
    <n v="1"/>
    <s v="AIR"/>
    <s v="TRUCK"/>
    <s v="WARSZAWA"/>
    <s v="1"/>
    <s v="3706/2016/7"/>
    <n v="54"/>
    <s v="AW16"/>
    <s v="SEER GLOBAL LTD."/>
    <n v="191"/>
    <n v="0"/>
    <n v="0"/>
    <n v="0"/>
    <n v="3460"/>
    <m/>
    <x v="2"/>
  </r>
  <r>
    <s v="2016-07-22"/>
    <s v="2016-08-29"/>
    <s v="2016-09-01"/>
    <s v="2016-09-01"/>
    <n v="38"/>
    <n v="41"/>
    <s v="SHANGHAI"/>
    <s v="FOB"/>
    <x v="0"/>
    <n v="0"/>
    <s v="CPSU1043170"/>
    <s v="TRUCK"/>
    <s v="GDAŃSK"/>
    <s v="1"/>
    <s v="280/2016/2"/>
    <n v="54"/>
    <s v="AW16"/>
    <s v="ZHUJI YUANJIN"/>
    <n v="786"/>
    <n v="1"/>
    <n v="0"/>
    <n v="0"/>
    <n v="22000"/>
    <n v="18.82"/>
    <x v="0"/>
  </r>
  <r>
    <s v="2016-07-22"/>
    <s v="2016-08-29"/>
    <s v="2016-09-01"/>
    <s v="2016-09-01"/>
    <n v="38"/>
    <n v="41"/>
    <s v="SHANGHAI"/>
    <s v="FOB"/>
    <x v="0"/>
    <n v="1"/>
    <s v="TCNU8661018"/>
    <s v="TRUCK"/>
    <s v="GDAŃSK"/>
    <s v="1"/>
    <s v="287/2016/3"/>
    <n v="54"/>
    <s v="AW16"/>
    <s v="HANGZHOU EAST CO LTD"/>
    <n v="308"/>
    <n v="0"/>
    <n v="0"/>
    <n v="1"/>
    <n v="4092"/>
    <n v="7.21"/>
    <x v="0"/>
  </r>
  <r>
    <s v="2016-07-22"/>
    <s v="2016-08-29"/>
    <s v="2016-09-01"/>
    <s v="2016-09-01"/>
    <n v="38"/>
    <n v="41"/>
    <s v="SHANGHAI"/>
    <s v="FOB"/>
    <x v="0"/>
    <n v="1"/>
    <m/>
    <s v="TRUCK"/>
    <s v="GDAŃSK"/>
    <s v="1"/>
    <s v="61527/AW16/1"/>
    <n v="52"/>
    <s v="AW16"/>
    <s v="HAILI ACCESSORIES"/>
    <n v="555"/>
    <m/>
    <m/>
    <m/>
    <n v="33493"/>
    <n v="39.72"/>
    <x v="0"/>
  </r>
  <r>
    <s v="2016-07-22"/>
    <s v="2016-08-29"/>
    <s v="2016-09-01"/>
    <s v="2016-09-01"/>
    <n v="38"/>
    <n v="41"/>
    <s v="SHANGHAI"/>
    <s v="FOB"/>
    <x v="0"/>
    <n v="1"/>
    <m/>
    <s v="TRUCK"/>
    <s v="GDAŃSK"/>
    <s v="1"/>
    <s v="8343/2016/4"/>
    <n v="51"/>
    <s v="AW16"/>
    <s v="ANHUI TECHNOLOGY I/E"/>
    <n v="533"/>
    <m/>
    <m/>
    <m/>
    <n v="7150"/>
    <n v="19.04"/>
    <x v="0"/>
  </r>
  <r>
    <s v="2016-07-22"/>
    <s v="2016-08-29"/>
    <s v="2016-09-02"/>
    <s v="2016-09-02"/>
    <n v="38"/>
    <n v="42"/>
    <s v="SHANGHAI"/>
    <s v="FOB"/>
    <x v="0"/>
    <n v="0"/>
    <s v="CXDU1669748,MOTU0778579,MOTU6724693,TCLU6725918,TGHU6018848"/>
    <s v="TRUCK"/>
    <s v="GDAŃSK"/>
    <s v="1"/>
    <s v="62805/AW16/3"/>
    <n v="52"/>
    <s v="AW16"/>
    <s v="SUZHOU QINJIAN I/E"/>
    <n v="14627"/>
    <n v="0"/>
    <n v="0"/>
    <n v="5"/>
    <n v="216100"/>
    <n v="286"/>
    <x v="0"/>
  </r>
  <r>
    <m/>
    <m/>
    <m/>
    <m/>
    <m/>
    <m/>
    <m/>
    <m/>
    <x v="1"/>
    <m/>
    <m/>
    <m/>
    <m/>
    <m/>
    <m/>
    <m/>
    <m/>
    <m/>
    <m/>
    <m/>
    <m/>
    <m/>
    <m/>
    <m/>
    <x v="3"/>
  </r>
  <r>
    <m/>
    <m/>
    <m/>
    <m/>
    <m/>
    <m/>
    <m/>
    <m/>
    <x v="1"/>
    <m/>
    <m/>
    <m/>
    <m/>
    <m/>
    <m/>
    <m/>
    <m/>
    <m/>
    <m/>
    <m/>
    <m/>
    <m/>
    <m/>
    <m/>
    <x v="3"/>
  </r>
  <r>
    <s v="2016-07-22"/>
    <s v="2016-08-29"/>
    <s v="2016-09-02"/>
    <s v="2016-09-02"/>
    <n v="38"/>
    <n v="42"/>
    <s v="SHANGHAI"/>
    <s v="FOB"/>
    <x v="0"/>
    <n v="1"/>
    <s v="FSCU8232059"/>
    <s v="TRUCK"/>
    <s v="GDAŃSK"/>
    <s v="1"/>
    <s v="1071/2016/4"/>
    <n v="52"/>
    <s v="AW16"/>
    <s v="ZHENJIANG S&amp;C"/>
    <n v="1409"/>
    <n v="0"/>
    <n v="0"/>
    <n v="1"/>
    <n v="19381"/>
    <n v="31.62"/>
    <x v="0"/>
  </r>
  <r>
    <s v="2016-07-22"/>
    <s v="2016-08-29"/>
    <s v="2016-09-02"/>
    <s v="2016-09-02"/>
    <n v="38"/>
    <n v="42"/>
    <s v="SHANGHAI"/>
    <s v="FOB"/>
    <x v="0"/>
    <n v="1"/>
    <m/>
    <s v="TRUCK"/>
    <s v="GDAŃSK"/>
    <s v="1"/>
    <s v="1305/2016/4"/>
    <n v="52"/>
    <s v="AW16"/>
    <s v="SHANGHAI BOSUN"/>
    <n v="842"/>
    <m/>
    <m/>
    <m/>
    <n v="11801"/>
    <n v="17.350000000000001"/>
    <x v="0"/>
  </r>
  <r>
    <s v="2016-07-22"/>
    <s v="2016-08-29"/>
    <s v="2016-09-02"/>
    <s v="2016-09-02"/>
    <n v="38"/>
    <n v="42"/>
    <s v="SHANGHAI"/>
    <s v="FOB"/>
    <x v="0"/>
    <n v="1"/>
    <m/>
    <s v="TRUCK"/>
    <s v="GDAŃSK"/>
    <s v="1"/>
    <s v="5878/2016/3"/>
    <n v="52"/>
    <s v="AW16"/>
    <s v="SHANGHAI QUEENSHOW"/>
    <n v="43"/>
    <m/>
    <m/>
    <m/>
    <n v="1510"/>
    <n v="3.1"/>
    <x v="0"/>
  </r>
  <r>
    <s v="2016-07-22"/>
    <s v="2016-08-29"/>
    <s v="2016-09-02"/>
    <s v="2016-09-02"/>
    <n v="38"/>
    <n v="42"/>
    <s v="SHANGHAI"/>
    <s v="FOB"/>
    <x v="0"/>
    <n v="1"/>
    <m/>
    <s v="TRUCK"/>
    <s v="GDAŃSK"/>
    <s v="1"/>
    <s v="588/2016/4"/>
    <n v="52"/>
    <s v="AW16"/>
    <s v="BRIGHT SHOW INT.LTD"/>
    <n v="896"/>
    <m/>
    <m/>
    <m/>
    <n v="11572"/>
    <n v="12.8"/>
    <x v="0"/>
  </r>
  <r>
    <s v="2016-07-22"/>
    <s v="2016-08-29"/>
    <s v="2016-09-03"/>
    <s v="2016-09-03"/>
    <n v="38"/>
    <n v="43"/>
    <s v="SHANGHAI"/>
    <s v="FOB"/>
    <x v="0"/>
    <n v="0"/>
    <s v="DRYU4286678,GESU3976304,MOFU0628168"/>
    <s v="TRUCK"/>
    <s v="GDAŃSK"/>
    <s v="1"/>
    <s v="281/2016/3"/>
    <n v="54"/>
    <s v="AW16"/>
    <s v="ZHEJIANG AMP-KINGHON"/>
    <n v="1412"/>
    <n v="1"/>
    <n v="2"/>
    <n v="0"/>
    <n v="17841"/>
    <n v="135.19999999999999"/>
    <x v="0"/>
  </r>
  <r>
    <s v="2016-07-22"/>
    <s v="2016-08-29"/>
    <s v="2016-09-05"/>
    <s v="2016-09-05"/>
    <n v="38"/>
    <n v="45"/>
    <s v="SHANGHAI"/>
    <s v="FOB"/>
    <x v="0"/>
    <n v="0"/>
    <s v="TCNU4919315,TCNU8718561"/>
    <s v="TRUCK"/>
    <s v="GDAŃSK"/>
    <s v="1"/>
    <s v="687/2016/4"/>
    <n v="54"/>
    <s v="AW16"/>
    <s v="ANHUI TECHNOLOGY I/E"/>
    <n v="1204"/>
    <n v="0"/>
    <n v="0"/>
    <n v="2"/>
    <n v="10317"/>
    <n v="110.58"/>
    <x v="0"/>
  </r>
  <r>
    <s v="2016-07-22"/>
    <s v="2016-08-29"/>
    <s v="2016-09-06"/>
    <s v="2016-09-06"/>
    <n v="38"/>
    <n v="46"/>
    <s v="SHANGHAI"/>
    <s v="FOB"/>
    <x v="0"/>
    <n v="0"/>
    <s v="CAIU9627380,HLXU8621372,TRLU6933253"/>
    <s v="TRUCK"/>
    <s v="GDAŃSK"/>
    <s v="1"/>
    <s v="275/2016/14"/>
    <n v="54"/>
    <s v="AW16"/>
    <s v="SUMEC TEXTILE"/>
    <n v="2714"/>
    <n v="0"/>
    <n v="0"/>
    <n v="3"/>
    <n v="27336"/>
    <n v="178.95"/>
    <x v="0"/>
  </r>
  <r>
    <m/>
    <m/>
    <m/>
    <m/>
    <m/>
    <m/>
    <m/>
    <m/>
    <x v="1"/>
    <m/>
    <m/>
    <m/>
    <m/>
    <m/>
    <m/>
    <m/>
    <m/>
    <m/>
    <m/>
    <m/>
    <m/>
    <m/>
    <m/>
    <m/>
    <x v="3"/>
  </r>
  <r>
    <s v="2016-07-22"/>
    <s v="2016-08-30"/>
    <s v="2016-09-06"/>
    <s v="2016-09-06"/>
    <n v="39"/>
    <n v="46"/>
    <s v="SHANGHAI"/>
    <s v="FOB"/>
    <x v="0"/>
    <n v="0"/>
    <s v="TCLU4254779"/>
    <s v="RAILWAY"/>
    <s v="GDAŃSK"/>
    <s v="1"/>
    <s v="578/2016/2"/>
    <n v="54"/>
    <s v="AW16"/>
    <s v="JOC GREAT WALL CORP."/>
    <n v="671"/>
    <n v="0"/>
    <n v="1"/>
    <n v="0"/>
    <n v="47420"/>
    <n v="42"/>
    <x v="0"/>
  </r>
  <r>
    <s v="2016-07-23"/>
    <s v="2016-08-26"/>
    <s v="2016-08-30"/>
    <s v="2016-08-30"/>
    <n v="34"/>
    <n v="38"/>
    <s v="NINGBO"/>
    <s v="FOB"/>
    <x v="0"/>
    <n v="0"/>
    <s v="INKU2623850,MVIU0027732"/>
    <s v="RAILWAY"/>
    <s v="GDAŃSK"/>
    <s v="1"/>
    <s v="577/2016/18"/>
    <n v="54"/>
    <s v="AW16"/>
    <s v="NINGBO MIAORUI"/>
    <n v="2651"/>
    <n v="0"/>
    <n v="0"/>
    <n v="2"/>
    <n v="43927"/>
    <n v="99.07"/>
    <x v="0"/>
  </r>
  <r>
    <s v="2016-07-23"/>
    <s v="2016-08-26"/>
    <s v="2016-08-31"/>
    <s v="2016-08-31"/>
    <n v="34"/>
    <n v="39"/>
    <s v="NINGBO"/>
    <s v="FOB"/>
    <x v="0"/>
    <n v="1"/>
    <s v="MSKU6698980"/>
    <s v="RAILWAY"/>
    <s v="GDAŃSK"/>
    <s v="1"/>
    <s v="3520/2016/2"/>
    <n v="54"/>
    <s v="AW16"/>
    <s v="NINGBO YINZHOU VANDK"/>
    <n v="1370"/>
    <n v="0"/>
    <n v="1"/>
    <n v="0"/>
    <n v="20626"/>
    <n v="36.11"/>
    <x v="0"/>
  </r>
  <r>
    <s v="2016-07-23"/>
    <s v="2016-08-26"/>
    <s v="2016-08-31"/>
    <s v="2016-08-31"/>
    <n v="34"/>
    <n v="39"/>
    <s v="NINGBO"/>
    <s v="FOB"/>
    <x v="0"/>
    <n v="1"/>
    <m/>
    <s v="RAILWAY"/>
    <s v="GDAŃSK"/>
    <s v="1"/>
    <s v="703/2016/4"/>
    <n v="54"/>
    <s v="AW16"/>
    <s v="NINGBO EVERGREEN"/>
    <n v="504"/>
    <m/>
    <m/>
    <m/>
    <n v="8170"/>
    <n v="15.48"/>
    <x v="0"/>
  </r>
  <r>
    <s v="2016-07-23"/>
    <s v="2016-08-30"/>
    <s v="2016-09-02"/>
    <s v="2016-09-02"/>
    <n v="38"/>
    <n v="41"/>
    <s v="CHITTAGONG"/>
    <s v="FOB"/>
    <x v="0"/>
    <n v="1"/>
    <s v="INKU2496550"/>
    <s v="TRUCK"/>
    <s v="GDYNIA"/>
    <s v="1"/>
    <s v="571/2016/11"/>
    <n v="54"/>
    <s v="AW16"/>
    <s v="FASHIONTEX"/>
    <n v="953"/>
    <n v="0"/>
    <n v="0"/>
    <n v="1"/>
    <n v="14291"/>
    <n v="12.4"/>
    <x v="1"/>
  </r>
  <r>
    <s v="2016-07-23"/>
    <s v="2016-08-30"/>
    <s v="2016-09-02"/>
    <s v="2016-09-02"/>
    <n v="38"/>
    <n v="41"/>
    <s v="CHITTAGONG"/>
    <s v="FOB"/>
    <x v="0"/>
    <n v="1"/>
    <m/>
    <s v="TRUCK"/>
    <s v="GDYNIA"/>
    <s v="1"/>
    <s v="574/2016/26"/>
    <n v="54"/>
    <s v="AW16"/>
    <s v="TRANSFIGURE CLOTHING"/>
    <n v="2185"/>
    <m/>
    <m/>
    <m/>
    <n v="40055"/>
    <n v="47.28"/>
    <x v="1"/>
  </r>
  <r>
    <s v="2016-07-23"/>
    <s v="2016-08-30"/>
    <s v="2016-09-16"/>
    <s v="2016-09-16"/>
    <n v="38"/>
    <n v="55"/>
    <s v="NINGBO"/>
    <s v="FOB"/>
    <x v="0"/>
    <n v="0"/>
    <s v="CLHU4508223,GVCU4039693,HLBU1771814"/>
    <s v="TRUCK"/>
    <s v="GDAŃSK"/>
    <s v="1"/>
    <s v="707/2016/2"/>
    <n v="54"/>
    <s v="AW16"/>
    <s v="SHAOXING GOLDEN WAVE"/>
    <n v="4360"/>
    <n v="0"/>
    <n v="3"/>
    <n v="0"/>
    <n v="73344"/>
    <n v="147.28"/>
    <x v="0"/>
  </r>
  <r>
    <m/>
    <m/>
    <m/>
    <m/>
    <m/>
    <m/>
    <m/>
    <m/>
    <x v="1"/>
    <m/>
    <m/>
    <m/>
    <m/>
    <m/>
    <m/>
    <m/>
    <m/>
    <m/>
    <m/>
    <m/>
    <m/>
    <m/>
    <m/>
    <m/>
    <x v="3"/>
  </r>
  <r>
    <s v="2016-07-24"/>
    <s v="2016-07-27"/>
    <s v="2016-08-02"/>
    <s v="2016-08-02"/>
    <n v="3"/>
    <n v="9"/>
    <s v="ŁÓDŹ"/>
    <s v="DDU"/>
    <x v="2"/>
    <n v="1"/>
    <s v="AIR"/>
    <s v="TRUCK"/>
    <s v="WARSZAWA"/>
    <s v="1"/>
    <s v="569/2016/2"/>
    <n v="54"/>
    <s v="AW16"/>
    <s v="SANTEX INC"/>
    <n v="518"/>
    <n v="0"/>
    <n v="0"/>
    <n v="0"/>
    <n v="12480"/>
    <m/>
    <x v="2"/>
  </r>
  <r>
    <s v="2016-07-24"/>
    <s v="2016-08-26"/>
    <s v="2016-09-06"/>
    <s v="2016-09-06"/>
    <n v="33"/>
    <n v="44"/>
    <s v="CHITTAGONG"/>
    <s v="FOB"/>
    <x v="0"/>
    <n v="1"/>
    <s v="PONU8023395"/>
    <s v="RAILWAY"/>
    <s v="GDAŃSK"/>
    <s v="1"/>
    <s v="571/2016/12"/>
    <n v="54"/>
    <s v="AW16"/>
    <s v="FASHIONTEX"/>
    <n v="460"/>
    <n v="0"/>
    <n v="0"/>
    <n v="1"/>
    <n v="8366"/>
    <n v="17.760000000000002"/>
    <x v="1"/>
  </r>
  <r>
    <s v="2016-07-24"/>
    <s v="2016-08-26"/>
    <s v="2016-09-06"/>
    <s v="2016-09-06"/>
    <n v="33"/>
    <n v="44"/>
    <s v="CHITTAGONG"/>
    <s v="FOB"/>
    <x v="0"/>
    <n v="1"/>
    <m/>
    <s v="RAILWAY"/>
    <s v="GDAŃSK"/>
    <s v="1"/>
    <s v="574/2016/28"/>
    <n v="54"/>
    <s v="AW16"/>
    <s v="TRANSFIGURE CLOTHING"/>
    <n v="1593"/>
    <m/>
    <m/>
    <m/>
    <n v="27220"/>
    <n v="28.59"/>
    <x v="1"/>
  </r>
  <r>
    <s v="2016-07-24"/>
    <s v="2016-08-26"/>
    <s v="2016-09-06"/>
    <s v="2016-09-06"/>
    <n v="33"/>
    <n v="44"/>
    <s v="CHITTAGONG"/>
    <s v="FOB"/>
    <x v="0"/>
    <n v="1"/>
    <m/>
    <s v="RAILWAY"/>
    <s v="GDAŃSK"/>
    <s v="1"/>
    <s v="7518/2016/1"/>
    <n v="54"/>
    <s v="AW16"/>
    <s v="INTRAMEX FASHIONS"/>
    <n v="621"/>
    <m/>
    <m/>
    <m/>
    <n v="7960"/>
    <n v="13.36"/>
    <x v="1"/>
  </r>
  <r>
    <s v="2016-07-26"/>
    <s v="2016-08-26"/>
    <s v="2016-08-30"/>
    <s v="2016-08-30"/>
    <n v="31"/>
    <n v="35"/>
    <s v="NINGBO"/>
    <s v="FOB"/>
    <x v="0"/>
    <n v="0"/>
    <s v="MRKU0049051,MSKU9503995,UESU4159010"/>
    <s v="RAILWAY"/>
    <s v="GDAŃSK"/>
    <s v="1"/>
    <s v="8068/2016/3"/>
    <n v="51"/>
    <s v="AW16"/>
    <s v="BOK CO., LTD."/>
    <n v="3392"/>
    <n v="0"/>
    <n v="2"/>
    <n v="1"/>
    <n v="26210"/>
    <n v="168.6"/>
    <x v="0"/>
  </r>
  <r>
    <m/>
    <m/>
    <m/>
    <m/>
    <m/>
    <m/>
    <m/>
    <m/>
    <x v="1"/>
    <m/>
    <m/>
    <m/>
    <m/>
    <m/>
    <m/>
    <m/>
    <m/>
    <m/>
    <m/>
    <m/>
    <m/>
    <m/>
    <m/>
    <m/>
    <x v="3"/>
  </r>
  <r>
    <s v="2016-07-26"/>
    <s v="2016-08-26"/>
    <s v="2016-08-31"/>
    <s v="2016-08-31"/>
    <n v="31"/>
    <n v="36"/>
    <s v="XIAMEN"/>
    <s v="FOB"/>
    <x v="0"/>
    <n v="0"/>
    <s v="MRKU3253897,MRKU6852754,MSKU9427719"/>
    <s v="RAILWAY"/>
    <s v="GDAŃSK"/>
    <s v="1"/>
    <s v="278/2016/10"/>
    <n v="54"/>
    <s v="AW16"/>
    <s v="XIAMEN KINGLAND"/>
    <n v="1765"/>
    <n v="1"/>
    <n v="0"/>
    <n v="2"/>
    <n v="21426"/>
    <n v="131.51"/>
    <x v="0"/>
  </r>
  <r>
    <s v="2016-07-26"/>
    <s v="2016-08-26"/>
    <s v="2016-08-31"/>
    <s v="2016-08-31"/>
    <n v="31"/>
    <n v="36"/>
    <s v="XIAMEN"/>
    <s v="FOB"/>
    <x v="0"/>
    <n v="0"/>
    <s v="PONU1657119"/>
    <s v="TRUCK"/>
    <s v="GDAŃSK"/>
    <s v="1"/>
    <s v="1037/2016/11"/>
    <n v="54"/>
    <s v="AW16"/>
    <s v="QUANZHOU CEREALS O&amp;F"/>
    <n v="2065"/>
    <n v="0"/>
    <n v="1"/>
    <n v="0"/>
    <n v="39014"/>
    <n v="50.96"/>
    <x v="0"/>
  </r>
  <r>
    <s v="2016-07-27"/>
    <s v="2016-07-31"/>
    <s v="2016-08-30"/>
    <s v="2016-08-30"/>
    <n v="4"/>
    <n v="34"/>
    <s v="ŁÓDŹ"/>
    <s v="DDU"/>
    <x v="2"/>
    <n v="1"/>
    <s v="AIR"/>
    <s v="TRUCK"/>
    <s v="WARSZAWA"/>
    <s v="1"/>
    <s v="42566/2015/1"/>
    <n v="54"/>
    <s v="AW16"/>
    <s v="REDWAN TEX&amp;APPARELS"/>
    <n v="691"/>
    <n v="0"/>
    <n v="0"/>
    <n v="0"/>
    <n v="9484"/>
    <n v="14.01"/>
    <x v="1"/>
  </r>
  <r>
    <s v="2016-07-27"/>
    <s v="2016-08-05"/>
    <s v="2016-08-11"/>
    <s v="2016-08-11"/>
    <n v="9"/>
    <n v="15"/>
    <s v="CHITTAGONG"/>
    <s v="FOB"/>
    <x v="2"/>
    <n v="1"/>
    <s v="AIR"/>
    <s v="TRUCK"/>
    <s v="WARSZAWA"/>
    <s v="1"/>
    <s v="42575/2015/14"/>
    <n v="54"/>
    <s v="AW16"/>
    <s v="PADMA SATEL ARAB"/>
    <n v="906"/>
    <n v="0"/>
    <n v="0"/>
    <n v="0"/>
    <n v="13116"/>
    <n v="24.17"/>
    <x v="1"/>
  </r>
  <r>
    <s v="2016-07-27"/>
    <s v="2016-09-09"/>
    <s v="2016-09-14"/>
    <s v="2016-09-14"/>
    <n v="44"/>
    <n v="49"/>
    <s v="QINGDAO"/>
    <s v="FOB"/>
    <x v="0"/>
    <n v="0"/>
    <s v="MSKU5670572"/>
    <s v="TRUCK"/>
    <s v="GDAŃSK"/>
    <s v="1"/>
    <s v="43063/2015/7"/>
    <n v="52"/>
    <s v="AW16"/>
    <s v="SUZHOU QINJIAN I/E"/>
    <n v="1287"/>
    <n v="1"/>
    <n v="0"/>
    <n v="0"/>
    <n v="18691"/>
    <n v="24.42"/>
    <x v="0"/>
  </r>
  <r>
    <s v="2016-07-28"/>
    <s v="2016-08-01"/>
    <s v="2016-08-22"/>
    <s v="2016-08-22"/>
    <n v="4"/>
    <n v="25"/>
    <s v="ŁÓDŹ"/>
    <s v="DDU"/>
    <x v="2"/>
    <n v="1"/>
    <s v="AIR"/>
    <s v="TRUCK"/>
    <s v="WARSZAWA"/>
    <s v="1"/>
    <s v="571/2016/10"/>
    <n v="54"/>
    <s v="AW16"/>
    <s v="FASHIONTEX"/>
    <n v="39"/>
    <n v="0"/>
    <n v="0"/>
    <n v="0"/>
    <n v="733"/>
    <n v="0.9"/>
    <x v="1"/>
  </r>
  <r>
    <s v="2016-07-28"/>
    <s v="2016-08-26"/>
    <s v="2016-08-31"/>
    <s v="2016-08-31"/>
    <n v="29"/>
    <n v="34"/>
    <s v="SHENZHEN"/>
    <s v="FOB"/>
    <x v="0"/>
    <n v="0"/>
    <s v="MRKU3928516,MSKU5734614"/>
    <s v="TRUCK"/>
    <s v="GDAŃSK"/>
    <s v="1"/>
    <s v="7769/2016/2"/>
    <n v="51"/>
    <s v="AW16"/>
    <s v="BEEKO"/>
    <n v="1564"/>
    <n v="1"/>
    <n v="0"/>
    <n v="1"/>
    <n v="16610"/>
    <n v="80.05"/>
    <x v="0"/>
  </r>
  <r>
    <s v="2016-07-28"/>
    <s v="2016-08-27"/>
    <s v="2016-09-21"/>
    <s v="2016-09-21"/>
    <n v="30"/>
    <n v="55"/>
    <s v="SHENZHEN"/>
    <s v="FOB"/>
    <x v="0"/>
    <n v="0"/>
    <s v="MRKU2298691,MSKU3206921"/>
    <s v="TRUCK"/>
    <s v="GDAŃSK"/>
    <s v="1"/>
    <s v="7536/2016/4"/>
    <n v="51"/>
    <s v="AW16"/>
    <s v="YONGXINGLONG CHILDRE"/>
    <n v="1591"/>
    <n v="1"/>
    <n v="0"/>
    <n v="1"/>
    <n v="15525"/>
    <n v="73.5"/>
    <x v="0"/>
  </r>
  <r>
    <s v="2016-07-28"/>
    <s v="2016-09-05"/>
    <s v="2016-09-08"/>
    <s v="2016-09-08"/>
    <n v="39"/>
    <n v="42"/>
    <s v="XIAMEN"/>
    <s v="FOB"/>
    <x v="0"/>
    <n v="0"/>
    <s v="TRLU8865121"/>
    <s v="TRUCK"/>
    <s v="GDAŃSK"/>
    <s v="1"/>
    <s v="729/2016/2"/>
    <n v="54"/>
    <s v="AW16"/>
    <s v="XIAMEN HALO WORLD"/>
    <n v="1268"/>
    <n v="1"/>
    <n v="0"/>
    <n v="0"/>
    <n v="16542"/>
    <n v="24.84"/>
    <x v="0"/>
  </r>
  <r>
    <s v="2016-07-28"/>
    <s v="2016-09-12"/>
    <s v="2016-09-16"/>
    <s v="2016-09-16"/>
    <n v="46"/>
    <n v="50"/>
    <s v="SHANGHAI"/>
    <s v="FOB"/>
    <x v="0"/>
    <n v="0"/>
    <s v="FSCU4841381"/>
    <s v="TRUCK"/>
    <s v="GDAŃSK"/>
    <s v="1"/>
    <s v="285/2016/3"/>
    <n v="54"/>
    <s v="AW16"/>
    <s v="JIANGSU SAINTEK"/>
    <n v="774"/>
    <n v="0"/>
    <n v="1"/>
    <n v="0"/>
    <n v="7560"/>
    <n v="52.6"/>
    <x v="0"/>
  </r>
  <r>
    <s v="2016-07-29"/>
    <s v="2016-09-03"/>
    <s v="2016-09-07"/>
    <s v="2016-09-07"/>
    <n v="36"/>
    <n v="40"/>
    <s v="NINGBO"/>
    <s v="FOB"/>
    <x v="0"/>
    <n v="0"/>
    <s v="CLHU8956150,MSKU0786003,MSKU9194052,PONU0684228,UESU4617576"/>
    <s v="TRUCK"/>
    <s v="GDAŃSK"/>
    <s v="1"/>
    <s v="577/2016/19"/>
    <n v="54"/>
    <s v="AW16"/>
    <s v="NINGBO MIAORUI"/>
    <n v="6294"/>
    <n v="1"/>
    <n v="0"/>
    <n v="4"/>
    <n v="105079"/>
    <n v="272.24"/>
    <x v="0"/>
  </r>
  <r>
    <m/>
    <m/>
    <m/>
    <m/>
    <m/>
    <m/>
    <m/>
    <m/>
    <x v="1"/>
    <m/>
    <m/>
    <m/>
    <m/>
    <m/>
    <m/>
    <m/>
    <m/>
    <m/>
    <m/>
    <m/>
    <m/>
    <m/>
    <m/>
    <m/>
    <x v="3"/>
  </r>
  <r>
    <s v="2016-07-29"/>
    <s v="2016-09-04"/>
    <s v="2016-09-16"/>
    <s v="2016-09-16"/>
    <n v="37"/>
    <n v="49"/>
    <s v="SHANGHAI"/>
    <s v="FOB"/>
    <x v="0"/>
    <n v="1"/>
    <s v="LCL"/>
    <s v="TRUCK"/>
    <s v="GDAŃSK"/>
    <s v="1"/>
    <s v="43063/2015/14"/>
    <n v="52"/>
    <s v="AW16"/>
    <s v="SUZHOU QINJIAN I/E"/>
    <n v="715"/>
    <n v="0"/>
    <n v="0"/>
    <n v="0"/>
    <n v="11238"/>
    <n v="9.7899999999999991"/>
    <x v="0"/>
  </r>
  <r>
    <s v="2016-07-29"/>
    <s v="2016-09-05"/>
    <s v="2016-09-08"/>
    <s v="2016-09-08"/>
    <n v="38"/>
    <n v="41"/>
    <s v="SHANGHAI"/>
    <s v="FOB"/>
    <x v="0"/>
    <n v="0"/>
    <s v="TGHU4977313"/>
    <s v="TRUCK"/>
    <s v="GDAŃSK"/>
    <s v="1"/>
    <s v="687/2016/5"/>
    <n v="54"/>
    <s v="AW16"/>
    <s v="ANHUI TECHNOLOGY I/E"/>
    <n v="581"/>
    <n v="0"/>
    <n v="1"/>
    <n v="0"/>
    <n v="4953"/>
    <n v="55.51"/>
    <x v="0"/>
  </r>
  <r>
    <s v="2016-07-29"/>
    <s v="2016-09-05"/>
    <s v="2016-09-09"/>
    <s v="2016-09-09"/>
    <n v="38"/>
    <n v="42"/>
    <s v="SHANGHAI"/>
    <s v="FOB"/>
    <x v="0"/>
    <n v="0"/>
    <s v="DRYU4274764,TTNU5823930"/>
    <s v="RAILWAY"/>
    <s v="GDAŃSK"/>
    <s v="1"/>
    <s v="281/2016/4"/>
    <n v="54"/>
    <s v="AW16"/>
    <s v="ZHEJIANG AMP-KINGHON"/>
    <n v="844"/>
    <n v="0"/>
    <n v="2"/>
    <n v="0"/>
    <n v="10034"/>
    <n v="98"/>
    <x v="0"/>
  </r>
  <r>
    <s v="2016-07-29"/>
    <s v="2016-09-05"/>
    <s v="2016-09-09"/>
    <s v="2016-09-09"/>
    <n v="38"/>
    <n v="42"/>
    <s v="SHANGHAI"/>
    <s v="FOB"/>
    <x v="0"/>
    <n v="0"/>
    <s v="GATU8578592,HLXU6539898,TTNU1561914"/>
    <s v="RAILWAY"/>
    <s v="GDAŃSK"/>
    <s v="1"/>
    <s v="275/2016/15"/>
    <n v="54"/>
    <s v="AW16"/>
    <s v="SUMEC TEXTILE"/>
    <n v="2545"/>
    <n v="1"/>
    <n v="0"/>
    <n v="2"/>
    <n v="25012"/>
    <n v="140.86000000000001"/>
    <x v="0"/>
  </r>
  <r>
    <s v="2016-07-29"/>
    <s v="2016-09-05"/>
    <s v="2016-09-09"/>
    <s v="2016-09-09"/>
    <n v="38"/>
    <n v="42"/>
    <s v="SHANGHAI"/>
    <s v="FOB"/>
    <x v="0"/>
    <n v="0"/>
    <s v="TCLU3860410"/>
    <s v="RAILWAY"/>
    <s v="GDAŃSK"/>
    <s v="1"/>
    <s v="43063/2015/13"/>
    <n v="52"/>
    <s v="AW16"/>
    <s v="SUZHOU QINJIAN I/E"/>
    <n v="1188"/>
    <n v="1"/>
    <n v="0"/>
    <n v="0"/>
    <n v="19674"/>
    <n v="24.58"/>
    <x v="0"/>
  </r>
  <r>
    <s v="2016-07-30"/>
    <s v="2016-08-11"/>
    <s v="2016-08-18"/>
    <s v="2016-08-18"/>
    <n v="12"/>
    <n v="19"/>
    <s v="ŁÓDŹ"/>
    <s v="DDU"/>
    <x v="4"/>
    <n v="0"/>
    <s v="CBHU8488758"/>
    <s v="RAILWAY"/>
    <s v="MAŁASZEWICZE"/>
    <s v="1"/>
    <s v="1037/2016/12"/>
    <n v="54"/>
    <s v="AW16"/>
    <s v="QUANZHOU CEREALS O&amp;F"/>
    <n v="1585"/>
    <n v="0"/>
    <n v="1"/>
    <n v="0"/>
    <n v="28350"/>
    <n v="32.57"/>
    <x v="0"/>
  </r>
  <r>
    <s v="2016-07-31"/>
    <s v="2016-09-08"/>
    <s v="2016-09-12"/>
    <s v="2016-09-12"/>
    <n v="39"/>
    <n v="43"/>
    <s v="TUTICORIN"/>
    <s v="FOB"/>
    <x v="0"/>
    <n v="0"/>
    <s v="MSKU3502950"/>
    <s v="TRUCK"/>
    <s v="GDAŃSK"/>
    <s v="1"/>
    <s v="43190/2015/12"/>
    <n v="54"/>
    <s v="AW16"/>
    <s v="BLOOM CLOTHING CO."/>
    <n v="1090"/>
    <n v="1"/>
    <n v="0"/>
    <n v="0"/>
    <n v="17194"/>
    <n v="25.87"/>
    <x v="2"/>
  </r>
  <r>
    <s v="2016-07-31"/>
    <s v="2016-09-09"/>
    <s v="2016-09-15"/>
    <s v="2016-09-15"/>
    <n v="40"/>
    <n v="46"/>
    <s v="CHITTAGONG"/>
    <s v="FOB"/>
    <x v="0"/>
    <n v="1"/>
    <s v="MRKU2752058"/>
    <s v="TRUCK"/>
    <s v="GDAŃSK"/>
    <s v="1"/>
    <s v="568/2016/24"/>
    <n v="54"/>
    <s v="AW16"/>
    <s v="FAIR TRADE INT'L"/>
    <n v="904"/>
    <n v="0"/>
    <n v="0"/>
    <n v="1"/>
    <n v="15211"/>
    <n v="35.700000000000003"/>
    <x v="1"/>
  </r>
  <r>
    <s v="2016-07-31"/>
    <s v="2016-09-09"/>
    <s v="2016-09-15"/>
    <s v="2016-09-15"/>
    <n v="40"/>
    <n v="46"/>
    <s v="CHITTAGONG"/>
    <s v="FOB"/>
    <x v="0"/>
    <n v="1"/>
    <m/>
    <s v="TRUCK"/>
    <s v="GDAŃSK"/>
    <s v="1"/>
    <s v="7518/2016/2"/>
    <n v="54"/>
    <s v="AW16"/>
    <s v="INTRAMEX FASHIONS"/>
    <n v="230"/>
    <m/>
    <m/>
    <m/>
    <n v="3445"/>
    <n v="8.14"/>
    <x v="1"/>
  </r>
  <r>
    <s v="2016-07-31"/>
    <s v="2016-09-09"/>
    <s v="2016-09-15"/>
    <s v="2016-09-15"/>
    <n v="40"/>
    <n v="46"/>
    <s v="CHITTAGONG"/>
    <s v="FOB"/>
    <x v="0"/>
    <n v="1"/>
    <s v="MSKU9188131"/>
    <s v="TRUCK"/>
    <s v="GDAŃSK"/>
    <s v="1"/>
    <s v="568/2016/23"/>
    <n v="54"/>
    <s v="AW16"/>
    <s v="FAIR TRADE INT'L"/>
    <n v="396"/>
    <n v="0"/>
    <n v="0"/>
    <n v="1"/>
    <n v="5848"/>
    <n v="11.6"/>
    <x v="1"/>
  </r>
  <r>
    <s v="2016-07-31"/>
    <s v="2016-09-09"/>
    <s v="2016-09-15"/>
    <s v="2016-09-15"/>
    <n v="40"/>
    <n v="46"/>
    <s v="CHITTAGONG"/>
    <s v="FOB"/>
    <x v="0"/>
    <n v="1"/>
    <m/>
    <s v="TRUCK"/>
    <s v="GDAŃSK"/>
    <s v="1"/>
    <s v="574/2016/30"/>
    <n v="54"/>
    <s v="AW16"/>
    <s v="TRANSFIGURE CLOTHING"/>
    <n v="1372"/>
    <m/>
    <m/>
    <m/>
    <n v="26435"/>
    <n v="25.7"/>
    <x v="1"/>
  </r>
  <r>
    <s v="2016-07-31"/>
    <s v="2016-09-09"/>
    <s v="2016-09-15"/>
    <s v="2016-09-15"/>
    <n v="40"/>
    <n v="46"/>
    <s v="CHITTAGONG"/>
    <s v="FOB"/>
    <x v="0"/>
    <n v="1"/>
    <m/>
    <s v="TRUCK"/>
    <s v="GDAŃSK"/>
    <s v="1"/>
    <s v="61828/AW16/2"/>
    <n v="52"/>
    <s v="AW16"/>
    <s v="FASHION WEAR INT'L"/>
    <n v="727"/>
    <m/>
    <m/>
    <m/>
    <n v="10776"/>
    <n v="15.48"/>
    <x v="1"/>
  </r>
  <r>
    <s v="2016-07-31"/>
    <s v="2016-09-09"/>
    <s v="2016-09-15"/>
    <s v="2016-09-15"/>
    <n v="40"/>
    <n v="46"/>
    <s v="CHITTAGONG"/>
    <s v="FOB"/>
    <x v="0"/>
    <n v="1"/>
    <m/>
    <s v="TRUCK"/>
    <s v="GDAŃSK"/>
    <s v="1"/>
    <s v="62092/AW16/3"/>
    <n v="52"/>
    <s v="AW16"/>
    <s v="TRANSFIGURE CLOTHING"/>
    <n v="815"/>
    <m/>
    <m/>
    <m/>
    <n v="13912"/>
    <n v="13.02"/>
    <x v="1"/>
  </r>
  <r>
    <s v="2016-07-31"/>
    <s v="2016-09-09"/>
    <s v="2016-09-19"/>
    <s v="2016-09-19"/>
    <n v="40"/>
    <n v="50"/>
    <s v="CHITTAGONG"/>
    <s v="FOB"/>
    <x v="0"/>
    <n v="1"/>
    <s v="MSKU0615422"/>
    <s v="RAILWAY"/>
    <s v="GDAŃSK"/>
    <s v="1"/>
    <s v="574/2016/29"/>
    <n v="54"/>
    <s v="AW16"/>
    <s v="TRANSFIGURE CLOTHING"/>
    <n v="397"/>
    <n v="0"/>
    <n v="0"/>
    <n v="1"/>
    <n v="8099"/>
    <n v="7.42"/>
    <x v="1"/>
  </r>
  <r>
    <s v="2016-07-31"/>
    <s v="2016-09-09"/>
    <s v="2016-09-19"/>
    <s v="2016-09-19"/>
    <n v="40"/>
    <n v="50"/>
    <s v="CHITTAGONG"/>
    <s v="FOB"/>
    <x v="0"/>
    <n v="1"/>
    <m/>
    <s v="RAILWAY"/>
    <s v="GDAŃSK"/>
    <s v="1"/>
    <s v="697/2016/21"/>
    <n v="54"/>
    <s v="AW16"/>
    <s v="TEXZAM INTERNATIONAL"/>
    <n v="720"/>
    <m/>
    <m/>
    <m/>
    <n v="12183"/>
    <n v="29.11"/>
    <x v="1"/>
  </r>
  <r>
    <s v="2016-07-31"/>
    <s v="2016-09-09"/>
    <s v="2016-09-19"/>
    <s v="2016-09-19"/>
    <n v="40"/>
    <n v="50"/>
    <s v="CHITTAGONG"/>
    <s v="FOB"/>
    <x v="0"/>
    <n v="1"/>
    <m/>
    <s v="RAILWAY"/>
    <s v="GDAŃSK"/>
    <s v="1"/>
    <s v="727/2016/2"/>
    <n v="54"/>
    <s v="AW16"/>
    <s v="SHUDDHO MODEHAUS"/>
    <n v="768"/>
    <m/>
    <m/>
    <m/>
    <n v="9379"/>
    <n v="27.28"/>
    <x v="1"/>
  </r>
  <r>
    <s v="2016-07-31"/>
    <s v="2016-09-16"/>
    <s v="2016-09-20"/>
    <s v="2016-09-20"/>
    <n v="47"/>
    <n v="51"/>
    <s v="TUTICORIN"/>
    <s v="FOB"/>
    <x v="0"/>
    <n v="1"/>
    <s v="MRKU0405867"/>
    <s v="TRUCK"/>
    <s v="GDAŃSK"/>
    <s v="1"/>
    <s v="43183/2015/3"/>
    <n v="54"/>
    <s v="AW16"/>
    <s v="KARTHIKAI TEXTILE"/>
    <n v="291"/>
    <n v="0"/>
    <n v="1"/>
    <n v="0"/>
    <n v="4199"/>
    <n v="10.19"/>
    <x v="2"/>
  </r>
  <r>
    <s v="2016-07-31"/>
    <s v="2016-09-16"/>
    <s v="2016-09-20"/>
    <s v="2016-09-20"/>
    <n v="47"/>
    <n v="51"/>
    <s v="TUTICORIN"/>
    <s v="FOB"/>
    <x v="0"/>
    <n v="1"/>
    <m/>
    <s v="TRUCK"/>
    <s v="GDAŃSK"/>
    <s v="1"/>
    <s v="43190/2015/13"/>
    <n v="54"/>
    <s v="AW16"/>
    <s v="BLOOM CLOTHING CO."/>
    <n v="526"/>
    <m/>
    <m/>
    <m/>
    <n v="9676"/>
    <n v="5.84"/>
    <x v="2"/>
  </r>
  <r>
    <s v="2016-07-31"/>
    <s v="2016-09-16"/>
    <s v="2016-09-20"/>
    <s v="2016-09-20"/>
    <n v="47"/>
    <n v="51"/>
    <s v="TUTICORIN"/>
    <s v="FOB"/>
    <x v="0"/>
    <n v="1"/>
    <m/>
    <s v="TRUCK"/>
    <s v="GDAŃSK"/>
    <s v="1"/>
    <s v="716/2016/11"/>
    <n v="54"/>
    <s v="AW16"/>
    <s v="LICHEE APPAREL"/>
    <n v="923"/>
    <m/>
    <m/>
    <m/>
    <n v="15592"/>
    <n v="27.91"/>
    <x v="2"/>
  </r>
  <r>
    <s v="2016-08-01"/>
    <s v="2016-08-02"/>
    <s v="2016-08-05"/>
    <s v="2016-08-05"/>
    <n v="1"/>
    <n v="4"/>
    <s v="ŁÓDŹ"/>
    <s v="DDU"/>
    <x v="2"/>
    <n v="1"/>
    <s v="AIR"/>
    <s v="TRUCK"/>
    <s v="VIENNA"/>
    <s v="1"/>
    <s v="688/2016/6"/>
    <n v="54"/>
    <s v="AW16"/>
    <s v="SANGOTRA FASHIONS"/>
    <n v="455"/>
    <n v="0"/>
    <n v="0"/>
    <n v="0"/>
    <n v="13161"/>
    <m/>
    <x v="2"/>
  </r>
  <r>
    <s v="2016-08-01"/>
    <s v="2016-08-05"/>
    <s v="2016-08-09"/>
    <s v="2016-08-09"/>
    <n v="4"/>
    <n v="8"/>
    <s v="ŁÓDŹ"/>
    <s v="DDU"/>
    <x v="2"/>
    <n v="1"/>
    <s v="AIR"/>
    <s v="TRUCK"/>
    <s v="WARSZAWA"/>
    <s v="1"/>
    <s v="568/2016/3"/>
    <n v="54"/>
    <s v="AW16"/>
    <s v="FAIR TRADE INT'L"/>
    <n v="289"/>
    <n v="0"/>
    <n v="0"/>
    <n v="0"/>
    <n v="4358"/>
    <m/>
    <x v="1"/>
  </r>
  <r>
    <s v="2016-08-01"/>
    <s v="2016-08-27"/>
    <s v="2016-09-02"/>
    <s v="2016-09-02"/>
    <n v="26"/>
    <n v="32"/>
    <s v="NHAVA SHEVA"/>
    <s v="FOB"/>
    <x v="0"/>
    <n v="1"/>
    <s v="LCL"/>
    <s v="TRUCK"/>
    <s v="HAMBURG"/>
    <s v="1"/>
    <s v="3706/2016/6"/>
    <n v="54"/>
    <s v="AW16"/>
    <s v="SEER GLOBAL LTD."/>
    <n v="171"/>
    <n v="0"/>
    <n v="0"/>
    <n v="0"/>
    <n v="2849"/>
    <n v="3.66"/>
    <x v="2"/>
  </r>
  <r>
    <s v="2016-08-01"/>
    <s v="2016-08-27"/>
    <s v="2016-09-02"/>
    <s v="2016-09-02"/>
    <n v="26"/>
    <n v="32"/>
    <s v="NHAVA SHEVA"/>
    <s v="FOB"/>
    <x v="0"/>
    <n v="1"/>
    <s v="LCL"/>
    <s v="TRUCK"/>
    <s v="HAMBURG"/>
    <s v="1"/>
    <s v="688/2016/3"/>
    <n v="54"/>
    <s v="AW16"/>
    <s v="SANGOTRA FASHIONS"/>
    <n v="582"/>
    <n v="0"/>
    <n v="0"/>
    <n v="0"/>
    <n v="8952"/>
    <n v="8.2899999999999991"/>
    <x v="2"/>
  </r>
  <r>
    <s v="2016-08-02"/>
    <s v="2016-09-03"/>
    <s v="2016-09-07"/>
    <s v="2016-09-07"/>
    <n v="32"/>
    <n v="36"/>
    <s v="CHITTAGONG"/>
    <s v="FOB"/>
    <x v="0"/>
    <n v="1"/>
    <s v="MRKU3648053"/>
    <s v="TRUCK"/>
    <s v="GDAŃSK"/>
    <s v="1"/>
    <s v="568/2016/27"/>
    <n v="54"/>
    <s v="AW16"/>
    <s v="FAIR TRADE INT'L"/>
    <n v="241"/>
    <n v="0"/>
    <n v="0"/>
    <n v="1"/>
    <n v="4697"/>
    <n v="15.36"/>
    <x v="1"/>
  </r>
  <r>
    <s v="2016-08-02"/>
    <s v="2016-09-03"/>
    <s v="2016-09-07"/>
    <s v="2016-09-07"/>
    <n v="32"/>
    <n v="36"/>
    <s v="CHITTAGONG"/>
    <s v="FOB"/>
    <x v="0"/>
    <n v="1"/>
    <m/>
    <s v="TRUCK"/>
    <s v="GDAŃSK"/>
    <s v="1"/>
    <s v="574/2016/31"/>
    <n v="54"/>
    <s v="AW16"/>
    <s v="TRANSFIGURE CLOTHING"/>
    <n v="1396"/>
    <m/>
    <m/>
    <m/>
    <n v="25158"/>
    <n v="43.88"/>
    <x v="1"/>
  </r>
  <r>
    <s v="2016-08-02"/>
    <s v="2016-09-03"/>
    <s v="2016-09-07"/>
    <s v="2016-09-07"/>
    <n v="32"/>
    <n v="36"/>
    <s v="CHITTAGONG"/>
    <s v="FOB"/>
    <x v="0"/>
    <n v="1"/>
    <s v="MSKU9648155"/>
    <s v="TRUCK"/>
    <s v="GDAŃSK"/>
    <s v="1"/>
    <s v="568/2016/26"/>
    <n v="54"/>
    <s v="AW16"/>
    <s v="FAIR TRADE INT'L"/>
    <n v="710"/>
    <n v="0"/>
    <n v="0"/>
    <n v="1"/>
    <n v="12267"/>
    <n v="40.200000000000003"/>
    <x v="1"/>
  </r>
  <r>
    <s v="2016-08-02"/>
    <s v="2016-09-03"/>
    <s v="2016-09-07"/>
    <s v="2016-09-07"/>
    <n v="32"/>
    <n v="36"/>
    <s v="CHITTAGONG"/>
    <s v="FOB"/>
    <x v="0"/>
    <n v="1"/>
    <m/>
    <s v="TRUCK"/>
    <s v="GDAŃSK"/>
    <s v="1"/>
    <s v="571/2016/13"/>
    <n v="54"/>
    <s v="AW16"/>
    <s v="FASHIONTEX"/>
    <n v="556"/>
    <m/>
    <m/>
    <m/>
    <n v="6317"/>
    <n v="15.77"/>
    <x v="1"/>
  </r>
  <r>
    <s v="2016-08-02"/>
    <s v="2016-09-03"/>
    <s v="2016-09-08"/>
    <s v="2016-09-08"/>
    <n v="32"/>
    <n v="37"/>
    <s v="CHITTAGONG"/>
    <s v="FOB"/>
    <x v="0"/>
    <n v="0"/>
    <s v="MSKU9508410"/>
    <s v="RAILWAY"/>
    <s v="GDAŃSK"/>
    <s v="1"/>
    <s v="734/2016/8"/>
    <n v="54"/>
    <s v="AW16"/>
    <s v="ZEMTEX EXPORT LTD"/>
    <n v="1016"/>
    <n v="0"/>
    <n v="0"/>
    <n v="1"/>
    <n v="19418"/>
    <n v="65.39"/>
    <x v="1"/>
  </r>
  <r>
    <s v="2016-08-02"/>
    <s v="2016-09-03"/>
    <s v="2016-09-10"/>
    <s v="2016-09-10"/>
    <n v="32"/>
    <n v="39"/>
    <s v="CHITTAGONG"/>
    <s v="FOB"/>
    <x v="0"/>
    <n v="0"/>
    <s v="MSKU7315746"/>
    <s v="RAILWAY"/>
    <s v="GDAŃSK"/>
    <s v="1"/>
    <s v="43188/2015/19"/>
    <n v="54"/>
    <s v="AW16"/>
    <s v="FASHION WEAR INT'L"/>
    <n v="1041"/>
    <n v="1"/>
    <n v="0"/>
    <n v="0"/>
    <n v="19789"/>
    <n v="19.34"/>
    <x v="1"/>
  </r>
  <r>
    <s v="2016-08-02"/>
    <s v="2016-09-03"/>
    <s v="2016-09-10"/>
    <s v="2016-09-10"/>
    <n v="32"/>
    <n v="39"/>
    <s v="CHITTAGONG"/>
    <s v="FOB"/>
    <x v="0"/>
    <n v="1"/>
    <s v="PONU7533706"/>
    <s v="RAILWAY"/>
    <s v="GDAŃSK"/>
    <s v="1"/>
    <s v="42575/2015/15"/>
    <n v="54"/>
    <s v="AW16"/>
    <s v="PADMA SATEL ARAB"/>
    <n v="1207"/>
    <n v="0"/>
    <n v="0"/>
    <n v="1"/>
    <n v="18272"/>
    <n v="48.25"/>
    <x v="1"/>
  </r>
  <r>
    <s v="2016-08-02"/>
    <s v="2016-09-03"/>
    <s v="2016-09-10"/>
    <s v="2016-09-10"/>
    <n v="32"/>
    <n v="39"/>
    <s v="CHITTAGONG"/>
    <s v="FOB"/>
    <x v="0"/>
    <n v="1"/>
    <m/>
    <s v="RAILWAY"/>
    <s v="GDAŃSK"/>
    <s v="1"/>
    <s v="568/2016/22"/>
    <n v="54"/>
    <s v="AW16"/>
    <s v="FAIR TRADE INT'L"/>
    <n v="654"/>
    <m/>
    <m/>
    <m/>
    <n v="9294"/>
    <n v="16"/>
    <x v="1"/>
  </r>
  <r>
    <s v="2016-08-02"/>
    <s v="2016-09-03"/>
    <s v="2016-09-19"/>
    <s v="2016-09-19"/>
    <n v="32"/>
    <n v="48"/>
    <s v="CHITTAGONG"/>
    <s v="FOB"/>
    <x v="0"/>
    <n v="1"/>
    <s v="MRKU3450670"/>
    <s v="RAILWAY"/>
    <s v="GDAŃSK"/>
    <s v="1"/>
    <s v="42575/2015/4"/>
    <n v="54"/>
    <s v="AW16"/>
    <s v="PADMA SATEL ARAB"/>
    <n v="1231"/>
    <n v="0"/>
    <n v="0"/>
    <n v="1"/>
    <n v="24287"/>
    <n v="55.13"/>
    <x v="1"/>
  </r>
  <r>
    <s v="2016-08-02"/>
    <s v="2016-09-03"/>
    <s v="2016-09-19"/>
    <s v="2016-09-19"/>
    <n v="32"/>
    <n v="48"/>
    <s v="CHITTAGONG"/>
    <s v="FOB"/>
    <x v="0"/>
    <n v="1"/>
    <m/>
    <s v="RAILWAY"/>
    <s v="GDAŃSK"/>
    <s v="1"/>
    <s v="697/2016/22"/>
    <n v="54"/>
    <s v="AW16"/>
    <s v="TEXZAM INTERNATIONAL"/>
    <n v="508"/>
    <m/>
    <m/>
    <m/>
    <n v="7414"/>
    <n v="12.7"/>
    <x v="1"/>
  </r>
  <r>
    <s v="2016-08-03"/>
    <s v="2016-08-09"/>
    <s v="2016-08-22"/>
    <s v="2016-08-22"/>
    <n v="6"/>
    <n v="19"/>
    <s v="CHITTAGONG"/>
    <s v="FOB"/>
    <x v="2"/>
    <n v="1"/>
    <s v="AIR"/>
    <s v="TRUCK"/>
    <s v="WARSZAWA"/>
    <s v="1"/>
    <s v="43185/2015/17"/>
    <n v="54"/>
    <s v="AW16"/>
    <s v="ASROTEX"/>
    <n v="650"/>
    <n v="0"/>
    <n v="0"/>
    <n v="0"/>
    <n v="10753"/>
    <m/>
    <x v="1"/>
  </r>
  <r>
    <s v="2016-08-03"/>
    <s v="2016-09-03"/>
    <s v="2016-09-07"/>
    <s v="2016-09-07"/>
    <n v="31"/>
    <n v="35"/>
    <s v="NINGBO"/>
    <s v="FOB"/>
    <x v="0"/>
    <n v="0"/>
    <s v="MRKU7409843"/>
    <s v="TRUCK"/>
    <s v="GDAŃSK"/>
    <s v="1"/>
    <s v="8068/2016/6"/>
    <n v="51"/>
    <s v="AW16"/>
    <s v="BOK CO., LTD."/>
    <n v="474"/>
    <n v="1"/>
    <n v="0"/>
    <n v="0"/>
    <n v="3890"/>
    <n v="21.85"/>
    <x v="0"/>
  </r>
  <r>
    <s v="2016-08-03"/>
    <s v="2016-09-03"/>
    <s v="2016-09-07"/>
    <s v="2016-09-07"/>
    <n v="31"/>
    <n v="35"/>
    <s v="XIAMEN"/>
    <s v="FOB"/>
    <x v="0"/>
    <n v="0"/>
    <s v="MRKU8327734"/>
    <s v="TRUCK"/>
    <s v="GDAŃSK"/>
    <s v="1"/>
    <s v="43196/2015/2"/>
    <n v="54"/>
    <s v="AW16"/>
    <s v="FUJIAN GREEN GROUP"/>
    <n v="1084"/>
    <n v="1"/>
    <n v="0"/>
    <n v="0"/>
    <n v="19949"/>
    <n v="20.68"/>
    <x v="0"/>
  </r>
  <r>
    <s v="2016-08-03"/>
    <s v="2016-09-03"/>
    <s v="2016-09-08"/>
    <s v="2016-09-08"/>
    <n v="31"/>
    <n v="36"/>
    <s v="XIAMEN"/>
    <s v="FOB"/>
    <x v="0"/>
    <n v="0"/>
    <s v="MRKU7980847"/>
    <s v="TRUCK"/>
    <s v="GDAŃSK"/>
    <s v="1"/>
    <s v="1037/2016/13"/>
    <n v="54"/>
    <s v="AW16"/>
    <s v="QUANZHOU CEREALS O&amp;F"/>
    <n v="1322"/>
    <n v="1"/>
    <n v="0"/>
    <n v="0"/>
    <n v="23143"/>
    <n v="20.37"/>
    <x v="0"/>
  </r>
  <r>
    <s v="2016-08-03"/>
    <s v="2016-09-03"/>
    <s v="2016-09-08"/>
    <s v="2016-09-08"/>
    <n v="31"/>
    <n v="36"/>
    <s v="XIAMEN"/>
    <s v="FOB"/>
    <x v="0"/>
    <n v="0"/>
    <s v="MRKU8207071"/>
    <s v="TRUCK"/>
    <s v="GDAŃSK"/>
    <s v="1"/>
    <s v="1037/2016/14"/>
    <n v="54"/>
    <s v="AW16"/>
    <s v="QUANZHOU CEREALS O&amp;F"/>
    <n v="645"/>
    <n v="1"/>
    <n v="0"/>
    <n v="0"/>
    <n v="12481"/>
    <n v="20.91"/>
    <x v="0"/>
  </r>
  <r>
    <s v="2016-08-04"/>
    <s v="2016-08-07"/>
    <s v="2016-08-11"/>
    <s v="2016-08-11"/>
    <n v="3"/>
    <n v="7"/>
    <s v="ŁÓDŹ"/>
    <s v="DDU"/>
    <x v="2"/>
    <n v="1"/>
    <s v="AIR"/>
    <s v="TRUCK"/>
    <s v="WARSZAWA"/>
    <s v="1"/>
    <s v="3706/2016/8"/>
    <n v="54"/>
    <s v="AW16"/>
    <s v="SEER GLOBAL LTD."/>
    <n v="216"/>
    <n v="0"/>
    <n v="0"/>
    <n v="0"/>
    <n v="3690"/>
    <m/>
    <x v="2"/>
  </r>
  <r>
    <s v="2016-08-04"/>
    <s v="2016-08-14"/>
    <s v="2016-08-22"/>
    <s v="2016-08-22"/>
    <n v="10"/>
    <n v="18"/>
    <s v="ŁÓDŹ"/>
    <s v="DDU"/>
    <x v="4"/>
    <n v="0"/>
    <s v="TBJU7370743"/>
    <s v="RAILWAY"/>
    <s v="MAŁASZEWICZE"/>
    <s v="1"/>
    <s v="577/2016/20"/>
    <n v="54"/>
    <s v="AW16"/>
    <s v="NINGBO MIAORUI"/>
    <n v="1568"/>
    <n v="0"/>
    <n v="1"/>
    <n v="0"/>
    <n v="24391"/>
    <n v="66.900000000000006"/>
    <x v="0"/>
  </r>
  <r>
    <s v="2016-08-04"/>
    <s v="2016-09-03"/>
    <s v="2016-09-07"/>
    <s v="2016-09-07"/>
    <n v="30"/>
    <n v="34"/>
    <s v="SHENZHEN"/>
    <s v="FOB"/>
    <x v="0"/>
    <n v="0"/>
    <s v="MRKU3528823,UESU4619521"/>
    <s v="TRUCK"/>
    <s v="GDAŃSK"/>
    <s v="1"/>
    <s v="7769/2016/4"/>
    <n v="51"/>
    <s v="AW16"/>
    <s v="BEEKO"/>
    <n v="1579"/>
    <n v="0"/>
    <n v="0"/>
    <n v="2"/>
    <n v="15396"/>
    <n v="116.74"/>
    <x v="0"/>
  </r>
  <r>
    <s v="2016-08-04"/>
    <s v="2016-09-09"/>
    <s v="2016-09-23"/>
    <s v="2016-09-23"/>
    <n v="36"/>
    <n v="50"/>
    <s v="CHITTAGONG"/>
    <s v="FOB"/>
    <x v="0"/>
    <n v="1"/>
    <s v="MRKU4058088"/>
    <s v="TRUCK"/>
    <s v="GDAŃSK"/>
    <s v="1"/>
    <s v="43185/2015/18"/>
    <n v="54"/>
    <s v="AW16"/>
    <s v="ASROTEX"/>
    <n v="861"/>
    <n v="0"/>
    <n v="0"/>
    <n v="1"/>
    <n v="13351"/>
    <n v="12.7"/>
    <x v="1"/>
  </r>
  <r>
    <s v="2016-08-04"/>
    <s v="2016-09-09"/>
    <s v="2016-09-23"/>
    <s v="2016-09-23"/>
    <n v="36"/>
    <n v="50"/>
    <s v="CHITTAGONG"/>
    <s v="FOB"/>
    <x v="0"/>
    <n v="1"/>
    <m/>
    <s v="TRUCK"/>
    <s v="GDAŃSK"/>
    <s v="1"/>
    <s v="5344/2016/2"/>
    <n v="54"/>
    <s v="AW16"/>
    <s v="S.B.KNITTING LTD."/>
    <n v="1228"/>
    <m/>
    <m/>
    <m/>
    <n v="27886"/>
    <n v="23.68"/>
    <x v="1"/>
  </r>
  <r>
    <s v="2016-08-04"/>
    <s v="2016-09-09"/>
    <s v="2016-09-23"/>
    <s v="2016-09-23"/>
    <n v="36"/>
    <n v="50"/>
    <s v="CHITTAGONG"/>
    <s v="FOB"/>
    <x v="0"/>
    <n v="1"/>
    <m/>
    <s v="TRUCK"/>
    <s v="GDAŃSK"/>
    <s v="1"/>
    <s v="571/2016/4"/>
    <n v="54"/>
    <s v="AW16"/>
    <s v="FASHIONTEX"/>
    <n v="585"/>
    <m/>
    <m/>
    <m/>
    <n v="7728"/>
    <n v="11.08"/>
    <x v="1"/>
  </r>
  <r>
    <s v="2016-08-04"/>
    <s v="2016-09-09"/>
    <s v="2016-09-23"/>
    <s v="2016-09-23"/>
    <n v="36"/>
    <n v="50"/>
    <s v="CHITTAGONG"/>
    <s v="FOB"/>
    <x v="0"/>
    <n v="1"/>
    <m/>
    <s v="TRUCK"/>
    <s v="GDAŃSK"/>
    <s v="1"/>
    <s v="697/2016/23"/>
    <n v="54"/>
    <s v="AW16"/>
    <s v="TEXZAM INTERNATIONAL"/>
    <n v="868"/>
    <m/>
    <m/>
    <m/>
    <n v="10916"/>
    <n v="20.09"/>
    <x v="1"/>
  </r>
  <r>
    <s v="2016-08-05"/>
    <s v="2016-09-11"/>
    <s v="2016-09-20"/>
    <s v="2016-09-20"/>
    <n v="37"/>
    <n v="46"/>
    <s v="NINGBO"/>
    <s v="FOB"/>
    <x v="0"/>
    <n v="1"/>
    <s v="LCL"/>
    <s v="TRUCK"/>
    <s v="HAMBURG"/>
    <s v="1"/>
    <s v="62219/AW16/1"/>
    <n v="52"/>
    <s v="AW16"/>
    <s v="NINGBO HAITIAN"/>
    <n v="18"/>
    <n v="0"/>
    <n v="0"/>
    <n v="0"/>
    <n v="5624"/>
    <n v="1.3"/>
    <x v="0"/>
  </r>
  <r>
    <s v="2016-08-05"/>
    <s v="2016-09-12"/>
    <s v="2016-09-16"/>
    <s v="2016-09-16"/>
    <n v="38"/>
    <n v="42"/>
    <s v="SHANGHAI"/>
    <s v="FOB"/>
    <x v="0"/>
    <n v="0"/>
    <s v="CAXU7325932"/>
    <s v="TRUCK"/>
    <s v="GDAŃSK"/>
    <s v="1"/>
    <s v="275/2016/16"/>
    <n v="54"/>
    <s v="AW16"/>
    <s v="SUMEC TEXTILE"/>
    <n v="540"/>
    <n v="0"/>
    <n v="1"/>
    <n v="0"/>
    <n v="5925"/>
    <n v="51.59"/>
    <x v="0"/>
  </r>
  <r>
    <s v="2016-08-05"/>
    <s v="2016-09-12"/>
    <s v="2016-09-16"/>
    <s v="2016-09-16"/>
    <n v="38"/>
    <n v="42"/>
    <s v="SHANGHAI"/>
    <s v="FOB"/>
    <x v="0"/>
    <n v="0"/>
    <s v="HLXU1294745"/>
    <s v="TRUCK"/>
    <s v="GDAŃSK"/>
    <s v="1"/>
    <s v="275/2016/17"/>
    <n v="54"/>
    <s v="AW16"/>
    <s v="SUMEC TEXTILE"/>
    <n v="555"/>
    <n v="1"/>
    <n v="0"/>
    <n v="0"/>
    <n v="5853"/>
    <n v="19.66"/>
    <x v="0"/>
  </r>
  <r>
    <s v="2016-08-05"/>
    <s v="2016-09-12"/>
    <s v="2016-09-16"/>
    <s v="2016-09-16"/>
    <n v="38"/>
    <n v="42"/>
    <s v="SHANGHAI"/>
    <s v="FOB"/>
    <x v="0"/>
    <n v="1"/>
    <s v="GLDU3047954"/>
    <s v="TRUCK"/>
    <s v="GDAŃSK"/>
    <s v="1"/>
    <s v="1799/2016/7"/>
    <n v="52"/>
    <s v="AW16"/>
    <s v="HAILI ACCESSORIES"/>
    <n v="109"/>
    <n v="1"/>
    <n v="0"/>
    <n v="0"/>
    <n v="4301"/>
    <n v="8.2799999999999994"/>
    <x v="0"/>
  </r>
  <r>
    <s v="2016-08-05"/>
    <s v="2016-09-12"/>
    <s v="2016-09-16"/>
    <s v="2016-09-16"/>
    <n v="38"/>
    <n v="42"/>
    <s v="SHANGHAI"/>
    <s v="FOB"/>
    <x v="0"/>
    <n v="1"/>
    <m/>
    <s v="TRUCK"/>
    <s v="GDAŃSK"/>
    <s v="1"/>
    <s v="43063/2015/8"/>
    <n v="52"/>
    <s v="AW16"/>
    <s v="SUZHOU QINJIAN I/E"/>
    <n v="515"/>
    <m/>
    <m/>
    <m/>
    <n v="8401"/>
    <n v="8.1"/>
    <x v="0"/>
  </r>
  <r>
    <s v="2016-08-05"/>
    <s v="2016-09-12"/>
    <s v="2016-09-16"/>
    <s v="2016-09-16"/>
    <n v="38"/>
    <n v="42"/>
    <s v="SHANGHAI"/>
    <s v="FOB"/>
    <x v="0"/>
    <n v="1"/>
    <m/>
    <s v="TRUCK"/>
    <s v="GDAŃSK"/>
    <s v="1"/>
    <s v="578/2016/4"/>
    <n v="54"/>
    <s v="AW16"/>
    <s v="JOC GREAT WALL CORP."/>
    <n v="35"/>
    <m/>
    <m/>
    <m/>
    <n v="2501"/>
    <n v="4.2300000000000004"/>
    <x v="0"/>
  </r>
  <r>
    <s v="2016-08-05"/>
    <s v="2016-09-12"/>
    <s v="2016-09-16"/>
    <s v="2016-09-16"/>
    <n v="38"/>
    <n v="42"/>
    <s v="SHANGHAI"/>
    <s v="FOB"/>
    <x v="0"/>
    <n v="1"/>
    <m/>
    <s v="TRUCK"/>
    <s v="GDAŃSK"/>
    <s v="1"/>
    <s v="588/2016/7"/>
    <n v="52"/>
    <s v="AW16"/>
    <s v="BRIGHT SHOW INT.LTD"/>
    <n v="269"/>
    <m/>
    <m/>
    <m/>
    <n v="3570"/>
    <n v="6.19"/>
    <x v="0"/>
  </r>
  <r>
    <s v="2016-08-06"/>
    <s v="2016-09-13"/>
    <s v="2016-10-05"/>
    <s v="2016-10-05"/>
    <n v="38"/>
    <n v="60"/>
    <s v="XIAMEN"/>
    <s v="FOB"/>
    <x v="0"/>
    <n v="1"/>
    <s v="LCL"/>
    <s v="TRUCK"/>
    <s v="HAMBURG"/>
    <s v="1"/>
    <s v="7533/2016/8"/>
    <n v="54"/>
    <s v="AW16"/>
    <s v="QUANZHOU HONGTU"/>
    <n v="378"/>
    <n v="0"/>
    <n v="0"/>
    <n v="0"/>
    <n v="4416"/>
    <n v="6.79"/>
    <x v="0"/>
  </r>
  <r>
    <s v="2016-08-07"/>
    <s v="2016-09-07"/>
    <s v="2016-09-16"/>
    <s v="2016-09-16"/>
    <n v="31"/>
    <n v="40"/>
    <s v="TUTICORIN"/>
    <s v="FOB"/>
    <x v="0"/>
    <n v="1"/>
    <s v="LCL"/>
    <s v="TRUCK"/>
    <s v="HAMBURG"/>
    <s v="1"/>
    <s v="43190/2015/4"/>
    <n v="54"/>
    <s v="AW16"/>
    <s v="BLOOM CLOTHING CO."/>
    <n v="870"/>
    <n v="0"/>
    <n v="0"/>
    <n v="0"/>
    <n v="14192"/>
    <n v="6.83"/>
    <x v="2"/>
  </r>
  <r>
    <s v="2016-08-09"/>
    <s v="2016-09-09"/>
    <s v="2016-09-13"/>
    <s v="2016-09-13"/>
    <n v="31"/>
    <n v="35"/>
    <s v="XIAMEN"/>
    <s v="FOB"/>
    <x v="0"/>
    <n v="0"/>
    <s v="MSKU5646344"/>
    <s v="TRUCK"/>
    <s v="GDAŃSK"/>
    <s v="1"/>
    <s v="5999/2016/2"/>
    <n v="54"/>
    <s v="AW16"/>
    <s v="XIAMEN UNI-METAL CO."/>
    <n v="1570"/>
    <n v="1"/>
    <n v="0"/>
    <n v="0"/>
    <n v="26282"/>
    <n v="23.57"/>
    <x v="0"/>
  </r>
  <r>
    <s v="2016-08-09"/>
    <s v="2016-09-16"/>
    <s v="2016-09-22"/>
    <s v="2016-09-22"/>
    <n v="38"/>
    <n v="44"/>
    <s v="CHITTAGONG"/>
    <s v="FOB"/>
    <x v="0"/>
    <n v="1"/>
    <s v="MSKU9629582"/>
    <s v="TRUCK"/>
    <s v="GDAŃSK"/>
    <s v="1"/>
    <s v="43188/2015/23"/>
    <n v="54"/>
    <s v="AW16"/>
    <s v="FASHION WEAR INT'L"/>
    <n v="1630"/>
    <n v="0"/>
    <n v="0"/>
    <n v="1"/>
    <n v="34947"/>
    <n v="25.8"/>
    <x v="1"/>
  </r>
  <r>
    <s v="2016-08-09"/>
    <s v="2016-09-16"/>
    <s v="2016-09-22"/>
    <s v="2016-09-22"/>
    <n v="38"/>
    <n v="44"/>
    <s v="CHITTAGONG"/>
    <s v="FOB"/>
    <x v="0"/>
    <n v="1"/>
    <m/>
    <s v="TRUCK"/>
    <s v="GDAŃSK"/>
    <s v="1"/>
    <s v="574/2016/33"/>
    <n v="54"/>
    <s v="AW16"/>
    <s v="TRANSFIGURE CLOTHING"/>
    <n v="661"/>
    <m/>
    <m/>
    <m/>
    <n v="14282"/>
    <n v="15.25"/>
    <x v="1"/>
  </r>
  <r>
    <s v="2016-08-10"/>
    <s v="2016-08-12"/>
    <s v="2016-08-29"/>
    <s v="2016-08-29"/>
    <n v="2"/>
    <n v="19"/>
    <s v="ŁÓDŹ"/>
    <s v="DDU"/>
    <x v="2"/>
    <n v="1"/>
    <s v="AIR"/>
    <s v="TRUCK"/>
    <s v="WARSZAWA"/>
    <s v="1"/>
    <s v="42566/2015/3"/>
    <n v="54"/>
    <s v="AW16"/>
    <s v="REDWAN TEX&amp;APPARELS"/>
    <n v="955"/>
    <n v="0"/>
    <n v="0"/>
    <n v="0"/>
    <n v="11287"/>
    <m/>
    <x v="1"/>
  </r>
  <r>
    <s v="2016-08-11"/>
    <s v="2016-08-14"/>
    <s v="2016-08-18"/>
    <s v="2016-08-18"/>
    <n v="3"/>
    <n v="7"/>
    <s v="CHITTAGONG"/>
    <s v="FOB"/>
    <x v="2"/>
    <n v="1"/>
    <s v="AIR"/>
    <s v="TRUCK"/>
    <s v="FRANKFURT"/>
    <s v="1"/>
    <s v="43188/2015/21"/>
    <n v="54"/>
    <s v="AW16"/>
    <s v="FASHION WEAR INT'L"/>
    <n v="253"/>
    <n v="0"/>
    <n v="0"/>
    <n v="0"/>
    <n v="4506"/>
    <n v="6.84"/>
    <x v="1"/>
  </r>
  <r>
    <s v="2016-08-11"/>
    <s v="2016-08-14"/>
    <s v="2016-08-18"/>
    <s v="2016-08-18"/>
    <n v="3"/>
    <n v="7"/>
    <s v="ŁÓDŹ"/>
    <s v="DDU"/>
    <x v="2"/>
    <n v="1"/>
    <s v="AIR"/>
    <s v="TRUCK"/>
    <s v="FRANKFURT"/>
    <s v="1"/>
    <s v="43188/2015/16"/>
    <n v="54"/>
    <s v="AW16"/>
    <s v="FASHION WEAR INT'L"/>
    <n v="1423"/>
    <n v="0"/>
    <n v="0"/>
    <n v="0"/>
    <n v="33654"/>
    <n v="20.57"/>
    <x v="1"/>
  </r>
  <r>
    <s v="2016-08-11"/>
    <s v="2016-08-19"/>
    <s v="2016-08-19"/>
    <s v="2016-08-19"/>
    <n v="8"/>
    <n v="8"/>
    <s v="ISTANBUL"/>
    <s v="FCA"/>
    <x v="3"/>
    <n v="1"/>
    <m/>
    <s v="TRUCK"/>
    <s v="ŁÓDŹ"/>
    <s v="1"/>
    <s v="283/2016/4"/>
    <n v="54"/>
    <s v="AW16"/>
    <s v="KGB CORAP TEKSTIL"/>
    <n v="555"/>
    <n v="0"/>
    <n v="0"/>
    <n v="0"/>
    <n v="17025"/>
    <n v="16.38"/>
    <x v="5"/>
  </r>
  <r>
    <s v="2016-08-11"/>
    <s v="2016-08-23"/>
    <s v="2016-08-26"/>
    <s v="2016-08-26"/>
    <n v="12"/>
    <n v="15"/>
    <s v="ŁÓDŹ"/>
    <s v="DDU"/>
    <x v="4"/>
    <n v="0"/>
    <s v="CBHU8488758"/>
    <s v="RAILWAY"/>
    <s v="MAŁASZEWICZE"/>
    <s v="1"/>
    <s v="1037/2016/2"/>
    <n v="54"/>
    <s v="AW16"/>
    <s v="QUANZHOU CEREALS O&amp;F"/>
    <n v="862"/>
    <n v="0"/>
    <n v="1"/>
    <n v="0"/>
    <n v="6700"/>
    <m/>
    <x v="0"/>
  </r>
  <r>
    <s v="2016-08-11"/>
    <s v="2016-08-23"/>
    <s v="2016-08-26"/>
    <s v="2016-08-26"/>
    <n v="12"/>
    <n v="15"/>
    <s v="ŁÓDŹ"/>
    <s v="DDU"/>
    <x v="4"/>
    <n v="0"/>
    <s v="GESU4900387,GESU5147998"/>
    <s v="RAILWAY"/>
    <s v="MAŁASZEWICZE"/>
    <s v="1"/>
    <s v="577/2016/21"/>
    <n v="54"/>
    <s v="AW16"/>
    <s v="NINGBO MIAORUI"/>
    <n v="2887"/>
    <n v="0"/>
    <n v="2"/>
    <n v="0"/>
    <n v="53495"/>
    <n v="129.12"/>
    <x v="0"/>
  </r>
  <r>
    <s v="2016-08-11"/>
    <s v="2016-09-16"/>
    <s v="2016-09-27"/>
    <s v="2016-09-27"/>
    <n v="36"/>
    <n v="47"/>
    <s v="CHITTAGONG"/>
    <s v="FOB"/>
    <x v="0"/>
    <n v="1"/>
    <s v="PONU7589876"/>
    <s v="TRUCK"/>
    <s v="GDAŃSK"/>
    <s v="1"/>
    <s v="43185/2015/16"/>
    <n v="54"/>
    <s v="AW16"/>
    <s v="ASROTEX"/>
    <n v="1186"/>
    <n v="0"/>
    <n v="0"/>
    <n v="1"/>
    <n v="20499"/>
    <n v="18.22"/>
    <x v="1"/>
  </r>
  <r>
    <s v="2016-08-11"/>
    <s v="2016-09-16"/>
    <s v="2016-09-27"/>
    <s v="2016-09-27"/>
    <n v="36"/>
    <n v="47"/>
    <s v="CHITTAGONG"/>
    <s v="FOB"/>
    <x v="0"/>
    <n v="1"/>
    <m/>
    <s v="TRUCK"/>
    <s v="GDAŃSK"/>
    <s v="1"/>
    <s v="697/2016/3"/>
    <n v="54"/>
    <s v="AW16"/>
    <s v="TEXZAM INTERNATIONAL"/>
    <n v="311"/>
    <m/>
    <m/>
    <m/>
    <n v="4360"/>
    <n v="7.82"/>
    <x v="1"/>
  </r>
  <r>
    <s v="2016-08-11"/>
    <s v="2016-09-16"/>
    <s v="2016-09-27"/>
    <s v="2016-09-27"/>
    <n v="36"/>
    <n v="47"/>
    <s v="CHITTAGONG"/>
    <s v="FOB"/>
    <x v="0"/>
    <n v="1"/>
    <m/>
    <s v="TRUCK"/>
    <s v="GDAŃSK"/>
    <s v="1"/>
    <s v="734/2016/3"/>
    <n v="54"/>
    <s v="AW16"/>
    <s v="ZEMTEX EXPORT LTD"/>
    <n v="688"/>
    <m/>
    <m/>
    <m/>
    <n v="9273"/>
    <n v="33.44"/>
    <x v="1"/>
  </r>
  <r>
    <s v="2016-08-11"/>
    <s v="2016-09-16"/>
    <s v="2016-09-28"/>
    <s v="2016-09-28"/>
    <n v="36"/>
    <n v="48"/>
    <s v="CHITTAGONG"/>
    <s v="FOB"/>
    <x v="0"/>
    <n v="1"/>
    <s v="MRKU2295619"/>
    <s v="RAILWAY"/>
    <s v="GDAŃSK"/>
    <s v="1"/>
    <s v="43188/2015/24"/>
    <n v="54"/>
    <s v="AW16"/>
    <s v="FASHION WEAR INT'L"/>
    <n v="279"/>
    <n v="0"/>
    <n v="0"/>
    <n v="1"/>
    <n v="4437"/>
    <n v="11.41"/>
    <x v="1"/>
  </r>
  <r>
    <s v="2016-08-11"/>
    <s v="2016-09-16"/>
    <s v="2016-09-28"/>
    <s v="2016-09-28"/>
    <n v="36"/>
    <n v="48"/>
    <s v="CHITTAGONG"/>
    <s v="FOB"/>
    <x v="0"/>
    <n v="1"/>
    <m/>
    <s v="RAILWAY"/>
    <s v="GDAŃSK"/>
    <s v="1"/>
    <s v="43192/2015/19"/>
    <n v="54"/>
    <s v="AW16"/>
    <s v="INNOVATION DESIGN"/>
    <n v="914"/>
    <m/>
    <m/>
    <m/>
    <n v="14249"/>
    <n v="15.47"/>
    <x v="1"/>
  </r>
  <r>
    <s v="2016-08-11"/>
    <s v="2016-09-16"/>
    <s v="2016-09-28"/>
    <s v="2016-09-28"/>
    <n v="36"/>
    <n v="48"/>
    <s v="CHITTAGONG"/>
    <s v="FOB"/>
    <x v="0"/>
    <n v="1"/>
    <m/>
    <s v="RAILWAY"/>
    <s v="GDAŃSK"/>
    <s v="1"/>
    <s v="734/2016/9"/>
    <n v="54"/>
    <s v="AW16"/>
    <s v="ZEMTEX EXPORT LTD"/>
    <n v="958"/>
    <m/>
    <m/>
    <m/>
    <n v="14584"/>
    <n v="38.119999999999997"/>
    <x v="1"/>
  </r>
  <r>
    <s v="2016-08-12"/>
    <s v="2016-08-18"/>
    <s v="2016-08-23"/>
    <s v="2016-08-23"/>
    <n v="6"/>
    <n v="11"/>
    <s v="ŁÓDŹ"/>
    <s v="DDU"/>
    <x v="2"/>
    <n v="1"/>
    <s v="AIR"/>
    <s v="TRUCK"/>
    <s v="WARSZAWA"/>
    <s v="1"/>
    <s v="42575/2015/17"/>
    <n v="54"/>
    <s v="AW16"/>
    <s v="PADMA SATEL ARAB"/>
    <n v="790"/>
    <n v="0"/>
    <n v="0"/>
    <n v="0"/>
    <n v="14828"/>
    <m/>
    <x v="1"/>
  </r>
  <r>
    <s v="2016-08-12"/>
    <s v="2016-09-20"/>
    <s v="2016-09-29"/>
    <s v="2016-09-29"/>
    <n v="39"/>
    <n v="48"/>
    <s v="SHANGHAI"/>
    <s v="FOB"/>
    <x v="0"/>
    <n v="1"/>
    <s v="LCL"/>
    <m/>
    <s v="GDAŃSK"/>
    <s v="1"/>
    <s v="1071/2016/9"/>
    <n v="52"/>
    <s v="AW16"/>
    <s v="ZHENJIANG S&amp;C"/>
    <n v="264"/>
    <n v="0"/>
    <n v="0"/>
    <n v="0"/>
    <n v="3570"/>
    <n v="3.92"/>
    <x v="0"/>
  </r>
  <r>
    <s v="2016-08-13"/>
    <s v="2016-08-17"/>
    <s v="2016-09-12"/>
    <s v="2016-09-12"/>
    <n v="4"/>
    <n v="30"/>
    <s v="ŁÓDŹ"/>
    <s v="DDU"/>
    <x v="2"/>
    <n v="1"/>
    <s v="AIR"/>
    <s v="TRUCK"/>
    <s v="WARSZAWA"/>
    <s v="1"/>
    <s v="43185/2015/15"/>
    <n v="54"/>
    <s v="AW16"/>
    <s v="ASROTEX"/>
    <n v="1195"/>
    <n v="0"/>
    <n v="0"/>
    <n v="0"/>
    <n v="18361"/>
    <m/>
    <x v="1"/>
  </r>
  <r>
    <s v="2016-08-13"/>
    <s v="2016-08-26"/>
    <s v="2016-08-30"/>
    <s v="2016-08-30"/>
    <n v="13"/>
    <n v="17"/>
    <s v="ŁÓDŹ"/>
    <s v="DDP"/>
    <x v="4"/>
    <n v="0"/>
    <s v="LYGU4023012"/>
    <s v="RAILWAY"/>
    <s v="MAŁASZEWICZE"/>
    <s v="1"/>
    <s v="275/2016/18"/>
    <n v="54"/>
    <s v="AW16"/>
    <s v="SUMEC TEXTILE"/>
    <n v="617"/>
    <n v="0"/>
    <n v="1"/>
    <n v="0"/>
    <n v="5938"/>
    <m/>
    <x v="0"/>
  </r>
  <r>
    <s v="2016-08-14"/>
    <s v="2016-08-26"/>
    <s v="2016-08-31"/>
    <s v="2016-08-31"/>
    <n v="12"/>
    <n v="17"/>
    <s v="ŁÓDŹ"/>
    <s v="DDU"/>
    <x v="4"/>
    <n v="0"/>
    <s v="GESU5084689"/>
    <s v="RAILWAY"/>
    <s v="MAŁASZEWICZE"/>
    <s v="1"/>
    <s v="687/2016/6"/>
    <n v="54"/>
    <s v="AW16"/>
    <s v="ANHUI TECHNOLOGY I/E"/>
    <n v="562"/>
    <n v="0"/>
    <n v="0"/>
    <n v="1"/>
    <n v="4875"/>
    <m/>
    <x v="0"/>
  </r>
  <r>
    <s v="2016-08-15"/>
    <s v="2016-08-31"/>
    <s v="2016-09-12"/>
    <s v="2016-09-12"/>
    <n v="16"/>
    <n v="28"/>
    <s v="CHITTAGONG"/>
    <s v="FOB"/>
    <x v="5"/>
    <n v="1"/>
    <m/>
    <s v="TRUCK"/>
    <s v="FRANKFURT"/>
    <s v="1"/>
    <s v="7694/2016/1"/>
    <n v="54"/>
    <s v="AW16"/>
    <s v="GLARE FASHIONS LTD."/>
    <n v="532"/>
    <n v="0"/>
    <n v="0"/>
    <n v="0"/>
    <n v="10355"/>
    <m/>
    <x v="1"/>
  </r>
  <r>
    <s v="2016-08-15"/>
    <s v="2016-09-07"/>
    <s v="2016-09-19"/>
    <s v="2016-09-19"/>
    <n v="23"/>
    <n v="35"/>
    <s v="TUTICORIN"/>
    <s v="FOB"/>
    <x v="0"/>
    <n v="1"/>
    <s v="LCL"/>
    <s v="TRUCK"/>
    <s v="HAMBURG"/>
    <s v="1"/>
    <s v="716/2016/12"/>
    <n v="54"/>
    <s v="AW16"/>
    <s v="LICHEE APPAREL"/>
    <n v="426"/>
    <n v="0"/>
    <n v="0"/>
    <n v="0"/>
    <n v="7488"/>
    <n v="15"/>
    <x v="2"/>
  </r>
  <r>
    <s v="2016-08-15"/>
    <s v="2016-09-28"/>
    <s v="2016-10-04"/>
    <s v="2016-10-04"/>
    <n v="44"/>
    <n v="50"/>
    <s v="CHITTAGONG"/>
    <s v="FOB"/>
    <x v="0"/>
    <n v="1"/>
    <s v="CAIU8254678"/>
    <s v="RAILWAY"/>
    <s v="GDAŃSK"/>
    <s v="1"/>
    <s v="568/2016/28"/>
    <n v="54"/>
    <s v="AW16"/>
    <s v="FAIR TRADE INT'L"/>
    <n v="518"/>
    <n v="0"/>
    <n v="0"/>
    <n v="1"/>
    <n v="12068"/>
    <n v="36.35"/>
    <x v="1"/>
  </r>
  <r>
    <s v="2016-08-15"/>
    <s v="2016-09-28"/>
    <s v="2016-10-04"/>
    <s v="2016-10-04"/>
    <n v="44"/>
    <n v="50"/>
    <s v="CHITTAGONG"/>
    <s v="FOB"/>
    <x v="0"/>
    <n v="1"/>
    <m/>
    <s v="RAILWAY"/>
    <s v="GDAŃSK"/>
    <s v="1"/>
    <s v="574/2016/34"/>
    <n v="54"/>
    <s v="AW16"/>
    <s v="TRANSFIGURE CLOTHING"/>
    <n v="1397"/>
    <m/>
    <m/>
    <m/>
    <n v="21195"/>
    <n v="30.63"/>
    <x v="1"/>
  </r>
  <r>
    <s v="2016-08-15"/>
    <s v="2016-09-28"/>
    <s v="2016-10-05"/>
    <s v="2016-10-05"/>
    <n v="44"/>
    <n v="51"/>
    <s v="CHITTAGONG"/>
    <s v="FOB"/>
    <x v="0"/>
    <n v="0"/>
    <s v="BMOU4010082"/>
    <s v="RAILWAY"/>
    <s v="GDAŃSK"/>
    <s v="1"/>
    <s v="43187/2015/4"/>
    <n v="54"/>
    <s v="AW16"/>
    <s v="DAZ INTERNATIONAL"/>
    <n v="2208"/>
    <n v="0"/>
    <n v="1"/>
    <n v="0"/>
    <n v="42946"/>
    <n v="43.7"/>
    <x v="1"/>
  </r>
  <r>
    <s v="2016-08-16"/>
    <s v="2016-08-18"/>
    <s v="2016-08-25"/>
    <s v="2016-08-25"/>
    <n v="2"/>
    <n v="9"/>
    <s v="ŁÓDŹ"/>
    <s v="DDU"/>
    <x v="2"/>
    <n v="1"/>
    <s v="AIR"/>
    <s v="TRUCK"/>
    <s v="WARSZAWA"/>
    <s v="1"/>
    <s v="43063/2015/15"/>
    <n v="52"/>
    <s v="AW16"/>
    <s v="SUZHOU QINJIAN I/E"/>
    <n v="496"/>
    <n v="0"/>
    <n v="0"/>
    <n v="0"/>
    <n v="8041"/>
    <n v="9.57"/>
    <x v="0"/>
  </r>
  <r>
    <s v="2016-08-16"/>
    <s v="2016-08-24"/>
    <s v="2016-08-26"/>
    <s v="2016-08-26"/>
    <n v="8"/>
    <n v="10"/>
    <s v="ŁÓDŹ"/>
    <s v="DDU"/>
    <x v="2"/>
    <n v="1"/>
    <s v="AIR"/>
    <s v="TRUCK"/>
    <s v="WARSZAWA"/>
    <s v="1"/>
    <s v="606/2016/5"/>
    <n v="54"/>
    <s v="AW16"/>
    <s v="ALEMA TEXTILE LTD."/>
    <n v="260"/>
    <n v="0"/>
    <n v="0"/>
    <n v="0"/>
    <n v="4903"/>
    <n v="2.5099999999999998"/>
    <x v="1"/>
  </r>
  <r>
    <s v="2016-08-16"/>
    <s v="2016-08-25"/>
    <s v="2016-08-26"/>
    <s v="2016-08-26"/>
    <n v="9"/>
    <n v="10"/>
    <s v="ŁÓDŹ"/>
    <s v="DDU"/>
    <x v="2"/>
    <n v="1"/>
    <s v="AIR"/>
    <s v="TRUCK"/>
    <s v="WARSZAWA"/>
    <s v="1"/>
    <s v="606/2016/4"/>
    <n v="54"/>
    <s v="AW16"/>
    <s v="ALEMA TEXTILE LTD."/>
    <n v="729"/>
    <n v="0"/>
    <n v="0"/>
    <n v="0"/>
    <n v="13916"/>
    <n v="10.73"/>
    <x v="1"/>
  </r>
  <r>
    <s v="2016-08-16"/>
    <s v="2016-09-15"/>
    <s v="2016-09-27"/>
    <s v="2016-09-27"/>
    <n v="30"/>
    <n v="42"/>
    <s v="NHAVA SHEVA"/>
    <s v="FOB"/>
    <x v="0"/>
    <n v="0"/>
    <s v="FCIU3041873"/>
    <s v="TRUCK"/>
    <s v="GDYNIA"/>
    <s v="1"/>
    <s v="688/2016/4"/>
    <n v="54"/>
    <s v="AW16"/>
    <s v="SANGOTRA FASHIONS"/>
    <n v="1201"/>
    <n v="1"/>
    <n v="0"/>
    <n v="0"/>
    <n v="18614"/>
    <n v="23.4"/>
    <x v="2"/>
  </r>
  <r>
    <s v="2016-08-16"/>
    <s v="2016-09-20"/>
    <s v="2016-09-29"/>
    <s v="2016-09-29"/>
    <n v="35"/>
    <n v="44"/>
    <s v="XIAMEN"/>
    <s v="FOB"/>
    <x v="0"/>
    <n v="1"/>
    <s v="LCL"/>
    <m/>
    <s v="GDYNIA"/>
    <s v="1"/>
    <s v="7533/2016/3"/>
    <n v="54"/>
    <s v="AW16"/>
    <s v="QUANZHOU HONGTU"/>
    <n v="341"/>
    <n v="0"/>
    <n v="0"/>
    <n v="0"/>
    <n v="4067"/>
    <n v="3.97"/>
    <x v="0"/>
  </r>
  <r>
    <s v="2016-08-17"/>
    <s v="2016-08-19"/>
    <s v="2016-08-26"/>
    <s v="2016-08-26"/>
    <n v="2"/>
    <n v="9"/>
    <s v="ŁÓDŹ"/>
    <s v="DDU"/>
    <x v="2"/>
    <n v="1"/>
    <s v="AIR"/>
    <s v="TRUCK"/>
    <s v="WARSZAWA"/>
    <s v="1"/>
    <s v="716/2016/13"/>
    <n v="54"/>
    <s v="AW16"/>
    <s v="LICHEE APPAREL"/>
    <n v="532"/>
    <n v="0"/>
    <n v="0"/>
    <n v="0"/>
    <n v="9608"/>
    <n v="10.83"/>
    <x v="2"/>
  </r>
  <r>
    <s v="2016-08-17"/>
    <s v="2016-08-20"/>
    <s v="2016-08-26"/>
    <s v="2016-08-26"/>
    <n v="3"/>
    <n v="9"/>
    <s v="ŁÓDŹ"/>
    <s v="DDU"/>
    <x v="2"/>
    <n v="1"/>
    <s v="AIR"/>
    <s v="TRUCK"/>
    <s v="WARSZAWA"/>
    <s v="1"/>
    <s v="716/2016/1"/>
    <n v="54"/>
    <s v="AW16"/>
    <s v="LICHEE APPAREL"/>
    <n v="573"/>
    <n v="0"/>
    <n v="0"/>
    <n v="0"/>
    <n v="10752"/>
    <n v="12.21"/>
    <x v="2"/>
  </r>
  <r>
    <s v="2016-08-17"/>
    <s v="2016-09-16"/>
    <s v="2016-09-22"/>
    <s v="2016-09-22"/>
    <n v="30"/>
    <n v="36"/>
    <s v="SHENZHEN"/>
    <s v="FOB"/>
    <x v="0"/>
    <n v="0"/>
    <s v="MRKU0053004,MSKU7978707"/>
    <s v="TRUCK"/>
    <s v="GDAŃSK"/>
    <s v="1"/>
    <s v="7769/2016/5"/>
    <n v="51"/>
    <s v="AW16"/>
    <s v="BEEKO"/>
    <n v="513"/>
    <n v="1"/>
    <n v="1"/>
    <n v="0"/>
    <n v="5994"/>
    <n v="63.58"/>
    <x v="0"/>
  </r>
  <r>
    <s v="2016-08-17"/>
    <s v="2016-10-07"/>
    <s v="2016-10-11"/>
    <s v="2016-10-11"/>
    <n v="51"/>
    <n v="55"/>
    <s v="CHITTAGONG"/>
    <s v="FOB"/>
    <x v="0"/>
    <n v="1"/>
    <s v="MRKU2421229"/>
    <s v="TRUCK"/>
    <s v="GDAŃSK"/>
    <s v="1"/>
    <s v="7056/2016/1"/>
    <n v="52"/>
    <s v="AW16"/>
    <s v="ZABER &amp; ZUABIR FABR."/>
    <n v="662"/>
    <n v="0"/>
    <n v="0"/>
    <n v="1"/>
    <n v="9000"/>
    <n v="34.6"/>
    <x v="1"/>
  </r>
  <r>
    <s v="2016-08-17"/>
    <s v="2016-10-07"/>
    <s v="2016-10-11"/>
    <s v="2016-10-11"/>
    <n v="51"/>
    <n v="55"/>
    <s v="CHITTAGONG"/>
    <s v="FOB"/>
    <x v="0"/>
    <n v="1"/>
    <s v="MRKU2421229,MRKU8392370,MSKU9869665,PONU7339250"/>
    <s v="RAILWAY"/>
    <s v="GDAŃSK"/>
    <s v="1"/>
    <s v="7056/2016/2"/>
    <n v="52"/>
    <s v="AW16"/>
    <s v="ZABER &amp; ZUABIR FABR."/>
    <n v="1652"/>
    <n v="1"/>
    <n v="0"/>
    <n v="3"/>
    <n v="10500"/>
    <n v="155.6"/>
    <x v="1"/>
  </r>
  <r>
    <m/>
    <m/>
    <m/>
    <m/>
    <m/>
    <m/>
    <m/>
    <m/>
    <x v="1"/>
    <m/>
    <m/>
    <m/>
    <m/>
    <m/>
    <m/>
    <m/>
    <m/>
    <m/>
    <m/>
    <m/>
    <m/>
    <m/>
    <m/>
    <m/>
    <x v="3"/>
  </r>
  <r>
    <s v="2016-08-18"/>
    <s v="2016-08-23"/>
    <s v="2016-08-29"/>
    <s v="2016-08-29"/>
    <n v="5"/>
    <n v="11"/>
    <s v="ŁÓDŹ"/>
    <s v="DDU"/>
    <x v="2"/>
    <n v="1"/>
    <s v="AIR"/>
    <s v="TRUCK"/>
    <s v="WARSZAWA"/>
    <s v="1"/>
    <s v="3706/2016/9"/>
    <n v="54"/>
    <s v="AW16"/>
    <s v="SEER GLOBAL LTD."/>
    <n v="195"/>
    <n v="0"/>
    <n v="0"/>
    <n v="0"/>
    <n v="3245"/>
    <m/>
    <x v="2"/>
  </r>
  <r>
    <s v="2016-08-18"/>
    <s v="2016-08-25"/>
    <s v="2016-09-02"/>
    <s v="2016-09-02"/>
    <n v="7"/>
    <n v="15"/>
    <s v="ŁÓDŹ"/>
    <s v="DDU"/>
    <x v="2"/>
    <n v="1"/>
    <s v="AIR"/>
    <s v="TRUCK"/>
    <s v="WARSZAWA"/>
    <s v="1"/>
    <s v="568/2016/25"/>
    <n v="54"/>
    <s v="AW16"/>
    <s v="FAIR TRADE INT'L"/>
    <n v="240"/>
    <n v="0"/>
    <n v="0"/>
    <n v="0"/>
    <n v="3534"/>
    <m/>
    <x v="1"/>
  </r>
  <r>
    <s v="2016-08-18"/>
    <s v="2016-08-25"/>
    <s v="2016-09-02"/>
    <s v="2016-09-02"/>
    <n v="7"/>
    <n v="15"/>
    <s v="ŁÓDŹ"/>
    <s v="DDU"/>
    <x v="2"/>
    <n v="1"/>
    <s v="AIR"/>
    <s v="TRUCK"/>
    <s v="WARSZAWA"/>
    <s v="1"/>
    <s v="568/2016/4"/>
    <n v="54"/>
    <s v="AW16"/>
    <s v="FAIR TRADE INT'L"/>
    <n v="503"/>
    <n v="0"/>
    <n v="0"/>
    <n v="0"/>
    <n v="7888"/>
    <n v="11"/>
    <x v="1"/>
  </r>
  <r>
    <s v="2016-08-18"/>
    <s v="2016-08-28"/>
    <s v="2016-08-31"/>
    <s v="2016-08-31"/>
    <n v="10"/>
    <n v="13"/>
    <s v="ŁÓDŹ"/>
    <s v="DDU"/>
    <x v="2"/>
    <n v="1"/>
    <s v="AIR"/>
    <s v="TRUCK"/>
    <s v="WARSZAWA"/>
    <s v="1"/>
    <s v="42575/2015/16"/>
    <n v="54"/>
    <s v="AW16"/>
    <s v="PADMA SATEL ARAB"/>
    <n v="241"/>
    <n v="0"/>
    <n v="0"/>
    <n v="0"/>
    <n v="5721"/>
    <n v="12.86"/>
    <x v="1"/>
  </r>
  <r>
    <s v="2016-08-18"/>
    <s v="2016-09-01"/>
    <s v="2016-09-05"/>
    <s v="2016-09-05"/>
    <n v="14"/>
    <n v="18"/>
    <s v="ŁÓDŹ"/>
    <s v="DDU"/>
    <x v="4"/>
    <n v="0"/>
    <s v="ARDU5010877,ARDU5010882,ARDU5010898"/>
    <s v="RAILWAY"/>
    <s v="MAŁASZEWICZE"/>
    <s v="1"/>
    <s v="62103/AW16/4"/>
    <n v="52"/>
    <s v="AW16"/>
    <s v="NINGBO MIAORUI"/>
    <n v="4056"/>
    <n v="0"/>
    <n v="3"/>
    <n v="0"/>
    <n v="63798"/>
    <n v="166.27"/>
    <x v="0"/>
  </r>
  <r>
    <m/>
    <m/>
    <m/>
    <m/>
    <m/>
    <m/>
    <m/>
    <m/>
    <x v="1"/>
    <m/>
    <m/>
    <m/>
    <m/>
    <m/>
    <m/>
    <m/>
    <m/>
    <m/>
    <m/>
    <m/>
    <m/>
    <m/>
    <m/>
    <m/>
    <x v="3"/>
  </r>
  <r>
    <s v="2016-08-19"/>
    <s v="2016-08-25"/>
    <s v="2016-08-30"/>
    <s v="2016-08-30"/>
    <n v="6"/>
    <n v="11"/>
    <s v="ŁÓDŹ"/>
    <s v="DDU"/>
    <x v="2"/>
    <n v="1"/>
    <s v="AIR"/>
    <s v="TRUCK"/>
    <s v="WARSZAWA"/>
    <s v="1"/>
    <s v="42575/2015/18"/>
    <n v="54"/>
    <s v="AW16"/>
    <s v="PADMA SATEL ARAB"/>
    <n v="760"/>
    <n v="0"/>
    <n v="0"/>
    <n v="0"/>
    <n v="9734"/>
    <n v="22.27"/>
    <x v="1"/>
  </r>
  <r>
    <s v="2016-08-19"/>
    <s v="2016-09-23"/>
    <s v="2016-09-29"/>
    <s v="2016-09-29"/>
    <n v="35"/>
    <n v="41"/>
    <s v="NINGBO"/>
    <s v="FOB"/>
    <x v="0"/>
    <n v="0"/>
    <s v="MSKU0632461"/>
    <s v="RAILWAY"/>
    <s v="GDAŃSK"/>
    <s v="1"/>
    <s v="577/2016/22"/>
    <n v="54"/>
    <s v="AW16"/>
    <s v="NINGBO MIAORUI"/>
    <n v="1629"/>
    <n v="0"/>
    <n v="0"/>
    <n v="1"/>
    <n v="31117"/>
    <n v="62.35"/>
    <x v="0"/>
  </r>
  <r>
    <s v="2016-08-19"/>
    <s v="2016-09-28"/>
    <s v="2016-10-04"/>
    <s v="2016-10-04"/>
    <n v="40"/>
    <n v="46"/>
    <s v="SHANGHAI"/>
    <s v="FOB"/>
    <x v="0"/>
    <n v="0"/>
    <s v="HLXU3325892,TCLU4155436"/>
    <s v="RAILWAY"/>
    <s v="GDAŃSK"/>
    <s v="1"/>
    <s v="275/2016/19"/>
    <n v="54"/>
    <s v="AW16"/>
    <s v="SUMEC TEXTILE"/>
    <n v="731"/>
    <n v="1"/>
    <n v="1"/>
    <n v="0"/>
    <n v="8032"/>
    <n v="68.97"/>
    <x v="0"/>
  </r>
  <r>
    <s v="2016-08-19"/>
    <s v="2016-09-28"/>
    <s v="2016-10-04"/>
    <s v="2016-10-04"/>
    <n v="40"/>
    <n v="46"/>
    <s v="SHANGHAI"/>
    <s v="FOB"/>
    <x v="0"/>
    <n v="1"/>
    <s v="GESU1211912"/>
    <s v="RAILWAY"/>
    <s v="GDAŃSK"/>
    <s v="1"/>
    <s v="1071/2016/8"/>
    <n v="52"/>
    <s v="AW16"/>
    <s v="ZHENJIANG S&amp;C"/>
    <n v="234"/>
    <n v="1"/>
    <n v="0"/>
    <n v="0"/>
    <n v="3520"/>
    <n v="2.25"/>
    <x v="0"/>
  </r>
  <r>
    <s v="2016-08-19"/>
    <s v="2016-09-28"/>
    <s v="2016-10-04"/>
    <s v="2016-10-04"/>
    <n v="40"/>
    <n v="46"/>
    <s v="SHANGHAI"/>
    <s v="FOB"/>
    <x v="0"/>
    <n v="1"/>
    <m/>
    <s v="RAILWAY"/>
    <s v="GDAŃSK"/>
    <s v="1"/>
    <s v="1799/2016/4"/>
    <n v="52"/>
    <s v="AW16"/>
    <s v="HAILI ACCESSORIES"/>
    <n v="34"/>
    <m/>
    <m/>
    <m/>
    <n v="4000"/>
    <n v="2.4500000000000002"/>
    <x v="0"/>
  </r>
  <r>
    <s v="2016-08-19"/>
    <s v="2016-09-28"/>
    <s v="2016-10-04"/>
    <s v="2016-10-04"/>
    <n v="40"/>
    <n v="46"/>
    <s v="SHANGHAI"/>
    <s v="FOB"/>
    <x v="0"/>
    <n v="1"/>
    <m/>
    <s v="RAILWAY"/>
    <s v="GDAŃSK"/>
    <s v="1"/>
    <s v="578/2016/3"/>
    <n v="54"/>
    <s v="AW16"/>
    <s v="JOC GREAT WALL CORP."/>
    <n v="306"/>
    <m/>
    <m/>
    <m/>
    <n v="21600"/>
    <n v="24.38"/>
    <x v="0"/>
  </r>
  <r>
    <s v="2016-08-20"/>
    <s v="2016-08-23"/>
    <s v="2016-09-29"/>
    <s v="2016-09-29"/>
    <n v="3"/>
    <n v="40"/>
    <s v="ŁÓDŹ"/>
    <s v="DDU"/>
    <x v="2"/>
    <n v="1"/>
    <s v="AIR"/>
    <s v="TRUCK"/>
    <s v="FRANKFURT"/>
    <s v="1"/>
    <s v="43188/2015/20"/>
    <n v="54"/>
    <s v="AW16"/>
    <s v="FASHION WEAR INT'L"/>
    <n v="1248"/>
    <n v="0"/>
    <n v="0"/>
    <n v="0"/>
    <n v="24913"/>
    <n v="17.21"/>
    <x v="1"/>
  </r>
  <r>
    <s v="2016-08-20"/>
    <s v="2016-08-29"/>
    <s v="2016-08-29"/>
    <s v="2016-08-29"/>
    <n v="9"/>
    <n v="9"/>
    <s v="ISTANBUL"/>
    <s v="FCA"/>
    <x v="3"/>
    <n v="1"/>
    <m/>
    <s v="TRUCK"/>
    <s v="ŁÓDŹ"/>
    <s v="1"/>
    <s v="2175/2016/2"/>
    <n v="54"/>
    <s v="AW16"/>
    <s v="FATIH TEKSTIL SANAYI"/>
    <n v="380"/>
    <n v="0"/>
    <n v="0"/>
    <n v="0"/>
    <n v="34920"/>
    <n v="27.36"/>
    <x v="5"/>
  </r>
  <r>
    <s v="2016-08-20"/>
    <s v="2016-09-28"/>
    <s v="2016-10-05"/>
    <s v="2016-10-05"/>
    <n v="39"/>
    <n v="46"/>
    <s v="NINGBO"/>
    <s v="FOB"/>
    <x v="0"/>
    <n v="0"/>
    <s v="HLXU4320215,HLXU5237893"/>
    <s v="RAILWAY"/>
    <s v="GDAŃSK"/>
    <s v="1"/>
    <s v="707/2016/3"/>
    <n v="54"/>
    <s v="AW16"/>
    <s v="SHAOXING GOLDEN WAVE"/>
    <n v="3330"/>
    <n v="0"/>
    <n v="2"/>
    <n v="0"/>
    <n v="54917"/>
    <n v="106.46"/>
    <x v="0"/>
  </r>
  <r>
    <s v="2016-08-21"/>
    <s v="2016-10-07"/>
    <s v="2016-10-10"/>
    <s v="2016-10-10"/>
    <n v="47"/>
    <n v="50"/>
    <s v="CHITTAGONG"/>
    <s v="FOB"/>
    <x v="0"/>
    <n v="0"/>
    <s v="MSKU9972056"/>
    <s v="TRUCK"/>
    <s v="GDAŃSK"/>
    <s v="1"/>
    <s v="568/2016/7"/>
    <n v="54"/>
    <s v="AW16"/>
    <s v="FAIR TRADE INT'L"/>
    <n v="1193"/>
    <n v="0"/>
    <n v="0"/>
    <n v="1"/>
    <n v="25036"/>
    <n v="69.86"/>
    <x v="1"/>
  </r>
  <r>
    <s v="2016-08-21"/>
    <s v="2016-10-07"/>
    <s v="2016-10-12"/>
    <s v="2016-10-12"/>
    <n v="47"/>
    <n v="52"/>
    <s v="CHITTAGONG"/>
    <s v="FOB"/>
    <x v="0"/>
    <n v="1"/>
    <s v="PONU8080332"/>
    <s v="RAILWAY"/>
    <s v="GDAŃSK"/>
    <s v="1"/>
    <s v="43189/2015/14"/>
    <n v="54"/>
    <s v="AW16"/>
    <s v="SAILOR MOON CLOTHING LTD"/>
    <n v="534"/>
    <n v="0"/>
    <n v="0"/>
    <n v="1"/>
    <n v="5837"/>
    <n v="12.46"/>
    <x v="1"/>
  </r>
  <r>
    <s v="2016-08-21"/>
    <s v="2016-10-07"/>
    <s v="2016-10-12"/>
    <s v="2016-10-12"/>
    <n v="47"/>
    <n v="52"/>
    <s v="CHITTAGONG"/>
    <s v="FOB"/>
    <x v="0"/>
    <n v="1"/>
    <m/>
    <s v="RAILWAY"/>
    <s v="GDAŃSK"/>
    <s v="1"/>
    <s v="571/2016/14"/>
    <n v="54"/>
    <s v="AW16"/>
    <s v="FASHIONTEX"/>
    <n v="1393"/>
    <m/>
    <m/>
    <m/>
    <n v="20339"/>
    <n v="30.81"/>
    <x v="1"/>
  </r>
  <r>
    <s v="2016-08-21"/>
    <s v="2016-10-07"/>
    <s v="2016-10-12"/>
    <s v="2016-10-12"/>
    <n v="47"/>
    <n v="52"/>
    <s v="CHITTAGONG"/>
    <s v="FOB"/>
    <x v="0"/>
    <n v="1"/>
    <m/>
    <s v="RAILWAY"/>
    <s v="GDAŃSK"/>
    <s v="1"/>
    <s v="574/2016/5"/>
    <n v="54"/>
    <s v="AW16"/>
    <s v="TRANSFIGURE CLOTHING"/>
    <n v="1254"/>
    <m/>
    <m/>
    <m/>
    <n v="24269"/>
    <n v="23.51"/>
    <x v="1"/>
  </r>
  <r>
    <s v="2016-08-23"/>
    <s v="2016-08-29"/>
    <s v="2016-09-15"/>
    <s v="2016-09-15"/>
    <n v="6"/>
    <n v="23"/>
    <s v="ŁÓDŹ"/>
    <s v="DDU"/>
    <x v="5"/>
    <n v="1"/>
    <s v=""/>
    <s v="TRUCK"/>
    <s v="FRANKFURT"/>
    <s v="1"/>
    <s v="43185/2015/19"/>
    <n v="54"/>
    <s v="AW16"/>
    <s v="ASROTEX"/>
    <n v="1370"/>
    <n v="0"/>
    <n v="0"/>
    <n v="0"/>
    <n v="23434"/>
    <n v="22.61"/>
    <x v="1"/>
  </r>
  <r>
    <s v="2016-08-23"/>
    <s v="2016-08-29"/>
    <s v="2016-09-15"/>
    <s v="2016-09-15"/>
    <n v="6"/>
    <n v="23"/>
    <s v="ŁÓDŹ"/>
    <s v="DDU"/>
    <x v="5"/>
    <n v="1"/>
    <m/>
    <s v="TRUCK"/>
    <s v="FRANKFURT"/>
    <s v="1"/>
    <s v="43185/2015/2"/>
    <n v="54"/>
    <s v="AW16"/>
    <s v="ASROTEX"/>
    <n v="728"/>
    <n v="0"/>
    <n v="0"/>
    <n v="0"/>
    <n v="11650"/>
    <n v="17.27"/>
    <x v="1"/>
  </r>
  <r>
    <s v="2016-08-23"/>
    <s v="2016-09-03"/>
    <s v="2016-09-06"/>
    <s v="2016-09-06"/>
    <n v="11"/>
    <n v="14"/>
    <s v="ŁÓDŹ"/>
    <s v="DDU"/>
    <x v="4"/>
    <n v="0"/>
    <s v="CICU9880201"/>
    <s v="RAILWAY"/>
    <s v="MAŁASZEWICZE"/>
    <s v="1"/>
    <s v="275/2016/20"/>
    <n v="54"/>
    <s v="AW16"/>
    <s v="SUMEC TEXTILE"/>
    <n v="968"/>
    <n v="0"/>
    <n v="1"/>
    <n v="0"/>
    <n v="9815"/>
    <m/>
    <x v="0"/>
  </r>
  <r>
    <s v="2016-08-25"/>
    <s v="2016-08-27"/>
    <s v="2016-09-06"/>
    <s v="2016-09-06"/>
    <n v="2"/>
    <n v="12"/>
    <s v="ŁÓDŹ"/>
    <s v="DDU"/>
    <x v="2"/>
    <n v="1"/>
    <s v="AIR"/>
    <s v="TRUCK"/>
    <s v="WARSZAWA"/>
    <s v="1"/>
    <s v="3706/2016/1"/>
    <n v="54"/>
    <s v="AW16"/>
    <s v="SEER GLOBAL LTD."/>
    <n v="248"/>
    <n v="0"/>
    <n v="0"/>
    <n v="0"/>
    <n v="4090"/>
    <m/>
    <x v="2"/>
  </r>
  <r>
    <s v="2016-08-25"/>
    <s v="2016-09-02"/>
    <s v="2016-09-05"/>
    <s v="2016-09-05"/>
    <n v="8"/>
    <n v="11"/>
    <s v="ŁÓDŹ"/>
    <s v="DDU"/>
    <x v="2"/>
    <n v="1"/>
    <s v="AIR"/>
    <s v="TRUCK"/>
    <s v="FRANKFURT"/>
    <s v="1"/>
    <s v="574/2016/4"/>
    <n v="54"/>
    <s v="AW16"/>
    <s v="TRANSFIGURE CLOTHING"/>
    <n v="547"/>
    <n v="0"/>
    <n v="0"/>
    <n v="0"/>
    <n v="9063"/>
    <m/>
    <x v="1"/>
  </r>
  <r>
    <s v="2016-08-25"/>
    <s v="2016-09-06"/>
    <s v="2016-09-09"/>
    <s v="2016-09-09"/>
    <n v="12"/>
    <n v="15"/>
    <s v="ŁÓDŹ"/>
    <s v="DDU"/>
    <x v="4"/>
    <n v="0"/>
    <s v="CICU9913049"/>
    <s v="RAILWAY"/>
    <s v="MAŁASZEWICZE"/>
    <s v="1"/>
    <s v="275/2016/4"/>
    <n v="54"/>
    <s v="AW16"/>
    <s v="SUMEC TEXTILE"/>
    <n v="465"/>
    <n v="1"/>
    <n v="0"/>
    <n v="0"/>
    <n v="4736"/>
    <m/>
    <x v="0"/>
  </r>
  <r>
    <s v="2016-08-25"/>
    <s v="2016-09-08"/>
    <s v="2016-09-12"/>
    <s v="2016-09-12"/>
    <n v="14"/>
    <n v="18"/>
    <s v="ŁÓDŹ"/>
    <s v="DDU"/>
    <x v="4"/>
    <n v="1"/>
    <s v="WSCU9013176"/>
    <s v="RAILWAY"/>
    <s v="MAŁASZEWICZE"/>
    <s v="1"/>
    <s v="2581/2016/3"/>
    <n v="52"/>
    <s v="AW16"/>
    <s v="XIAMEN KINGLAND"/>
    <n v="234"/>
    <n v="0"/>
    <n v="1"/>
    <n v="0"/>
    <n v="1832"/>
    <m/>
    <x v="0"/>
  </r>
  <r>
    <s v="2016-08-25"/>
    <s v="2016-09-08"/>
    <s v="2016-09-12"/>
    <s v="2016-09-12"/>
    <n v="14"/>
    <n v="18"/>
    <s v="ŁÓDŹ"/>
    <s v="DDU"/>
    <x v="4"/>
    <n v="1"/>
    <m/>
    <s v="RAILWAY"/>
    <s v="MAŁASZEWICZE"/>
    <s v="1"/>
    <s v="278/2016/12"/>
    <n v="54"/>
    <s v="AW16"/>
    <s v="XIAMEN KINGLAND"/>
    <n v="1495"/>
    <m/>
    <m/>
    <m/>
    <n v="23215"/>
    <m/>
    <x v="0"/>
  </r>
  <r>
    <s v="2016-08-25"/>
    <s v="2016-10-14"/>
    <s v="2016-10-20"/>
    <s v="2016-10-20"/>
    <n v="50"/>
    <n v="56"/>
    <s v="CHITTAGONG"/>
    <s v="FOB"/>
    <x v="0"/>
    <n v="1"/>
    <s v="MRKU0403674"/>
    <s v="RAILWAY"/>
    <s v="GDYNIA"/>
    <s v="1"/>
    <s v="13227/2016/2"/>
    <n v="54"/>
    <s v="AW16"/>
    <s v="COTTON ZONE LTD."/>
    <n v="265"/>
    <n v="0"/>
    <n v="1"/>
    <n v="0"/>
    <n v="4609"/>
    <n v="3.29"/>
    <x v="1"/>
  </r>
  <r>
    <s v="2016-08-25"/>
    <s v="2016-10-14"/>
    <s v="2016-10-20"/>
    <s v="2016-10-20"/>
    <n v="50"/>
    <n v="56"/>
    <s v="CHITTAGONG"/>
    <s v="FOB"/>
    <x v="0"/>
    <n v="1"/>
    <m/>
    <s v="RAILWAY"/>
    <s v="GDYNIA"/>
    <s v="1"/>
    <s v="43189/2015/15"/>
    <n v="54"/>
    <s v="AW16"/>
    <s v="SAILOR MOON CLOTHING LTD"/>
    <n v="968"/>
    <m/>
    <m/>
    <m/>
    <n v="11942"/>
    <n v="28.34"/>
    <x v="1"/>
  </r>
  <r>
    <s v="2016-08-25"/>
    <s v="2016-10-14"/>
    <s v="2016-10-20"/>
    <s v="2016-10-20"/>
    <n v="50"/>
    <n v="56"/>
    <s v="CHITTAGONG"/>
    <s v="FOB"/>
    <x v="0"/>
    <n v="1"/>
    <m/>
    <s v="RAILWAY"/>
    <s v="GDYNIA"/>
    <s v="1"/>
    <s v="571/2016/15"/>
    <n v="54"/>
    <s v="AW16"/>
    <s v="FASHIONTEX"/>
    <n v="255"/>
    <m/>
    <m/>
    <m/>
    <n v="4011"/>
    <n v="4.05"/>
    <x v="1"/>
  </r>
  <r>
    <s v="2016-08-25"/>
    <s v="2016-10-14"/>
    <s v="2016-10-20"/>
    <s v="2016-10-20"/>
    <n v="50"/>
    <n v="56"/>
    <s v="CHITTAGONG"/>
    <s v="FOB"/>
    <x v="0"/>
    <n v="1"/>
    <m/>
    <s v="RAILWAY"/>
    <s v="GDYNIA"/>
    <s v="1"/>
    <s v="697/2016/25"/>
    <n v="54"/>
    <s v="AW16"/>
    <s v="TEXZAM INTERNATIONAL"/>
    <n v="603"/>
    <m/>
    <m/>
    <m/>
    <n v="8362"/>
    <n v="12.97"/>
    <x v="1"/>
  </r>
  <r>
    <s v="2016-08-25"/>
    <s v="2016-10-14"/>
    <s v="2016-10-20"/>
    <s v="2016-10-20"/>
    <n v="50"/>
    <n v="56"/>
    <s v="CHITTAGONG"/>
    <s v="FOB"/>
    <x v="0"/>
    <n v="1"/>
    <m/>
    <s v="RAILWAY"/>
    <s v="GDYNIA"/>
    <s v="1"/>
    <s v="697/2016/4"/>
    <n v="54"/>
    <s v="AW16"/>
    <s v="TEXZAM INTERNATIONAL"/>
    <n v="298"/>
    <m/>
    <m/>
    <m/>
    <n v="4024"/>
    <n v="8.43"/>
    <x v="1"/>
  </r>
  <r>
    <s v="2016-08-26"/>
    <s v="2016-08-28"/>
    <s v="2016-08-31"/>
    <s v="2016-08-31"/>
    <n v="2"/>
    <n v="5"/>
    <s v="ŁÓDŹ"/>
    <s v="DDU"/>
    <x v="2"/>
    <n v="1"/>
    <s v="AIR"/>
    <s v="TRUCK"/>
    <s v="WARSZAWA"/>
    <s v="1"/>
    <s v="577/2016/3"/>
    <n v="54"/>
    <s v="AW16"/>
    <s v="NINGBO MIAORUI"/>
    <n v="504"/>
    <n v="0"/>
    <n v="0"/>
    <n v="0"/>
    <n v="8090"/>
    <n v="11.89"/>
    <x v="0"/>
  </r>
  <r>
    <s v="2016-08-26"/>
    <s v="2016-09-30"/>
    <s v="2016-10-06"/>
    <s v="2016-10-06"/>
    <n v="35"/>
    <n v="41"/>
    <s v="NINGBO"/>
    <s v="FOB"/>
    <x v="0"/>
    <n v="0"/>
    <s v="MRKU0181330,MRKU1023010,MSKU6356550"/>
    <s v="RAILWAY"/>
    <s v="GDAŃSK"/>
    <s v="1"/>
    <s v="577/2016/5"/>
    <n v="54"/>
    <s v="AW16"/>
    <s v="NINGBO MIAORUI"/>
    <n v="3407"/>
    <n v="0"/>
    <n v="3"/>
    <n v="0"/>
    <n v="57354"/>
    <n v="135.11000000000001"/>
    <x v="0"/>
  </r>
  <r>
    <s v="2016-08-26"/>
    <s v="2016-09-30"/>
    <s v="2016-10-07"/>
    <s v="2016-10-07"/>
    <n v="35"/>
    <n v="42"/>
    <s v="NINGBO"/>
    <s v="FOB"/>
    <x v="0"/>
    <n v="1"/>
    <s v="LCL"/>
    <s v="TRUCK"/>
    <s v="GDAŃSK"/>
    <s v="1"/>
    <s v="3520/2016/3"/>
    <n v="54"/>
    <s v="AW16"/>
    <s v="NINGBO YINZHOU VANDK"/>
    <n v="299"/>
    <n v="0"/>
    <n v="0"/>
    <n v="0"/>
    <n v="3809"/>
    <n v="6.04"/>
    <x v="0"/>
  </r>
  <r>
    <s v="2016-08-26"/>
    <s v="2016-10-08"/>
    <s v="2016-10-13"/>
    <s v="2016-10-13"/>
    <n v="43"/>
    <n v="48"/>
    <s v="SHANGHAI"/>
    <s v="FOB"/>
    <x v="0"/>
    <n v="0"/>
    <s v="TCLU4145145"/>
    <s v="TRUCK"/>
    <s v="GDAŃSK"/>
    <s v="1"/>
    <s v="8343/2016/5"/>
    <n v="51"/>
    <s v="AW16"/>
    <s v="ANHUI TECHNOLOGY I/E"/>
    <n v="1093"/>
    <n v="0"/>
    <n v="1"/>
    <n v="0"/>
    <n v="12080"/>
    <n v="35.409999999999997"/>
    <x v="0"/>
  </r>
  <r>
    <s v="2016-08-27"/>
    <s v="2016-09-07"/>
    <s v="2016-09-13"/>
    <s v="2016-09-13"/>
    <n v="11"/>
    <n v="17"/>
    <s v="ŁÓDŹ"/>
    <s v="DDU"/>
    <x v="4"/>
    <n v="0"/>
    <s v="WSCU8626044"/>
    <s v="RAILWAY"/>
    <s v="MAŁASZEWICZE"/>
    <s v="1"/>
    <s v="1037/2016/3"/>
    <n v="54"/>
    <s v="AW16"/>
    <s v="QUANZHOU CEREALS O&amp;F"/>
    <n v="2621"/>
    <n v="0"/>
    <n v="1"/>
    <n v="0"/>
    <n v="43465"/>
    <m/>
    <x v="0"/>
  </r>
  <r>
    <s v="2016-08-28"/>
    <s v="2016-09-02"/>
    <s v="2016-09-08"/>
    <s v="2016-09-08"/>
    <n v="5"/>
    <n v="11"/>
    <s v="ŁÓDŹ"/>
    <s v="DDU"/>
    <x v="2"/>
    <n v="1"/>
    <s v="AIR"/>
    <s v="TRUCK"/>
    <s v="WARSZAWA"/>
    <s v="1"/>
    <s v="1019/2016/3"/>
    <n v="54"/>
    <s v="AW16"/>
    <s v="TEX FASHION GLOBAL"/>
    <n v="449"/>
    <n v="0"/>
    <n v="0"/>
    <n v="0"/>
    <n v="5335"/>
    <m/>
    <x v="1"/>
  </r>
  <r>
    <s v="2016-08-30"/>
    <s v="2016-09-07"/>
    <s v="2016-09-09"/>
    <s v="2016-09-09"/>
    <n v="8"/>
    <n v="10"/>
    <s v="ŁÓDŹ"/>
    <s v="DDU"/>
    <x v="2"/>
    <n v="1"/>
    <s v="AIR"/>
    <s v="TRUCK"/>
    <s v="WARSZAWA"/>
    <s v="1"/>
    <s v="42575/2015/19"/>
    <n v="54"/>
    <s v="AW16"/>
    <s v="PADMA SATEL ARAB"/>
    <n v="542"/>
    <n v="0"/>
    <n v="0"/>
    <n v="0"/>
    <n v="6478"/>
    <m/>
    <x v="1"/>
  </r>
  <r>
    <s v="2016-08-30"/>
    <s v="2016-09-07"/>
    <s v="2016-09-27"/>
    <s v="2016-09-27"/>
    <n v="8"/>
    <n v="28"/>
    <s v="ŁÓDŹ"/>
    <s v="DDU"/>
    <x v="5"/>
    <n v="1"/>
    <m/>
    <s v="TRUCK"/>
    <s v="FRANKFURT"/>
    <s v="1"/>
    <s v="697/2016/27"/>
    <n v="54"/>
    <s v="AW16"/>
    <s v="TEXZAM INTERNATIONAL"/>
    <n v="593"/>
    <n v="0"/>
    <n v="0"/>
    <n v="0"/>
    <n v="14595"/>
    <n v="44.49"/>
    <x v="1"/>
  </r>
  <r>
    <s v="2016-08-30"/>
    <s v="2016-10-14"/>
    <s v="2016-10-19"/>
    <s v="2016-10-19"/>
    <n v="45"/>
    <n v="50"/>
    <s v="CHITTAGONG"/>
    <s v="FOB"/>
    <x v="0"/>
    <n v="1"/>
    <s v="MRKU8228860"/>
    <s v="TRUCK"/>
    <s v="GDYNIA"/>
    <s v="1"/>
    <s v="43188/2015/28"/>
    <n v="54"/>
    <s v="AW16"/>
    <s v="FASHION WEAR INT'L"/>
    <n v="255"/>
    <n v="1"/>
    <n v="0"/>
    <n v="0"/>
    <n v="4503"/>
    <n v="3.28"/>
    <x v="1"/>
  </r>
  <r>
    <s v="2016-08-30"/>
    <s v="2016-10-14"/>
    <s v="2016-10-19"/>
    <s v="2016-10-19"/>
    <n v="45"/>
    <n v="50"/>
    <s v="CHITTAGONG"/>
    <s v="FOB"/>
    <x v="0"/>
    <n v="1"/>
    <m/>
    <s v="TRUCK"/>
    <s v="GDYNIA"/>
    <s v="1"/>
    <s v="697/2016/29"/>
    <n v="54"/>
    <s v="AW16"/>
    <s v="TEXZAM INTERNATIONAL"/>
    <n v="469"/>
    <m/>
    <m/>
    <m/>
    <n v="9126"/>
    <n v="19.399999999999999"/>
    <x v="1"/>
  </r>
  <r>
    <s v="2016-08-30"/>
    <s v="2016-10-14"/>
    <s v="2016-10-19"/>
    <s v="2016-10-19"/>
    <n v="45"/>
    <n v="50"/>
    <s v="CHITTAGONG"/>
    <s v="FOB"/>
    <x v="0"/>
    <n v="1"/>
    <s v="MRKU8644600"/>
    <s v="TRUCK"/>
    <s v="GDYNIA"/>
    <s v="1"/>
    <s v="571/2016/5"/>
    <n v="54"/>
    <s v="AW16"/>
    <s v="FASHIONTEX"/>
    <n v="493"/>
    <n v="1"/>
    <n v="0"/>
    <n v="0"/>
    <n v="5460"/>
    <n v="13.34"/>
    <x v="1"/>
  </r>
  <r>
    <s v="2016-08-30"/>
    <s v="2016-10-14"/>
    <s v="2016-10-19"/>
    <s v="2016-10-19"/>
    <n v="45"/>
    <n v="50"/>
    <s v="CHITTAGONG"/>
    <s v="FOB"/>
    <x v="0"/>
    <n v="1"/>
    <m/>
    <s v="TRUCK"/>
    <s v="GDYNIA"/>
    <s v="1"/>
    <s v="697/2016/30"/>
    <n v="54"/>
    <s v="AW16"/>
    <s v="TEXZAM INTERNATIONAL"/>
    <n v="558"/>
    <m/>
    <m/>
    <m/>
    <n v="7532"/>
    <n v="12.34"/>
    <x v="1"/>
  </r>
  <r>
    <s v="2016-08-31"/>
    <s v="2016-10-07"/>
    <s v="2016-10-12"/>
    <s v="2016-10-12"/>
    <n v="37"/>
    <n v="42"/>
    <s v="TUTICORIN"/>
    <s v="FOB"/>
    <x v="0"/>
    <n v="0"/>
    <s v="MRKU7232193"/>
    <s v="RAILWAY"/>
    <s v="GDAŃSK"/>
    <s v="1"/>
    <s v="43183/2015/4"/>
    <n v="54"/>
    <s v="AW16"/>
    <s v="KARTHIKAI TEXTILE"/>
    <n v="458"/>
    <n v="1"/>
    <n v="0"/>
    <n v="0"/>
    <n v="10067"/>
    <n v="11.45"/>
    <x v="2"/>
  </r>
  <r>
    <s v="2016-09-01"/>
    <s v="2016-09-06"/>
    <s v="2016-09-12"/>
    <s v="2016-09-12"/>
    <n v="5"/>
    <n v="11"/>
    <s v="ŁÓDŹ"/>
    <s v="DDU"/>
    <x v="2"/>
    <n v="1"/>
    <s v="AIR"/>
    <s v="TRUCK"/>
    <s v="WARSZAWA"/>
    <s v="1"/>
    <s v="43186/2015/6"/>
    <n v="54"/>
    <s v="AW16"/>
    <s v="AZAD INT'L CLOTHING"/>
    <n v="515"/>
    <n v="0"/>
    <n v="0"/>
    <n v="0"/>
    <n v="8182"/>
    <m/>
    <x v="6"/>
  </r>
  <r>
    <s v="2016-09-01"/>
    <s v="2016-09-13"/>
    <s v="2016-09-14"/>
    <s v="2016-09-14"/>
    <n v="12"/>
    <n v="13"/>
    <s v="ŁÓDŹ"/>
    <s v="DDU"/>
    <x v="4"/>
    <n v="0"/>
    <s v="ARDU5010970"/>
    <s v="RAILWAY"/>
    <s v="MAŁASZEWICZE"/>
    <s v="1"/>
    <s v="577/2016/24"/>
    <n v="54"/>
    <s v="AW16"/>
    <s v="NINGBO MIAORUI"/>
    <n v="1559"/>
    <n v="0"/>
    <n v="1"/>
    <n v="0"/>
    <n v="29269"/>
    <n v="55.96"/>
    <x v="0"/>
  </r>
  <r>
    <s v="2016-09-02"/>
    <s v="2016-09-04"/>
    <s v="2016-09-16"/>
    <s v="2016-09-16"/>
    <n v="2"/>
    <n v="14"/>
    <s v="ŁÓDŹ"/>
    <s v="DDU"/>
    <x v="2"/>
    <n v="1"/>
    <s v="AIR"/>
    <s v="TRUCK"/>
    <s v="FRANKFURT"/>
    <s v="1"/>
    <s v="43187/2015/7"/>
    <n v="54"/>
    <s v="AW16"/>
    <s v="DAZ INTERNATIONAL"/>
    <n v="661"/>
    <n v="0"/>
    <n v="0"/>
    <n v="0"/>
    <n v="11597"/>
    <m/>
    <x v="1"/>
  </r>
  <r>
    <s v="2016-09-02"/>
    <s v="2016-09-04"/>
    <s v="2016-09-16"/>
    <s v="2016-09-16"/>
    <n v="2"/>
    <n v="14"/>
    <s v="ŁÓDŹ"/>
    <s v="DDU"/>
    <x v="2"/>
    <n v="1"/>
    <s v="AIR"/>
    <s v="TRUCK"/>
    <s v="FRANKFURT"/>
    <s v="1"/>
    <s v="43187/2015/8"/>
    <n v="54"/>
    <s v="AW16"/>
    <s v="DAZ INTERNATIONAL"/>
    <n v="624"/>
    <n v="0"/>
    <n v="0"/>
    <n v="0"/>
    <n v="11847"/>
    <m/>
    <x v="1"/>
  </r>
  <r>
    <s v="2016-09-02"/>
    <s v="2016-10-07"/>
    <s v="2016-10-12"/>
    <s v="2016-10-12"/>
    <n v="35"/>
    <n v="40"/>
    <s v="TUTICORIN"/>
    <s v="FOB"/>
    <x v="0"/>
    <n v="0"/>
    <s v="MSKU3833855"/>
    <s v="RAILWAY"/>
    <s v="GDAŃSK"/>
    <s v="1"/>
    <s v="43190/2015/5"/>
    <n v="54"/>
    <s v="AW16"/>
    <s v="BLOOM CLOTHING CO."/>
    <n v="873"/>
    <n v="1"/>
    <n v="0"/>
    <n v="0"/>
    <n v="16800"/>
    <n v="15.41"/>
    <x v="2"/>
  </r>
  <r>
    <s v="2016-09-03"/>
    <s v="2016-09-06"/>
    <s v="2016-09-13"/>
    <s v="2016-09-13"/>
    <n v="3"/>
    <n v="10"/>
    <s v="ŁÓDŹ"/>
    <s v="DDU"/>
    <x v="2"/>
    <n v="1"/>
    <s v="AIR"/>
    <s v="TRUCK"/>
    <s v="WARSZAWA"/>
    <s v="1"/>
    <s v="716/2016/3"/>
    <n v="54"/>
    <s v="AW16"/>
    <s v="LICHEE APPAREL"/>
    <n v="909"/>
    <n v="0"/>
    <n v="0"/>
    <n v="0"/>
    <n v="13485"/>
    <m/>
    <x v="2"/>
  </r>
  <r>
    <s v="2016-09-03"/>
    <s v="2016-09-06"/>
    <s v="2016-09-16"/>
    <s v="2016-09-16"/>
    <n v="3"/>
    <n v="13"/>
    <s v="ŁÓDŹ"/>
    <s v="DDU"/>
    <x v="2"/>
    <n v="1"/>
    <s v="AIR"/>
    <s v="TRUCK"/>
    <s v="WARSZAWA"/>
    <s v="1"/>
    <s v="5344/2016/3"/>
    <n v="54"/>
    <s v="AW16"/>
    <s v="S.B.KNITTING LTD."/>
    <n v="302"/>
    <n v="0"/>
    <n v="0"/>
    <n v="0"/>
    <n v="7210"/>
    <n v="4.62"/>
    <x v="1"/>
  </r>
  <r>
    <s v="2016-09-04"/>
    <s v="2016-10-05"/>
    <s v="2016-10-25"/>
    <s v="2016-10-25"/>
    <n v="31"/>
    <n v="51"/>
    <s v="TUTICORIN"/>
    <s v="FOB"/>
    <x v="0"/>
    <n v="1"/>
    <s v="LCL"/>
    <s v="TRUCK"/>
    <s v="HAMBURG"/>
    <s v="1"/>
    <s v="716/2016/14"/>
    <n v="54"/>
    <s v="AW16"/>
    <s v="LICHEE APPAREL"/>
    <n v="236"/>
    <n v="0"/>
    <n v="0"/>
    <n v="0"/>
    <n v="4323"/>
    <n v="4"/>
    <x v="2"/>
  </r>
  <r>
    <s v="2016-09-05"/>
    <s v="2016-09-07"/>
    <s v="2016-09-13"/>
    <s v="2016-09-13"/>
    <n v="2"/>
    <n v="8"/>
    <s v="ŁÓDŹ"/>
    <s v="DDU"/>
    <x v="2"/>
    <n v="1"/>
    <s v="AIR"/>
    <s v="TRUCK"/>
    <s v="WARSZAWA"/>
    <s v="1"/>
    <s v="606/2016/6"/>
    <n v="54"/>
    <s v="AW16"/>
    <s v="ALEMA TEXTILE LTD."/>
    <n v="207"/>
    <n v="0"/>
    <n v="0"/>
    <n v="0"/>
    <n v="4085"/>
    <m/>
    <x v="1"/>
  </r>
  <r>
    <s v="2016-09-06"/>
    <s v="2016-09-08"/>
    <s v="2016-09-28"/>
    <s v="2016-09-28"/>
    <n v="2"/>
    <n v="22"/>
    <s v="ŁÓDŹ"/>
    <s v="DDU"/>
    <x v="2"/>
    <n v="1"/>
    <s v="AIR"/>
    <s v="TRUCK"/>
    <s v="WARSZAWA"/>
    <s v="1"/>
    <s v="43188/2015/25"/>
    <n v="54"/>
    <s v="AW16"/>
    <s v="FASHION WEAR INT'L"/>
    <n v="1202"/>
    <n v="0"/>
    <n v="0"/>
    <n v="0"/>
    <n v="28902"/>
    <m/>
    <x v="1"/>
  </r>
  <r>
    <s v="2016-09-06"/>
    <s v="2016-09-16"/>
    <s v="2016-10-04"/>
    <s v="2016-10-04"/>
    <n v="10"/>
    <n v="28"/>
    <s v="ŁÓDŹ"/>
    <s v="DDU"/>
    <x v="5"/>
    <n v="1"/>
    <s v=""/>
    <s v="TRUCK"/>
    <s v="WARSZAWA"/>
    <s v="1"/>
    <s v="43185/2015/20"/>
    <n v="54"/>
    <s v="AW16"/>
    <s v="ASROTEX"/>
    <n v="887"/>
    <n v="0"/>
    <n v="0"/>
    <n v="0"/>
    <n v="15172"/>
    <n v="17.760000000000002"/>
    <x v="1"/>
  </r>
  <r>
    <s v="2016-09-06"/>
    <s v="2016-09-16"/>
    <s v="2016-10-04"/>
    <s v="2016-10-04"/>
    <n v="10"/>
    <n v="28"/>
    <s v="ŁÓDŹ"/>
    <s v="DDU"/>
    <x v="5"/>
    <n v="1"/>
    <m/>
    <s v="TRUCK"/>
    <s v="WARSZAWA"/>
    <s v="1"/>
    <s v="43185/2015/21"/>
    <n v="54"/>
    <s v="AW16"/>
    <s v="ASROTEX"/>
    <n v="874"/>
    <n v="0"/>
    <n v="0"/>
    <n v="0"/>
    <n v="14417"/>
    <n v="20.34"/>
    <x v="1"/>
  </r>
  <r>
    <s v="2016-09-06"/>
    <s v="2016-09-16"/>
    <s v="2016-10-04"/>
    <s v="2016-10-04"/>
    <n v="10"/>
    <n v="28"/>
    <s v="ŁÓDŹ"/>
    <s v="DDU"/>
    <x v="5"/>
    <n v="1"/>
    <m/>
    <s v="TRUCK"/>
    <s v="WARSZAWA"/>
    <s v="1"/>
    <s v="43185/2015/22"/>
    <n v="54"/>
    <s v="AW16"/>
    <s v="ASROTEX"/>
    <n v="844"/>
    <n v="0"/>
    <n v="0"/>
    <n v="0"/>
    <n v="16105"/>
    <n v="14.99"/>
    <x v="1"/>
  </r>
  <r>
    <s v="2016-09-06"/>
    <s v="2016-09-19"/>
    <s v="2016-09-23"/>
    <s v="2016-09-23"/>
    <n v="13"/>
    <n v="17"/>
    <s v="ŁÓDŹ"/>
    <s v="DDU"/>
    <x v="4"/>
    <n v="1"/>
    <s v="LCL"/>
    <s v="RAILWAY"/>
    <s v="MAŁASZEWICZE"/>
    <s v="1"/>
    <s v="275/2016/22"/>
    <n v="54"/>
    <s v="AW16"/>
    <s v="SUMEC TEXTILE"/>
    <n v="280"/>
    <n v="0"/>
    <n v="0"/>
    <n v="0"/>
    <n v="3365"/>
    <n v="8.41"/>
    <x v="0"/>
  </r>
  <r>
    <s v="2016-09-07"/>
    <s v="2016-09-11"/>
    <s v="2016-09-20"/>
    <s v="2016-09-20"/>
    <n v="4"/>
    <n v="13"/>
    <s v="ŁÓDŹ"/>
    <s v="DDU"/>
    <x v="2"/>
    <n v="1"/>
    <s v="AIR"/>
    <s v="TRUCK"/>
    <s v="WARSZAWA"/>
    <s v="1"/>
    <s v="568/2016/31"/>
    <n v="54"/>
    <s v="AW16"/>
    <s v="FAIR TRADE INT'L"/>
    <n v="7"/>
    <n v="0"/>
    <n v="0"/>
    <n v="0"/>
    <n v="160"/>
    <m/>
    <x v="1"/>
  </r>
  <r>
    <s v="2016-09-07"/>
    <s v="2016-09-21"/>
    <s v="2016-09-29"/>
    <s v="2016-09-29"/>
    <n v="14"/>
    <n v="22"/>
    <s v="ŁÓDŹ"/>
    <s v="DDU"/>
    <x v="5"/>
    <n v="1"/>
    <m/>
    <s v="TRUCK"/>
    <s v="WARSZAWA"/>
    <s v="1"/>
    <s v="7694/2016/2"/>
    <n v="54"/>
    <s v="AW16"/>
    <s v="GLARE FASHIONS LTD."/>
    <n v="499"/>
    <n v="0"/>
    <n v="0"/>
    <n v="0"/>
    <n v="10583"/>
    <m/>
    <x v="1"/>
  </r>
  <r>
    <s v="2016-09-08"/>
    <s v="2016-09-20"/>
    <s v="2016-09-30"/>
    <s v="2016-09-30"/>
    <n v="12"/>
    <n v="22"/>
    <s v="ŁÓDŹ"/>
    <s v="DDU"/>
    <x v="4"/>
    <n v="0"/>
    <s v="FSCU9193785,TRLU3718010,ZCSU8200221"/>
    <s v="RAILWAY"/>
    <s v="MAŁASZEWICZE"/>
    <s v="1"/>
    <s v="577/2016/23"/>
    <n v="54"/>
    <s v="AW16"/>
    <s v="NINGBO MIAORUI"/>
    <n v="2327"/>
    <n v="1"/>
    <n v="2"/>
    <n v="0"/>
    <n v="36355"/>
    <n v="149.77000000000001"/>
    <x v="0"/>
  </r>
  <r>
    <m/>
    <m/>
    <m/>
    <m/>
    <m/>
    <m/>
    <m/>
    <m/>
    <x v="1"/>
    <m/>
    <m/>
    <m/>
    <m/>
    <m/>
    <m/>
    <m/>
    <m/>
    <m/>
    <m/>
    <m/>
    <m/>
    <m/>
    <m/>
    <m/>
    <x v="3"/>
  </r>
  <r>
    <s v="2016-09-09"/>
    <s v="2016-09-13"/>
    <s v="2016-09-28"/>
    <s v="2016-09-28"/>
    <n v="4"/>
    <n v="19"/>
    <s v="ŁÓDŹ"/>
    <s v="DDU"/>
    <x v="2"/>
    <n v="1"/>
    <s v="AIR"/>
    <s v="TRUCK"/>
    <s v="WARSZAWA"/>
    <s v="1"/>
    <s v="43188/2015/26"/>
    <n v="54"/>
    <s v="AW16"/>
    <s v="FASHION WEAR INT'L"/>
    <n v="1204"/>
    <n v="0"/>
    <n v="0"/>
    <n v="0"/>
    <n v="32638"/>
    <m/>
    <x v="1"/>
  </r>
  <r>
    <s v="2016-09-09"/>
    <s v="2016-09-13"/>
    <s v="2016-09-28"/>
    <s v="2016-09-28"/>
    <n v="4"/>
    <n v="19"/>
    <s v="ŁÓDŹ"/>
    <s v="DDU"/>
    <x v="2"/>
    <n v="1"/>
    <s v="AIR"/>
    <s v="TRUCK"/>
    <s v="WARSZAWA"/>
    <s v="1"/>
    <s v="43188/2015/27"/>
    <n v="54"/>
    <s v="AW16"/>
    <s v="FASHION WEAR INT'L"/>
    <n v="1394"/>
    <n v="0"/>
    <n v="0"/>
    <n v="0"/>
    <n v="27135"/>
    <m/>
    <x v="1"/>
  </r>
  <r>
    <s v="2016-09-09"/>
    <s v="2016-09-14"/>
    <s v="2016-09-29"/>
    <s v="2016-09-29"/>
    <n v="5"/>
    <n v="20"/>
    <s v="ŁÓDŹ"/>
    <s v="DDU"/>
    <x v="2"/>
    <n v="1"/>
    <s v="AIR"/>
    <s v="TRUCK"/>
    <s v="FRANKFURT"/>
    <s v="1"/>
    <s v="7705/2016/1"/>
    <n v="54"/>
    <s v="AW16"/>
    <s v="NEWSUN INNOVATION"/>
    <n v="1774"/>
    <n v="0"/>
    <n v="0"/>
    <n v="0"/>
    <n v="28523"/>
    <n v="19.59"/>
    <x v="2"/>
  </r>
  <r>
    <s v="2016-09-09"/>
    <s v="2016-10-21"/>
    <s v="2016-10-26"/>
    <s v="2016-10-26"/>
    <n v="42"/>
    <n v="47"/>
    <s v="CHITTAGONG"/>
    <s v="FOB"/>
    <x v="0"/>
    <n v="1"/>
    <s v="MRKU8328617"/>
    <s v="RAILWAY"/>
    <s v="GDAŃSK"/>
    <s v="1"/>
    <s v="13227/2016/1"/>
    <n v="54"/>
    <s v="AW16"/>
    <s v="COTTON ZONE LTD."/>
    <n v="270"/>
    <n v="1"/>
    <n v="0"/>
    <n v="0"/>
    <n v="4592"/>
    <n v="3.41"/>
    <x v="1"/>
  </r>
  <r>
    <s v="2016-09-09"/>
    <s v="2016-10-21"/>
    <s v="2016-10-26"/>
    <s v="2016-10-26"/>
    <n v="42"/>
    <n v="47"/>
    <s v="CHITTAGONG"/>
    <s v="FOB"/>
    <x v="0"/>
    <n v="1"/>
    <m/>
    <s v="RAILWAY"/>
    <s v="GDAŃSK"/>
    <s v="1"/>
    <s v="734/2016/4"/>
    <n v="54"/>
    <s v="AW16"/>
    <s v="ZEMTEX EXPORT LTD"/>
    <n v="892"/>
    <m/>
    <m/>
    <m/>
    <n v="10784"/>
    <n v="25.6"/>
    <x v="1"/>
  </r>
  <r>
    <s v="2016-09-10"/>
    <s v="2016-09-12"/>
    <s v="2016-09-16"/>
    <s v="2016-09-16"/>
    <n v="2"/>
    <n v="6"/>
    <s v="ŁÓDŹ"/>
    <s v="DDU"/>
    <x v="2"/>
    <n v="1"/>
    <s v="AIR"/>
    <s v="TRUCK"/>
    <s v="WARSZAWA"/>
    <s v="1"/>
    <s v="42575/2015/3"/>
    <n v="54"/>
    <s v="AW16"/>
    <s v="PADMA SATEL ARAB"/>
    <n v="526"/>
    <n v="0"/>
    <n v="0"/>
    <n v="0"/>
    <n v="6799"/>
    <m/>
    <x v="1"/>
  </r>
  <r>
    <s v="2016-09-13"/>
    <s v="2016-09-16"/>
    <s v="2016-09-29"/>
    <s v="2016-09-29"/>
    <n v="3"/>
    <n v="16"/>
    <s v="ŁÓDŹ"/>
    <s v="DDU"/>
    <x v="2"/>
    <n v="1"/>
    <s v="AIR"/>
    <s v="TRUCK"/>
    <s v="WARSZAWA"/>
    <s v="1"/>
    <s v="43185/2015/4"/>
    <n v="54"/>
    <s v="AW16"/>
    <s v="ASROTEX"/>
    <n v="1270"/>
    <n v="0"/>
    <n v="0"/>
    <n v="0"/>
    <n v="20634"/>
    <n v="5.28"/>
    <x v="1"/>
  </r>
  <r>
    <s v="2016-09-13"/>
    <s v="2016-09-29"/>
    <s v="2016-10-05"/>
    <s v="2016-10-05"/>
    <n v="16"/>
    <n v="22"/>
    <s v="ŁÓDŹ"/>
    <s v="DDU"/>
    <x v="5"/>
    <n v="1"/>
    <m/>
    <s v="TRUCK"/>
    <s v="WARSZAWA"/>
    <s v="1"/>
    <s v="7694/2016/3"/>
    <n v="54"/>
    <s v="AW16"/>
    <s v="GLARE FASHIONS LTD."/>
    <n v="291"/>
    <n v="0"/>
    <n v="0"/>
    <n v="0"/>
    <n v="3997"/>
    <n v="4.22"/>
    <x v="1"/>
  </r>
  <r>
    <s v="2016-09-15"/>
    <s v="2016-09-18"/>
    <s v="2016-09-21"/>
    <s v="2016-09-21"/>
    <n v="3"/>
    <n v="6"/>
    <s v="ŁÓDŹ"/>
    <s v="DDU"/>
    <x v="2"/>
    <n v="1"/>
    <s v="AIR"/>
    <s v="TRUCK"/>
    <s v="WARSZAWA"/>
    <s v="1"/>
    <s v="568/2016/30"/>
    <n v="54"/>
    <s v="AW16"/>
    <s v="FAIR TRADE INT'L"/>
    <n v="18"/>
    <n v="0"/>
    <n v="0"/>
    <n v="0"/>
    <n v="432"/>
    <n v="0.82"/>
    <x v="1"/>
  </r>
  <r>
    <s v="2016-09-15"/>
    <s v="2016-09-29"/>
    <s v="2016-10-03"/>
    <s v="2016-10-03"/>
    <n v="14"/>
    <n v="18"/>
    <s v="ŁÓDŹ"/>
    <s v="DDU"/>
    <x v="4"/>
    <n v="1"/>
    <s v="LCL"/>
    <s v="RAILWAY"/>
    <s v="MAŁASZEWICZE"/>
    <s v="1"/>
    <s v="275/2016/5"/>
    <n v="54"/>
    <s v="AW16"/>
    <s v="SUMEC TEXTILE"/>
    <n v="161"/>
    <n v="0"/>
    <n v="0"/>
    <n v="0"/>
    <n v="1535"/>
    <n v="6.77"/>
    <x v="0"/>
  </r>
  <r>
    <s v="2016-09-16"/>
    <s v="2016-10-20"/>
    <s v="2016-10-28"/>
    <s v="2016-10-28"/>
    <n v="34"/>
    <n v="42"/>
    <s v="NINGBO"/>
    <s v="FOB"/>
    <x v="0"/>
    <n v="1"/>
    <s v="LCL"/>
    <s v="TRUCK"/>
    <s v="HAMBURG"/>
    <s v="1"/>
    <s v="5669/2016/4"/>
    <n v="52"/>
    <s v="AW16"/>
    <s v="NINGBO HAITIAN"/>
    <n v="10"/>
    <n v="0"/>
    <n v="0"/>
    <n v="0"/>
    <n v="3738"/>
    <n v="0.72"/>
    <x v="0"/>
  </r>
  <r>
    <s v="2016-09-18"/>
    <s v="2016-10-06"/>
    <s v="2016-10-13"/>
    <s v="2016-10-13"/>
    <n v="18"/>
    <n v="25"/>
    <s v="ŁÓDŹ"/>
    <s v="DDU"/>
    <x v="5"/>
    <n v="1"/>
    <m/>
    <s v="TRUCK"/>
    <s v="WARSZAWA"/>
    <s v="1"/>
    <s v="43185/2015/3"/>
    <n v="54"/>
    <s v="AW16"/>
    <s v="ASROTEX"/>
    <n v="725"/>
    <n v="0"/>
    <n v="0"/>
    <n v="0"/>
    <n v="11952"/>
    <n v="15"/>
    <x v="1"/>
  </r>
  <r>
    <s v="2016-09-19"/>
    <s v="2016-09-23"/>
    <s v="2016-09-26"/>
    <s v="2016-09-26"/>
    <n v="4"/>
    <n v="7"/>
    <s v="ŁÓDŹ"/>
    <s v="DDU"/>
    <x v="2"/>
    <n v="1"/>
    <s v="AIR"/>
    <s v="TRUCK"/>
    <s v="FRANKFURT"/>
    <s v="1"/>
    <s v="43189/2015/4"/>
    <n v="54"/>
    <s v="AW16"/>
    <s v="SAILOR MOON CLOTHING LTD"/>
    <n v="259"/>
    <n v="0"/>
    <n v="0"/>
    <n v="0"/>
    <n v="3868"/>
    <m/>
    <x v="1"/>
  </r>
  <r>
    <s v="2016-09-19"/>
    <s v="2016-09-23"/>
    <s v="2016-09-27"/>
    <s v="2016-09-27"/>
    <n v="4"/>
    <n v="8"/>
    <s v="CHITTAGONG"/>
    <s v="FOB"/>
    <x v="2"/>
    <n v="1"/>
    <s v="AIR"/>
    <s v="TRUCK"/>
    <s v="FRANKFURT"/>
    <s v="1"/>
    <s v="43192/2015/20"/>
    <n v="54"/>
    <s v="AW16"/>
    <s v="INNOVATION DESIGN"/>
    <n v="630"/>
    <n v="0"/>
    <n v="0"/>
    <n v="0"/>
    <n v="7762"/>
    <m/>
    <x v="1"/>
  </r>
  <r>
    <s v="2016-09-19"/>
    <s v="2016-10-15"/>
    <s v="2016-10-24"/>
    <s v="2016-10-24"/>
    <n v="26"/>
    <n v="35"/>
    <s v="NHAVA SHEVA"/>
    <s v="FOB"/>
    <x v="0"/>
    <n v="1"/>
    <s v="LCL"/>
    <s v="TRUCK"/>
    <s v="HAMBURG"/>
    <s v="1"/>
    <s v="688/2016/10"/>
    <n v="54"/>
    <s v="AW16"/>
    <s v="SANGOTRA FASHIONS"/>
    <n v="176"/>
    <n v="0"/>
    <n v="0"/>
    <n v="0"/>
    <n v="2537"/>
    <n v="4.24"/>
    <x v="2"/>
  </r>
  <r>
    <s v="2016-09-20"/>
    <s v="2016-09-26"/>
    <s v="2016-09-27"/>
    <s v="2016-09-27"/>
    <n v="6"/>
    <n v="7"/>
    <s v="ISTANBUL"/>
    <s v="FCA"/>
    <x v="3"/>
    <n v="1"/>
    <m/>
    <s v="TRUCK"/>
    <s v="ŁÓDŹ"/>
    <s v="1"/>
    <s v="283/2016/1"/>
    <n v="54"/>
    <s v="AW16"/>
    <s v="KGB CORAP TEKSTIL"/>
    <n v="1032"/>
    <n v="0"/>
    <n v="0"/>
    <n v="0"/>
    <n v="24898"/>
    <n v="40.99"/>
    <x v="5"/>
  </r>
  <r>
    <s v="2016-09-22"/>
    <s v="2016-09-26"/>
    <s v="2016-10-06"/>
    <s v="2016-10-06"/>
    <n v="4"/>
    <n v="14"/>
    <s v="ŁÓDŹ"/>
    <s v="DDU"/>
    <x v="2"/>
    <n v="1"/>
    <s v="AIR"/>
    <s v="TRUCK"/>
    <s v="WARSZAWA"/>
    <s v="1"/>
    <s v="3706/2016/3"/>
    <n v="54"/>
    <s v="AW16"/>
    <s v="SEER GLOBAL LTD."/>
    <n v="208"/>
    <n v="0"/>
    <n v="0"/>
    <n v="0"/>
    <n v="2614"/>
    <m/>
    <x v="2"/>
  </r>
  <r>
    <s v="2016-09-25"/>
    <s v="2016-09-29"/>
    <s v="2016-10-11"/>
    <s v="2016-10-11"/>
    <n v="4"/>
    <n v="16"/>
    <s v="ŁÓDŹ"/>
    <s v="DDU"/>
    <x v="2"/>
    <n v="1"/>
    <s v="AIR"/>
    <s v="TRUCK"/>
    <s v="WARSZAWA"/>
    <s v="1"/>
    <s v="2581/2016/4"/>
    <n v="52"/>
    <s v="AW16"/>
    <s v="XIAMEN KINGLAND"/>
    <n v="303"/>
    <n v="0"/>
    <n v="0"/>
    <n v="0"/>
    <n v="2910"/>
    <n v="8.2899999999999991"/>
    <x v="0"/>
  </r>
  <r>
    <s v="2016-09-25"/>
    <s v="2016-09-29"/>
    <s v="2016-10-11"/>
    <s v="2016-10-11"/>
    <n v="4"/>
    <n v="16"/>
    <s v="ŁÓDŹ"/>
    <s v="DDU"/>
    <x v="2"/>
    <n v="1"/>
    <s v="AIR"/>
    <s v="TRUCK"/>
    <s v="WARSZAWA"/>
    <s v="1"/>
    <s v="278/2016/13"/>
    <n v="54"/>
    <s v="AW16"/>
    <s v="XIAMEN KINGLAND"/>
    <n v="1002"/>
    <n v="0"/>
    <n v="0"/>
    <n v="0"/>
    <n v="16491"/>
    <n v="27.76"/>
    <x v="0"/>
  </r>
  <r>
    <s v="2016-09-26"/>
    <s v="2016-11-12"/>
    <s v="2016-11-18"/>
    <s v="2016-11-18"/>
    <n v="47"/>
    <n v="53"/>
    <s v="CHITTAGONG"/>
    <s v="FOB"/>
    <x v="0"/>
    <n v="1"/>
    <s v="LCL"/>
    <s v="TRUCK"/>
    <s v="GDAŃSK"/>
    <s v="1"/>
    <s v="574/2016/32"/>
    <n v="54"/>
    <s v="AW16"/>
    <s v="TRANSFIGURE CLOTHING"/>
    <n v="244"/>
    <n v="0"/>
    <n v="0"/>
    <n v="0"/>
    <n v="4127"/>
    <n v="3.66"/>
    <x v="1"/>
  </r>
  <r>
    <s v="2016-10-01"/>
    <s v="2016-10-03"/>
    <s v="2016-10-11"/>
    <s v="2016-10-11"/>
    <n v="2"/>
    <n v="10"/>
    <s v="ŁÓDŹ"/>
    <s v="DDU"/>
    <x v="2"/>
    <n v="1"/>
    <s v="AIR"/>
    <s v="TRUCK"/>
    <s v="FRANKFURT"/>
    <s v="1"/>
    <s v="43186/2015/8"/>
    <n v="54"/>
    <s v="AW16"/>
    <s v="AZAD INT'L CLOTHING"/>
    <n v="454"/>
    <n v="0"/>
    <n v="0"/>
    <n v="0"/>
    <n v="7455"/>
    <n v="15.42"/>
    <x v="6"/>
  </r>
  <r>
    <s v="2016-10-01"/>
    <s v="2016-10-06"/>
    <s v="2016-10-14"/>
    <s v="2016-10-14"/>
    <n v="5"/>
    <n v="13"/>
    <s v="ŁÓDŹ"/>
    <s v="DDU"/>
    <x v="2"/>
    <n v="1"/>
    <s v="AIR"/>
    <s v="TRUCK"/>
    <s v="WARSZAWA"/>
    <s v="1"/>
    <s v="716/2016/15"/>
    <n v="54"/>
    <s v="AW16"/>
    <s v="LICHEE APPAREL"/>
    <n v="260"/>
    <n v="0"/>
    <n v="0"/>
    <n v="0"/>
    <n v="4519"/>
    <m/>
    <x v="2"/>
  </r>
  <r>
    <s v="2016-10-01"/>
    <s v="2016-10-07"/>
    <s v="2016-10-07"/>
    <s v="2016-10-07"/>
    <n v="6"/>
    <n v="6"/>
    <s v="ISTANBUL"/>
    <s v="FCA"/>
    <x v="3"/>
    <n v="1"/>
    <m/>
    <s v="TRUCK"/>
    <s v="ŁÓDŹ"/>
    <s v="1"/>
    <s v="2175/2016/3"/>
    <n v="54"/>
    <s v="AW16"/>
    <s v="FATIH TEKSTIL SANAYI"/>
    <n v="28"/>
    <n v="0"/>
    <n v="0"/>
    <n v="0"/>
    <n v="3400"/>
    <n v="2.02"/>
    <x v="5"/>
  </r>
  <r>
    <s v="2016-10-02"/>
    <s v="2016-10-05"/>
    <s v="2016-10-13"/>
    <s v="2016-10-13"/>
    <n v="3"/>
    <n v="11"/>
    <s v="ŁÓDŹ"/>
    <s v="DDU"/>
    <x v="2"/>
    <n v="1"/>
    <s v="AIR"/>
    <s v="TRUCK"/>
    <s v="WARSZAWA"/>
    <s v="1"/>
    <s v="716/2016/16"/>
    <n v="54"/>
    <s v="AW16"/>
    <s v="LICHEE APPAREL"/>
    <n v="112"/>
    <n v="0"/>
    <n v="0"/>
    <n v="0"/>
    <n v="3233"/>
    <n v="3.04"/>
    <x v="2"/>
  </r>
  <r>
    <s v="2016-10-02"/>
    <s v="2016-10-05"/>
    <s v="2016-10-17"/>
    <s v="2016-10-17"/>
    <n v="3"/>
    <n v="15"/>
    <s v="ŁÓDŹ"/>
    <s v="DDU"/>
    <x v="2"/>
    <n v="1"/>
    <s v="AIR"/>
    <s v="TRUCK"/>
    <s v="FRANKFURT"/>
    <s v="1"/>
    <s v="697/2016/26"/>
    <n v="54"/>
    <s v="AW16"/>
    <s v="TEXZAM INTERNATIONAL"/>
    <n v="264"/>
    <n v="0"/>
    <n v="0"/>
    <n v="0"/>
    <n v="2629"/>
    <n v="4.88"/>
    <x v="1"/>
  </r>
  <r>
    <s v="2016-10-02"/>
    <s v="2016-10-05"/>
    <s v="2016-10-17"/>
    <s v="2016-10-17"/>
    <n v="3"/>
    <n v="15"/>
    <s v="ŁÓDŹ"/>
    <s v="DDU"/>
    <x v="2"/>
    <n v="1"/>
    <s v="AIR"/>
    <s v="TRUCK"/>
    <s v="FRANKFURT"/>
    <s v="1"/>
    <s v="697/2016/31"/>
    <n v="54"/>
    <s v="AW16"/>
    <s v="TEXZAM INTERNATIONAL"/>
    <n v="342"/>
    <n v="0"/>
    <n v="0"/>
    <n v="0"/>
    <n v="4714"/>
    <n v="4.97"/>
    <x v="1"/>
  </r>
  <r>
    <s v="2016-10-02"/>
    <s v="2016-10-05"/>
    <s v="2016-10-17"/>
    <s v="2016-10-17"/>
    <n v="3"/>
    <n v="15"/>
    <s v="ŁÓDŹ"/>
    <s v="DDU"/>
    <x v="2"/>
    <n v="1"/>
    <s v="AIR"/>
    <s v="TRUCK"/>
    <s v="FRANKFURT"/>
    <s v="1"/>
    <s v="697/2016/32"/>
    <n v="54"/>
    <s v="AW16"/>
    <s v="TEXZAM INTERNATIONAL"/>
    <n v="282"/>
    <n v="0"/>
    <n v="0"/>
    <n v="0"/>
    <n v="4714"/>
    <n v="6.94"/>
    <x v="1"/>
  </r>
  <r>
    <s v="2016-10-03"/>
    <s v="2016-10-06"/>
    <s v="2016-10-13"/>
    <s v="2016-10-13"/>
    <n v="3"/>
    <n v="10"/>
    <s v="ŁÓDŹ"/>
    <s v="DDU"/>
    <x v="2"/>
    <n v="1"/>
    <s v="AIR"/>
    <s v="TRUCK"/>
    <s v="FRANKFURT"/>
    <s v="1"/>
    <s v="697/2016/24"/>
    <n v="54"/>
    <s v="AW16"/>
    <s v="TEXZAM INTERNATIONAL"/>
    <n v="914"/>
    <n v="0"/>
    <n v="0"/>
    <n v="0"/>
    <n v="10990"/>
    <m/>
    <x v="1"/>
  </r>
  <r>
    <s v="2016-10-04"/>
    <s v="2016-10-06"/>
    <s v="2016-10-17"/>
    <s v="2016-10-17"/>
    <n v="2"/>
    <n v="13"/>
    <s v="ŁÓDŹ"/>
    <s v="DDU"/>
    <x v="2"/>
    <n v="1"/>
    <s v="AIR"/>
    <s v="TRUCK"/>
    <s v="WARSZAWA"/>
    <s v="1"/>
    <s v="43187/2015/9"/>
    <n v="54"/>
    <s v="AW16"/>
    <s v="DAZ INTERNATIONAL"/>
    <n v="410"/>
    <n v="0"/>
    <n v="0"/>
    <n v="0"/>
    <n v="8940"/>
    <m/>
    <x v="1"/>
  </r>
  <r>
    <s v="2016-10-05"/>
    <s v="2016-10-10"/>
    <s v="2016-10-18"/>
    <s v="2016-10-18"/>
    <n v="5"/>
    <n v="13"/>
    <s v="ŁÓDŹ"/>
    <s v="DDU"/>
    <x v="2"/>
    <n v="1"/>
    <s v="AIR"/>
    <s v="TRUCK"/>
    <s v="WARSZAWA"/>
    <s v="1"/>
    <s v="278/2016/14"/>
    <n v="54"/>
    <s v="AW16"/>
    <s v="XIAMEN KINGLAND"/>
    <n v="642"/>
    <n v="0"/>
    <n v="0"/>
    <n v="0"/>
    <n v="8515"/>
    <n v="46.69"/>
    <x v="0"/>
  </r>
  <r>
    <s v="2016-10-06"/>
    <s v="2016-11-28"/>
    <s v="2016-12-02"/>
    <s v="2016-12-02"/>
    <n v="53"/>
    <n v="57"/>
    <s v="CHITTAGONG"/>
    <s v="FOB"/>
    <x v="0"/>
    <n v="1"/>
    <s v="LCL"/>
    <s v="TRUCK"/>
    <s v="GDYNIA"/>
    <s v="1"/>
    <s v="43188/2015/22"/>
    <n v="54"/>
    <s v="AW16"/>
    <s v="FASHION WEAR INT'L"/>
    <n v="212"/>
    <n v="0"/>
    <n v="0"/>
    <n v="0"/>
    <n v="4113"/>
    <n v="2.25"/>
    <x v="1"/>
  </r>
  <r>
    <s v="2016-10-11"/>
    <s v="2016-10-13"/>
    <s v="2016-10-20"/>
    <s v="2016-10-20"/>
    <n v="2"/>
    <n v="9"/>
    <s v="ŁÓDŹ"/>
    <s v="DDU"/>
    <x v="2"/>
    <n v="1"/>
    <s v="AIR"/>
    <s v="TRUCK"/>
    <s v="FRANKFURT"/>
    <s v="1"/>
    <s v="43186/2015/9"/>
    <n v="54"/>
    <s v="AW16"/>
    <s v="AZAD INT'L CLOTHING"/>
    <n v="918"/>
    <n v="0"/>
    <n v="0"/>
    <n v="0"/>
    <n v="13340"/>
    <n v="21.12"/>
    <x v="6"/>
  </r>
  <r>
    <s v="2016-10-12"/>
    <s v="2016-10-15"/>
    <s v="2016-10-19"/>
    <s v="2016-10-19"/>
    <n v="3"/>
    <n v="7"/>
    <s v="ŁÓDŹ"/>
    <s v="DDU"/>
    <x v="2"/>
    <n v="1"/>
    <s v="AIR"/>
    <s v="TRUCK"/>
    <s v="WARSZAWA"/>
    <s v="1"/>
    <s v="43188/2015/3"/>
    <n v="54"/>
    <s v="AW16"/>
    <s v="FASHION WEAR INT'L"/>
    <n v="960"/>
    <n v="0"/>
    <n v="0"/>
    <n v="0"/>
    <n v="18469"/>
    <m/>
    <x v="1"/>
  </r>
  <r>
    <s v="2016-10-14"/>
    <s v="2016-10-18"/>
    <s v="2016-10-31"/>
    <s v="2016-10-31"/>
    <n v="4"/>
    <n v="17"/>
    <s v="ŁÓDŹ"/>
    <s v="DDU"/>
    <x v="2"/>
    <n v="1"/>
    <s v="AIR"/>
    <s v="TRUCK"/>
    <s v="WARSZAWA"/>
    <s v="1"/>
    <s v="734/2016/10"/>
    <n v="54"/>
    <s v="AW16"/>
    <s v="ZEMTEX EXPORT LTD"/>
    <n v="877"/>
    <n v="0"/>
    <n v="0"/>
    <n v="0"/>
    <n v="11359"/>
    <n v="12.27"/>
    <x v="1"/>
  </r>
  <r>
    <s v="2016-10-20"/>
    <s v="2016-10-28"/>
    <s v="2016-11-03"/>
    <s v="2016-11-03"/>
    <n v="8"/>
    <n v="14"/>
    <s v="ŁÓDŹ"/>
    <s v="DDU"/>
    <x v="2"/>
    <n v="1"/>
    <s v="AIR"/>
    <s v="TRUCK"/>
    <s v="WARSZAWA"/>
    <s v="1"/>
    <s v="275/2016/21"/>
    <n v="54"/>
    <s v="AW16"/>
    <s v="SUMEC TEXTILE"/>
    <n v="337"/>
    <n v="0"/>
    <n v="0"/>
    <n v="0"/>
    <n v="3239"/>
    <n v="20"/>
    <x v="0"/>
  </r>
  <r>
    <s v="2016-10-21"/>
    <s v="2016-11-02"/>
    <s v="2016-11-02"/>
    <s v="2016-11-02"/>
    <n v="12"/>
    <n v="12"/>
    <s v="ISTANBUL"/>
    <s v="FCA"/>
    <x v="3"/>
    <n v="0"/>
    <m/>
    <s v="TRUCK"/>
    <s v="ŁÓDŹ"/>
    <s v="1"/>
    <s v="283/2016/2"/>
    <n v="54"/>
    <s v="AW16"/>
    <s v="KGB CORAP TEKSTIL"/>
    <n v="895"/>
    <n v="0"/>
    <n v="0"/>
    <n v="0"/>
    <n v="25251"/>
    <n v="35.69"/>
    <x v="5"/>
  </r>
  <r>
    <s v="2016-10-22"/>
    <s v="2016-10-30"/>
    <s v="2016-11-07"/>
    <s v="2016-11-07"/>
    <n v="8"/>
    <n v="16"/>
    <s v="ŁÓDŹ"/>
    <s v="DDU"/>
    <x v="2"/>
    <n v="1"/>
    <s v="AIR"/>
    <s v="TRUCK"/>
    <s v="WARSZAWA"/>
    <s v="1"/>
    <s v="278/2016/16"/>
    <n v="54"/>
    <s v="AW16"/>
    <s v="XIAMEN KINGLAND"/>
    <n v="361"/>
    <n v="0"/>
    <n v="0"/>
    <n v="0"/>
    <n v="4795"/>
    <n v="0"/>
    <x v="0"/>
  </r>
  <r>
    <s v="2016-10-23"/>
    <s v="2016-10-26"/>
    <s v="2016-11-02"/>
    <s v="2016-11-02"/>
    <n v="3"/>
    <n v="10"/>
    <s v="ŁÓDŹ"/>
    <s v="DDU"/>
    <x v="2"/>
    <n v="1"/>
    <s v="AIR"/>
    <s v="TRUCK"/>
    <s v="WARSZAWA"/>
    <s v="1"/>
    <s v="569/2016/3"/>
    <n v="54"/>
    <s v="AW16"/>
    <s v="SANTEX INC"/>
    <n v="467"/>
    <n v="0"/>
    <n v="0"/>
    <n v="0"/>
    <n v="7718"/>
    <m/>
    <x v="2"/>
  </r>
  <r>
    <s v="2016-10-29"/>
    <s v="2016-11-02"/>
    <s v="2016-11-07"/>
    <s v="2016-11-07"/>
    <n v="4"/>
    <n v="9"/>
    <s v="ŁÓDŹ"/>
    <s v="DDU"/>
    <x v="2"/>
    <n v="1"/>
    <s v="AIR"/>
    <s v="TRUCK"/>
    <s v="WARSZAWA"/>
    <s v="1"/>
    <s v="43192/2015/21"/>
    <n v="54"/>
    <s v="AW16"/>
    <s v="INNOVATION DESIGN"/>
    <n v="603"/>
    <n v="0"/>
    <n v="0"/>
    <n v="0"/>
    <n v="6924"/>
    <m/>
    <x v="1"/>
  </r>
  <r>
    <s v="2016-10-29"/>
    <s v="2016-11-02"/>
    <s v="2016-11-07"/>
    <s v="2016-11-07"/>
    <n v="4"/>
    <n v="9"/>
    <s v="ŁÓDŹ"/>
    <s v="DDU"/>
    <x v="2"/>
    <n v="1"/>
    <s v="AIR"/>
    <s v="TRUCK"/>
    <s v="WARSZAWA"/>
    <s v="1"/>
    <s v="43192/2015/22"/>
    <n v="54"/>
    <s v="AW16"/>
    <s v="INNOVATION DESIGN"/>
    <n v="598"/>
    <n v="0"/>
    <n v="0"/>
    <n v="0"/>
    <n v="6602"/>
    <m/>
    <x v="1"/>
  </r>
  <r>
    <s v="2016-10-31"/>
    <s v="2016-11-02"/>
    <s v="2016-11-04"/>
    <s v="2016-11-04"/>
    <n v="2"/>
    <n v="4"/>
    <s v="ŁÓDŹ"/>
    <s v="DDU"/>
    <x v="2"/>
    <n v="1"/>
    <s v="AIR"/>
    <s v="TRUCK"/>
    <s v="WARSZAWA"/>
    <s v="1"/>
    <s v="716/2016/4"/>
    <n v="54"/>
    <s v="AW16"/>
    <s v="LICHEE APPAREL"/>
    <n v="1029"/>
    <n v="0"/>
    <n v="0"/>
    <n v="0"/>
    <n v="18149"/>
    <m/>
    <x v="2"/>
  </r>
  <r>
    <s v="2016-10-31"/>
    <s v="2016-11-02"/>
    <s v="2016-11-07"/>
    <s v="2016-11-07"/>
    <n v="2"/>
    <n v="7"/>
    <s v="ŁÓDŹ"/>
    <s v="DDU"/>
    <x v="2"/>
    <n v="1"/>
    <s v="AIR"/>
    <s v="TRUCK"/>
    <s v="WARSZAWA"/>
    <s v="1"/>
    <s v="43188/2015/29"/>
    <n v="54"/>
    <s v="AW16"/>
    <s v="FASHION WEAR INT'L"/>
    <n v="393"/>
    <n v="0"/>
    <n v="0"/>
    <n v="0"/>
    <n v="9971"/>
    <m/>
    <x v="1"/>
  </r>
  <r>
    <s v="2016-11-02"/>
    <s v="2016-11-09"/>
    <s v="2016-11-15"/>
    <s v="2016-11-15"/>
    <n v="7"/>
    <n v="13"/>
    <s v="ŁÓDŹ"/>
    <s v="DDP"/>
    <x v="2"/>
    <n v="1"/>
    <s v="AIR"/>
    <s v="TRUCK"/>
    <s v="WARSZAWA"/>
    <s v="1"/>
    <s v="278/2016/17"/>
    <n v="54"/>
    <s v="AW16"/>
    <s v="XIAMEN KINGLAND"/>
    <n v="663"/>
    <n v="0"/>
    <n v="0"/>
    <n v="0"/>
    <n v="8221"/>
    <n v="61.08"/>
    <x v="0"/>
  </r>
  <r>
    <s v="2016-11-02"/>
    <s v="2016-11-09"/>
    <s v="2016-11-17"/>
    <s v="2016-11-17"/>
    <n v="7"/>
    <n v="15"/>
    <s v="ŁÓDŹ"/>
    <s v="DDP"/>
    <x v="2"/>
    <n v="1"/>
    <s v="AIR"/>
    <s v="TRUCK"/>
    <s v="WARSZAWA"/>
    <s v="1"/>
    <s v="278/2016/15"/>
    <n v="54"/>
    <s v="AW16"/>
    <s v="XIAMEN KINGLAND"/>
    <n v="265"/>
    <n v="0"/>
    <n v="0"/>
    <n v="0"/>
    <n v="3432"/>
    <n v="31.63"/>
    <x v="0"/>
  </r>
  <r>
    <s v="2016-11-04"/>
    <s v="2016-11-06"/>
    <s v="2016-11-17"/>
    <s v="2016-11-17"/>
    <n v="2"/>
    <n v="13"/>
    <s v="DHAKA"/>
    <s v="FOB"/>
    <x v="2"/>
    <n v="1"/>
    <s v="AIR"/>
    <s v="TRUCK"/>
    <s v="WARSZAWA"/>
    <s v="1"/>
    <s v="5344/2016/4"/>
    <n v="54"/>
    <s v="AW16"/>
    <s v="S.B.KNITTING LTD."/>
    <n v="401"/>
    <n v="0"/>
    <n v="0"/>
    <n v="0"/>
    <n v="6047"/>
    <m/>
    <x v="1"/>
  </r>
  <r>
    <s v="2016-11-05"/>
    <s v="2016-11-08"/>
    <s v="2016-11-16"/>
    <s v="2016-11-16"/>
    <n v="3"/>
    <n v="11"/>
    <s v="ŁÓDŹ"/>
    <s v="DDU"/>
    <x v="2"/>
    <n v="1"/>
    <s v="AIR"/>
    <s v="TRUCK"/>
    <s v="FRANKFURT"/>
    <s v="1"/>
    <s v="697/2016/28"/>
    <n v="54"/>
    <s v="AW16"/>
    <s v="TEXZAM INTERNATIONAL"/>
    <n v="567"/>
    <n v="0"/>
    <n v="0"/>
    <n v="0"/>
    <n v="7299"/>
    <m/>
    <x v="1"/>
  </r>
  <r>
    <s v="2016-11-06"/>
    <s v="2016-11-09"/>
    <s v="2016-11-15"/>
    <s v="2016-11-15"/>
    <n v="3"/>
    <n v="9"/>
    <s v="ŁÓDŹ"/>
    <s v="DDU"/>
    <x v="2"/>
    <n v="1"/>
    <s v="AIR"/>
    <s v="TRUCK"/>
    <s v="FRANKFURT"/>
    <s v="1"/>
    <s v="43186/2015/10"/>
    <n v="54"/>
    <s v="AW16"/>
    <s v="AZAD INT'L CLOTHING"/>
    <n v="616"/>
    <n v="0"/>
    <n v="0"/>
    <n v="0"/>
    <n v="9868"/>
    <m/>
    <x v="6"/>
  </r>
  <r>
    <s v="2016-11-08"/>
    <s v="2016-11-14"/>
    <s v="2016-11-18"/>
    <s v="2016-11-18"/>
    <n v="6"/>
    <n v="10"/>
    <s v="ŁÓDŹ"/>
    <s v="DDU"/>
    <x v="2"/>
    <n v="1"/>
    <s v="AIR"/>
    <s v="TRUCK"/>
    <s v="FRANKFURT"/>
    <s v="1"/>
    <s v="43186/2015/11"/>
    <n v="54"/>
    <s v="AW16"/>
    <s v="AZAD INT'L CLOTHING"/>
    <n v="223"/>
    <n v="0"/>
    <n v="0"/>
    <n v="0"/>
    <n v="3891"/>
    <m/>
    <x v="6"/>
  </r>
  <r>
    <s v="2016-11-11"/>
    <s v="2016-11-16"/>
    <s v="2016-11-17"/>
    <s v="2016-11-17"/>
    <n v="5"/>
    <n v="6"/>
    <s v="ŁÓDŹ"/>
    <s v="DDU"/>
    <x v="2"/>
    <n v="1"/>
    <s v="AIR"/>
    <s v="TRUCK"/>
    <s v="WARSZAWA"/>
    <s v="1"/>
    <s v="278/2016/5"/>
    <n v="54"/>
    <s v="AW16"/>
    <s v="XIAMEN KINGLAND"/>
    <n v="270"/>
    <n v="0"/>
    <n v="0"/>
    <n v="0"/>
    <n v="4122"/>
    <n v="2.42"/>
    <x v="0"/>
  </r>
  <r>
    <s v="2016-11-14"/>
    <s v="2016-11-16"/>
    <s v="2016-11-22"/>
    <s v="2016-11-22"/>
    <n v="2"/>
    <n v="8"/>
    <s v="ŁÓDŹ"/>
    <s v="DDU"/>
    <x v="2"/>
    <n v="1"/>
    <s v="AIR"/>
    <s v="TRUCK"/>
    <s v="WARSZAWA"/>
    <s v="1"/>
    <s v="43192/2015/2"/>
    <n v="54"/>
    <s v="AW16"/>
    <s v="INNOVATION DESIGN"/>
    <n v="655"/>
    <n v="0"/>
    <n v="0"/>
    <n v="0"/>
    <n v="11378"/>
    <m/>
    <x v="1"/>
  </r>
  <r>
    <s v="2016-11-14"/>
    <s v="2016-11-16"/>
    <s v="2016-11-22"/>
    <s v="2016-11-22"/>
    <n v="2"/>
    <n v="8"/>
    <s v="ŁÓDŹ"/>
    <s v="DDU"/>
    <x v="2"/>
    <n v="1"/>
    <s v="AIR"/>
    <s v="TRUCK"/>
    <s v="WARSZAWA"/>
    <s v="1"/>
    <s v="43192/2015/24"/>
    <n v="54"/>
    <s v="AW16"/>
    <s v="INNOVATION DESIGN"/>
    <n v="1698"/>
    <n v="0"/>
    <n v="0"/>
    <n v="0"/>
    <n v="26623"/>
    <m/>
    <x v="1"/>
  </r>
  <r>
    <s v="2016-11-17"/>
    <s v="2016-11-25"/>
    <s v="2016-11-29"/>
    <s v="2016-11-29"/>
    <n v="8"/>
    <n v="12"/>
    <s v="ŁÓDŹ"/>
    <s v="DDU"/>
    <x v="2"/>
    <n v="1"/>
    <s v="AIR"/>
    <s v="TRUCK"/>
    <s v="FRANKFURT"/>
    <s v="1"/>
    <s v="697/2016/33"/>
    <n v="54"/>
    <s v="AW16"/>
    <s v="TEXZAM INTERNATIONAL"/>
    <n v="20"/>
    <n v="0"/>
    <n v="0"/>
    <n v="0"/>
    <n v="751"/>
    <m/>
    <x v="1"/>
  </r>
  <r>
    <s v="2016-11-17"/>
    <s v="2016-11-26"/>
    <s v="2016-11-29"/>
    <s v="2016-11-29"/>
    <n v="9"/>
    <n v="12"/>
    <s v="ŁÓDŹ"/>
    <s v="DDU"/>
    <x v="2"/>
    <n v="1"/>
    <s v="AIR"/>
    <s v="TRUCK"/>
    <s v="FRANKFURT"/>
    <s v="1"/>
    <s v="43192/2015/23"/>
    <n v="54"/>
    <s v="AW16"/>
    <s v="INNOVATION DESIGN"/>
    <n v="302"/>
    <n v="0"/>
    <n v="0"/>
    <n v="0"/>
    <n v="3872"/>
    <m/>
    <x v="1"/>
  </r>
  <r>
    <s v="2016-11-17"/>
    <s v="2016-11-26"/>
    <s v="2016-11-29"/>
    <s v="2016-11-29"/>
    <n v="9"/>
    <n v="12"/>
    <s v="ŁÓDŹ"/>
    <s v="DDU"/>
    <x v="2"/>
    <n v="1"/>
    <s v="AIR"/>
    <s v="TRUCK"/>
    <s v="FRANKFURT"/>
    <s v="1"/>
    <s v="43192/2015/25"/>
    <n v="54"/>
    <s v="AW16"/>
    <s v="INNOVATION DESIGN"/>
    <n v="554"/>
    <n v="0"/>
    <n v="0"/>
    <n v="0"/>
    <n v="6307"/>
    <m/>
    <x v="1"/>
  </r>
  <r>
    <s v="2016-11-18"/>
    <s v="2016-11-22"/>
    <s v="2016-11-29"/>
    <s v="2016-11-29"/>
    <n v="4"/>
    <n v="11"/>
    <s v="ŁÓDŹ"/>
    <s v="DDU"/>
    <x v="2"/>
    <n v="1"/>
    <s v="AIR"/>
    <s v="TRUCK"/>
    <s v="FRANKFURT"/>
    <s v="1"/>
    <s v="43186/2015/7"/>
    <n v="54"/>
    <s v="AW16"/>
    <s v="AZAD INT'L CLOTHING"/>
    <n v="293"/>
    <n v="0"/>
    <n v="0"/>
    <n v="0"/>
    <n v="5410"/>
    <n v="13.41"/>
    <x v="6"/>
  </r>
  <r>
    <s v="2016-11-18"/>
    <s v="2016-11-29"/>
    <s v="2016-12-01"/>
    <s v="2016-12-01"/>
    <n v="11"/>
    <n v="13"/>
    <s v="ŁÓDŹ"/>
    <s v="DDU"/>
    <x v="2"/>
    <n v="1"/>
    <s v="AIR"/>
    <s v="TRUCK"/>
    <s v="WARSZAWA"/>
    <s v="1"/>
    <s v="278/2016/18"/>
    <n v="54"/>
    <s v="AW16"/>
    <s v="XIAMEN KINGLAND"/>
    <n v="181"/>
    <n v="0"/>
    <n v="0"/>
    <n v="0"/>
    <n v="2894"/>
    <n v="18.61"/>
    <x v="0"/>
  </r>
  <r>
    <s v="2016-11-21"/>
    <s v="2016-11-22"/>
    <s v="2016-11-23"/>
    <s v="2016-11-23"/>
    <n v="1"/>
    <n v="2"/>
    <s v="ŁÓDŹ"/>
    <s v="DDU"/>
    <x v="2"/>
    <n v="1"/>
    <s v="AIR"/>
    <s v="TRUCK"/>
    <s v="WARSZAWA"/>
    <s v="1"/>
    <s v="43188/2015/5"/>
    <n v="54"/>
    <s v="AW16"/>
    <s v="FASHION WEAR INT'L"/>
    <n v="221"/>
    <n v="0"/>
    <n v="0"/>
    <n v="0"/>
    <n v="2520"/>
    <m/>
    <x v="1"/>
  </r>
  <r>
    <s v="2016-11-21"/>
    <s v="2016-11-23"/>
    <s v="2016-11-25"/>
    <s v="2016-11-25"/>
    <n v="2"/>
    <n v="4"/>
    <s v="ŁÓDŹ"/>
    <s v="DDU"/>
    <x v="2"/>
    <n v="1"/>
    <s v="AIR"/>
    <s v="TRUCK"/>
    <s v="WARSZAWA"/>
    <s v="1"/>
    <s v="716/2016/2"/>
    <n v="54"/>
    <s v="AW16"/>
    <s v="LICHEE APPAREL"/>
    <n v="476"/>
    <n v="0"/>
    <n v="0"/>
    <n v="0"/>
    <n v="9064"/>
    <m/>
    <x v="2"/>
  </r>
  <r>
    <s v="2016-11-21"/>
    <s v="2016-12-22"/>
    <s v="2016-12-23"/>
    <s v="2016-12-23"/>
    <n v="31"/>
    <n v="32"/>
    <s v="ŁÓDŹ"/>
    <s v="DDU"/>
    <x v="2"/>
    <n v="1"/>
    <s v="AIR"/>
    <s v="TRUCK"/>
    <s v="WARSZAWA"/>
    <s v="1"/>
    <s v="278/2016/19"/>
    <n v="54"/>
    <s v="AW16"/>
    <s v="XIAMEN KINGLAND"/>
    <n v="471"/>
    <n v="0"/>
    <n v="0"/>
    <n v="0"/>
    <n v="5614"/>
    <n v="55.46"/>
    <x v="0"/>
  </r>
  <r>
    <s v="2016-11-24"/>
    <s v="2016-12-01"/>
    <s v="2016-12-06"/>
    <s v="2016-12-06"/>
    <n v="7"/>
    <n v="12"/>
    <s v="ŁÓDŹ"/>
    <s v="DDU"/>
    <x v="2"/>
    <n v="1"/>
    <s v="AIR"/>
    <s v="TRUCK"/>
    <s v="WARSZAWA"/>
    <s v="1"/>
    <s v="278/2016/20"/>
    <n v="54"/>
    <s v="AW16"/>
    <s v="XIAMEN KINGLAND"/>
    <n v="253"/>
    <n v="0"/>
    <n v="0"/>
    <n v="0"/>
    <n v="3351"/>
    <n v="23.53"/>
    <x v="0"/>
  </r>
  <r>
    <s v="2016-12-08"/>
    <s v="2016-12-11"/>
    <s v="2016-12-16"/>
    <s v="2016-12-16"/>
    <n v="3"/>
    <n v="8"/>
    <s v="ŁÓDŹ"/>
    <s v="DDU"/>
    <x v="2"/>
    <n v="1"/>
    <s v="AIR"/>
    <s v="TRUCK"/>
    <s v="WARSZAWA"/>
    <s v="1"/>
    <s v="43192/2015/26"/>
    <n v="54"/>
    <s v="AW16"/>
    <s v="INNOVATION DESIGN"/>
    <n v="778"/>
    <n v="0"/>
    <n v="0"/>
    <n v="0"/>
    <n v="11501"/>
    <m/>
    <x v="1"/>
  </r>
  <r>
    <s v="2017-01-07"/>
    <s v="2017-01-08"/>
    <s v="2017-01-19"/>
    <s v="2017-01-19"/>
    <n v="1"/>
    <n v="12"/>
    <s v="ŁÓDŹ"/>
    <s v="DDU"/>
    <x v="2"/>
    <n v="1"/>
    <s v="AIR"/>
    <s v="TRUCK"/>
    <s v="WARSZAWA"/>
    <s v="1"/>
    <s v="43192/2015/3"/>
    <n v="54"/>
    <s v="AW16"/>
    <s v="INNOVATION DESIGN"/>
    <n v="619"/>
    <n v="0"/>
    <n v="0"/>
    <n v="0"/>
    <n v="9940"/>
    <m/>
    <x v="1"/>
  </r>
  <r>
    <s v="2017-01-18"/>
    <s v="2017-01-20"/>
    <s v="2017-01-25"/>
    <s v="2017-01-25"/>
    <n v="2"/>
    <n v="7"/>
    <s v="ŁÓDŹ"/>
    <s v="DAP"/>
    <x v="2"/>
    <n v="1"/>
    <s v="AIR"/>
    <s v="TRUCK"/>
    <s v="WARSZAWA"/>
    <s v="1"/>
    <s v="278/2016/21"/>
    <n v="54"/>
    <s v="AW16"/>
    <s v="XIAMEN KINGLAND"/>
    <n v="127"/>
    <n v="0"/>
    <n v="0"/>
    <n v="0"/>
    <n v="1036"/>
    <m/>
    <x v="0"/>
  </r>
  <r>
    <m/>
    <m/>
    <m/>
    <m/>
    <m/>
    <m/>
    <m/>
    <m/>
    <x v="1"/>
    <m/>
    <m/>
    <m/>
    <m/>
    <m/>
    <m/>
    <m/>
    <m/>
    <m/>
    <m/>
    <m/>
    <m/>
    <m/>
    <m/>
    <m/>
    <x v="3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1130">
  <r>
    <s v="2015-10-18"/>
    <s v="2015-11-19"/>
    <s v="2015-11-26"/>
    <s v="2015-11-26"/>
    <n v="32"/>
    <n v="39"/>
    <s v="NINGBO"/>
    <s v="FOB"/>
    <x v="0"/>
    <n v="0"/>
    <s v="MRKU2730465"/>
    <s v="RAILWAY"/>
    <s v="GDAŃSK"/>
    <s v="1"/>
    <s v="21046/2015/1"/>
    <n v="54"/>
    <x v="0"/>
    <x v="0"/>
    <x v="0"/>
    <m/>
    <n v="1"/>
    <n v="1674"/>
    <n v="0"/>
    <n v="0"/>
    <n v="1"/>
    <n v="26243"/>
    <n v="60.02"/>
    <s v="People's Republic of China"/>
    <n v="42"/>
    <n v="18"/>
    <s v="40"/>
    <s v="20"/>
  </r>
  <r>
    <s v="2015-10-24"/>
    <s v="2015-11-27"/>
    <s v="2015-12-03"/>
    <s v="2015-12-03"/>
    <n v="34"/>
    <n v="40"/>
    <s v="SHANGHAI"/>
    <s v="FOB"/>
    <x v="0"/>
    <n v="0"/>
    <s v="MSKU3722851"/>
    <s v="RAILWAY"/>
    <s v="GDAŃSK"/>
    <s v="1"/>
    <s v="27355/2015/1"/>
    <n v="51"/>
    <x v="0"/>
    <x v="1"/>
    <x v="0"/>
    <m/>
    <n v="1"/>
    <n v="427"/>
    <n v="1"/>
    <n v="0"/>
    <n v="0"/>
    <n v="6222"/>
    <n v="23.78"/>
    <s v="People's Republic of China"/>
    <n v="17"/>
    <n v="7"/>
    <s v="20"/>
    <s v="LCL"/>
  </r>
  <r>
    <s v="2015-10-26"/>
    <s v="2015-11-27"/>
    <s v="2015-12-03"/>
    <s v="2015-12-03"/>
    <n v="32"/>
    <n v="38"/>
    <s v="NINGBO"/>
    <s v="FOB"/>
    <x v="0"/>
    <n v="0"/>
    <s v="MRKU0482056"/>
    <s v="RAILWAY"/>
    <s v="GDAŃSK"/>
    <s v="1"/>
    <s v="21046/2015/6"/>
    <n v="54"/>
    <x v="0"/>
    <x v="0"/>
    <x v="0"/>
    <m/>
    <n v="1"/>
    <n v="1009"/>
    <n v="0"/>
    <n v="1"/>
    <n v="0"/>
    <n v="15109"/>
    <n v="40.83"/>
    <s v="People's Republic of China"/>
    <n v="29"/>
    <n v="12"/>
    <s v="40"/>
    <s v="LCL"/>
  </r>
  <r>
    <s v="2015-10-26"/>
    <s v="2015-12-08"/>
    <s v="2015-12-16"/>
    <s v="2015-12-16"/>
    <n v="43"/>
    <n v="51"/>
    <s v="XIAMEN"/>
    <s v="FOB"/>
    <x v="0"/>
    <n v="1"/>
    <s v="LCL"/>
    <s v="RAILWAY"/>
    <s v="GDAŃSK"/>
    <s v="1"/>
    <s v="20996/2015/1"/>
    <n v="54"/>
    <x v="0"/>
    <x v="2"/>
    <x v="1"/>
    <m/>
    <n v="1"/>
    <n v="888"/>
    <n v="0"/>
    <n v="0"/>
    <n v="0"/>
    <n v="16499"/>
    <n v="12.22"/>
    <s v="People's Republic of China"/>
    <n v="9"/>
    <n v="4"/>
    <s v="LCL"/>
    <s v="LCL"/>
  </r>
  <r>
    <s v="2015-10-27"/>
    <s v="2015-11-27"/>
    <s v="2015-12-04"/>
    <s v="2015-12-04"/>
    <n v="31"/>
    <n v="38"/>
    <s v="CHITTAGONG"/>
    <s v="FOB"/>
    <x v="0"/>
    <n v="0"/>
    <s v="MRKU4294062"/>
    <s v="RAILWAY"/>
    <s v="GDAŃSK"/>
    <s v="1"/>
    <s v="20370/2015/1"/>
    <n v="54"/>
    <x v="0"/>
    <x v="3"/>
    <x v="0"/>
    <m/>
    <n v="1"/>
    <n v="2547"/>
    <n v="0"/>
    <n v="0"/>
    <n v="1"/>
    <n v="40933"/>
    <n v="68.010000000000005"/>
    <s v="Bangladesh"/>
    <n v="48"/>
    <n v="20"/>
    <s v="40"/>
    <s v="20"/>
  </r>
  <r>
    <s v="2015-10-27"/>
    <s v="2015-11-27"/>
    <s v="2015-12-04"/>
    <s v="2015-12-04"/>
    <n v="31"/>
    <n v="38"/>
    <s v="CHITTAGONG"/>
    <s v="FOB"/>
    <x v="0"/>
    <n v="1"/>
    <s v="MIEU0019735"/>
    <s v="RAILWAY"/>
    <s v="GDAŃSK"/>
    <s v="1"/>
    <s v="20467/2015/6"/>
    <n v="54"/>
    <x v="0"/>
    <x v="4"/>
    <x v="2"/>
    <m/>
    <n v="1"/>
    <n v="848"/>
    <n v="0"/>
    <n v="0"/>
    <n v="1"/>
    <n v="11811"/>
    <n v="32.590000000000003"/>
    <s v="Bangladesh"/>
    <n v="23"/>
    <n v="10"/>
    <s v="20"/>
    <s v="LCL"/>
  </r>
  <r>
    <s v="2015-10-27"/>
    <s v="2015-11-27"/>
    <s v="2015-12-04"/>
    <s v="2015-12-04"/>
    <n v="31"/>
    <n v="38"/>
    <s v="CHITTAGONG"/>
    <s v="FOB"/>
    <x v="0"/>
    <n v="1"/>
    <m/>
    <s v="RAILWAY"/>
    <s v="GDAŃSK"/>
    <s v="1"/>
    <s v="62092/SS16/1"/>
    <n v="54"/>
    <x v="0"/>
    <x v="5"/>
    <x v="2"/>
    <m/>
    <n v="1"/>
    <n v="3073"/>
    <m/>
    <m/>
    <m/>
    <n v="59633"/>
    <n v="33.36"/>
    <s v="Bangladesh"/>
    <n v="23"/>
    <n v="10"/>
    <s v="20"/>
    <s v="LCL"/>
  </r>
  <r>
    <s v="2015-10-27"/>
    <s v="2015-11-27"/>
    <s v="2015-12-04"/>
    <s v="2015-12-04"/>
    <n v="31"/>
    <n v="38"/>
    <s v="CHITTAGONG"/>
    <s v="FOB"/>
    <x v="0"/>
    <n v="1"/>
    <s v="MIEU0019735,MIEU2030970"/>
    <s v="RAILWAY"/>
    <s v="GDAŃSK"/>
    <s v="1"/>
    <s v="20370/2015/4"/>
    <n v="54"/>
    <x v="0"/>
    <x v="3"/>
    <x v="2"/>
    <m/>
    <n v="1"/>
    <n v="1440"/>
    <n v="0"/>
    <n v="0"/>
    <n v="1"/>
    <n v="20850"/>
    <n v="27.15"/>
    <s v="Bangladesh"/>
    <n v="19"/>
    <n v="8"/>
    <s v="20"/>
    <s v="LCL"/>
  </r>
  <r>
    <s v="2015-10-27"/>
    <s v="2015-11-27"/>
    <s v="2015-12-04"/>
    <s v="2015-12-04"/>
    <n v="31"/>
    <n v="38"/>
    <s v="CHITTAGONG"/>
    <s v="FOB"/>
    <x v="0"/>
    <n v="1"/>
    <m/>
    <s v="RAILWAY"/>
    <s v="GDAŃSK"/>
    <s v="1"/>
    <s v="20376/2015/8"/>
    <n v="54"/>
    <x v="0"/>
    <x v="5"/>
    <x v="2"/>
    <m/>
    <n v="1"/>
    <n v="3453"/>
    <m/>
    <m/>
    <m/>
    <n v="77736"/>
    <n v="46.7"/>
    <s v="Bangladesh"/>
    <n v="33"/>
    <n v="14"/>
    <s v="40"/>
    <s v="LCL"/>
  </r>
  <r>
    <s v="2015-10-28"/>
    <s v="2015-11-27"/>
    <s v="2015-12-04"/>
    <s v="2015-12-04"/>
    <n v="30"/>
    <n v="37"/>
    <s v="YANTIAN"/>
    <s v="FOB"/>
    <x v="0"/>
    <n v="0"/>
    <s v="MSKU3984240"/>
    <s v="RAILWAY"/>
    <s v="GDAŃSK"/>
    <s v="1"/>
    <s v="28021/2015/3"/>
    <n v="51"/>
    <x v="0"/>
    <x v="6"/>
    <x v="0"/>
    <m/>
    <n v="1"/>
    <n v="781"/>
    <n v="1"/>
    <n v="0"/>
    <n v="0"/>
    <n v="9473"/>
    <n v="22.28"/>
    <s v="People's Republic of China"/>
    <n v="16"/>
    <n v="7"/>
    <s v="20"/>
    <s v="LCL"/>
  </r>
  <r>
    <s v="2015-10-29"/>
    <s v="2015-12-04"/>
    <s v="2015-12-08"/>
    <s v="2015-12-08"/>
    <n v="36"/>
    <n v="40"/>
    <s v="XIAMEN"/>
    <s v="FOB"/>
    <x v="0"/>
    <n v="0"/>
    <s v="MSKU5405711"/>
    <s v="RAILWAY"/>
    <s v="GDAŃSK"/>
    <s v="1"/>
    <s v="21162/2015/1"/>
    <n v="54"/>
    <x v="0"/>
    <x v="7"/>
    <x v="0"/>
    <m/>
    <n v="1"/>
    <n v="1741"/>
    <n v="1"/>
    <n v="0"/>
    <n v="0"/>
    <n v="32199"/>
    <n v="22.59"/>
    <s v="People's Republic of China"/>
    <n v="16"/>
    <n v="7"/>
    <s v="20"/>
    <s v="LCL"/>
  </r>
  <r>
    <s v="2015-10-29"/>
    <s v="2015-12-04"/>
    <s v="2015-12-08"/>
    <s v="2015-12-08"/>
    <n v="36"/>
    <n v="40"/>
    <s v="XIAMEN"/>
    <s v="FOB"/>
    <x v="0"/>
    <n v="0"/>
    <s v="PONU8132349"/>
    <s v="RAILWAY"/>
    <s v="GDAŃSK"/>
    <s v="1"/>
    <s v="61735/SS16/1"/>
    <n v="52"/>
    <x v="0"/>
    <x v="8"/>
    <x v="0"/>
    <m/>
    <n v="1"/>
    <n v="2856"/>
    <n v="0"/>
    <n v="0"/>
    <n v="1"/>
    <n v="50762"/>
    <n v="67.69"/>
    <s v="People's Republic of China"/>
    <n v="47"/>
    <n v="20"/>
    <s v="40"/>
    <s v="20"/>
  </r>
  <r>
    <s v="2015-10-30"/>
    <s v="2015-11-30"/>
    <s v="2015-12-03"/>
    <s v="2015-12-03"/>
    <n v="31"/>
    <n v="34"/>
    <s v="TUTICORIN"/>
    <s v="FOB"/>
    <x v="0"/>
    <n v="1"/>
    <s v="CLHU4625240"/>
    <s v="TRUCK"/>
    <s v="HAMBURG"/>
    <s v="1"/>
    <s v="20204/2015/1"/>
    <n v="54"/>
    <x v="0"/>
    <x v="9"/>
    <x v="2"/>
    <m/>
    <n v="1"/>
    <n v="636"/>
    <n v="0"/>
    <n v="1"/>
    <n v="0"/>
    <n v="9876"/>
    <n v="17.78"/>
    <s v="India"/>
    <n v="12"/>
    <n v="5"/>
    <s v="LCL"/>
    <s v="LCL"/>
  </r>
  <r>
    <s v="2015-10-30"/>
    <s v="2015-11-30"/>
    <s v="2015-12-03"/>
    <s v="2015-12-03"/>
    <n v="31"/>
    <n v="34"/>
    <s v="TUTICORIN"/>
    <s v="FOB"/>
    <x v="0"/>
    <n v="1"/>
    <m/>
    <s v="TRUCK"/>
    <s v="HAMBURG"/>
    <s v="1"/>
    <s v="20217/2015/1"/>
    <n v="54"/>
    <x v="0"/>
    <x v="10"/>
    <x v="2"/>
    <m/>
    <n v="1"/>
    <n v="550"/>
    <m/>
    <m/>
    <m/>
    <n v="11728"/>
    <n v="19.86"/>
    <s v="India"/>
    <n v="14"/>
    <n v="6"/>
    <s v="LCL"/>
    <s v="LCL"/>
  </r>
  <r>
    <s v="2015-10-30"/>
    <s v="2015-11-30"/>
    <s v="2015-12-03"/>
    <s v="2015-12-03"/>
    <n v="31"/>
    <n v="34"/>
    <s v="TUTICORIN"/>
    <s v="FOB"/>
    <x v="0"/>
    <n v="1"/>
    <m/>
    <s v="TRUCK"/>
    <s v="HAMBURG"/>
    <s v="1"/>
    <s v="20217/2015/6"/>
    <n v="54"/>
    <x v="0"/>
    <x v="10"/>
    <x v="2"/>
    <m/>
    <n v="1"/>
    <n v="189"/>
    <m/>
    <m/>
    <m/>
    <n v="2608"/>
    <n v="8.14"/>
    <s v="India"/>
    <n v="6"/>
    <n v="2"/>
    <s v="LCL"/>
    <s v="LCL"/>
  </r>
  <r>
    <s v="2015-10-30"/>
    <s v="2015-11-30"/>
    <s v="2015-12-03"/>
    <s v="2015-12-03"/>
    <n v="31"/>
    <n v="34"/>
    <s v="TUTICORIN"/>
    <s v="FOB"/>
    <x v="0"/>
    <n v="1"/>
    <m/>
    <s v="TRUCK"/>
    <s v="HAMBURG"/>
    <s v="1"/>
    <s v="24094/2015/1"/>
    <n v="54"/>
    <x v="0"/>
    <x v="11"/>
    <x v="2"/>
    <m/>
    <n v="1"/>
    <n v="215"/>
    <m/>
    <m/>
    <m/>
    <n v="3531"/>
    <n v="7.44"/>
    <s v="India"/>
    <n v="5"/>
    <n v="2"/>
    <s v="LCL"/>
    <s v="LCL"/>
  </r>
  <r>
    <s v="2015-10-30"/>
    <s v="2015-12-03"/>
    <s v="2015-12-09"/>
    <s v="2015-12-09"/>
    <n v="34"/>
    <n v="40"/>
    <s v="SHANGHAI"/>
    <s v="FOB"/>
    <x v="0"/>
    <n v="1"/>
    <s v="LCL"/>
    <s v="TRUCK"/>
    <s v="HAMBURG"/>
    <s v="1"/>
    <s v="20456/2015/1"/>
    <n v="54"/>
    <x v="0"/>
    <x v="12"/>
    <x v="1"/>
    <m/>
    <n v="1"/>
    <n v="287"/>
    <n v="0"/>
    <n v="0"/>
    <n v="0"/>
    <n v="3770"/>
    <n v="9.49"/>
    <s v="People's Republic of China"/>
    <n v="7"/>
    <n v="3"/>
    <s v="LCL"/>
    <s v="LCL"/>
  </r>
  <r>
    <s v="2015-10-31"/>
    <s v="2015-12-04"/>
    <s v="2015-12-08"/>
    <s v="2015-12-08"/>
    <n v="34"/>
    <n v="38"/>
    <s v="SHANGHAI"/>
    <s v="FOB"/>
    <x v="0"/>
    <n v="0"/>
    <s v="GLDU3800836"/>
    <s v="RAILWAY"/>
    <s v="GDAŃSK"/>
    <s v="1"/>
    <s v="19960/2015/1"/>
    <n v="54"/>
    <x v="0"/>
    <x v="13"/>
    <x v="0"/>
    <m/>
    <n v="1"/>
    <n v="1170"/>
    <n v="1"/>
    <n v="0"/>
    <n v="0"/>
    <n v="14620"/>
    <n v="27.84"/>
    <s v="People's Republic of China"/>
    <n v="19"/>
    <n v="8"/>
    <s v="20"/>
    <s v="LCL"/>
  </r>
  <r>
    <s v="2015-10-31"/>
    <s v="2015-12-09"/>
    <s v="2015-12-11"/>
    <s v="2015-12-11"/>
    <n v="39"/>
    <n v="41"/>
    <s v="CHITTAGONG"/>
    <s v="FOB"/>
    <x v="0"/>
    <n v="0"/>
    <s v="BSIU9279001"/>
    <s v="TRUCK"/>
    <s v="GDAŃSK"/>
    <s v="1"/>
    <s v="20808/2015/1"/>
    <n v="54"/>
    <x v="0"/>
    <x v="14"/>
    <x v="0"/>
    <m/>
    <n v="1"/>
    <n v="4067"/>
    <n v="0"/>
    <n v="0"/>
    <n v="1"/>
    <n v="84181"/>
    <n v="68.91"/>
    <s v="Bangladesh"/>
    <n v="48"/>
    <n v="21"/>
    <s v="40"/>
    <s v="20"/>
  </r>
  <r>
    <s v="2015-10-31"/>
    <s v="2015-12-09"/>
    <s v="2015-12-11"/>
    <s v="2015-12-11"/>
    <n v="39"/>
    <n v="41"/>
    <s v="CHITTAGONG"/>
    <s v="FOB"/>
    <x v="0"/>
    <n v="0"/>
    <s v="CPSU6436015,GLDU7013187,GVCU5371737"/>
    <s v="TRUCK"/>
    <s v="GDAŃSK"/>
    <s v="1"/>
    <s v="20216/2015/1"/>
    <n v="54"/>
    <x v="0"/>
    <x v="15"/>
    <x v="0"/>
    <m/>
    <n v="1"/>
    <n v="6442"/>
    <n v="0"/>
    <n v="0"/>
    <n v="3"/>
    <n v="135566"/>
    <n v="204.59"/>
    <s v="Bangladesh"/>
    <n v="143"/>
    <n v="61"/>
    <s v="40HC"/>
    <n v="40"/>
  </r>
  <r>
    <m/>
    <m/>
    <m/>
    <m/>
    <m/>
    <m/>
    <m/>
    <m/>
    <x v="1"/>
    <m/>
    <m/>
    <m/>
    <m/>
    <m/>
    <m/>
    <m/>
    <x v="1"/>
    <x v="16"/>
    <x v="0"/>
    <m/>
    <n v="1"/>
    <m/>
    <m/>
    <m/>
    <m/>
    <m/>
    <m/>
    <s v="Bangladesh"/>
    <n v="0"/>
    <n v="0"/>
    <s v="40HC"/>
    <n v="20"/>
  </r>
  <r>
    <s v="2015-10-31"/>
    <s v="2015-12-09"/>
    <s v="2015-12-11"/>
    <s v="2015-12-11"/>
    <n v="39"/>
    <n v="41"/>
    <s v="CHITTAGONG"/>
    <s v="FOB"/>
    <x v="0"/>
    <n v="0"/>
    <s v="IPXU3483324"/>
    <s v="TRUCK"/>
    <s v="GDAŃSK"/>
    <s v="1"/>
    <s v="20222/2015/1"/>
    <n v="54"/>
    <x v="0"/>
    <x v="17"/>
    <x v="0"/>
    <m/>
    <n v="1"/>
    <n v="1522"/>
    <n v="1"/>
    <n v="0"/>
    <n v="0"/>
    <n v="29210"/>
    <n v="27.75"/>
    <s v="Bangladesh"/>
    <n v="19"/>
    <n v="8"/>
    <s v="20"/>
    <s v="LCL"/>
  </r>
  <r>
    <s v="2015-10-31"/>
    <s v="2015-12-09"/>
    <s v="2015-12-11"/>
    <s v="2015-12-11"/>
    <n v="39"/>
    <n v="41"/>
    <s v="CHITTAGONG"/>
    <s v="FOB"/>
    <x v="0"/>
    <n v="1"/>
    <s v="FSCU9594962"/>
    <s v="TRUCK"/>
    <s v="GDAŃSK"/>
    <s v="1"/>
    <s v="20808/2015/7"/>
    <n v="54"/>
    <x v="0"/>
    <x v="14"/>
    <x v="2"/>
    <m/>
    <n v="1"/>
    <n v="3263"/>
    <n v="0"/>
    <n v="0"/>
    <n v="1"/>
    <n v="66012"/>
    <n v="46.34"/>
    <s v="Bangladesh"/>
    <n v="32"/>
    <n v="14"/>
    <s v="40"/>
    <s v="LCL"/>
  </r>
  <r>
    <s v="2015-10-31"/>
    <s v="2015-12-09"/>
    <s v="2015-12-11"/>
    <s v="2015-12-11"/>
    <n v="39"/>
    <n v="41"/>
    <s v="CHITTAGONG"/>
    <s v="FOB"/>
    <x v="0"/>
    <n v="1"/>
    <m/>
    <s v="TRUCK"/>
    <s v="GDAŃSK"/>
    <s v="1"/>
    <s v="20998/2015/1"/>
    <n v="54"/>
    <x v="0"/>
    <x v="18"/>
    <x v="2"/>
    <m/>
    <n v="1"/>
    <n v="1120"/>
    <m/>
    <m/>
    <m/>
    <n v="16121"/>
    <n v="21.78"/>
    <s v="Bangladesh"/>
    <n v="15"/>
    <n v="7"/>
    <s v="20"/>
    <s v="LCL"/>
  </r>
  <r>
    <s v="2015-10-31"/>
    <s v="2015-12-09"/>
    <s v="2015-12-14"/>
    <s v="2015-12-14"/>
    <n v="39"/>
    <n v="44"/>
    <s v="CHITTAGONG"/>
    <s v="FOB"/>
    <x v="0"/>
    <n v="0"/>
    <s v="TCLU8066867"/>
    <s v="RAILWAY"/>
    <s v="GDAŃSK"/>
    <s v="1"/>
    <s v="20376/2015/1"/>
    <n v="54"/>
    <x v="0"/>
    <x v="5"/>
    <x v="0"/>
    <m/>
    <n v="1"/>
    <n v="2462"/>
    <n v="0"/>
    <n v="0"/>
    <n v="1"/>
    <n v="60767"/>
    <n v="59.74"/>
    <s v="Bangladesh"/>
    <n v="42"/>
    <n v="18"/>
    <s v="40"/>
    <s v="20"/>
  </r>
  <r>
    <s v="2015-10-31"/>
    <s v="2015-12-09"/>
    <s v="2015-12-14"/>
    <s v="2015-12-14"/>
    <n v="39"/>
    <n v="44"/>
    <s v="CHITTAGONG"/>
    <s v="FOB"/>
    <x v="0"/>
    <n v="1"/>
    <s v="HLBU1566321"/>
    <s v="RAILWAY"/>
    <s v="GDAŃSK"/>
    <s v="1"/>
    <s v="20376/2015/9"/>
    <n v="54"/>
    <x v="0"/>
    <x v="5"/>
    <x v="2"/>
    <m/>
    <n v="1"/>
    <n v="3681"/>
    <n v="0"/>
    <n v="0"/>
    <n v="1"/>
    <n v="63066"/>
    <n v="52.87"/>
    <s v="Bangladesh"/>
    <n v="37"/>
    <n v="16"/>
    <s v="40"/>
    <s v="20"/>
  </r>
  <r>
    <s v="2015-10-31"/>
    <s v="2015-12-09"/>
    <s v="2015-12-14"/>
    <s v="2015-12-14"/>
    <n v="39"/>
    <n v="44"/>
    <s v="CHITTAGONG"/>
    <s v="FOB"/>
    <x v="0"/>
    <n v="1"/>
    <m/>
    <s v="RAILWAY"/>
    <s v="GDAŃSK"/>
    <s v="1"/>
    <s v="20467/2015/7"/>
    <n v="54"/>
    <x v="0"/>
    <x v="4"/>
    <x v="2"/>
    <m/>
    <n v="1"/>
    <n v="1124"/>
    <m/>
    <m/>
    <m/>
    <n v="16855"/>
    <n v="16.68"/>
    <s v="Bangladesh"/>
    <n v="12"/>
    <n v="5"/>
    <s v="LCL"/>
    <s v="LCL"/>
  </r>
  <r>
    <s v="2015-11-01"/>
    <s v="2015-12-01"/>
    <s v="2015-12-09"/>
    <s v="2015-12-09"/>
    <n v="30"/>
    <n v="38"/>
    <s v="YANTIAN"/>
    <s v="FOB"/>
    <x v="0"/>
    <n v="1"/>
    <s v="LCL"/>
    <s v="TRUCK"/>
    <s v="HAMBURG"/>
    <s v="1"/>
    <s v="27228/2015/1"/>
    <n v="51"/>
    <x v="0"/>
    <x v="19"/>
    <x v="1"/>
    <m/>
    <n v="1"/>
    <n v="664"/>
    <n v="0"/>
    <n v="0"/>
    <n v="0"/>
    <n v="5068"/>
    <n v="9"/>
    <s v="People's Republic of China"/>
    <n v="6"/>
    <n v="3"/>
    <s v="LCL"/>
    <s v="LCL"/>
  </r>
  <r>
    <s v="2015-11-01"/>
    <s v="2015-12-08"/>
    <s v="2015-12-16"/>
    <s v="2015-12-16"/>
    <n v="37"/>
    <n v="45"/>
    <s v="XIAMEN"/>
    <s v="FOB"/>
    <x v="0"/>
    <n v="1"/>
    <s v="LCL"/>
    <s v="TRUCK"/>
    <s v="HAMBURG"/>
    <s v="1"/>
    <s v="20368/2015/1"/>
    <n v="54"/>
    <x v="0"/>
    <x v="20"/>
    <x v="1"/>
    <m/>
    <n v="1"/>
    <n v="219"/>
    <n v="0"/>
    <n v="0"/>
    <n v="0"/>
    <n v="2772"/>
    <n v="1.41"/>
    <s v="People's Republic of China"/>
    <n v="1"/>
    <n v="0"/>
    <s v="LCL"/>
    <s v="LCL"/>
  </r>
  <r>
    <s v="2015-11-02"/>
    <s v="2015-11-30"/>
    <s v="2015-12-03"/>
    <s v="2015-12-03"/>
    <n v="28"/>
    <n v="31"/>
    <s v="TUTICORIN"/>
    <s v="FOB"/>
    <x v="0"/>
    <n v="0"/>
    <s v="HLBU1137760"/>
    <s v="TRUCK"/>
    <s v="HAMBURG"/>
    <s v="1"/>
    <s v="20214/2015/1"/>
    <n v="54"/>
    <x v="0"/>
    <x v="21"/>
    <x v="0"/>
    <m/>
    <n v="1"/>
    <n v="2474"/>
    <n v="0"/>
    <n v="1"/>
    <n v="0"/>
    <n v="42803"/>
    <n v="51.38"/>
    <s v="India"/>
    <n v="36"/>
    <n v="15"/>
    <s v="40"/>
    <s v="20"/>
  </r>
  <r>
    <s v="2015-11-02"/>
    <s v="2015-12-04"/>
    <s v="2015-12-08"/>
    <s v="2015-12-08"/>
    <n v="32"/>
    <n v="36"/>
    <s v="NINGBO"/>
    <s v="FOB"/>
    <x v="0"/>
    <n v="0"/>
    <s v="MSKU5572787"/>
    <s v="RAILWAY"/>
    <s v="GDAŃSK"/>
    <s v="1"/>
    <s v="20462/2015/1"/>
    <n v="54"/>
    <x v="0"/>
    <x v="22"/>
    <x v="0"/>
    <m/>
    <n v="1"/>
    <n v="949"/>
    <n v="1"/>
    <n v="0"/>
    <n v="0"/>
    <n v="13359"/>
    <n v="21.67"/>
    <s v="People's Republic of China"/>
    <n v="15"/>
    <n v="7"/>
    <s v="20"/>
    <s v="LCL"/>
  </r>
  <r>
    <s v="2015-11-03"/>
    <s v="2015-12-05"/>
    <s v="2015-12-09"/>
    <s v="2015-12-09"/>
    <n v="32"/>
    <n v="36"/>
    <s v="NINGBO"/>
    <s v="FOB"/>
    <x v="0"/>
    <n v="1"/>
    <s v="LCL"/>
    <s v="TRUCK"/>
    <s v="HAMBURG"/>
    <s v="1"/>
    <s v="27069/2015/1"/>
    <n v="51"/>
    <x v="0"/>
    <x v="23"/>
    <x v="1"/>
    <m/>
    <n v="1"/>
    <n v="379"/>
    <n v="0"/>
    <n v="0"/>
    <n v="0"/>
    <n v="5105"/>
    <n v="16.93"/>
    <s v="People's Republic of China"/>
    <n v="12"/>
    <n v="5"/>
    <s v="LCL"/>
    <s v="LCL"/>
  </r>
  <r>
    <s v="2015-11-04"/>
    <s v="2015-12-08"/>
    <s v="2015-12-14"/>
    <s v="2015-12-14"/>
    <n v="34"/>
    <n v="40"/>
    <s v="YANTIAN"/>
    <s v="FOB"/>
    <x v="0"/>
    <n v="0"/>
    <s v="TGHU5273664"/>
    <s v="RAILWAY"/>
    <s v="GDAŃSK"/>
    <s v="1"/>
    <s v="60077/SS16/1"/>
    <n v="51"/>
    <x v="0"/>
    <x v="6"/>
    <x v="0"/>
    <m/>
    <n v="1"/>
    <n v="1381"/>
    <n v="0"/>
    <n v="1"/>
    <n v="0"/>
    <n v="16304"/>
    <n v="33.11"/>
    <s v="People's Republic of China"/>
    <n v="23"/>
    <n v="10"/>
    <s v="20"/>
    <s v="LCL"/>
  </r>
  <r>
    <s v="2015-11-04"/>
    <s v="2015-12-09"/>
    <s v="2015-12-11"/>
    <s v="2015-12-11"/>
    <n v="35"/>
    <n v="37"/>
    <s v="YANTIAN"/>
    <s v="FOB"/>
    <x v="0"/>
    <n v="0"/>
    <s v="NYKU9835822"/>
    <s v="TRUCK"/>
    <s v="GDAŃSK"/>
    <s v="1"/>
    <s v="32380/2015/1"/>
    <n v="51"/>
    <x v="0"/>
    <x v="24"/>
    <x v="0"/>
    <m/>
    <n v="1"/>
    <n v="396"/>
    <n v="1"/>
    <n v="0"/>
    <n v="0"/>
    <n v="4050"/>
    <n v="21.31"/>
    <s v="People's Republic of China"/>
    <n v="15"/>
    <n v="6"/>
    <s v="20"/>
    <s v="LCL"/>
  </r>
  <r>
    <s v="2015-11-06"/>
    <s v="2015-12-22"/>
    <s v="2015-12-29"/>
    <s v="2015-12-29"/>
    <n v="46"/>
    <n v="53"/>
    <s v="NINGBO"/>
    <s v="FOB"/>
    <x v="0"/>
    <n v="0"/>
    <s v="NYKU4195609,NYKU4300520,NYKU5649814,TCLU1657718"/>
    <s v="RAILWAY"/>
    <s v="GDAŃSK"/>
    <s v="1"/>
    <s v="62103/SS16/1"/>
    <n v="52"/>
    <x v="0"/>
    <x v="0"/>
    <x v="0"/>
    <m/>
    <n v="1"/>
    <n v="4085"/>
    <n v="0"/>
    <n v="0"/>
    <n v="4"/>
    <n v="66168"/>
    <n v="257.27999999999997"/>
    <s v="People's Republic of China"/>
    <n v="180"/>
    <n v="77"/>
    <s v="40HC"/>
    <n v="40"/>
  </r>
  <r>
    <m/>
    <m/>
    <m/>
    <m/>
    <m/>
    <m/>
    <m/>
    <m/>
    <x v="0"/>
    <m/>
    <m/>
    <m/>
    <m/>
    <m/>
    <m/>
    <m/>
    <x v="1"/>
    <x v="16"/>
    <x v="0"/>
    <m/>
    <n v="1"/>
    <m/>
    <m/>
    <m/>
    <m/>
    <m/>
    <m/>
    <s v="People's Republic of China"/>
    <n v="0"/>
    <n v="0"/>
    <s v="40HC"/>
    <n v="40"/>
  </r>
  <r>
    <s v="2015-11-09"/>
    <s v="2015-12-03"/>
    <s v="2015-12-08"/>
    <s v="2015-12-08"/>
    <n v="24"/>
    <n v="29"/>
    <s v="MUMBAI"/>
    <s v="FOB"/>
    <x v="0"/>
    <n v="0"/>
    <s v="HLXU1142110"/>
    <s v="TRUCK"/>
    <s v="HAMBURG"/>
    <s v="1"/>
    <s v="20991/2015/1"/>
    <n v="54"/>
    <x v="0"/>
    <x v="25"/>
    <x v="0"/>
    <m/>
    <n v="1"/>
    <n v="1505"/>
    <n v="1"/>
    <n v="0"/>
    <n v="0"/>
    <n v="23606"/>
    <n v="31"/>
    <s v="India"/>
    <n v="22"/>
    <n v="9"/>
    <s v="20"/>
    <s v="LCL"/>
  </r>
  <r>
    <s v="2015-11-09"/>
    <s v="2015-12-18"/>
    <s v="2015-12-22"/>
    <s v="2015-12-22"/>
    <n v="39"/>
    <n v="43"/>
    <s v="XIAMEN"/>
    <s v="FOB"/>
    <x v="0"/>
    <n v="0"/>
    <s v="PONU1733440"/>
    <s v="RAILWAY"/>
    <s v="GDAŃSK"/>
    <s v="1"/>
    <s v="29754/2015/1"/>
    <n v="51"/>
    <x v="0"/>
    <x v="26"/>
    <x v="0"/>
    <m/>
    <n v="1"/>
    <n v="1271"/>
    <n v="0"/>
    <n v="1"/>
    <n v="0"/>
    <n v="11187"/>
    <n v="43.51"/>
    <s v="People's Republic of China"/>
    <n v="30"/>
    <n v="13"/>
    <s v="40"/>
    <s v="LCL"/>
  </r>
  <r>
    <s v="2015-11-10"/>
    <s v="2015-12-10"/>
    <s v="2015-12-15"/>
    <s v="2015-12-15"/>
    <n v="30"/>
    <n v="35"/>
    <s v="CHITTAGONG"/>
    <s v="FOB"/>
    <x v="0"/>
    <n v="1"/>
    <s v="MRKU0992240"/>
    <s v="RAILWAY"/>
    <s v="GDAŃSK"/>
    <s v="1"/>
    <s v="20216/2015/6"/>
    <n v="54"/>
    <x v="0"/>
    <x v="15"/>
    <x v="2"/>
    <m/>
    <n v="1"/>
    <n v="432"/>
    <n v="0"/>
    <n v="1"/>
    <n v="0"/>
    <n v="8152"/>
    <n v="14.46"/>
    <s v="Bangladesh"/>
    <n v="10"/>
    <n v="4"/>
    <s v="LCL"/>
    <s v="LCL"/>
  </r>
  <r>
    <s v="2015-11-10"/>
    <s v="2015-12-10"/>
    <s v="2015-12-15"/>
    <s v="2015-12-15"/>
    <n v="30"/>
    <n v="35"/>
    <s v="CHITTAGONG"/>
    <s v="FOB"/>
    <x v="0"/>
    <n v="1"/>
    <m/>
    <s v="RAILWAY"/>
    <s v="GDAŃSK"/>
    <s v="1"/>
    <s v="20467/2015/8"/>
    <n v="54"/>
    <x v="0"/>
    <x v="4"/>
    <x v="2"/>
    <m/>
    <n v="1"/>
    <n v="300"/>
    <m/>
    <m/>
    <m/>
    <n v="4182"/>
    <n v="4.18"/>
    <s v="Bangladesh"/>
    <n v="3"/>
    <n v="1"/>
    <s v="LCL"/>
    <s v="LCL"/>
  </r>
  <r>
    <s v="2015-11-10"/>
    <s v="2015-12-10"/>
    <s v="2015-12-15"/>
    <s v="2015-12-15"/>
    <n v="30"/>
    <n v="35"/>
    <s v="CHITTAGONG"/>
    <s v="FOB"/>
    <x v="0"/>
    <n v="1"/>
    <m/>
    <s v="RAILWAY"/>
    <s v="GDAŃSK"/>
    <s v="1"/>
    <s v="21143/2015/5"/>
    <n v="54"/>
    <x v="0"/>
    <x v="27"/>
    <x v="2"/>
    <m/>
    <n v="1"/>
    <n v="1284"/>
    <m/>
    <m/>
    <m/>
    <n v="20242"/>
    <n v="15.35"/>
    <s v="Bangladesh"/>
    <n v="11"/>
    <n v="5"/>
    <s v="LCL"/>
    <s v="LCL"/>
  </r>
  <r>
    <s v="2015-11-12"/>
    <s v="2015-12-16"/>
    <s v="2015-12-23"/>
    <s v="2015-12-23"/>
    <n v="34"/>
    <n v="41"/>
    <s v="NINGBO"/>
    <s v="FOB"/>
    <x v="0"/>
    <n v="1"/>
    <s v="LCL"/>
    <s v="TRUCK"/>
    <s v="HAMBURG"/>
    <s v="1"/>
    <s v="20462/2015/2"/>
    <n v="54"/>
    <x v="0"/>
    <x v="22"/>
    <x v="1"/>
    <m/>
    <n v="1"/>
    <n v="178"/>
    <n v="0"/>
    <n v="0"/>
    <n v="0"/>
    <n v="2822"/>
    <n v="6.58"/>
    <s v="People's Republic of China"/>
    <n v="5"/>
    <n v="2"/>
    <s v="LCL"/>
    <s v="LCL"/>
  </r>
  <r>
    <s v="2015-11-12"/>
    <s v="2015-12-20"/>
    <s v="2015-12-23"/>
    <s v="2015-12-23"/>
    <n v="38"/>
    <n v="41"/>
    <s v="TUTICORIN"/>
    <s v="FOB"/>
    <x v="0"/>
    <n v="0"/>
    <s v="FCIU2098811"/>
    <s v="TRUCK"/>
    <s v="HAMBURG"/>
    <s v="1"/>
    <s v="20217/2015/2"/>
    <n v="54"/>
    <x v="0"/>
    <x v="10"/>
    <x v="0"/>
    <m/>
    <n v="1"/>
    <n v="786"/>
    <n v="1"/>
    <n v="0"/>
    <n v="0"/>
    <n v="15331"/>
    <n v="26.91"/>
    <s v="India"/>
    <n v="19"/>
    <n v="8"/>
    <s v="20"/>
    <s v="LCL"/>
  </r>
  <r>
    <s v="2015-11-12"/>
    <s v="2015-12-22"/>
    <s v="2015-12-28"/>
    <s v="2015-12-28"/>
    <n v="40"/>
    <n v="46"/>
    <s v="CHITTAGONG"/>
    <s v="FOB"/>
    <x v="0"/>
    <n v="1"/>
    <s v="HLXU5314161"/>
    <s v="RAILWAY"/>
    <s v="GDAŃSK"/>
    <s v="1"/>
    <s v="20376/2015/10"/>
    <n v="54"/>
    <x v="0"/>
    <x v="5"/>
    <x v="2"/>
    <m/>
    <n v="1"/>
    <n v="1744"/>
    <n v="0"/>
    <n v="1"/>
    <n v="0"/>
    <n v="31242"/>
    <n v="33.56"/>
    <s v="Bangladesh"/>
    <n v="23"/>
    <n v="10"/>
    <s v="20"/>
    <s v="LCL"/>
  </r>
  <r>
    <s v="2015-11-12"/>
    <s v="2015-12-22"/>
    <s v="2015-12-28"/>
    <s v="2015-12-28"/>
    <n v="40"/>
    <n v="46"/>
    <s v="CHITTAGONG"/>
    <s v="FOB"/>
    <x v="0"/>
    <n v="1"/>
    <m/>
    <s v="RAILWAY"/>
    <s v="GDAŃSK"/>
    <s v="1"/>
    <s v="20376/2015/12"/>
    <n v="54"/>
    <x v="0"/>
    <x v="5"/>
    <x v="2"/>
    <m/>
    <n v="1"/>
    <n v="1881"/>
    <m/>
    <m/>
    <m/>
    <n v="29374"/>
    <n v="17.22"/>
    <s v="Bangladesh"/>
    <n v="12"/>
    <n v="5"/>
    <s v="LCL"/>
    <s v="LCL"/>
  </r>
  <r>
    <s v="2015-11-12"/>
    <s v="2015-12-22"/>
    <s v="2015-12-28"/>
    <s v="2015-12-28"/>
    <n v="40"/>
    <n v="46"/>
    <s v="CHITTAGONG"/>
    <s v="FOB"/>
    <x v="0"/>
    <n v="1"/>
    <s v="HLXU8281082"/>
    <s v="RAILWAY"/>
    <s v="GDAŃSK"/>
    <s v="1"/>
    <s v="20231/2015/6"/>
    <n v="54"/>
    <x v="0"/>
    <x v="28"/>
    <x v="2"/>
    <m/>
    <n v="1"/>
    <n v="439"/>
    <n v="0"/>
    <n v="0"/>
    <n v="1"/>
    <n v="5212"/>
    <n v="11.37"/>
    <s v="Bangladesh"/>
    <n v="8"/>
    <n v="3"/>
    <s v="LCL"/>
    <s v="LCL"/>
  </r>
  <r>
    <s v="2015-11-12"/>
    <s v="2015-12-22"/>
    <s v="2015-12-28"/>
    <s v="2015-12-28"/>
    <n v="40"/>
    <n v="46"/>
    <s v="CHITTAGONG"/>
    <s v="FOB"/>
    <x v="0"/>
    <n v="1"/>
    <m/>
    <s v="RAILWAY"/>
    <s v="GDAŃSK"/>
    <s v="1"/>
    <s v="20376/2015/11"/>
    <n v="54"/>
    <x v="0"/>
    <x v="5"/>
    <x v="2"/>
    <m/>
    <n v="1"/>
    <n v="878"/>
    <m/>
    <m/>
    <m/>
    <n v="13146"/>
    <n v="10.54"/>
    <s v="Bangladesh"/>
    <n v="7"/>
    <n v="3"/>
    <s v="LCL"/>
    <s v="LCL"/>
  </r>
  <r>
    <s v="2015-11-12"/>
    <s v="2015-12-22"/>
    <s v="2015-12-28"/>
    <s v="2015-12-28"/>
    <n v="40"/>
    <n v="46"/>
    <s v="CHITTAGONG"/>
    <s v="FOB"/>
    <x v="0"/>
    <n v="1"/>
    <m/>
    <s v="RAILWAY"/>
    <s v="GDAŃSK"/>
    <s v="1"/>
    <s v="20808/2015/2"/>
    <n v="54"/>
    <x v="0"/>
    <x v="14"/>
    <x v="2"/>
    <m/>
    <n v="1"/>
    <n v="2033"/>
    <m/>
    <m/>
    <m/>
    <n v="38127"/>
    <n v="27.73"/>
    <s v="Bangladesh"/>
    <n v="19"/>
    <n v="8"/>
    <s v="20"/>
    <s v="LCL"/>
  </r>
  <r>
    <s v="2015-11-12"/>
    <s v="2015-12-22"/>
    <s v="2015-12-28"/>
    <s v="2015-12-28"/>
    <n v="40"/>
    <n v="46"/>
    <s v="CHITTAGONG"/>
    <s v="FOB"/>
    <x v="0"/>
    <n v="1"/>
    <m/>
    <s v="RAILWAY"/>
    <s v="GDAŃSK"/>
    <s v="1"/>
    <s v="21143/2015/1"/>
    <n v="54"/>
    <x v="0"/>
    <x v="27"/>
    <x v="2"/>
    <m/>
    <n v="1"/>
    <n v="1595"/>
    <m/>
    <m/>
    <m/>
    <n v="23680"/>
    <n v="18.07"/>
    <s v="Bangladesh"/>
    <n v="13"/>
    <n v="5"/>
    <s v="LCL"/>
    <s v="LCL"/>
  </r>
  <r>
    <s v="2015-11-13"/>
    <s v="2015-12-16"/>
    <s v="2015-12-23"/>
    <s v="2015-12-23"/>
    <n v="33"/>
    <n v="40"/>
    <s v="NINGBO"/>
    <s v="FOB"/>
    <x v="0"/>
    <n v="1"/>
    <s v="LCL"/>
    <s v="TRUCK"/>
    <s v="HAMBURG"/>
    <s v="1"/>
    <s v="20637/2015/1"/>
    <n v="54"/>
    <x v="0"/>
    <x v="29"/>
    <x v="1"/>
    <m/>
    <n v="1"/>
    <n v="508"/>
    <n v="0"/>
    <n v="0"/>
    <n v="0"/>
    <n v="8542"/>
    <n v="11"/>
    <s v="People's Republic of China"/>
    <n v="8"/>
    <n v="3"/>
    <s v="LCL"/>
    <s v="LCL"/>
  </r>
  <r>
    <s v="2015-11-13"/>
    <s v="2015-12-16"/>
    <s v="2015-12-23"/>
    <s v="2015-12-23"/>
    <n v="33"/>
    <n v="40"/>
    <s v="NINGBO"/>
    <s v="FOB"/>
    <x v="0"/>
    <n v="1"/>
    <s v="LCL"/>
    <s v="TRUCK"/>
    <s v="HAMBURG"/>
    <s v="1"/>
    <s v="26514/2015/1"/>
    <n v="52"/>
    <x v="0"/>
    <x v="30"/>
    <x v="1"/>
    <m/>
    <n v="1"/>
    <n v="27"/>
    <n v="0"/>
    <n v="0"/>
    <n v="0"/>
    <n v="6310"/>
    <n v="1.73"/>
    <s v="People's Republic of China"/>
    <n v="1"/>
    <n v="1"/>
    <s v="LCL"/>
    <s v="LCL"/>
  </r>
  <r>
    <s v="2015-11-13"/>
    <s v="2015-12-18"/>
    <s v="2015-12-29"/>
    <s v="2015-12-29"/>
    <n v="35"/>
    <n v="46"/>
    <s v="SHANGHAI"/>
    <s v="FOB"/>
    <x v="0"/>
    <n v="1"/>
    <s v="LCL"/>
    <s v="TRUCK"/>
    <s v="HAMBURG"/>
    <s v="1"/>
    <s v="21817/2015/1"/>
    <n v="52"/>
    <x v="0"/>
    <x v="31"/>
    <x v="1"/>
    <m/>
    <n v="1"/>
    <n v="36"/>
    <n v="0"/>
    <n v="0"/>
    <n v="0"/>
    <n v="2160"/>
    <n v="1"/>
    <s v="People's Republic of China"/>
    <n v="1"/>
    <n v="0"/>
    <s v="LCL"/>
    <s v="LCL"/>
  </r>
  <r>
    <s v="2015-11-13"/>
    <s v="2015-12-18"/>
    <s v="2015-12-29"/>
    <s v="2015-12-29"/>
    <n v="35"/>
    <n v="46"/>
    <s v="SHANGHAI"/>
    <s v="FOB"/>
    <x v="0"/>
    <n v="1"/>
    <s v="LCL"/>
    <s v="TRUCK"/>
    <s v="HAMBURG"/>
    <s v="1"/>
    <s v="31937/2015/1"/>
    <n v="52"/>
    <x v="0"/>
    <x v="32"/>
    <x v="1"/>
    <m/>
    <n v="1"/>
    <n v="28"/>
    <n v="0"/>
    <n v="0"/>
    <n v="0"/>
    <n v="3900"/>
    <n v="2.2599999999999998"/>
    <s v="People's Republic of China"/>
    <n v="2"/>
    <n v="1"/>
    <s v="LCL"/>
    <s v="LCL"/>
  </r>
  <r>
    <s v="2015-11-13"/>
    <s v="2015-12-22"/>
    <s v="2015-12-30"/>
    <s v="2015-12-30"/>
    <n v="39"/>
    <n v="47"/>
    <s v="NINGBO"/>
    <s v="FOB"/>
    <x v="0"/>
    <n v="0"/>
    <s v="NYKU4756016,NYKU4812001,NYKU4903333,NYKU5151544,NYKU9747439"/>
    <s v="RAILWAY"/>
    <s v="GDAŃSK"/>
    <s v="1"/>
    <s v="62103/SS16/2"/>
    <n v="52"/>
    <x v="0"/>
    <x v="0"/>
    <x v="0"/>
    <m/>
    <n v="1"/>
    <n v="4361"/>
    <n v="1"/>
    <n v="0"/>
    <n v="4"/>
    <n v="62845"/>
    <n v="269.27"/>
    <s v="People's Republic of China"/>
    <n v="188"/>
    <n v="81"/>
    <n v="40"/>
    <n v="40"/>
  </r>
  <r>
    <m/>
    <m/>
    <m/>
    <m/>
    <m/>
    <m/>
    <m/>
    <m/>
    <x v="0"/>
    <m/>
    <m/>
    <m/>
    <m/>
    <m/>
    <m/>
    <m/>
    <x v="1"/>
    <x v="16"/>
    <x v="0"/>
    <m/>
    <n v="1"/>
    <m/>
    <m/>
    <m/>
    <m/>
    <m/>
    <m/>
    <s v="People's Republic of China"/>
    <n v="0"/>
    <n v="0"/>
    <n v="40"/>
    <n v="20"/>
  </r>
  <r>
    <s v="2015-11-15"/>
    <s v="2015-12-21"/>
    <s v="2015-12-23"/>
    <s v="2015-12-23"/>
    <n v="36"/>
    <n v="38"/>
    <s v="TUTICORIN"/>
    <s v="FOB"/>
    <x v="0"/>
    <n v="1"/>
    <s v="HLXU6527916"/>
    <s v="TRUCK"/>
    <s v="HAMBURG"/>
    <s v="1"/>
    <s v="20214/2015/2"/>
    <n v="54"/>
    <x v="0"/>
    <x v="21"/>
    <x v="2"/>
    <m/>
    <n v="1"/>
    <n v="2317"/>
    <n v="0"/>
    <n v="0"/>
    <n v="1"/>
    <n v="38705"/>
    <n v="54.76"/>
    <s v="India"/>
    <n v="38"/>
    <n v="16"/>
    <s v="40"/>
    <s v="20"/>
  </r>
  <r>
    <s v="2015-11-15"/>
    <s v="2015-12-21"/>
    <s v="2015-12-23"/>
    <s v="2015-12-23"/>
    <n v="36"/>
    <n v="38"/>
    <s v="TUTICORIN"/>
    <s v="FOB"/>
    <x v="0"/>
    <n v="1"/>
    <m/>
    <s v="TRUCK"/>
    <s v="HAMBURG"/>
    <s v="1"/>
    <s v="20217/2015/7"/>
    <n v="54"/>
    <x v="0"/>
    <x v="10"/>
    <x v="2"/>
    <m/>
    <n v="1"/>
    <n v="219"/>
    <m/>
    <m/>
    <m/>
    <n v="5522"/>
    <n v="8.8800000000000008"/>
    <s v="India"/>
    <n v="6"/>
    <n v="3"/>
    <s v="LCL"/>
    <s v="LCL"/>
  </r>
  <r>
    <s v="2015-11-15"/>
    <s v="2015-12-22"/>
    <s v="2015-12-28"/>
    <s v="2015-12-28"/>
    <n v="37"/>
    <n v="43"/>
    <s v="CHITTAGONG"/>
    <s v="FOB"/>
    <x v="0"/>
    <n v="0"/>
    <s v="HLXU3236429"/>
    <s v="RAILWAY"/>
    <s v="GDAŃSK"/>
    <s v="1"/>
    <s v="20808/2015/8"/>
    <n v="54"/>
    <x v="0"/>
    <x v="14"/>
    <x v="0"/>
    <m/>
    <n v="1"/>
    <n v="2003"/>
    <n v="1"/>
    <n v="0"/>
    <n v="0"/>
    <n v="36437"/>
    <n v="28.13"/>
    <s v="Bangladesh"/>
    <n v="20"/>
    <n v="8"/>
    <s v="20"/>
    <s v="LCL"/>
  </r>
  <r>
    <s v="2015-11-15"/>
    <s v="2015-12-22"/>
    <s v="2015-12-28"/>
    <s v="2015-12-28"/>
    <n v="37"/>
    <n v="43"/>
    <s v="CHITTAGONG"/>
    <s v="FOB"/>
    <x v="0"/>
    <n v="1"/>
    <s v="CPSU6479439"/>
    <s v="RAILWAY"/>
    <s v="GDAŃSK"/>
    <s v="1"/>
    <s v="20376/2015/13"/>
    <n v="54"/>
    <x v="0"/>
    <x v="5"/>
    <x v="2"/>
    <m/>
    <n v="1"/>
    <n v="2506"/>
    <n v="0"/>
    <n v="0"/>
    <n v="1"/>
    <n v="49264"/>
    <n v="53.43"/>
    <s v="Bangladesh"/>
    <n v="37"/>
    <n v="16"/>
    <s v="40"/>
    <s v="20"/>
  </r>
  <r>
    <s v="2015-11-15"/>
    <s v="2015-12-22"/>
    <s v="2015-12-28"/>
    <s v="2015-12-28"/>
    <n v="37"/>
    <n v="43"/>
    <s v="CHITTAGONG"/>
    <s v="FOB"/>
    <x v="0"/>
    <n v="1"/>
    <m/>
    <s v="RAILWAY"/>
    <s v="GDAŃSK"/>
    <s v="1"/>
    <s v="20467/2015/10"/>
    <n v="54"/>
    <x v="0"/>
    <x v="4"/>
    <x v="2"/>
    <m/>
    <n v="1"/>
    <n v="772"/>
    <m/>
    <m/>
    <m/>
    <n v="11792"/>
    <n v="16.5"/>
    <s v="Bangladesh"/>
    <n v="12"/>
    <n v="5"/>
    <s v="LCL"/>
    <s v="LCL"/>
  </r>
  <r>
    <s v="2015-11-15"/>
    <s v="2015-12-22"/>
    <s v="2015-12-30"/>
    <s v="2015-12-30"/>
    <n v="37"/>
    <n v="45"/>
    <s v="CHITTAGONG"/>
    <s v="FOB"/>
    <x v="0"/>
    <n v="1"/>
    <s v="TGHU6261272"/>
    <s v="RAILWAY"/>
    <s v="GDAŃSK"/>
    <s v="1"/>
    <s v="20228/2015/5"/>
    <n v="54"/>
    <x v="0"/>
    <x v="33"/>
    <x v="2"/>
    <m/>
    <n v="1"/>
    <n v="279"/>
    <n v="0"/>
    <n v="0"/>
    <n v="1"/>
    <n v="4210"/>
    <n v="2.95"/>
    <s v="Bangladesh"/>
    <n v="2"/>
    <n v="1"/>
    <s v="LCL"/>
    <s v="LCL"/>
  </r>
  <r>
    <s v="2015-11-15"/>
    <s v="2015-12-22"/>
    <s v="2015-12-30"/>
    <s v="2015-12-30"/>
    <n v="37"/>
    <n v="45"/>
    <s v="CHITTAGONG"/>
    <s v="FOB"/>
    <x v="0"/>
    <n v="1"/>
    <m/>
    <s v="RAILWAY"/>
    <s v="GDAŃSK"/>
    <s v="1"/>
    <s v="20467/2015/9"/>
    <n v="54"/>
    <x v="0"/>
    <x v="4"/>
    <x v="2"/>
    <m/>
    <n v="1"/>
    <n v="1480"/>
    <m/>
    <m/>
    <m/>
    <n v="26863"/>
    <n v="58.95"/>
    <s v="Bangladesh"/>
    <n v="41"/>
    <n v="18"/>
    <s v="40"/>
    <s v="20"/>
  </r>
  <r>
    <s v="2015-11-16"/>
    <s v="2015-12-10"/>
    <s v="2015-12-18"/>
    <s v="2015-12-18"/>
    <n v="24"/>
    <n v="32"/>
    <s v="MUMBAI"/>
    <s v="FOB"/>
    <x v="0"/>
    <n v="1"/>
    <s v="LCL"/>
    <s v="TRUCK"/>
    <s v="HAMBURG"/>
    <s v="1"/>
    <s v="21016/2015/1"/>
    <n v="52"/>
    <x v="0"/>
    <x v="34"/>
    <x v="1"/>
    <m/>
    <n v="1"/>
    <n v="321"/>
    <n v="0"/>
    <n v="0"/>
    <n v="0"/>
    <n v="21389"/>
    <n v="9.09"/>
    <s v="India"/>
    <n v="6"/>
    <n v="3"/>
    <s v="LCL"/>
    <s v="LCL"/>
  </r>
  <r>
    <s v="2015-11-16"/>
    <s v="2015-12-18"/>
    <s v="2015-12-22"/>
    <s v="2015-12-22"/>
    <n v="32"/>
    <n v="36"/>
    <s v="NINGBO"/>
    <s v="FOB"/>
    <x v="0"/>
    <n v="0"/>
    <s v="MRKU9293536,PONU7983621,TGHU7721201"/>
    <s v="RAILWAY"/>
    <s v="GDAŃSK"/>
    <s v="1"/>
    <s v="27069/2015/2"/>
    <n v="51"/>
    <x v="0"/>
    <x v="23"/>
    <x v="0"/>
    <m/>
    <n v="1"/>
    <n v="3530"/>
    <n v="1"/>
    <n v="0"/>
    <n v="2"/>
    <n v="46478"/>
    <n v="153.13"/>
    <s v="People's Republic of China"/>
    <n v="107"/>
    <n v="46"/>
    <n v="45"/>
    <s v="40"/>
  </r>
  <r>
    <s v="2015-11-16"/>
    <s v="2015-12-21"/>
    <s v="2015-12-23"/>
    <s v="2015-12-23"/>
    <n v="35"/>
    <n v="37"/>
    <s v="XIAMEN"/>
    <s v="FOB"/>
    <x v="0"/>
    <n v="0"/>
    <s v="DFSU4337159"/>
    <s v="TRUCK"/>
    <s v="HAMBURG"/>
    <s v="1"/>
    <s v="29610/2015/1"/>
    <n v="51"/>
    <x v="0"/>
    <x v="35"/>
    <x v="0"/>
    <m/>
    <n v="1"/>
    <n v="1404"/>
    <n v="0"/>
    <n v="1"/>
    <n v="0"/>
    <n v="9656"/>
    <n v="49.66"/>
    <s v="People's Republic of China"/>
    <n v="35"/>
    <n v="15"/>
    <s v="40"/>
    <s v="20"/>
  </r>
  <r>
    <s v="2015-11-16"/>
    <s v="2015-12-29"/>
    <s v="2016-01-04"/>
    <s v="2016-01-04"/>
    <n v="43"/>
    <n v="49"/>
    <s v="XIAMEN"/>
    <s v="FOB"/>
    <x v="0"/>
    <n v="0"/>
    <s v="HLBU1196016"/>
    <s v="RAILWAY"/>
    <s v="GDAŃSK"/>
    <s v="1"/>
    <s v="20194/2015/1"/>
    <n v="54"/>
    <x v="0"/>
    <x v="36"/>
    <x v="0"/>
    <m/>
    <n v="1"/>
    <n v="1271"/>
    <n v="0"/>
    <n v="1"/>
    <n v="0"/>
    <n v="22034"/>
    <n v="33.950000000000003"/>
    <s v="People's Republic of China"/>
    <n v="24"/>
    <n v="10"/>
    <s v="20"/>
    <s v="LCL"/>
  </r>
  <r>
    <s v="2015-11-16"/>
    <s v="2015-12-29"/>
    <s v="2016-01-05"/>
    <s v="2016-01-05"/>
    <n v="43"/>
    <n v="50"/>
    <s v="XIAMEN"/>
    <s v="FOB"/>
    <x v="0"/>
    <n v="0"/>
    <s v="GLDU3121769"/>
    <s v="RAILWAY"/>
    <s v="GDAŃSK"/>
    <s v="1"/>
    <s v="20336/2015/7"/>
    <n v="54"/>
    <x v="0"/>
    <x v="8"/>
    <x v="0"/>
    <m/>
    <n v="1"/>
    <n v="581"/>
    <n v="1"/>
    <n v="0"/>
    <n v="0"/>
    <n v="10810"/>
    <n v="22.96"/>
    <s v="People's Republic of China"/>
    <n v="16"/>
    <n v="7"/>
    <s v="20"/>
    <s v="LCL"/>
  </r>
  <r>
    <s v="2015-11-16"/>
    <s v="2015-12-29"/>
    <s v="2016-01-05"/>
    <s v="2016-01-05"/>
    <n v="43"/>
    <n v="50"/>
    <s v="XIAMEN"/>
    <s v="FOB"/>
    <x v="0"/>
    <n v="0"/>
    <s v="HLXU1218175"/>
    <s v="RAILWAY"/>
    <s v="GDAŃSK"/>
    <s v="1"/>
    <s v="20336/2015/8"/>
    <n v="54"/>
    <x v="0"/>
    <x v="8"/>
    <x v="0"/>
    <m/>
    <n v="1"/>
    <n v="550"/>
    <n v="1"/>
    <n v="0"/>
    <n v="0"/>
    <n v="10202"/>
    <n v="25.63"/>
    <s v="People's Republic of China"/>
    <n v="18"/>
    <n v="8"/>
    <s v="20"/>
    <s v="LCL"/>
  </r>
  <r>
    <s v="2015-11-16"/>
    <s v="2015-12-29"/>
    <s v="2016-01-05"/>
    <s v="2016-01-05"/>
    <n v="43"/>
    <n v="50"/>
    <s v="XIAMEN"/>
    <s v="FOB"/>
    <x v="0"/>
    <n v="0"/>
    <s v="HLXU4363921"/>
    <s v="RAILWAY"/>
    <s v="GDAŃSK"/>
    <s v="1"/>
    <s v="61735/SS16/2"/>
    <n v="52"/>
    <x v="0"/>
    <x v="8"/>
    <x v="0"/>
    <m/>
    <n v="1"/>
    <n v="3196"/>
    <n v="0"/>
    <n v="1"/>
    <n v="0"/>
    <n v="54498"/>
    <n v="47.88"/>
    <s v="People's Republic of China"/>
    <n v="34"/>
    <n v="14"/>
    <s v="40"/>
    <s v="LCL"/>
  </r>
  <r>
    <s v="2015-11-16"/>
    <s v="2015-12-29"/>
    <s v="2016-01-07"/>
    <s v="2016-01-07"/>
    <n v="43"/>
    <n v="52"/>
    <s v="XIAMEN"/>
    <s v="FOB"/>
    <x v="0"/>
    <n v="0"/>
    <s v="TTNU4269608"/>
    <s v="RAILWAY"/>
    <s v="GDAŃSK"/>
    <s v="1"/>
    <s v="20996/2015/2"/>
    <n v="54"/>
    <x v="0"/>
    <x v="2"/>
    <x v="0"/>
    <m/>
    <n v="1"/>
    <n v="2212"/>
    <n v="0"/>
    <n v="1"/>
    <n v="0"/>
    <n v="41782"/>
    <n v="39.090000000000003"/>
    <s v="People's Republic of China"/>
    <n v="27"/>
    <n v="12"/>
    <s v="20"/>
    <s v="LCL"/>
  </r>
  <r>
    <s v="2015-11-17"/>
    <s v="2015-12-22"/>
    <s v="2015-12-28"/>
    <s v="2015-12-28"/>
    <n v="35"/>
    <n v="41"/>
    <s v="YANTIAN"/>
    <s v="FOB"/>
    <x v="0"/>
    <n v="0"/>
    <s v="NYKU5949792"/>
    <s v="RAILWAY"/>
    <s v="GDAŃSK"/>
    <s v="1"/>
    <s v="32380/2015/2"/>
    <n v="51"/>
    <x v="0"/>
    <x v="24"/>
    <x v="0"/>
    <m/>
    <n v="1"/>
    <n v="1096"/>
    <n v="0"/>
    <n v="0"/>
    <n v="1"/>
    <n v="12209"/>
    <n v="55"/>
    <s v="People's Republic of China"/>
    <n v="39"/>
    <n v="17"/>
    <s v="40"/>
    <s v="20"/>
  </r>
  <r>
    <s v="2015-11-17"/>
    <s v="2015-12-22"/>
    <s v="2015-12-28"/>
    <s v="2015-12-28"/>
    <n v="35"/>
    <n v="41"/>
    <s v="YANTIAN"/>
    <s v="FOB"/>
    <x v="0"/>
    <n v="0"/>
    <s v="NYKU9837532"/>
    <s v="RAILWAY"/>
    <s v="GDAŃSK"/>
    <s v="1"/>
    <s v="62864/SS16/1"/>
    <n v="51"/>
    <x v="0"/>
    <x v="37"/>
    <x v="0"/>
    <m/>
    <n v="1"/>
    <n v="1428"/>
    <n v="1"/>
    <n v="0"/>
    <n v="0"/>
    <n v="9432"/>
    <n v="14.15"/>
    <s v="People's Republic of China"/>
    <n v="10"/>
    <n v="4"/>
    <s v="LCL"/>
    <s v="LCL"/>
  </r>
  <r>
    <s v="2015-11-19"/>
    <s v="2015-12-22"/>
    <s v="2015-12-29"/>
    <s v="2015-12-29"/>
    <n v="33"/>
    <n v="40"/>
    <s v="SHANGHAI"/>
    <s v="FOB"/>
    <x v="0"/>
    <n v="0"/>
    <s v="FSCU4407225,HLXU5414113"/>
    <s v="TRUCK"/>
    <s v="HAMBURG"/>
    <s v="1"/>
    <s v="27355/2015/2"/>
    <n v="51"/>
    <x v="0"/>
    <x v="1"/>
    <x v="0"/>
    <m/>
    <n v="1"/>
    <n v="3672"/>
    <n v="0"/>
    <n v="2"/>
    <n v="0"/>
    <n v="46616"/>
    <n v="106.14"/>
    <s v="People's Republic of China"/>
    <n v="74"/>
    <n v="32"/>
    <s v="45"/>
    <s v="40"/>
  </r>
  <r>
    <s v="2015-11-19"/>
    <s v="2015-12-29"/>
    <s v="2016-01-05"/>
    <s v="2016-01-05"/>
    <n v="40"/>
    <n v="47"/>
    <s v="CHITTAGONG"/>
    <s v="FOB"/>
    <x v="0"/>
    <n v="1"/>
    <s v="TCKU9683995"/>
    <s v="TRUCK"/>
    <s v="GDAŃSK"/>
    <s v="1"/>
    <s v="20467/2015/11"/>
    <n v="54"/>
    <x v="0"/>
    <x v="4"/>
    <x v="2"/>
    <m/>
    <n v="1"/>
    <n v="566"/>
    <n v="0"/>
    <n v="0"/>
    <n v="1"/>
    <n v="9461"/>
    <n v="13.91"/>
    <s v="Bangladesh"/>
    <n v="10"/>
    <n v="4"/>
    <s v="LCL"/>
    <s v="LCL"/>
  </r>
  <r>
    <s v="2015-11-19"/>
    <s v="2015-12-29"/>
    <s v="2016-01-05"/>
    <s v="2016-01-05"/>
    <n v="40"/>
    <n v="47"/>
    <s v="CHITTAGONG"/>
    <s v="FOB"/>
    <x v="0"/>
    <n v="1"/>
    <m/>
    <s v="TRUCK"/>
    <s v="GDAŃSK"/>
    <s v="1"/>
    <s v="62092/SS16/2"/>
    <n v="52"/>
    <x v="0"/>
    <x v="5"/>
    <x v="2"/>
    <m/>
    <n v="1"/>
    <n v="5575"/>
    <m/>
    <m/>
    <m/>
    <n v="94263"/>
    <n v="51.02"/>
    <s v="Bangladesh"/>
    <n v="36"/>
    <n v="15"/>
    <s v="40"/>
    <s v="20"/>
  </r>
  <r>
    <s v="2015-11-19"/>
    <s v="2015-12-29"/>
    <s v="2016-01-09"/>
    <s v="2016-01-09"/>
    <n v="40"/>
    <n v="51"/>
    <s v="CHITTAGONG"/>
    <s v="FOB"/>
    <x v="0"/>
    <n v="1"/>
    <s v="FSCU9570976"/>
    <s v="RAILWAY"/>
    <s v="GDAŃSK"/>
    <s v="1"/>
    <s v="19692/2015/1"/>
    <n v="54"/>
    <x v="0"/>
    <x v="38"/>
    <x v="2"/>
    <m/>
    <n v="1"/>
    <n v="486"/>
    <n v="0"/>
    <n v="0"/>
    <n v="1"/>
    <n v="8950"/>
    <n v="12.66"/>
    <s v="Bangladesh"/>
    <n v="9"/>
    <n v="4"/>
    <s v="LCL"/>
    <s v="LCL"/>
  </r>
  <r>
    <s v="2015-11-19"/>
    <s v="2015-12-29"/>
    <s v="2016-01-09"/>
    <s v="2016-01-09"/>
    <n v="40"/>
    <n v="51"/>
    <s v="CHITTAGONG"/>
    <s v="FOB"/>
    <x v="0"/>
    <n v="1"/>
    <m/>
    <s v="RAILWAY"/>
    <s v="GDAŃSK"/>
    <s v="1"/>
    <s v="20216/2015/7"/>
    <n v="54"/>
    <x v="0"/>
    <x v="15"/>
    <x v="2"/>
    <m/>
    <n v="1"/>
    <n v="1150"/>
    <m/>
    <m/>
    <m/>
    <n v="21087"/>
    <n v="36.770000000000003"/>
    <s v="Bangladesh"/>
    <n v="26"/>
    <n v="11"/>
    <s v="20"/>
    <s v="LCL"/>
  </r>
  <r>
    <s v="2015-11-19"/>
    <s v="2015-12-29"/>
    <s v="2016-01-09"/>
    <s v="2016-01-09"/>
    <n v="40"/>
    <n v="51"/>
    <s v="CHITTAGONG"/>
    <s v="FOB"/>
    <x v="0"/>
    <n v="1"/>
    <m/>
    <s v="RAILWAY"/>
    <s v="GDAŃSK"/>
    <s v="1"/>
    <s v="20376/2015/16"/>
    <n v="54"/>
    <x v="0"/>
    <x v="5"/>
    <x v="2"/>
    <m/>
    <n v="1"/>
    <n v="225"/>
    <m/>
    <m/>
    <m/>
    <n v="4755"/>
    <n v="6.85"/>
    <s v="Bangladesh"/>
    <n v="5"/>
    <n v="2"/>
    <s v="LCL"/>
    <s v="LCL"/>
  </r>
  <r>
    <s v="2015-11-19"/>
    <s v="2015-12-29"/>
    <s v="2016-01-09"/>
    <s v="2016-01-09"/>
    <n v="40"/>
    <n v="51"/>
    <s v="CHITTAGONG"/>
    <s v="FOB"/>
    <x v="0"/>
    <n v="1"/>
    <s v="GESU6303380"/>
    <s v="RAILWAY"/>
    <s v="GDAŃSK"/>
    <s v="1"/>
    <s v="20376/2015/17"/>
    <n v="54"/>
    <x v="0"/>
    <x v="5"/>
    <x v="2"/>
    <m/>
    <n v="1"/>
    <n v="759"/>
    <n v="0"/>
    <n v="0"/>
    <n v="1"/>
    <n v="13074"/>
    <n v="10.130000000000001"/>
    <s v="Bangladesh"/>
    <n v="7"/>
    <n v="3"/>
    <s v="LCL"/>
    <s v="LCL"/>
  </r>
  <r>
    <s v="2015-11-19"/>
    <s v="2015-12-29"/>
    <s v="2016-01-09"/>
    <s v="2016-01-09"/>
    <n v="40"/>
    <n v="51"/>
    <s v="CHITTAGONG"/>
    <s v="FOB"/>
    <x v="0"/>
    <n v="1"/>
    <m/>
    <s v="RAILWAY"/>
    <s v="GDAŃSK"/>
    <s v="1"/>
    <s v="20998/2015/2"/>
    <n v="54"/>
    <x v="0"/>
    <x v="18"/>
    <x v="2"/>
    <m/>
    <n v="1"/>
    <n v="1464"/>
    <m/>
    <m/>
    <m/>
    <n v="22520"/>
    <n v="25.9"/>
    <s v="Bangladesh"/>
    <n v="18"/>
    <n v="8"/>
    <s v="20"/>
    <s v="LCL"/>
  </r>
  <r>
    <s v="2015-11-19"/>
    <s v="2015-12-29"/>
    <s v="2016-01-09"/>
    <s v="2016-01-09"/>
    <n v="40"/>
    <n v="51"/>
    <s v="CHITTAGONG"/>
    <s v="FOB"/>
    <x v="0"/>
    <n v="1"/>
    <m/>
    <s v="RAILWAY"/>
    <s v="GDAŃSK"/>
    <s v="1"/>
    <s v="22847/2015/5"/>
    <n v="54"/>
    <x v="0"/>
    <x v="17"/>
    <x v="2"/>
    <m/>
    <n v="1"/>
    <n v="1158"/>
    <m/>
    <m/>
    <m/>
    <n v="15536"/>
    <n v="16.46"/>
    <s v="Bangladesh"/>
    <n v="12"/>
    <n v="5"/>
    <s v="LCL"/>
    <s v="LCL"/>
  </r>
  <r>
    <s v="2015-11-19"/>
    <s v="2015-12-29"/>
    <s v="2016-01-09"/>
    <s v="2016-01-09"/>
    <n v="40"/>
    <n v="51"/>
    <s v="CHITTAGONG"/>
    <s v="FOB"/>
    <x v="0"/>
    <n v="1"/>
    <s v="HLXU8603609"/>
    <s v="RAILWAY"/>
    <s v="GDAŃSK"/>
    <s v="1"/>
    <s v="20222/2015/2"/>
    <n v="54"/>
    <x v="0"/>
    <x v="17"/>
    <x v="2"/>
    <m/>
    <n v="1"/>
    <n v="864"/>
    <n v="0"/>
    <n v="0"/>
    <n v="1"/>
    <n v="12711"/>
    <n v="18.13"/>
    <s v="Bangladesh"/>
    <n v="13"/>
    <n v="5"/>
    <s v="LCL"/>
    <s v="LCL"/>
  </r>
  <r>
    <s v="2015-11-19"/>
    <s v="2015-12-29"/>
    <s v="2016-01-09"/>
    <s v="2016-01-09"/>
    <n v="40"/>
    <n v="51"/>
    <s v="CHITTAGONG"/>
    <s v="FOB"/>
    <x v="0"/>
    <n v="1"/>
    <m/>
    <s v="RAILWAY"/>
    <s v="GDAŃSK"/>
    <s v="1"/>
    <s v="20376/2015/15"/>
    <n v="54"/>
    <x v="0"/>
    <x v="5"/>
    <x v="2"/>
    <m/>
    <n v="1"/>
    <n v="293"/>
    <m/>
    <m/>
    <m/>
    <n v="6105"/>
    <n v="5.13"/>
    <s v="Bangladesh"/>
    <n v="4"/>
    <n v="2"/>
    <s v="LCL"/>
    <s v="LCL"/>
  </r>
  <r>
    <s v="2015-11-19"/>
    <s v="2015-12-29"/>
    <s v="2016-01-09"/>
    <s v="2016-01-09"/>
    <n v="40"/>
    <n v="51"/>
    <s v="CHITTAGONG"/>
    <s v="FOB"/>
    <x v="0"/>
    <n v="1"/>
    <m/>
    <s v="RAILWAY"/>
    <s v="GDAŃSK"/>
    <s v="1"/>
    <s v="20376/2015/2"/>
    <n v="54"/>
    <x v="0"/>
    <x v="5"/>
    <x v="2"/>
    <m/>
    <n v="1"/>
    <n v="2346"/>
    <m/>
    <m/>
    <m/>
    <n v="46922"/>
    <n v="28.45"/>
    <s v="Bangladesh"/>
    <n v="20"/>
    <n v="9"/>
    <s v="20"/>
    <s v="LCL"/>
  </r>
  <r>
    <s v="2015-11-19"/>
    <s v="2015-12-29"/>
    <s v="2016-01-09"/>
    <s v="2016-01-09"/>
    <n v="40"/>
    <n v="51"/>
    <s v="CHITTAGONG"/>
    <s v="FOB"/>
    <x v="0"/>
    <n v="1"/>
    <m/>
    <s v="RAILWAY"/>
    <s v="GDAŃSK"/>
    <s v="1"/>
    <s v="20998/2015/5"/>
    <n v="54"/>
    <x v="0"/>
    <x v="18"/>
    <x v="2"/>
    <m/>
    <n v="1"/>
    <n v="235"/>
    <m/>
    <m/>
    <m/>
    <n v="3902"/>
    <n v="12.63"/>
    <s v="Bangladesh"/>
    <n v="9"/>
    <n v="4"/>
    <s v="LCL"/>
    <s v="LCL"/>
  </r>
  <r>
    <s v="2015-11-20"/>
    <s v="2015-12-29"/>
    <s v="2016-01-04"/>
    <s v="2016-01-04"/>
    <n v="39"/>
    <n v="45"/>
    <s v="NINGBO"/>
    <s v="FOB"/>
    <x v="0"/>
    <n v="0"/>
    <s v="CPSU1711876,TGHU4863080"/>
    <s v="RAILWAY"/>
    <s v="GDAŃSK"/>
    <s v="1"/>
    <s v="24125/2015/1"/>
    <n v="54"/>
    <x v="0"/>
    <x v="39"/>
    <x v="0"/>
    <m/>
    <n v="1"/>
    <n v="2208"/>
    <n v="1"/>
    <n v="1"/>
    <n v="0"/>
    <n v="35546"/>
    <n v="75.3"/>
    <s v="People's Republic of China"/>
    <n v="53"/>
    <n v="23"/>
    <s v="40"/>
    <s v="20"/>
  </r>
  <r>
    <s v="2015-11-20"/>
    <s v="2015-12-29"/>
    <s v="2016-01-04"/>
    <s v="2016-01-04"/>
    <n v="39"/>
    <n v="45"/>
    <s v="SHANGHAI"/>
    <s v="FOB"/>
    <x v="0"/>
    <n v="0"/>
    <s v="CAXU7305638,TGHU4451951"/>
    <s v="RAILWAY"/>
    <s v="GDAŃSK"/>
    <s v="1"/>
    <s v="22034/2015/1"/>
    <n v="54"/>
    <x v="0"/>
    <x v="40"/>
    <x v="0"/>
    <m/>
    <n v="1"/>
    <n v="6389"/>
    <n v="0"/>
    <n v="2"/>
    <n v="0"/>
    <n v="120138"/>
    <n v="100.27"/>
    <s v="People's Republic of China"/>
    <n v="70"/>
    <n v="30"/>
    <s v="45"/>
    <s v="40"/>
  </r>
  <r>
    <s v="2015-11-20"/>
    <s v="2015-12-29"/>
    <s v="2016-01-04"/>
    <s v="2016-01-04"/>
    <n v="39"/>
    <n v="45"/>
    <s v="SHANGHAI"/>
    <s v="FOB"/>
    <x v="0"/>
    <n v="0"/>
    <s v="FSCU4841988"/>
    <s v="RAILWAY"/>
    <s v="GDAŃSK"/>
    <s v="1"/>
    <s v="21010/2015/1"/>
    <n v="54"/>
    <x v="0"/>
    <x v="41"/>
    <x v="0"/>
    <m/>
    <n v="1"/>
    <n v="1601"/>
    <n v="0"/>
    <n v="1"/>
    <n v="0"/>
    <n v="22894"/>
    <n v="38.42"/>
    <s v="People's Republic of China"/>
    <n v="27"/>
    <n v="12"/>
    <s v="20"/>
    <s v="LCL"/>
  </r>
  <r>
    <s v="2015-11-20"/>
    <s v="2015-12-29"/>
    <s v="2016-01-06"/>
    <s v="2016-01-06"/>
    <n v="39"/>
    <n v="47"/>
    <s v="NINGBO"/>
    <s v="FOB"/>
    <x v="0"/>
    <n v="0"/>
    <s v="HLBU1612448,HLBU1612725,HLXU8001936,TCLU5348790"/>
    <s v="RAILWAY"/>
    <s v="GDAŃSK"/>
    <s v="1"/>
    <s v="21046/2015/2"/>
    <n v="54"/>
    <x v="0"/>
    <x v="0"/>
    <x v="0"/>
    <m/>
    <n v="1"/>
    <n v="4723"/>
    <n v="0"/>
    <n v="0"/>
    <n v="4"/>
    <n v="86270"/>
    <n v="250.16"/>
    <s v="People's Republic of China"/>
    <n v="175"/>
    <n v="75"/>
    <s v="40HC"/>
    <n v="40"/>
  </r>
  <r>
    <m/>
    <m/>
    <m/>
    <m/>
    <m/>
    <m/>
    <m/>
    <m/>
    <x v="0"/>
    <m/>
    <m/>
    <m/>
    <m/>
    <m/>
    <m/>
    <m/>
    <x v="1"/>
    <x v="16"/>
    <x v="0"/>
    <m/>
    <n v="1"/>
    <m/>
    <m/>
    <m/>
    <m/>
    <m/>
    <m/>
    <s v="People's Republic of China"/>
    <n v="0"/>
    <n v="0"/>
    <s v="40HC"/>
    <n v="40"/>
  </r>
  <r>
    <s v="2015-11-20"/>
    <s v="2016-01-04"/>
    <s v="2016-01-07"/>
    <s v="2016-01-07"/>
    <n v="45"/>
    <n v="48"/>
    <s v="SHANGHAI"/>
    <s v="FOB"/>
    <x v="0"/>
    <n v="0"/>
    <s v="BMOU5628178,CAIU8518404,FCIU8491960"/>
    <s v="TRUCK"/>
    <s v="GDAŃSK"/>
    <s v="1"/>
    <s v="62805/SS16/1"/>
    <n v="52"/>
    <x v="0"/>
    <x v="42"/>
    <x v="0"/>
    <m/>
    <n v="1"/>
    <n v="12766"/>
    <n v="0"/>
    <n v="0"/>
    <n v="3"/>
    <n v="229493"/>
    <n v="170.54"/>
    <s v="People's Republic of China"/>
    <n v="119"/>
    <n v="51"/>
    <n v="40"/>
    <s v="40"/>
  </r>
  <r>
    <m/>
    <m/>
    <m/>
    <m/>
    <m/>
    <m/>
    <m/>
    <m/>
    <x v="0"/>
    <m/>
    <m/>
    <m/>
    <m/>
    <m/>
    <m/>
    <m/>
    <x v="1"/>
    <x v="16"/>
    <x v="0"/>
    <m/>
    <n v="1"/>
    <m/>
    <m/>
    <m/>
    <m/>
    <m/>
    <m/>
    <s v="People's Republic of China"/>
    <n v="0"/>
    <n v="0"/>
    <n v="40"/>
    <m/>
  </r>
  <r>
    <s v="2015-11-20"/>
    <s v="2016-01-04"/>
    <s v="2016-01-07"/>
    <s v="2016-01-07"/>
    <n v="45"/>
    <n v="48"/>
    <s v="SHANGHAI"/>
    <s v="FOB"/>
    <x v="0"/>
    <n v="1"/>
    <s v="TGHU6229780"/>
    <s v="TRUCK"/>
    <s v="GDYNIA"/>
    <s v="1"/>
    <s v="20456/2015/2"/>
    <n v="54"/>
    <x v="0"/>
    <x v="12"/>
    <x v="2"/>
    <m/>
    <n v="1"/>
    <n v="391"/>
    <n v="0"/>
    <n v="0"/>
    <n v="1"/>
    <n v="5895"/>
    <n v="13.23"/>
    <s v="People's Republic of China"/>
    <n v="9"/>
    <n v="4"/>
    <s v="LCL"/>
    <s v="LCL"/>
  </r>
  <r>
    <s v="2015-11-20"/>
    <s v="2016-01-04"/>
    <s v="2016-01-07"/>
    <s v="2016-01-07"/>
    <n v="45"/>
    <n v="48"/>
    <s v="SHANGHAI"/>
    <s v="FOB"/>
    <x v="0"/>
    <n v="1"/>
    <m/>
    <s v="TRUCK"/>
    <s v="GDYNIA"/>
    <s v="1"/>
    <s v="21782/2015/3"/>
    <n v="54"/>
    <x v="0"/>
    <x v="43"/>
    <x v="2"/>
    <m/>
    <n v="1"/>
    <n v="365"/>
    <m/>
    <m/>
    <m/>
    <n v="5049"/>
    <n v="12.74"/>
    <s v="People's Republic of China"/>
    <n v="9"/>
    <n v="4"/>
    <s v="LCL"/>
    <s v="LCL"/>
  </r>
  <r>
    <s v="2015-11-20"/>
    <s v="2016-01-04"/>
    <s v="2016-01-07"/>
    <s v="2016-01-07"/>
    <n v="45"/>
    <n v="48"/>
    <s v="SHANGHAI"/>
    <s v="FOB"/>
    <x v="0"/>
    <n v="1"/>
    <m/>
    <s v="TRUCK"/>
    <s v="GDYNIA"/>
    <s v="1"/>
    <s v="21822/2015/1"/>
    <n v="52"/>
    <x v="0"/>
    <x v="44"/>
    <x v="2"/>
    <m/>
    <n v="1"/>
    <n v="1295"/>
    <m/>
    <m/>
    <m/>
    <n v="21480"/>
    <n v="14.05"/>
    <s v="People's Republic of China"/>
    <n v="10"/>
    <n v="4"/>
    <s v="LCL"/>
    <s v="LCL"/>
  </r>
  <r>
    <s v="2015-11-20"/>
    <s v="2016-01-04"/>
    <s v="2016-01-07"/>
    <s v="2016-01-07"/>
    <n v="45"/>
    <n v="48"/>
    <s v="SHANGHAI"/>
    <s v="FOB"/>
    <x v="0"/>
    <n v="1"/>
    <m/>
    <s v="TRUCK"/>
    <s v="GDYNIA"/>
    <s v="1"/>
    <s v="23568/2015/1"/>
    <n v="52"/>
    <x v="0"/>
    <x v="45"/>
    <x v="2"/>
    <m/>
    <n v="1"/>
    <n v="1275"/>
    <m/>
    <m/>
    <m/>
    <n v="21499"/>
    <n v="8.66"/>
    <s v="People's Republic of China"/>
    <n v="6"/>
    <n v="3"/>
    <s v="LCL"/>
    <s v="LCL"/>
  </r>
  <r>
    <s v="2015-11-20"/>
    <s v="2016-01-04"/>
    <s v="2016-01-07"/>
    <s v="2016-01-07"/>
    <n v="45"/>
    <n v="48"/>
    <s v="SHANGHAI"/>
    <s v="FOB"/>
    <x v="0"/>
    <n v="1"/>
    <m/>
    <s v="TRUCK"/>
    <s v="GDYNIA"/>
    <s v="1"/>
    <s v="24451/2015/2"/>
    <n v="52"/>
    <x v="0"/>
    <x v="46"/>
    <x v="2"/>
    <m/>
    <n v="1"/>
    <n v="1538"/>
    <m/>
    <m/>
    <m/>
    <n v="23518"/>
    <n v="18.25"/>
    <s v="People's Republic of China"/>
    <n v="13"/>
    <n v="5"/>
    <s v="LCL"/>
    <s v="LCL"/>
  </r>
  <r>
    <s v="2015-11-20"/>
    <s v="2016-01-04"/>
    <s v="2016-01-08"/>
    <s v="2016-01-08"/>
    <n v="45"/>
    <n v="49"/>
    <s v="SHANGHAI"/>
    <s v="FOB"/>
    <x v="0"/>
    <n v="0"/>
    <s v="DRYU2171860,HLXU6263011,HLXU8184631"/>
    <s v="TRUCK"/>
    <s v="GDAŃSK"/>
    <s v="1"/>
    <s v="19960/2015/2"/>
    <n v="54"/>
    <x v="0"/>
    <x v="13"/>
    <x v="0"/>
    <m/>
    <n v="1"/>
    <n v="4910"/>
    <n v="1"/>
    <n v="0"/>
    <n v="2"/>
    <n v="53556"/>
    <n v="139.56"/>
    <s v="People's Republic of China"/>
    <n v="98"/>
    <n v="42"/>
    <s v="???ilość kont"/>
    <s v="40"/>
  </r>
  <r>
    <s v="2015-11-21"/>
    <s v="2015-12-29"/>
    <s v="2016-01-07"/>
    <s v="2016-01-07"/>
    <n v="38"/>
    <n v="47"/>
    <s v="CHITTAGONG"/>
    <s v="FOB"/>
    <x v="0"/>
    <n v="1"/>
    <s v="HLXU842450"/>
    <s v="RAILWAY"/>
    <s v="GDAŃSK"/>
    <s v="1"/>
    <s v="20228/2015/1"/>
    <n v="54"/>
    <x v="0"/>
    <x v="33"/>
    <x v="2"/>
    <m/>
    <n v="1"/>
    <n v="1559"/>
    <n v="0"/>
    <n v="0"/>
    <n v="1"/>
    <n v="30034"/>
    <n v="49.07"/>
    <s v="Bangladesh"/>
    <n v="34"/>
    <n v="15"/>
    <s v="40"/>
    <s v="20"/>
  </r>
  <r>
    <s v="2015-11-21"/>
    <s v="2015-12-29"/>
    <s v="2016-01-07"/>
    <s v="2016-01-07"/>
    <n v="38"/>
    <n v="47"/>
    <s v="CHITTAGONG"/>
    <s v="FOB"/>
    <x v="0"/>
    <n v="1"/>
    <m/>
    <s v="RAILWAY"/>
    <s v="GDAŃSK"/>
    <s v="1"/>
    <s v="22847/2015/1"/>
    <n v="54"/>
    <x v="0"/>
    <x v="17"/>
    <x v="2"/>
    <m/>
    <n v="1"/>
    <n v="1259"/>
    <m/>
    <m/>
    <m/>
    <n v="18762"/>
    <n v="16.47"/>
    <s v="Bangladesh"/>
    <n v="12"/>
    <n v="5"/>
    <s v="LCL"/>
    <s v="LCL"/>
  </r>
  <r>
    <s v="2015-11-21"/>
    <s v="2015-12-29"/>
    <s v="2016-01-09"/>
    <s v="2016-01-09"/>
    <n v="38"/>
    <n v="49"/>
    <s v="CHITTAGONG"/>
    <s v="FOB"/>
    <x v="0"/>
    <n v="1"/>
    <s v="GESU6410882"/>
    <s v="RAILWAY"/>
    <s v="GDAŃSK"/>
    <s v="1"/>
    <s v="20231/2015/8"/>
    <n v="54"/>
    <x v="0"/>
    <x v="28"/>
    <x v="2"/>
    <m/>
    <n v="1"/>
    <n v="793"/>
    <n v="0"/>
    <n v="0"/>
    <n v="1"/>
    <n v="12294"/>
    <n v="19.03"/>
    <s v="Bangladesh"/>
    <n v="13"/>
    <n v="6"/>
    <s v="LCL"/>
    <s v="LCL"/>
  </r>
  <r>
    <s v="2015-11-21"/>
    <s v="2015-12-29"/>
    <s v="2016-01-09"/>
    <s v="2016-01-09"/>
    <n v="38"/>
    <n v="49"/>
    <s v="CHITTAGONG"/>
    <s v="FOB"/>
    <x v="0"/>
    <n v="1"/>
    <m/>
    <s v="RAILWAY"/>
    <s v="GDAŃSK"/>
    <s v="1"/>
    <s v="20467/2015/12"/>
    <n v="54"/>
    <x v="0"/>
    <x v="4"/>
    <x v="2"/>
    <m/>
    <n v="1"/>
    <n v="1339"/>
    <m/>
    <m/>
    <m/>
    <n v="20240"/>
    <n v="26.25"/>
    <s v="Bangladesh"/>
    <n v="18"/>
    <n v="8"/>
    <s v="20"/>
    <s v="LCL"/>
  </r>
  <r>
    <s v="2015-11-21"/>
    <s v="2015-12-29"/>
    <s v="2016-01-09"/>
    <s v="2016-01-09"/>
    <n v="38"/>
    <n v="49"/>
    <s v="CHITTAGONG"/>
    <s v="FOB"/>
    <x v="0"/>
    <n v="1"/>
    <m/>
    <s v="RAILWAY"/>
    <s v="GDAŃSK"/>
    <s v="1"/>
    <s v="20998/2015/4"/>
    <n v="54"/>
    <x v="0"/>
    <x v="18"/>
    <x v="2"/>
    <m/>
    <n v="1"/>
    <n v="441"/>
    <m/>
    <m/>
    <m/>
    <n v="6689"/>
    <n v="13.33"/>
    <s v="Bangladesh"/>
    <n v="9"/>
    <n v="4"/>
    <s v="LCL"/>
    <s v="LCL"/>
  </r>
  <r>
    <s v="2015-11-21"/>
    <s v="2016-01-07"/>
    <s v="2016-01-18"/>
    <s v="2016-01-18"/>
    <n v="47"/>
    <n v="58"/>
    <s v="XIAMEN"/>
    <s v="FOB"/>
    <x v="0"/>
    <n v="1"/>
    <s v="LCL"/>
    <s v="TRUCK"/>
    <s v="HAMBURG"/>
    <s v="1"/>
    <s v="26227/2015/1"/>
    <n v="54"/>
    <x v="0"/>
    <x v="47"/>
    <x v="1"/>
    <m/>
    <n v="1"/>
    <n v="210"/>
    <n v="0"/>
    <n v="0"/>
    <n v="0"/>
    <n v="3662"/>
    <n v="4.37"/>
    <s v="People's Republic of China"/>
    <n v="3"/>
    <n v="1"/>
    <s v="LCL"/>
    <s v="LCL"/>
  </r>
  <r>
    <s v="2015-11-22"/>
    <s v="2015-12-27"/>
    <s v="2015-12-30"/>
    <s v="2015-12-30"/>
    <n v="35"/>
    <n v="38"/>
    <s v="TUTICORIN"/>
    <s v="FOB"/>
    <x v="0"/>
    <n v="1"/>
    <s v="TTNU4862486"/>
    <s v="TRUCK"/>
    <s v="GDYNIA"/>
    <s v="1"/>
    <s v="21025/2015/1"/>
    <n v="54"/>
    <x v="0"/>
    <x v="48"/>
    <x v="2"/>
    <m/>
    <n v="1"/>
    <n v="476"/>
    <n v="0"/>
    <n v="1"/>
    <n v="0"/>
    <n v="10378"/>
    <n v="11.54"/>
    <s v="India"/>
    <n v="8"/>
    <n v="3"/>
    <s v="LCL"/>
    <s v="LCL"/>
  </r>
  <r>
    <s v="2015-11-22"/>
    <s v="2015-12-27"/>
    <s v="2015-12-30"/>
    <s v="2015-12-30"/>
    <n v="35"/>
    <n v="38"/>
    <s v="TUTICORIN"/>
    <s v="FOB"/>
    <x v="0"/>
    <n v="1"/>
    <m/>
    <s v="TRUCK"/>
    <s v="GDYNIA"/>
    <s v="1"/>
    <s v="24094/2015/2"/>
    <n v="54"/>
    <x v="0"/>
    <x v="11"/>
    <x v="2"/>
    <m/>
    <n v="1"/>
    <n v="666"/>
    <m/>
    <m/>
    <m/>
    <n v="12443"/>
    <n v="23.6"/>
    <s v="India"/>
    <n v="17"/>
    <n v="7"/>
    <s v="20"/>
    <s v="LCL"/>
  </r>
  <r>
    <s v="2015-11-25"/>
    <s v="2015-12-29"/>
    <s v="2016-01-04"/>
    <s v="2016-01-04"/>
    <n v="34"/>
    <n v="40"/>
    <s v="YANTIAN"/>
    <s v="FOB"/>
    <x v="0"/>
    <n v="0"/>
    <s v="NYKU8471747"/>
    <s v="RAILWAY"/>
    <s v="GDAŃSK"/>
    <s v="1"/>
    <s v="32380/2015/7"/>
    <n v="51"/>
    <x v="0"/>
    <x v="24"/>
    <x v="0"/>
    <m/>
    <n v="1"/>
    <n v="1090"/>
    <n v="0"/>
    <n v="1"/>
    <n v="0"/>
    <n v="12965"/>
    <n v="48.35"/>
    <s v="People's Republic of China"/>
    <n v="34"/>
    <n v="15"/>
    <s v="40"/>
    <s v="20"/>
  </r>
  <r>
    <s v="2015-11-25"/>
    <s v="2015-12-29"/>
    <s v="2016-01-07"/>
    <s v="2016-01-07"/>
    <n v="34"/>
    <n v="43"/>
    <s v="YANTIAN"/>
    <s v="FOB"/>
    <x v="0"/>
    <n v="0"/>
    <s v="TTNU5985720"/>
    <s v="RAILWAY"/>
    <s v="GDAŃSK"/>
    <s v="1"/>
    <s v="27228/2015/2"/>
    <n v="51"/>
    <x v="0"/>
    <x v="19"/>
    <x v="0"/>
    <m/>
    <n v="1"/>
    <n v="2347"/>
    <n v="0"/>
    <n v="1"/>
    <n v="0"/>
    <n v="19791"/>
    <n v="36.9"/>
    <s v="People's Republic of China"/>
    <n v="26"/>
    <n v="11"/>
    <s v="20"/>
    <s v="LCL"/>
  </r>
  <r>
    <s v="2015-11-25"/>
    <s v="2016-01-05"/>
    <s v="2016-01-08"/>
    <s v="2016-01-08"/>
    <n v="41"/>
    <n v="44"/>
    <s v="CHITTAGONG"/>
    <s v="FOB"/>
    <x v="0"/>
    <n v="1"/>
    <s v="HLXU3251613"/>
    <s v="TRUCK"/>
    <s v="GDAŃSK"/>
    <s v="1"/>
    <s v="20808/2015/10"/>
    <n v="54"/>
    <x v="0"/>
    <x v="14"/>
    <x v="2"/>
    <m/>
    <n v="1"/>
    <n v="530"/>
    <n v="1"/>
    <n v="0"/>
    <n v="0"/>
    <n v="11762"/>
    <n v="9.73"/>
    <s v="Bangladesh"/>
    <n v="7"/>
    <n v="3"/>
    <s v="LCL"/>
    <s v="LCL"/>
  </r>
  <r>
    <s v="2015-11-25"/>
    <s v="2016-01-05"/>
    <s v="2016-01-08"/>
    <s v="2016-01-08"/>
    <n v="41"/>
    <n v="44"/>
    <s v="CHITTAGONG"/>
    <s v="FOB"/>
    <x v="0"/>
    <n v="1"/>
    <m/>
    <s v="TRUCK"/>
    <s v="GDAŃSK"/>
    <s v="1"/>
    <s v="20998/2015/6"/>
    <n v="54"/>
    <x v="0"/>
    <x v="18"/>
    <x v="2"/>
    <m/>
    <n v="1"/>
    <n v="282"/>
    <m/>
    <m/>
    <m/>
    <n v="3440"/>
    <n v="4.26"/>
    <s v="Bangladesh"/>
    <n v="3"/>
    <n v="1"/>
    <s v="LCL"/>
    <s v="LCL"/>
  </r>
  <r>
    <s v="2015-11-25"/>
    <s v="2016-01-05"/>
    <s v="2016-01-08"/>
    <s v="2016-01-08"/>
    <n v="41"/>
    <n v="44"/>
    <s v="CHITTAGONG"/>
    <s v="FOB"/>
    <x v="0"/>
    <n v="1"/>
    <m/>
    <s v="TRUCK"/>
    <s v="GDAŃSK"/>
    <s v="1"/>
    <s v="21146/2015/1"/>
    <n v="54"/>
    <x v="0"/>
    <x v="49"/>
    <x v="2"/>
    <m/>
    <n v="1"/>
    <n v="836"/>
    <m/>
    <m/>
    <m/>
    <n v="13341"/>
    <n v="12.96"/>
    <s v="Bangladesh"/>
    <n v="9"/>
    <n v="4"/>
    <s v="LCL"/>
    <s v="LCL"/>
  </r>
  <r>
    <s v="2015-11-25"/>
    <s v="2016-01-05"/>
    <s v="2016-01-08"/>
    <s v="2016-01-08"/>
    <n v="41"/>
    <n v="44"/>
    <s v="CHITTAGONG"/>
    <s v="FOB"/>
    <x v="0"/>
    <n v="1"/>
    <s v="TGHU8413380"/>
    <s v="TRUCK"/>
    <s v="GDAŃSK"/>
    <s v="1"/>
    <s v="22075/2015/1"/>
    <n v="54"/>
    <x v="0"/>
    <x v="50"/>
    <x v="2"/>
    <m/>
    <n v="1"/>
    <n v="582"/>
    <n v="0"/>
    <n v="0"/>
    <n v="1"/>
    <n v="7469"/>
    <n v="5.44"/>
    <s v="Bangladesh"/>
    <n v="4"/>
    <n v="2"/>
    <s v="LCL"/>
    <s v="LCL"/>
  </r>
  <r>
    <s v="2015-11-25"/>
    <s v="2016-01-05"/>
    <s v="2016-01-08"/>
    <s v="2016-01-08"/>
    <n v="41"/>
    <n v="44"/>
    <s v="CHITTAGONG"/>
    <s v="FOB"/>
    <x v="0"/>
    <n v="1"/>
    <m/>
    <s v="TRUCK"/>
    <s v="GDAŃSK"/>
    <s v="1"/>
    <s v="61828/SS16/1"/>
    <n v="52"/>
    <x v="0"/>
    <x v="14"/>
    <x v="2"/>
    <m/>
    <n v="1"/>
    <n v="4036"/>
    <m/>
    <m/>
    <m/>
    <n v="68391"/>
    <n v="48.76"/>
    <s v="Bangladesh"/>
    <n v="34"/>
    <n v="15"/>
    <s v="40"/>
    <s v="20"/>
  </r>
  <r>
    <s v="2015-11-25"/>
    <s v="2016-01-11"/>
    <s v="2016-01-14"/>
    <s v="2016-01-14"/>
    <n v="47"/>
    <n v="50"/>
    <s v="XIAMEN"/>
    <s v="FOB"/>
    <x v="0"/>
    <n v="0"/>
    <s v="CLHU3337050,HLXU5015598"/>
    <s v="RAILWAY"/>
    <s v="GDAŃSK"/>
    <s v="1"/>
    <s v="29610/2015/2"/>
    <n v="51"/>
    <x v="0"/>
    <x v="35"/>
    <x v="0"/>
    <m/>
    <n v="1"/>
    <n v="2078"/>
    <n v="1"/>
    <n v="1"/>
    <n v="0"/>
    <n v="14445"/>
    <n v="76.78"/>
    <s v="People's Republic of China"/>
    <n v="54"/>
    <n v="23"/>
    <s v="40"/>
    <s v="20"/>
  </r>
  <r>
    <s v="2015-11-25"/>
    <s v="2016-01-11"/>
    <s v="2016-01-15"/>
    <s v="2016-01-15"/>
    <n v="47"/>
    <n v="51"/>
    <s v="XIAMEN"/>
    <s v="FOB"/>
    <x v="0"/>
    <n v="0"/>
    <s v="HLXU5219610"/>
    <s v="RAILWAY"/>
    <s v="GDAŃSK"/>
    <s v="1"/>
    <s v="20336/2015/9"/>
    <n v="54"/>
    <x v="0"/>
    <x v="8"/>
    <x v="0"/>
    <m/>
    <n v="1"/>
    <n v="2379"/>
    <n v="0"/>
    <n v="1"/>
    <n v="0"/>
    <n v="37491"/>
    <n v="52.02"/>
    <s v="People's Republic of China"/>
    <n v="36"/>
    <n v="16"/>
    <s v="40"/>
    <s v="20"/>
  </r>
  <r>
    <s v="2015-11-25"/>
    <s v="2016-01-11"/>
    <s v="2016-01-15"/>
    <s v="2016-01-15"/>
    <n v="47"/>
    <n v="51"/>
    <s v="XIAMEN"/>
    <s v="FOB"/>
    <x v="0"/>
    <n v="0"/>
    <s v="ITAU4199022,TGHU4493480"/>
    <s v="RAILWAY"/>
    <s v="GDAŃSK"/>
    <s v="1"/>
    <s v="62948/SS16/1"/>
    <n v="52"/>
    <x v="0"/>
    <x v="7"/>
    <x v="0"/>
    <m/>
    <n v="1"/>
    <n v="5781"/>
    <n v="0"/>
    <n v="2"/>
    <n v="0"/>
    <n v="108327"/>
    <n v="100.16"/>
    <s v="People's Republic of China"/>
    <n v="70"/>
    <n v="30"/>
    <s v="45"/>
    <s v="40"/>
  </r>
  <r>
    <s v="2015-11-25"/>
    <s v="2016-01-11"/>
    <s v="2016-01-15"/>
    <s v="2016-01-15"/>
    <n v="47"/>
    <n v="51"/>
    <s v="XIAMEN"/>
    <s v="FOB"/>
    <x v="0"/>
    <n v="0"/>
    <s v="TCLU2829540"/>
    <s v="RAILWAY"/>
    <s v="GDAŃSK"/>
    <s v="1"/>
    <s v="20336/2015/2"/>
    <n v="54"/>
    <x v="0"/>
    <x v="8"/>
    <x v="0"/>
    <m/>
    <n v="1"/>
    <n v="1088"/>
    <n v="1"/>
    <n v="0"/>
    <n v="0"/>
    <n v="16849"/>
    <n v="21.11"/>
    <s v="People's Republic of China"/>
    <n v="15"/>
    <n v="6"/>
    <s v="20"/>
    <s v="LCL"/>
  </r>
  <r>
    <s v="2015-11-27"/>
    <s v="2015-12-27"/>
    <s v="2015-12-31"/>
    <s v="2015-12-31"/>
    <n v="30"/>
    <n v="34"/>
    <s v="TUTICORIN"/>
    <s v="FOB"/>
    <x v="0"/>
    <n v="0"/>
    <s v="HLXU3268745"/>
    <s v="TRUCK"/>
    <s v="GDYNIA"/>
    <s v="1"/>
    <s v="20214/2015/8"/>
    <n v="54"/>
    <x v="0"/>
    <x v="21"/>
    <x v="0"/>
    <m/>
    <n v="1"/>
    <n v="756"/>
    <n v="1"/>
    <n v="0"/>
    <n v="0"/>
    <n v="14758"/>
    <n v="18.37"/>
    <s v="India"/>
    <n v="13"/>
    <n v="6"/>
    <s v="LCL"/>
    <s v="LCL"/>
  </r>
  <r>
    <s v="2015-11-27"/>
    <s v="2016-01-02"/>
    <s v="2016-01-14"/>
    <s v="2016-01-14"/>
    <n v="36"/>
    <n v="48"/>
    <s v="SHANGHAI"/>
    <s v="FOB"/>
    <x v="0"/>
    <n v="1"/>
    <s v="LCL"/>
    <s v="TRUCK"/>
    <s v="HAMBURG"/>
    <s v="1"/>
    <s v="19960/2015/5"/>
    <n v="54"/>
    <x v="0"/>
    <x v="13"/>
    <x v="1"/>
    <m/>
    <n v="1"/>
    <n v="302"/>
    <n v="0"/>
    <n v="0"/>
    <n v="0"/>
    <n v="3226"/>
    <n v="13"/>
    <s v="People's Republic of China"/>
    <n v="9"/>
    <n v="4"/>
    <s v="LCL"/>
    <s v="LCL"/>
  </r>
  <r>
    <s v="2015-11-27"/>
    <s v="2016-01-03"/>
    <s v="2016-01-14"/>
    <s v="2016-01-14"/>
    <n v="37"/>
    <n v="48"/>
    <s v="SHANGHAI"/>
    <s v="FOB"/>
    <x v="0"/>
    <n v="1"/>
    <s v="LCL"/>
    <s v="TRUCK"/>
    <s v="HAMBURG"/>
    <s v="1"/>
    <s v="20456/2015/3"/>
    <n v="54"/>
    <x v="0"/>
    <x v="12"/>
    <x v="1"/>
    <m/>
    <n v="1"/>
    <n v="220"/>
    <n v="0"/>
    <n v="0"/>
    <n v="0"/>
    <n v="3383"/>
    <n v="8.68"/>
    <s v="People's Republic of China"/>
    <n v="6"/>
    <n v="3"/>
    <s v="LCL"/>
    <s v="LCL"/>
  </r>
  <r>
    <s v="2015-11-27"/>
    <s v="2016-01-05"/>
    <s v="2016-01-08"/>
    <s v="2016-01-08"/>
    <n v="39"/>
    <n v="42"/>
    <s v="SHANGHAI"/>
    <s v="FOB"/>
    <x v="0"/>
    <n v="0"/>
    <s v="TCNU7102720"/>
    <s v="TRUCK"/>
    <s v="GDAŃSK"/>
    <s v="1"/>
    <s v="61545/SS16/1"/>
    <n v="52"/>
    <x v="0"/>
    <x v="51"/>
    <x v="0"/>
    <m/>
    <n v="1"/>
    <n v="2742"/>
    <n v="0"/>
    <n v="0"/>
    <n v="1"/>
    <n v="54164"/>
    <n v="59.13"/>
    <s v="People's Republic of China"/>
    <n v="41"/>
    <n v="18"/>
    <s v="40"/>
    <s v="20"/>
  </r>
  <r>
    <s v="2015-11-28"/>
    <s v="2016-01-05"/>
    <s v="2016-01-08"/>
    <s v="2016-01-08"/>
    <n v="38"/>
    <n v="41"/>
    <s v="CHITTAGONG"/>
    <s v="FOB"/>
    <x v="0"/>
    <n v="1"/>
    <s v="GESU6297903"/>
    <s v="TRUCK"/>
    <s v="GDAŃSK"/>
    <s v="1"/>
    <s v="20467/2015/13"/>
    <n v="54"/>
    <x v="0"/>
    <x v="4"/>
    <x v="2"/>
    <m/>
    <n v="1"/>
    <n v="1620"/>
    <n v="0"/>
    <n v="0"/>
    <n v="1"/>
    <n v="25178"/>
    <n v="35.14"/>
    <s v="Bangladesh"/>
    <n v="25"/>
    <n v="11"/>
    <s v="20"/>
    <s v="LCL"/>
  </r>
  <r>
    <s v="2015-11-28"/>
    <s v="2016-01-05"/>
    <s v="2016-01-08"/>
    <s v="2016-01-08"/>
    <n v="38"/>
    <n v="41"/>
    <s v="CHITTAGONG"/>
    <s v="FOB"/>
    <x v="0"/>
    <n v="1"/>
    <s v="GESU6297903,HLXU6122585"/>
    <s v="TRUCK"/>
    <s v="GDAŃSK"/>
    <s v="1"/>
    <s v="20216/2015/8"/>
    <n v="54"/>
    <x v="0"/>
    <x v="15"/>
    <x v="2"/>
    <m/>
    <n v="1"/>
    <n v="2808"/>
    <n v="0"/>
    <n v="0"/>
    <n v="2"/>
    <n v="43093"/>
    <n v="81.97"/>
    <s v="Bangladesh"/>
    <n v="57"/>
    <n v="25"/>
    <s v="40HC"/>
    <s v="20"/>
  </r>
  <r>
    <s v="2015-11-29"/>
    <s v="2016-01-11"/>
    <s v="2016-01-15"/>
    <s v="2016-01-15"/>
    <n v="43"/>
    <n v="47"/>
    <s v="NINGBO"/>
    <s v="FOB"/>
    <x v="0"/>
    <n v="0"/>
    <s v="SEGU5525080"/>
    <s v="RAILWAY"/>
    <s v="GDAŃSK"/>
    <s v="1"/>
    <s v="20632/2015/1"/>
    <n v="54"/>
    <x v="0"/>
    <x v="52"/>
    <x v="0"/>
    <m/>
    <n v="1"/>
    <n v="1297"/>
    <n v="0"/>
    <n v="1"/>
    <n v="0"/>
    <n v="18071"/>
    <n v="46.2"/>
    <s v="People's Republic of China"/>
    <n v="32"/>
    <n v="14"/>
    <s v="40"/>
    <s v="LCL"/>
  </r>
  <r>
    <s v="2015-11-30"/>
    <s v="2015-12-23"/>
    <s v="2016-01-05"/>
    <s v="2016-01-05"/>
    <n v="23"/>
    <n v="36"/>
    <s v="MUMBAI"/>
    <s v="FOB"/>
    <x v="0"/>
    <n v="0"/>
    <s v="GESU5661498"/>
    <s v="TRUCK"/>
    <s v="HAMBURG"/>
    <s v="1"/>
    <s v="20991/2015/6"/>
    <n v="54"/>
    <x v="0"/>
    <x v="25"/>
    <x v="0"/>
    <m/>
    <n v="1"/>
    <n v="2823"/>
    <n v="0"/>
    <n v="0"/>
    <n v="1"/>
    <n v="47064"/>
    <n v="64.41"/>
    <s v="India"/>
    <n v="45"/>
    <n v="19"/>
    <s v="40"/>
    <s v="20"/>
  </r>
  <r>
    <s v="2015-11-30"/>
    <s v="2015-12-23"/>
    <s v="2016-01-05"/>
    <s v="2016-01-05"/>
    <n v="23"/>
    <n v="36"/>
    <s v="MUMBAI"/>
    <s v="FOB"/>
    <x v="0"/>
    <n v="0"/>
    <s v="HLXU8595144"/>
    <s v="TRUCK"/>
    <s v="HAMBURG"/>
    <s v="1"/>
    <s v="20991/2015/2"/>
    <n v="54"/>
    <x v="0"/>
    <x v="25"/>
    <x v="0"/>
    <m/>
    <n v="1"/>
    <n v="2868"/>
    <n v="0"/>
    <n v="0"/>
    <n v="1"/>
    <n v="51577"/>
    <n v="66.42"/>
    <s v="India"/>
    <n v="46"/>
    <n v="20"/>
    <s v="40"/>
    <s v="20"/>
  </r>
  <r>
    <s v="2015-11-30"/>
    <s v="2016-01-01"/>
    <s v="2016-01-07"/>
    <s v="2016-01-07"/>
    <n v="32"/>
    <n v="38"/>
    <s v="NINGBO"/>
    <s v="FOB"/>
    <x v="0"/>
    <n v="0"/>
    <s v="YMLU8263706"/>
    <s v="RAILWAY"/>
    <s v="GDAŃSK"/>
    <s v="1"/>
    <s v="21046/2015/9"/>
    <n v="54"/>
    <x v="0"/>
    <x v="0"/>
    <x v="0"/>
    <m/>
    <n v="1"/>
    <n v="1266"/>
    <n v="0"/>
    <n v="0"/>
    <n v="1"/>
    <n v="23605"/>
    <n v="57.75"/>
    <s v="People's Republic of China"/>
    <n v="40"/>
    <n v="17"/>
    <s v="40"/>
    <s v="20"/>
  </r>
  <r>
    <s v="2015-11-30"/>
    <s v="2016-01-04"/>
    <s v="2016-01-14"/>
    <s v="2016-01-14"/>
    <n v="35"/>
    <n v="45"/>
    <s v="NINGBO"/>
    <s v="FOB"/>
    <x v="0"/>
    <n v="1"/>
    <s v="LCL"/>
    <s v="TRUCK"/>
    <s v="HAMBURG"/>
    <s v="1"/>
    <s v="20613/2015/3"/>
    <n v="54"/>
    <x v="0"/>
    <x v="53"/>
    <x v="1"/>
    <m/>
    <n v="1"/>
    <n v="267"/>
    <n v="0"/>
    <n v="0"/>
    <n v="0"/>
    <n v="4141"/>
    <n v="4.26"/>
    <s v="People's Republic of China"/>
    <n v="3"/>
    <n v="1"/>
    <s v="LCL"/>
    <s v="LCL"/>
  </r>
  <r>
    <s v="2015-11-30"/>
    <s v="2016-01-07"/>
    <s v="2016-01-11"/>
    <s v="2016-01-11"/>
    <n v="38"/>
    <n v="42"/>
    <s v="JAKARTA"/>
    <s v="FOB"/>
    <x v="0"/>
    <n v="0"/>
    <s v="HLXU1239590"/>
    <s v="RAILWAY"/>
    <s v="GDAŃSK"/>
    <s v="1"/>
    <s v="21037/2015/1"/>
    <n v="54"/>
    <x v="0"/>
    <x v="54"/>
    <x v="0"/>
    <m/>
    <n v="1"/>
    <n v="1152"/>
    <n v="1"/>
    <n v="0"/>
    <n v="0"/>
    <n v="19211"/>
    <n v="20.63"/>
    <s v="Indonesia"/>
    <n v="14"/>
    <n v="6"/>
    <s v="LCL"/>
    <s v="LCL"/>
  </r>
  <r>
    <s v="2015-12-01"/>
    <s v="2016-01-09"/>
    <s v="2016-01-15"/>
    <s v="2016-01-15"/>
    <n v="39"/>
    <n v="45"/>
    <s v="XIAMEN"/>
    <s v="FOB"/>
    <x v="0"/>
    <n v="1"/>
    <s v="LCL"/>
    <s v="TRUCK"/>
    <s v="GDAŃSK"/>
    <s v="1"/>
    <s v="20461/2015/1"/>
    <n v="52"/>
    <x v="0"/>
    <x v="55"/>
    <x v="1"/>
    <m/>
    <n v="1"/>
    <n v="21"/>
    <n v="0"/>
    <n v="0"/>
    <n v="0"/>
    <n v="2040"/>
    <n v="1.76"/>
    <s v="People's Republic of China"/>
    <n v="1"/>
    <n v="1"/>
    <s v="LCL"/>
    <s v="LCL"/>
  </r>
  <r>
    <s v="2015-12-01"/>
    <s v="2016-01-09"/>
    <s v="2016-01-13"/>
    <s v="2016-01-13"/>
    <n v="39"/>
    <n v="43"/>
    <s v="XIAMEN"/>
    <s v="FOB"/>
    <x v="0"/>
    <n v="0"/>
    <s v="MRKU2508247,MSKU0497079,MSKU9933580"/>
    <s v="RAILWAY"/>
    <s v="GDAŃSK"/>
    <s v="1"/>
    <s v="20647/2015/5"/>
    <n v="54"/>
    <x v="0"/>
    <x v="55"/>
    <x v="0"/>
    <m/>
    <n v="1"/>
    <n v="3595"/>
    <n v="0"/>
    <n v="0"/>
    <n v="3"/>
    <n v="49348"/>
    <n v="169.4"/>
    <s v="People's Republic of China"/>
    <n v="119"/>
    <n v="51"/>
    <n v="40"/>
    <s v="40"/>
  </r>
  <r>
    <m/>
    <m/>
    <m/>
    <m/>
    <m/>
    <m/>
    <m/>
    <m/>
    <x v="0"/>
    <m/>
    <m/>
    <m/>
    <m/>
    <m/>
    <m/>
    <m/>
    <x v="1"/>
    <x v="16"/>
    <x v="2"/>
    <m/>
    <n v="1"/>
    <m/>
    <m/>
    <m/>
    <m/>
    <m/>
    <m/>
    <s v="People's Republic of China"/>
    <n v="0"/>
    <n v="0"/>
    <n v="20"/>
    <m/>
  </r>
  <r>
    <s v="2015-12-01"/>
    <s v="2016-01-09"/>
    <s v="2016-01-13"/>
    <s v="2016-01-13"/>
    <n v="39"/>
    <n v="43"/>
    <s v="XIAMEN"/>
    <s v="FOB"/>
    <x v="0"/>
    <n v="0"/>
    <s v="MRKU3741905,MSKU0818327,PONU8162261"/>
    <s v="RAILWAY"/>
    <s v="GDAŃSK"/>
    <s v="1"/>
    <s v="20647/2015/1"/>
    <n v="54"/>
    <x v="0"/>
    <x v="55"/>
    <x v="0"/>
    <m/>
    <n v="1"/>
    <n v="3374"/>
    <n v="0"/>
    <n v="0"/>
    <n v="3"/>
    <n v="44145"/>
    <n v="172.84"/>
    <s v="People's Republic of China"/>
    <n v="121"/>
    <n v="52"/>
    <n v="40"/>
    <s v="40"/>
  </r>
  <r>
    <m/>
    <m/>
    <m/>
    <m/>
    <m/>
    <m/>
    <m/>
    <m/>
    <x v="0"/>
    <m/>
    <m/>
    <m/>
    <m/>
    <m/>
    <m/>
    <m/>
    <x v="1"/>
    <x v="16"/>
    <x v="2"/>
    <m/>
    <n v="1"/>
    <m/>
    <m/>
    <m/>
    <m/>
    <m/>
    <m/>
    <s v="People's Republic of China"/>
    <n v="0"/>
    <n v="0"/>
    <n v="20"/>
    <m/>
  </r>
  <r>
    <s v="2015-12-01"/>
    <s v="2016-01-09"/>
    <s v="2016-01-13"/>
    <s v="2016-01-13"/>
    <n v="39"/>
    <n v="43"/>
    <s v="XIAMEN"/>
    <s v="FOB"/>
    <x v="0"/>
    <n v="0"/>
    <s v="PONU0303105"/>
    <s v="RAILWAY"/>
    <s v="GDAŃSK"/>
    <s v="1"/>
    <s v="20368/2015/2"/>
    <n v="54"/>
    <x v="0"/>
    <x v="20"/>
    <x v="0"/>
    <m/>
    <n v="1"/>
    <n v="972"/>
    <n v="1"/>
    <n v="0"/>
    <n v="0"/>
    <n v="16399"/>
    <n v="14.58"/>
    <s v="People's Republic of China"/>
    <n v="10"/>
    <n v="4"/>
    <s v="LCL"/>
    <s v="LCL"/>
  </r>
  <r>
    <s v="2015-12-01"/>
    <s v="2016-01-09"/>
    <s v="2016-01-14"/>
    <s v="2016-01-14"/>
    <n v="39"/>
    <n v="44"/>
    <s v="CHITTAGONG"/>
    <s v="FOB"/>
    <x v="0"/>
    <n v="1"/>
    <s v="MRKU0220014"/>
    <s v="RAILWAY"/>
    <s v="GDAŃSK"/>
    <s v="1"/>
    <s v="20216/2015/9"/>
    <n v="54"/>
    <x v="0"/>
    <x v="15"/>
    <x v="2"/>
    <m/>
    <n v="1"/>
    <n v="516"/>
    <n v="0"/>
    <n v="1"/>
    <n v="0"/>
    <n v="8444"/>
    <n v="11.7"/>
    <s v="Bangladesh"/>
    <n v="8"/>
    <n v="4"/>
    <s v="LCL"/>
    <s v="LCL"/>
  </r>
  <r>
    <s v="2015-12-01"/>
    <s v="2016-01-09"/>
    <s v="2016-01-14"/>
    <s v="2016-01-14"/>
    <n v="39"/>
    <n v="44"/>
    <s v="CHITTAGONG"/>
    <s v="FOB"/>
    <x v="0"/>
    <n v="1"/>
    <m/>
    <s v="RAILWAY"/>
    <s v="GDAŃSK"/>
    <s v="1"/>
    <s v="20231/2015/9"/>
    <n v="54"/>
    <x v="0"/>
    <x v="28"/>
    <x v="2"/>
    <m/>
    <n v="1"/>
    <n v="1006"/>
    <m/>
    <m/>
    <m/>
    <n v="16430"/>
    <n v="20.46"/>
    <s v="Bangladesh"/>
    <n v="14"/>
    <n v="6"/>
    <s v="LCL"/>
    <s v="LCL"/>
  </r>
  <r>
    <s v="2015-12-01"/>
    <s v="2016-01-09"/>
    <s v="2016-01-14"/>
    <s v="2016-01-14"/>
    <n v="39"/>
    <n v="44"/>
    <s v="CHITTAGONG"/>
    <s v="FOB"/>
    <x v="0"/>
    <n v="1"/>
    <m/>
    <s v="RAILWAY"/>
    <s v="GDAŃSK"/>
    <s v="1"/>
    <s v="20808/2015/11"/>
    <n v="54"/>
    <x v="0"/>
    <x v="14"/>
    <x v="2"/>
    <m/>
    <n v="1"/>
    <n v="1052"/>
    <m/>
    <m/>
    <m/>
    <n v="18138"/>
    <n v="15.04"/>
    <s v="Bangladesh"/>
    <n v="11"/>
    <n v="5"/>
    <s v="LCL"/>
    <s v="LCL"/>
  </r>
  <r>
    <s v="2015-12-03"/>
    <s v="2016-01-11"/>
    <s v="2016-01-15"/>
    <s v="2016-01-15"/>
    <n v="39"/>
    <n v="43"/>
    <s v="XIAMEN"/>
    <s v="FOB"/>
    <x v="0"/>
    <n v="0"/>
    <s v="HLXU6240612"/>
    <s v="TRUCK"/>
    <s v="HAMBURG"/>
    <s v="1"/>
    <s v="29754/2015/3"/>
    <n v="51"/>
    <x v="0"/>
    <x v="26"/>
    <x v="0"/>
    <m/>
    <n v="1"/>
    <n v="1184"/>
    <n v="0"/>
    <n v="0"/>
    <n v="1"/>
    <n v="9766"/>
    <n v="55.67"/>
    <s v="People's Republic of China"/>
    <n v="39"/>
    <n v="17"/>
    <s v="40"/>
    <s v="20"/>
  </r>
  <r>
    <s v="2015-12-03"/>
    <s v="2016-01-12"/>
    <s v="2016-01-19"/>
    <s v="2016-01-19"/>
    <n v="40"/>
    <n v="47"/>
    <s v="XIAMEN"/>
    <s v="FOB"/>
    <x v="0"/>
    <n v="0"/>
    <s v="TCLU5997716"/>
    <s v="RAILWAY"/>
    <s v="GDAŃSK"/>
    <s v="1"/>
    <s v="29754/2015/2"/>
    <n v="51"/>
    <x v="0"/>
    <x v="26"/>
    <x v="0"/>
    <m/>
    <n v="1"/>
    <n v="1465"/>
    <n v="0"/>
    <n v="0"/>
    <n v="1"/>
    <n v="12657"/>
    <n v="60.83"/>
    <s v="People's Republic of China"/>
    <n v="43"/>
    <n v="18"/>
    <s v="40"/>
    <s v="20"/>
  </r>
  <r>
    <s v="2015-12-07"/>
    <s v="2016-01-09"/>
    <s v="2016-01-15"/>
    <s v="2016-01-15"/>
    <n v="33"/>
    <n v="39"/>
    <s v="NINGBO"/>
    <s v="FOB"/>
    <x v="0"/>
    <n v="0"/>
    <s v="PONU1712474"/>
    <s v="RAILWAY"/>
    <s v="GDAŃSK"/>
    <s v="1"/>
    <s v="61556/SS16/1"/>
    <n v="52"/>
    <x v="0"/>
    <x v="53"/>
    <x v="0"/>
    <m/>
    <n v="1"/>
    <n v="2188"/>
    <n v="0"/>
    <n v="1"/>
    <n v="0"/>
    <n v="32602"/>
    <n v="46"/>
    <s v="People's Republic of China"/>
    <n v="32"/>
    <n v="14"/>
    <s v="40"/>
    <s v="LCL"/>
  </r>
  <r>
    <s v="2015-12-07"/>
    <s v="2016-01-11"/>
    <s v="2016-01-22"/>
    <s v="2016-01-22"/>
    <n v="35"/>
    <n v="46"/>
    <s v="SHANGHAI"/>
    <s v="FOB"/>
    <x v="0"/>
    <n v="1"/>
    <s v="LCL"/>
    <s v="TRUCK"/>
    <s v="HAMBURG"/>
    <s v="1"/>
    <s v="21782/2015/1"/>
    <n v="54"/>
    <x v="0"/>
    <x v="43"/>
    <x v="1"/>
    <m/>
    <n v="1"/>
    <n v="316"/>
    <n v="0"/>
    <n v="0"/>
    <n v="0"/>
    <n v="5049"/>
    <n v="12.75"/>
    <s v="People's Republic of China"/>
    <n v="9"/>
    <n v="4"/>
    <s v="LCL"/>
    <s v="LCL"/>
  </r>
  <r>
    <s v="2015-12-09"/>
    <s v="2015-12-11"/>
    <s v="2015-12-17"/>
    <s v="2015-12-17"/>
    <n v="2"/>
    <n v="8"/>
    <s v="DHAKA"/>
    <s v="FOB"/>
    <x v="2"/>
    <n v="1"/>
    <s v="AIR"/>
    <s v="TRUCK"/>
    <s v="ŁÓDŹ"/>
    <s v="1"/>
    <s v="62133/SS16/1"/>
    <n v="54"/>
    <x v="0"/>
    <x v="28"/>
    <x v="3"/>
    <n v="1"/>
    <m/>
    <n v="1032"/>
    <n v="0"/>
    <n v="0"/>
    <n v="0"/>
    <n v="13946"/>
    <n v="21.95"/>
    <s v="Bangladesh"/>
    <n v="15"/>
    <n v="7"/>
    <s v="20"/>
    <s v="LCL"/>
  </r>
  <r>
    <s v="2015-12-09"/>
    <s v="2015-12-14"/>
    <s v="2015-12-17"/>
    <s v="2015-12-17"/>
    <n v="5"/>
    <n v="8"/>
    <s v="ŁÓDŹ"/>
    <s v="DDU"/>
    <x v="2"/>
    <n v="1"/>
    <s v="AIR"/>
    <s v="TRUCK"/>
    <s v="WARSZAWA"/>
    <s v="1"/>
    <s v="21017/2015/1"/>
    <n v="54"/>
    <x v="0"/>
    <x v="56"/>
    <x v="3"/>
    <n v="1"/>
    <m/>
    <n v="391"/>
    <n v="0"/>
    <n v="0"/>
    <n v="0"/>
    <n v="7443"/>
    <n v="6.89"/>
    <s v="India"/>
    <n v="5"/>
    <n v="2"/>
    <s v="LCL"/>
    <s v="LCL"/>
  </r>
  <r>
    <s v="2015-12-09"/>
    <s v="2016-01-09"/>
    <s v="2016-01-13"/>
    <s v="2016-01-13"/>
    <n v="31"/>
    <n v="35"/>
    <s v="YANTIAN"/>
    <s v="FOB"/>
    <x v="0"/>
    <n v="0"/>
    <s v="MSKU9159956"/>
    <s v="RAILWAY"/>
    <s v="GDAŃSK"/>
    <s v="1"/>
    <s v="32380/2015/3"/>
    <n v="51"/>
    <x v="0"/>
    <x v="24"/>
    <x v="0"/>
    <m/>
    <n v="1"/>
    <n v="1205"/>
    <n v="0"/>
    <n v="1"/>
    <n v="0"/>
    <n v="13053"/>
    <n v="57.47"/>
    <s v="People's Republic of China"/>
    <n v="40"/>
    <n v="17"/>
    <s v="40"/>
    <s v="20"/>
  </r>
  <r>
    <s v="2015-12-12"/>
    <s v="2015-12-14"/>
    <s v="2015-12-23"/>
    <s v="2015-12-23"/>
    <n v="2"/>
    <n v="11"/>
    <s v="ŁÓDŹ"/>
    <s v="DDU"/>
    <x v="2"/>
    <n v="1"/>
    <s v="AIR"/>
    <s v="TRUCK"/>
    <s v="FRANKFURT"/>
    <s v="1"/>
    <s v="20467/2015/1"/>
    <n v="54"/>
    <x v="0"/>
    <x v="4"/>
    <x v="3"/>
    <n v="1"/>
    <m/>
    <n v="822"/>
    <n v="0"/>
    <n v="0"/>
    <n v="0"/>
    <n v="12568"/>
    <n v="21.38"/>
    <s v="Bangladesh"/>
    <n v="15"/>
    <n v="6"/>
    <s v="20"/>
    <s v="LCL"/>
  </r>
  <r>
    <s v="2015-12-12"/>
    <s v="2015-12-17"/>
    <s v="2015-12-17"/>
    <s v="2015-12-17"/>
    <n v="5"/>
    <n v="5"/>
    <s v="ISTANBUL"/>
    <s v="FCA"/>
    <x v="3"/>
    <n v="0"/>
    <m/>
    <s v="TRUCK"/>
    <s v="ŁÓDŹ"/>
    <s v="1"/>
    <s v="21779/2015/1"/>
    <n v="54"/>
    <x v="0"/>
    <x v="57"/>
    <x v="0"/>
    <m/>
    <n v="1"/>
    <n v="702"/>
    <n v="0"/>
    <n v="0"/>
    <n v="0"/>
    <n v="73683"/>
    <n v="50.54"/>
    <s v="Turkey"/>
    <n v="35"/>
    <n v="15"/>
    <s v="40"/>
    <s v="20"/>
  </r>
  <r>
    <s v="2015-12-13"/>
    <s v="2016-01-14"/>
    <s v="2016-01-22"/>
    <s v="2016-01-22"/>
    <n v="32"/>
    <n v="40"/>
    <s v="SHENZHEN"/>
    <s v="FOB"/>
    <x v="0"/>
    <n v="1"/>
    <s v="LCL"/>
    <s v="TRUCK"/>
    <s v="HAMBURG"/>
    <s v="1"/>
    <s v="35144/2015/3"/>
    <n v="51"/>
    <x v="0"/>
    <x v="58"/>
    <x v="1"/>
    <m/>
    <n v="1"/>
    <n v="280"/>
    <n v="0"/>
    <n v="0"/>
    <n v="0"/>
    <n v="2264"/>
    <n v="10.15"/>
    <s v="People's Republic of China"/>
    <n v="7"/>
    <n v="3"/>
    <s v="LCL"/>
    <s v="LCL"/>
  </r>
  <r>
    <s v="2015-12-14"/>
    <s v="2016-01-14"/>
    <s v="2016-01-22"/>
    <s v="2016-01-22"/>
    <n v="31"/>
    <n v="39"/>
    <s v="NINGBO"/>
    <s v="FOB"/>
    <x v="0"/>
    <n v="1"/>
    <s v="LCL"/>
    <s v="TRUCK"/>
    <s v="HAMBURG"/>
    <s v="1"/>
    <s v="35144/2015/1"/>
    <n v="51"/>
    <x v="0"/>
    <x v="58"/>
    <x v="1"/>
    <m/>
    <n v="1"/>
    <n v="640"/>
    <n v="0"/>
    <n v="0"/>
    <n v="0"/>
    <n v="4700"/>
    <n v="8.15"/>
    <s v="People's Republic of China"/>
    <n v="6"/>
    <n v="2"/>
    <s v="LCL"/>
    <s v="LCL"/>
  </r>
  <r>
    <s v="2015-12-14"/>
    <s v="2016-01-15"/>
    <s v="2016-01-20"/>
    <s v="2016-01-20"/>
    <n v="32"/>
    <n v="37"/>
    <s v="NINGBO"/>
    <s v="FOB"/>
    <x v="0"/>
    <n v="0"/>
    <s v="MIEU0054931,MRKU3084652,MSKU6405038,PONU7519035"/>
    <s v="RAILWAY"/>
    <s v="GDAŃSK"/>
    <s v="1"/>
    <s v="21046/2015/3"/>
    <n v="54"/>
    <x v="0"/>
    <x v="0"/>
    <x v="0"/>
    <m/>
    <n v="1"/>
    <n v="4911"/>
    <n v="0"/>
    <n v="1"/>
    <n v="3"/>
    <n v="85928"/>
    <n v="242.59"/>
    <s v="People's Republic of China"/>
    <n v="170"/>
    <n v="73"/>
    <n v="40"/>
    <n v="40"/>
  </r>
  <r>
    <m/>
    <m/>
    <m/>
    <m/>
    <m/>
    <m/>
    <m/>
    <m/>
    <x v="0"/>
    <m/>
    <m/>
    <m/>
    <m/>
    <m/>
    <m/>
    <m/>
    <x v="1"/>
    <x v="16"/>
    <x v="0"/>
    <m/>
    <n v="1"/>
    <m/>
    <m/>
    <m/>
    <m/>
    <m/>
    <m/>
    <s v="People's Republic of China"/>
    <n v="0"/>
    <n v="0"/>
    <n v="40"/>
    <n v="20"/>
  </r>
  <r>
    <m/>
    <m/>
    <m/>
    <m/>
    <m/>
    <m/>
    <m/>
    <m/>
    <x v="0"/>
    <m/>
    <m/>
    <m/>
    <m/>
    <m/>
    <m/>
    <m/>
    <x v="1"/>
    <x v="16"/>
    <x v="0"/>
    <m/>
    <n v="1"/>
    <m/>
    <m/>
    <m/>
    <m/>
    <m/>
    <m/>
    <s v="People's Republic of China"/>
    <n v="0"/>
    <n v="0"/>
    <n v="20"/>
    <m/>
  </r>
  <r>
    <s v="2015-12-18"/>
    <s v="2015-12-21"/>
    <s v="2015-12-23"/>
    <s v="2015-12-23"/>
    <n v="3"/>
    <n v="5"/>
    <s v="ŁÓDŹ"/>
    <s v="DDU"/>
    <x v="2"/>
    <n v="1"/>
    <s v="AIR"/>
    <s v="TRUCK"/>
    <s v="WARSZAWA"/>
    <s v="1"/>
    <s v="20214/2015/9"/>
    <n v="54"/>
    <x v="0"/>
    <x v="21"/>
    <x v="3"/>
    <n v="1"/>
    <m/>
    <n v="1322"/>
    <n v="0"/>
    <n v="0"/>
    <n v="0"/>
    <n v="22566"/>
    <m/>
    <s v="India"/>
    <n v="0"/>
    <n v="0"/>
    <s v="LCL"/>
    <s v="LCL"/>
  </r>
  <r>
    <s v="2015-12-18"/>
    <s v="2015-12-22"/>
    <s v="2015-12-31"/>
    <s v="2015-12-31"/>
    <n v="4"/>
    <n v="13"/>
    <s v="ŁÓDŹ"/>
    <s v="DDU"/>
    <x v="2"/>
    <n v="1"/>
    <s v="AIR"/>
    <s v="TRUCK"/>
    <s v="WARSZAWA"/>
    <s v="1"/>
    <s v="20214/2015/10"/>
    <n v="54"/>
    <x v="0"/>
    <x v="21"/>
    <x v="3"/>
    <n v="1"/>
    <m/>
    <n v="669"/>
    <n v="0"/>
    <n v="0"/>
    <n v="0"/>
    <n v="11676"/>
    <m/>
    <s v="India"/>
    <n v="0"/>
    <n v="0"/>
    <s v="LCL"/>
    <s v="LCL"/>
  </r>
  <r>
    <s v="2015-12-18"/>
    <s v="2016-01-25"/>
    <s v="2016-01-28"/>
    <s v="2016-01-28"/>
    <n v="38"/>
    <n v="41"/>
    <s v="SHANGHAI"/>
    <s v="FOB"/>
    <x v="0"/>
    <n v="0"/>
    <s v="HLXU5113980"/>
    <s v="TRUCK"/>
    <s v="GDAŃSK"/>
    <s v="1"/>
    <s v="23568/2015/2"/>
    <n v="52"/>
    <x v="0"/>
    <x v="45"/>
    <x v="0"/>
    <m/>
    <n v="1"/>
    <n v="2167"/>
    <n v="0"/>
    <n v="1"/>
    <n v="0"/>
    <n v="39900"/>
    <n v="44.72"/>
    <s v="People's Republic of China"/>
    <n v="31"/>
    <n v="13"/>
    <s v="40"/>
    <s v="LCL"/>
  </r>
  <r>
    <s v="2015-12-19"/>
    <s v="2015-12-22"/>
    <s v="2015-12-23"/>
    <s v="2015-12-23"/>
    <n v="3"/>
    <n v="4"/>
    <s v="ŁÓDŹ"/>
    <s v="DDU"/>
    <x v="2"/>
    <n v="1"/>
    <s v="AIR"/>
    <s v="TRUCK"/>
    <s v="WARSZAWA"/>
    <s v="1"/>
    <s v="26207/2015/1"/>
    <n v="54"/>
    <x v="0"/>
    <x v="59"/>
    <x v="3"/>
    <n v="1"/>
    <m/>
    <n v="268"/>
    <n v="0"/>
    <n v="0"/>
    <n v="0"/>
    <n v="3311"/>
    <m/>
    <s v="India"/>
    <n v="0"/>
    <n v="0"/>
    <s v="LCL"/>
    <s v="LCL"/>
  </r>
  <r>
    <s v="2015-12-19"/>
    <s v="2016-01-10"/>
    <s v="2016-01-14"/>
    <s v="2016-01-14"/>
    <n v="22"/>
    <n v="26"/>
    <s v="TUTICORIN"/>
    <s v="FOB"/>
    <x v="0"/>
    <n v="1"/>
    <s v="MRKU8549496"/>
    <s v="TRUCK"/>
    <s v="HAMBURG"/>
    <s v="1"/>
    <s v="20217/2015/9"/>
    <n v="54"/>
    <x v="0"/>
    <x v="10"/>
    <x v="2"/>
    <m/>
    <n v="1"/>
    <n v="531"/>
    <n v="1"/>
    <n v="0"/>
    <n v="0"/>
    <n v="9414"/>
    <n v="5.15"/>
    <s v="India"/>
    <n v="4"/>
    <n v="2"/>
    <s v="LCL"/>
    <s v="LCL"/>
  </r>
  <r>
    <s v="2015-12-19"/>
    <s v="2016-01-10"/>
    <s v="2016-01-14"/>
    <s v="2016-01-14"/>
    <n v="22"/>
    <n v="26"/>
    <s v="TUTICORIN"/>
    <s v="FOB"/>
    <x v="0"/>
    <n v="1"/>
    <m/>
    <s v="TRUCK"/>
    <s v="HAMBURG"/>
    <s v="1"/>
    <s v="61693/SS16/1"/>
    <n v="52"/>
    <x v="0"/>
    <x v="10"/>
    <x v="2"/>
    <m/>
    <n v="1"/>
    <n v="1255"/>
    <m/>
    <m/>
    <m/>
    <n v="24666"/>
    <n v="11.67"/>
    <s v="India"/>
    <n v="8"/>
    <n v="4"/>
    <s v="LCL"/>
    <s v="LCL"/>
  </r>
  <r>
    <s v="2015-12-19"/>
    <s v="2016-01-10"/>
    <s v="2016-01-14"/>
    <s v="2016-01-14"/>
    <n v="22"/>
    <n v="26"/>
    <s v="TUTICORIN"/>
    <s v="FOB"/>
    <x v="0"/>
    <n v="1"/>
    <m/>
    <s v="TRUCK"/>
    <s v="HAMBURG"/>
    <s v="1"/>
    <s v="61693/SS16/2"/>
    <n v="52"/>
    <x v="0"/>
    <x v="10"/>
    <x v="2"/>
    <m/>
    <n v="1"/>
    <n v="767"/>
    <m/>
    <m/>
    <m/>
    <n v="13010"/>
    <n v="7.51"/>
    <s v="India"/>
    <n v="5"/>
    <n v="2"/>
    <s v="LCL"/>
    <s v="LCL"/>
  </r>
  <r>
    <s v="2015-12-19"/>
    <s v="2016-01-22"/>
    <s v="2016-01-27"/>
    <s v="2016-01-27"/>
    <n v="34"/>
    <n v="39"/>
    <s v="SHANGHAI"/>
    <s v="FOB"/>
    <x v="0"/>
    <n v="0"/>
    <s v="MRKU3199245,MRKU4287340,MSKU9757264"/>
    <s v="RAILWAY"/>
    <s v="GDAŃSK"/>
    <s v="1"/>
    <s v="27355/2015/3"/>
    <n v="51"/>
    <x v="0"/>
    <x v="1"/>
    <x v="0"/>
    <m/>
    <n v="1"/>
    <n v="4873"/>
    <n v="0"/>
    <n v="0"/>
    <n v="3"/>
    <n v="68820"/>
    <n v="190.48"/>
    <s v="People's Republic of China"/>
    <n v="133"/>
    <n v="57"/>
    <n v="40"/>
    <n v="40"/>
  </r>
  <r>
    <m/>
    <m/>
    <m/>
    <m/>
    <m/>
    <m/>
    <m/>
    <m/>
    <x v="0"/>
    <m/>
    <m/>
    <m/>
    <m/>
    <m/>
    <m/>
    <m/>
    <x v="1"/>
    <x v="16"/>
    <x v="2"/>
    <m/>
    <n v="1"/>
    <m/>
    <m/>
    <m/>
    <m/>
    <m/>
    <m/>
    <s v="People's Republic of China"/>
    <n v="0"/>
    <n v="0"/>
    <n v="40"/>
    <n v="20"/>
  </r>
  <r>
    <s v="2015-12-19"/>
    <s v="2016-01-25"/>
    <s v="2016-01-28"/>
    <s v="2016-01-28"/>
    <n v="37"/>
    <n v="40"/>
    <s v="CHITTAGONG"/>
    <s v="FOB"/>
    <x v="0"/>
    <n v="0"/>
    <s v="HLXU8313174"/>
    <s v="TRUCK"/>
    <s v="GDAŃSK"/>
    <s v="1"/>
    <s v="20222/2015/4"/>
    <n v="54"/>
    <x v="0"/>
    <x v="17"/>
    <x v="0"/>
    <m/>
    <n v="1"/>
    <n v="1959"/>
    <n v="0"/>
    <n v="0"/>
    <n v="1"/>
    <n v="45646"/>
    <n v="69.36"/>
    <s v="Bangladesh"/>
    <n v="49"/>
    <n v="21"/>
    <s v="40"/>
    <s v="20"/>
  </r>
  <r>
    <s v="2015-12-19"/>
    <s v="2016-01-25"/>
    <s v="2016-01-29"/>
    <s v="2016-01-29"/>
    <n v="37"/>
    <n v="41"/>
    <s v="CHITTAGONG"/>
    <s v="FOB"/>
    <x v="0"/>
    <n v="1"/>
    <s v="CPSU6401873"/>
    <s v="RAILWAY"/>
    <s v="GDAŃSK"/>
    <s v="1"/>
    <s v="20222/2015/3"/>
    <n v="54"/>
    <x v="0"/>
    <x v="17"/>
    <x v="0"/>
    <m/>
    <n v="1"/>
    <n v="1934"/>
    <n v="0"/>
    <n v="0"/>
    <n v="1"/>
    <n v="43626"/>
    <n v="69.930000000000007"/>
    <s v="Bangladesh"/>
    <n v="49"/>
    <n v="21"/>
    <s v="40"/>
    <s v="20"/>
  </r>
  <r>
    <s v="2015-12-19"/>
    <s v="2016-01-25"/>
    <s v="2016-01-29"/>
    <s v="2016-01-29"/>
    <n v="37"/>
    <n v="41"/>
    <s v="CHITTAGONG"/>
    <s v="FOB"/>
    <x v="0"/>
    <n v="1"/>
    <s v="HLXU6216616"/>
    <s v="RAILWAY"/>
    <s v="GDAŃSK"/>
    <s v="1"/>
    <s v="20370/2015/2"/>
    <n v="54"/>
    <x v="0"/>
    <x v="3"/>
    <x v="2"/>
    <m/>
    <n v="1"/>
    <n v="401"/>
    <n v="0"/>
    <n v="0"/>
    <n v="1"/>
    <n v="6101"/>
    <n v="11.47"/>
    <s v="Bangladesh"/>
    <n v="8"/>
    <n v="3"/>
    <s v="LCL"/>
    <s v="LCL"/>
  </r>
  <r>
    <s v="2015-12-19"/>
    <s v="2016-01-25"/>
    <s v="2016-01-29"/>
    <s v="2016-01-29"/>
    <n v="37"/>
    <n v="41"/>
    <s v="CHITTAGONG"/>
    <s v="FOB"/>
    <x v="0"/>
    <n v="1"/>
    <m/>
    <s v="RAILWAY"/>
    <s v="GDAŃSK"/>
    <s v="1"/>
    <s v="20467/2015/14"/>
    <n v="54"/>
    <x v="0"/>
    <x v="4"/>
    <x v="2"/>
    <m/>
    <n v="1"/>
    <n v="1685"/>
    <m/>
    <m/>
    <m/>
    <n v="28562"/>
    <n v="44.25"/>
    <s v="Bangladesh"/>
    <n v="31"/>
    <n v="13"/>
    <s v="40"/>
    <s v="LCL"/>
  </r>
  <r>
    <s v="2015-12-19"/>
    <s v="2016-01-25"/>
    <s v="2016-01-29"/>
    <s v="2016-01-29"/>
    <n v="37"/>
    <n v="41"/>
    <s v="CHITTAGONG"/>
    <s v="FOB"/>
    <x v="0"/>
    <n v="1"/>
    <s v="TCLU8360059"/>
    <s v="RAILWAY"/>
    <s v="GDAŃSK"/>
    <s v="1"/>
    <s v="20808/2015/3"/>
    <n v="54"/>
    <x v="0"/>
    <x v="14"/>
    <x v="0"/>
    <m/>
    <n v="1"/>
    <n v="3598"/>
    <n v="0"/>
    <n v="0"/>
    <n v="1"/>
    <n v="75859"/>
    <n v="53.22"/>
    <s v="Bangladesh"/>
    <n v="37"/>
    <n v="16"/>
    <s v="40"/>
    <s v="20"/>
  </r>
  <r>
    <s v="2015-12-19"/>
    <s v="2016-01-25"/>
    <s v="2016-02-04"/>
    <s v="2016-02-04"/>
    <n v="37"/>
    <n v="47"/>
    <s v="CHITTAGONG"/>
    <s v="FOB"/>
    <x v="0"/>
    <n v="1"/>
    <s v="FCIU8497085"/>
    <s v="RAILWAY"/>
    <s v="GDAŃSK"/>
    <s v="1"/>
    <s v="20228/2015/6"/>
    <n v="54"/>
    <x v="0"/>
    <x v="33"/>
    <x v="2"/>
    <m/>
    <n v="1"/>
    <n v="535"/>
    <n v="0"/>
    <n v="0"/>
    <n v="1"/>
    <n v="10162"/>
    <n v="5.4"/>
    <s v="Bangladesh"/>
    <n v="4"/>
    <n v="2"/>
    <s v="LCL"/>
    <s v="LCL"/>
  </r>
  <r>
    <s v="2015-12-19"/>
    <s v="2016-01-25"/>
    <s v="2016-02-04"/>
    <s v="2016-02-04"/>
    <n v="37"/>
    <n v="47"/>
    <s v="CHITTAGONG"/>
    <s v="FOB"/>
    <x v="0"/>
    <n v="1"/>
    <m/>
    <s v="RAILWAY"/>
    <s v="GDAŃSK"/>
    <s v="1"/>
    <s v="20370/2015/5"/>
    <n v="54"/>
    <x v="0"/>
    <x v="3"/>
    <x v="2"/>
    <m/>
    <n v="1"/>
    <n v="996"/>
    <m/>
    <m/>
    <m/>
    <n v="14518"/>
    <n v="20.309999999999999"/>
    <s v="Bangladesh"/>
    <n v="14"/>
    <n v="6"/>
    <s v="LCL"/>
    <s v="LCL"/>
  </r>
  <r>
    <s v="2015-12-19"/>
    <s v="2016-01-25"/>
    <s v="2016-02-04"/>
    <s v="2016-02-04"/>
    <n v="37"/>
    <n v="47"/>
    <s v="CHITTAGONG"/>
    <s v="FOB"/>
    <x v="0"/>
    <n v="1"/>
    <m/>
    <s v="RAILWAY"/>
    <s v="GDAŃSK"/>
    <s v="1"/>
    <s v="20376/2015/3"/>
    <n v="54"/>
    <x v="0"/>
    <x v="5"/>
    <x v="2"/>
    <m/>
    <n v="1"/>
    <n v="2985"/>
    <m/>
    <m/>
    <m/>
    <n v="67057"/>
    <n v="39.119999999999997"/>
    <s v="Bangladesh"/>
    <n v="27"/>
    <n v="12"/>
    <s v="20"/>
    <s v="LCL"/>
  </r>
  <r>
    <s v="2015-12-21"/>
    <s v="2016-01-15"/>
    <s v="2016-01-22"/>
    <s v="2016-01-22"/>
    <n v="25"/>
    <n v="32"/>
    <s v="MUMBAI"/>
    <s v="FOB"/>
    <x v="0"/>
    <n v="1"/>
    <s v="LCL"/>
    <s v="TRUCK"/>
    <s v="HAMBURG"/>
    <s v="1"/>
    <s v="21016/2015/2"/>
    <n v="52"/>
    <x v="0"/>
    <x v="34"/>
    <x v="1"/>
    <m/>
    <n v="1"/>
    <n v="257"/>
    <n v="0"/>
    <n v="0"/>
    <n v="0"/>
    <n v="4536"/>
    <n v="2.48"/>
    <s v="India"/>
    <n v="2"/>
    <n v="1"/>
    <s v="LCL"/>
    <s v="LCL"/>
  </r>
  <r>
    <s v="2015-12-21"/>
    <s v="2016-01-22"/>
    <s v="2016-01-26"/>
    <s v="2016-01-26"/>
    <n v="32"/>
    <n v="36"/>
    <s v="NINGBO"/>
    <s v="FOB"/>
    <x v="0"/>
    <n v="0"/>
    <s v="MRKU0475490"/>
    <s v="RAILWAY"/>
    <s v="GDAŃSK"/>
    <s v="1"/>
    <s v="20462/2015/3"/>
    <n v="54"/>
    <x v="0"/>
    <x v="22"/>
    <x v="0"/>
    <m/>
    <n v="1"/>
    <n v="1655"/>
    <n v="0"/>
    <n v="1"/>
    <n v="0"/>
    <n v="26418"/>
    <n v="37.6"/>
    <s v="People's Republic of China"/>
    <n v="26"/>
    <n v="11"/>
    <s v="20"/>
    <s v="LCL"/>
  </r>
  <r>
    <s v="2015-12-21"/>
    <s v="2016-01-22"/>
    <s v="2016-01-26"/>
    <s v="2016-01-26"/>
    <n v="32"/>
    <n v="36"/>
    <s v="NINGBO"/>
    <s v="FOB"/>
    <x v="0"/>
    <n v="0"/>
    <s v="MRKU2029080,MRKU4751127"/>
    <s v="RAILWAY"/>
    <s v="GDAŃSK"/>
    <s v="1"/>
    <s v="62103/SS16/3"/>
    <n v="52"/>
    <x v="0"/>
    <x v="0"/>
    <x v="0"/>
    <m/>
    <n v="1"/>
    <n v="4662"/>
    <n v="0"/>
    <n v="0"/>
    <n v="2"/>
    <n v="85024"/>
    <n v="131.57"/>
    <s v="People's Republic of China"/>
    <n v="92"/>
    <n v="39"/>
    <s v="???ilość kont"/>
    <s v="40"/>
  </r>
  <r>
    <s v="2015-12-21"/>
    <s v="2016-01-22"/>
    <s v="2016-01-27"/>
    <s v="2016-01-27"/>
    <n v="32"/>
    <n v="37"/>
    <s v="NINGBO"/>
    <s v="FOB"/>
    <x v="0"/>
    <n v="0"/>
    <s v="MSKU8705190,MSKU9564706"/>
    <s v="RAILWAY"/>
    <s v="GDAŃSK"/>
    <s v="1"/>
    <s v="27069/2015/3"/>
    <n v="51"/>
    <x v="0"/>
    <x v="23"/>
    <x v="0"/>
    <m/>
    <n v="1"/>
    <n v="3151"/>
    <n v="0"/>
    <n v="0"/>
    <n v="2"/>
    <n v="41584"/>
    <n v="131.52000000000001"/>
    <s v="People's Republic of China"/>
    <n v="92"/>
    <n v="39"/>
    <s v="???ilość kont"/>
    <s v="40"/>
  </r>
  <r>
    <s v="2015-12-21"/>
    <s v="2016-01-22"/>
    <s v="2016-01-29"/>
    <s v="2016-01-29"/>
    <n v="32"/>
    <n v="39"/>
    <s v="NINGBO"/>
    <s v="FOB"/>
    <x v="0"/>
    <n v="1"/>
    <s v="MRKU8925443"/>
    <s v="RAILWAY"/>
    <s v="GDAŃSK"/>
    <s v="1"/>
    <s v="20637/2015/2"/>
    <n v="54"/>
    <x v="0"/>
    <x v="29"/>
    <x v="2"/>
    <m/>
    <n v="1"/>
    <n v="404"/>
    <n v="1"/>
    <n v="0"/>
    <n v="0"/>
    <n v="7672"/>
    <n v="8.6999999999999993"/>
    <s v="People's Republic of China"/>
    <n v="6"/>
    <n v="3"/>
    <s v="LCL"/>
    <s v="LCL"/>
  </r>
  <r>
    <s v="2015-12-21"/>
    <s v="2016-01-22"/>
    <s v="2016-01-29"/>
    <s v="2016-01-29"/>
    <n v="32"/>
    <n v="39"/>
    <s v="NINGBO"/>
    <s v="FOB"/>
    <x v="0"/>
    <n v="1"/>
    <m/>
    <s v="RAILWAY"/>
    <s v="GDAŃSK"/>
    <s v="1"/>
    <s v="26514/2015/2"/>
    <n v="52"/>
    <x v="0"/>
    <x v="30"/>
    <x v="2"/>
    <m/>
    <n v="1"/>
    <n v="35"/>
    <m/>
    <m/>
    <m/>
    <n v="8728"/>
    <n v="2.11"/>
    <s v="People's Republic of China"/>
    <n v="1"/>
    <n v="1"/>
    <s v="LCL"/>
    <s v="LCL"/>
  </r>
  <r>
    <s v="2015-12-21"/>
    <s v="2016-01-22"/>
    <s v="2016-01-29"/>
    <s v="2016-01-29"/>
    <n v="32"/>
    <n v="39"/>
    <s v="NINGBO"/>
    <s v="FOB"/>
    <x v="0"/>
    <n v="1"/>
    <m/>
    <s v="RAILWAY"/>
    <s v="GDAŃSK"/>
    <s v="1"/>
    <s v="35144/2015/2"/>
    <n v="51"/>
    <x v="0"/>
    <x v="58"/>
    <x v="2"/>
    <m/>
    <n v="1"/>
    <n v="1015"/>
    <m/>
    <m/>
    <m/>
    <n v="7721"/>
    <n v="14.83"/>
    <s v="People's Republic of China"/>
    <n v="10"/>
    <n v="4"/>
    <s v="LCL"/>
    <s v="LCL"/>
  </r>
  <r>
    <s v="2015-12-21"/>
    <s v="2016-01-25"/>
    <s v="2016-01-28"/>
    <s v="2016-01-28"/>
    <n v="35"/>
    <n v="38"/>
    <s v="XIAMEN"/>
    <s v="FOB"/>
    <x v="0"/>
    <n v="0"/>
    <s v="CPSU6471000"/>
    <s v="TRUCK"/>
    <s v="HAMBURG"/>
    <s v="1"/>
    <s v="36228/2015/1"/>
    <n v="51"/>
    <x v="0"/>
    <x v="60"/>
    <x v="0"/>
    <m/>
    <n v="1"/>
    <n v="1440"/>
    <n v="0"/>
    <n v="0"/>
    <n v="1"/>
    <n v="13920"/>
    <n v="65.430000000000007"/>
    <s v="People's Republic of China"/>
    <n v="46"/>
    <n v="20"/>
    <s v="40"/>
    <s v="20"/>
  </r>
  <r>
    <s v="2015-12-21"/>
    <s v="2016-01-29"/>
    <s v="2016-02-01"/>
    <s v="2016-02-01"/>
    <n v="39"/>
    <n v="42"/>
    <s v="XIAMEN"/>
    <s v="FOB"/>
    <x v="0"/>
    <n v="0"/>
    <s v="PONU0659400"/>
    <s v="RAILWAY"/>
    <s v="GDAŃSK"/>
    <s v="1"/>
    <s v="24869/2015/1"/>
    <n v="54"/>
    <x v="0"/>
    <x v="61"/>
    <x v="0"/>
    <m/>
    <n v="1"/>
    <n v="473"/>
    <n v="1"/>
    <n v="0"/>
    <n v="0"/>
    <n v="6147"/>
    <n v="18.21"/>
    <s v="People's Republic of China"/>
    <n v="13"/>
    <n v="5"/>
    <s v="LCL"/>
    <s v="LCL"/>
  </r>
  <r>
    <s v="2015-12-21"/>
    <s v="2016-01-29"/>
    <s v="2016-02-02"/>
    <s v="2016-02-02"/>
    <n v="39"/>
    <n v="43"/>
    <s v="XIAMEN"/>
    <s v="FOB"/>
    <x v="0"/>
    <n v="0"/>
    <s v="INBU5064563"/>
    <s v="RAILWAY"/>
    <s v="GDAŃSK"/>
    <s v="1"/>
    <s v="61735/SS16/4"/>
    <n v="52"/>
    <x v="0"/>
    <x v="8"/>
    <x v="0"/>
    <m/>
    <n v="1"/>
    <n v="1089"/>
    <n v="0"/>
    <n v="1"/>
    <n v="0"/>
    <n v="12540"/>
    <n v="49.96"/>
    <s v="People's Republic of China"/>
    <n v="35"/>
    <n v="15"/>
    <s v="40"/>
    <s v="20"/>
  </r>
  <r>
    <s v="2015-12-21"/>
    <s v="2016-01-29"/>
    <s v="2016-02-02"/>
    <s v="2016-02-02"/>
    <n v="39"/>
    <n v="43"/>
    <s v="XIAMEN"/>
    <s v="FOB"/>
    <x v="0"/>
    <n v="0"/>
    <s v="MRKU1002207"/>
    <s v="RAILWAY"/>
    <s v="GDAŃSK"/>
    <s v="1"/>
    <s v="61735/SS16/3"/>
    <n v="52"/>
    <x v="0"/>
    <x v="8"/>
    <x v="0"/>
    <m/>
    <n v="1"/>
    <n v="2268"/>
    <n v="0"/>
    <n v="1"/>
    <n v="0"/>
    <n v="36508"/>
    <n v="55.76"/>
    <s v="People's Republic of China"/>
    <n v="39"/>
    <n v="17"/>
    <s v="40"/>
    <s v="20"/>
  </r>
  <r>
    <s v="2015-12-21"/>
    <s v="2016-01-29"/>
    <s v="2016-02-02"/>
    <s v="2016-02-02"/>
    <n v="39"/>
    <n v="43"/>
    <s v="XIAMEN"/>
    <s v="FOB"/>
    <x v="0"/>
    <n v="0"/>
    <s v="MSKU7600276"/>
    <s v="RAILWAY"/>
    <s v="GDAŃSK"/>
    <s v="1"/>
    <s v="24550/2015/1"/>
    <n v="54"/>
    <x v="0"/>
    <x v="62"/>
    <x v="0"/>
    <m/>
    <n v="1"/>
    <n v="360"/>
    <n v="1"/>
    <n v="0"/>
    <n v="0"/>
    <n v="5216"/>
    <n v="14.54"/>
    <s v="People's Republic of China"/>
    <n v="10"/>
    <n v="4"/>
    <s v="LCL"/>
    <s v="LCL"/>
  </r>
  <r>
    <s v="2015-12-21"/>
    <s v="2016-01-29"/>
    <s v="2016-02-03"/>
    <s v="2016-02-03"/>
    <n v="39"/>
    <n v="44"/>
    <s v="XIAMEN"/>
    <s v="FOB"/>
    <x v="0"/>
    <n v="0"/>
    <s v="MRKU1041857"/>
    <s v="RAILWAY"/>
    <s v="GDAŃSK"/>
    <s v="1"/>
    <s v="20647/2015/2"/>
    <n v="54"/>
    <x v="0"/>
    <x v="55"/>
    <x v="0"/>
    <m/>
    <n v="1"/>
    <n v="1158"/>
    <n v="0"/>
    <n v="1"/>
    <n v="0"/>
    <n v="14087"/>
    <n v="36.479999999999997"/>
    <s v="People's Republic of China"/>
    <n v="26"/>
    <n v="11"/>
    <s v="20"/>
    <s v="LCL"/>
  </r>
  <r>
    <s v="2015-12-21"/>
    <s v="2016-02-01"/>
    <s v="2016-02-04"/>
    <s v="2016-02-04"/>
    <n v="42"/>
    <n v="45"/>
    <s v="XIAMEN"/>
    <s v="FOB"/>
    <x v="0"/>
    <n v="0"/>
    <s v="ITAU4196316"/>
    <s v="TRUCK"/>
    <s v="GDAŃSK"/>
    <s v="1"/>
    <s v="20194/2015/2"/>
    <n v="54"/>
    <x v="0"/>
    <x v="36"/>
    <x v="0"/>
    <m/>
    <n v="1"/>
    <n v="1558"/>
    <n v="0"/>
    <n v="1"/>
    <n v="0"/>
    <n v="17959"/>
    <n v="33.92"/>
    <s v="People's Republic of China"/>
    <n v="24"/>
    <n v="10"/>
    <s v="20"/>
    <s v="LCL"/>
  </r>
  <r>
    <s v="2015-12-22"/>
    <s v="2015-12-29"/>
    <s v="2016-01-04"/>
    <s v="2016-01-04"/>
    <n v="7"/>
    <n v="13"/>
    <s v="ŁÓDŹ"/>
    <s v="DDU"/>
    <x v="2"/>
    <n v="1"/>
    <s v="AIR"/>
    <s v="TRUCK"/>
    <s v="FRANKFURT"/>
    <s v="1"/>
    <s v="20216/2015/2"/>
    <n v="54"/>
    <x v="0"/>
    <x v="15"/>
    <x v="3"/>
    <n v="1"/>
    <m/>
    <n v="958"/>
    <n v="0"/>
    <n v="0"/>
    <n v="0"/>
    <n v="14535"/>
    <m/>
    <s v="Bangladesh"/>
    <n v="0"/>
    <n v="0"/>
    <s v="LCL"/>
    <s v="LCL"/>
  </r>
  <r>
    <s v="2015-12-23"/>
    <s v="2016-01-22"/>
    <s v="2016-01-26"/>
    <s v="2016-01-26"/>
    <n v="30"/>
    <n v="34"/>
    <s v="YANTIAN"/>
    <s v="FOB"/>
    <x v="0"/>
    <n v="0"/>
    <s v="MRKU0379876"/>
    <s v="RAILWAY"/>
    <s v="GDAŃSK"/>
    <s v="1"/>
    <s v="32380/2015/4"/>
    <n v="51"/>
    <x v="0"/>
    <x v="24"/>
    <x v="0"/>
    <m/>
    <n v="1"/>
    <n v="786"/>
    <n v="0"/>
    <n v="1"/>
    <n v="0"/>
    <n v="9128"/>
    <n v="38.21"/>
    <s v="People's Republic of China"/>
    <n v="27"/>
    <n v="11"/>
    <s v="20"/>
    <s v="LCL"/>
  </r>
  <r>
    <s v="2015-12-24"/>
    <s v="2016-02-05"/>
    <s v="2016-02-10"/>
    <s v="2016-02-10"/>
    <n v="43"/>
    <n v="48"/>
    <s v="YANGZHOU"/>
    <s v="FOB"/>
    <x v="0"/>
    <n v="0"/>
    <s v="MSKU9455182"/>
    <s v="RAILWAY"/>
    <s v="GDAŃSK"/>
    <s v="1"/>
    <s v="21782/2015/2"/>
    <n v="54"/>
    <x v="0"/>
    <x v="43"/>
    <x v="0"/>
    <m/>
    <n v="1"/>
    <n v="1179"/>
    <n v="0"/>
    <n v="0"/>
    <n v="1"/>
    <n v="15261"/>
    <n v="63.22"/>
    <s v="People's Republic of China"/>
    <n v="44"/>
    <n v="19"/>
    <s v="40"/>
    <s v="20"/>
  </r>
  <r>
    <s v="2015-12-25"/>
    <s v="2016-02-01"/>
    <s v="2016-02-04"/>
    <s v="2016-02-04"/>
    <n v="38"/>
    <n v="41"/>
    <s v="SHANGHAI"/>
    <s v="FOB"/>
    <x v="0"/>
    <n v="1"/>
    <s v="GESU4266673"/>
    <s v="TRUCK"/>
    <s v="GDAŃSK"/>
    <s v="1"/>
    <s v="21822/2015/2"/>
    <n v="52"/>
    <x v="0"/>
    <x v="44"/>
    <x v="2"/>
    <m/>
    <n v="1"/>
    <n v="3908"/>
    <n v="0"/>
    <n v="0"/>
    <n v="1"/>
    <n v="72116"/>
    <n v="56.25"/>
    <s v="People's Republic of China"/>
    <n v="39"/>
    <n v="17"/>
    <s v="40"/>
    <s v="20"/>
  </r>
  <r>
    <s v="2015-12-25"/>
    <s v="2016-02-01"/>
    <s v="2016-02-04"/>
    <s v="2016-02-04"/>
    <n v="38"/>
    <n v="41"/>
    <s v="SHANGHAI"/>
    <s v="FOB"/>
    <x v="0"/>
    <n v="1"/>
    <m/>
    <s v="TRUCK"/>
    <s v="GDAŃSK"/>
    <s v="1"/>
    <s v="24451/2015/1"/>
    <n v="52"/>
    <x v="0"/>
    <x v="46"/>
    <x v="2"/>
    <m/>
    <n v="1"/>
    <n v="971"/>
    <m/>
    <m/>
    <m/>
    <n v="12819"/>
    <n v="12.9"/>
    <s v="People's Republic of China"/>
    <n v="9"/>
    <n v="4"/>
    <s v="LCL"/>
    <s v="LCL"/>
  </r>
  <r>
    <s v="2015-12-25"/>
    <s v="2016-02-01"/>
    <s v="2016-02-05"/>
    <s v="2016-02-05"/>
    <n v="38"/>
    <n v="42"/>
    <s v="SHANGHAI"/>
    <s v="FOB"/>
    <x v="0"/>
    <n v="0"/>
    <s v="HLXU5310757"/>
    <s v="RAILWAY"/>
    <s v="GDAŃSK"/>
    <s v="1"/>
    <s v="21010/2015/2"/>
    <n v="54"/>
    <x v="0"/>
    <x v="41"/>
    <x v="0"/>
    <m/>
    <n v="1"/>
    <n v="1314"/>
    <n v="0"/>
    <n v="1"/>
    <n v="0"/>
    <n v="18508"/>
    <n v="31.53"/>
    <s v="People's Republic of China"/>
    <n v="22"/>
    <n v="9"/>
    <s v="20"/>
    <s v="LCL"/>
  </r>
  <r>
    <s v="2015-12-25"/>
    <s v="2016-02-01"/>
    <s v="2016-02-05"/>
    <s v="2016-02-05"/>
    <n v="38"/>
    <n v="42"/>
    <s v="SHANGHAI"/>
    <s v="FOB"/>
    <x v="0"/>
    <n v="0"/>
    <s v="HLXU5370334,IPXU3588789"/>
    <s v="TRUCK"/>
    <s v="GDAŃSK"/>
    <s v="1"/>
    <s v="19960/2015/3"/>
    <n v="54"/>
    <x v="0"/>
    <x v="13"/>
    <x v="0"/>
    <m/>
    <n v="1"/>
    <n v="1841"/>
    <n v="1"/>
    <n v="1"/>
    <n v="0"/>
    <n v="19839"/>
    <n v="71.989999999999995"/>
    <s v="People's Republic of China"/>
    <n v="50"/>
    <n v="22"/>
    <s v="40"/>
    <s v="20"/>
  </r>
  <r>
    <s v="2015-12-25"/>
    <s v="2016-02-01"/>
    <s v="2016-02-05"/>
    <s v="2016-02-05"/>
    <n v="38"/>
    <n v="42"/>
    <s v="SHANGHAI"/>
    <s v="FOB"/>
    <x v="0"/>
    <n v="0"/>
    <s v="HNSU4027404"/>
    <s v="RAILWAY"/>
    <s v="GDAŃSK"/>
    <s v="1"/>
    <s v="21252/2015/2"/>
    <n v="52"/>
    <x v="0"/>
    <x v="42"/>
    <x v="0"/>
    <m/>
    <n v="1"/>
    <n v="2149"/>
    <n v="0"/>
    <n v="1"/>
    <n v="0"/>
    <n v="39687"/>
    <n v="49.75"/>
    <s v="People's Republic of China"/>
    <n v="35"/>
    <n v="15"/>
    <s v="40"/>
    <s v="20"/>
  </r>
  <r>
    <s v="2015-12-26"/>
    <s v="2016-02-08"/>
    <s v="2016-02-11"/>
    <s v="2016-02-11"/>
    <n v="44"/>
    <n v="47"/>
    <s v="CHITTAGONG"/>
    <s v="FOB"/>
    <x v="0"/>
    <n v="1"/>
    <s v="HLXU8194028"/>
    <s v="RAILWAY"/>
    <s v="GDAŃSK"/>
    <s v="1"/>
    <s v="20216/2015/10"/>
    <n v="54"/>
    <x v="0"/>
    <x v="15"/>
    <x v="2"/>
    <m/>
    <n v="1"/>
    <n v="602"/>
    <n v="0"/>
    <n v="0"/>
    <n v="1"/>
    <n v="11370"/>
    <n v="11.62"/>
    <s v="Bangladesh"/>
    <n v="8"/>
    <n v="3"/>
    <s v="LCL"/>
    <s v="LCL"/>
  </r>
  <r>
    <s v="2015-12-26"/>
    <s v="2016-02-08"/>
    <s v="2016-02-11"/>
    <s v="2016-02-11"/>
    <n v="44"/>
    <n v="47"/>
    <s v="CHITTAGONG"/>
    <s v="FOB"/>
    <x v="0"/>
    <n v="1"/>
    <m/>
    <s v="RAILWAY"/>
    <s v="GDAŃSK"/>
    <s v="1"/>
    <s v="20376/2015/19"/>
    <n v="54"/>
    <x v="0"/>
    <x v="5"/>
    <x v="2"/>
    <m/>
    <n v="1"/>
    <n v="3644"/>
    <m/>
    <m/>
    <m/>
    <n v="73152"/>
    <n v="57.1"/>
    <s v="Bangladesh"/>
    <n v="40"/>
    <n v="17"/>
    <s v="40"/>
    <s v="20"/>
  </r>
  <r>
    <s v="2015-12-26"/>
    <s v="2016-02-08"/>
    <s v="2016-02-11"/>
    <s v="2016-02-11"/>
    <n v="44"/>
    <n v="47"/>
    <s v="CHITTAGONG"/>
    <s v="FOB"/>
    <x v="0"/>
    <n v="1"/>
    <s v="TCNU9424140"/>
    <s v="RAILWAY"/>
    <s v="GDAŃSK"/>
    <s v="1"/>
    <s v="62092/SS16/4"/>
    <n v="52"/>
    <x v="0"/>
    <x v="5"/>
    <x v="2"/>
    <m/>
    <n v="1"/>
    <n v="1269"/>
    <n v="0"/>
    <n v="0"/>
    <n v="1"/>
    <n v="27722"/>
    <n v="12.69"/>
    <s v="Bangladesh"/>
    <n v="9"/>
    <n v="4"/>
    <s v="LCL"/>
    <s v="LCL"/>
  </r>
  <r>
    <s v="2015-12-26"/>
    <s v="2016-02-08"/>
    <s v="2016-02-11"/>
    <s v="2016-02-11"/>
    <n v="44"/>
    <n v="47"/>
    <s v="CHITTAGONG"/>
    <s v="FOB"/>
    <x v="0"/>
    <n v="1"/>
    <m/>
    <s v="RAILWAY"/>
    <s v="GDAŃSK"/>
    <s v="1"/>
    <s v="62092/SS16/5"/>
    <n v="52"/>
    <x v="0"/>
    <x v="5"/>
    <x v="2"/>
    <m/>
    <n v="1"/>
    <n v="3073"/>
    <n v="0"/>
    <n v="0"/>
    <n v="1"/>
    <n v="63136"/>
    <n v="42.84"/>
    <s v="Bangladesh"/>
    <n v="30"/>
    <n v="13"/>
    <s v="40"/>
    <s v="LCL"/>
  </r>
  <r>
    <s v="2015-12-26"/>
    <s v="2016-02-08"/>
    <s v="2016-02-11"/>
    <s v="2016-02-11"/>
    <n v="44"/>
    <n v="47"/>
    <s v="CHITTAGONG"/>
    <s v="FOB"/>
    <x v="0"/>
    <n v="1"/>
    <s v="TGHU6450907"/>
    <s v="RAILWAY"/>
    <s v="GDAŃSK"/>
    <s v="1"/>
    <s v="20222/2015/5"/>
    <n v="54"/>
    <x v="0"/>
    <x v="17"/>
    <x v="2"/>
    <m/>
    <n v="1"/>
    <n v="1975"/>
    <n v="0"/>
    <n v="0"/>
    <n v="1"/>
    <n v="39328"/>
    <n v="60.55"/>
    <s v="Bangladesh"/>
    <n v="42"/>
    <n v="18"/>
    <s v="40"/>
    <s v="20"/>
  </r>
  <r>
    <s v="2015-12-26"/>
    <s v="2016-02-08"/>
    <s v="2016-02-11"/>
    <s v="2016-02-11"/>
    <n v="44"/>
    <n v="47"/>
    <s v="CHITTAGONG"/>
    <s v="FOB"/>
    <x v="0"/>
    <n v="1"/>
    <m/>
    <s v="RAILWAY"/>
    <s v="GDAŃSK"/>
    <s v="1"/>
    <s v="20467/2015/15"/>
    <n v="54"/>
    <x v="0"/>
    <x v="4"/>
    <x v="2"/>
    <m/>
    <n v="1"/>
    <n v="214"/>
    <m/>
    <m/>
    <m/>
    <n v="3698"/>
    <n v="4.9000000000000004"/>
    <s v="Bangladesh"/>
    <n v="3"/>
    <n v="1"/>
    <s v="LCL"/>
    <s v="LCL"/>
  </r>
  <r>
    <s v="2015-12-26"/>
    <s v="2016-02-08"/>
    <s v="2016-02-12"/>
    <s v="2016-02-12"/>
    <n v="44"/>
    <n v="48"/>
    <s v="CHITTAGONG"/>
    <s v="FOB"/>
    <x v="0"/>
    <n v="0"/>
    <s v="FCIU8508554"/>
    <s v="RAILWAY"/>
    <s v="GDAŃSK"/>
    <s v="1"/>
    <s v="20216/2015/12"/>
    <n v="54"/>
    <x v="0"/>
    <x v="15"/>
    <x v="0"/>
    <m/>
    <n v="1"/>
    <n v="2677"/>
    <n v="0"/>
    <n v="0"/>
    <n v="1"/>
    <n v="47400"/>
    <n v="64.209999999999994"/>
    <s v="Bangladesh"/>
    <n v="45"/>
    <n v="19"/>
    <s v="40"/>
    <s v="20"/>
  </r>
  <r>
    <s v="2015-12-26"/>
    <s v="2016-02-08"/>
    <s v="2016-02-12"/>
    <s v="2016-02-12"/>
    <n v="44"/>
    <n v="48"/>
    <s v="CHITTAGONG"/>
    <s v="FOB"/>
    <x v="0"/>
    <n v="1"/>
    <s v="HLXU6364716"/>
    <s v="RAILWAY"/>
    <s v="GDAŃSK"/>
    <s v="1"/>
    <s v="20216/2015/11"/>
    <n v="54"/>
    <x v="0"/>
    <x v="15"/>
    <x v="2"/>
    <m/>
    <n v="1"/>
    <n v="929"/>
    <n v="0"/>
    <n v="0"/>
    <n v="1"/>
    <n v="18810"/>
    <n v="29.68"/>
    <s v="Bangladesh"/>
    <n v="21"/>
    <n v="9"/>
    <s v="20"/>
    <s v="LCL"/>
  </r>
  <r>
    <s v="2015-12-26"/>
    <s v="2016-02-08"/>
    <s v="2016-02-12"/>
    <s v="2016-02-12"/>
    <n v="44"/>
    <n v="48"/>
    <s v="CHITTAGONG"/>
    <s v="FOB"/>
    <x v="0"/>
    <n v="1"/>
    <m/>
    <s v="RAILWAY"/>
    <s v="GDAŃSK"/>
    <s v="1"/>
    <s v="22075/2015/2"/>
    <n v="54"/>
    <x v="0"/>
    <x v="50"/>
    <x v="2"/>
    <m/>
    <n v="1"/>
    <n v="297"/>
    <m/>
    <m/>
    <m/>
    <n v="4144"/>
    <n v="4.43"/>
    <s v="Bangladesh"/>
    <n v="3"/>
    <n v="1"/>
    <s v="LCL"/>
    <s v="LCL"/>
  </r>
  <r>
    <s v="2015-12-26"/>
    <s v="2016-02-08"/>
    <s v="2016-02-12"/>
    <s v="2016-02-12"/>
    <n v="44"/>
    <n v="48"/>
    <s v="CHITTAGONG"/>
    <s v="FOB"/>
    <x v="0"/>
    <n v="1"/>
    <m/>
    <s v="RAILWAY"/>
    <s v="GDAŃSK"/>
    <s v="1"/>
    <s v="22847/2015/2"/>
    <n v="54"/>
    <x v="0"/>
    <x v="17"/>
    <x v="2"/>
    <m/>
    <n v="1"/>
    <n v="2537"/>
    <m/>
    <m/>
    <m/>
    <n v="37792"/>
    <n v="30.89"/>
    <s v="Bangladesh"/>
    <n v="22"/>
    <n v="9"/>
    <s v="20"/>
    <s v="LCL"/>
  </r>
  <r>
    <s v="2015-12-26"/>
    <s v="2016-02-08"/>
    <s v="2016-02-12"/>
    <s v="2016-02-12"/>
    <n v="44"/>
    <n v="48"/>
    <s v="CHITTAGONG"/>
    <s v="FOB"/>
    <x v="0"/>
    <n v="1"/>
    <s v="HLXU8387618"/>
    <s v="RAILWAY"/>
    <s v="GDAŃSK"/>
    <s v="1"/>
    <s v="19692/2015/2"/>
    <n v="54"/>
    <x v="0"/>
    <x v="38"/>
    <x v="2"/>
    <m/>
    <n v="1"/>
    <n v="1452"/>
    <n v="0"/>
    <n v="0"/>
    <n v="1"/>
    <n v="26966"/>
    <n v="28.54"/>
    <s v="Bangladesh"/>
    <n v="20"/>
    <n v="9"/>
    <s v="20"/>
    <s v="LCL"/>
  </r>
  <r>
    <s v="2015-12-26"/>
    <s v="2016-02-08"/>
    <s v="2016-02-12"/>
    <s v="2016-02-12"/>
    <n v="44"/>
    <n v="48"/>
    <s v="CHITTAGONG"/>
    <s v="FOB"/>
    <x v="0"/>
    <n v="1"/>
    <m/>
    <s v="RAILWAY"/>
    <s v="GDAŃSK"/>
    <s v="1"/>
    <s v="20376/2015/20"/>
    <n v="54"/>
    <x v="0"/>
    <x v="5"/>
    <x v="2"/>
    <m/>
    <n v="1"/>
    <n v="1884"/>
    <m/>
    <m/>
    <m/>
    <n v="51268"/>
    <n v="28.45"/>
    <s v="Bangladesh"/>
    <n v="20"/>
    <n v="9"/>
    <s v="20"/>
    <s v="LCL"/>
  </r>
  <r>
    <s v="2015-12-26"/>
    <s v="2016-02-16"/>
    <s v="2016-02-19"/>
    <s v="2016-02-19"/>
    <n v="52"/>
    <n v="55"/>
    <s v="NINGBO"/>
    <s v="FOB"/>
    <x v="0"/>
    <n v="0"/>
    <s v="CPSU1767577"/>
    <s v="RAILWAY"/>
    <s v="GDAŃSK"/>
    <s v="1"/>
    <s v="29754/2015/5"/>
    <n v="51"/>
    <x v="0"/>
    <x v="26"/>
    <x v="0"/>
    <m/>
    <n v="1"/>
    <n v="759"/>
    <n v="1"/>
    <n v="0"/>
    <n v="0"/>
    <n v="6092"/>
    <n v="27.49"/>
    <s v="People's Republic of China"/>
    <n v="19"/>
    <n v="8"/>
    <s v="20"/>
    <s v="LCL"/>
  </r>
  <r>
    <s v="2015-12-27"/>
    <s v="2016-01-29"/>
    <s v="2016-02-03"/>
    <s v="2016-02-03"/>
    <n v="33"/>
    <n v="38"/>
    <s v="NINGBO"/>
    <s v="FOB"/>
    <x v="0"/>
    <n v="0"/>
    <s v="MRKU0828853"/>
    <s v="RAILWAY"/>
    <s v="GDAŃSK"/>
    <s v="1"/>
    <s v="29754/2015/4"/>
    <n v="51"/>
    <x v="0"/>
    <x v="26"/>
    <x v="0"/>
    <m/>
    <n v="1"/>
    <n v="1561"/>
    <n v="0"/>
    <n v="1"/>
    <n v="0"/>
    <n v="11900"/>
    <n v="39.24"/>
    <s v="People's Republic of China"/>
    <n v="27"/>
    <n v="12"/>
    <s v="20"/>
    <s v="LCL"/>
  </r>
  <r>
    <s v="2015-12-27"/>
    <s v="2016-01-29"/>
    <s v="2016-02-03"/>
    <s v="2016-02-03"/>
    <n v="33"/>
    <n v="38"/>
    <s v="NINGBO"/>
    <s v="FOB"/>
    <x v="0"/>
    <n v="0"/>
    <s v="PONU1816458"/>
    <s v="RAILWAY"/>
    <s v="GDAŃSK"/>
    <s v="1"/>
    <s v="24125/2015/2"/>
    <n v="54"/>
    <x v="0"/>
    <x v="39"/>
    <x v="0"/>
    <m/>
    <n v="1"/>
    <n v="906"/>
    <n v="0"/>
    <n v="1"/>
    <n v="0"/>
    <n v="17136"/>
    <n v="40.130000000000003"/>
    <s v="People's Republic of China"/>
    <n v="28"/>
    <n v="12"/>
    <s v="20"/>
    <s v="LCL"/>
  </r>
  <r>
    <s v="2015-12-27"/>
    <s v="2016-01-29"/>
    <s v="2016-02-03"/>
    <s v="2016-02-03"/>
    <n v="33"/>
    <n v="38"/>
    <s v="NINGBO"/>
    <s v="FOB"/>
    <x v="0"/>
    <n v="0"/>
    <s v="PONU1931240"/>
    <s v="RAILWAY"/>
    <s v="GDAŃSK"/>
    <s v="1"/>
    <s v="20632/2015/2"/>
    <n v="54"/>
    <x v="0"/>
    <x v="52"/>
    <x v="0"/>
    <m/>
    <n v="1"/>
    <n v="750"/>
    <n v="0"/>
    <n v="1"/>
    <n v="0"/>
    <n v="18335"/>
    <n v="44.26"/>
    <s v="People's Republic of China"/>
    <n v="31"/>
    <n v="13"/>
    <s v="40"/>
    <s v="LCL"/>
  </r>
  <r>
    <s v="2015-12-27"/>
    <s v="2016-01-29"/>
    <s v="2016-02-04"/>
    <s v="2016-02-04"/>
    <n v="33"/>
    <n v="39"/>
    <s v="NINGBO"/>
    <s v="FOB"/>
    <x v="0"/>
    <n v="0"/>
    <s v="MSKU3208755"/>
    <s v="RAILWAY"/>
    <s v="GDAŃSK"/>
    <s v="1"/>
    <s v="21046/2015/10"/>
    <n v="54"/>
    <x v="0"/>
    <x v="0"/>
    <x v="0"/>
    <m/>
    <n v="1"/>
    <n v="621"/>
    <n v="1"/>
    <n v="0"/>
    <n v="0"/>
    <n v="11841"/>
    <n v="26.77"/>
    <s v="People's Republic of China"/>
    <n v="19"/>
    <n v="8"/>
    <s v="20"/>
    <s v="LCL"/>
  </r>
  <r>
    <s v="2015-12-28"/>
    <s v="2016-02-08"/>
    <s v="2016-02-11"/>
    <s v="2016-02-11"/>
    <n v="42"/>
    <n v="45"/>
    <s v="CHITTAGONG"/>
    <s v="FOB"/>
    <x v="0"/>
    <n v="1"/>
    <s v="FSCU6691927"/>
    <s v="RAILWAY"/>
    <s v="GDAŃSK"/>
    <s v="1"/>
    <s v="20216/2015/3"/>
    <n v="54"/>
    <x v="0"/>
    <x v="15"/>
    <x v="2"/>
    <m/>
    <n v="1"/>
    <n v="790"/>
    <n v="0"/>
    <n v="0"/>
    <n v="1"/>
    <n v="16705"/>
    <n v="25.99"/>
    <s v="Bangladesh"/>
    <n v="18"/>
    <n v="8"/>
    <s v="20"/>
    <s v="LCL"/>
  </r>
  <r>
    <s v="2015-12-28"/>
    <s v="2016-02-08"/>
    <s v="2016-02-11"/>
    <s v="2016-02-11"/>
    <n v="42"/>
    <n v="45"/>
    <s v="CHITTAGONG"/>
    <s v="FOB"/>
    <x v="0"/>
    <n v="1"/>
    <m/>
    <s v="RAILWAY"/>
    <s v="GDAŃSK"/>
    <s v="1"/>
    <s v="20808/2015/13"/>
    <n v="54"/>
    <x v="0"/>
    <x v="14"/>
    <x v="2"/>
    <m/>
    <n v="1"/>
    <n v="2071"/>
    <m/>
    <m/>
    <m/>
    <n v="49076"/>
    <n v="33.71"/>
    <s v="Bangladesh"/>
    <n v="24"/>
    <n v="10"/>
    <s v="20"/>
    <s v="LCL"/>
  </r>
  <r>
    <s v="2015-12-28"/>
    <s v="2016-02-08"/>
    <s v="2016-02-11"/>
    <s v="2016-02-11"/>
    <n v="42"/>
    <n v="45"/>
    <s v="CHITTAGONG"/>
    <s v="FOB"/>
    <x v="0"/>
    <n v="1"/>
    <m/>
    <s v="RAILWAY"/>
    <s v="GDAŃSK"/>
    <s v="1"/>
    <s v="25648/2015/1"/>
    <n v="54"/>
    <x v="0"/>
    <x v="63"/>
    <x v="2"/>
    <m/>
    <n v="1"/>
    <n v="452"/>
    <m/>
    <m/>
    <m/>
    <n v="9562"/>
    <n v="5.15"/>
    <s v="Bangladesh"/>
    <n v="4"/>
    <n v="2"/>
    <s v="LCL"/>
    <s v="LCL"/>
  </r>
  <r>
    <s v="2015-12-28"/>
    <s v="2016-02-08"/>
    <s v="2016-02-12"/>
    <s v="2016-02-12"/>
    <n v="42"/>
    <n v="46"/>
    <s v="CHITTAGONG"/>
    <s v="FOB"/>
    <x v="0"/>
    <n v="1"/>
    <s v="HLXU8301126"/>
    <s v="RAILWAY"/>
    <s v="GDAŃSK"/>
    <s v="1"/>
    <s v="20216/2015/13"/>
    <n v="54"/>
    <x v="0"/>
    <x v="15"/>
    <x v="2"/>
    <m/>
    <n v="1"/>
    <n v="162"/>
    <n v="0"/>
    <n v="0"/>
    <n v="1"/>
    <n v="3950"/>
    <n v="11.66"/>
    <s v="Bangladesh"/>
    <n v="8"/>
    <n v="3"/>
    <s v="LCL"/>
    <s v="LCL"/>
  </r>
  <r>
    <s v="2015-12-28"/>
    <s v="2016-02-08"/>
    <s v="2016-02-12"/>
    <s v="2016-02-12"/>
    <n v="42"/>
    <n v="46"/>
    <s v="CHITTAGONG"/>
    <s v="FOB"/>
    <x v="0"/>
    <n v="1"/>
    <m/>
    <s v="RAILWAY"/>
    <s v="GDAŃSK"/>
    <s v="1"/>
    <s v="20376/2015/22"/>
    <n v="54"/>
    <x v="0"/>
    <x v="5"/>
    <x v="2"/>
    <m/>
    <n v="1"/>
    <n v="1048"/>
    <m/>
    <m/>
    <m/>
    <n v="18461"/>
    <n v="16.350000000000001"/>
    <s v="Bangladesh"/>
    <n v="11"/>
    <n v="5"/>
    <s v="LCL"/>
    <s v="LCL"/>
  </r>
  <r>
    <s v="2015-12-28"/>
    <s v="2016-02-08"/>
    <s v="2016-02-12"/>
    <s v="2016-02-12"/>
    <n v="42"/>
    <n v="46"/>
    <s v="CHITTAGONG"/>
    <s v="FOB"/>
    <x v="0"/>
    <n v="1"/>
    <m/>
    <s v="RAILWAY"/>
    <s v="GDAŃSK"/>
    <s v="1"/>
    <s v="20376/2015/24"/>
    <n v="54"/>
    <x v="0"/>
    <x v="5"/>
    <x v="2"/>
    <m/>
    <n v="1"/>
    <n v="227"/>
    <m/>
    <m/>
    <m/>
    <n v="4541"/>
    <n v="6.44"/>
    <s v="Bangladesh"/>
    <n v="5"/>
    <n v="2"/>
    <s v="LCL"/>
    <s v="LCL"/>
  </r>
  <r>
    <s v="2015-12-28"/>
    <s v="2016-02-08"/>
    <s v="2016-02-12"/>
    <s v="2016-02-12"/>
    <n v="42"/>
    <n v="46"/>
    <s v="CHITTAGONG"/>
    <s v="FOB"/>
    <x v="0"/>
    <n v="1"/>
    <m/>
    <s v="RAILWAY"/>
    <s v="GDAŃSK"/>
    <s v="1"/>
    <s v="20467/2015/17"/>
    <n v="54"/>
    <x v="0"/>
    <x v="4"/>
    <x v="2"/>
    <m/>
    <n v="1"/>
    <n v="561"/>
    <m/>
    <m/>
    <m/>
    <n v="8880"/>
    <n v="11.78"/>
    <s v="Bangladesh"/>
    <n v="8"/>
    <n v="4"/>
    <s v="LCL"/>
    <s v="LCL"/>
  </r>
  <r>
    <s v="2015-12-28"/>
    <s v="2016-02-08"/>
    <s v="2016-02-12"/>
    <s v="2016-02-12"/>
    <n v="42"/>
    <n v="46"/>
    <s v="CHITTAGONG"/>
    <s v="FOB"/>
    <x v="0"/>
    <n v="1"/>
    <m/>
    <s v="RAILWAY"/>
    <s v="GDAŃSK"/>
    <s v="1"/>
    <s v="21019/2015/2"/>
    <n v="52"/>
    <x v="0"/>
    <x v="14"/>
    <x v="2"/>
    <m/>
    <n v="1"/>
    <n v="589"/>
    <m/>
    <m/>
    <m/>
    <n v="10526"/>
    <n v="5.83"/>
    <s v="Bangladesh"/>
    <n v="4"/>
    <n v="2"/>
    <s v="LCL"/>
    <s v="LCL"/>
  </r>
  <r>
    <s v="2015-12-29"/>
    <s v="2016-02-02"/>
    <s v="2016-02-05"/>
    <s v="2016-02-05"/>
    <n v="35"/>
    <n v="38"/>
    <s v="XIAMEN"/>
    <s v="FOB"/>
    <x v="0"/>
    <n v="0"/>
    <s v="MRKU7221178"/>
    <s v="TRUCK"/>
    <s v="BREMERHAVEN"/>
    <s v="1"/>
    <s v="25689/2015/1"/>
    <n v="54"/>
    <x v="0"/>
    <x v="64"/>
    <x v="0"/>
    <m/>
    <n v="1"/>
    <n v="1287"/>
    <n v="1"/>
    <n v="0"/>
    <n v="0"/>
    <n v="25270"/>
    <n v="29.1"/>
    <s v="People's Republic of China"/>
    <n v="20"/>
    <n v="9"/>
    <s v="20"/>
    <s v="LCL"/>
  </r>
  <r>
    <s v="2015-12-30"/>
    <s v="2016-01-29"/>
    <s v="2016-02-01"/>
    <s v="2016-02-01"/>
    <n v="30"/>
    <n v="33"/>
    <s v="TUTICORIN"/>
    <s v="FOB"/>
    <x v="0"/>
    <n v="1"/>
    <s v="MSKU3382730"/>
    <s v="RAILWAY"/>
    <s v="GDAŃSK"/>
    <s v="1"/>
    <s v="20217/2015/3"/>
    <n v="54"/>
    <x v="0"/>
    <x v="10"/>
    <x v="2"/>
    <m/>
    <n v="1"/>
    <n v="443"/>
    <n v="1"/>
    <n v="0"/>
    <n v="0"/>
    <n v="11296"/>
    <n v="12.11"/>
    <s v="India"/>
    <n v="8"/>
    <n v="4"/>
    <s v="LCL"/>
    <s v="LCL"/>
  </r>
  <r>
    <s v="2015-12-30"/>
    <s v="2016-01-29"/>
    <s v="2016-02-01"/>
    <s v="2016-02-01"/>
    <n v="30"/>
    <n v="33"/>
    <s v="TUTICORIN"/>
    <s v="FOB"/>
    <x v="0"/>
    <n v="1"/>
    <m/>
    <s v="RAILWAY"/>
    <s v="GDAŃSK"/>
    <s v="1"/>
    <s v="21025/2015/2"/>
    <n v="54"/>
    <x v="0"/>
    <x v="48"/>
    <x v="2"/>
    <m/>
    <n v="1"/>
    <n v="590"/>
    <m/>
    <m/>
    <m/>
    <n v="11549"/>
    <n v="9.5500000000000007"/>
    <s v="India"/>
    <n v="7"/>
    <n v="3"/>
    <s v="LCL"/>
    <s v="LCL"/>
  </r>
  <r>
    <s v="2015-12-30"/>
    <s v="2016-01-29"/>
    <s v="2016-02-04"/>
    <s v="2016-02-04"/>
    <n v="30"/>
    <n v="36"/>
    <s v="YANTIAN"/>
    <s v="FOB"/>
    <x v="0"/>
    <n v="0"/>
    <s v="PONU1239551"/>
    <s v="RAILWAY"/>
    <s v="GDAŃSK"/>
    <s v="1"/>
    <s v="33023/2015/1"/>
    <n v="51"/>
    <x v="0"/>
    <x v="65"/>
    <x v="0"/>
    <m/>
    <n v="1"/>
    <n v="995"/>
    <m/>
    <m/>
    <m/>
    <n v="12050"/>
    <n v="56.1"/>
    <s v="People's Republic of China"/>
    <n v="39"/>
    <n v="17"/>
    <s v="40"/>
    <s v="20"/>
  </r>
  <r>
    <s v="2015-12-30"/>
    <s v="2016-01-29"/>
    <s v="2016-02-05"/>
    <s v="2016-02-05"/>
    <n v="30"/>
    <n v="37"/>
    <s v="YANTIAN"/>
    <s v="FOB"/>
    <x v="0"/>
    <n v="0"/>
    <s v="MSKU2994916,TGHU8289617"/>
    <s v="RAILWAY"/>
    <s v="GDAŃSK"/>
    <s v="1"/>
    <s v="62068/SS16/1"/>
    <n v="51"/>
    <x v="0"/>
    <x v="19"/>
    <x v="0"/>
    <m/>
    <n v="1"/>
    <n v="3080"/>
    <n v="1"/>
    <n v="0"/>
    <n v="1"/>
    <n v="29927"/>
    <n v="77.680000000000007"/>
    <s v="People's Republic of China"/>
    <n v="54"/>
    <n v="23"/>
    <s v="40"/>
    <s v="20"/>
  </r>
  <r>
    <s v="2016-01-02"/>
    <s v="2016-01-08"/>
    <s v="2016-01-12"/>
    <s v="2016-01-12"/>
    <n v="6"/>
    <n v="10"/>
    <s v="ISTANBUL"/>
    <s v="FCA"/>
    <x v="3"/>
    <n v="1"/>
    <m/>
    <s v="TRUCK"/>
    <s v="ŁÓDŹ"/>
    <s v="1"/>
    <s v="21779/2015/4"/>
    <n v="54"/>
    <x v="0"/>
    <x v="57"/>
    <x v="1"/>
    <m/>
    <n v="1"/>
    <n v="31"/>
    <n v="0"/>
    <n v="0"/>
    <n v="0"/>
    <n v="3990"/>
    <m/>
    <s v="Turkey"/>
    <n v="0"/>
    <n v="0"/>
    <s v="LCL"/>
    <s v="LCL"/>
  </r>
  <r>
    <s v="2016-01-02"/>
    <s v="2016-01-09"/>
    <s v="2016-01-11"/>
    <s v="2016-01-11"/>
    <n v="7"/>
    <n v="9"/>
    <s v="ISTANBUL"/>
    <s v="FCA"/>
    <x v="3"/>
    <n v="1"/>
    <m/>
    <s v="TRUCK"/>
    <s v="ŁÓDŹ"/>
    <s v="1"/>
    <s v="22224/2015/1"/>
    <n v="54"/>
    <x v="0"/>
    <x v="66"/>
    <x v="1"/>
    <m/>
    <n v="1"/>
    <n v="1901"/>
    <n v="0"/>
    <n v="0"/>
    <n v="0"/>
    <n v="30723"/>
    <m/>
    <s v="Turkey"/>
    <n v="0"/>
    <n v="0"/>
    <s v="LCL"/>
    <s v="LCL"/>
  </r>
  <r>
    <s v="2016-01-02"/>
    <s v="2016-02-16"/>
    <s v="2016-02-19"/>
    <s v="2016-02-19"/>
    <n v="45"/>
    <n v="48"/>
    <s v="CHITTAGONG"/>
    <s v="FOB"/>
    <x v="0"/>
    <n v="0"/>
    <s v="GESU6196087"/>
    <s v="RAILWAY"/>
    <s v="GDAŃSK"/>
    <s v="1"/>
    <s v="20467/2015/18"/>
    <n v="54"/>
    <x v="0"/>
    <x v="4"/>
    <x v="0"/>
    <m/>
    <n v="1"/>
    <n v="1886"/>
    <n v="0"/>
    <n v="0"/>
    <n v="1"/>
    <n v="26440"/>
    <n v="69"/>
    <s v="Bangladesh"/>
    <n v="48"/>
    <n v="21"/>
    <s v="40"/>
    <s v="20"/>
  </r>
  <r>
    <s v="2016-01-02"/>
    <s v="2016-02-16"/>
    <s v="2016-02-19"/>
    <s v="2016-02-19"/>
    <n v="45"/>
    <n v="48"/>
    <s v="CHITTAGONG"/>
    <s v="FOB"/>
    <x v="0"/>
    <n v="1"/>
    <s v="HLBU1112078"/>
    <s v="RAILWAY"/>
    <s v="GDAŃSK"/>
    <s v="1"/>
    <s v="20376/2015/23"/>
    <n v="54"/>
    <x v="0"/>
    <x v="5"/>
    <x v="2"/>
    <m/>
    <n v="1"/>
    <n v="1003"/>
    <n v="1"/>
    <n v="0"/>
    <n v="0"/>
    <n v="24827"/>
    <n v="18.47"/>
    <s v="Bangladesh"/>
    <n v="13"/>
    <n v="6"/>
    <s v="LCL"/>
    <s v="LCL"/>
  </r>
  <r>
    <s v="2016-01-02"/>
    <s v="2016-02-16"/>
    <s v="2016-02-19"/>
    <s v="2016-02-19"/>
    <n v="45"/>
    <n v="48"/>
    <s v="CHITTAGONG"/>
    <s v="FOB"/>
    <x v="0"/>
    <n v="1"/>
    <m/>
    <s v="RAILWAY"/>
    <s v="GDAŃSK"/>
    <s v="1"/>
    <s v="20998/2015/3"/>
    <n v="54"/>
    <x v="0"/>
    <x v="18"/>
    <x v="2"/>
    <m/>
    <n v="1"/>
    <n v="292"/>
    <m/>
    <m/>
    <m/>
    <n v="4348"/>
    <n v="4.47"/>
    <s v="Bangladesh"/>
    <n v="3"/>
    <n v="1"/>
    <s v="LCL"/>
    <s v="LCL"/>
  </r>
  <r>
    <s v="2016-01-03"/>
    <s v="2016-02-16"/>
    <s v="2016-02-19"/>
    <s v="2016-02-19"/>
    <n v="44"/>
    <n v="47"/>
    <s v="CHITTAGONG"/>
    <s v="FOB"/>
    <x v="0"/>
    <n v="1"/>
    <s v="HLBU1056117"/>
    <s v="RAILWAY"/>
    <s v="GDAŃSK"/>
    <s v="1"/>
    <s v="20216/2015/15"/>
    <n v="54"/>
    <x v="0"/>
    <x v="15"/>
    <x v="2"/>
    <m/>
    <n v="1"/>
    <n v="1123"/>
    <n v="0"/>
    <n v="1"/>
    <n v="0"/>
    <n v="22033"/>
    <n v="29.71"/>
    <s v="Bangladesh"/>
    <n v="21"/>
    <n v="9"/>
    <s v="20"/>
    <s v="LCL"/>
  </r>
  <r>
    <s v="2016-01-03"/>
    <s v="2016-02-16"/>
    <s v="2016-02-19"/>
    <s v="2016-02-19"/>
    <n v="44"/>
    <n v="47"/>
    <s v="CHITTAGONG"/>
    <s v="FOB"/>
    <x v="0"/>
    <n v="1"/>
    <m/>
    <s v="RAILWAY"/>
    <s v="GDAŃSK"/>
    <s v="1"/>
    <s v="20231/2015/14"/>
    <n v="54"/>
    <x v="0"/>
    <x v="28"/>
    <x v="2"/>
    <m/>
    <n v="1"/>
    <n v="721"/>
    <m/>
    <m/>
    <m/>
    <n v="10976"/>
    <n v="19.899999999999999"/>
    <s v="Bangladesh"/>
    <n v="14"/>
    <n v="6"/>
    <s v="LCL"/>
    <s v="LCL"/>
  </r>
  <r>
    <s v="2016-01-04"/>
    <s v="2016-01-28"/>
    <s v="2016-02-01"/>
    <s v="2016-02-01"/>
    <n v="24"/>
    <n v="28"/>
    <s v="MUMBAI"/>
    <s v="FOB"/>
    <x v="0"/>
    <n v="0"/>
    <s v="FCIU2581394"/>
    <s v="TRUCK"/>
    <s v="HAMBURG"/>
    <s v="1"/>
    <s v="20991/2015/3"/>
    <n v="54"/>
    <x v="0"/>
    <x v="25"/>
    <x v="0"/>
    <m/>
    <n v="1"/>
    <n v="959"/>
    <n v="1"/>
    <n v="0"/>
    <n v="0"/>
    <n v="16537"/>
    <n v="27.4"/>
    <s v="India"/>
    <n v="19"/>
    <n v="8"/>
    <s v="20"/>
    <s v="LCL"/>
  </r>
  <r>
    <s v="2016-01-04"/>
    <s v="2016-01-28"/>
    <s v="2016-02-01"/>
    <s v="2016-02-01"/>
    <n v="24"/>
    <n v="28"/>
    <s v="MUMBAI"/>
    <s v="FOB"/>
    <x v="0"/>
    <n v="0"/>
    <s v="HLXU5081157"/>
    <s v="TRUCK"/>
    <s v="HAMBURG"/>
    <s v="1"/>
    <s v="20991/2015/9"/>
    <n v="54"/>
    <x v="0"/>
    <x v="25"/>
    <x v="0"/>
    <m/>
    <n v="1"/>
    <n v="2084"/>
    <n v="0"/>
    <n v="1"/>
    <n v="0"/>
    <n v="36900"/>
    <n v="48.1"/>
    <s v="India"/>
    <n v="34"/>
    <n v="14"/>
    <s v="40"/>
    <s v="LCL"/>
  </r>
  <r>
    <s v="2016-01-04"/>
    <s v="2016-01-28"/>
    <s v="2016-02-01"/>
    <s v="2016-02-01"/>
    <n v="24"/>
    <n v="28"/>
    <s v="MUMBAI"/>
    <s v="FOB"/>
    <x v="0"/>
    <n v="0"/>
    <s v="TCLU8734966"/>
    <s v="TRUCK"/>
    <s v="HAMBURG"/>
    <s v="1"/>
    <s v="20991/2015/8"/>
    <n v="54"/>
    <x v="0"/>
    <x v="25"/>
    <x v="0"/>
    <m/>
    <n v="1"/>
    <n v="2510"/>
    <n v="0"/>
    <n v="0"/>
    <n v="1"/>
    <n v="43765"/>
    <n v="64.23"/>
    <s v="India"/>
    <n v="45"/>
    <n v="19"/>
    <s v="40"/>
    <s v="20"/>
  </r>
  <r>
    <s v="2016-01-04"/>
    <s v="2016-02-05"/>
    <s v="2016-02-09"/>
    <s v="2016-02-09"/>
    <n v="32"/>
    <n v="36"/>
    <s v="NINGBO"/>
    <s v="FOB"/>
    <x v="0"/>
    <n v="0"/>
    <s v="MRSU0109256"/>
    <s v="RAILWAY"/>
    <s v="GDAŃSK"/>
    <s v="1"/>
    <s v="61556/SS16/2"/>
    <n v="52"/>
    <x v="0"/>
    <x v="53"/>
    <x v="0"/>
    <m/>
    <n v="1"/>
    <n v="841"/>
    <n v="1"/>
    <n v="0"/>
    <n v="0"/>
    <n v="29187"/>
    <n v="27.2"/>
    <s v="People's Republic of China"/>
    <n v="19"/>
    <n v="8"/>
    <s v="20"/>
    <s v="LCL"/>
  </r>
  <r>
    <s v="2016-01-04"/>
    <s v="2016-02-05"/>
    <s v="2016-02-10"/>
    <s v="2016-02-10"/>
    <n v="32"/>
    <n v="37"/>
    <s v="NINGBO"/>
    <s v="FOB"/>
    <x v="0"/>
    <n v="0"/>
    <s v="TGHU4142818"/>
    <s v="RAILWAY"/>
    <s v="GDAŃSK"/>
    <s v="1"/>
    <s v="61556/SS16/3"/>
    <n v="52"/>
    <x v="0"/>
    <x v="53"/>
    <x v="0"/>
    <m/>
    <n v="1"/>
    <n v="2415"/>
    <n v="0"/>
    <n v="1"/>
    <n v="0"/>
    <n v="44803"/>
    <n v="52.8"/>
    <s v="People's Republic of China"/>
    <n v="37"/>
    <n v="16"/>
    <s v="40"/>
    <s v="20"/>
  </r>
  <r>
    <s v="2016-01-04"/>
    <s v="2016-02-05"/>
    <s v="2016-02-12"/>
    <s v="2016-02-12"/>
    <n v="32"/>
    <n v="39"/>
    <s v="NINGBO"/>
    <s v="FOB"/>
    <x v="0"/>
    <n v="1"/>
    <s v="FSCU4177924"/>
    <s v="TRUCK"/>
    <s v="HAMBURG"/>
    <s v="1"/>
    <s v="21046/2015/12"/>
    <n v="54"/>
    <x v="0"/>
    <x v="0"/>
    <x v="0"/>
    <m/>
    <n v="1"/>
    <n v="301"/>
    <n v="1"/>
    <n v="0"/>
    <n v="0"/>
    <n v="6343"/>
    <n v="20.14"/>
    <s v="People's Republic of China"/>
    <n v="14"/>
    <n v="6"/>
    <s v="LCL"/>
    <s v="LCL"/>
  </r>
  <r>
    <s v="2016-01-04"/>
    <s v="2016-02-08"/>
    <s v="2016-02-11"/>
    <s v="2016-02-11"/>
    <n v="35"/>
    <n v="38"/>
    <s v="XIAMEN"/>
    <s v="FOB"/>
    <x v="0"/>
    <n v="0"/>
    <s v="CLHU4532472"/>
    <s v="TRUCK"/>
    <s v="HAMBURG"/>
    <s v="1"/>
    <s v="34782/2015/4"/>
    <n v="51"/>
    <x v="0"/>
    <x v="67"/>
    <x v="0"/>
    <m/>
    <n v="1"/>
    <n v="756"/>
    <n v="0"/>
    <n v="1"/>
    <n v="0"/>
    <n v="8319"/>
    <n v="40.89"/>
    <s v="People's Republic of China"/>
    <n v="29"/>
    <n v="12"/>
    <s v="40"/>
    <s v="LCL"/>
  </r>
  <r>
    <s v="2016-01-04"/>
    <s v="2016-02-16"/>
    <s v="2016-02-19"/>
    <s v="2016-02-19"/>
    <n v="43"/>
    <n v="46"/>
    <s v="XIAMEN"/>
    <s v="FOB"/>
    <x v="0"/>
    <n v="0"/>
    <s v="TGHU0127902"/>
    <s v="RAILWAY"/>
    <s v="GDAŃSK"/>
    <s v="1"/>
    <s v="20336/2015/11"/>
    <n v="54"/>
    <x v="0"/>
    <x v="8"/>
    <x v="0"/>
    <m/>
    <n v="1"/>
    <n v="804"/>
    <n v="1"/>
    <n v="0"/>
    <n v="0"/>
    <n v="13999"/>
    <n v="18.579999999999998"/>
    <s v="People's Republic of China"/>
    <n v="13"/>
    <n v="6"/>
    <s v="LCL"/>
    <s v="LCL"/>
  </r>
  <r>
    <s v="2016-01-05"/>
    <s v="2016-01-06"/>
    <s v="2016-01-15"/>
    <s v="2016-01-15"/>
    <n v="1"/>
    <n v="10"/>
    <s v="ŁÓDŹ"/>
    <s v="DDU"/>
    <x v="2"/>
    <n v="1"/>
    <s v="AIR"/>
    <s v="TRUCK"/>
    <s v="FRANKFURT"/>
    <s v="1"/>
    <s v="20231/2015/11"/>
    <n v="54"/>
    <x v="0"/>
    <x v="28"/>
    <x v="3"/>
    <n v="1"/>
    <m/>
    <n v="919"/>
    <n v="0"/>
    <n v="0"/>
    <n v="0"/>
    <n v="11946"/>
    <n v="25.56"/>
    <s v="Bangladesh"/>
    <n v="18"/>
    <n v="8"/>
    <s v="20"/>
    <s v="LCL"/>
  </r>
  <r>
    <s v="2016-01-05"/>
    <s v="2016-01-06"/>
    <s v="2016-01-15"/>
    <s v="2016-01-15"/>
    <n v="1"/>
    <n v="10"/>
    <s v="ŁÓDŹ"/>
    <s v="DDU"/>
    <x v="2"/>
    <n v="1"/>
    <s v="AIR"/>
    <s v="TRUCK"/>
    <s v="FRANKFURT"/>
    <s v="1"/>
    <s v="20231/2015/12"/>
    <n v="54"/>
    <x v="0"/>
    <x v="28"/>
    <x v="3"/>
    <n v="1"/>
    <m/>
    <n v="956"/>
    <n v="0"/>
    <n v="0"/>
    <n v="0"/>
    <n v="14343"/>
    <n v="27.77"/>
    <s v="Bangladesh"/>
    <n v="19"/>
    <n v="8"/>
    <s v="20"/>
    <s v="LCL"/>
  </r>
  <r>
    <s v="2016-01-05"/>
    <s v="2016-01-06"/>
    <s v="2016-01-15"/>
    <s v="2016-01-15"/>
    <n v="1"/>
    <n v="10"/>
    <s v="ŁÓDŹ"/>
    <s v="DDU"/>
    <x v="2"/>
    <n v="1"/>
    <s v="AIR"/>
    <s v="TRUCK"/>
    <s v="FRANKFURT"/>
    <s v="1"/>
    <s v="21019/2015/4"/>
    <n v="52"/>
    <x v="0"/>
    <x v="14"/>
    <x v="3"/>
    <n v="1"/>
    <m/>
    <n v="252"/>
    <n v="0"/>
    <n v="0"/>
    <n v="0"/>
    <n v="3075"/>
    <n v="2.76"/>
    <s v="Bangladesh"/>
    <n v="2"/>
    <n v="1"/>
    <s v="LCL"/>
    <s v="LCL"/>
  </r>
  <r>
    <s v="2016-01-05"/>
    <s v="2016-01-06"/>
    <s v="2016-01-15"/>
    <s v="2016-01-15"/>
    <n v="1"/>
    <n v="10"/>
    <s v="ŁÓDŹ"/>
    <s v="DDU"/>
    <x v="2"/>
    <n v="1"/>
    <s v="AIR"/>
    <s v="TRUCK"/>
    <s v="FRANKFURT"/>
    <s v="1"/>
    <s v="21143/2015/2"/>
    <n v="54"/>
    <x v="0"/>
    <x v="27"/>
    <x v="3"/>
    <n v="1"/>
    <m/>
    <n v="616"/>
    <n v="0"/>
    <n v="0"/>
    <n v="0"/>
    <n v="8201"/>
    <n v="18.690000000000001"/>
    <s v="Bangladesh"/>
    <n v="13"/>
    <n v="6"/>
    <s v="LCL"/>
    <s v="LCL"/>
  </r>
  <r>
    <s v="2016-01-05"/>
    <s v="2016-02-22"/>
    <s v="2016-02-29"/>
    <s v="2016-02-29"/>
    <n v="48"/>
    <n v="55"/>
    <s v="CHITTAGONG"/>
    <s v="FOB"/>
    <x v="0"/>
    <n v="0"/>
    <s v="HLXU5053983"/>
    <s v="RAILWAY"/>
    <s v="GDAŃSK"/>
    <s v="1"/>
    <s v="20808/2015/14"/>
    <n v="54"/>
    <x v="0"/>
    <x v="14"/>
    <x v="0"/>
    <m/>
    <n v="1"/>
    <n v="3293"/>
    <n v="0"/>
    <n v="1"/>
    <n v="0"/>
    <n v="72349"/>
    <n v="49.76"/>
    <s v="Bangladesh"/>
    <n v="35"/>
    <n v="15"/>
    <s v="40"/>
    <s v="20"/>
  </r>
  <r>
    <s v="2016-01-06"/>
    <s v="2016-02-05"/>
    <s v="2016-02-09"/>
    <s v="2016-02-09"/>
    <n v="30"/>
    <n v="34"/>
    <s v="SHENZHEN"/>
    <s v="FOB"/>
    <x v="0"/>
    <n v="0"/>
    <s v="MRKU0852295"/>
    <s v="RAILWAY"/>
    <s v="GDAŃSK"/>
    <s v="1"/>
    <s v="35157/2015/1"/>
    <n v="51"/>
    <x v="0"/>
    <x v="68"/>
    <x v="0"/>
    <m/>
    <n v="1"/>
    <n v="1400"/>
    <n v="0"/>
    <n v="1"/>
    <n v="0"/>
    <n v="13147"/>
    <n v="51.77"/>
    <s v="People's Republic of China"/>
    <n v="36"/>
    <n v="16"/>
    <s v="40"/>
    <s v="20"/>
  </r>
  <r>
    <s v="2016-01-06"/>
    <s v="2016-02-05"/>
    <s v="2016-02-09"/>
    <s v="2016-02-09"/>
    <n v="30"/>
    <n v="34"/>
    <s v="YANTIAN"/>
    <s v="FOB"/>
    <x v="0"/>
    <n v="0"/>
    <s v="MRKU7142356"/>
    <s v="RAILWAY"/>
    <s v="GDAŃSK"/>
    <s v="1"/>
    <s v="32380/2015/8"/>
    <n v="51"/>
    <x v="0"/>
    <x v="24"/>
    <x v="0"/>
    <m/>
    <n v="1"/>
    <n v="511"/>
    <n v="1"/>
    <n v="0"/>
    <n v="0"/>
    <n v="5519"/>
    <n v="20.66"/>
    <s v="People's Republic of China"/>
    <n v="14"/>
    <n v="6"/>
    <s v="LCL"/>
    <s v="LCL"/>
  </r>
  <r>
    <s v="2016-01-06"/>
    <s v="2016-02-05"/>
    <s v="2016-02-09"/>
    <s v="2016-02-09"/>
    <n v="30"/>
    <n v="34"/>
    <s v="YANTIAN"/>
    <s v="FOB"/>
    <x v="0"/>
    <n v="0"/>
    <s v="MSKU2687458"/>
    <s v="RAILWAY"/>
    <s v="GDAŃSK"/>
    <s v="1"/>
    <s v="33023/2015/2"/>
    <n v="51"/>
    <x v="0"/>
    <x v="65"/>
    <x v="0"/>
    <m/>
    <n v="1"/>
    <n v="789"/>
    <n v="1"/>
    <n v="0"/>
    <n v="0"/>
    <n v="8484"/>
    <n v="26.26"/>
    <s v="People's Republic of China"/>
    <n v="18"/>
    <n v="8"/>
    <s v="20"/>
    <s v="LCL"/>
  </r>
  <r>
    <s v="2016-01-07"/>
    <s v="2016-02-12"/>
    <s v="2016-02-19"/>
    <s v="2016-02-19"/>
    <n v="36"/>
    <n v="43"/>
    <s v="SHANGHAI"/>
    <s v="FOB"/>
    <x v="0"/>
    <n v="1"/>
    <s v="NYKU3880779"/>
    <s v="TRUCK"/>
    <s v="HAMBURG"/>
    <s v="1"/>
    <s v="21822/2015/5"/>
    <n v="52"/>
    <x v="0"/>
    <x v="44"/>
    <x v="2"/>
    <m/>
    <n v="1"/>
    <n v="533"/>
    <n v="1"/>
    <n v="0"/>
    <n v="0"/>
    <n v="8039"/>
    <n v="8.49"/>
    <s v="People's Republic of China"/>
    <n v="6"/>
    <n v="3"/>
    <s v="LCL"/>
    <s v="LCL"/>
  </r>
  <r>
    <s v="2016-01-07"/>
    <s v="2016-02-12"/>
    <s v="2016-02-19"/>
    <s v="2016-02-19"/>
    <n v="36"/>
    <n v="43"/>
    <s v="SHANGHAI"/>
    <s v="FOB"/>
    <x v="0"/>
    <n v="1"/>
    <m/>
    <s v="TRUCK"/>
    <s v="HAMBURG"/>
    <s v="1"/>
    <s v="24451/2015/3"/>
    <n v="52"/>
    <x v="0"/>
    <x v="46"/>
    <x v="2"/>
    <m/>
    <n v="1"/>
    <n v="258"/>
    <m/>
    <m/>
    <m/>
    <n v="2660"/>
    <n v="2.59"/>
    <s v="People's Republic of China"/>
    <n v="2"/>
    <n v="1"/>
    <s v="LCL"/>
    <s v="LCL"/>
  </r>
  <r>
    <s v="2016-01-07"/>
    <s v="2016-02-12"/>
    <s v="2016-02-19"/>
    <s v="2016-02-19"/>
    <n v="36"/>
    <n v="43"/>
    <s v="SHANGHAI"/>
    <s v="FOB"/>
    <x v="0"/>
    <n v="1"/>
    <m/>
    <s v="TRUCK"/>
    <s v="HAMBURG"/>
    <s v="1"/>
    <s v="29931/2015/1"/>
    <n v="52"/>
    <x v="0"/>
    <x v="69"/>
    <x v="2"/>
    <m/>
    <n v="1"/>
    <n v="209"/>
    <m/>
    <m/>
    <m/>
    <n v="23600"/>
    <n v="7.95"/>
    <s v="People's Republic of China"/>
    <n v="6"/>
    <n v="2"/>
    <s v="LCL"/>
    <s v="LCL"/>
  </r>
  <r>
    <s v="2016-01-07"/>
    <s v="2016-02-12"/>
    <s v="2016-02-19"/>
    <s v="2016-02-19"/>
    <n v="36"/>
    <n v="43"/>
    <s v="SHANGHAI"/>
    <s v="FOB"/>
    <x v="0"/>
    <n v="1"/>
    <m/>
    <s v="TRUCK"/>
    <s v="HAMBURG"/>
    <s v="1"/>
    <s v="30070/2015/1"/>
    <n v="52"/>
    <x v="0"/>
    <x v="70"/>
    <x v="2"/>
    <m/>
    <n v="1"/>
    <n v="263"/>
    <m/>
    <m/>
    <m/>
    <n v="5458"/>
    <n v="5.09"/>
    <s v="People's Republic of China"/>
    <n v="4"/>
    <n v="2"/>
    <s v="LCL"/>
    <s v="LCL"/>
  </r>
  <r>
    <s v="2016-01-08"/>
    <s v="2016-02-22"/>
    <s v="2016-02-26"/>
    <s v="2016-02-26"/>
    <n v="45"/>
    <n v="49"/>
    <s v="CHITTAGONG"/>
    <s v="FOB"/>
    <x v="0"/>
    <n v="0"/>
    <s v="CPSU1818503"/>
    <s v="RAILWAY"/>
    <s v="GDAŃSK"/>
    <s v="1"/>
    <s v="61828/SS16/2"/>
    <n v="52"/>
    <x v="0"/>
    <x v="14"/>
    <x v="0"/>
    <m/>
    <n v="1"/>
    <n v="1075"/>
    <n v="1"/>
    <n v="0"/>
    <n v="0"/>
    <n v="21521"/>
    <n v="14.54"/>
    <s v="Bangladesh"/>
    <n v="10"/>
    <n v="4"/>
    <s v="LCL"/>
    <s v="LCL"/>
  </r>
  <r>
    <s v="2016-01-11"/>
    <s v="2016-02-06"/>
    <s v="2016-02-12"/>
    <s v="2016-02-12"/>
    <n v="26"/>
    <n v="32"/>
    <s v="MUMBAI"/>
    <s v="FOB"/>
    <x v="0"/>
    <n v="1"/>
    <s v="LCL"/>
    <s v="TRUCK"/>
    <s v="HAMBURG"/>
    <s v="1"/>
    <s v="20991/2015/11"/>
    <n v="54"/>
    <x v="0"/>
    <x v="25"/>
    <x v="1"/>
    <m/>
    <n v="1"/>
    <n v="208"/>
    <n v="0"/>
    <n v="0"/>
    <n v="0"/>
    <n v="4000"/>
    <n v="6.24"/>
    <s v="India"/>
    <n v="4"/>
    <n v="2"/>
    <s v="LCL"/>
    <s v="LCL"/>
  </r>
  <r>
    <s v="2016-01-11"/>
    <s v="2016-02-27"/>
    <s v="2016-03-02"/>
    <s v="2016-03-02"/>
    <n v="47"/>
    <n v="51"/>
    <s v="NINGBO"/>
    <s v="FOB"/>
    <x v="0"/>
    <n v="0"/>
    <s v="MSKU3440328"/>
    <s v="TRUCK"/>
    <s v="GDAŃSK"/>
    <s v="1"/>
    <s v="29754/2015/6"/>
    <n v="51"/>
    <x v="0"/>
    <x v="26"/>
    <x v="0"/>
    <m/>
    <n v="1"/>
    <n v="706"/>
    <n v="1"/>
    <n v="0"/>
    <n v="0"/>
    <n v="5798"/>
    <n v="26.39"/>
    <s v="People's Republic of China"/>
    <n v="18"/>
    <n v="8"/>
    <s v="20"/>
    <s v="LCL"/>
  </r>
  <r>
    <s v="2016-01-11"/>
    <s v="2016-02-27"/>
    <s v="2016-03-02"/>
    <s v="2016-03-02"/>
    <n v="47"/>
    <n v="51"/>
    <s v="XIAMEN"/>
    <s v="FOB"/>
    <x v="0"/>
    <n v="0"/>
    <s v="MRKU6866547"/>
    <s v="TRUCK"/>
    <s v="GDAŃSK"/>
    <s v="1"/>
    <s v="24550/2015/2"/>
    <n v="54"/>
    <x v="0"/>
    <x v="62"/>
    <x v="0"/>
    <m/>
    <n v="1"/>
    <n v="1060"/>
    <n v="1"/>
    <n v="0"/>
    <n v="0"/>
    <n v="26612"/>
    <n v="23.05"/>
    <s v="People's Republic of China"/>
    <n v="16"/>
    <n v="7"/>
    <s v="20"/>
    <s v="LCL"/>
  </r>
  <r>
    <s v="2016-01-13"/>
    <s v="2016-01-16"/>
    <s v="2016-01-22"/>
    <s v="2016-01-22"/>
    <n v="3"/>
    <n v="9"/>
    <s v="ŁÓDŹ"/>
    <s v="DDU"/>
    <x v="2"/>
    <n v="1"/>
    <s v="AIR"/>
    <s v="TRUCK"/>
    <s v="WARSZAWA"/>
    <s v="1"/>
    <s v="25868/2015/3"/>
    <n v="54"/>
    <x v="0"/>
    <x v="71"/>
    <x v="3"/>
    <n v="1"/>
    <m/>
    <n v="210"/>
    <n v="0"/>
    <n v="0"/>
    <n v="0"/>
    <n v="4637"/>
    <m/>
    <s v="India"/>
    <n v="0"/>
    <n v="0"/>
    <s v="LCL"/>
    <s v="LCL"/>
  </r>
  <r>
    <s v="2016-01-13"/>
    <s v="2016-02-11"/>
    <s v="2016-02-16"/>
    <s v="2016-02-16"/>
    <n v="29"/>
    <n v="34"/>
    <s v="YANTIAN"/>
    <s v="FOB"/>
    <x v="0"/>
    <n v="0"/>
    <s v="MSKU6581546"/>
    <s v="RAILWAY"/>
    <s v="GDAŃSK"/>
    <s v="1"/>
    <s v="32380/2015/5"/>
    <n v="51"/>
    <x v="0"/>
    <x v="24"/>
    <x v="0"/>
    <m/>
    <n v="1"/>
    <n v="1103"/>
    <n v="0"/>
    <n v="1"/>
    <n v="0"/>
    <n v="13138"/>
    <n v="46.91"/>
    <s v="People's Republic of China"/>
    <n v="33"/>
    <n v="14"/>
    <s v="40"/>
    <s v="LCL"/>
  </r>
  <r>
    <s v="2016-01-13"/>
    <s v="2016-02-11"/>
    <s v="2016-02-18"/>
    <s v="2016-02-18"/>
    <n v="29"/>
    <n v="36"/>
    <s v="SHENZHEN"/>
    <s v="FOB"/>
    <x v="0"/>
    <n v="0"/>
    <s v="MSKU7367539"/>
    <s v="RAILWAY"/>
    <s v="GDAŃSK"/>
    <s v="1"/>
    <s v="35144/2015/4"/>
    <n v="51"/>
    <x v="0"/>
    <x v="58"/>
    <x v="0"/>
    <m/>
    <n v="1"/>
    <n v="794"/>
    <n v="1"/>
    <n v="0"/>
    <n v="0"/>
    <n v="6130"/>
    <n v="20.79"/>
    <s v="People's Republic of China"/>
    <n v="15"/>
    <n v="6"/>
    <s v="20"/>
    <s v="LCL"/>
  </r>
  <r>
    <s v="2016-01-14"/>
    <s v="2016-01-17"/>
    <s v="2016-01-26"/>
    <s v="2016-01-26"/>
    <n v="3"/>
    <n v="12"/>
    <s v="ŁÓDŹ"/>
    <s v="DDU"/>
    <x v="2"/>
    <n v="1"/>
    <s v="AIR"/>
    <s v="TRUCK"/>
    <s v="WARSZAWA"/>
    <s v="1"/>
    <s v="25868/2015/1"/>
    <n v="54"/>
    <x v="0"/>
    <x v="71"/>
    <x v="3"/>
    <n v="1"/>
    <m/>
    <n v="377"/>
    <n v="0"/>
    <n v="0"/>
    <n v="0"/>
    <n v="7556"/>
    <n v="4.2"/>
    <s v="India"/>
    <n v="3"/>
    <n v="1"/>
    <s v="LCL"/>
    <s v="LCL"/>
  </r>
  <r>
    <s v="2016-01-15"/>
    <s v="2016-01-18"/>
    <s v="2016-01-25"/>
    <s v="2016-01-25"/>
    <n v="3"/>
    <n v="10"/>
    <s v="ŁÓDŹ"/>
    <s v="DDU"/>
    <x v="2"/>
    <n v="1"/>
    <s v="AIR"/>
    <s v="TRUCK"/>
    <s v="FRANKFURT"/>
    <s v="1"/>
    <s v="21046/2015/13"/>
    <n v="54"/>
    <x v="0"/>
    <x v="0"/>
    <x v="3"/>
    <n v="1"/>
    <m/>
    <n v="497"/>
    <n v="0"/>
    <n v="0"/>
    <n v="0"/>
    <n v="8554"/>
    <n v="15.67"/>
    <s v="People's Republic of China"/>
    <n v="11"/>
    <n v="5"/>
    <s v="LCL"/>
    <s v="LCL"/>
  </r>
  <r>
    <s v="2016-01-15"/>
    <s v="2016-01-26"/>
    <s v="2016-02-01"/>
    <s v="2016-02-01"/>
    <n v="11"/>
    <n v="17"/>
    <s v="ŁÓDŹ"/>
    <s v="DDU"/>
    <x v="4"/>
    <n v="0"/>
    <s v="GVDU5069335"/>
    <s v="RAILWAY"/>
    <s v="MAŁASZEWICZE"/>
    <s v="1"/>
    <s v="25636/2015/1"/>
    <n v="54"/>
    <x v="0"/>
    <x v="72"/>
    <x v="0"/>
    <m/>
    <n v="1"/>
    <n v="1073"/>
    <n v="0"/>
    <n v="1"/>
    <n v="0"/>
    <n v="17052"/>
    <m/>
    <s v="People's Republic of China"/>
    <n v="0"/>
    <n v="0"/>
    <s v="LCL"/>
    <s v="LCL"/>
  </r>
  <r>
    <s v="2016-01-15"/>
    <s v="2016-02-22"/>
    <s v="2016-02-25"/>
    <s v="2016-02-25"/>
    <n v="38"/>
    <n v="41"/>
    <s v="SHANGHAI"/>
    <s v="FOB"/>
    <x v="0"/>
    <n v="0"/>
    <s v="CAIU8484177"/>
    <s v="RAILWAY"/>
    <s v="GDAŃSK"/>
    <s v="1"/>
    <s v="22034/2015/2"/>
    <n v="54"/>
    <x v="0"/>
    <x v="40"/>
    <x v="0"/>
    <m/>
    <n v="1"/>
    <n v="3711"/>
    <n v="0"/>
    <n v="0"/>
    <n v="1"/>
    <n v="70865"/>
    <n v="58.18"/>
    <s v="People's Republic of China"/>
    <n v="41"/>
    <n v="17"/>
    <s v="40"/>
    <s v="20"/>
  </r>
  <r>
    <s v="2016-01-15"/>
    <s v="2016-02-22"/>
    <s v="2016-02-29"/>
    <s v="2016-02-29"/>
    <n v="38"/>
    <n v="45"/>
    <s v="SHANGHAI"/>
    <s v="FOB"/>
    <x v="0"/>
    <n v="1"/>
    <s v="LCL"/>
    <s v="TRUCK"/>
    <s v="GDAŃSK"/>
    <s v="1"/>
    <s v="21817/2015/2"/>
    <n v="52"/>
    <x v="0"/>
    <x v="31"/>
    <x v="1"/>
    <m/>
    <n v="1"/>
    <n v="32"/>
    <n v="0"/>
    <n v="0"/>
    <n v="0"/>
    <n v="2080"/>
    <n v="2.5"/>
    <s v="People's Republic of China"/>
    <n v="2"/>
    <n v="1"/>
    <s v="LCL"/>
    <s v="LCL"/>
  </r>
  <r>
    <s v="2016-01-15"/>
    <s v="2016-02-22"/>
    <s v="2016-02-29"/>
    <s v="2016-02-29"/>
    <n v="38"/>
    <n v="45"/>
    <s v="SHANGHAI"/>
    <s v="FOB"/>
    <x v="0"/>
    <n v="1"/>
    <s v="LCL"/>
    <s v="TRUCK"/>
    <s v="GDAŃSK"/>
    <s v="1"/>
    <s v="23568/2015/3"/>
    <n v="52"/>
    <x v="0"/>
    <x v="45"/>
    <x v="1"/>
    <m/>
    <n v="1"/>
    <n v="516"/>
    <n v="0"/>
    <n v="0"/>
    <n v="0"/>
    <n v="6380"/>
    <n v="12.73"/>
    <s v="People's Republic of China"/>
    <n v="9"/>
    <n v="4"/>
    <s v="LCL"/>
    <s v="LCL"/>
  </r>
  <r>
    <s v="2016-01-16"/>
    <s v="2016-01-20"/>
    <s v="2016-01-21"/>
    <s v="2016-01-21"/>
    <n v="4"/>
    <n v="5"/>
    <s v="ŁÓDŹ"/>
    <s v="DDU"/>
    <x v="2"/>
    <n v="1"/>
    <s v="AIR"/>
    <s v="TRUCK"/>
    <s v="FRANKFURT"/>
    <s v="1"/>
    <s v="20467/2015/19"/>
    <n v="54"/>
    <x v="0"/>
    <x v="4"/>
    <x v="3"/>
    <n v="1"/>
    <m/>
    <n v="197"/>
    <n v="0"/>
    <n v="0"/>
    <n v="0"/>
    <n v="2613"/>
    <n v="4.42"/>
    <s v="Bangladesh"/>
    <n v="3"/>
    <n v="1"/>
    <s v="LCL"/>
    <s v="LCL"/>
  </r>
  <r>
    <s v="2016-01-16"/>
    <s v="2016-01-25"/>
    <s v="2016-01-26"/>
    <s v="2016-01-26"/>
    <n v="9"/>
    <n v="10"/>
    <s v="ISTANBUL"/>
    <s v="FCA"/>
    <x v="3"/>
    <n v="1"/>
    <s v="TRUCK"/>
    <s v="TRUCK"/>
    <s v="ŁÓDŹ"/>
    <s v="1"/>
    <s v="21779/2015/3"/>
    <n v="54"/>
    <x v="0"/>
    <x v="57"/>
    <x v="1"/>
    <m/>
    <n v="1"/>
    <n v="47"/>
    <n v="0"/>
    <n v="0"/>
    <n v="0"/>
    <n v="6610"/>
    <n v="3.39"/>
    <s v="Turkey"/>
    <n v="2"/>
    <n v="1"/>
    <s v="LCL"/>
    <s v="LCL"/>
  </r>
  <r>
    <s v="2016-01-17"/>
    <s v="2016-01-21"/>
    <s v="2016-01-25"/>
    <s v="2016-01-25"/>
    <n v="4"/>
    <n v="8"/>
    <s v="ŁÓDŹ"/>
    <s v="DDU"/>
    <x v="2"/>
    <n v="1"/>
    <s v="AIR"/>
    <s v="TRUCK"/>
    <s v="WARSZAWA"/>
    <s v="1"/>
    <s v="20214/2015/7"/>
    <n v="54"/>
    <x v="0"/>
    <x v="21"/>
    <x v="3"/>
    <n v="1"/>
    <m/>
    <n v="491"/>
    <n v="0"/>
    <n v="0"/>
    <n v="0"/>
    <n v="7969"/>
    <m/>
    <s v="India"/>
    <n v="0"/>
    <n v="0"/>
    <s v="LCL"/>
    <s v="LCL"/>
  </r>
  <r>
    <s v="2016-01-18"/>
    <s v="2016-02-18"/>
    <s v="2016-02-24"/>
    <s v="2016-02-24"/>
    <n v="31"/>
    <n v="37"/>
    <s v="NINGBO"/>
    <s v="FOB"/>
    <x v="0"/>
    <n v="0"/>
    <s v="PONU1901930"/>
    <s v="RAILWAY"/>
    <s v="GDAŃSK"/>
    <s v="1"/>
    <s v="21046/2015/14"/>
    <n v="54"/>
    <x v="0"/>
    <x v="0"/>
    <x v="0"/>
    <m/>
    <n v="1"/>
    <n v="2052"/>
    <n v="0"/>
    <n v="1"/>
    <n v="0"/>
    <n v="37047"/>
    <n v="52.06"/>
    <s v="People's Republic of China"/>
    <n v="36"/>
    <n v="16"/>
    <s v="40"/>
    <s v="20"/>
  </r>
  <r>
    <s v="2016-01-18"/>
    <s v="2016-02-29"/>
    <s v="2016-03-03"/>
    <s v="2016-03-03"/>
    <n v="42"/>
    <n v="45"/>
    <s v="XIAMEN"/>
    <s v="FOB"/>
    <x v="0"/>
    <n v="0"/>
    <s v="TTNU5337029"/>
    <s v="TRUCK"/>
    <s v="GDAŃSK"/>
    <s v="1"/>
    <s v="61735/SS16/5"/>
    <n v="52"/>
    <x v="0"/>
    <x v="8"/>
    <x v="0"/>
    <m/>
    <n v="1"/>
    <n v="1683"/>
    <n v="0"/>
    <n v="1"/>
    <n v="0"/>
    <n v="29538"/>
    <n v="43.86"/>
    <s v="People's Republic of China"/>
    <n v="31"/>
    <n v="13"/>
    <s v="40"/>
    <s v="LCL"/>
  </r>
  <r>
    <s v="2016-01-18"/>
    <s v="2016-02-29"/>
    <s v="2016-03-04"/>
    <s v="2016-03-04"/>
    <n v="42"/>
    <n v="46"/>
    <s v="XIAMEN"/>
    <s v="FOB"/>
    <x v="0"/>
    <n v="0"/>
    <s v="GATU4347168"/>
    <s v="TRUCK"/>
    <s v="GDAŃSK"/>
    <s v="1"/>
    <s v="28831/2015/3"/>
    <n v="51"/>
    <x v="0"/>
    <x v="37"/>
    <x v="0"/>
    <m/>
    <n v="1"/>
    <n v="911"/>
    <n v="0"/>
    <n v="1"/>
    <n v="0"/>
    <n v="11656"/>
    <n v="48.22"/>
    <s v="People's Republic of China"/>
    <n v="34"/>
    <n v="14"/>
    <s v="40"/>
    <s v="LCL"/>
  </r>
  <r>
    <s v="2016-01-18"/>
    <s v="2016-02-29"/>
    <s v="2016-03-04"/>
    <s v="2016-03-04"/>
    <n v="42"/>
    <n v="46"/>
    <s v="XIAMEN"/>
    <s v="FOB"/>
    <x v="0"/>
    <n v="0"/>
    <s v="HLXU2394353"/>
    <s v="RAILWAY"/>
    <s v="GDAŃSK"/>
    <s v="1"/>
    <s v="29335/2015/1"/>
    <n v="54"/>
    <x v="0"/>
    <x v="73"/>
    <x v="0"/>
    <m/>
    <n v="1"/>
    <n v="736"/>
    <n v="1"/>
    <n v="0"/>
    <n v="0"/>
    <n v="12529"/>
    <n v="20.83"/>
    <s v="People's Republic of China"/>
    <n v="15"/>
    <n v="6"/>
    <s v="20"/>
    <s v="LCL"/>
  </r>
  <r>
    <s v="2016-01-19"/>
    <s v="2016-02-12"/>
    <s v="2016-02-19"/>
    <s v="2016-02-19"/>
    <n v="24"/>
    <n v="31"/>
    <s v="MUMBAI"/>
    <s v="FOB"/>
    <x v="0"/>
    <n v="1"/>
    <s v="LCL"/>
    <s v="TRUCK"/>
    <s v="HAMBURG"/>
    <s v="1"/>
    <s v="21016/2015/3"/>
    <n v="52"/>
    <x v="0"/>
    <x v="34"/>
    <x v="1"/>
    <m/>
    <n v="1"/>
    <n v="257"/>
    <n v="0"/>
    <n v="0"/>
    <n v="0"/>
    <n v="5607"/>
    <n v="1.18"/>
    <s v="India"/>
    <n v="1"/>
    <n v="0"/>
    <s v="LCL"/>
    <s v="LCL"/>
  </r>
  <r>
    <s v="2016-01-20"/>
    <s v="2016-01-21"/>
    <s v="2016-01-27"/>
    <s v="2016-01-27"/>
    <n v="1"/>
    <n v="7"/>
    <s v="ŁÓDŹ"/>
    <s v="DDU"/>
    <x v="2"/>
    <n v="1"/>
    <s v="AIR"/>
    <s v="TRUCK"/>
    <s v="WARSZAWA"/>
    <s v="1"/>
    <s v="21017/2015/3"/>
    <n v="54"/>
    <x v="0"/>
    <x v="56"/>
    <x v="3"/>
    <n v="1"/>
    <m/>
    <n v="206"/>
    <n v="0"/>
    <n v="0"/>
    <n v="0"/>
    <n v="4208"/>
    <n v="6.36"/>
    <s v="India"/>
    <n v="4"/>
    <n v="2"/>
    <s v="LCL"/>
    <s v="LCL"/>
  </r>
  <r>
    <s v="2016-01-20"/>
    <s v="2016-02-18"/>
    <s v="2016-02-25"/>
    <s v="2016-02-25"/>
    <n v="29"/>
    <n v="36"/>
    <s v="YANTIAN"/>
    <s v="FOB"/>
    <x v="0"/>
    <n v="0"/>
    <s v="MRKU4682725"/>
    <s v="RAILWAY"/>
    <s v="GDAŃSK"/>
    <s v="1"/>
    <s v="62068/SS16/2"/>
    <n v="51"/>
    <x v="0"/>
    <x v="19"/>
    <x v="0"/>
    <m/>
    <n v="1"/>
    <n v="1284"/>
    <n v="0"/>
    <n v="1"/>
    <n v="0"/>
    <n v="12553"/>
    <n v="31.47"/>
    <s v="People's Republic of China"/>
    <n v="22"/>
    <n v="9"/>
    <s v="20"/>
    <s v="LCL"/>
  </r>
  <r>
    <s v="2016-01-20"/>
    <s v="2016-02-29"/>
    <s v="2016-03-04"/>
    <s v="2016-03-04"/>
    <n v="40"/>
    <n v="44"/>
    <s v="CHITTAGONG"/>
    <s v="FOB"/>
    <x v="0"/>
    <n v="1"/>
    <s v="CAXU8180392"/>
    <s v="RAILWAY"/>
    <s v="GDAŃSK"/>
    <s v="1"/>
    <s v="20376/2015/25"/>
    <n v="54"/>
    <x v="0"/>
    <x v="5"/>
    <x v="2"/>
    <m/>
    <n v="1"/>
    <n v="2385"/>
    <n v="0"/>
    <n v="0"/>
    <n v="1"/>
    <n v="46236"/>
    <n v="29.63"/>
    <s v="Bangladesh"/>
    <n v="21"/>
    <n v="9"/>
    <s v="20"/>
    <s v="LCL"/>
  </r>
  <r>
    <s v="2016-01-20"/>
    <s v="2016-02-29"/>
    <s v="2016-03-04"/>
    <s v="2016-03-04"/>
    <n v="40"/>
    <n v="44"/>
    <s v="CHITTAGONG"/>
    <s v="FOB"/>
    <x v="0"/>
    <n v="1"/>
    <m/>
    <s v="RAILWAY"/>
    <s v="GDAŃSK"/>
    <s v="1"/>
    <s v="20376/2015/27"/>
    <n v="54"/>
    <x v="0"/>
    <x v="5"/>
    <x v="2"/>
    <m/>
    <n v="1"/>
    <n v="2965"/>
    <m/>
    <m/>
    <m/>
    <n v="54205"/>
    <n v="39.200000000000003"/>
    <s v="Bangladesh"/>
    <n v="27"/>
    <n v="12"/>
    <s v="20"/>
    <s v="LCL"/>
  </r>
  <r>
    <s v="2016-01-20"/>
    <s v="2016-02-29"/>
    <s v="2016-03-04"/>
    <s v="2016-03-04"/>
    <n v="40"/>
    <n v="44"/>
    <s v="CHITTAGONG"/>
    <s v="FOB"/>
    <x v="0"/>
    <n v="1"/>
    <s v="GESU5591868"/>
    <s v="TRUCK"/>
    <s v="GDAŃSK"/>
    <s v="1"/>
    <s v="19692/2015/3"/>
    <n v="54"/>
    <x v="0"/>
    <x v="38"/>
    <x v="2"/>
    <m/>
    <n v="1"/>
    <n v="904"/>
    <n v="0"/>
    <n v="0"/>
    <n v="1"/>
    <n v="19479"/>
    <n v="19.38"/>
    <s v="Bangladesh"/>
    <n v="14"/>
    <n v="6"/>
    <s v="LCL"/>
    <s v="LCL"/>
  </r>
  <r>
    <s v="2016-01-20"/>
    <s v="2016-02-29"/>
    <s v="2016-03-04"/>
    <s v="2016-03-04"/>
    <n v="40"/>
    <n v="44"/>
    <s v="CHITTAGONG"/>
    <s v="FOB"/>
    <x v="0"/>
    <n v="1"/>
    <m/>
    <s v="TRUCK"/>
    <s v="GDAŃSK"/>
    <s v="1"/>
    <s v="20376/2015/26"/>
    <n v="54"/>
    <x v="0"/>
    <x v="5"/>
    <x v="2"/>
    <m/>
    <n v="1"/>
    <n v="2172"/>
    <m/>
    <m/>
    <m/>
    <n v="37590"/>
    <n v="31.68"/>
    <s v="Bangladesh"/>
    <n v="22"/>
    <n v="10"/>
    <s v="20"/>
    <s v="LCL"/>
  </r>
  <r>
    <s v="2016-01-20"/>
    <s v="2016-02-29"/>
    <s v="2016-03-04"/>
    <s v="2016-03-04"/>
    <n v="40"/>
    <n v="44"/>
    <s v="CHITTAGONG"/>
    <s v="FOB"/>
    <x v="0"/>
    <n v="1"/>
    <m/>
    <s v="TRUCK"/>
    <s v="GDAŃSK"/>
    <s v="1"/>
    <s v="25648/2015/5"/>
    <n v="54"/>
    <x v="0"/>
    <x v="63"/>
    <x v="2"/>
    <m/>
    <n v="1"/>
    <n v="198"/>
    <m/>
    <m/>
    <m/>
    <n v="3502"/>
    <n v="3.59"/>
    <s v="Bangladesh"/>
    <n v="3"/>
    <n v="1"/>
    <s v="LCL"/>
    <s v="LCL"/>
  </r>
  <r>
    <s v="2016-01-21"/>
    <s v="2016-02-27"/>
    <s v="2016-03-01"/>
    <s v="2016-03-01"/>
    <n v="37"/>
    <n v="40"/>
    <s v="FUZHOU"/>
    <s v="FOB"/>
    <x v="0"/>
    <n v="0"/>
    <s v="PONU1943935"/>
    <s v="RAILWAY"/>
    <s v="GDAŃSK"/>
    <s v="1"/>
    <s v="28831/2015/4"/>
    <n v="51"/>
    <x v="0"/>
    <x v="37"/>
    <x v="0"/>
    <m/>
    <n v="1"/>
    <n v="2081"/>
    <n v="0"/>
    <n v="1"/>
    <n v="0"/>
    <n v="23372"/>
    <n v="49.23"/>
    <s v="People's Republic of China"/>
    <n v="34"/>
    <n v="15"/>
    <s v="40"/>
    <s v="20"/>
  </r>
  <r>
    <s v="2016-01-22"/>
    <s v="2016-01-29"/>
    <s v="2016-01-29"/>
    <s v="2016-01-29"/>
    <n v="7"/>
    <n v="7"/>
    <s v="ISTANBUL"/>
    <s v="FCA"/>
    <x v="3"/>
    <n v="1"/>
    <m/>
    <s v="TRUCK"/>
    <s v="ŁÓDŹ"/>
    <s v="1"/>
    <s v="21779/2015/2"/>
    <n v="54"/>
    <x v="0"/>
    <x v="57"/>
    <x v="1"/>
    <m/>
    <n v="1"/>
    <n v="210"/>
    <n v="0"/>
    <n v="0"/>
    <n v="0"/>
    <n v="26458"/>
    <n v="15.12"/>
    <s v="Turkey"/>
    <n v="11"/>
    <n v="5"/>
    <s v="LCL"/>
    <s v="LCL"/>
  </r>
  <r>
    <s v="2016-01-22"/>
    <s v="2016-02-17"/>
    <s v="2016-02-23"/>
    <s v="2016-02-23"/>
    <n v="26"/>
    <n v="32"/>
    <s v="ŁÓDŹ"/>
    <s v="DDU"/>
    <x v="0"/>
    <n v="0"/>
    <s v="BEAU2361782"/>
    <s v="TRUCK"/>
    <s v="HAMBURG"/>
    <s v="1"/>
    <s v="20214/2015/3"/>
    <n v="54"/>
    <x v="0"/>
    <x v="21"/>
    <x v="0"/>
    <m/>
    <n v="1"/>
    <n v="1622"/>
    <n v="1"/>
    <n v="0"/>
    <n v="0"/>
    <n v="28059"/>
    <n v="30.32"/>
    <s v="India"/>
    <n v="21"/>
    <n v="9"/>
    <s v="20"/>
    <s v="LCL"/>
  </r>
  <r>
    <s v="2016-01-22"/>
    <s v="2016-02-23"/>
    <s v="2016-02-29"/>
    <s v="2016-02-29"/>
    <n v="32"/>
    <n v="38"/>
    <s v="NINGBO"/>
    <s v="FOB"/>
    <x v="0"/>
    <n v="1"/>
    <s v="NYKU3445283"/>
    <s v="TRUCK"/>
    <s v="HAMBURG"/>
    <s v="1"/>
    <s v="20632/2015/3"/>
    <n v="54"/>
    <x v="0"/>
    <x v="52"/>
    <x v="2"/>
    <m/>
    <n v="1"/>
    <n v="290"/>
    <n v="1"/>
    <n v="0"/>
    <n v="0"/>
    <n v="5448"/>
    <n v="8.9600000000000009"/>
    <s v="People's Republic of China"/>
    <n v="6"/>
    <n v="3"/>
    <s v="LCL"/>
    <s v="LCL"/>
  </r>
  <r>
    <s v="2016-01-22"/>
    <s v="2016-02-23"/>
    <s v="2016-02-29"/>
    <s v="2016-02-29"/>
    <n v="32"/>
    <n v="38"/>
    <s v="NINGBO"/>
    <s v="FOB"/>
    <x v="0"/>
    <n v="1"/>
    <m/>
    <s v="TRUCK"/>
    <s v="HAMBURG"/>
    <s v="1"/>
    <s v="26514/2015/3"/>
    <n v="52"/>
    <x v="0"/>
    <x v="30"/>
    <x v="2"/>
    <m/>
    <n v="1"/>
    <n v="34"/>
    <m/>
    <m/>
    <m/>
    <n v="8541"/>
    <n v="2.06"/>
    <s v="People's Republic of China"/>
    <n v="1"/>
    <n v="1"/>
    <s v="LCL"/>
    <s v="LCL"/>
  </r>
  <r>
    <s v="2016-01-22"/>
    <s v="2016-02-29"/>
    <s v="2016-03-03"/>
    <s v="2016-03-03"/>
    <n v="38"/>
    <n v="41"/>
    <s v="SHANGHAI"/>
    <s v="FOB"/>
    <x v="0"/>
    <n v="0"/>
    <s v="HLXU5204858"/>
    <s v="TRUCK"/>
    <s v="GDAŃSK"/>
    <s v="1"/>
    <s v="30271/2015/1"/>
    <n v="54"/>
    <x v="0"/>
    <x v="74"/>
    <x v="0"/>
    <m/>
    <n v="1"/>
    <n v="842"/>
    <n v="0"/>
    <n v="1"/>
    <n v="0"/>
    <n v="59825"/>
    <n v="36.82"/>
    <s v="People's Republic of China"/>
    <n v="26"/>
    <n v="11"/>
    <s v="20"/>
    <s v="LCL"/>
  </r>
  <r>
    <s v="2016-01-22"/>
    <s v="2016-02-29"/>
    <s v="2016-03-03"/>
    <s v="2016-03-03"/>
    <n v="38"/>
    <n v="41"/>
    <s v="SHANGHAI"/>
    <s v="FOB"/>
    <x v="0"/>
    <n v="0"/>
    <s v="HLXU1308026,TCLU9500263"/>
    <s v="TRUCK"/>
    <s v="GDAŃSK"/>
    <s v="1"/>
    <s v="21822/2015/3"/>
    <n v="52"/>
    <x v="0"/>
    <x v="44"/>
    <x v="0"/>
    <m/>
    <n v="1"/>
    <n v="2811"/>
    <n v="1"/>
    <n v="0"/>
    <n v="1"/>
    <n v="47095"/>
    <n v="54.8"/>
    <s v="People's Republic of China"/>
    <n v="38"/>
    <n v="16"/>
    <s v="40"/>
    <s v="20"/>
  </r>
  <r>
    <s v="2016-01-22"/>
    <s v="2016-02-29"/>
    <s v="2016-03-03"/>
    <s v="2016-03-03"/>
    <n v="38"/>
    <n v="41"/>
    <s v="SHANGHAI"/>
    <s v="FOB"/>
    <x v="0"/>
    <n v="1"/>
    <s v="TCLU9500263"/>
    <s v="TRUCK"/>
    <s v="GDAŃSK"/>
    <s v="1"/>
    <s v="19960/2015/4"/>
    <n v="54"/>
    <x v="0"/>
    <x v="13"/>
    <x v="2"/>
    <m/>
    <n v="1"/>
    <n v="509"/>
    <n v="0"/>
    <n v="0"/>
    <n v="1"/>
    <n v="5089"/>
    <n v="11.39"/>
    <s v="People's Republic of China"/>
    <n v="8"/>
    <n v="3"/>
    <s v="LCL"/>
    <s v="LCL"/>
  </r>
  <r>
    <s v="2016-01-22"/>
    <s v="2016-02-29"/>
    <s v="2016-03-03"/>
    <s v="2016-03-03"/>
    <n v="38"/>
    <n v="41"/>
    <s v="SHANGHAI"/>
    <s v="FOB"/>
    <x v="0"/>
    <n v="1"/>
    <m/>
    <s v="TRUCK"/>
    <s v="GDAŃSK"/>
    <s v="1"/>
    <s v="61545/SS16/2"/>
    <n v="52"/>
    <x v="0"/>
    <x v="51"/>
    <x v="2"/>
    <m/>
    <n v="1"/>
    <n v="2016"/>
    <m/>
    <m/>
    <m/>
    <n v="33558"/>
    <n v="33.42"/>
    <s v="People's Republic of China"/>
    <n v="23"/>
    <n v="10"/>
    <s v="20"/>
    <s v="LCL"/>
  </r>
  <r>
    <s v="2016-01-22"/>
    <s v="2016-03-01"/>
    <s v="2016-03-07"/>
    <s v="2016-03-07"/>
    <n v="39"/>
    <n v="45"/>
    <s v="SHANGHAI"/>
    <s v="FOB"/>
    <x v="0"/>
    <n v="0"/>
    <s v="HLXU4380805,HLXU5299468"/>
    <s v="RAILWAY"/>
    <s v="GDAŃSK"/>
    <s v="1"/>
    <s v="62805/SS16/2"/>
    <n v="52"/>
    <x v="0"/>
    <x v="42"/>
    <x v="0"/>
    <m/>
    <n v="1"/>
    <n v="5048"/>
    <n v="0"/>
    <n v="2"/>
    <n v="0"/>
    <n v="99622"/>
    <n v="100.13"/>
    <s v="People's Republic of China"/>
    <n v="70"/>
    <n v="30"/>
    <s v="45"/>
    <s v="40"/>
  </r>
  <r>
    <s v="2016-01-23"/>
    <s v="2016-01-24"/>
    <s v="2016-02-03"/>
    <s v="2016-02-03"/>
    <n v="1"/>
    <n v="11"/>
    <s v="ŁÓDŹ"/>
    <s v="DDU"/>
    <x v="2"/>
    <n v="1"/>
    <s v="AIR"/>
    <s v="TRUCK"/>
    <s v="FRANKFURT"/>
    <s v="1"/>
    <s v="20231/2015/13"/>
    <n v="54"/>
    <x v="0"/>
    <x v="28"/>
    <x v="3"/>
    <n v="1"/>
    <m/>
    <n v="1295"/>
    <n v="0"/>
    <n v="0"/>
    <n v="0"/>
    <n v="17715"/>
    <n v="33.409999999999997"/>
    <s v="Bangladesh"/>
    <n v="23"/>
    <n v="10"/>
    <s v="20"/>
    <s v="LCL"/>
  </r>
  <r>
    <s v="2016-01-23"/>
    <s v="2016-01-24"/>
    <s v="2016-02-12"/>
    <s v="2016-02-12"/>
    <n v="1"/>
    <n v="20"/>
    <s v="ŁÓDŹ"/>
    <s v="DDU"/>
    <x v="2"/>
    <n v="1"/>
    <s v="AIR"/>
    <s v="TRUCK"/>
    <s v="FRANKFURT"/>
    <s v="1"/>
    <s v="20231/2015/15"/>
    <n v="54"/>
    <x v="0"/>
    <x v="28"/>
    <x v="3"/>
    <n v="1"/>
    <m/>
    <n v="1273"/>
    <n v="0"/>
    <n v="0"/>
    <n v="0"/>
    <n v="20344"/>
    <n v="29.55"/>
    <s v="Bangladesh"/>
    <n v="21"/>
    <n v="9"/>
    <s v="20"/>
    <s v="LCL"/>
  </r>
  <r>
    <s v="2016-01-23"/>
    <s v="2016-02-04"/>
    <s v="2016-02-09"/>
    <s v="2016-02-09"/>
    <n v="12"/>
    <n v="17"/>
    <s v="ŁÓDŹ"/>
    <s v="DDU"/>
    <x v="2"/>
    <n v="1"/>
    <s v="AIR"/>
    <s v="TRUCK"/>
    <s v="FRANKFURT"/>
    <s v="1"/>
    <s v="20467/2015/20"/>
    <n v="54"/>
    <x v="0"/>
    <x v="4"/>
    <x v="3"/>
    <n v="1"/>
    <m/>
    <n v="862"/>
    <n v="0"/>
    <n v="0"/>
    <n v="0"/>
    <n v="14054"/>
    <n v="19.989999999999998"/>
    <s v="Bangladesh"/>
    <n v="14"/>
    <n v="6"/>
    <s v="LCL"/>
    <s v="LCL"/>
  </r>
  <r>
    <s v="2016-01-23"/>
    <s v="2016-02-27"/>
    <s v="2016-03-01"/>
    <s v="2016-03-01"/>
    <n v="35"/>
    <n v="38"/>
    <s v="CHITTAGONG"/>
    <s v="FOB"/>
    <x v="0"/>
    <n v="1"/>
    <s v="MRKU2154708"/>
    <s v="TRUCK"/>
    <s v="GDAŃSK"/>
    <s v="1"/>
    <s v="20370/2015/6"/>
    <n v="54"/>
    <x v="0"/>
    <x v="3"/>
    <x v="2"/>
    <m/>
    <n v="1"/>
    <n v="2747"/>
    <n v="0"/>
    <n v="0"/>
    <n v="1"/>
    <n v="38960"/>
    <n v="49.13"/>
    <s v="Bangladesh"/>
    <n v="34"/>
    <n v="15"/>
    <s v="40"/>
    <s v="20"/>
  </r>
  <r>
    <s v="2016-01-23"/>
    <s v="2016-02-27"/>
    <s v="2016-03-01"/>
    <s v="2016-03-01"/>
    <n v="35"/>
    <n v="38"/>
    <s v="CHITTAGONG"/>
    <s v="FOB"/>
    <x v="0"/>
    <n v="1"/>
    <m/>
    <s v="TRUCK"/>
    <s v="GDAŃSK"/>
    <s v="1"/>
    <s v="20376/2015/28"/>
    <n v="54"/>
    <x v="0"/>
    <x v="5"/>
    <x v="2"/>
    <m/>
    <n v="1"/>
    <n v="1520"/>
    <m/>
    <m/>
    <m/>
    <n v="25736"/>
    <n v="20.22"/>
    <s v="Bangladesh"/>
    <n v="14"/>
    <n v="6"/>
    <s v="LCL"/>
    <s v="LCL"/>
  </r>
  <r>
    <s v="2016-01-23"/>
    <s v="2016-02-27"/>
    <s v="2016-03-02"/>
    <s v="2016-03-02"/>
    <n v="35"/>
    <n v="39"/>
    <s v="CHITTAGONG"/>
    <s v="FOB"/>
    <x v="0"/>
    <n v="1"/>
    <s v="MRKU2206798"/>
    <s v="RAILWAY"/>
    <s v="GDAŃSK"/>
    <s v="1"/>
    <s v="20216/2015/17"/>
    <n v="54"/>
    <x v="0"/>
    <x v="15"/>
    <x v="2"/>
    <m/>
    <n v="1"/>
    <n v="1324"/>
    <n v="0"/>
    <n v="0"/>
    <n v="1"/>
    <n v="20510"/>
    <n v="24.51"/>
    <s v="Bangladesh"/>
    <n v="17"/>
    <n v="7"/>
    <s v="20"/>
    <s v="LCL"/>
  </r>
  <r>
    <s v="2016-01-23"/>
    <s v="2016-02-27"/>
    <s v="2016-03-02"/>
    <s v="2016-03-02"/>
    <n v="35"/>
    <n v="39"/>
    <s v="CHITTAGONG"/>
    <s v="FOB"/>
    <x v="0"/>
    <n v="1"/>
    <m/>
    <s v="RAILWAY"/>
    <s v="GDAŃSK"/>
    <s v="1"/>
    <s v="20376/2015/29"/>
    <n v="54"/>
    <x v="0"/>
    <x v="5"/>
    <x v="2"/>
    <m/>
    <n v="1"/>
    <n v="2484"/>
    <m/>
    <m/>
    <m/>
    <n v="44554"/>
    <n v="40.86"/>
    <s v="Bangladesh"/>
    <n v="29"/>
    <n v="12"/>
    <s v="40"/>
    <s v="LCL"/>
  </r>
  <r>
    <s v="2016-01-23"/>
    <s v="2016-02-27"/>
    <s v="2016-03-02"/>
    <s v="2016-03-02"/>
    <n v="35"/>
    <n v="39"/>
    <s v="CHITTAGONG"/>
    <s v="FOB"/>
    <x v="0"/>
    <n v="1"/>
    <s v="MRKU2283011"/>
    <s v="RAILWAY"/>
    <s v="GDAŃSK"/>
    <s v="1"/>
    <s v="20216/2015/16"/>
    <n v="54"/>
    <x v="0"/>
    <x v="15"/>
    <x v="2"/>
    <m/>
    <n v="1"/>
    <n v="2217"/>
    <n v="0"/>
    <n v="0"/>
    <n v="1"/>
    <n v="37590"/>
    <n v="49"/>
    <s v="Bangladesh"/>
    <n v="34"/>
    <n v="15"/>
    <s v="40"/>
    <s v="20"/>
  </r>
  <r>
    <s v="2016-01-23"/>
    <s v="2016-02-27"/>
    <s v="2016-03-02"/>
    <s v="2016-03-02"/>
    <n v="35"/>
    <n v="39"/>
    <s v="CHITTAGONG"/>
    <s v="FOB"/>
    <x v="0"/>
    <n v="1"/>
    <m/>
    <s v="RAILWAY"/>
    <s v="GDAŃSK"/>
    <s v="1"/>
    <s v="28143/2015/1"/>
    <n v="54"/>
    <x v="0"/>
    <x v="75"/>
    <x v="2"/>
    <m/>
    <n v="1"/>
    <n v="828"/>
    <m/>
    <m/>
    <m/>
    <n v="12967"/>
    <n v="19.66"/>
    <s v="Bangladesh"/>
    <n v="14"/>
    <n v="6"/>
    <s v="LCL"/>
    <s v="LCL"/>
  </r>
  <r>
    <s v="2016-01-25"/>
    <s v="2016-01-30"/>
    <s v="2016-02-03"/>
    <s v="2016-02-03"/>
    <n v="5"/>
    <n v="9"/>
    <s v="ŁÓDŹ"/>
    <s v="DDU"/>
    <x v="2"/>
    <n v="1"/>
    <s v="AIR"/>
    <s v="TRUCK"/>
    <s v="FRANKFURT"/>
    <s v="1"/>
    <s v="20467/2015/16"/>
    <n v="54"/>
    <x v="0"/>
    <x v="4"/>
    <x v="3"/>
    <n v="1"/>
    <m/>
    <n v="567"/>
    <n v="0"/>
    <n v="0"/>
    <n v="0"/>
    <n v="7927"/>
    <m/>
    <s v="Bangladesh"/>
    <n v="0"/>
    <n v="0"/>
    <s v="LCL"/>
    <s v="LCL"/>
  </r>
  <r>
    <s v="2016-01-25"/>
    <s v="2016-02-18"/>
    <s v="2016-02-22"/>
    <s v="2016-02-22"/>
    <n v="24"/>
    <n v="28"/>
    <s v="MUMBAI"/>
    <s v="FOB"/>
    <x v="0"/>
    <n v="0"/>
    <s v="DFSU4219794"/>
    <s v="TRUCK"/>
    <s v="HAMBURG"/>
    <s v="1"/>
    <s v="20991/2015/12"/>
    <n v="54"/>
    <x v="0"/>
    <x v="25"/>
    <x v="0"/>
    <m/>
    <n v="1"/>
    <n v="2403"/>
    <n v="0"/>
    <n v="1"/>
    <n v="0"/>
    <n v="47171"/>
    <n v="54.4"/>
    <s v="India"/>
    <n v="38"/>
    <n v="16"/>
    <s v="40"/>
    <s v="20"/>
  </r>
  <r>
    <s v="2016-01-25"/>
    <s v="2016-02-22"/>
    <s v="2016-02-25"/>
    <s v="2016-02-25"/>
    <n v="28"/>
    <n v="31"/>
    <s v="TUTICORIN"/>
    <s v="FOB"/>
    <x v="0"/>
    <n v="1"/>
    <s v="HLBU1103461"/>
    <s v="TRUCK"/>
    <s v="HAMBURG"/>
    <s v="1"/>
    <s v="20217/2015/4"/>
    <n v="54"/>
    <x v="0"/>
    <x v="10"/>
    <x v="2"/>
    <m/>
    <n v="1"/>
    <n v="475"/>
    <n v="1"/>
    <n v="0"/>
    <n v="0"/>
    <n v="9949"/>
    <n v="16.3"/>
    <s v="India"/>
    <n v="11"/>
    <n v="5"/>
    <s v="LCL"/>
    <s v="LCL"/>
  </r>
  <r>
    <s v="2016-01-25"/>
    <s v="2016-02-22"/>
    <s v="2016-02-25"/>
    <s v="2016-02-25"/>
    <n v="28"/>
    <n v="31"/>
    <s v="TUTICORIN"/>
    <s v="FOB"/>
    <x v="0"/>
    <n v="1"/>
    <m/>
    <s v="TRUCK"/>
    <s v="HAMBURG"/>
    <s v="1"/>
    <s v="21025/2015/5"/>
    <n v="54"/>
    <x v="0"/>
    <x v="48"/>
    <x v="2"/>
    <m/>
    <n v="1"/>
    <n v="725"/>
    <m/>
    <m/>
    <m/>
    <n v="14022"/>
    <n v="13.67"/>
    <s v="India"/>
    <n v="10"/>
    <n v="4"/>
    <s v="LCL"/>
    <s v="LCL"/>
  </r>
  <r>
    <s v="2016-01-25"/>
    <s v="2016-03-05"/>
    <s v="2016-03-09"/>
    <s v="2016-03-09"/>
    <n v="40"/>
    <n v="44"/>
    <s v="XIAMEN"/>
    <s v="FOB"/>
    <x v="0"/>
    <n v="0"/>
    <s v="MRKU2141700,MRKU2852381,MRKU7346750"/>
    <s v="RAILWAY"/>
    <s v="GDAŃSK"/>
    <s v="1"/>
    <s v="69317/SS16/1"/>
    <n v="51"/>
    <x v="0"/>
    <x v="67"/>
    <x v="0"/>
    <m/>
    <n v="1"/>
    <n v="2563"/>
    <n v="1"/>
    <n v="0"/>
    <n v="2"/>
    <n v="47812"/>
    <n v="144.75"/>
    <s v="People's Republic of China"/>
    <n v="101"/>
    <n v="43"/>
    <n v="45"/>
    <s v="40"/>
  </r>
  <r>
    <s v="2016-01-25"/>
    <s v="2016-03-05"/>
    <s v="2016-03-10"/>
    <s v="2016-03-10"/>
    <n v="40"/>
    <n v="45"/>
    <s v="XIAMEN"/>
    <s v="FOB"/>
    <x v="0"/>
    <n v="0"/>
    <s v="MSKU6763216"/>
    <s v="RAILWAY"/>
    <s v="GDAŃSK"/>
    <s v="1"/>
    <s v="20194/2015/3"/>
    <n v="54"/>
    <x v="0"/>
    <x v="36"/>
    <x v="0"/>
    <m/>
    <n v="1"/>
    <n v="2480"/>
    <n v="0"/>
    <n v="1"/>
    <n v="0"/>
    <n v="28838"/>
    <n v="37.76"/>
    <s v="People's Republic of China"/>
    <n v="26"/>
    <n v="11"/>
    <s v="20"/>
    <s v="LCL"/>
  </r>
  <r>
    <s v="2016-01-25"/>
    <s v="2016-03-05"/>
    <s v="2016-03-10"/>
    <s v="2016-03-10"/>
    <n v="40"/>
    <n v="45"/>
    <s v="XIAMEN"/>
    <s v="FOB"/>
    <x v="0"/>
    <n v="0"/>
    <s v="PONU1732526"/>
    <s v="RAILWAY"/>
    <s v="GDAŃSK"/>
    <s v="1"/>
    <s v="20368/2015/3"/>
    <n v="54"/>
    <x v="0"/>
    <x v="20"/>
    <x v="0"/>
    <m/>
    <n v="1"/>
    <n v="1699"/>
    <n v="0"/>
    <n v="1"/>
    <n v="0"/>
    <n v="26449"/>
    <n v="40.46"/>
    <s v="People's Republic of China"/>
    <n v="28"/>
    <n v="12"/>
    <s v="20"/>
    <s v="LCL"/>
  </r>
  <r>
    <s v="2016-01-26"/>
    <s v="2016-02-27"/>
    <s v="2016-03-01"/>
    <s v="2016-03-01"/>
    <n v="32"/>
    <n v="35"/>
    <s v="CHITTAGONG"/>
    <s v="FOB"/>
    <x v="0"/>
    <n v="1"/>
    <s v="MRKU4040197"/>
    <s v="TRUCK"/>
    <s v="GDAŃSK"/>
    <s v="1"/>
    <s v="20376/2015/30"/>
    <n v="54"/>
    <x v="0"/>
    <x v="5"/>
    <x v="2"/>
    <m/>
    <n v="1"/>
    <n v="2662"/>
    <n v="0"/>
    <n v="0"/>
    <n v="1"/>
    <n v="75502"/>
    <n v="53.29"/>
    <s v="Bangladesh"/>
    <n v="37"/>
    <n v="16"/>
    <s v="40"/>
    <s v="20"/>
  </r>
  <r>
    <s v="2016-01-26"/>
    <s v="2016-02-27"/>
    <s v="2016-03-01"/>
    <s v="2016-03-01"/>
    <n v="32"/>
    <n v="35"/>
    <s v="CHITTAGONG"/>
    <s v="FOB"/>
    <x v="0"/>
    <n v="1"/>
    <s v=" "/>
    <s v="TRUCK"/>
    <s v="GDAŃSK"/>
    <s v="1"/>
    <s v="20376/2015/33"/>
    <n v="54"/>
    <x v="0"/>
    <x v="5"/>
    <x v="2"/>
    <m/>
    <n v="1"/>
    <n v="854"/>
    <m/>
    <m/>
    <m/>
    <n v="17696"/>
    <n v="13.32"/>
    <s v="Bangladesh"/>
    <n v="9"/>
    <n v="4"/>
    <s v="LCL"/>
    <s v="LCL"/>
  </r>
  <r>
    <s v="2016-01-26"/>
    <s v="2016-02-27"/>
    <s v="2016-03-01"/>
    <s v="2016-03-01"/>
    <n v="32"/>
    <n v="35"/>
    <s v="NINGBO"/>
    <s v="FOB"/>
    <x v="0"/>
    <n v="0"/>
    <s v="MSKU0946333"/>
    <s v="RAILWAY"/>
    <s v="GDAŃSK"/>
    <s v="1"/>
    <s v="61445/SS16/1"/>
    <n v="51"/>
    <x v="0"/>
    <x v="76"/>
    <x v="0"/>
    <m/>
    <n v="1"/>
    <n v="1284"/>
    <n v="0"/>
    <n v="0"/>
    <n v="1"/>
    <n v="16964"/>
    <n v="60.87"/>
    <s v="People's Republic of China"/>
    <n v="43"/>
    <n v="18"/>
    <s v="40"/>
    <s v="20"/>
  </r>
  <r>
    <s v="2016-01-26"/>
    <s v="2016-02-27"/>
    <s v="2016-03-01"/>
    <s v="2016-03-01"/>
    <n v="32"/>
    <n v="35"/>
    <s v="NINGBO"/>
    <s v="FOB"/>
    <x v="0"/>
    <n v="0"/>
    <s v="PONU1479336"/>
    <s v="TRUCK"/>
    <s v="GDAŃSK"/>
    <s v="1"/>
    <s v="24125/2015/3"/>
    <n v="54"/>
    <x v="0"/>
    <x v="39"/>
    <x v="0"/>
    <m/>
    <n v="1"/>
    <n v="1576"/>
    <n v="0"/>
    <n v="1"/>
    <n v="0"/>
    <n v="30915"/>
    <n v="58.45"/>
    <s v="People's Republic of China"/>
    <n v="41"/>
    <n v="18"/>
    <s v="40"/>
    <s v="20"/>
  </r>
  <r>
    <s v="2016-01-26"/>
    <s v="2016-02-27"/>
    <s v="2016-03-03"/>
    <s v="2016-03-03"/>
    <n v="32"/>
    <n v="37"/>
    <s v="NINGBO"/>
    <s v="FOB"/>
    <x v="0"/>
    <n v="0"/>
    <s v="MSKU7884824,MSKU8415333,TCLU5020224"/>
    <s v="RAILWAY"/>
    <s v="GDAŃSK"/>
    <s v="1"/>
    <s v="34782/2015/2"/>
    <n v="51"/>
    <x v="0"/>
    <x v="67"/>
    <x v="0"/>
    <m/>
    <n v="1"/>
    <n v="1726"/>
    <n v="1"/>
    <n v="0"/>
    <n v="2"/>
    <n v="20570"/>
    <n v="154.41"/>
    <s v="People's Republic of China"/>
    <n v="108"/>
    <n v="46"/>
    <n v="40"/>
    <s v="40"/>
  </r>
  <r>
    <m/>
    <m/>
    <m/>
    <m/>
    <m/>
    <m/>
    <m/>
    <m/>
    <x v="0"/>
    <m/>
    <m/>
    <m/>
    <m/>
    <m/>
    <m/>
    <m/>
    <x v="1"/>
    <x v="16"/>
    <x v="0"/>
    <m/>
    <n v="1"/>
    <m/>
    <m/>
    <m/>
    <m/>
    <m/>
    <m/>
    <s v="People's Republic of China"/>
    <n v="0"/>
    <n v="0"/>
    <n v="20"/>
    <m/>
  </r>
  <r>
    <s v="2016-01-26"/>
    <s v="2016-02-27"/>
    <s v="2016-03-07"/>
    <s v="2016-03-07"/>
    <n v="32"/>
    <n v="41"/>
    <s v="CHITTAGONG"/>
    <s v="FOB"/>
    <x v="0"/>
    <n v="1"/>
    <s v="MRKU3149347"/>
    <s v="RAILWAY"/>
    <s v="GDAŃSK"/>
    <s v="1"/>
    <s v="20808/2015/4"/>
    <n v="54"/>
    <x v="0"/>
    <x v="14"/>
    <x v="2"/>
    <m/>
    <n v="1"/>
    <n v="2598"/>
    <n v="0"/>
    <n v="0"/>
    <n v="1"/>
    <n v="50734"/>
    <n v="25.53"/>
    <s v="Bangladesh"/>
    <n v="18"/>
    <n v="8"/>
    <s v="20"/>
    <s v="LCL"/>
  </r>
  <r>
    <s v="2016-01-26"/>
    <s v="2016-02-27"/>
    <s v="2016-03-07"/>
    <s v="2016-03-07"/>
    <n v="32"/>
    <n v="41"/>
    <s v="CHITTAGONG"/>
    <s v="FOB"/>
    <x v="0"/>
    <n v="1"/>
    <m/>
    <s v="RAILWAY"/>
    <s v="GDAŃSK"/>
    <s v="1"/>
    <s v="25648/2015/2"/>
    <n v="54"/>
    <x v="0"/>
    <x v="63"/>
    <x v="2"/>
    <m/>
    <n v="1"/>
    <n v="2352"/>
    <m/>
    <m/>
    <m/>
    <n v="42436"/>
    <n v="28.3"/>
    <s v="Bangladesh"/>
    <n v="20"/>
    <n v="8"/>
    <s v="20"/>
    <s v="LCL"/>
  </r>
  <r>
    <s v="2016-01-26"/>
    <s v="2016-02-27"/>
    <s v="2016-03-07"/>
    <s v="2016-03-07"/>
    <n v="32"/>
    <n v="41"/>
    <s v="CHITTAGONG"/>
    <s v="FOB"/>
    <x v="0"/>
    <n v="1"/>
    <m/>
    <s v="RAILWAY"/>
    <s v="GDAŃSK"/>
    <s v="1"/>
    <s v="29296/2015/3"/>
    <n v="54"/>
    <x v="0"/>
    <x v="77"/>
    <x v="2"/>
    <m/>
    <n v="1"/>
    <n v="1009"/>
    <m/>
    <m/>
    <m/>
    <n v="19705"/>
    <n v="15.39"/>
    <s v="Bangladesh"/>
    <n v="11"/>
    <n v="5"/>
    <s v="LCL"/>
    <s v="LCL"/>
  </r>
  <r>
    <s v="2016-01-26"/>
    <s v="2016-02-27"/>
    <s v="2016-03-07"/>
    <s v="2016-03-07"/>
    <n v="32"/>
    <n v="41"/>
    <s v="CHITTAGONG"/>
    <s v="FOB"/>
    <x v="0"/>
    <n v="1"/>
    <s v="PONU8257243"/>
    <s v="RAILWAY"/>
    <s v="GDAŃSK"/>
    <s v="1"/>
    <s v="20216/2015/20"/>
    <n v="54"/>
    <x v="0"/>
    <x v="15"/>
    <x v="2"/>
    <m/>
    <n v="1"/>
    <n v="1692"/>
    <n v="0"/>
    <n v="0"/>
    <n v="1"/>
    <n v="32042"/>
    <n v="52.47"/>
    <s v="Bangladesh"/>
    <n v="37"/>
    <n v="16"/>
    <s v="40"/>
    <s v="20"/>
  </r>
  <r>
    <s v="2016-01-26"/>
    <s v="2016-02-27"/>
    <s v="2016-03-07"/>
    <s v="2016-03-07"/>
    <n v="32"/>
    <n v="41"/>
    <s v="CHITTAGONG"/>
    <s v="FOB"/>
    <x v="0"/>
    <n v="1"/>
    <m/>
    <s v="RAILWAY"/>
    <s v="GDAŃSK"/>
    <s v="1"/>
    <s v="22847/2015/6"/>
    <n v="54"/>
    <x v="0"/>
    <x v="17"/>
    <x v="2"/>
    <m/>
    <n v="1"/>
    <n v="724"/>
    <m/>
    <m/>
    <m/>
    <n v="11744"/>
    <n v="16.37"/>
    <s v="Bangladesh"/>
    <n v="11"/>
    <n v="5"/>
    <s v="LCL"/>
    <s v="LCL"/>
  </r>
  <r>
    <s v="2016-01-26"/>
    <s v="2016-02-27"/>
    <s v="2016-03-08"/>
    <s v="2016-03-08"/>
    <n v="32"/>
    <n v="42"/>
    <s v="CHITTAGONG"/>
    <s v="FOB"/>
    <x v="0"/>
    <n v="1"/>
    <s v="MSKU8297987"/>
    <s v="TRUCK"/>
    <s v="GDAŃSK"/>
    <s v="1"/>
    <s v="20216/2015/19"/>
    <n v="54"/>
    <x v="0"/>
    <x v="15"/>
    <x v="2"/>
    <m/>
    <n v="1"/>
    <n v="536"/>
    <n v="0"/>
    <n v="0"/>
    <n v="1"/>
    <n v="7486"/>
    <n v="17.8"/>
    <s v="Bangladesh"/>
    <n v="12"/>
    <n v="5"/>
    <s v="LCL"/>
    <s v="LCL"/>
  </r>
  <r>
    <s v="2016-01-26"/>
    <s v="2016-02-27"/>
    <s v="2016-03-08"/>
    <s v="2016-03-08"/>
    <n v="32"/>
    <n v="42"/>
    <s v="CHITTAGONG"/>
    <s v="FOB"/>
    <x v="0"/>
    <n v="1"/>
    <m/>
    <s v="TRUCK"/>
    <s v="GDAŃSK"/>
    <s v="1"/>
    <s v="20370/2015/7"/>
    <n v="54"/>
    <x v="0"/>
    <x v="3"/>
    <x v="2"/>
    <m/>
    <n v="1"/>
    <n v="1107"/>
    <m/>
    <m/>
    <m/>
    <n v="18911"/>
    <n v="25.27"/>
    <s v="Bangladesh"/>
    <n v="18"/>
    <n v="8"/>
    <s v="20"/>
    <s v="LCL"/>
  </r>
  <r>
    <s v="2016-01-26"/>
    <s v="2016-02-27"/>
    <s v="2016-03-08"/>
    <s v="2016-03-08"/>
    <n v="32"/>
    <n v="42"/>
    <s v="CHITTAGONG"/>
    <s v="FOB"/>
    <x v="0"/>
    <n v="1"/>
    <m/>
    <s v="TRUCK"/>
    <s v="GDAŃSK"/>
    <s v="1"/>
    <s v="20376/2015/31"/>
    <n v="54"/>
    <x v="0"/>
    <x v="5"/>
    <x v="2"/>
    <m/>
    <n v="1"/>
    <n v="247"/>
    <m/>
    <m/>
    <m/>
    <n v="3624"/>
    <n v="5.44"/>
    <s v="Bangladesh"/>
    <n v="4"/>
    <n v="2"/>
    <s v="LCL"/>
    <s v="LCL"/>
  </r>
  <r>
    <s v="2016-01-26"/>
    <s v="2016-02-27"/>
    <s v="2016-03-08"/>
    <s v="2016-03-08"/>
    <n v="32"/>
    <n v="42"/>
    <s v="CHITTAGONG"/>
    <s v="FOB"/>
    <x v="0"/>
    <n v="1"/>
    <m/>
    <s v="TRUCK"/>
    <s v="GDAŃSK"/>
    <s v="1"/>
    <s v="20376/2015/32"/>
    <n v="54"/>
    <x v="0"/>
    <x v="5"/>
    <x v="2"/>
    <m/>
    <n v="1"/>
    <n v="593"/>
    <m/>
    <m/>
    <m/>
    <n v="11357"/>
    <n v="12.05"/>
    <s v="Bangladesh"/>
    <n v="8"/>
    <n v="4"/>
    <s v="LCL"/>
    <s v="LCL"/>
  </r>
  <r>
    <s v="2016-01-26"/>
    <s v="2016-02-27"/>
    <s v="2016-03-08"/>
    <s v="2016-03-08"/>
    <n v="32"/>
    <n v="42"/>
    <s v="CHITTAGONG"/>
    <s v="FOB"/>
    <x v="0"/>
    <n v="1"/>
    <m/>
    <s v="TRUCK"/>
    <s v="GDAŃSK"/>
    <s v="1"/>
    <s v="32727/2015/1"/>
    <n v="54"/>
    <x v="0"/>
    <x v="78"/>
    <x v="2"/>
    <m/>
    <n v="1"/>
    <n v="727"/>
    <m/>
    <m/>
    <m/>
    <n v="11772"/>
    <n v="7.36"/>
    <s v="Bangladesh"/>
    <n v="5"/>
    <n v="2"/>
    <s v="LCL"/>
    <s v="LCL"/>
  </r>
  <r>
    <s v="2016-01-28"/>
    <s v="2016-02-01"/>
    <s v="2016-02-03"/>
    <s v="2016-02-03"/>
    <n v="4"/>
    <n v="6"/>
    <s v="ŁÓDŹ"/>
    <s v="DDU"/>
    <x v="2"/>
    <n v="1"/>
    <s v="AIR"/>
    <s v="TRUCK"/>
    <s v="WARSZAWA"/>
    <s v="1"/>
    <s v="20991/2015/7"/>
    <n v="54"/>
    <x v="0"/>
    <x v="25"/>
    <x v="3"/>
    <n v="1"/>
    <m/>
    <n v="808"/>
    <n v="0"/>
    <n v="0"/>
    <n v="0"/>
    <n v="13511"/>
    <m/>
    <s v="India"/>
    <n v="0"/>
    <n v="0"/>
    <s v="LCL"/>
    <s v="LCL"/>
  </r>
  <r>
    <s v="2016-01-28"/>
    <s v="2016-02-27"/>
    <s v="2016-03-01"/>
    <s v="2016-03-01"/>
    <n v="30"/>
    <n v="33"/>
    <s v="SHENZHEN"/>
    <s v="FOB"/>
    <x v="0"/>
    <n v="0"/>
    <s v="MSKU6686927"/>
    <s v="TRUCK"/>
    <s v="GDAŃSK"/>
    <s v="1"/>
    <s v="62923/SS16/1"/>
    <n v="51"/>
    <x v="0"/>
    <x v="68"/>
    <x v="0"/>
    <m/>
    <n v="1"/>
    <n v="1001"/>
    <n v="0"/>
    <n v="1"/>
    <n v="0"/>
    <n v="9933"/>
    <n v="33.51"/>
    <s v="People's Republic of China"/>
    <n v="23"/>
    <n v="10"/>
    <s v="20"/>
    <s v="LCL"/>
  </r>
  <r>
    <s v="2016-01-29"/>
    <s v="2016-03-07"/>
    <s v="2016-03-11"/>
    <s v="2016-03-11"/>
    <n v="38"/>
    <n v="42"/>
    <s v="SHANGHAI"/>
    <s v="FOB"/>
    <x v="0"/>
    <n v="0"/>
    <s v="HLBU1485831"/>
    <s v="RAILWAY"/>
    <s v="GDAŃSK"/>
    <s v="1"/>
    <s v="41156/2015/1"/>
    <n v="51"/>
    <x v="0"/>
    <x v="79"/>
    <x v="0"/>
    <m/>
    <n v="1"/>
    <n v="2001"/>
    <n v="0"/>
    <n v="0"/>
    <n v="1"/>
    <n v="20366"/>
    <n v="56.37"/>
    <s v="People's Republic of China"/>
    <n v="39"/>
    <n v="17"/>
    <s v="40"/>
    <s v="20"/>
  </r>
  <r>
    <s v="2016-01-29"/>
    <s v="2016-03-07"/>
    <s v="2016-03-11"/>
    <s v="2016-03-11"/>
    <n v="38"/>
    <n v="42"/>
    <s v="SHANGHAI"/>
    <s v="FOB"/>
    <x v="0"/>
    <n v="0"/>
    <s v="IPXU3570183"/>
    <s v="TRUCK"/>
    <s v="GDAŃSK"/>
    <s v="1"/>
    <s v="21252/2015/4"/>
    <n v="52"/>
    <x v="0"/>
    <x v="42"/>
    <x v="0"/>
    <m/>
    <n v="1"/>
    <n v="1198"/>
    <n v="1"/>
    <n v="0"/>
    <n v="0"/>
    <n v="23805"/>
    <n v="24.14"/>
    <s v="People's Republic of China"/>
    <n v="17"/>
    <n v="7"/>
    <s v="20"/>
    <s v="LCL"/>
  </r>
  <r>
    <s v="2016-01-29"/>
    <s v="2016-03-07"/>
    <s v="2016-03-11"/>
    <s v="2016-03-11"/>
    <n v="38"/>
    <n v="42"/>
    <s v="SHANGHAI"/>
    <s v="FOB"/>
    <x v="0"/>
    <n v="1"/>
    <s v="FSCU4441739"/>
    <s v="RAILWAY"/>
    <s v="GDAŃSK"/>
    <s v="1"/>
    <s v="19960/2015/6"/>
    <n v="54"/>
    <x v="0"/>
    <x v="13"/>
    <x v="2"/>
    <m/>
    <n v="1"/>
    <n v="351"/>
    <n v="0"/>
    <n v="1"/>
    <n v="0"/>
    <n v="3665"/>
    <n v="12.53"/>
    <s v="People's Republic of China"/>
    <n v="9"/>
    <n v="4"/>
    <s v="LCL"/>
    <s v="LCL"/>
  </r>
  <r>
    <s v="2016-01-29"/>
    <s v="2016-03-07"/>
    <s v="2016-03-11"/>
    <s v="2016-03-11"/>
    <n v="38"/>
    <n v="42"/>
    <s v="SHANGHAI"/>
    <s v="FOB"/>
    <x v="0"/>
    <n v="1"/>
    <m/>
    <s v="RAILWAY"/>
    <s v="GDAŃSK"/>
    <s v="1"/>
    <s v="21822/2015/6"/>
    <n v="52"/>
    <x v="0"/>
    <x v="44"/>
    <x v="2"/>
    <m/>
    <n v="1"/>
    <n v="1270"/>
    <m/>
    <m/>
    <m/>
    <n v="20923"/>
    <n v="22.62"/>
    <s v="People's Republic of China"/>
    <n v="16"/>
    <n v="7"/>
    <s v="20"/>
    <s v="LCL"/>
  </r>
  <r>
    <s v="2016-01-29"/>
    <s v="2016-03-07"/>
    <s v="2016-03-11"/>
    <s v="2016-03-11"/>
    <n v="38"/>
    <n v="42"/>
    <s v="SHANGHAI"/>
    <s v="FOB"/>
    <x v="0"/>
    <n v="1"/>
    <m/>
    <s v="RAILWAY"/>
    <s v="GDAŃSK"/>
    <s v="1"/>
    <s v="29139/2015/1"/>
    <n v="54"/>
    <x v="0"/>
    <x v="79"/>
    <x v="2"/>
    <m/>
    <n v="1"/>
    <n v="204"/>
    <m/>
    <m/>
    <m/>
    <n v="1601"/>
    <n v="6.25"/>
    <s v="People's Republic of China"/>
    <n v="4"/>
    <n v="2"/>
    <s v="LCL"/>
    <s v="LCL"/>
  </r>
  <r>
    <s v="2016-01-30"/>
    <s v="2016-02-02"/>
    <s v="2016-02-15"/>
    <s v="2016-02-15"/>
    <n v="3"/>
    <n v="16"/>
    <s v="ŁÓDŹ"/>
    <s v="DDU"/>
    <x v="2"/>
    <n v="1"/>
    <s v="AIR"/>
    <s v="TRUCK"/>
    <s v="WARSZAWA"/>
    <s v="1"/>
    <s v="20228/2015/7"/>
    <n v="54"/>
    <x v="0"/>
    <x v="33"/>
    <x v="3"/>
    <n v="1"/>
    <m/>
    <n v="684"/>
    <m/>
    <m/>
    <m/>
    <n v="12363"/>
    <n v="16"/>
    <s v="Bangladesh"/>
    <n v="11"/>
    <n v="5"/>
    <s v="LCL"/>
    <s v="LCL"/>
  </r>
  <r>
    <s v="2016-01-30"/>
    <s v="2016-03-05"/>
    <s v="2016-03-09"/>
    <s v="2016-03-09"/>
    <n v="35"/>
    <n v="39"/>
    <s v="CHITTAGONG"/>
    <s v="FOB"/>
    <x v="0"/>
    <n v="0"/>
    <s v="MSKU9784589"/>
    <s v="RAILWAY"/>
    <s v="GDAŃSK"/>
    <s v="1"/>
    <s v="21146/2015/3"/>
    <n v="54"/>
    <x v="0"/>
    <x v="49"/>
    <x v="0"/>
    <m/>
    <n v="1"/>
    <n v="1439"/>
    <n v="0"/>
    <n v="0"/>
    <n v="1"/>
    <n v="29217"/>
    <n v="67"/>
    <s v="Bangladesh"/>
    <n v="47"/>
    <n v="20"/>
    <s v="40"/>
    <s v="20"/>
  </r>
  <r>
    <s v="2016-01-30"/>
    <s v="2016-03-05"/>
    <s v="2016-03-09"/>
    <s v="2016-03-09"/>
    <n v="35"/>
    <n v="39"/>
    <s v="CHITTAGONG"/>
    <s v="FOB"/>
    <x v="0"/>
    <n v="1"/>
    <s v="MSKU6650056"/>
    <s v="RAILWAY"/>
    <s v="GDAŃSK"/>
    <s v="1"/>
    <s v="20216/2015/21"/>
    <n v="54"/>
    <x v="0"/>
    <x v="15"/>
    <x v="2"/>
    <m/>
    <n v="1"/>
    <n v="1720"/>
    <n v="0"/>
    <n v="1"/>
    <n v="0"/>
    <n v="31031"/>
    <n v="39.22"/>
    <s v="Bangladesh"/>
    <n v="27"/>
    <n v="12"/>
    <s v="20"/>
    <s v="LCL"/>
  </r>
  <r>
    <s v="2016-01-30"/>
    <s v="2016-03-05"/>
    <s v="2016-03-09"/>
    <s v="2016-03-09"/>
    <n v="35"/>
    <n v="39"/>
    <s v="CHITTAGONG"/>
    <s v="FOB"/>
    <x v="0"/>
    <n v="1"/>
    <m/>
    <s v="RAILWAY"/>
    <s v="GDAŃSK"/>
    <s v="1"/>
    <s v="20216/2015/22"/>
    <n v="54"/>
    <x v="0"/>
    <x v="15"/>
    <x v="2"/>
    <m/>
    <n v="1"/>
    <n v="584"/>
    <m/>
    <m/>
    <m/>
    <n v="7700"/>
    <n v="12.26"/>
    <s v="Bangladesh"/>
    <n v="9"/>
    <n v="4"/>
    <s v="LCL"/>
    <s v="LCL"/>
  </r>
  <r>
    <s v="2016-01-30"/>
    <s v="2016-03-05"/>
    <s v="2016-03-09"/>
    <s v="2016-03-09"/>
    <n v="35"/>
    <n v="39"/>
    <s v="CHITTAGONG"/>
    <s v="FOB"/>
    <x v="0"/>
    <n v="1"/>
    <m/>
    <s v="RAILWAY"/>
    <s v="GDAŃSK"/>
    <s v="1"/>
    <s v="29157/2015/1"/>
    <n v="52"/>
    <x v="0"/>
    <x v="18"/>
    <x v="2"/>
    <m/>
    <n v="1"/>
    <n v="1049"/>
    <m/>
    <m/>
    <m/>
    <n v="16628"/>
    <n v="7"/>
    <s v="Bangladesh"/>
    <n v="5"/>
    <n v="2"/>
    <s v="LCL"/>
    <s v="LCL"/>
  </r>
  <r>
    <s v="2016-01-30"/>
    <s v="2016-03-05"/>
    <s v="2016-03-09"/>
    <s v="2016-03-09"/>
    <n v="35"/>
    <n v="39"/>
    <s v="CHITTAGONG"/>
    <s v="FOB"/>
    <x v="0"/>
    <n v="1"/>
    <s v="PONU8209538"/>
    <s v="RAILWAY"/>
    <s v="GDAŃSK"/>
    <s v="1"/>
    <s v="21146/2015/2"/>
    <n v="54"/>
    <x v="0"/>
    <x v="49"/>
    <x v="2"/>
    <m/>
    <n v="1"/>
    <n v="1392"/>
    <n v="0"/>
    <n v="0"/>
    <n v="1"/>
    <n v="32937"/>
    <n v="63.01"/>
    <s v="Bangladesh"/>
    <n v="44"/>
    <n v="19"/>
    <s v="40"/>
    <s v="20"/>
  </r>
  <r>
    <s v="2016-01-30"/>
    <s v="2016-03-05"/>
    <s v="2016-03-09"/>
    <s v="2016-03-09"/>
    <n v="35"/>
    <n v="39"/>
    <s v="CHITTAGONG"/>
    <s v="FOB"/>
    <x v="0"/>
    <n v="1"/>
    <m/>
    <s v="RAILWAY"/>
    <s v="GDAŃSK"/>
    <s v="1"/>
    <s v="29296/2015/4"/>
    <n v="54"/>
    <x v="0"/>
    <x v="77"/>
    <x v="2"/>
    <m/>
    <n v="1"/>
    <n v="208"/>
    <m/>
    <m/>
    <m/>
    <n v="4600"/>
    <n v="3.96"/>
    <s v="Bangladesh"/>
    <n v="3"/>
    <n v="1"/>
    <s v="LCL"/>
    <s v="LCL"/>
  </r>
  <r>
    <s v="2016-01-31"/>
    <s v="2016-02-24"/>
    <s v="2016-02-29"/>
    <s v="2016-02-29"/>
    <n v="24"/>
    <n v="29"/>
    <s v="MUMBAI"/>
    <s v="FOB"/>
    <x v="0"/>
    <n v="0"/>
    <s v="CMAU8378429"/>
    <s v="TRUCK"/>
    <s v="HAMBURG"/>
    <s v="1"/>
    <s v="20991/2015/4"/>
    <n v="54"/>
    <x v="0"/>
    <x v="25"/>
    <x v="0"/>
    <m/>
    <n v="1"/>
    <n v="2454"/>
    <n v="0"/>
    <n v="1"/>
    <n v="0"/>
    <n v="40309"/>
    <n v="54.5"/>
    <s v="India"/>
    <n v="38"/>
    <n v="16"/>
    <s v="40"/>
    <s v="20"/>
  </r>
  <r>
    <s v="2016-01-31"/>
    <s v="2016-02-24"/>
    <s v="2016-03-03"/>
    <s v="2016-03-03"/>
    <n v="24"/>
    <n v="32"/>
    <s v="MUMBAI"/>
    <s v="FOB"/>
    <x v="0"/>
    <n v="0"/>
    <s v="CLHU3781336"/>
    <s v="RAILWAY"/>
    <s v="HAMBURG"/>
    <s v="1"/>
    <s v="20991/2015/13"/>
    <n v="54"/>
    <x v="0"/>
    <x v="25"/>
    <x v="0"/>
    <m/>
    <n v="1"/>
    <n v="888"/>
    <n v="1"/>
    <n v="0"/>
    <n v="0"/>
    <n v="12242"/>
    <n v="30"/>
    <s v="India"/>
    <n v="21"/>
    <n v="9"/>
    <s v="20"/>
    <s v="LCL"/>
  </r>
  <r>
    <s v="2016-02-02"/>
    <s v="2016-02-04"/>
    <s v="2016-02-12"/>
    <s v="2016-02-12"/>
    <n v="2"/>
    <n v="10"/>
    <s v="ŁÓDŹ"/>
    <s v="DDU"/>
    <x v="2"/>
    <n v="1"/>
    <s v="AIR"/>
    <s v="TRUCK"/>
    <s v="FRANKFURT"/>
    <s v="1"/>
    <s v="20808/2015/16"/>
    <n v="54"/>
    <x v="0"/>
    <x v="14"/>
    <x v="3"/>
    <n v="1"/>
    <m/>
    <n v="1757"/>
    <n v="0"/>
    <n v="0"/>
    <n v="0"/>
    <n v="37076"/>
    <n v="31.47"/>
    <s v="Bangladesh"/>
    <n v="22"/>
    <n v="9"/>
    <s v="20"/>
    <s v="LCL"/>
  </r>
  <r>
    <s v="2016-02-02"/>
    <s v="2016-02-04"/>
    <s v="2016-02-12"/>
    <s v="2016-02-12"/>
    <n v="2"/>
    <n v="10"/>
    <s v="ŁÓDŹ"/>
    <s v="DDU"/>
    <x v="2"/>
    <n v="1"/>
    <s v="AIR"/>
    <s v="TRUCK"/>
    <s v="FRANKFURT"/>
    <s v="1"/>
    <s v="21143/2015/6"/>
    <n v="54"/>
    <x v="0"/>
    <x v="27"/>
    <x v="3"/>
    <n v="1"/>
    <m/>
    <n v="500"/>
    <n v="0"/>
    <n v="0"/>
    <n v="0"/>
    <n v="8989"/>
    <m/>
    <s v="Bangladesh"/>
    <n v="0"/>
    <n v="0"/>
    <s v="LCL"/>
    <s v="LCL"/>
  </r>
  <r>
    <s v="2016-02-02"/>
    <s v="2016-03-05"/>
    <s v="2016-03-11"/>
    <s v="2016-03-11"/>
    <n v="32"/>
    <n v="38"/>
    <s v="NINGBO"/>
    <s v="FOB"/>
    <x v="0"/>
    <n v="1"/>
    <s v="LCL"/>
    <s v="TRUCK"/>
    <s v="HAMBURG"/>
    <s v="1"/>
    <s v="20613/2015/5"/>
    <n v="54"/>
    <x v="0"/>
    <x v="53"/>
    <x v="1"/>
    <m/>
    <n v="1"/>
    <n v="7"/>
    <n v="0"/>
    <n v="0"/>
    <n v="0"/>
    <n v="650"/>
    <n v="0.8"/>
    <s v="People's Republic of China"/>
    <n v="1"/>
    <n v="0"/>
    <s v="LCL"/>
    <s v="LCL"/>
  </r>
  <r>
    <s v="2016-02-02"/>
    <s v="2016-03-05"/>
    <s v="2016-03-11"/>
    <s v="2016-03-11"/>
    <n v="32"/>
    <n v="38"/>
    <s v="NINGBO"/>
    <s v="FOB"/>
    <x v="0"/>
    <n v="1"/>
    <m/>
    <s v="TRUCK"/>
    <s v="HAMBURG"/>
    <s v="1"/>
    <s v="21046/2015/15"/>
    <n v="54"/>
    <x v="0"/>
    <x v="0"/>
    <x v="1"/>
    <m/>
    <n v="1"/>
    <n v="428"/>
    <n v="0"/>
    <n v="0"/>
    <n v="0"/>
    <n v="6732"/>
    <n v="11.26"/>
    <s v="People's Republic of China"/>
    <n v="8"/>
    <n v="3"/>
    <s v="LCL"/>
    <s v="LCL"/>
  </r>
  <r>
    <s v="2016-02-02"/>
    <s v="2016-03-07"/>
    <s v="2016-03-11"/>
    <s v="2016-03-11"/>
    <n v="34"/>
    <n v="38"/>
    <s v="XIAMEN"/>
    <s v="FOB"/>
    <x v="0"/>
    <n v="0"/>
    <s v="HLXU1253371"/>
    <m/>
    <s v="HAMBURG"/>
    <s v="1"/>
    <s v="20336/2015/4"/>
    <n v="54"/>
    <x v="0"/>
    <x v="8"/>
    <x v="0"/>
    <m/>
    <n v="1"/>
    <n v="1154"/>
    <n v="1"/>
    <n v="0"/>
    <n v="0"/>
    <n v="17117"/>
    <n v="20.82"/>
    <s v="People's Republic of China"/>
    <n v="15"/>
    <n v="6"/>
    <s v="20"/>
    <s v="LCL"/>
  </r>
  <r>
    <s v="2016-02-02"/>
    <s v="2016-03-07"/>
    <s v="2016-03-11"/>
    <s v="2016-03-11"/>
    <n v="34"/>
    <n v="38"/>
    <s v="XIAMEN"/>
    <s v="FOB"/>
    <x v="0"/>
    <n v="0"/>
    <s v="HLXU5388821"/>
    <s v="TRUCK"/>
    <s v="HAMBURG"/>
    <s v="1"/>
    <s v="2524/2016/1"/>
    <n v="54"/>
    <x v="0"/>
    <x v="80"/>
    <x v="0"/>
    <m/>
    <n v="1"/>
    <n v="2283"/>
    <n v="0"/>
    <n v="1"/>
    <n v="0"/>
    <n v="35442"/>
    <n v="37.090000000000003"/>
    <s v="People's Republic of China"/>
    <n v="26"/>
    <n v="11"/>
    <s v="20"/>
    <s v="LCL"/>
  </r>
  <r>
    <s v="2016-02-02"/>
    <s v="2016-03-28"/>
    <s v="2016-04-01"/>
    <s v="2016-04-01"/>
    <n v="55"/>
    <n v="59"/>
    <s v="XIAMEN"/>
    <s v="FOB"/>
    <x v="0"/>
    <n v="0"/>
    <s v="HLXU5167902"/>
    <s v="RAILWAY"/>
    <s v="GDAŃSK"/>
    <s v="1"/>
    <s v="20647/2015/4"/>
    <n v="54"/>
    <x v="0"/>
    <x v="55"/>
    <x v="0"/>
    <m/>
    <n v="1"/>
    <n v="4088"/>
    <n v="0"/>
    <n v="1"/>
    <n v="0"/>
    <n v="64948"/>
    <n v="51.12"/>
    <s v="People's Republic of China"/>
    <n v="36"/>
    <n v="15"/>
    <s v="40"/>
    <s v="20"/>
  </r>
  <r>
    <s v="2016-02-03"/>
    <s v="2016-02-06"/>
    <s v="2016-02-17"/>
    <s v="2016-02-17"/>
    <n v="3"/>
    <n v="14"/>
    <s v="ŁÓDŹ"/>
    <s v="DDU"/>
    <x v="2"/>
    <n v="1"/>
    <s v="AIR"/>
    <s v="TRUCK"/>
    <s v="WARSZAWA"/>
    <s v="1"/>
    <s v="20228/2015/8"/>
    <n v="54"/>
    <x v="0"/>
    <x v="33"/>
    <x v="3"/>
    <n v="1"/>
    <m/>
    <n v="461"/>
    <n v="0"/>
    <n v="0"/>
    <n v="0"/>
    <n v="8699"/>
    <n v="16.920000000000002"/>
    <s v="Bangladesh"/>
    <n v="12"/>
    <n v="5"/>
    <s v="LCL"/>
    <s v="LCL"/>
  </r>
  <r>
    <s v="2016-02-04"/>
    <s v="2016-02-10"/>
    <s v="2016-02-15"/>
    <s v="2016-02-15"/>
    <n v="6"/>
    <n v="11"/>
    <s v="ŁÓDŹ"/>
    <s v="DDU"/>
    <x v="2"/>
    <n v="1"/>
    <s v="AIR"/>
    <s v="TRUCK"/>
    <s v="FRANKFURT"/>
    <s v="1"/>
    <s v="20467/2015/21"/>
    <n v="54"/>
    <x v="0"/>
    <x v="4"/>
    <x v="3"/>
    <n v="1"/>
    <m/>
    <n v="504"/>
    <n v="0"/>
    <n v="0"/>
    <n v="0"/>
    <n v="10497"/>
    <n v="13.83"/>
    <s v="Bangladesh"/>
    <n v="10"/>
    <n v="4"/>
    <s v="LCL"/>
    <s v="LCL"/>
  </r>
  <r>
    <s v="2016-02-05"/>
    <s v="2016-02-08"/>
    <s v="2016-02-11"/>
    <s v="2016-02-11"/>
    <n v="3"/>
    <n v="6"/>
    <s v="ŁÓDŹ"/>
    <s v="DDU"/>
    <x v="2"/>
    <n v="1"/>
    <s v="AIR"/>
    <s v="TRUCK"/>
    <s v="WARSZAWA"/>
    <s v="1"/>
    <s v="20194/2015/5"/>
    <n v="54"/>
    <x v="0"/>
    <x v="36"/>
    <x v="3"/>
    <n v="1"/>
    <m/>
    <n v="280"/>
    <n v="0"/>
    <n v="0"/>
    <n v="0"/>
    <n v="3644"/>
    <n v="2.93"/>
    <s v="People's Republic of China"/>
    <n v="2"/>
    <n v="1"/>
    <s v="LCL"/>
    <s v="LCL"/>
  </r>
  <r>
    <s v="2016-02-06"/>
    <s v="2016-03-02"/>
    <s v="2016-03-11"/>
    <s v="2016-03-11"/>
    <n v="25"/>
    <n v="34"/>
    <s v="TUTICORIN"/>
    <s v="FOB"/>
    <x v="0"/>
    <n v="1"/>
    <s v="LCL"/>
    <s v="TRUCK"/>
    <s v="HAMBURG"/>
    <s v="1"/>
    <s v="24094/2015/3"/>
    <n v="54"/>
    <x v="0"/>
    <x v="11"/>
    <x v="1"/>
    <m/>
    <n v="1"/>
    <n v="440"/>
    <n v="0"/>
    <n v="0"/>
    <n v="0"/>
    <n v="9870"/>
    <n v="14.76"/>
    <s v="India"/>
    <n v="10"/>
    <n v="4"/>
    <s v="LCL"/>
    <s v="LCL"/>
  </r>
  <r>
    <s v="2016-02-06"/>
    <s v="2016-03-18"/>
    <s v="2016-03-23"/>
    <s v="2016-03-23"/>
    <n v="41"/>
    <n v="46"/>
    <s v="CHITTAGONG"/>
    <s v="FOB"/>
    <x v="0"/>
    <n v="1"/>
    <s v="TGHU8276950"/>
    <s v="RAILWAY"/>
    <s v="GDAŃSK"/>
    <s v="1"/>
    <s v="20376/2015/34"/>
    <n v="54"/>
    <x v="0"/>
    <x v="5"/>
    <x v="2"/>
    <m/>
    <n v="1"/>
    <n v="282"/>
    <n v="0"/>
    <n v="0"/>
    <n v="1"/>
    <n v="4414"/>
    <n v="4.4800000000000004"/>
    <s v="Bangladesh"/>
    <n v="3"/>
    <n v="1"/>
    <s v="LCL"/>
    <s v="LCL"/>
  </r>
  <r>
    <s v="2016-02-06"/>
    <s v="2016-03-18"/>
    <s v="2016-03-23"/>
    <s v="2016-03-23"/>
    <n v="41"/>
    <n v="46"/>
    <s v="CHITTAGONG"/>
    <s v="FOB"/>
    <x v="0"/>
    <n v="1"/>
    <m/>
    <s v="RAILWAY"/>
    <s v="GDAŃSK"/>
    <s v="1"/>
    <s v="20376/2015/4"/>
    <n v="54"/>
    <x v="0"/>
    <x v="5"/>
    <x v="2"/>
    <m/>
    <n v="1"/>
    <n v="1160"/>
    <m/>
    <m/>
    <m/>
    <n v="18618"/>
    <n v="16.91"/>
    <s v="Bangladesh"/>
    <n v="12"/>
    <n v="5"/>
    <s v="LCL"/>
    <s v="LCL"/>
  </r>
  <r>
    <s v="2016-02-06"/>
    <s v="2016-03-18"/>
    <s v="2016-03-23"/>
    <s v="2016-03-23"/>
    <n v="41"/>
    <n v="46"/>
    <s v="CHITTAGONG"/>
    <s v="FOB"/>
    <x v="0"/>
    <n v="1"/>
    <m/>
    <s v="RAILWAY"/>
    <s v="GDAŃSK"/>
    <s v="1"/>
    <s v="20808/2015/21"/>
    <n v="54"/>
    <x v="0"/>
    <x v="14"/>
    <x v="2"/>
    <m/>
    <n v="1"/>
    <n v="3145"/>
    <m/>
    <m/>
    <m/>
    <n v="77138"/>
    <n v="47.84"/>
    <s v="Bangladesh"/>
    <n v="33"/>
    <n v="14"/>
    <s v="40"/>
    <s v="LCL"/>
  </r>
  <r>
    <s v="2016-02-06"/>
    <s v="2016-03-18"/>
    <s v="2016-03-23"/>
    <s v="2016-03-23"/>
    <n v="41"/>
    <n v="46"/>
    <s v="XIAMEN"/>
    <s v="FOB"/>
    <x v="0"/>
    <n v="0"/>
    <s v="MSKU9440285"/>
    <s v="RAILWAY"/>
    <s v="GDAŃSK"/>
    <s v="1"/>
    <s v="34782/2015/6"/>
    <n v="51"/>
    <x v="0"/>
    <x v="67"/>
    <x v="0"/>
    <m/>
    <n v="1"/>
    <n v="1201"/>
    <n v="0"/>
    <n v="0"/>
    <n v="1"/>
    <n v="13883"/>
    <n v="66.430000000000007"/>
    <s v="People's Republic of China"/>
    <n v="47"/>
    <n v="20"/>
    <s v="40"/>
    <s v="20"/>
  </r>
  <r>
    <s v="2016-02-06"/>
    <s v="2016-03-18"/>
    <s v="2016-03-24"/>
    <s v="2016-03-24"/>
    <n v="41"/>
    <n v="47"/>
    <s v="CHITTAGONG"/>
    <s v="FOB"/>
    <x v="0"/>
    <n v="1"/>
    <s v="MSKU6866111"/>
    <s v="RAILWAY"/>
    <s v="GDAŃSK"/>
    <s v="1"/>
    <s v="20370/2015/8"/>
    <n v="54"/>
    <x v="0"/>
    <x v="3"/>
    <x v="2"/>
    <m/>
    <n v="1"/>
    <n v="385"/>
    <n v="0"/>
    <n v="1"/>
    <n v="0"/>
    <n v="7782"/>
    <n v="9.82"/>
    <s v="Bangladesh"/>
    <n v="7"/>
    <n v="3"/>
    <s v="LCL"/>
    <s v="LCL"/>
  </r>
  <r>
    <s v="2016-02-06"/>
    <s v="2016-03-18"/>
    <s v="2016-03-24"/>
    <s v="2016-03-24"/>
    <n v="41"/>
    <n v="47"/>
    <s v="CHITTAGONG"/>
    <s v="FOB"/>
    <x v="0"/>
    <n v="1"/>
    <m/>
    <s v="RAILWAY"/>
    <s v="GDAŃSK"/>
    <s v="1"/>
    <s v="20808/2015/17"/>
    <n v="54"/>
    <x v="0"/>
    <x v="14"/>
    <x v="2"/>
    <m/>
    <n v="1"/>
    <n v="1981"/>
    <m/>
    <m/>
    <m/>
    <n v="47682"/>
    <n v="35.380000000000003"/>
    <s v="Bangladesh"/>
    <n v="25"/>
    <n v="11"/>
    <s v="20"/>
    <s v="LCL"/>
  </r>
  <r>
    <s v="2016-02-06"/>
    <s v="2016-03-18"/>
    <s v="2016-03-24"/>
    <s v="2016-03-24"/>
    <n v="41"/>
    <n v="47"/>
    <s v="CHITTAGONG"/>
    <s v="FOB"/>
    <x v="0"/>
    <n v="1"/>
    <m/>
    <s v="RAILWAY"/>
    <s v="GDAŃSK"/>
    <s v="1"/>
    <s v="29296/2015/6"/>
    <n v="54"/>
    <x v="0"/>
    <x v="77"/>
    <x v="2"/>
    <m/>
    <n v="1"/>
    <n v="429"/>
    <m/>
    <m/>
    <m/>
    <n v="9200"/>
    <n v="6.52"/>
    <s v="Bangladesh"/>
    <n v="5"/>
    <n v="2"/>
    <s v="LCL"/>
    <s v="LCL"/>
  </r>
  <r>
    <s v="2016-02-07"/>
    <s v="2016-02-09"/>
    <s v="2016-02-12"/>
    <s v="2016-02-12"/>
    <n v="2"/>
    <n v="5"/>
    <s v="ŁÓDŹ"/>
    <s v="DDU"/>
    <x v="2"/>
    <n v="1"/>
    <s v="AIR"/>
    <s v="TRUCK"/>
    <s v="WARSZAWA"/>
    <s v="1"/>
    <s v="20214/2015/11"/>
    <n v="54"/>
    <x v="0"/>
    <x v="21"/>
    <x v="3"/>
    <n v="1"/>
    <m/>
    <n v="583"/>
    <n v="0"/>
    <n v="0"/>
    <n v="0"/>
    <n v="8830"/>
    <n v="5.61"/>
    <s v="India"/>
    <n v="4"/>
    <n v="2"/>
    <s v="LCL"/>
    <s v="LCL"/>
  </r>
  <r>
    <s v="2016-02-08"/>
    <s v="2016-03-12"/>
    <s v="2016-03-17"/>
    <s v="2016-03-17"/>
    <n v="33"/>
    <n v="38"/>
    <s v="NINGBO"/>
    <s v="FOB"/>
    <x v="0"/>
    <n v="0"/>
    <s v="MRKU0936056"/>
    <s v="RAILWAY"/>
    <s v="GDAŃSK"/>
    <s v="1"/>
    <s v="24125/2015/4"/>
    <n v="54"/>
    <x v="0"/>
    <x v="39"/>
    <x v="0"/>
    <m/>
    <n v="1"/>
    <n v="1001"/>
    <n v="0"/>
    <n v="1"/>
    <n v="0"/>
    <n v="18572"/>
    <n v="41.62"/>
    <s v="People's Republic of China"/>
    <n v="29"/>
    <n v="12"/>
    <s v="40"/>
    <s v="LCL"/>
  </r>
  <r>
    <s v="2016-02-08"/>
    <s v="2016-03-12"/>
    <s v="2016-03-17"/>
    <s v="2016-03-17"/>
    <n v="33"/>
    <n v="38"/>
    <s v="NINGBO"/>
    <s v="FOB"/>
    <x v="0"/>
    <n v="0"/>
    <s v="PONU8086829"/>
    <s v="RAILWAY"/>
    <s v="GDAŃSK"/>
    <s v="1"/>
    <s v="21046/2015/4"/>
    <n v="54"/>
    <x v="0"/>
    <x v="0"/>
    <x v="0"/>
    <m/>
    <n v="1"/>
    <n v="2622"/>
    <n v="0"/>
    <n v="0"/>
    <n v="1"/>
    <n v="52777"/>
    <n v="57.82"/>
    <s v="People's Republic of China"/>
    <n v="40"/>
    <n v="17"/>
    <s v="40"/>
    <s v="20"/>
  </r>
  <r>
    <s v="2016-02-08"/>
    <s v="2016-03-12"/>
    <s v="2016-03-17"/>
    <s v="2016-03-17"/>
    <n v="33"/>
    <n v="38"/>
    <s v="XIAMEN"/>
    <s v="FOB"/>
    <x v="0"/>
    <n v="0"/>
    <s v="MRKU9395055"/>
    <s v="RAILWAY"/>
    <s v="GDAŃSK"/>
    <s v="1"/>
    <s v="29754/2015/7"/>
    <n v="51"/>
    <x v="0"/>
    <x v="26"/>
    <x v="0"/>
    <m/>
    <n v="1"/>
    <n v="581"/>
    <n v="1"/>
    <n v="0"/>
    <n v="0"/>
    <n v="4939"/>
    <n v="19.62"/>
    <s v="People's Republic of China"/>
    <n v="14"/>
    <n v="6"/>
    <s v="LCL"/>
    <s v="LCL"/>
  </r>
  <r>
    <s v="2016-02-08"/>
    <s v="2016-03-28"/>
    <s v="2016-04-01"/>
    <s v="2016-04-01"/>
    <n v="49"/>
    <n v="53"/>
    <s v="NINGBO"/>
    <s v="FOB"/>
    <x v="0"/>
    <n v="0"/>
    <s v="CLHU4436870"/>
    <s v="RAILWAY"/>
    <s v="GDAŃSK"/>
    <s v="1"/>
    <s v="21046/2015/16"/>
    <n v="54"/>
    <x v="0"/>
    <x v="0"/>
    <x v="0"/>
    <m/>
    <n v="1"/>
    <n v="2379"/>
    <n v="0"/>
    <n v="1"/>
    <n v="0"/>
    <n v="44741"/>
    <n v="46.16"/>
    <s v="People's Republic of China"/>
    <n v="32"/>
    <n v="14"/>
    <s v="40"/>
    <s v="LCL"/>
  </r>
  <r>
    <s v="2016-02-08"/>
    <s v="2016-03-28"/>
    <s v="2016-04-01"/>
    <s v="2016-04-01"/>
    <n v="49"/>
    <n v="53"/>
    <s v="XIAMEN"/>
    <s v="FOB"/>
    <x v="0"/>
    <n v="0"/>
    <s v="GESU3643129"/>
    <s v="RAILWAY"/>
    <s v="GDAŃSK"/>
    <s v="1"/>
    <s v="24550/2015/3"/>
    <n v="54"/>
    <x v="0"/>
    <x v="62"/>
    <x v="0"/>
    <m/>
    <n v="1"/>
    <n v="576"/>
    <n v="1"/>
    <n v="0"/>
    <n v="0"/>
    <n v="14480"/>
    <n v="14.69"/>
    <s v="People's Republic of China"/>
    <n v="10"/>
    <n v="4"/>
    <s v="LCL"/>
    <s v="LCL"/>
  </r>
  <r>
    <s v="2016-02-08"/>
    <s v="2016-03-28"/>
    <s v="2016-04-04"/>
    <s v="2016-04-04"/>
    <n v="49"/>
    <n v="56"/>
    <s v="XIAMEN"/>
    <s v="FOB"/>
    <x v="0"/>
    <n v="0"/>
    <s v="HLBU1526951"/>
    <s v="RAILWAY"/>
    <s v="GDAŃSK"/>
    <s v="1"/>
    <s v="20647/2015/7"/>
    <n v="54"/>
    <x v="0"/>
    <x v="55"/>
    <x v="0"/>
    <m/>
    <n v="1"/>
    <n v="2248"/>
    <n v="0"/>
    <n v="1"/>
    <n v="0"/>
    <n v="36624"/>
    <n v="28.2"/>
    <s v="People's Republic of China"/>
    <n v="20"/>
    <n v="8"/>
    <s v="20"/>
    <s v="LCL"/>
  </r>
  <r>
    <s v="2016-02-09"/>
    <s v="2016-02-12"/>
    <s v="2016-03-02"/>
    <s v="2016-03-02"/>
    <n v="3"/>
    <n v="22"/>
    <s v="ŁÓDŹ"/>
    <s v="DDU"/>
    <x v="2"/>
    <n v="1"/>
    <s v="AIR"/>
    <s v="TRUCK"/>
    <s v="WARSZAWA"/>
    <s v="1"/>
    <s v="20991/2015/16"/>
    <n v="54"/>
    <x v="0"/>
    <x v="25"/>
    <x v="3"/>
    <n v="1"/>
    <m/>
    <n v="561"/>
    <n v="0"/>
    <n v="0"/>
    <n v="0"/>
    <n v="9254"/>
    <m/>
    <s v="India"/>
    <n v="0"/>
    <n v="0"/>
    <s v="LCL"/>
    <s v="LCL"/>
  </r>
  <r>
    <s v="2016-02-09"/>
    <s v="2016-02-13"/>
    <s v="2016-02-22"/>
    <s v="2016-02-22"/>
    <n v="4"/>
    <n v="13"/>
    <s v="ŁÓDŹ"/>
    <s v="DDU"/>
    <x v="2"/>
    <n v="1"/>
    <s v="AIR"/>
    <s v="TRUCK"/>
    <s v="WARSZAWA"/>
    <s v="1"/>
    <s v="28143/2015/3"/>
    <n v="54"/>
    <x v="0"/>
    <x v="75"/>
    <x v="3"/>
    <n v="1"/>
    <m/>
    <n v="403"/>
    <n v="0"/>
    <n v="0"/>
    <n v="0"/>
    <n v="6366"/>
    <n v="5.26"/>
    <s v="Bangladesh"/>
    <n v="4"/>
    <n v="2"/>
    <s v="LCL"/>
    <s v="LCL"/>
  </r>
  <r>
    <s v="2016-02-09"/>
    <s v="2016-03-03"/>
    <s v="2016-03-09"/>
    <s v="2016-03-09"/>
    <n v="23"/>
    <n v="29"/>
    <s v="MUMBAI"/>
    <s v="FOB"/>
    <x v="0"/>
    <n v="0"/>
    <s v="HLXU3144873"/>
    <s v="TRUCK"/>
    <s v="HAMBURG"/>
    <s v="1"/>
    <s v="20991/2015/15"/>
    <n v="54"/>
    <x v="0"/>
    <x v="25"/>
    <x v="0"/>
    <m/>
    <n v="1"/>
    <n v="560"/>
    <n v="1"/>
    <n v="0"/>
    <n v="0"/>
    <n v="9461"/>
    <n v="18.3"/>
    <s v="India"/>
    <n v="13"/>
    <n v="5"/>
    <s v="LCL"/>
    <s v="LCL"/>
  </r>
  <r>
    <s v="2016-02-09"/>
    <s v="2016-03-18"/>
    <s v="2016-03-23"/>
    <s v="2016-03-23"/>
    <n v="38"/>
    <n v="43"/>
    <s v="XIAMEN"/>
    <s v="FOB"/>
    <x v="0"/>
    <n v="0"/>
    <s v="PONU0109888"/>
    <s v="RAILWAY"/>
    <s v="GDAŃSK"/>
    <s v="1"/>
    <s v="34782/2015/5"/>
    <n v="51"/>
    <x v="0"/>
    <x v="67"/>
    <x v="0"/>
    <m/>
    <n v="1"/>
    <n v="518"/>
    <n v="1"/>
    <n v="0"/>
    <n v="0"/>
    <n v="4910"/>
    <n v="23.23"/>
    <s v="People's Republic of China"/>
    <n v="16"/>
    <n v="7"/>
    <s v="20"/>
    <s v="LCL"/>
  </r>
  <r>
    <s v="2016-02-10"/>
    <s v="2016-03-12"/>
    <s v="2016-03-18"/>
    <s v="2016-03-18"/>
    <n v="31"/>
    <n v="37"/>
    <s v="YANTIAN"/>
    <s v="FOB"/>
    <x v="0"/>
    <n v="0"/>
    <s v="MRKU9124330"/>
    <s v="RAILWAY"/>
    <s v="GDAŃSK"/>
    <s v="1"/>
    <s v="32380/2015/6"/>
    <n v="51"/>
    <x v="0"/>
    <x v="24"/>
    <x v="0"/>
    <m/>
    <n v="1"/>
    <n v="463"/>
    <n v="1"/>
    <n v="0"/>
    <n v="0"/>
    <n v="5944"/>
    <n v="20.28"/>
    <s v="People's Republic of China"/>
    <n v="14"/>
    <n v="6"/>
    <s v="LCL"/>
    <s v="LCL"/>
  </r>
  <r>
    <s v="2016-02-11"/>
    <s v="2016-02-12"/>
    <s v="2016-02-19"/>
    <s v="2016-02-19"/>
    <n v="1"/>
    <n v="8"/>
    <s v="ŁÓDŹ"/>
    <s v="DDU"/>
    <x v="2"/>
    <n v="1"/>
    <s v="AIR"/>
    <s v="TRUCK"/>
    <s v="FRANKFURT"/>
    <s v="1"/>
    <s v="21143/2015/3"/>
    <n v="54"/>
    <x v="0"/>
    <x v="27"/>
    <x v="3"/>
    <n v="1"/>
    <m/>
    <n v="783"/>
    <n v="0"/>
    <n v="0"/>
    <n v="0"/>
    <n v="19001"/>
    <m/>
    <s v="Bangladesh"/>
    <n v="0"/>
    <n v="0"/>
    <s v="LCL"/>
    <s v="LCL"/>
  </r>
  <r>
    <s v="2016-02-13"/>
    <s v="2016-02-14"/>
    <s v="2016-02-19"/>
    <s v="2016-02-19"/>
    <n v="1"/>
    <n v="6"/>
    <s v="ŁÓDŹ"/>
    <s v="DDU"/>
    <x v="2"/>
    <n v="1"/>
    <s v="AIR"/>
    <s v="TRUCK"/>
    <s v="FRANKFURT"/>
    <s v="1"/>
    <s v="20216/2015/18"/>
    <n v="54"/>
    <x v="0"/>
    <x v="15"/>
    <x v="3"/>
    <n v="1"/>
    <m/>
    <n v="2760"/>
    <n v="0"/>
    <n v="0"/>
    <n v="0"/>
    <n v="51827"/>
    <m/>
    <s v="Bangladesh"/>
    <n v="0"/>
    <n v="0"/>
    <s v="LCL"/>
    <s v="LCL"/>
  </r>
  <r>
    <s v="2016-02-13"/>
    <s v="2016-02-15"/>
    <s v="2016-02-26"/>
    <s v="2016-02-26"/>
    <n v="2"/>
    <n v="13"/>
    <s v="ŁÓDŹ"/>
    <s v="DDU"/>
    <x v="2"/>
    <n v="1"/>
    <s v="AIR"/>
    <s v="TRUCK"/>
    <s v="WARSZAWA"/>
    <s v="1"/>
    <s v="21017/2015/4"/>
    <n v="54"/>
    <x v="0"/>
    <x v="56"/>
    <x v="3"/>
    <n v="1"/>
    <m/>
    <n v="276"/>
    <n v="0"/>
    <n v="0"/>
    <n v="0"/>
    <n v="5349"/>
    <m/>
    <s v="India"/>
    <n v="0"/>
    <n v="0"/>
    <s v="LCL"/>
    <s v="LCL"/>
  </r>
  <r>
    <s v="2016-02-14"/>
    <s v="2016-02-15"/>
    <s v="2016-02-19"/>
    <s v="2016-02-19"/>
    <n v="1"/>
    <n v="5"/>
    <s v="ŁÓDŹ"/>
    <s v="DDU"/>
    <x v="2"/>
    <n v="1"/>
    <s v="AIR"/>
    <s v="TRUCK"/>
    <s v="FRANKFURT"/>
    <s v="1"/>
    <s v="20231/2015/2"/>
    <n v="54"/>
    <x v="0"/>
    <x v="28"/>
    <x v="3"/>
    <n v="1"/>
    <m/>
    <n v="360"/>
    <n v="0"/>
    <n v="0"/>
    <n v="0"/>
    <n v="4164"/>
    <n v="11.36"/>
    <s v="Bangladesh"/>
    <n v="8"/>
    <n v="3"/>
    <s v="LCL"/>
    <s v="LCL"/>
  </r>
  <r>
    <s v="2016-02-14"/>
    <s v="2016-02-15"/>
    <s v="2016-02-22"/>
    <s v="2016-02-22"/>
    <n v="1"/>
    <n v="8"/>
    <s v="ŁÓDŹ"/>
    <s v="DDU"/>
    <x v="2"/>
    <n v="1"/>
    <s v="AIR"/>
    <s v="TRUCK"/>
    <s v="FRANKFURT"/>
    <s v="1"/>
    <s v="20231/2015/16"/>
    <n v="54"/>
    <x v="0"/>
    <x v="28"/>
    <x v="3"/>
    <n v="1"/>
    <m/>
    <n v="1512"/>
    <n v="0"/>
    <n v="0"/>
    <n v="0"/>
    <n v="24887"/>
    <n v="34.549999999999997"/>
    <s v="Bangladesh"/>
    <n v="24"/>
    <n v="10"/>
    <s v="20"/>
    <s v="LCL"/>
  </r>
  <r>
    <s v="2016-02-14"/>
    <s v="2016-02-15"/>
    <s v="2016-02-24"/>
    <s v="2016-02-24"/>
    <n v="1"/>
    <n v="10"/>
    <s v="ŁÓDŹ"/>
    <s v="DDU"/>
    <x v="2"/>
    <n v="1"/>
    <s v="AIR"/>
    <s v="TRUCK"/>
    <s v="FRANKFURT"/>
    <s v="1"/>
    <s v="20231/2015/17"/>
    <n v="54"/>
    <x v="0"/>
    <x v="28"/>
    <x v="3"/>
    <n v="1"/>
    <m/>
    <n v="572"/>
    <n v="0"/>
    <n v="0"/>
    <n v="0"/>
    <n v="8717"/>
    <n v="13.7"/>
    <s v="Bangladesh"/>
    <n v="10"/>
    <n v="4"/>
    <s v="LCL"/>
    <s v="LCL"/>
  </r>
  <r>
    <s v="2016-02-14"/>
    <s v="2016-02-15"/>
    <s v="2016-02-24"/>
    <s v="2016-02-24"/>
    <n v="1"/>
    <n v="10"/>
    <s v="ŁÓDŹ"/>
    <s v="DDU"/>
    <x v="2"/>
    <n v="1"/>
    <s v="AIR"/>
    <s v="TRUCK"/>
    <s v="FRANKFURT"/>
    <s v="1"/>
    <s v="20231/2015/18"/>
    <n v="54"/>
    <x v="0"/>
    <x v="28"/>
    <x v="3"/>
    <n v="1"/>
    <m/>
    <n v="1323"/>
    <n v="0"/>
    <n v="0"/>
    <n v="0"/>
    <n v="21249"/>
    <n v="30"/>
    <s v="Bangladesh"/>
    <n v="21"/>
    <n v="9"/>
    <s v="20"/>
    <s v="LCL"/>
  </r>
  <r>
    <s v="2016-02-14"/>
    <s v="2016-02-19"/>
    <s v="2016-02-25"/>
    <s v="2016-02-25"/>
    <n v="5"/>
    <n v="11"/>
    <s v="ŁÓDŹ"/>
    <s v="DDU"/>
    <x v="2"/>
    <n v="1"/>
    <s v="AIR"/>
    <s v="TRUCK"/>
    <s v="FRANKFURT"/>
    <s v="1"/>
    <s v="20467/2015/22"/>
    <n v="54"/>
    <x v="0"/>
    <x v="4"/>
    <x v="3"/>
    <n v="1"/>
    <m/>
    <n v="818"/>
    <n v="0"/>
    <n v="0"/>
    <n v="0"/>
    <n v="12567"/>
    <n v="15.21"/>
    <s v="Bangladesh"/>
    <n v="11"/>
    <n v="5"/>
    <s v="LCL"/>
    <s v="LCL"/>
  </r>
  <r>
    <s v="2016-02-15"/>
    <s v="2016-03-26"/>
    <s v="2016-04-01"/>
    <s v="2016-04-01"/>
    <n v="40"/>
    <n v="46"/>
    <s v="NINGBO"/>
    <s v="FOB"/>
    <x v="0"/>
    <n v="1"/>
    <s v="LCL"/>
    <s v="TRUCK"/>
    <s v="HAMBURG"/>
    <s v="1"/>
    <s v="20462/2015/4"/>
    <n v="54"/>
    <x v="0"/>
    <x v="22"/>
    <x v="1"/>
    <m/>
    <n v="1"/>
    <n v="264"/>
    <n v="0"/>
    <n v="0"/>
    <n v="0"/>
    <n v="5063"/>
    <n v="7.41"/>
    <s v="People's Republic of China"/>
    <n v="5"/>
    <n v="2"/>
    <s v="LCL"/>
    <s v="LCL"/>
  </r>
  <r>
    <s v="2016-02-16"/>
    <s v="2016-03-18"/>
    <s v="2016-03-24"/>
    <s v="2016-03-24"/>
    <n v="31"/>
    <n v="37"/>
    <s v="CHITTAGONG"/>
    <s v="FOB"/>
    <x v="0"/>
    <n v="1"/>
    <s v="SEAU7820176"/>
    <s v="RAILWAY"/>
    <s v="GDAŃSK"/>
    <s v="1"/>
    <s v="20376/2015/35"/>
    <n v="54"/>
    <x v="0"/>
    <x v="5"/>
    <x v="2"/>
    <m/>
    <n v="1"/>
    <n v="3168"/>
    <n v="0"/>
    <n v="1"/>
    <n v="0"/>
    <n v="64553"/>
    <n v="40.6"/>
    <s v="Bangladesh"/>
    <n v="28"/>
    <n v="12"/>
    <s v="20"/>
    <s v="LCL"/>
  </r>
  <r>
    <s v="2016-02-16"/>
    <s v="2016-03-18"/>
    <s v="2016-03-24"/>
    <s v="2016-03-24"/>
    <n v="31"/>
    <n v="37"/>
    <s v="CHITTAGONG"/>
    <s v="FOB"/>
    <x v="0"/>
    <n v="1"/>
    <m/>
    <s v="RAILWAY"/>
    <s v="GDAŃSK"/>
    <s v="1"/>
    <s v="29157/2015/2"/>
    <n v="52"/>
    <x v="0"/>
    <x v="18"/>
    <x v="2"/>
    <m/>
    <n v="1"/>
    <n v="408"/>
    <m/>
    <m/>
    <m/>
    <n v="5699"/>
    <n v="1.42"/>
    <s v="Bangladesh"/>
    <n v="1"/>
    <n v="0"/>
    <s v="LCL"/>
    <s v="LCL"/>
  </r>
  <r>
    <s v="2016-02-16"/>
    <s v="2016-03-18"/>
    <s v="2016-03-24"/>
    <s v="2016-03-24"/>
    <n v="31"/>
    <n v="37"/>
    <s v="CHITTAGONG"/>
    <s v="FOB"/>
    <x v="0"/>
    <n v="1"/>
    <m/>
    <s v="RAILWAY"/>
    <s v="GDAŃSK"/>
    <s v="1"/>
    <s v="61828/SS16/3"/>
    <n v="52"/>
    <x v="0"/>
    <x v="14"/>
    <x v="2"/>
    <m/>
    <n v="1"/>
    <n v="964"/>
    <m/>
    <m/>
    <m/>
    <n v="15344"/>
    <n v="7.29"/>
    <s v="Bangladesh"/>
    <n v="5"/>
    <n v="2"/>
    <s v="LCL"/>
    <s v="LCL"/>
  </r>
  <r>
    <s v="2016-02-17"/>
    <s v="2016-02-21"/>
    <s v="2016-02-26"/>
    <s v="2016-02-26"/>
    <n v="4"/>
    <n v="9"/>
    <s v="ŁÓDŹ"/>
    <s v="DDU"/>
    <x v="2"/>
    <n v="1"/>
    <s v="AIR"/>
    <s v="TRUCK"/>
    <s v="FRANKFURT"/>
    <s v="1"/>
    <s v="20808/2015/12"/>
    <n v="54"/>
    <x v="0"/>
    <x v="14"/>
    <x v="3"/>
    <n v="1"/>
    <m/>
    <n v="2693"/>
    <n v="0"/>
    <n v="0"/>
    <n v="0"/>
    <n v="53902"/>
    <n v="37.71"/>
    <s v="Bangladesh"/>
    <n v="26"/>
    <n v="11"/>
    <s v="20"/>
    <s v="LCL"/>
  </r>
  <r>
    <s v="2016-02-17"/>
    <s v="2016-02-21"/>
    <s v="2016-03-03"/>
    <s v="2016-03-03"/>
    <n v="4"/>
    <n v="15"/>
    <s v="ŁÓDŹ"/>
    <s v="DDU"/>
    <x v="2"/>
    <n v="1"/>
    <s v="AIR"/>
    <s v="TRUCK"/>
    <s v="FRANKFURT"/>
    <s v="1"/>
    <s v="20231/2015/19"/>
    <n v="54"/>
    <x v="0"/>
    <x v="28"/>
    <x v="3"/>
    <n v="1"/>
    <m/>
    <n v="486"/>
    <n v="0"/>
    <n v="0"/>
    <n v="0"/>
    <n v="6438"/>
    <n v="12.05"/>
    <s v="Bangladesh"/>
    <n v="8"/>
    <n v="4"/>
    <s v="LCL"/>
    <s v="LCL"/>
  </r>
  <r>
    <s v="2016-02-17"/>
    <s v="2016-03-26"/>
    <s v="2016-04-01"/>
    <s v="2016-04-01"/>
    <n v="38"/>
    <n v="44"/>
    <s v="CHITTAGONG"/>
    <s v="FOB"/>
    <x v="0"/>
    <n v="1"/>
    <s v="MRKU5950458"/>
    <s v="RAILWAY"/>
    <s v="GDAŃSK"/>
    <s v="1"/>
    <s v="20216/2015/24"/>
    <n v="54"/>
    <x v="0"/>
    <x v="15"/>
    <x v="2"/>
    <m/>
    <n v="1"/>
    <n v="1183"/>
    <n v="0"/>
    <n v="0"/>
    <n v="1"/>
    <n v="18210"/>
    <n v="19.309999999999999"/>
    <s v="Bangladesh"/>
    <n v="14"/>
    <n v="6"/>
    <s v="LCL"/>
    <s v="LCL"/>
  </r>
  <r>
    <s v="2016-02-19"/>
    <s v="2016-02-21"/>
    <s v="2016-02-24"/>
    <s v="2016-02-24"/>
    <n v="2"/>
    <n v="5"/>
    <s v="ŁÓDŹ"/>
    <s v="DDU"/>
    <x v="2"/>
    <n v="1"/>
    <s v="AIR"/>
    <s v="TRUCK"/>
    <s v="WARSZAWA"/>
    <s v="1"/>
    <s v="21017/2015/2"/>
    <n v="54"/>
    <x v="0"/>
    <x v="56"/>
    <x v="3"/>
    <n v="1"/>
    <m/>
    <n v="276"/>
    <n v="0"/>
    <n v="0"/>
    <n v="0"/>
    <n v="5175"/>
    <m/>
    <s v="India"/>
    <n v="0"/>
    <n v="0"/>
    <s v="LCL"/>
    <s v="LCL"/>
  </r>
  <r>
    <s v="2016-02-19"/>
    <s v="2016-03-12"/>
    <s v="2016-03-22"/>
    <s v="2016-03-22"/>
    <n v="22"/>
    <n v="32"/>
    <s v="TUTICORIN"/>
    <s v="FOB"/>
    <x v="0"/>
    <n v="1"/>
    <s v="LCL"/>
    <s v="TRUCK"/>
    <s v="HAMBURG"/>
    <s v="1"/>
    <s v="21025/2015/6"/>
    <n v="54"/>
    <x v="0"/>
    <x v="48"/>
    <x v="1"/>
    <m/>
    <n v="1"/>
    <n v="347"/>
    <n v="0"/>
    <n v="0"/>
    <n v="0"/>
    <n v="6415"/>
    <n v="4.4800000000000004"/>
    <s v="India"/>
    <n v="3"/>
    <n v="1"/>
    <s v="LCL"/>
    <s v="LCL"/>
  </r>
  <r>
    <s v="2016-02-19"/>
    <s v="2016-03-26"/>
    <s v="2016-04-01"/>
    <s v="2016-04-01"/>
    <n v="36"/>
    <n v="42"/>
    <s v="CHITTAGONG"/>
    <s v="FOB"/>
    <x v="0"/>
    <n v="1"/>
    <s v="MRKU5950458"/>
    <s v="RAILWAY"/>
    <s v="GDAŃSK"/>
    <s v="1"/>
    <s v="20376/2015/36"/>
    <n v="54"/>
    <x v="0"/>
    <x v="5"/>
    <x v="2"/>
    <m/>
    <n v="1"/>
    <n v="1710"/>
    <n v="0"/>
    <n v="0"/>
    <n v="1"/>
    <n v="23534"/>
    <n v="18.600000000000001"/>
    <s v="Bangladesh"/>
    <n v="13"/>
    <n v="6"/>
    <s v="LCL"/>
    <s v="LCL"/>
  </r>
  <r>
    <s v="2016-02-19"/>
    <s v="2016-03-26"/>
    <s v="2016-04-01"/>
    <s v="2016-04-01"/>
    <n v="36"/>
    <n v="42"/>
    <s v="CHITTAGONG"/>
    <s v="FOB"/>
    <x v="0"/>
    <n v="1"/>
    <m/>
    <s v="RAILWAY"/>
    <s v="GDAŃSK"/>
    <s v="1"/>
    <s v="20376/2015/37"/>
    <n v="54"/>
    <x v="0"/>
    <x v="5"/>
    <x v="2"/>
    <m/>
    <n v="1"/>
    <n v="2555"/>
    <m/>
    <m/>
    <m/>
    <n v="51596"/>
    <n v="30.25"/>
    <s v="Bangladesh"/>
    <n v="21"/>
    <n v="9"/>
    <s v="20"/>
    <s v="LCL"/>
  </r>
  <r>
    <s v="2016-02-20"/>
    <s v="2016-03-26"/>
    <s v="2016-04-01"/>
    <s v="2016-04-01"/>
    <n v="35"/>
    <n v="41"/>
    <s v="SHANGHAI"/>
    <s v="FOB"/>
    <x v="0"/>
    <n v="1"/>
    <s v="MSKU6621973"/>
    <s v="RAILWAY"/>
    <s v="GDAŃSK"/>
    <s v="1"/>
    <s v="21822/2015/4"/>
    <n v="52"/>
    <x v="0"/>
    <x v="44"/>
    <x v="2"/>
    <m/>
    <n v="1"/>
    <n v="2509"/>
    <n v="0"/>
    <n v="1"/>
    <n v="0"/>
    <n v="39156"/>
    <n v="42.76"/>
    <s v="People's Republic of China"/>
    <n v="30"/>
    <n v="13"/>
    <s v="40"/>
    <s v="LCL"/>
  </r>
  <r>
    <s v="2016-02-20"/>
    <s v="2016-03-26"/>
    <s v="2016-04-01"/>
    <s v="2016-04-01"/>
    <n v="35"/>
    <n v="41"/>
    <s v="SHANGHAI"/>
    <s v="FOB"/>
    <x v="0"/>
    <n v="1"/>
    <m/>
    <s v="RAILWAY"/>
    <s v="GDAŃSK"/>
    <s v="1"/>
    <s v="36967/2015/1"/>
    <n v="52"/>
    <x v="0"/>
    <x v="81"/>
    <x v="2"/>
    <m/>
    <n v="1"/>
    <n v="696"/>
    <m/>
    <m/>
    <m/>
    <n v="3400"/>
    <n v="6.43"/>
    <s v="People's Republic of China"/>
    <n v="5"/>
    <n v="2"/>
    <s v="LCL"/>
    <s v="LCL"/>
  </r>
  <r>
    <s v="2016-02-21"/>
    <s v="2016-02-23"/>
    <s v="2016-02-25"/>
    <s v="2016-02-25"/>
    <n v="2"/>
    <n v="4"/>
    <s v="ŁÓDŹ"/>
    <s v="DDU"/>
    <x v="2"/>
    <n v="1"/>
    <s v="AIR"/>
    <s v="TRUCK"/>
    <s v="WARSZAWA"/>
    <s v="1"/>
    <s v="21025/2015/3"/>
    <n v="54"/>
    <x v="0"/>
    <x v="48"/>
    <x v="3"/>
    <n v="1"/>
    <m/>
    <n v="504"/>
    <n v="0"/>
    <n v="0"/>
    <n v="0"/>
    <n v="9532"/>
    <m/>
    <s v="India"/>
    <n v="0"/>
    <n v="0"/>
    <s v="LCL"/>
    <s v="LCL"/>
  </r>
  <r>
    <s v="2016-02-21"/>
    <s v="2016-03-26"/>
    <s v="2016-03-30"/>
    <s v="2016-03-30"/>
    <n v="34"/>
    <n v="38"/>
    <s v="CHITTAGONG"/>
    <s v="FOB"/>
    <x v="0"/>
    <n v="1"/>
    <s v="MSKU6869091"/>
    <s v="TRUCK"/>
    <s v="GDAŃSK"/>
    <s v="1"/>
    <s v="20216/2015/26"/>
    <n v="54"/>
    <x v="0"/>
    <x v="15"/>
    <x v="2"/>
    <m/>
    <n v="1"/>
    <n v="296"/>
    <n v="0"/>
    <n v="1"/>
    <n v="0"/>
    <n v="3749"/>
    <n v="2.99"/>
    <s v="Bangladesh"/>
    <n v="2"/>
    <n v="1"/>
    <s v="LCL"/>
    <s v="LCL"/>
  </r>
  <r>
    <s v="2016-02-21"/>
    <s v="2016-03-26"/>
    <s v="2016-03-30"/>
    <s v="2016-03-30"/>
    <n v="34"/>
    <n v="38"/>
    <s v="CHITTAGONG"/>
    <s v="FOB"/>
    <x v="0"/>
    <n v="1"/>
    <m/>
    <s v="TRUCK"/>
    <s v="GDAŃSK"/>
    <s v="1"/>
    <s v="20376/2015/38"/>
    <n v="54"/>
    <x v="0"/>
    <x v="5"/>
    <x v="2"/>
    <m/>
    <n v="1"/>
    <n v="1518"/>
    <m/>
    <m/>
    <m/>
    <n v="31838"/>
    <n v="17.690000000000001"/>
    <s v="Bangladesh"/>
    <n v="12"/>
    <n v="5"/>
    <s v="LCL"/>
    <s v="LCL"/>
  </r>
  <r>
    <s v="2016-02-21"/>
    <s v="2016-03-26"/>
    <s v="2016-03-30"/>
    <s v="2016-03-30"/>
    <n v="34"/>
    <n v="38"/>
    <s v="CHITTAGONG"/>
    <s v="FOB"/>
    <x v="0"/>
    <n v="1"/>
    <m/>
    <s v="TRUCK"/>
    <s v="GDAŃSK"/>
    <s v="1"/>
    <s v="28143/2015/4"/>
    <n v="54"/>
    <x v="0"/>
    <x v="75"/>
    <x v="2"/>
    <m/>
    <n v="1"/>
    <n v="1637"/>
    <m/>
    <m/>
    <m/>
    <n v="27953"/>
    <n v="30.42"/>
    <s v="Bangladesh"/>
    <n v="21"/>
    <n v="9"/>
    <s v="20"/>
    <s v="LCL"/>
  </r>
  <r>
    <s v="2016-02-21"/>
    <s v="2016-03-26"/>
    <s v="2016-04-01"/>
    <s v="2016-04-01"/>
    <n v="34"/>
    <n v="40"/>
    <s v="CHITTAGONG"/>
    <s v="FOB"/>
    <x v="0"/>
    <n v="1"/>
    <s v="MRKU3034040"/>
    <s v="RAILWAY"/>
    <s v="GDAŃSK"/>
    <s v="1"/>
    <s v="20376/2015/39"/>
    <n v="54"/>
    <x v="0"/>
    <x v="5"/>
    <x v="2"/>
    <m/>
    <n v="1"/>
    <n v="496"/>
    <n v="0"/>
    <n v="0"/>
    <n v="1"/>
    <n v="10211"/>
    <n v="10.94"/>
    <s v="Bangladesh"/>
    <n v="8"/>
    <n v="3"/>
    <s v="LCL"/>
    <s v="LCL"/>
  </r>
  <r>
    <s v="2016-02-21"/>
    <s v="2016-03-26"/>
    <s v="2016-04-01"/>
    <s v="2016-04-01"/>
    <n v="34"/>
    <n v="40"/>
    <s v="CHITTAGONG"/>
    <s v="FOB"/>
    <x v="0"/>
    <n v="1"/>
    <m/>
    <s v="RAILWAY"/>
    <s v="GDAŃSK"/>
    <s v="1"/>
    <s v="20376/2015/40"/>
    <n v="54"/>
    <x v="0"/>
    <x v="5"/>
    <x v="2"/>
    <m/>
    <n v="1"/>
    <n v="830"/>
    <m/>
    <m/>
    <m/>
    <n v="13653"/>
    <n v="7.41"/>
    <s v="Bangladesh"/>
    <n v="5"/>
    <n v="2"/>
    <s v="LCL"/>
    <s v="LCL"/>
  </r>
  <r>
    <s v="2016-02-21"/>
    <s v="2016-03-26"/>
    <s v="2016-04-01"/>
    <s v="2016-04-01"/>
    <n v="34"/>
    <n v="40"/>
    <s v="CHITTAGONG"/>
    <s v="FOB"/>
    <x v="0"/>
    <n v="1"/>
    <m/>
    <s v="RAILWAY"/>
    <s v="GDAŃSK"/>
    <s v="1"/>
    <s v="20376/2015/42"/>
    <n v="54"/>
    <x v="0"/>
    <x v="5"/>
    <x v="2"/>
    <m/>
    <n v="1"/>
    <n v="402"/>
    <m/>
    <m/>
    <m/>
    <n v="8722"/>
    <n v="5.0999999999999996"/>
    <s v="Bangladesh"/>
    <n v="4"/>
    <n v="2"/>
    <s v="LCL"/>
    <s v="LCL"/>
  </r>
  <r>
    <s v="2016-02-21"/>
    <s v="2016-03-26"/>
    <s v="2016-04-01"/>
    <s v="2016-04-01"/>
    <n v="34"/>
    <n v="40"/>
    <s v="CHITTAGONG"/>
    <s v="FOB"/>
    <x v="0"/>
    <n v="1"/>
    <m/>
    <s v="RAILWAY"/>
    <s v="GDAŃSK"/>
    <s v="1"/>
    <s v="32727/2015/2"/>
    <n v="54"/>
    <x v="0"/>
    <x v="78"/>
    <x v="2"/>
    <m/>
    <n v="1"/>
    <n v="885"/>
    <m/>
    <m/>
    <m/>
    <n v="13096"/>
    <n v="22.73"/>
    <s v="Bangladesh"/>
    <n v="16"/>
    <n v="7"/>
    <s v="20"/>
    <s v="LCL"/>
  </r>
  <r>
    <s v="2016-02-21"/>
    <s v="2016-03-26"/>
    <s v="2016-04-01"/>
    <s v="2016-04-01"/>
    <n v="34"/>
    <n v="40"/>
    <s v="CHITTAGONG"/>
    <s v="FOB"/>
    <x v="0"/>
    <n v="1"/>
    <m/>
    <s v="RAILWAY"/>
    <s v="GDAŃSK"/>
    <s v="1"/>
    <s v="33317/2015/2"/>
    <n v="54"/>
    <x v="0"/>
    <x v="82"/>
    <x v="2"/>
    <m/>
    <n v="1"/>
    <n v="2302"/>
    <m/>
    <m/>
    <m/>
    <n v="33538"/>
    <n v="21.86"/>
    <s v="Bangladesh"/>
    <n v="15"/>
    <n v="7"/>
    <s v="20"/>
    <s v="LCL"/>
  </r>
  <r>
    <s v="2016-02-21"/>
    <s v="2016-04-04"/>
    <s v="2016-04-14"/>
    <s v="2016-04-14"/>
    <n v="43"/>
    <n v="53"/>
    <s v="XIAMEN"/>
    <s v="FOB"/>
    <x v="0"/>
    <n v="1"/>
    <s v="LCL"/>
    <s v="TRUCK"/>
    <s v="GDAŃSK"/>
    <s v="1"/>
    <s v="25689/2015/2"/>
    <n v="54"/>
    <x v="0"/>
    <x v="64"/>
    <x v="1"/>
    <m/>
    <n v="1"/>
    <n v="405"/>
    <n v="0"/>
    <n v="0"/>
    <n v="0"/>
    <n v="5840"/>
    <n v="6.84"/>
    <s v="People's Republic of China"/>
    <n v="5"/>
    <n v="2"/>
    <s v="LCL"/>
    <s v="LCL"/>
  </r>
  <r>
    <s v="2016-02-22"/>
    <s v="2016-03-16"/>
    <s v="2016-03-21"/>
    <s v="2016-03-21"/>
    <n v="23"/>
    <n v="28"/>
    <s v="MUMBAI"/>
    <s v="FOB"/>
    <x v="0"/>
    <n v="0"/>
    <s v="FSCU6568086"/>
    <s v="TRUCK"/>
    <s v="HAMBURG"/>
    <s v="1"/>
    <s v="20991/2015/5"/>
    <n v="54"/>
    <x v="0"/>
    <x v="25"/>
    <x v="0"/>
    <m/>
    <n v="1"/>
    <n v="3870"/>
    <n v="0"/>
    <n v="0"/>
    <n v="1"/>
    <n v="58895"/>
    <n v="67"/>
    <s v="India"/>
    <n v="47"/>
    <n v="20"/>
    <s v="40"/>
    <s v="20"/>
  </r>
  <r>
    <s v="2016-02-22"/>
    <s v="2016-04-01"/>
    <s v="2016-04-05"/>
    <s v="2016-04-05"/>
    <n v="39"/>
    <n v="43"/>
    <s v="XIAMEN"/>
    <s v="FOB"/>
    <x v="0"/>
    <n v="0"/>
    <s v="MRKU4499442"/>
    <s v="RAILWAY"/>
    <s v="GDAŃSK"/>
    <s v="1"/>
    <s v="61735/SS16/6"/>
    <n v="52"/>
    <x v="0"/>
    <x v="8"/>
    <x v="0"/>
    <m/>
    <n v="1"/>
    <n v="2996"/>
    <n v="0"/>
    <n v="0"/>
    <n v="1"/>
    <n v="53252"/>
    <n v="58.61"/>
    <s v="People's Republic of China"/>
    <n v="41"/>
    <n v="18"/>
    <s v="40"/>
    <s v="20"/>
  </r>
  <r>
    <s v="2016-02-23"/>
    <s v="2016-03-05"/>
    <s v="2016-03-11"/>
    <s v="2016-03-11"/>
    <n v="11"/>
    <n v="17"/>
    <s v="ŁÓDŹ"/>
    <s v="DDU"/>
    <x v="2"/>
    <n v="1"/>
    <s v="AIR"/>
    <s v="TRUCK"/>
    <s v="FRANKFURT"/>
    <s v="1"/>
    <s v="32727/2015/3"/>
    <n v="54"/>
    <x v="0"/>
    <x v="78"/>
    <x v="3"/>
    <n v="1"/>
    <m/>
    <n v="1577"/>
    <n v="0"/>
    <n v="0"/>
    <n v="0"/>
    <n v="24288"/>
    <n v="32.58"/>
    <s v="Bangladesh"/>
    <n v="23"/>
    <n v="10"/>
    <s v="20"/>
    <s v="LCL"/>
  </r>
  <r>
    <s v="2016-02-24"/>
    <s v="2016-03-13"/>
    <s v="2016-03-30"/>
    <s v="2016-03-30"/>
    <n v="18"/>
    <n v="35"/>
    <s v="ŁÓDŹ"/>
    <s v="DDU"/>
    <x v="0"/>
    <n v="1"/>
    <s v="MSKU6567912"/>
    <s v="TRUCK"/>
    <s v="HAMBURG"/>
    <s v="1"/>
    <s v="20214/2015/13"/>
    <n v="54"/>
    <x v="0"/>
    <x v="21"/>
    <x v="2"/>
    <m/>
    <n v="1"/>
    <n v="1694"/>
    <n v="0"/>
    <n v="1"/>
    <n v="0"/>
    <n v="32202"/>
    <n v="31.83"/>
    <s v="India"/>
    <n v="22"/>
    <n v="10"/>
    <s v="20"/>
    <s v="LCL"/>
  </r>
  <r>
    <s v="2016-02-24"/>
    <s v="2016-03-13"/>
    <s v="2016-03-30"/>
    <s v="2016-03-30"/>
    <n v="18"/>
    <n v="35"/>
    <s v="ŁÓDŹ"/>
    <s v="DDU"/>
    <x v="0"/>
    <n v="1"/>
    <m/>
    <s v="TRUCK"/>
    <s v="HAMBURG"/>
    <s v="1"/>
    <s v="20214/2015/14"/>
    <n v="54"/>
    <x v="0"/>
    <x v="21"/>
    <x v="2"/>
    <m/>
    <n v="1"/>
    <n v="329"/>
    <m/>
    <m/>
    <m/>
    <n v="8330"/>
    <n v="4.16"/>
    <s v="India"/>
    <n v="3"/>
    <n v="1"/>
    <s v="LCL"/>
    <s v="LCL"/>
  </r>
  <r>
    <s v="2016-02-24"/>
    <s v="2016-03-13"/>
    <s v="2016-03-30"/>
    <s v="2016-03-30"/>
    <n v="18"/>
    <n v="35"/>
    <s v="ŁÓDŹ"/>
    <s v="DDU"/>
    <x v="0"/>
    <n v="1"/>
    <m/>
    <s v="TRUCK"/>
    <s v="HAMBURG"/>
    <s v="1"/>
    <s v="20214/2015/17"/>
    <n v="54"/>
    <x v="0"/>
    <x v="21"/>
    <x v="2"/>
    <m/>
    <n v="1"/>
    <n v="546"/>
    <m/>
    <m/>
    <m/>
    <n v="12220"/>
    <n v="19.57"/>
    <s v="India"/>
    <n v="14"/>
    <n v="6"/>
    <s v="LCL"/>
    <s v="LCL"/>
  </r>
  <r>
    <s v="2016-02-24"/>
    <s v="2016-04-01"/>
    <s v="2016-04-05"/>
    <s v="2016-04-05"/>
    <n v="37"/>
    <n v="41"/>
    <s v="CHITTAGONG"/>
    <s v="FOB"/>
    <x v="0"/>
    <n v="1"/>
    <s v="TGHU4671581"/>
    <s v="RAILWAY"/>
    <s v="GDAŃSK"/>
    <s v="1"/>
    <s v="20216/2015/27"/>
    <n v="54"/>
    <x v="0"/>
    <x v="15"/>
    <x v="2"/>
    <m/>
    <n v="1"/>
    <n v="677"/>
    <n v="0"/>
    <n v="1"/>
    <n v="0"/>
    <n v="11592"/>
    <n v="15.07"/>
    <s v="Bangladesh"/>
    <n v="11"/>
    <n v="5"/>
    <s v="LCL"/>
    <s v="LCL"/>
  </r>
  <r>
    <s v="2016-02-24"/>
    <s v="2016-04-01"/>
    <s v="2016-04-05"/>
    <s v="2016-04-05"/>
    <n v="37"/>
    <n v="41"/>
    <s v="CHITTAGONG"/>
    <s v="FOB"/>
    <x v="0"/>
    <n v="1"/>
    <m/>
    <s v="RAILWAY"/>
    <s v="GDAŃSK"/>
    <s v="1"/>
    <s v="20376/2015/41"/>
    <n v="54"/>
    <x v="0"/>
    <x v="5"/>
    <x v="2"/>
    <m/>
    <n v="1"/>
    <n v="580"/>
    <m/>
    <m/>
    <m/>
    <n v="10600"/>
    <n v="6.9"/>
    <s v="Bangladesh"/>
    <n v="5"/>
    <n v="2"/>
    <s v="LCL"/>
    <s v="LCL"/>
  </r>
  <r>
    <s v="2016-02-24"/>
    <s v="2016-04-01"/>
    <s v="2016-04-05"/>
    <s v="2016-04-05"/>
    <n v="37"/>
    <n v="41"/>
    <s v="CHITTAGONG"/>
    <s v="FOB"/>
    <x v="0"/>
    <n v="1"/>
    <m/>
    <s v="RAILWAY"/>
    <s v="GDAŃSK"/>
    <s v="1"/>
    <s v="20376/2015/43"/>
    <n v="54"/>
    <x v="0"/>
    <x v="5"/>
    <x v="2"/>
    <m/>
    <n v="1"/>
    <n v="703"/>
    <m/>
    <m/>
    <m/>
    <n v="14064"/>
    <n v="14.17"/>
    <s v="Bangladesh"/>
    <n v="10"/>
    <n v="4"/>
    <s v="LCL"/>
    <s v="LCL"/>
  </r>
  <r>
    <s v="2016-02-25"/>
    <s v="2016-03-30"/>
    <s v="2016-04-04"/>
    <s v="2016-04-04"/>
    <n v="34"/>
    <n v="39"/>
    <s v="CHITTAGONG"/>
    <s v="FOB"/>
    <x v="0"/>
    <n v="1"/>
    <s v="AMFU3185344"/>
    <s v="RAILWAY"/>
    <s v="HAMBURG"/>
    <s v="1"/>
    <s v="28143/2015/5"/>
    <n v="54"/>
    <x v="0"/>
    <x v="75"/>
    <x v="2"/>
    <m/>
    <n v="1"/>
    <n v="631"/>
    <n v="1"/>
    <n v="0"/>
    <n v="0"/>
    <n v="7856"/>
    <n v="10.68"/>
    <s v="Bangladesh"/>
    <n v="7"/>
    <n v="3"/>
    <s v="LCL"/>
    <s v="LCL"/>
  </r>
  <r>
    <s v="2016-02-25"/>
    <s v="2016-03-30"/>
    <s v="2016-04-04"/>
    <s v="2016-04-04"/>
    <n v="34"/>
    <n v="39"/>
    <s v="CHITTAGONG"/>
    <s v="FOB"/>
    <x v="0"/>
    <n v="1"/>
    <m/>
    <s v="RAILWAY"/>
    <s v="HAMBURG"/>
    <s v="1"/>
    <s v="29296/2015/2"/>
    <n v="54"/>
    <x v="0"/>
    <x v="77"/>
    <x v="2"/>
    <m/>
    <n v="1"/>
    <n v="712"/>
    <n v="1"/>
    <n v="0"/>
    <n v="0"/>
    <n v="13889"/>
    <n v="11.46"/>
    <s v="Bangladesh"/>
    <n v="8"/>
    <n v="3"/>
    <s v="LCL"/>
    <s v="LCL"/>
  </r>
  <r>
    <s v="2016-02-26"/>
    <s v="2016-02-27"/>
    <s v="2016-03-03"/>
    <s v="2016-03-03"/>
    <n v="1"/>
    <n v="6"/>
    <s v="ŁÓDŹ"/>
    <s v="DDU"/>
    <x v="2"/>
    <n v="1"/>
    <s v="AIR"/>
    <s v="TRUCK"/>
    <s v="VIENNA"/>
    <s v="1"/>
    <s v="20991/2015/10"/>
    <n v="54"/>
    <x v="0"/>
    <x v="25"/>
    <x v="3"/>
    <n v="1"/>
    <m/>
    <n v="1010"/>
    <n v="0"/>
    <n v="0"/>
    <n v="0"/>
    <n v="19848"/>
    <m/>
    <s v="India"/>
    <n v="0"/>
    <n v="0"/>
    <s v="LCL"/>
    <s v="LCL"/>
  </r>
  <r>
    <s v="2016-02-26"/>
    <s v="2016-03-14"/>
    <s v="2016-03-16"/>
    <s v="2016-03-16"/>
    <n v="17"/>
    <n v="19"/>
    <s v="ŁÓDŹ"/>
    <s v="DDU"/>
    <x v="2"/>
    <n v="1"/>
    <s v="AIR"/>
    <s v="TRUCK"/>
    <s v="FRANKFURT"/>
    <s v="1"/>
    <s v="20467/2015/2"/>
    <n v="54"/>
    <x v="0"/>
    <x v="4"/>
    <x v="3"/>
    <n v="1"/>
    <m/>
    <n v="300"/>
    <n v="0"/>
    <n v="0"/>
    <n v="0"/>
    <n v="3487"/>
    <n v="4.95"/>
    <s v="Bangladesh"/>
    <n v="3"/>
    <n v="1"/>
    <s v="LCL"/>
    <s v="LCL"/>
  </r>
  <r>
    <s v="2016-02-26"/>
    <s v="2016-03-14"/>
    <s v="2016-03-16"/>
    <s v="2016-03-16"/>
    <n v="17"/>
    <n v="19"/>
    <s v="ŁÓDŹ"/>
    <s v="DDU"/>
    <x v="2"/>
    <n v="1"/>
    <s v="AIR"/>
    <s v="TRUCK"/>
    <s v="FRANKFURT"/>
    <s v="1"/>
    <s v="20467/2015/23"/>
    <n v="54"/>
    <x v="0"/>
    <x v="4"/>
    <x v="3"/>
    <n v="1"/>
    <m/>
    <n v="236"/>
    <n v="0"/>
    <n v="0"/>
    <n v="0"/>
    <n v="3468"/>
    <n v="4.34"/>
    <s v="Bangladesh"/>
    <n v="3"/>
    <n v="1"/>
    <s v="LCL"/>
    <s v="LCL"/>
  </r>
  <r>
    <s v="2016-02-26"/>
    <s v="2016-03-14"/>
    <s v="2016-03-16"/>
    <s v="2016-03-16"/>
    <n v="17"/>
    <n v="19"/>
    <s v="ŁÓDŹ"/>
    <s v="DDU"/>
    <x v="2"/>
    <n v="1"/>
    <s v="AIR"/>
    <s v="TRUCK"/>
    <s v="FRANKFURT"/>
    <s v="1"/>
    <s v="20467/2015/3"/>
    <n v="54"/>
    <x v="0"/>
    <x v="4"/>
    <x v="3"/>
    <n v="1"/>
    <m/>
    <n v="589"/>
    <n v="0"/>
    <n v="0"/>
    <n v="0"/>
    <n v="8743"/>
    <n v="15.45"/>
    <s v="Bangladesh"/>
    <n v="11"/>
    <n v="5"/>
    <s v="LCL"/>
    <s v="LCL"/>
  </r>
  <r>
    <s v="2016-02-26"/>
    <s v="2016-03-28"/>
    <s v="2016-03-30"/>
    <s v="2016-03-30"/>
    <n v="31"/>
    <n v="33"/>
    <s v="TUTICORIN"/>
    <s v="FOB"/>
    <x v="0"/>
    <n v="0"/>
    <s v="CRSU1070360"/>
    <s v="TRUCK"/>
    <s v="HAMBURG"/>
    <s v="1"/>
    <s v="20217/2015/5"/>
    <n v="54"/>
    <x v="0"/>
    <x v="10"/>
    <x v="0"/>
    <m/>
    <n v="1"/>
    <n v="1121"/>
    <n v="1"/>
    <n v="0"/>
    <n v="0"/>
    <n v="17522"/>
    <n v="16"/>
    <s v="India"/>
    <n v="11"/>
    <n v="5"/>
    <s v="LCL"/>
    <s v="LCL"/>
  </r>
  <r>
    <s v="2016-02-27"/>
    <s v="2016-03-08"/>
    <s v="2016-03-08"/>
    <s v="2016-03-08"/>
    <n v="10"/>
    <n v="10"/>
    <s v="ISTANBUL"/>
    <s v="FCA"/>
    <x v="3"/>
    <n v="1"/>
    <m/>
    <s v="TRUCK"/>
    <s v="ŁÓDŹ"/>
    <s v="1"/>
    <s v="22224/2015/2"/>
    <n v="54"/>
    <x v="0"/>
    <x v="66"/>
    <x v="1"/>
    <m/>
    <n v="1"/>
    <n v="405"/>
    <n v="0"/>
    <n v="0"/>
    <n v="0"/>
    <n v="6670"/>
    <m/>
    <s v="Turkey"/>
    <n v="0"/>
    <n v="0"/>
    <s v="LCL"/>
    <s v="LCL"/>
  </r>
  <r>
    <s v="2016-02-27"/>
    <s v="2016-04-01"/>
    <s v="2016-04-08"/>
    <s v="2016-04-08"/>
    <n v="34"/>
    <n v="41"/>
    <s v="SHANGHAI"/>
    <s v="FOB"/>
    <x v="0"/>
    <n v="1"/>
    <s v="LCL"/>
    <s v="TRUCK"/>
    <s v="GDAŃSK"/>
    <s v="1"/>
    <s v="21822/2015/8"/>
    <n v="52"/>
    <x v="0"/>
    <x v="44"/>
    <x v="1"/>
    <m/>
    <n v="1"/>
    <n v="264"/>
    <n v="0"/>
    <n v="0"/>
    <n v="0"/>
    <n v="3930"/>
    <n v="3.8"/>
    <s v="People's Republic of China"/>
    <n v="3"/>
    <n v="1"/>
    <s v="LCL"/>
    <s v="LCL"/>
  </r>
  <r>
    <s v="2016-02-28"/>
    <s v="2016-03-03"/>
    <s v="2016-03-10"/>
    <s v="2016-03-10"/>
    <n v="4"/>
    <n v="11"/>
    <s v="ŁÓDŹ"/>
    <s v="DDU"/>
    <x v="2"/>
    <n v="1"/>
    <s v="AIR"/>
    <s v="TRUCK"/>
    <s v="FRANKFURT"/>
    <s v="1"/>
    <s v="22847/2015/3"/>
    <n v="54"/>
    <x v="0"/>
    <x v="17"/>
    <x v="3"/>
    <n v="1"/>
    <m/>
    <n v="301"/>
    <n v="0"/>
    <n v="0"/>
    <n v="0"/>
    <n v="4792"/>
    <n v="2.8"/>
    <s v="Bangladesh"/>
    <n v="2"/>
    <n v="1"/>
    <s v="LCL"/>
    <s v="LCL"/>
  </r>
  <r>
    <s v="2016-03-02"/>
    <s v="2016-03-28"/>
    <s v="2016-03-31"/>
    <s v="2016-03-31"/>
    <n v="26"/>
    <n v="29"/>
    <s v="TUTICORIN"/>
    <s v="FOB"/>
    <x v="0"/>
    <n v="1"/>
    <s v="MSKU1604274"/>
    <s v="TRUCK"/>
    <s v="HAMBURG"/>
    <s v="1"/>
    <s v="20214/2015/15"/>
    <n v="54"/>
    <x v="0"/>
    <x v="21"/>
    <x v="2"/>
    <m/>
    <n v="1"/>
    <n v="613"/>
    <n v="0"/>
    <n v="0"/>
    <n v="1"/>
    <n v="12271"/>
    <n v="10.43"/>
    <s v="India"/>
    <n v="7"/>
    <n v="3"/>
    <s v="LCL"/>
    <s v="LCL"/>
  </r>
  <r>
    <s v="2016-03-02"/>
    <s v="2016-03-28"/>
    <s v="2016-03-31"/>
    <s v="2016-03-31"/>
    <n v="26"/>
    <n v="29"/>
    <s v="TUTICORIN"/>
    <s v="FOB"/>
    <x v="0"/>
    <n v="1"/>
    <m/>
    <s v="TRUCK"/>
    <s v="HAMBURG"/>
    <s v="1"/>
    <s v="24094/2015/5"/>
    <n v="54"/>
    <x v="0"/>
    <x v="11"/>
    <x v="2"/>
    <m/>
    <n v="1"/>
    <n v="927"/>
    <m/>
    <m/>
    <m/>
    <n v="21966"/>
    <n v="21.96"/>
    <s v="India"/>
    <n v="15"/>
    <n v="7"/>
    <s v="20"/>
    <s v="LCL"/>
  </r>
  <r>
    <s v="2016-03-02"/>
    <s v="2016-04-08"/>
    <s v="2016-04-13"/>
    <s v="2016-04-13"/>
    <n v="37"/>
    <n v="42"/>
    <s v="XIAMEN"/>
    <s v="FOB"/>
    <x v="0"/>
    <n v="1"/>
    <s v="MSKU7172624"/>
    <s v="RAILWAY"/>
    <s v="GDAŃSK"/>
    <s v="1"/>
    <s v="20461/2015/3"/>
    <n v="52"/>
    <x v="0"/>
    <x v="55"/>
    <x v="2"/>
    <m/>
    <n v="1"/>
    <n v="227"/>
    <n v="1"/>
    <n v="0"/>
    <n v="0"/>
    <n v="3000"/>
    <n v="11.75"/>
    <s v="People's Republic of China"/>
    <n v="8"/>
    <n v="4"/>
    <s v="LCL"/>
    <s v="LCL"/>
  </r>
  <r>
    <s v="2016-03-02"/>
    <s v="2016-04-08"/>
    <s v="2016-04-13"/>
    <s v="2016-04-13"/>
    <n v="37"/>
    <n v="42"/>
    <s v="XIAMEN"/>
    <s v="FOB"/>
    <x v="0"/>
    <n v="1"/>
    <m/>
    <s v="RAILWAY"/>
    <s v="GDAŃSK"/>
    <s v="1"/>
    <s v="20647/2015/8"/>
    <n v="54"/>
    <x v="0"/>
    <x v="55"/>
    <x v="2"/>
    <m/>
    <n v="1"/>
    <n v="28"/>
    <m/>
    <m/>
    <m/>
    <n v="1632"/>
    <n v="3.7"/>
    <s v="People's Republic of China"/>
    <n v="3"/>
    <n v="1"/>
    <s v="LCL"/>
    <s v="LCL"/>
  </r>
  <r>
    <s v="2016-03-02"/>
    <s v="2016-04-08"/>
    <s v="2016-04-14"/>
    <s v="2016-04-14"/>
    <n v="37"/>
    <n v="43"/>
    <s v="XIAMEN"/>
    <s v="FOB"/>
    <x v="0"/>
    <n v="0"/>
    <s v="PONU0070132"/>
    <s v="RAILWAY"/>
    <s v="GDAŃSK"/>
    <s v="1"/>
    <s v="62841/SS16/1"/>
    <n v="52"/>
    <x v="0"/>
    <x v="36"/>
    <x v="0"/>
    <m/>
    <n v="1"/>
    <n v="2060"/>
    <n v="1"/>
    <n v="0"/>
    <n v="0"/>
    <n v="25579"/>
    <n v="17.86"/>
    <s v="People's Republic of China"/>
    <n v="13"/>
    <n v="5"/>
    <s v="LCL"/>
    <s v="LCL"/>
  </r>
  <r>
    <s v="2016-03-03"/>
    <s v="2016-03-04"/>
    <s v="2016-03-10"/>
    <s v="2016-03-10"/>
    <n v="1"/>
    <n v="7"/>
    <s v="ŁÓDŹ"/>
    <s v="DDU"/>
    <x v="2"/>
    <n v="1"/>
    <s v="AIR"/>
    <s v="TRUCK"/>
    <s v="FRANKFURT"/>
    <s v="1"/>
    <s v="21822/2015/7"/>
    <n v="52"/>
    <x v="0"/>
    <x v="44"/>
    <x v="3"/>
    <n v="1"/>
    <m/>
    <n v="263"/>
    <n v="0"/>
    <n v="0"/>
    <n v="0"/>
    <n v="4130"/>
    <n v="3.13"/>
    <s v="People's Republic of China"/>
    <n v="2"/>
    <n v="1"/>
    <s v="LCL"/>
    <s v="LCL"/>
  </r>
  <r>
    <s v="2016-03-03"/>
    <s v="2016-03-06"/>
    <s v="2016-03-08"/>
    <s v="2016-03-08"/>
    <n v="3"/>
    <n v="5"/>
    <s v="ŁÓDŹ"/>
    <s v="DDU"/>
    <x v="2"/>
    <n v="1"/>
    <s v="AIR"/>
    <s v="TRUCK"/>
    <s v="VIENNA"/>
    <s v="1"/>
    <s v="20991/2015/14"/>
    <n v="54"/>
    <x v="0"/>
    <x v="25"/>
    <x v="3"/>
    <n v="1"/>
    <m/>
    <n v="1152"/>
    <n v="0"/>
    <n v="0"/>
    <n v="0"/>
    <n v="19077"/>
    <m/>
    <s v="India"/>
    <n v="0"/>
    <n v="0"/>
    <s v="LCL"/>
    <s v="LCL"/>
  </r>
  <r>
    <s v="2016-03-03"/>
    <s v="2016-03-07"/>
    <s v="2016-03-15"/>
    <s v="2016-03-15"/>
    <n v="4"/>
    <n v="12"/>
    <s v="ŁÓDŹ"/>
    <s v="DDU"/>
    <x v="2"/>
    <n v="1"/>
    <s v="AIR"/>
    <s v="TRUCK"/>
    <s v="WARSZAWA"/>
    <s v="1"/>
    <s v="28143/2015/6"/>
    <n v="54"/>
    <x v="0"/>
    <x v="75"/>
    <x v="3"/>
    <n v="1"/>
    <m/>
    <n v="608"/>
    <n v="0"/>
    <n v="0"/>
    <n v="0"/>
    <n v="10775"/>
    <n v="11.27"/>
    <s v="Bangladesh"/>
    <n v="8"/>
    <n v="3"/>
    <s v="LCL"/>
    <s v="LCL"/>
  </r>
  <r>
    <s v="2016-03-04"/>
    <s v="2016-03-05"/>
    <s v="2016-03-09"/>
    <s v="2016-03-09"/>
    <n v="1"/>
    <n v="5"/>
    <s v="ŁÓDŹ"/>
    <s v="DDU"/>
    <x v="2"/>
    <n v="1"/>
    <s v="AIR"/>
    <s v="TRUCK"/>
    <s v="WARSZAWA"/>
    <s v="1"/>
    <s v="25868/2015/2"/>
    <n v="54"/>
    <x v="0"/>
    <x v="71"/>
    <x v="3"/>
    <n v="1"/>
    <m/>
    <n v="229"/>
    <n v="0"/>
    <n v="0"/>
    <n v="0"/>
    <n v="4735"/>
    <m/>
    <s v="India"/>
    <n v="0"/>
    <n v="0"/>
    <s v="LCL"/>
    <s v="LCL"/>
  </r>
  <r>
    <s v="2016-03-04"/>
    <s v="2016-04-08"/>
    <s v="2016-04-15"/>
    <s v="2016-04-15"/>
    <n v="35"/>
    <n v="42"/>
    <s v="CHITTAGONG"/>
    <s v="FOB"/>
    <x v="0"/>
    <n v="1"/>
    <s v="MSKU4000560"/>
    <s v="RAILWAY"/>
    <s v="GDAŃSK"/>
    <s v="1"/>
    <s v="20376/2015/5"/>
    <n v="54"/>
    <x v="0"/>
    <x v="5"/>
    <x v="2"/>
    <m/>
    <n v="1"/>
    <n v="401"/>
    <n v="1"/>
    <n v="0"/>
    <n v="0"/>
    <n v="9497"/>
    <n v="8.9499999999999993"/>
    <s v="Bangladesh"/>
    <n v="6"/>
    <n v="3"/>
    <s v="LCL"/>
    <s v="LCL"/>
  </r>
  <r>
    <s v="2016-03-04"/>
    <s v="2016-04-08"/>
    <s v="2016-04-15"/>
    <s v="2016-04-15"/>
    <n v="35"/>
    <n v="42"/>
    <s v="CHITTAGONG"/>
    <s v="FOB"/>
    <x v="0"/>
    <n v="1"/>
    <m/>
    <s v="RAILWAY"/>
    <s v="GDAŃSK"/>
    <s v="1"/>
    <s v="33317/2015/3"/>
    <n v="54"/>
    <x v="0"/>
    <x v="82"/>
    <x v="2"/>
    <m/>
    <n v="1"/>
    <n v="856"/>
    <m/>
    <m/>
    <m/>
    <n v="11591"/>
    <n v="8.7100000000000009"/>
    <s v="Bangladesh"/>
    <n v="6"/>
    <n v="3"/>
    <s v="LCL"/>
    <s v="LCL"/>
  </r>
  <r>
    <s v="2016-03-05"/>
    <s v="2016-03-06"/>
    <s v="2016-03-17"/>
    <s v="2016-03-17"/>
    <n v="1"/>
    <n v="12"/>
    <s v="ŁÓDŹ"/>
    <s v="DDU"/>
    <x v="2"/>
    <n v="1"/>
    <s v="AIR"/>
    <s v="TRUCK"/>
    <s v="FRANKFURT"/>
    <s v="1"/>
    <s v="29296/2015/5"/>
    <n v="54"/>
    <x v="0"/>
    <x v="77"/>
    <x v="3"/>
    <n v="1"/>
    <m/>
    <n v="814"/>
    <n v="0"/>
    <n v="0"/>
    <n v="0"/>
    <n v="16128"/>
    <n v="12.15"/>
    <s v="Bangladesh"/>
    <n v="9"/>
    <n v="4"/>
    <s v="LCL"/>
    <s v="LCL"/>
  </r>
  <r>
    <s v="2016-03-05"/>
    <s v="2016-03-07"/>
    <s v="2016-03-11"/>
    <s v="2016-03-11"/>
    <n v="2"/>
    <n v="6"/>
    <s v="ŁÓDŹ"/>
    <s v="DDU"/>
    <x v="2"/>
    <n v="1"/>
    <s v="AIR"/>
    <s v="TRUCK"/>
    <s v="FRANKFURT"/>
    <s v="1"/>
    <s v="20216/2015/14"/>
    <n v="54"/>
    <x v="0"/>
    <x v="15"/>
    <x v="3"/>
    <n v="1"/>
    <m/>
    <n v="233"/>
    <n v="0"/>
    <n v="0"/>
    <n v="0"/>
    <n v="4893"/>
    <m/>
    <s v="Bangladesh"/>
    <n v="0"/>
    <n v="0"/>
    <s v="LCL"/>
    <s v="LCL"/>
  </r>
  <r>
    <s v="2016-03-05"/>
    <s v="2016-03-28"/>
    <s v="2016-04-04"/>
    <s v="2016-04-04"/>
    <n v="23"/>
    <n v="30"/>
    <s v="TUTICORIN"/>
    <s v="FOB"/>
    <x v="0"/>
    <n v="1"/>
    <s v="MSKU7427480"/>
    <s v="TRUCK"/>
    <s v="HAMBURG"/>
    <s v="1"/>
    <s v="20214/2015/16"/>
    <n v="54"/>
    <x v="0"/>
    <x v="21"/>
    <x v="2"/>
    <m/>
    <n v="1"/>
    <n v="620"/>
    <n v="1"/>
    <n v="0"/>
    <n v="0"/>
    <n v="13041"/>
    <n v="10.62"/>
    <s v="India"/>
    <n v="7"/>
    <n v="3"/>
    <s v="LCL"/>
    <s v="LCL"/>
  </r>
  <r>
    <s v="2016-03-05"/>
    <s v="2016-03-28"/>
    <s v="2016-04-04"/>
    <s v="2016-04-04"/>
    <n v="23"/>
    <n v="30"/>
    <s v="TUTICORIN"/>
    <s v="FOB"/>
    <x v="0"/>
    <n v="1"/>
    <m/>
    <s v="TRUCK"/>
    <s v="HAMBURG"/>
    <s v="1"/>
    <s v="21025/2015/4"/>
    <n v="54"/>
    <x v="0"/>
    <x v="48"/>
    <x v="2"/>
    <m/>
    <n v="1"/>
    <n v="398"/>
    <n v="1"/>
    <n v="0"/>
    <n v="0"/>
    <n v="6551"/>
    <n v="8.3800000000000008"/>
    <s v="India"/>
    <n v="6"/>
    <n v="3"/>
    <s v="LCL"/>
    <s v="LCL"/>
  </r>
  <r>
    <s v="2016-03-05"/>
    <s v="2016-04-14"/>
    <s v="2016-04-22"/>
    <s v="2016-04-22"/>
    <n v="40"/>
    <n v="48"/>
    <s v="CHITTAGONG"/>
    <s v="FOB"/>
    <x v="0"/>
    <n v="1"/>
    <s v="PONU1556453"/>
    <s v="RAILWAY"/>
    <s v="GDAŃSK"/>
    <s v="1"/>
    <s v="20216/2015/28"/>
    <n v="54"/>
    <x v="0"/>
    <x v="15"/>
    <x v="2"/>
    <m/>
    <n v="1"/>
    <n v="592"/>
    <n v="0"/>
    <n v="1"/>
    <n v="0"/>
    <n v="8262"/>
    <n v="7.74"/>
    <s v="Bangladesh"/>
    <n v="5"/>
    <n v="2"/>
    <s v="LCL"/>
    <s v="LCL"/>
  </r>
  <r>
    <s v="2016-03-05"/>
    <s v="2016-04-14"/>
    <s v="2016-04-22"/>
    <s v="2016-04-22"/>
    <n v="40"/>
    <n v="48"/>
    <s v="CHITTAGONG"/>
    <s v="FOB"/>
    <x v="0"/>
    <n v="1"/>
    <m/>
    <s v="RAILWAY"/>
    <s v="GDAŃSK"/>
    <s v="1"/>
    <s v="20216/2015/29"/>
    <n v="54"/>
    <x v="0"/>
    <x v="15"/>
    <x v="2"/>
    <m/>
    <n v="1"/>
    <n v="220"/>
    <m/>
    <m/>
    <m/>
    <n v="3210"/>
    <n v="2.88"/>
    <s v="Bangladesh"/>
    <n v="2"/>
    <n v="1"/>
    <s v="LCL"/>
    <s v="LCL"/>
  </r>
  <r>
    <s v="2016-03-05"/>
    <s v="2016-04-14"/>
    <s v="2016-04-22"/>
    <s v="2016-04-22"/>
    <n v="40"/>
    <n v="48"/>
    <s v="CHITTAGONG"/>
    <s v="FOB"/>
    <x v="0"/>
    <n v="1"/>
    <m/>
    <s v="RAILWAY"/>
    <s v="GDAŃSK"/>
    <s v="1"/>
    <s v="20808/2015/29"/>
    <n v="54"/>
    <x v="0"/>
    <x v="14"/>
    <x v="2"/>
    <m/>
    <n v="1"/>
    <n v="946"/>
    <m/>
    <m/>
    <m/>
    <n v="25964"/>
    <n v="19.079999999999998"/>
    <s v="Bangladesh"/>
    <n v="13"/>
    <n v="6"/>
    <s v="LCL"/>
    <s v="LCL"/>
  </r>
  <r>
    <s v="2016-03-05"/>
    <s v="2016-04-14"/>
    <s v="2016-04-22"/>
    <s v="2016-04-22"/>
    <n v="40"/>
    <n v="48"/>
    <s v="CHITTAGONG"/>
    <s v="FOB"/>
    <x v="0"/>
    <n v="1"/>
    <m/>
    <s v="RAILWAY"/>
    <s v="GDAŃSK"/>
    <s v="1"/>
    <s v="29296/2015/9"/>
    <n v="54"/>
    <x v="0"/>
    <x v="77"/>
    <x v="2"/>
    <m/>
    <n v="1"/>
    <n v="292"/>
    <m/>
    <m/>
    <m/>
    <n v="9133"/>
    <n v="6.07"/>
    <s v="Bangladesh"/>
    <n v="4"/>
    <n v="2"/>
    <s v="LCL"/>
    <s v="LCL"/>
  </r>
  <r>
    <s v="2016-03-06"/>
    <s v="2016-03-07"/>
    <s v="2016-03-23"/>
    <s v="2016-03-23"/>
    <n v="1"/>
    <n v="17"/>
    <s v="ŁÓDŹ"/>
    <s v="DDU"/>
    <x v="2"/>
    <n v="1"/>
    <s v="AIR"/>
    <s v="TRUCK"/>
    <s v="FRANKFURT"/>
    <s v="1"/>
    <s v="20231/2015/20"/>
    <n v="54"/>
    <x v="0"/>
    <x v="28"/>
    <x v="3"/>
    <n v="1"/>
    <m/>
    <n v="599"/>
    <n v="0"/>
    <n v="0"/>
    <n v="0"/>
    <n v="8504"/>
    <n v="19.23"/>
    <s v="Bangladesh"/>
    <n v="13"/>
    <n v="6"/>
    <s v="LCL"/>
    <s v="LCL"/>
  </r>
  <r>
    <s v="2016-03-06"/>
    <s v="2016-03-07"/>
    <s v="2016-03-23"/>
    <s v="2016-03-23"/>
    <n v="1"/>
    <n v="17"/>
    <s v="ŁÓDŹ"/>
    <s v="DDU"/>
    <x v="2"/>
    <n v="1"/>
    <s v="AIR"/>
    <s v="TRUCK"/>
    <s v="FRANKFURT"/>
    <s v="1"/>
    <s v="20231/2015/3"/>
    <n v="54"/>
    <x v="0"/>
    <x v="28"/>
    <x v="3"/>
    <n v="1"/>
    <m/>
    <n v="277"/>
    <n v="0"/>
    <n v="0"/>
    <n v="0"/>
    <n v="4455"/>
    <n v="5.61"/>
    <s v="Bangladesh"/>
    <n v="4"/>
    <n v="2"/>
    <s v="LCL"/>
    <s v="LCL"/>
  </r>
  <r>
    <s v="2016-03-09"/>
    <s v="2016-04-04"/>
    <s v="2016-04-07"/>
    <s v="2016-04-07"/>
    <n v="26"/>
    <n v="29"/>
    <s v="ŁÓDŹ"/>
    <s v="DDU"/>
    <x v="2"/>
    <n v="1"/>
    <s v="AIR"/>
    <s v="TRUCK"/>
    <s v="FRANKFURT"/>
    <s v="1"/>
    <s v="20467/2015/28"/>
    <n v="54"/>
    <x v="0"/>
    <x v="4"/>
    <x v="3"/>
    <n v="1"/>
    <m/>
    <n v="516"/>
    <n v="0"/>
    <n v="0"/>
    <n v="0"/>
    <n v="6893"/>
    <n v="6.93"/>
    <s v="Bangladesh"/>
    <n v="5"/>
    <n v="2"/>
    <s v="LCL"/>
    <s v="LCL"/>
  </r>
  <r>
    <s v="2016-03-10"/>
    <s v="2016-04-14"/>
    <s v="2016-04-19"/>
    <s v="2016-04-19"/>
    <n v="35"/>
    <n v="40"/>
    <s v="CHITTAGONG"/>
    <s v="FOB"/>
    <x v="0"/>
    <n v="0"/>
    <s v="MRKU7044452"/>
    <s v="RAILWAY"/>
    <s v="GDAŃSK"/>
    <s v="1"/>
    <s v="22075/2015/5"/>
    <n v="54"/>
    <x v="0"/>
    <x v="50"/>
    <x v="0"/>
    <m/>
    <n v="1"/>
    <n v="508"/>
    <n v="1"/>
    <n v="0"/>
    <n v="0"/>
    <n v="7901"/>
    <n v="9.49"/>
    <s v="Bangladesh"/>
    <n v="7"/>
    <n v="3"/>
    <s v="LCL"/>
    <s v="LCL"/>
  </r>
  <r>
    <s v="2016-03-11"/>
    <s v="2016-03-12"/>
    <s v="2016-03-22"/>
    <s v="2016-03-22"/>
    <n v="1"/>
    <n v="11"/>
    <s v="ŁÓDŹ"/>
    <s v="DDU"/>
    <x v="2"/>
    <n v="1"/>
    <s v="AIR"/>
    <s v="TRUCK"/>
    <s v="FRANKFURT"/>
    <s v="1"/>
    <s v="20808/2015/19"/>
    <n v="54"/>
    <x v="0"/>
    <x v="14"/>
    <x v="3"/>
    <n v="1"/>
    <m/>
    <n v="1762"/>
    <n v="0"/>
    <n v="0"/>
    <n v="0"/>
    <n v="35880"/>
    <n v="29.92"/>
    <s v="Bangladesh"/>
    <n v="21"/>
    <n v="9"/>
    <s v="20"/>
    <s v="LCL"/>
  </r>
  <r>
    <s v="2016-03-11"/>
    <s v="2016-03-12"/>
    <s v="2016-03-22"/>
    <s v="2016-03-22"/>
    <n v="1"/>
    <n v="11"/>
    <s v="ŁÓDŹ"/>
    <s v="DDU"/>
    <x v="2"/>
    <n v="1"/>
    <s v="AIR"/>
    <s v="TRUCK"/>
    <s v="FRANKFURT"/>
    <s v="1"/>
    <s v="61828/SS16/4"/>
    <n v="52"/>
    <x v="0"/>
    <x v="14"/>
    <x v="3"/>
    <n v="1"/>
    <m/>
    <n v="2397"/>
    <n v="0"/>
    <n v="0"/>
    <n v="0"/>
    <n v="49153"/>
    <n v="25.74"/>
    <s v="Bangladesh"/>
    <n v="18"/>
    <n v="8"/>
    <s v="20"/>
    <s v="LCL"/>
  </r>
  <r>
    <s v="2016-03-11"/>
    <s v="2016-03-12"/>
    <s v="2016-03-24"/>
    <s v="2016-03-24"/>
    <n v="1"/>
    <n v="13"/>
    <s v="ŁÓDŹ"/>
    <s v="DDU"/>
    <x v="2"/>
    <n v="1"/>
    <s v="AIR"/>
    <s v="TRUCK"/>
    <s v="FRANKFURT"/>
    <s v="1"/>
    <s v="20808/2015/23"/>
    <n v="54"/>
    <x v="0"/>
    <x v="14"/>
    <x v="3"/>
    <n v="1"/>
    <m/>
    <n v="1118"/>
    <n v="0"/>
    <n v="0"/>
    <n v="0"/>
    <n v="21501"/>
    <n v="11.92"/>
    <s v="Bangladesh"/>
    <n v="8"/>
    <n v="4"/>
    <s v="LCL"/>
    <s v="LCL"/>
  </r>
  <r>
    <s v="2016-03-11"/>
    <s v="2016-03-13"/>
    <s v="2016-03-30"/>
    <s v="2016-03-30"/>
    <n v="2"/>
    <n v="19"/>
    <s v="ŁÓDŹ"/>
    <s v="DDU"/>
    <x v="2"/>
    <n v="1"/>
    <s v="AIR"/>
    <s v="TRUCK"/>
    <s v="FRANKFURT"/>
    <s v="1"/>
    <s v="20231/2015/21"/>
    <n v="54"/>
    <x v="0"/>
    <x v="28"/>
    <x v="3"/>
    <n v="1"/>
    <m/>
    <n v="671"/>
    <n v="0"/>
    <n v="0"/>
    <n v="0"/>
    <n v="9669"/>
    <n v="12.72"/>
    <s v="Bangladesh"/>
    <n v="9"/>
    <n v="4"/>
    <s v="LCL"/>
    <s v="LCL"/>
  </r>
  <r>
    <s v="2016-03-11"/>
    <s v="2016-03-13"/>
    <s v="2016-04-05"/>
    <s v="2016-04-05"/>
    <n v="2"/>
    <n v="25"/>
    <s v="ŁÓDŹ"/>
    <s v="DDU"/>
    <x v="2"/>
    <n v="1"/>
    <s v="AIR"/>
    <s v="TRUCK"/>
    <s v="FRANKFURT"/>
    <s v="1"/>
    <s v="25648/2015/3"/>
    <n v="54"/>
    <x v="0"/>
    <x v="63"/>
    <x v="3"/>
    <n v="1"/>
    <m/>
    <n v="1708"/>
    <n v="0"/>
    <n v="0"/>
    <n v="0"/>
    <n v="29429"/>
    <n v="21.5"/>
    <s v="Bangladesh"/>
    <n v="15"/>
    <n v="6"/>
    <s v="20"/>
    <s v="LCL"/>
  </r>
  <r>
    <s v="2016-03-12"/>
    <s v="2016-03-15"/>
    <s v="2016-03-21"/>
    <s v="2016-03-21"/>
    <n v="3"/>
    <n v="9"/>
    <s v="ŁÓDŹ"/>
    <s v="DDU"/>
    <x v="2"/>
    <n v="1"/>
    <s v="AIR"/>
    <s v="TRUCK"/>
    <s v="FRANKFURT"/>
    <s v="1"/>
    <s v="20216/2015/25"/>
    <n v="54"/>
    <x v="0"/>
    <x v="15"/>
    <x v="3"/>
    <n v="1"/>
    <m/>
    <n v="1190"/>
    <n v="0"/>
    <n v="0"/>
    <n v="0"/>
    <n v="17015"/>
    <m/>
    <s v="Bangladesh"/>
    <n v="0"/>
    <n v="0"/>
    <s v="LCL"/>
    <s v="LCL"/>
  </r>
  <r>
    <s v="2016-03-14"/>
    <s v="2016-03-18"/>
    <s v="2016-03-22"/>
    <s v="2016-03-22"/>
    <n v="4"/>
    <n v="8"/>
    <s v="ŁÓDŹ"/>
    <s v="DDU"/>
    <x v="2"/>
    <n v="1"/>
    <s v="AIR"/>
    <s v="TRUCK"/>
    <s v="WARSZAWA"/>
    <s v="1"/>
    <s v="20214/2015/18"/>
    <n v="54"/>
    <x v="0"/>
    <x v="21"/>
    <x v="3"/>
    <n v="1"/>
    <m/>
    <n v="232"/>
    <n v="0"/>
    <n v="0"/>
    <n v="0"/>
    <n v="3235"/>
    <n v="2.69"/>
    <s v="India"/>
    <n v="2"/>
    <n v="1"/>
    <s v="LCL"/>
    <s v="LCL"/>
  </r>
  <r>
    <s v="2016-03-14"/>
    <s v="2016-03-22"/>
    <s v="2016-03-31"/>
    <s v="2016-03-31"/>
    <n v="8"/>
    <n v="17"/>
    <s v="ŁÓDŹ"/>
    <s v="DDU"/>
    <x v="2"/>
    <n v="1"/>
    <s v="AIR"/>
    <s v="TRUCK"/>
    <s v="FRANKFURT"/>
    <s v="1"/>
    <s v="20467/2015/25"/>
    <n v="54"/>
    <x v="0"/>
    <x v="4"/>
    <x v="3"/>
    <n v="1"/>
    <m/>
    <n v="1075"/>
    <n v="0"/>
    <n v="0"/>
    <n v="0"/>
    <n v="14686"/>
    <m/>
    <s v="Bangladesh"/>
    <n v="0"/>
    <n v="0"/>
    <s v="LCL"/>
    <s v="LCL"/>
  </r>
  <r>
    <s v="2016-03-16"/>
    <s v="2016-04-10"/>
    <s v="2016-04-15"/>
    <s v="2016-04-15"/>
    <n v="25"/>
    <n v="30"/>
    <s v="TUTICORIN"/>
    <s v="FOB"/>
    <x v="0"/>
    <n v="1"/>
    <s v="PONU1808787"/>
    <s v="TRUCK"/>
    <s v="HAMBURG"/>
    <s v="1"/>
    <s v="20214/2015/19"/>
    <n v="54"/>
    <x v="0"/>
    <x v="21"/>
    <x v="2"/>
    <m/>
    <n v="1"/>
    <n v="1147"/>
    <n v="0"/>
    <n v="1"/>
    <n v="0"/>
    <n v="22883"/>
    <n v="25.08"/>
    <s v="India"/>
    <n v="18"/>
    <n v="8"/>
    <s v="20"/>
    <s v="LCL"/>
  </r>
  <r>
    <s v="2016-03-16"/>
    <s v="2016-04-10"/>
    <s v="2016-04-15"/>
    <s v="2016-04-15"/>
    <n v="25"/>
    <n v="30"/>
    <s v="TUTICORIN"/>
    <s v="FOB"/>
    <x v="0"/>
    <n v="1"/>
    <m/>
    <s v="TRUCK"/>
    <s v="HAMBURG"/>
    <s v="1"/>
    <s v="24094/2015/4"/>
    <n v="54"/>
    <x v="0"/>
    <x v="11"/>
    <x v="2"/>
    <m/>
    <n v="1"/>
    <n v="629"/>
    <m/>
    <m/>
    <m/>
    <n v="12817"/>
    <n v="14.28"/>
    <s v="India"/>
    <n v="10"/>
    <n v="4"/>
    <s v="LCL"/>
    <s v="LCL"/>
  </r>
  <r>
    <s v="2016-03-17"/>
    <s v="2016-03-19"/>
    <s v="2016-03-22"/>
    <s v="2016-03-22"/>
    <n v="2"/>
    <n v="5"/>
    <s v="ŁÓDŹ"/>
    <s v="DDU"/>
    <x v="2"/>
    <n v="1"/>
    <s v="AIR"/>
    <s v="TRUCK"/>
    <s v="VIENNA"/>
    <s v="1"/>
    <s v="20991/2015/18"/>
    <n v="54"/>
    <x v="0"/>
    <x v="25"/>
    <x v="3"/>
    <n v="1"/>
    <m/>
    <n v="454"/>
    <n v="0"/>
    <n v="0"/>
    <n v="0"/>
    <n v="8390"/>
    <m/>
    <s v="India"/>
    <n v="0"/>
    <n v="0"/>
    <s v="LCL"/>
    <s v="LCL"/>
  </r>
  <r>
    <s v="2016-03-17"/>
    <s v="2016-03-19"/>
    <s v="2016-04-04"/>
    <s v="2016-04-04"/>
    <n v="2"/>
    <n v="18"/>
    <s v="ŁÓDŹ"/>
    <s v="DDU"/>
    <x v="2"/>
    <n v="1"/>
    <s v="AIR"/>
    <s v="TRUCK"/>
    <s v="WARSZAWA"/>
    <s v="1"/>
    <s v="20228/2015/2"/>
    <n v="54"/>
    <x v="0"/>
    <x v="33"/>
    <x v="3"/>
    <n v="1"/>
    <m/>
    <n v="1065"/>
    <n v="0"/>
    <n v="0"/>
    <n v="0"/>
    <n v="20060"/>
    <n v="29.04"/>
    <s v="Bangladesh"/>
    <n v="20"/>
    <n v="9"/>
    <s v="20"/>
    <s v="LCL"/>
  </r>
  <r>
    <s v="2016-03-18"/>
    <s v="2016-03-24"/>
    <s v="2016-03-31"/>
    <s v="2016-03-31"/>
    <n v="6"/>
    <n v="13"/>
    <s v="ŁÓDŹ"/>
    <s v="DDU"/>
    <x v="2"/>
    <n v="1"/>
    <s v="AIR"/>
    <s v="TRUCK"/>
    <s v="FRANKFURT"/>
    <s v="1"/>
    <s v="20370/2015/3"/>
    <n v="54"/>
    <x v="0"/>
    <x v="3"/>
    <x v="3"/>
    <n v="1"/>
    <m/>
    <n v="1370"/>
    <n v="0"/>
    <n v="0"/>
    <n v="0"/>
    <n v="22409"/>
    <n v="17.89"/>
    <s v="Bangladesh"/>
    <n v="13"/>
    <n v="5"/>
    <s v="LCL"/>
    <s v="LCL"/>
  </r>
  <r>
    <s v="2016-03-18"/>
    <s v="2016-04-04"/>
    <s v="2016-04-18"/>
    <s v="2016-04-18"/>
    <n v="17"/>
    <n v="31"/>
    <s v="ŁÓDŹ"/>
    <s v="DDU"/>
    <x v="2"/>
    <n v="1"/>
    <s v="AIR"/>
    <s v="TRUCK"/>
    <s v="FRANKFURT"/>
    <s v="1"/>
    <s v="20467/2015/26"/>
    <n v="54"/>
    <x v="0"/>
    <x v="4"/>
    <x v="3"/>
    <n v="1"/>
    <m/>
    <n v="520"/>
    <n v="0"/>
    <n v="0"/>
    <n v="0"/>
    <n v="7649"/>
    <n v="7.41"/>
    <s v="Bangladesh"/>
    <n v="5"/>
    <n v="2"/>
    <s v="LCL"/>
    <s v="LCL"/>
  </r>
  <r>
    <s v="2016-03-18"/>
    <s v="2016-04-04"/>
    <s v="2016-04-18"/>
    <s v="2016-04-18"/>
    <n v="17"/>
    <n v="31"/>
    <s v="ŁÓDŹ"/>
    <s v="DDU"/>
    <x v="2"/>
    <n v="1"/>
    <s v="AIR"/>
    <s v="TRUCK"/>
    <s v="FRANKFURT"/>
    <s v="1"/>
    <s v="20467/2015/29"/>
    <n v="54"/>
    <x v="0"/>
    <x v="4"/>
    <x v="3"/>
    <n v="1"/>
    <m/>
    <n v="295"/>
    <n v="0"/>
    <n v="0"/>
    <n v="0"/>
    <n v="4565"/>
    <n v="5.17"/>
    <s v="Bangladesh"/>
    <n v="4"/>
    <n v="2"/>
    <s v="LCL"/>
    <s v="LCL"/>
  </r>
  <r>
    <s v="2016-03-19"/>
    <s v="2016-03-21"/>
    <s v="2016-04-06"/>
    <s v="2016-04-06"/>
    <n v="2"/>
    <n v="18"/>
    <s v="ŁÓDŹ"/>
    <s v="DDU"/>
    <x v="2"/>
    <n v="1"/>
    <s v="AIR"/>
    <s v="TRUCK"/>
    <s v="WARSZAWA"/>
    <s v="1"/>
    <s v="28143/2015/2"/>
    <n v="54"/>
    <x v="0"/>
    <x v="75"/>
    <x v="3"/>
    <n v="1"/>
    <m/>
    <n v="503"/>
    <n v="0"/>
    <n v="0"/>
    <n v="0"/>
    <n v="9252"/>
    <n v="9.08"/>
    <s v="Bangladesh"/>
    <n v="6"/>
    <n v="3"/>
    <s v="LCL"/>
    <s v="LCL"/>
  </r>
  <r>
    <s v="2016-03-20"/>
    <s v="2016-04-28"/>
    <s v="2016-05-02"/>
    <s v="2016-05-02"/>
    <n v="39"/>
    <n v="43"/>
    <s v="CHITTAGONG"/>
    <s v="FOB"/>
    <x v="0"/>
    <n v="0"/>
    <s v="MRKU8047477"/>
    <s v="TRUCK"/>
    <s v="GDAŃSK"/>
    <s v="1"/>
    <s v="20376/2015/44"/>
    <n v="54"/>
    <x v="0"/>
    <x v="5"/>
    <x v="0"/>
    <m/>
    <n v="1"/>
    <n v="1348"/>
    <n v="1"/>
    <n v="0"/>
    <n v="0"/>
    <n v="24237"/>
    <n v="24.37"/>
    <s v="Bangladesh"/>
    <n v="17"/>
    <n v="7"/>
    <s v="20"/>
    <s v="LCL"/>
  </r>
  <r>
    <s v="2016-03-20"/>
    <s v="2016-04-28"/>
    <s v="2016-05-05"/>
    <s v="2016-05-05"/>
    <n v="39"/>
    <n v="46"/>
    <s v="CHITTAGONG"/>
    <s v="FOB"/>
    <x v="0"/>
    <n v="1"/>
    <s v="MRKU0277025"/>
    <s v="RAILWAY"/>
    <s v="GDAŃSK"/>
    <s v="1"/>
    <s v="20376/2015/6"/>
    <n v="54"/>
    <x v="0"/>
    <x v="5"/>
    <x v="2"/>
    <m/>
    <n v="1"/>
    <n v="2109"/>
    <n v="0"/>
    <n v="1"/>
    <n v="0"/>
    <n v="40587"/>
    <n v="28.29"/>
    <s v="Bangladesh"/>
    <n v="20"/>
    <n v="8"/>
    <s v="20"/>
    <s v="LCL"/>
  </r>
  <r>
    <s v="2016-03-20"/>
    <s v="2016-04-28"/>
    <s v="2016-05-05"/>
    <s v="2016-05-05"/>
    <n v="39"/>
    <n v="46"/>
    <s v="CHITTAGONG"/>
    <s v="FOB"/>
    <x v="0"/>
    <n v="1"/>
    <m/>
    <s v="RAILWAY"/>
    <s v="GDAŃSK"/>
    <s v="1"/>
    <s v="20808/2015/31"/>
    <n v="54"/>
    <x v="0"/>
    <x v="14"/>
    <x v="2"/>
    <m/>
    <n v="1"/>
    <n v="2125"/>
    <m/>
    <m/>
    <m/>
    <n v="39679"/>
    <n v="27.29"/>
    <s v="Bangladesh"/>
    <n v="19"/>
    <n v="8"/>
    <s v="20"/>
    <s v="LCL"/>
  </r>
  <r>
    <s v="2016-03-21"/>
    <s v="2016-04-25"/>
    <s v="2016-04-29"/>
    <s v="2016-04-29"/>
    <n v="35"/>
    <n v="39"/>
    <s v="CHITTAGONG"/>
    <s v="FOB"/>
    <x v="0"/>
    <n v="1"/>
    <s v="HLXU1047977"/>
    <s v="RAILWAY"/>
    <s v="GDAŃSK"/>
    <s v="1"/>
    <s v="20808/2015/32"/>
    <n v="54"/>
    <x v="0"/>
    <x v="14"/>
    <x v="2"/>
    <m/>
    <n v="1"/>
    <n v="788"/>
    <n v="1"/>
    <n v="0"/>
    <n v="0"/>
    <n v="15060"/>
    <n v="10.39"/>
    <s v="Bangladesh"/>
    <n v="7"/>
    <n v="3"/>
    <s v="LCL"/>
    <s v="LCL"/>
  </r>
  <r>
    <s v="2016-03-21"/>
    <s v="2016-04-25"/>
    <s v="2016-04-29"/>
    <s v="2016-04-29"/>
    <n v="35"/>
    <n v="39"/>
    <s v="CHITTAGONG"/>
    <s v="FOB"/>
    <x v="0"/>
    <n v="1"/>
    <m/>
    <s v="RAILWAY"/>
    <s v="GDAŃSK"/>
    <s v="1"/>
    <s v="22075/2015/4"/>
    <n v="54"/>
    <x v="0"/>
    <x v="50"/>
    <x v="2"/>
    <m/>
    <n v="1"/>
    <n v="235"/>
    <m/>
    <m/>
    <m/>
    <n v="3000"/>
    <n v="7.49"/>
    <s v="Bangladesh"/>
    <n v="5"/>
    <n v="2"/>
    <s v="LCL"/>
    <s v="LCL"/>
  </r>
  <r>
    <s v="2016-03-21"/>
    <s v="2016-04-25"/>
    <s v="2016-04-29"/>
    <s v="2016-04-29"/>
    <n v="35"/>
    <n v="39"/>
    <s v="CHITTAGONG"/>
    <s v="FOB"/>
    <x v="0"/>
    <n v="1"/>
    <m/>
    <s v="RAILWAY"/>
    <s v="GDAŃSK"/>
    <s v="1"/>
    <s v="25648/2015/4"/>
    <n v="54"/>
    <x v="0"/>
    <x v="63"/>
    <x v="2"/>
    <m/>
    <n v="1"/>
    <n v="829"/>
    <m/>
    <m/>
    <m/>
    <n v="11614"/>
    <n v="8.7799999999999994"/>
    <s v="Bangladesh"/>
    <n v="6"/>
    <n v="3"/>
    <s v="LCL"/>
    <s v="LCL"/>
  </r>
  <r>
    <s v="2016-03-22"/>
    <s v="2016-03-24"/>
    <s v="2016-03-30"/>
    <s v="2016-03-30"/>
    <n v="2"/>
    <n v="8"/>
    <s v="ŁÓDŹ"/>
    <s v="DDU"/>
    <x v="2"/>
    <n v="1"/>
    <s v="AIR"/>
    <s v="TRUCK"/>
    <s v="FRANKFURT"/>
    <s v="1"/>
    <s v="20461/2015/2"/>
    <n v="52"/>
    <x v="0"/>
    <x v="55"/>
    <x v="3"/>
    <n v="1"/>
    <m/>
    <n v="19"/>
    <n v="0"/>
    <n v="0"/>
    <n v="0"/>
    <n v="1880"/>
    <n v="1.78"/>
    <s v="People's Republic of China"/>
    <n v="1"/>
    <n v="1"/>
    <s v="LCL"/>
    <s v="LCL"/>
  </r>
  <r>
    <s v="2016-03-23"/>
    <s v="2016-04-28"/>
    <s v="2016-05-02"/>
    <s v="2016-05-02"/>
    <n v="36"/>
    <n v="40"/>
    <s v="CHITTAGONG"/>
    <s v="FOB"/>
    <x v="0"/>
    <n v="1"/>
    <s v="MRKU7677996"/>
    <s v="TRUCK"/>
    <s v="GDAŃSK"/>
    <s v="1"/>
    <s v="20808/2015/33"/>
    <n v="54"/>
    <x v="0"/>
    <x v="14"/>
    <x v="0"/>
    <m/>
    <n v="1"/>
    <n v="806"/>
    <n v="1"/>
    <n v="0"/>
    <n v="0"/>
    <n v="11930"/>
    <n v="7.79"/>
    <s v="Bangladesh"/>
    <n v="5"/>
    <n v="2"/>
    <s v="LCL"/>
    <s v="LCL"/>
  </r>
  <r>
    <s v="2016-03-24"/>
    <s v="2016-03-27"/>
    <s v="2016-04-01"/>
    <s v="2016-04-01"/>
    <n v="3"/>
    <n v="8"/>
    <s v="ŁÓDŹ"/>
    <s v="DDU"/>
    <x v="2"/>
    <n v="1"/>
    <s v="AIR"/>
    <s v="TRUCK"/>
    <s v="FRANKFURT"/>
    <s v="1"/>
    <s v="20808/2015/18"/>
    <n v="54"/>
    <x v="0"/>
    <x v="14"/>
    <x v="3"/>
    <n v="1"/>
    <m/>
    <n v="1079"/>
    <n v="0"/>
    <n v="0"/>
    <n v="0"/>
    <n v="22504"/>
    <m/>
    <s v="Bangladesh"/>
    <n v="0"/>
    <n v="0"/>
    <s v="LCL"/>
    <s v="LCL"/>
  </r>
  <r>
    <s v="2016-03-24"/>
    <s v="2016-03-27"/>
    <s v="2016-04-01"/>
    <s v="2016-04-01"/>
    <n v="3"/>
    <n v="8"/>
    <s v="ŁÓDŹ"/>
    <s v="DDU"/>
    <x v="2"/>
    <n v="1"/>
    <s v="AIR"/>
    <s v="TRUCK"/>
    <s v="FRANKFURT"/>
    <s v="1"/>
    <s v="20808/2015/24"/>
    <n v="54"/>
    <x v="0"/>
    <x v="14"/>
    <x v="3"/>
    <n v="1"/>
    <m/>
    <n v="980"/>
    <n v="0"/>
    <n v="0"/>
    <n v="0"/>
    <n v="20802"/>
    <m/>
    <s v="Bangladesh"/>
    <n v="0"/>
    <n v="0"/>
    <s v="LCL"/>
    <s v="LCL"/>
  </r>
  <r>
    <s v="2016-03-24"/>
    <s v="2016-03-27"/>
    <s v="2016-04-01"/>
    <s v="2016-04-01"/>
    <n v="3"/>
    <n v="8"/>
    <s v="ŁÓDŹ"/>
    <s v="DDU"/>
    <x v="2"/>
    <n v="1"/>
    <s v="AIR"/>
    <s v="TRUCK"/>
    <s v="FRANKFURT"/>
    <s v="1"/>
    <s v="21143/2015/7"/>
    <n v="54"/>
    <x v="0"/>
    <x v="27"/>
    <x v="3"/>
    <n v="1"/>
    <m/>
    <n v="660"/>
    <n v="0"/>
    <n v="0"/>
    <n v="0"/>
    <n v="11602"/>
    <m/>
    <s v="Bangladesh"/>
    <n v="0"/>
    <n v="0"/>
    <s v="LCL"/>
    <s v="LCL"/>
  </r>
  <r>
    <s v="2016-03-25"/>
    <s v="2016-03-29"/>
    <s v="2016-03-31"/>
    <s v="2016-03-31"/>
    <n v="4"/>
    <n v="6"/>
    <s v="ŁÓDŹ"/>
    <s v="DDU"/>
    <x v="2"/>
    <n v="1"/>
    <s v="AIR"/>
    <s v="TRUCK"/>
    <s v="FRANKFURT"/>
    <s v="1"/>
    <s v="20216/2015/4"/>
    <n v="54"/>
    <x v="0"/>
    <x v="15"/>
    <x v="3"/>
    <n v="1"/>
    <m/>
    <n v="1488"/>
    <n v="0"/>
    <n v="0"/>
    <n v="0"/>
    <n v="22894"/>
    <m/>
    <s v="Bangladesh"/>
    <n v="0"/>
    <n v="0"/>
    <s v="LCL"/>
    <s v="LCL"/>
  </r>
  <r>
    <s v="2016-03-26"/>
    <s v="2016-04-18"/>
    <s v="2016-04-27"/>
    <s v="2016-04-27"/>
    <n v="23"/>
    <n v="32"/>
    <s v="TUTICORIN"/>
    <s v="FOB"/>
    <x v="0"/>
    <n v="1"/>
    <s v="LCL"/>
    <s v="TRUCK"/>
    <s v="HAMBURG"/>
    <s v="1"/>
    <s v="20214/2015/20"/>
    <n v="54"/>
    <x v="0"/>
    <x v="21"/>
    <x v="1"/>
    <m/>
    <n v="1"/>
    <n v="533"/>
    <n v="0"/>
    <n v="0"/>
    <n v="0"/>
    <n v="9672"/>
    <n v="9.76"/>
    <s v="India"/>
    <n v="7"/>
    <n v="3"/>
    <s v="LCL"/>
    <s v="LCL"/>
  </r>
  <r>
    <s v="2016-03-27"/>
    <s v="2016-05-02"/>
    <s v="2016-05-06"/>
    <s v="2016-05-06"/>
    <n v="36"/>
    <n v="40"/>
    <s v="CHITTAGONG"/>
    <s v="FOB"/>
    <x v="0"/>
    <n v="1"/>
    <s v="GLDU5429370"/>
    <s v="RAILWAY"/>
    <s v="GDAŃSK"/>
    <s v="1"/>
    <s v="20216/2015/31"/>
    <n v="54"/>
    <x v="0"/>
    <x v="15"/>
    <x v="2"/>
    <m/>
    <n v="1"/>
    <n v="299"/>
    <n v="1"/>
    <n v="0"/>
    <n v="0"/>
    <n v="3411"/>
    <n v="3.69"/>
    <s v="Bangladesh"/>
    <n v="3"/>
    <n v="1"/>
    <s v="LCL"/>
    <s v="LCL"/>
  </r>
  <r>
    <s v="2016-03-27"/>
    <s v="2016-05-02"/>
    <s v="2016-05-06"/>
    <s v="2016-05-06"/>
    <n v="36"/>
    <n v="40"/>
    <s v="CHITTAGONG"/>
    <s v="FOB"/>
    <x v="0"/>
    <n v="1"/>
    <m/>
    <s v="RAILWAY"/>
    <s v="GDAŃSK"/>
    <s v="1"/>
    <s v="20808/2015/36"/>
    <n v="54"/>
    <x v="0"/>
    <x v="14"/>
    <x v="2"/>
    <m/>
    <n v="1"/>
    <n v="421"/>
    <m/>
    <m/>
    <m/>
    <n v="7298"/>
    <n v="5.38"/>
    <s v="Bangladesh"/>
    <n v="4"/>
    <n v="2"/>
    <s v="LCL"/>
    <s v="LCL"/>
  </r>
  <r>
    <s v="2016-03-27"/>
    <s v="2016-05-02"/>
    <s v="2016-05-06"/>
    <s v="2016-05-06"/>
    <n v="36"/>
    <n v="40"/>
    <s v="CHITTAGONG"/>
    <s v="FOB"/>
    <x v="0"/>
    <n v="1"/>
    <m/>
    <s v="RAILWAY"/>
    <s v="GDAŃSK"/>
    <s v="1"/>
    <s v="25648/2015/6"/>
    <n v="54"/>
    <x v="0"/>
    <x v="63"/>
    <x v="2"/>
    <m/>
    <n v="1"/>
    <n v="625"/>
    <m/>
    <m/>
    <m/>
    <n v="8800"/>
    <n v="7.77"/>
    <s v="Bangladesh"/>
    <n v="5"/>
    <n v="2"/>
    <s v="LCL"/>
    <s v="LCL"/>
  </r>
  <r>
    <s v="2016-03-28"/>
    <s v="2016-04-28"/>
    <s v="2016-05-06"/>
    <s v="2016-05-06"/>
    <n v="31"/>
    <n v="39"/>
    <s v="NINGBO"/>
    <s v="FOB"/>
    <x v="0"/>
    <n v="1"/>
    <s v="LCL"/>
    <s v="RAILWAY"/>
    <s v="HAMBURG"/>
    <s v="1"/>
    <s v="21046/2015/5"/>
    <n v="54"/>
    <x v="0"/>
    <x v="0"/>
    <x v="1"/>
    <m/>
    <n v="1"/>
    <n v="360"/>
    <n v="0"/>
    <n v="0"/>
    <n v="0"/>
    <n v="6932"/>
    <n v="9.08"/>
    <s v="People's Republic of China"/>
    <n v="6"/>
    <n v="3"/>
    <s v="LCL"/>
    <s v="LCL"/>
  </r>
  <r>
    <s v="2016-03-29"/>
    <s v="2016-04-01"/>
    <s v="2016-04-08"/>
    <s v="2016-04-08"/>
    <n v="3"/>
    <n v="10"/>
    <s v="ŁÓDŹ"/>
    <s v="DDU"/>
    <x v="2"/>
    <n v="1"/>
    <s v="AIR"/>
    <s v="TRUCK"/>
    <s v="FRANKFURT"/>
    <s v="1"/>
    <s v="20808/2015/26"/>
    <n v="54"/>
    <x v="0"/>
    <x v="14"/>
    <x v="3"/>
    <n v="1"/>
    <m/>
    <n v="913"/>
    <n v="0"/>
    <n v="0"/>
    <n v="0"/>
    <n v="21866"/>
    <n v="11.8"/>
    <s v="Bangladesh"/>
    <n v="8"/>
    <n v="4"/>
    <s v="LCL"/>
    <s v="LCL"/>
  </r>
  <r>
    <s v="2016-03-29"/>
    <s v="2016-04-01"/>
    <s v="2016-04-08"/>
    <s v="2016-04-08"/>
    <n v="3"/>
    <n v="10"/>
    <s v="ŁÓDŹ"/>
    <s v="DDU"/>
    <x v="2"/>
    <n v="1"/>
    <s v="AIR"/>
    <s v="TRUCK"/>
    <s v="FRANKFURT"/>
    <s v="1"/>
    <s v="21143/2015/4"/>
    <n v="54"/>
    <x v="0"/>
    <x v="27"/>
    <x v="3"/>
    <n v="1"/>
    <m/>
    <n v="466"/>
    <n v="0"/>
    <n v="0"/>
    <n v="0"/>
    <n v="9400"/>
    <m/>
    <s v="Bangladesh"/>
    <n v="0"/>
    <n v="0"/>
    <s v="LCL"/>
    <s v="LCL"/>
  </r>
  <r>
    <s v="2016-03-29"/>
    <s v="2016-04-01"/>
    <s v="2016-04-15"/>
    <s v="2016-04-15"/>
    <n v="3"/>
    <n v="17"/>
    <s v="ŁÓDŹ"/>
    <s v="DDU"/>
    <x v="2"/>
    <n v="1"/>
    <s v="AIR"/>
    <s v="TRUCK"/>
    <s v="FRANKFURT"/>
    <s v="1"/>
    <s v="22847/2015/4"/>
    <n v="54"/>
    <x v="0"/>
    <x v="17"/>
    <x v="3"/>
    <n v="1"/>
    <m/>
    <n v="213"/>
    <n v="0"/>
    <n v="0"/>
    <n v="0"/>
    <n v="3355"/>
    <n v="5.5"/>
    <s v="Bangladesh"/>
    <n v="4"/>
    <n v="2"/>
    <s v="LCL"/>
    <s v="LCL"/>
  </r>
  <r>
    <s v="2016-03-29"/>
    <s v="2016-04-01"/>
    <s v="2016-04-20"/>
    <s v="2016-04-20"/>
    <n v="3"/>
    <n v="22"/>
    <s v="ŁÓDŹ"/>
    <s v="DDU"/>
    <x v="2"/>
    <n v="1"/>
    <s v="AIR"/>
    <s v="TRUCK"/>
    <s v="FRANKFURT"/>
    <s v="1"/>
    <s v="20231/2015/22"/>
    <n v="54"/>
    <x v="0"/>
    <x v="28"/>
    <x v="3"/>
    <n v="1"/>
    <m/>
    <n v="610"/>
    <n v="0"/>
    <n v="0"/>
    <n v="0"/>
    <n v="10145"/>
    <n v="12.58"/>
    <s v="Bangladesh"/>
    <n v="9"/>
    <n v="4"/>
    <s v="LCL"/>
    <s v="LCL"/>
  </r>
  <r>
    <s v="2016-03-29"/>
    <s v="2016-04-01"/>
    <s v="2016-04-20"/>
    <s v="2016-04-20"/>
    <n v="3"/>
    <n v="22"/>
    <s v="ŁÓDŹ"/>
    <s v="DDU"/>
    <x v="2"/>
    <n v="1"/>
    <s v="AIR"/>
    <s v="TRUCK"/>
    <s v="FRANKFURT"/>
    <s v="1"/>
    <s v="20231/2015/23"/>
    <n v="54"/>
    <x v="0"/>
    <x v="28"/>
    <x v="3"/>
    <n v="1"/>
    <m/>
    <n v="743"/>
    <n v="0"/>
    <n v="0"/>
    <n v="0"/>
    <n v="12042"/>
    <n v="14.69"/>
    <s v="Bangladesh"/>
    <n v="10"/>
    <n v="4"/>
    <s v="LCL"/>
    <s v="LCL"/>
  </r>
  <r>
    <s v="2016-04-04"/>
    <s v="2016-04-11"/>
    <s v="2016-04-13"/>
    <s v="2016-04-13"/>
    <n v="7"/>
    <n v="9"/>
    <s v="ŁÓDŹ"/>
    <s v="DDU"/>
    <x v="2"/>
    <n v="1"/>
    <s v="AIR"/>
    <s v="TRUCK"/>
    <s v="FRANKFURT"/>
    <s v="1"/>
    <s v="20467/2015/30"/>
    <n v="54"/>
    <x v="0"/>
    <x v="4"/>
    <x v="3"/>
    <n v="1"/>
    <m/>
    <n v="298"/>
    <n v="0"/>
    <n v="0"/>
    <n v="0"/>
    <n v="4428"/>
    <m/>
    <s v="Bangladesh"/>
    <n v="0"/>
    <n v="0"/>
    <s v="LCL"/>
    <s v="LCL"/>
  </r>
  <r>
    <s v="2016-04-05"/>
    <s v="2016-04-07"/>
    <s v="2016-04-11"/>
    <s v="2016-04-11"/>
    <n v="2"/>
    <n v="6"/>
    <s v="ŁÓDŹ"/>
    <s v="DDU"/>
    <x v="2"/>
    <n v="1"/>
    <s v="AIR"/>
    <s v="TRUCK"/>
    <s v="VIENNA"/>
    <s v="1"/>
    <s v="20991/2015/17"/>
    <n v="54"/>
    <x v="0"/>
    <x v="25"/>
    <x v="3"/>
    <n v="1"/>
    <m/>
    <n v="595"/>
    <n v="0"/>
    <n v="0"/>
    <n v="0"/>
    <n v="9569"/>
    <m/>
    <s v="India"/>
    <n v="0"/>
    <n v="0"/>
    <s v="LCL"/>
    <s v="LCL"/>
  </r>
  <r>
    <s v="2016-04-05"/>
    <s v="2016-04-22"/>
    <s v="2016-04-25"/>
    <s v="2016-04-25"/>
    <n v="17"/>
    <n v="20"/>
    <s v="ŁÓDŹ"/>
    <s v="DDU"/>
    <x v="2"/>
    <n v="1"/>
    <s v="AIR"/>
    <s v="TRUCK"/>
    <s v="FRANKFURT"/>
    <s v="1"/>
    <s v="20467/2015/27"/>
    <n v="54"/>
    <x v="0"/>
    <x v="4"/>
    <x v="3"/>
    <n v="1"/>
    <m/>
    <n v="743"/>
    <n v="0"/>
    <n v="0"/>
    <n v="0"/>
    <n v="11380"/>
    <n v="12.16"/>
    <s v="Bangladesh"/>
    <n v="9"/>
    <n v="4"/>
    <s v="LCL"/>
    <s v="LCL"/>
  </r>
  <r>
    <s v="2016-04-09"/>
    <s v="2016-04-12"/>
    <s v="2016-04-15"/>
    <s v="2016-04-15"/>
    <n v="3"/>
    <n v="6"/>
    <s v="ŁÓDŹ"/>
    <s v="DDU"/>
    <x v="2"/>
    <n v="1"/>
    <s v="AIR"/>
    <s v="TRUCK"/>
    <s v="FRANKFURT"/>
    <s v="1"/>
    <s v="20216/2015/5"/>
    <n v="54"/>
    <x v="0"/>
    <x v="15"/>
    <x v="3"/>
    <n v="1"/>
    <m/>
    <n v="408"/>
    <n v="0"/>
    <n v="0"/>
    <n v="0"/>
    <n v="7929"/>
    <m/>
    <s v="Bangladesh"/>
    <n v="0"/>
    <n v="0"/>
    <s v="LCL"/>
    <s v="LCL"/>
  </r>
  <r>
    <s v="2016-04-19"/>
    <s v="2016-04-22"/>
    <s v="2016-04-28"/>
    <s v="2016-04-28"/>
    <n v="3"/>
    <n v="9"/>
    <s v="ŁÓDŹ"/>
    <s v="DDU"/>
    <x v="2"/>
    <n v="1"/>
    <s v="AIR"/>
    <s v="TRUCK"/>
    <s v="WARSZAWA"/>
    <s v="1"/>
    <s v="33317/2015/1"/>
    <n v="54"/>
    <x v="0"/>
    <x v="82"/>
    <x v="3"/>
    <n v="1"/>
    <m/>
    <n v="279"/>
    <n v="0"/>
    <n v="0"/>
    <n v="0"/>
    <n v="3067"/>
    <n v="2.29"/>
    <s v="Bangladesh"/>
    <n v="2"/>
    <n v="1"/>
    <s v="LCL"/>
    <s v="LCL"/>
  </r>
  <r>
    <s v="2016-04-19"/>
    <s v="2016-04-22"/>
    <s v="2016-05-09"/>
    <s v="2016-05-09"/>
    <n v="3"/>
    <n v="20"/>
    <s v="ŁÓDŹ"/>
    <s v="DDU"/>
    <x v="2"/>
    <n v="1"/>
    <s v="AIR"/>
    <s v="TRUCK"/>
    <s v="WARSZAWA"/>
    <s v="1"/>
    <s v="29296/2015/1"/>
    <n v="54"/>
    <x v="0"/>
    <x v="77"/>
    <x v="3"/>
    <n v="1"/>
    <m/>
    <n v="356"/>
    <n v="0"/>
    <n v="0"/>
    <n v="0"/>
    <n v="4904"/>
    <n v="4.5999999999999996"/>
    <s v="Bangladesh"/>
    <n v="3"/>
    <n v="1"/>
    <s v="LCL"/>
    <s v="LCL"/>
  </r>
  <r>
    <s v="2016-04-19"/>
    <s v="2016-04-22"/>
    <s v="2016-05-09"/>
    <s v="2016-05-09"/>
    <n v="3"/>
    <n v="20"/>
    <s v="ŁÓDŹ"/>
    <s v="DDU"/>
    <x v="2"/>
    <n v="1"/>
    <s v="AIR"/>
    <s v="TRUCK"/>
    <s v="WARSZAWA"/>
    <s v="1"/>
    <s v="29296/2015/10"/>
    <n v="54"/>
    <x v="0"/>
    <x v="77"/>
    <x v="3"/>
    <n v="1"/>
    <m/>
    <n v="400"/>
    <n v="0"/>
    <n v="0"/>
    <n v="0"/>
    <n v="8321"/>
    <n v="5.28"/>
    <s v="Bangladesh"/>
    <n v="4"/>
    <n v="2"/>
    <s v="LCL"/>
    <s v="LCL"/>
  </r>
  <r>
    <s v="2016-04-20"/>
    <s v="2016-04-21"/>
    <s v="2016-05-06"/>
    <s v="2016-05-06"/>
    <n v="1"/>
    <n v="16"/>
    <s v="ŁÓDŹ"/>
    <s v="DDU"/>
    <x v="2"/>
    <n v="1"/>
    <s v="AIR"/>
    <s v="TRUCK"/>
    <s v="FRANKFURT"/>
    <s v="1"/>
    <s v="20808/2015/28"/>
    <n v="54"/>
    <x v="0"/>
    <x v="14"/>
    <x v="3"/>
    <n v="1"/>
    <m/>
    <n v="2908"/>
    <n v="0"/>
    <n v="0"/>
    <n v="0"/>
    <n v="58102"/>
    <n v="34.96"/>
    <s v="Bangladesh"/>
    <n v="24"/>
    <n v="10"/>
    <s v="20"/>
    <s v="LCL"/>
  </r>
  <r>
    <s v="2016-04-20"/>
    <s v="2016-04-21"/>
    <s v="2016-05-06"/>
    <s v="2016-05-06"/>
    <n v="1"/>
    <n v="16"/>
    <s v="ŁÓDŹ"/>
    <s v="DDU"/>
    <x v="2"/>
    <n v="1"/>
    <s v="AIR"/>
    <s v="TRUCK"/>
    <s v="FRANKFURT"/>
    <s v="1"/>
    <s v="29296/2015/7"/>
    <n v="54"/>
    <x v="0"/>
    <x v="77"/>
    <x v="3"/>
    <n v="1"/>
    <m/>
    <n v="455"/>
    <n v="0"/>
    <n v="0"/>
    <n v="0"/>
    <n v="8657"/>
    <n v="6.56"/>
    <s v="Bangladesh"/>
    <n v="5"/>
    <n v="2"/>
    <s v="LCL"/>
    <s v="LCL"/>
  </r>
  <r>
    <s v="2016-04-23"/>
    <s v="2016-04-29"/>
    <s v="2016-05-06"/>
    <s v="2016-05-06"/>
    <n v="6"/>
    <n v="13"/>
    <s v="ŁÓDŹ"/>
    <s v="DDU"/>
    <x v="2"/>
    <n v="1"/>
    <s v="AIR"/>
    <s v="TRUCK"/>
    <s v="FRANKFURT"/>
    <s v="1"/>
    <s v="20216/2015/23"/>
    <n v="54"/>
    <x v="0"/>
    <x v="15"/>
    <x v="3"/>
    <n v="1"/>
    <m/>
    <n v="233"/>
    <n v="0"/>
    <n v="0"/>
    <n v="0"/>
    <n v="5068"/>
    <m/>
    <s v="Bangladesh"/>
    <n v="0"/>
    <n v="0"/>
    <s v="LCL"/>
    <s v="LCL"/>
  </r>
  <r>
    <s v="2016-04-24"/>
    <s v="2016-04-25"/>
    <s v="2016-05-09"/>
    <s v="2016-05-09"/>
    <n v="1"/>
    <n v="15"/>
    <s v="ŁÓDŹ"/>
    <s v="DDU"/>
    <x v="2"/>
    <n v="1"/>
    <s v="AIR"/>
    <s v="TRUCK"/>
    <s v="FRANKFURT"/>
    <s v="1"/>
    <s v="20808/2015/27"/>
    <n v="54"/>
    <x v="0"/>
    <x v="14"/>
    <x v="3"/>
    <n v="1"/>
    <m/>
    <n v="1678"/>
    <n v="0"/>
    <n v="0"/>
    <n v="0"/>
    <n v="34174"/>
    <n v="22.29"/>
    <s v="Bangladesh"/>
    <n v="16"/>
    <n v="7"/>
    <s v="20"/>
    <s v="LCL"/>
  </r>
  <r>
    <s v="2016-04-24"/>
    <s v="2016-04-25"/>
    <s v="2016-05-09"/>
    <s v="2016-05-09"/>
    <n v="1"/>
    <n v="15"/>
    <s v="ŁÓDŹ"/>
    <s v="DDU"/>
    <x v="2"/>
    <n v="1"/>
    <s v="AIR"/>
    <s v="TRUCK"/>
    <s v="FRANKFURT"/>
    <s v="1"/>
    <s v="20808/2015/30"/>
    <n v="54"/>
    <x v="0"/>
    <x v="14"/>
    <x v="3"/>
    <n v="1"/>
    <m/>
    <n v="2395"/>
    <n v="0"/>
    <n v="0"/>
    <n v="0"/>
    <n v="47163"/>
    <n v="24.29"/>
    <s v="Bangladesh"/>
    <n v="17"/>
    <n v="7"/>
    <s v="20"/>
    <s v="LCL"/>
  </r>
  <r>
    <s v="2016-04-24"/>
    <s v="2016-04-25"/>
    <s v="2016-05-09"/>
    <s v="2016-05-09"/>
    <n v="1"/>
    <n v="15"/>
    <s v="ŁÓDŹ"/>
    <s v="DDU"/>
    <x v="2"/>
    <n v="1"/>
    <s v="AIR"/>
    <s v="TRUCK"/>
    <s v="FRANKFURT"/>
    <s v="1"/>
    <s v="20808/2015/34"/>
    <n v="54"/>
    <x v="0"/>
    <x v="14"/>
    <x v="3"/>
    <n v="1"/>
    <m/>
    <n v="2490"/>
    <n v="0"/>
    <n v="0"/>
    <n v="0"/>
    <n v="35481"/>
    <n v="22.26"/>
    <s v="Bangladesh"/>
    <n v="16"/>
    <n v="7"/>
    <s v="20"/>
    <s v="LCL"/>
  </r>
  <r>
    <s v="2016-04-24"/>
    <s v="2016-04-25"/>
    <s v="2016-05-09"/>
    <s v="2016-05-09"/>
    <n v="1"/>
    <n v="15"/>
    <s v="ŁÓDŹ"/>
    <s v="DDU"/>
    <x v="2"/>
    <n v="1"/>
    <s v="AIR"/>
    <s v="TRUCK"/>
    <s v="FRANKFURT"/>
    <s v="1"/>
    <s v="20808/2015/35"/>
    <n v="54"/>
    <x v="0"/>
    <x v="14"/>
    <x v="3"/>
    <n v="1"/>
    <m/>
    <n v="1943"/>
    <n v="0"/>
    <n v="0"/>
    <n v="0"/>
    <n v="41454"/>
    <n v="22.39"/>
    <s v="Bangladesh"/>
    <n v="16"/>
    <n v="7"/>
    <s v="20"/>
    <s v="LCL"/>
  </r>
  <r>
    <s v="2016-04-24"/>
    <s v="2016-04-25"/>
    <s v="2016-05-09"/>
    <s v="2016-05-09"/>
    <n v="1"/>
    <n v="15"/>
    <s v="ŁÓDŹ"/>
    <s v="DDU"/>
    <x v="2"/>
    <n v="1"/>
    <s v="AIR"/>
    <s v="TRUCK"/>
    <s v="FRANKFURT"/>
    <s v="1"/>
    <s v="20808/2015/5"/>
    <n v="54"/>
    <x v="0"/>
    <x v="14"/>
    <x v="3"/>
    <n v="1"/>
    <m/>
    <n v="1847"/>
    <n v="0"/>
    <n v="0"/>
    <n v="0"/>
    <n v="38702"/>
    <n v="21.21"/>
    <s v="Bangladesh"/>
    <n v="15"/>
    <n v="6"/>
    <s v="20"/>
    <s v="LCL"/>
  </r>
  <r>
    <s v="2016-04-24"/>
    <s v="2016-04-25"/>
    <s v="2016-05-09"/>
    <s v="2016-05-09"/>
    <n v="1"/>
    <n v="15"/>
    <s v="ŁÓDŹ"/>
    <s v="DDU"/>
    <x v="2"/>
    <n v="1"/>
    <s v="AIR"/>
    <s v="TRUCK"/>
    <s v="FRANKFURT"/>
    <s v="1"/>
    <s v="29296/2015/11"/>
    <n v="54"/>
    <x v="0"/>
    <x v="77"/>
    <x v="3"/>
    <n v="1"/>
    <m/>
    <n v="263"/>
    <n v="0"/>
    <n v="0"/>
    <n v="0"/>
    <n v="3690"/>
    <n v="2.96"/>
    <s v="Bangladesh"/>
    <n v="2"/>
    <n v="1"/>
    <s v="LCL"/>
    <s v="LCL"/>
  </r>
  <r>
    <s v="2016-04-24"/>
    <s v="2016-05-26"/>
    <s v="2016-05-31"/>
    <s v="2016-05-31"/>
    <n v="32"/>
    <n v="37"/>
    <s v="CHITTAGONG"/>
    <s v="FOB"/>
    <x v="0"/>
    <n v="1"/>
    <s v="MSKU1402680"/>
    <s v="TRUCK"/>
    <s v="GDAŃSK"/>
    <s v="1"/>
    <s v="574/2016/6"/>
    <n v="54"/>
    <x v="2"/>
    <x v="5"/>
    <x v="2"/>
    <m/>
    <n v="1"/>
    <n v="2849"/>
    <n v="0"/>
    <n v="0"/>
    <n v="1"/>
    <n v="76786"/>
    <n v="43.4"/>
    <s v="Bangladesh"/>
    <n v="30"/>
    <n v="13"/>
    <s v="40"/>
    <s v="LCL"/>
  </r>
  <r>
    <s v="2016-04-24"/>
    <s v="2016-05-26"/>
    <s v="2016-05-31"/>
    <s v="2016-05-31"/>
    <n v="32"/>
    <n v="37"/>
    <s v="CHITTAGONG"/>
    <s v="FOB"/>
    <x v="0"/>
    <n v="1"/>
    <m/>
    <s v="TRUCK"/>
    <s v="GDAŃSK"/>
    <s v="1"/>
    <s v="574/2016/7"/>
    <n v="54"/>
    <x v="2"/>
    <x v="5"/>
    <x v="2"/>
    <m/>
    <n v="1"/>
    <n v="1631"/>
    <m/>
    <m/>
    <m/>
    <n v="30282"/>
    <n v="25.85"/>
    <s v="Bangladesh"/>
    <n v="18"/>
    <n v="8"/>
    <s v="20"/>
    <s v="LCL"/>
  </r>
  <r>
    <s v="2016-04-25"/>
    <s v="2016-05-31"/>
    <s v="2016-06-08"/>
    <s v="2016-06-08"/>
    <n v="36"/>
    <n v="44"/>
    <s v="CHITTAGONG"/>
    <s v="FOB"/>
    <x v="0"/>
    <n v="1"/>
    <s v="HLXU5393725"/>
    <s v="TRUCK"/>
    <s v="GDAŃSK"/>
    <s v="1"/>
    <s v="574/2016/8"/>
    <n v="54"/>
    <x v="2"/>
    <x v="5"/>
    <x v="2"/>
    <m/>
    <n v="1"/>
    <n v="973"/>
    <n v="0"/>
    <n v="1"/>
    <n v="0"/>
    <n v="18146"/>
    <n v="14.01"/>
    <s v="Bangladesh"/>
    <n v="10"/>
    <n v="4"/>
    <s v="LCL"/>
    <s v="LCL"/>
  </r>
  <r>
    <s v="2016-04-25"/>
    <s v="2016-05-31"/>
    <s v="2016-06-08"/>
    <s v="2016-06-08"/>
    <n v="36"/>
    <n v="44"/>
    <s v="CHITTAGONG"/>
    <s v="FOB"/>
    <x v="0"/>
    <n v="1"/>
    <m/>
    <s v="TRUCK"/>
    <s v="GDAŃSK"/>
    <s v="1"/>
    <s v="574/2016/9"/>
    <n v="54"/>
    <x v="2"/>
    <x v="5"/>
    <x v="2"/>
    <m/>
    <n v="1"/>
    <n v="1541"/>
    <m/>
    <m/>
    <m/>
    <n v="33752"/>
    <n v="34.909999999999997"/>
    <s v="Bangladesh"/>
    <n v="24"/>
    <n v="10"/>
    <s v="20"/>
    <s v="LCL"/>
  </r>
  <r>
    <s v="2016-04-30"/>
    <s v="2016-05-27"/>
    <s v="2016-06-10"/>
    <s v="2016-06-10"/>
    <n v="27"/>
    <n v="41"/>
    <s v="TUTICORIN"/>
    <s v="FOB"/>
    <x v="0"/>
    <n v="1"/>
    <s v="LCL"/>
    <s v="TRUCK"/>
    <s v="HAMBURG"/>
    <s v="1"/>
    <s v="43190/2015/1"/>
    <n v="54"/>
    <x v="2"/>
    <x v="10"/>
    <x v="1"/>
    <m/>
    <n v="1"/>
    <n v="517"/>
    <n v="0"/>
    <n v="0"/>
    <n v="0"/>
    <n v="9318"/>
    <n v="12.98"/>
    <s v="India"/>
    <n v="9"/>
    <n v="4"/>
    <s v="LCL"/>
    <s v="LCL"/>
  </r>
  <r>
    <s v="2016-05-01"/>
    <s v="2016-06-07"/>
    <s v="2016-06-13"/>
    <s v="2016-06-13"/>
    <n v="37"/>
    <n v="43"/>
    <s v="CHITTAGONG"/>
    <s v="FOB"/>
    <x v="0"/>
    <n v="1"/>
    <s v="TRLU7099232"/>
    <s v="RAILWAY"/>
    <s v="GDYNIA"/>
    <s v="1"/>
    <s v="43192/2015/6"/>
    <n v="54"/>
    <x v="2"/>
    <x v="4"/>
    <x v="2"/>
    <m/>
    <n v="1"/>
    <n v="1327"/>
    <n v="0"/>
    <n v="0"/>
    <n v="1"/>
    <n v="20603"/>
    <n v="19.61"/>
    <s v="Bangladesh"/>
    <n v="14"/>
    <n v="6"/>
    <s v="LCL"/>
    <s v="LCL"/>
  </r>
  <r>
    <s v="2016-05-01"/>
    <s v="2016-06-07"/>
    <s v="2016-06-13"/>
    <s v="2016-06-13"/>
    <n v="37"/>
    <n v="43"/>
    <s v="CHITTAGONG"/>
    <s v="FOB"/>
    <x v="0"/>
    <n v="1"/>
    <m/>
    <s v="RAILWAY"/>
    <s v="GDYNIA"/>
    <s v="1"/>
    <s v="43192/2015/7"/>
    <n v="54"/>
    <x v="2"/>
    <x v="4"/>
    <x v="2"/>
    <m/>
    <n v="1"/>
    <n v="757"/>
    <m/>
    <m/>
    <m/>
    <n v="15449"/>
    <n v="16.61"/>
    <s v="Bangladesh"/>
    <n v="12"/>
    <n v="5"/>
    <s v="LCL"/>
    <s v="LCL"/>
  </r>
  <r>
    <s v="2016-05-01"/>
    <s v="2016-06-07"/>
    <s v="2016-06-13"/>
    <s v="2016-06-13"/>
    <n v="37"/>
    <n v="43"/>
    <s v="CHITTAGONG"/>
    <s v="FOB"/>
    <x v="0"/>
    <n v="1"/>
    <m/>
    <s v="RAILWAY"/>
    <s v="GDYNIA"/>
    <s v="1"/>
    <s v="571/2016/1"/>
    <n v="54"/>
    <x v="2"/>
    <x v="17"/>
    <x v="2"/>
    <m/>
    <n v="1"/>
    <n v="1470"/>
    <m/>
    <m/>
    <m/>
    <n v="25650"/>
    <n v="28.1"/>
    <s v="Bangladesh"/>
    <n v="20"/>
    <n v="8"/>
    <s v="20"/>
    <s v="LCL"/>
  </r>
  <r>
    <s v="2016-05-02"/>
    <s v="2016-06-13"/>
    <s v="2016-06-16"/>
    <s v="2016-06-16"/>
    <n v="42"/>
    <n v="45"/>
    <s v="NINGBO"/>
    <s v="FOB"/>
    <x v="0"/>
    <n v="0"/>
    <s v="HLXU8159177"/>
    <s v="TRUCK"/>
    <s v="GDAŃSK"/>
    <s v="1"/>
    <s v="43197/2015/1"/>
    <n v="54"/>
    <x v="2"/>
    <x v="52"/>
    <x v="0"/>
    <m/>
    <n v="1"/>
    <n v="1608"/>
    <n v="0"/>
    <n v="1"/>
    <n v="0"/>
    <n v="22401"/>
    <n v="63.96"/>
    <s v="People's Republic of China"/>
    <n v="45"/>
    <n v="19"/>
    <s v="40"/>
    <s v="20"/>
  </r>
  <r>
    <s v="2016-05-02"/>
    <s v="2016-06-13"/>
    <s v="2016-06-27"/>
    <s v="2016-06-27"/>
    <n v="42"/>
    <n v="56"/>
    <s v="MUMBAI"/>
    <s v="FOB"/>
    <x v="0"/>
    <n v="1"/>
    <s v="LCL"/>
    <s v="TRUCK"/>
    <s v="HAMBURG"/>
    <s v="1"/>
    <s v="43191/2015/1"/>
    <n v="52"/>
    <x v="2"/>
    <x v="34"/>
    <x v="1"/>
    <m/>
    <n v="1"/>
    <n v="298"/>
    <n v="0"/>
    <n v="0"/>
    <n v="0"/>
    <n v="7668"/>
    <n v="2.98"/>
    <s v="India"/>
    <n v="2"/>
    <n v="1"/>
    <s v="LCL"/>
    <s v="LCL"/>
  </r>
  <r>
    <s v="2016-05-05"/>
    <s v="2016-05-06"/>
    <s v="2016-05-09"/>
    <s v="2016-05-09"/>
    <n v="1"/>
    <n v="4"/>
    <s v="ŁÓDŹ"/>
    <s v="DDU"/>
    <x v="2"/>
    <n v="1"/>
    <s v="AIR"/>
    <s v="TRUCK"/>
    <s v="FRANKFURT"/>
    <s v="1"/>
    <s v="20808/2015/20"/>
    <n v="54"/>
    <x v="0"/>
    <x v="14"/>
    <x v="3"/>
    <n v="1"/>
    <m/>
    <n v="1538"/>
    <n v="0"/>
    <n v="0"/>
    <n v="0"/>
    <n v="29527"/>
    <n v="19.14"/>
    <s v="Bangladesh"/>
    <n v="13"/>
    <n v="6"/>
    <s v="LCL"/>
    <s v="LCL"/>
  </r>
  <r>
    <s v="2016-05-05"/>
    <s v="2016-06-13"/>
    <s v="2016-06-16"/>
    <s v="2016-06-16"/>
    <n v="39"/>
    <n v="42"/>
    <s v="SHANGHAI"/>
    <s v="FOB"/>
    <x v="0"/>
    <n v="0"/>
    <s v="GLDU3383100"/>
    <s v="TRUCK"/>
    <s v="GDAŃSK"/>
    <s v="1"/>
    <s v="43063/2015/1"/>
    <n v="52"/>
    <x v="2"/>
    <x v="42"/>
    <x v="0"/>
    <m/>
    <n v="1"/>
    <n v="2382"/>
    <n v="1"/>
    <n v="0"/>
    <n v="0"/>
    <n v="39507"/>
    <n v="24.75"/>
    <s v="People's Republic of China"/>
    <n v="17"/>
    <n v="7"/>
    <s v="20"/>
    <s v="LCL"/>
  </r>
  <r>
    <s v="2016-05-05"/>
    <s v="2016-06-13"/>
    <s v="2016-06-16"/>
    <s v="2016-06-16"/>
    <n v="39"/>
    <n v="42"/>
    <s v="SHANGHAI"/>
    <s v="FOB"/>
    <x v="0"/>
    <n v="1"/>
    <s v="HLBU1267697"/>
    <s v="TRUCK"/>
    <s v="GDAŃSK"/>
    <s v="1"/>
    <s v="1071/2016/1"/>
    <n v="52"/>
    <x v="2"/>
    <x v="44"/>
    <x v="2"/>
    <m/>
    <n v="1"/>
    <n v="871"/>
    <n v="0"/>
    <n v="1"/>
    <n v="0"/>
    <n v="11551"/>
    <n v="9.25"/>
    <s v="People's Republic of China"/>
    <n v="6"/>
    <n v="3"/>
    <s v="LCL"/>
    <s v="LCL"/>
  </r>
  <r>
    <s v="2016-05-05"/>
    <s v="2016-06-13"/>
    <s v="2016-06-16"/>
    <s v="2016-06-16"/>
    <n v="39"/>
    <n v="42"/>
    <s v="SHANGHAI"/>
    <s v="FOB"/>
    <x v="0"/>
    <n v="1"/>
    <m/>
    <s v="TRUCK"/>
    <s v="GDAŃSK"/>
    <s v="1"/>
    <s v="1305/2016/1"/>
    <n v="52"/>
    <x v="2"/>
    <x v="46"/>
    <x v="2"/>
    <m/>
    <n v="1"/>
    <n v="2902"/>
    <m/>
    <m/>
    <m/>
    <n v="33866"/>
    <n v="21.99"/>
    <s v="People's Republic of China"/>
    <n v="15"/>
    <n v="7"/>
    <s v="20"/>
    <s v="LCL"/>
  </r>
  <r>
    <s v="2016-05-05"/>
    <s v="2016-06-13"/>
    <s v="2016-06-16"/>
    <s v="2016-06-16"/>
    <n v="39"/>
    <n v="42"/>
    <s v="SHANGHAI"/>
    <s v="FOB"/>
    <x v="0"/>
    <n v="1"/>
    <m/>
    <s v="TRUCK"/>
    <s v="GDAŃSK"/>
    <s v="1"/>
    <s v="588/2016/1"/>
    <n v="52"/>
    <x v="2"/>
    <x v="45"/>
    <x v="2"/>
    <m/>
    <n v="1"/>
    <n v="517"/>
    <m/>
    <m/>
    <m/>
    <n v="8100"/>
    <n v="3.42"/>
    <s v="People's Republic of China"/>
    <n v="2"/>
    <n v="1"/>
    <s v="LCL"/>
    <s v="LCL"/>
  </r>
  <r>
    <s v="2016-05-05"/>
    <s v="2016-06-13"/>
    <s v="2016-06-17"/>
    <s v="2016-06-17"/>
    <n v="39"/>
    <n v="43"/>
    <s v="SHANGHAI"/>
    <s v="FOB"/>
    <x v="0"/>
    <n v="0"/>
    <s v="HLBU1816360,HLXU6363957,HLXU6537513,HLXU8297664,TCLU5976020"/>
    <s v="TRUCK"/>
    <s v="GDAŃSK"/>
    <s v="1"/>
    <s v="275/2016/1"/>
    <n v="54"/>
    <x v="2"/>
    <x v="13"/>
    <x v="0"/>
    <m/>
    <n v="1"/>
    <n v="6009"/>
    <n v="0"/>
    <n v="0"/>
    <n v="5"/>
    <n v="60524"/>
    <n v="318.04000000000002"/>
    <s v="People's Republic of China"/>
    <n v="223"/>
    <n v="95"/>
    <s v="40HC"/>
    <s v="40HC"/>
  </r>
  <r>
    <m/>
    <m/>
    <m/>
    <m/>
    <m/>
    <m/>
    <m/>
    <m/>
    <x v="0"/>
    <m/>
    <m/>
    <m/>
    <m/>
    <m/>
    <m/>
    <m/>
    <x v="1"/>
    <x v="16"/>
    <x v="0"/>
    <m/>
    <n v="1"/>
    <m/>
    <m/>
    <m/>
    <m/>
    <m/>
    <m/>
    <m/>
    <n v="0"/>
    <n v="0"/>
    <s v="40HC"/>
    <s v="40HC"/>
  </r>
  <r>
    <m/>
    <m/>
    <m/>
    <m/>
    <m/>
    <m/>
    <m/>
    <m/>
    <x v="0"/>
    <m/>
    <m/>
    <m/>
    <m/>
    <m/>
    <m/>
    <m/>
    <x v="1"/>
    <x v="16"/>
    <x v="0"/>
    <m/>
    <n v="1"/>
    <m/>
    <m/>
    <m/>
    <m/>
    <m/>
    <m/>
    <m/>
    <n v="0"/>
    <n v="0"/>
    <s v="40HC"/>
    <m/>
  </r>
  <r>
    <s v="2016-05-05"/>
    <s v="2016-06-15"/>
    <s v="2016-06-20"/>
    <s v="2016-06-20"/>
    <n v="41"/>
    <n v="46"/>
    <s v="CHITTAGONG"/>
    <s v="FOB"/>
    <x v="0"/>
    <n v="0"/>
    <s v="GLDU7691820"/>
    <s v="RAILWAY"/>
    <s v="GDYNIA"/>
    <s v="1"/>
    <s v="574/2016/11"/>
    <n v="54"/>
    <x v="2"/>
    <x v="5"/>
    <x v="0"/>
    <m/>
    <n v="1"/>
    <n v="2888"/>
    <n v="0"/>
    <n v="0"/>
    <n v="1"/>
    <n v="83656"/>
    <n v="66.91"/>
    <s v="Bangladesh"/>
    <n v="47"/>
    <n v="20"/>
    <s v="40"/>
    <s v="20"/>
  </r>
  <r>
    <s v="2016-05-05"/>
    <s v="2016-06-15"/>
    <s v="2016-06-20"/>
    <s v="2016-06-20"/>
    <n v="41"/>
    <n v="46"/>
    <s v="CHITTAGONG"/>
    <s v="FOB"/>
    <x v="0"/>
    <n v="0"/>
    <s v="HLXU6259198"/>
    <s v="RAILWAY"/>
    <s v="GDYNIA"/>
    <s v="1"/>
    <s v="574/2016/10"/>
    <n v="54"/>
    <x v="2"/>
    <x v="5"/>
    <x v="0"/>
    <m/>
    <n v="1"/>
    <n v="5017"/>
    <n v="0"/>
    <n v="0"/>
    <n v="1"/>
    <n v="122047"/>
    <n v="69.930000000000007"/>
    <s v="Bangladesh"/>
    <n v="49"/>
    <n v="21"/>
    <s v="40"/>
    <s v="20"/>
  </r>
  <r>
    <s v="2016-05-05"/>
    <s v="2016-06-15"/>
    <s v="2016-06-20"/>
    <s v="2016-06-20"/>
    <n v="41"/>
    <n v="46"/>
    <s v="CHITTAGONG"/>
    <s v="FOB"/>
    <x v="0"/>
    <n v="0"/>
    <s v="TEMU7651592"/>
    <s v="RAILWAY"/>
    <s v="GDYNIA"/>
    <s v="1"/>
    <s v="568/2016/5"/>
    <n v="54"/>
    <x v="2"/>
    <x v="15"/>
    <x v="0"/>
    <m/>
    <n v="1"/>
    <n v="1076"/>
    <n v="0"/>
    <n v="0"/>
    <n v="1"/>
    <n v="18610"/>
    <n v="66.36"/>
    <s v="Bangladesh"/>
    <n v="46"/>
    <n v="20"/>
    <s v="40"/>
    <s v="20"/>
  </r>
  <r>
    <s v="2016-05-05"/>
    <s v="2016-06-15"/>
    <s v="2016-06-23"/>
    <s v="2016-06-23"/>
    <n v="41"/>
    <n v="49"/>
    <s v="CHITTAGONG"/>
    <s v="FOB"/>
    <x v="0"/>
    <n v="1"/>
    <s v="GESU1261744"/>
    <s v="RAILWAY"/>
    <s v="GDYNIA"/>
    <s v="1"/>
    <s v="43192/2015/8"/>
    <n v="54"/>
    <x v="2"/>
    <x v="4"/>
    <x v="2"/>
    <m/>
    <n v="1"/>
    <n v="284"/>
    <n v="1"/>
    <n v="0"/>
    <n v="0"/>
    <n v="5478"/>
    <n v="7.21"/>
    <s v="Bangladesh"/>
    <n v="5"/>
    <n v="2"/>
    <s v="LCL"/>
    <s v="LCL"/>
  </r>
  <r>
    <s v="2016-05-05"/>
    <s v="2016-06-15"/>
    <s v="2016-06-23"/>
    <s v="2016-06-23"/>
    <n v="41"/>
    <n v="49"/>
    <s v="CHITTAGONG"/>
    <s v="FOB"/>
    <x v="0"/>
    <n v="1"/>
    <m/>
    <s v="RAILWAY"/>
    <s v="GDYNIA"/>
    <s v="1"/>
    <s v="568/2016/6"/>
    <n v="54"/>
    <x v="2"/>
    <x v="15"/>
    <x v="2"/>
    <m/>
    <n v="1"/>
    <n v="894"/>
    <m/>
    <m/>
    <m/>
    <n v="14635"/>
    <n v="22.35"/>
    <s v="Bangladesh"/>
    <n v="16"/>
    <n v="7"/>
    <s v="20"/>
    <s v="LCL"/>
  </r>
  <r>
    <s v="2016-05-07"/>
    <s v="2016-05-10"/>
    <s v="2016-05-12"/>
    <s v="2016-05-12"/>
    <n v="3"/>
    <n v="5"/>
    <s v="ŁÓDŹ"/>
    <s v="DDU"/>
    <x v="2"/>
    <n v="1"/>
    <s v="AIR"/>
    <s v="TRUCK"/>
    <s v="WARSZAWA"/>
    <s v="1"/>
    <s v="20214/2015/21"/>
    <n v="54"/>
    <x v="0"/>
    <x v="21"/>
    <x v="3"/>
    <n v="1"/>
    <m/>
    <n v="153"/>
    <n v="0"/>
    <n v="0"/>
    <n v="0"/>
    <n v="3709"/>
    <n v="1.92"/>
    <s v="India"/>
    <n v="1"/>
    <n v="1"/>
    <s v="LCL"/>
    <s v="LCL"/>
  </r>
  <r>
    <s v="2016-05-07"/>
    <s v="2016-06-13"/>
    <s v="2016-06-17"/>
    <s v="2016-06-17"/>
    <n v="37"/>
    <n v="41"/>
    <s v="XIAMEN"/>
    <s v="FOB"/>
    <x v="0"/>
    <n v="0"/>
    <s v="CLHU4783014"/>
    <s v="TRUCK"/>
    <s v="GDAŃSK"/>
    <s v="1"/>
    <s v="278/2016/1"/>
    <n v="54"/>
    <x v="2"/>
    <x v="55"/>
    <x v="0"/>
    <m/>
    <n v="1"/>
    <n v="1219"/>
    <n v="0"/>
    <n v="1"/>
    <n v="0"/>
    <n v="18703"/>
    <n v="40.69"/>
    <s v="People's Republic of China"/>
    <n v="28"/>
    <n v="12"/>
    <s v="20"/>
    <s v="LCL"/>
  </r>
  <r>
    <s v="2016-05-07"/>
    <s v="2016-06-15"/>
    <s v="2016-06-20"/>
    <s v="2016-06-20"/>
    <n v="39"/>
    <n v="44"/>
    <s v="CHITTAGONG"/>
    <s v="FOB"/>
    <x v="0"/>
    <n v="1"/>
    <s v="CAIU8367720"/>
    <s v="RAILWAY"/>
    <s v="GDYNIA"/>
    <s v="1"/>
    <s v="43188/2015/1"/>
    <n v="54"/>
    <x v="2"/>
    <x v="14"/>
    <x v="2"/>
    <m/>
    <n v="1"/>
    <n v="1988"/>
    <n v="0"/>
    <n v="0"/>
    <n v="1"/>
    <n v="57486"/>
    <n v="31.81"/>
    <s v="Bangladesh"/>
    <n v="22"/>
    <n v="10"/>
    <s v="20"/>
    <s v="LCL"/>
  </r>
  <r>
    <s v="2016-05-07"/>
    <s v="2016-06-15"/>
    <s v="2016-06-20"/>
    <s v="2016-06-20"/>
    <n v="39"/>
    <n v="44"/>
    <s v="CHITTAGONG"/>
    <s v="FOB"/>
    <x v="0"/>
    <n v="1"/>
    <m/>
    <s v="RAILWAY"/>
    <s v="GDYNIA"/>
    <s v="1"/>
    <s v="572/2016/4"/>
    <n v="52"/>
    <x v="2"/>
    <x v="5"/>
    <x v="2"/>
    <m/>
    <n v="1"/>
    <n v="3485"/>
    <m/>
    <m/>
    <m/>
    <n v="53901"/>
    <n v="38.11"/>
    <s v="Bangladesh"/>
    <n v="27"/>
    <n v="11"/>
    <s v="20"/>
    <s v="LCL"/>
  </r>
  <r>
    <s v="2016-05-07"/>
    <s v="2016-06-15"/>
    <s v="2016-06-21"/>
    <s v="2016-06-21"/>
    <n v="39"/>
    <n v="45"/>
    <s v="CHITTAGONG"/>
    <s v="FOB"/>
    <x v="0"/>
    <n v="1"/>
    <s v="HLXU1299937"/>
    <s v="RAILWAY"/>
    <s v="GDYNIA"/>
    <s v="1"/>
    <s v="42575/2015/5"/>
    <n v="54"/>
    <x v="2"/>
    <x v="83"/>
    <x v="2"/>
    <m/>
    <n v="1"/>
    <n v="801"/>
    <n v="1"/>
    <n v="0"/>
    <n v="0"/>
    <n v="9590"/>
    <n v="19.22"/>
    <s v="Bangladesh"/>
    <n v="13"/>
    <n v="6"/>
    <s v="LCL"/>
    <s v="LCL"/>
  </r>
  <r>
    <s v="2016-05-07"/>
    <s v="2016-06-15"/>
    <s v="2016-06-21"/>
    <s v="2016-06-21"/>
    <n v="39"/>
    <n v="45"/>
    <s v="CHITTAGONG"/>
    <s v="FOB"/>
    <x v="0"/>
    <n v="1"/>
    <m/>
    <s v="RAILWAY"/>
    <s v="GDYNIA"/>
    <s v="1"/>
    <s v="574/2016/12"/>
    <n v="54"/>
    <x v="2"/>
    <x v="5"/>
    <x v="2"/>
    <m/>
    <n v="1"/>
    <n v="633"/>
    <m/>
    <m/>
    <m/>
    <n v="13772"/>
    <n v="10.050000000000001"/>
    <s v="Bangladesh"/>
    <n v="7"/>
    <n v="3"/>
    <s v="LCL"/>
    <s v="LCL"/>
  </r>
  <r>
    <s v="2016-05-08"/>
    <s v="2016-06-10"/>
    <s v="2016-06-15"/>
    <s v="2016-06-15"/>
    <n v="33"/>
    <n v="38"/>
    <s v="SIHANOUKVILLE"/>
    <s v="FOB"/>
    <x v="0"/>
    <n v="0"/>
    <s v="GESU3692756,MRKU3734336"/>
    <s v="RAILWAY"/>
    <s v="GDAŃSK"/>
    <s v="1"/>
    <s v="701/2016/1"/>
    <n v="54"/>
    <x v="2"/>
    <x v="22"/>
    <x v="0"/>
    <m/>
    <n v="1"/>
    <n v="3035"/>
    <n v="1"/>
    <n v="0"/>
    <n v="1"/>
    <n v="54079"/>
    <n v="88.23"/>
    <s v="People's Republic of China"/>
    <n v="62"/>
    <n v="26"/>
    <s v="40HC"/>
    <s v="20"/>
  </r>
  <r>
    <s v="2016-05-08"/>
    <s v="2016-06-20"/>
    <s v="2016-06-23"/>
    <s v="2016-06-23"/>
    <n v="43"/>
    <n v="46"/>
    <s v="NINGBO"/>
    <s v="FOB"/>
    <x v="0"/>
    <n v="0"/>
    <s v="FSCU9170265,TGHU8777490"/>
    <s v="TRUCK"/>
    <s v="GDAŃSK"/>
    <s v="1"/>
    <s v="577/2016/1"/>
    <n v="54"/>
    <x v="2"/>
    <x v="0"/>
    <x v="0"/>
    <m/>
    <n v="1"/>
    <n v="1992"/>
    <n v="0"/>
    <n v="0"/>
    <n v="2"/>
    <n v="34123"/>
    <n v="130.52000000000001"/>
    <s v="People's Republic of China"/>
    <n v="91"/>
    <n v="39"/>
    <s v="???ilość kont"/>
    <s v="40"/>
  </r>
  <r>
    <s v="2016-05-08"/>
    <s v="2016-06-20"/>
    <s v="2016-06-23"/>
    <s v="2016-06-23"/>
    <n v="43"/>
    <n v="46"/>
    <s v="NINGBO"/>
    <s v="FOB"/>
    <x v="0"/>
    <n v="0"/>
    <s v="INKU6394259"/>
    <s v="TRUCK"/>
    <s v="GDAŃSK"/>
    <s v="1"/>
    <s v="703/2016/1"/>
    <n v="54"/>
    <x v="2"/>
    <x v="22"/>
    <x v="0"/>
    <m/>
    <n v="1"/>
    <n v="1313"/>
    <n v="0"/>
    <n v="0"/>
    <n v="1"/>
    <n v="26386"/>
    <n v="55.32"/>
    <s v="People's Republic of China"/>
    <n v="39"/>
    <n v="17"/>
    <s v="40"/>
    <s v="20"/>
  </r>
  <r>
    <s v="2016-05-08"/>
    <s v="2016-06-20"/>
    <s v="2016-06-24"/>
    <s v="2016-06-24"/>
    <n v="43"/>
    <n v="47"/>
    <s v="NINGBO"/>
    <s v="FOB"/>
    <x v="0"/>
    <n v="0"/>
    <s v="CAXU7446209"/>
    <s v="RAILWAY"/>
    <s v="GDAŃSK"/>
    <s v="1"/>
    <s v="7559/2016/1"/>
    <n v="51"/>
    <x v="2"/>
    <x v="23"/>
    <x v="0"/>
    <m/>
    <n v="1"/>
    <n v="991"/>
    <n v="0"/>
    <n v="1"/>
    <n v="0"/>
    <n v="14515"/>
    <n v="52.13"/>
    <s v="People's Republic of China"/>
    <n v="36"/>
    <n v="16"/>
    <s v="40"/>
    <s v="20"/>
  </r>
  <r>
    <s v="2016-05-09"/>
    <s v="2016-06-14"/>
    <s v="2016-06-20"/>
    <s v="2016-06-20"/>
    <n v="36"/>
    <n v="42"/>
    <s v="TUTICORIN"/>
    <s v="FOB"/>
    <x v="0"/>
    <n v="0"/>
    <s v="HLXU1225852"/>
    <s v="RAILWAY"/>
    <s v="GDYNIA"/>
    <s v="1"/>
    <s v="716/2016/5"/>
    <n v="54"/>
    <x v="2"/>
    <x v="21"/>
    <x v="0"/>
    <m/>
    <n v="1"/>
    <n v="963"/>
    <n v="1"/>
    <n v="0"/>
    <n v="0"/>
    <n v="17953"/>
    <n v="26.87"/>
    <s v="India"/>
    <n v="19"/>
    <n v="8"/>
    <s v="20"/>
    <s v="LCL"/>
  </r>
  <r>
    <s v="2016-05-09"/>
    <s v="2016-06-15"/>
    <s v="2016-06-20"/>
    <s v="2016-06-20"/>
    <n v="37"/>
    <n v="42"/>
    <s v="CHITTAGONG"/>
    <s v="FOB"/>
    <x v="0"/>
    <n v="1"/>
    <s v="BMOU2900791,CAIU8544738"/>
    <s v="RAILWAY"/>
    <s v="GDYNIA"/>
    <s v="1"/>
    <s v="43189/2015/2"/>
    <n v="54"/>
    <x v="2"/>
    <x v="3"/>
    <x v="2"/>
    <m/>
    <n v="1"/>
    <n v="1086"/>
    <n v="1"/>
    <n v="0"/>
    <n v="1"/>
    <n v="19015"/>
    <n v="40.75"/>
    <s v="Bangladesh"/>
    <n v="29"/>
    <n v="12"/>
    <s v="40"/>
    <s v="LCL"/>
  </r>
  <r>
    <s v="2016-05-09"/>
    <s v="2016-06-15"/>
    <s v="2016-06-20"/>
    <s v="2016-06-20"/>
    <n v="37"/>
    <n v="42"/>
    <s v="CHITTAGONG"/>
    <s v="FOB"/>
    <x v="0"/>
    <n v="1"/>
    <m/>
    <s v="RAILWAY"/>
    <s v="GDYNIA"/>
    <s v="1"/>
    <s v="568/2016/1"/>
    <n v="54"/>
    <x v="2"/>
    <x v="15"/>
    <x v="2"/>
    <m/>
    <n v="1"/>
    <n v="1478"/>
    <m/>
    <m/>
    <m/>
    <n v="32024"/>
    <n v="44.38"/>
    <s v="Bangladesh"/>
    <n v="31"/>
    <n v="13"/>
    <s v="40"/>
    <s v="LCL"/>
  </r>
  <r>
    <s v="2016-05-11"/>
    <s v="2016-06-21"/>
    <s v="2016-06-24"/>
    <s v="2016-06-24"/>
    <n v="41"/>
    <n v="44"/>
    <s v="CHITTAGONG"/>
    <s v="FOB"/>
    <x v="0"/>
    <n v="1"/>
    <s v="BMOU3018540"/>
    <s v="TRUCK"/>
    <s v="GDYNIA"/>
    <s v="1"/>
    <s v="43189/2015/5"/>
    <n v="54"/>
    <x v="2"/>
    <x v="3"/>
    <x v="2"/>
    <m/>
    <n v="1"/>
    <n v="1614"/>
    <n v="0"/>
    <n v="1"/>
    <n v="0"/>
    <n v="25782"/>
    <n v="40.520000000000003"/>
    <s v="Bangladesh"/>
    <n v="28"/>
    <n v="12"/>
    <s v="20"/>
    <s v="LCL"/>
  </r>
  <r>
    <s v="2016-05-11"/>
    <s v="2016-06-21"/>
    <s v="2016-06-24"/>
    <s v="2016-06-24"/>
    <n v="41"/>
    <n v="44"/>
    <s v="CHITTAGONG"/>
    <s v="FOB"/>
    <x v="0"/>
    <n v="1"/>
    <m/>
    <s v="TRUCK"/>
    <s v="GDYNIA"/>
    <s v="1"/>
    <s v="43192/2015/1"/>
    <n v="54"/>
    <x v="2"/>
    <x v="4"/>
    <x v="2"/>
    <m/>
    <n v="1"/>
    <n v="465"/>
    <m/>
    <m/>
    <m/>
    <n v="9471"/>
    <n v="12.46"/>
    <s v="Bangladesh"/>
    <n v="9"/>
    <n v="4"/>
    <s v="LCL"/>
    <s v="LCL"/>
  </r>
  <r>
    <s v="2016-05-11"/>
    <s v="2016-06-21"/>
    <s v="2016-06-24"/>
    <s v="2016-06-24"/>
    <n v="41"/>
    <n v="44"/>
    <s v="CHITTAGONG"/>
    <s v="FOB"/>
    <x v="0"/>
    <n v="1"/>
    <s v="DRYU9010640"/>
    <s v="TRUCK"/>
    <s v="GDYNIA"/>
    <s v="1"/>
    <s v="42575/2015/6"/>
    <n v="54"/>
    <x v="2"/>
    <x v="83"/>
    <x v="2"/>
    <m/>
    <n v="1"/>
    <n v="788"/>
    <n v="0"/>
    <n v="0"/>
    <n v="1"/>
    <n v="10810"/>
    <n v="18.16"/>
    <s v="Bangladesh"/>
    <n v="13"/>
    <n v="5"/>
    <s v="LCL"/>
    <s v="LCL"/>
  </r>
  <r>
    <s v="2016-05-11"/>
    <s v="2016-06-21"/>
    <s v="2016-06-24"/>
    <s v="2016-06-24"/>
    <n v="41"/>
    <n v="44"/>
    <s v="CHITTAGONG"/>
    <s v="FOB"/>
    <x v="0"/>
    <n v="1"/>
    <m/>
    <s v="TRUCK"/>
    <s v="GDYNIA"/>
    <s v="1"/>
    <s v="43185/2015/5"/>
    <n v="54"/>
    <x v="2"/>
    <x v="63"/>
    <x v="2"/>
    <m/>
    <n v="1"/>
    <n v="1912"/>
    <m/>
    <m/>
    <m/>
    <n v="41052"/>
    <n v="29.1"/>
    <s v="Bangladesh"/>
    <n v="20"/>
    <n v="9"/>
    <s v="20"/>
    <s v="LCL"/>
  </r>
  <r>
    <s v="2016-05-11"/>
    <s v="2016-06-21"/>
    <s v="2016-06-24"/>
    <s v="2016-06-24"/>
    <n v="41"/>
    <n v="44"/>
    <s v="CHITTAGONG"/>
    <s v="FOB"/>
    <x v="0"/>
    <n v="1"/>
    <m/>
    <s v="TRUCK"/>
    <s v="GDYNIA"/>
    <s v="1"/>
    <s v="43188/2015/6"/>
    <n v="54"/>
    <x v="2"/>
    <x v="14"/>
    <x v="2"/>
    <m/>
    <n v="1"/>
    <n v="1254"/>
    <m/>
    <m/>
    <m/>
    <n v="27907"/>
    <n v="19.91"/>
    <s v="Bangladesh"/>
    <n v="14"/>
    <n v="6"/>
    <s v="LCL"/>
    <s v="LCL"/>
  </r>
  <r>
    <s v="2016-05-11"/>
    <s v="2016-06-21"/>
    <s v="2016-06-24"/>
    <s v="2016-06-24"/>
    <n v="41"/>
    <n v="44"/>
    <s v="CHITTAGONG"/>
    <s v="FOB"/>
    <x v="0"/>
    <n v="1"/>
    <m/>
    <s v="TRUCK"/>
    <s v="GDYNIA"/>
    <s v="1"/>
    <s v="697/2016/5"/>
    <n v="54"/>
    <x v="2"/>
    <x v="18"/>
    <x v="2"/>
    <m/>
    <n v="1"/>
    <n v="271"/>
    <m/>
    <m/>
    <m/>
    <n v="4080"/>
    <n v="2.42"/>
    <s v="Bangladesh"/>
    <n v="2"/>
    <n v="1"/>
    <s v="LCL"/>
    <s v="LCL"/>
  </r>
  <r>
    <s v="2016-05-12"/>
    <s v="2016-06-10"/>
    <s v="2016-06-15"/>
    <s v="2016-06-15"/>
    <n v="29"/>
    <n v="34"/>
    <s v="YANTIAN"/>
    <s v="FOB"/>
    <x v="0"/>
    <n v="0"/>
    <s v="MSKU5025835,MSKU6302641"/>
    <s v="RAILWAY"/>
    <s v="GDAŃSK"/>
    <s v="1"/>
    <s v="8298/2016/1"/>
    <n v="51"/>
    <x v="2"/>
    <x v="65"/>
    <x v="0"/>
    <m/>
    <n v="1"/>
    <n v="1722"/>
    <n v="1"/>
    <n v="1"/>
    <n v="0"/>
    <n v="18320"/>
    <n v="78.319999999999993"/>
    <s v="People's Republic of China"/>
    <n v="55"/>
    <n v="23"/>
    <s v="40"/>
    <s v="20"/>
  </r>
  <r>
    <s v="2016-05-12"/>
    <s v="2016-06-15"/>
    <s v="2016-06-21"/>
    <s v="2016-06-21"/>
    <n v="34"/>
    <n v="40"/>
    <s v="XIAMEN"/>
    <s v="FOB"/>
    <x v="0"/>
    <n v="0"/>
    <s v="MAEU6111591,MSKU6445658"/>
    <s v="RAILWAY"/>
    <s v="GDAŃSK"/>
    <s v="1"/>
    <s v="278/2016/6"/>
    <n v="54"/>
    <x v="2"/>
    <x v="55"/>
    <x v="0"/>
    <m/>
    <n v="1"/>
    <n v="1510"/>
    <n v="0"/>
    <n v="2"/>
    <n v="0"/>
    <n v="22192"/>
    <n v="95.06"/>
    <s v="People's Republic of China"/>
    <n v="67"/>
    <n v="29"/>
    <s v="45"/>
    <s v="40"/>
  </r>
  <r>
    <s v="2016-05-12"/>
    <s v="2016-06-27"/>
    <s v="2016-07-01"/>
    <s v="2016-07-01"/>
    <n v="46"/>
    <n v="50"/>
    <s v="SHANGHAI"/>
    <s v="FOB"/>
    <x v="0"/>
    <n v="0"/>
    <s v="TTNU4167566"/>
    <s v="RAILWAY"/>
    <s v="GDAŃSK"/>
    <s v="1"/>
    <s v="285/2016/1"/>
    <n v="54"/>
    <x v="2"/>
    <x v="43"/>
    <x v="0"/>
    <m/>
    <n v="1"/>
    <n v="660"/>
    <n v="0"/>
    <n v="1"/>
    <n v="0"/>
    <n v="7810"/>
    <n v="50"/>
    <s v="People's Republic of China"/>
    <n v="35"/>
    <n v="15"/>
    <s v="40"/>
    <s v="20"/>
  </r>
  <r>
    <s v="2016-05-13"/>
    <s v="2016-06-20"/>
    <s v="2016-06-24"/>
    <s v="2016-06-24"/>
    <n v="38"/>
    <n v="42"/>
    <s v="SHANGHAI"/>
    <s v="FOB"/>
    <x v="0"/>
    <n v="0"/>
    <s v="BSIU4053639,HLBU1409560"/>
    <s v="RAILWAY"/>
    <s v="GDAŃSK"/>
    <s v="1"/>
    <s v="275/2016/6"/>
    <n v="54"/>
    <x v="2"/>
    <x v="13"/>
    <x v="0"/>
    <m/>
    <n v="1"/>
    <n v="1478"/>
    <n v="0"/>
    <n v="2"/>
    <n v="0"/>
    <n v="15501"/>
    <n v="89.05"/>
    <s v="People's Republic of China"/>
    <n v="62"/>
    <n v="27"/>
    <s v="40HC"/>
    <s v="20"/>
  </r>
  <r>
    <s v="2016-05-14"/>
    <s v="2016-05-16"/>
    <s v="2016-05-23"/>
    <s v="2016-05-23"/>
    <n v="2"/>
    <n v="9"/>
    <s v="ŁÓDŹ"/>
    <s v="DDU"/>
    <x v="2"/>
    <n v="1"/>
    <s v="AIR"/>
    <s v="TRUCK"/>
    <s v="WARSZAWA"/>
    <s v="1"/>
    <s v="20214/2015/12"/>
    <n v="54"/>
    <x v="0"/>
    <x v="21"/>
    <x v="3"/>
    <n v="1"/>
    <m/>
    <n v="598"/>
    <n v="0"/>
    <n v="0"/>
    <n v="0"/>
    <n v="11198"/>
    <m/>
    <s v="India"/>
    <n v="0"/>
    <n v="0"/>
    <s v="LCL"/>
    <s v="LCL"/>
  </r>
  <r>
    <s v="2016-05-14"/>
    <s v="2016-06-16"/>
    <s v="2016-06-23"/>
    <s v="2016-06-23"/>
    <n v="33"/>
    <n v="40"/>
    <s v="SHANGHAI"/>
    <s v="FOB"/>
    <x v="0"/>
    <n v="1"/>
    <s v="LCL"/>
    <s v="TRUCK"/>
    <s v="GDAŃSK"/>
    <s v="1"/>
    <s v="1071/2016/5"/>
    <n v="52"/>
    <x v="2"/>
    <x v="44"/>
    <x v="1"/>
    <m/>
    <n v="1"/>
    <n v="280"/>
    <n v="0"/>
    <n v="0"/>
    <n v="0"/>
    <n v="4200"/>
    <n v="2.72"/>
    <s v="People's Republic of China"/>
    <n v="2"/>
    <n v="1"/>
    <s v="LCL"/>
    <s v="LCL"/>
  </r>
  <r>
    <s v="2016-05-14"/>
    <s v="2016-06-16"/>
    <s v="2016-06-23"/>
    <s v="2016-06-23"/>
    <n v="33"/>
    <n v="40"/>
    <s v="SHANGHAI"/>
    <s v="FOB"/>
    <x v="0"/>
    <n v="1"/>
    <s v="LCL"/>
    <s v="TRUCK"/>
    <s v="GDAŃSK"/>
    <s v="1"/>
    <s v="687/2016/1"/>
    <n v="54"/>
    <x v="2"/>
    <x v="79"/>
    <x v="1"/>
    <m/>
    <n v="1"/>
    <n v="301"/>
    <n v="0"/>
    <n v="0"/>
    <n v="0"/>
    <n v="2501"/>
    <n v="3.43"/>
    <s v="People's Republic of China"/>
    <n v="2"/>
    <n v="1"/>
    <s v="LCL"/>
    <s v="LCL"/>
  </r>
  <r>
    <s v="2016-05-14"/>
    <s v="2016-06-21"/>
    <s v="2016-06-27"/>
    <s v="2016-06-27"/>
    <n v="38"/>
    <n v="44"/>
    <s v="CHITTAGONG"/>
    <s v="FOB"/>
    <x v="0"/>
    <n v="0"/>
    <s v="TCNU7360494"/>
    <s v="RAILWAY"/>
    <s v="GDYNIA"/>
    <s v="1"/>
    <s v="571/2016/6"/>
    <n v="54"/>
    <x v="2"/>
    <x v="17"/>
    <x v="0"/>
    <m/>
    <n v="1"/>
    <n v="2535"/>
    <n v="0"/>
    <n v="0"/>
    <n v="1"/>
    <n v="55344"/>
    <n v="69.900000000000006"/>
    <s v="Bangladesh"/>
    <n v="49"/>
    <n v="21"/>
    <s v="40"/>
    <s v="20"/>
  </r>
  <r>
    <s v="2016-05-14"/>
    <s v="2016-06-21"/>
    <s v="2016-06-27"/>
    <s v="2016-06-27"/>
    <n v="38"/>
    <n v="44"/>
    <s v="CHITTAGONG"/>
    <s v="FOB"/>
    <x v="0"/>
    <n v="1"/>
    <s v="HLXU3260390"/>
    <s v="RAILWAY"/>
    <s v="GDYNIA"/>
    <s v="1"/>
    <s v="43188/2015/8"/>
    <n v="54"/>
    <x v="2"/>
    <x v="14"/>
    <x v="2"/>
    <m/>
    <n v="1"/>
    <n v="622"/>
    <n v="1"/>
    <n v="0"/>
    <n v="0"/>
    <n v="14486"/>
    <n v="11.27"/>
    <s v="Bangladesh"/>
    <n v="8"/>
    <n v="3"/>
    <s v="LCL"/>
    <s v="LCL"/>
  </r>
  <r>
    <s v="2016-05-14"/>
    <s v="2016-06-21"/>
    <s v="2016-06-27"/>
    <s v="2016-06-27"/>
    <n v="38"/>
    <n v="44"/>
    <s v="CHITTAGONG"/>
    <s v="FOB"/>
    <x v="0"/>
    <n v="1"/>
    <m/>
    <s v="RAILWAY"/>
    <s v="GDYNIA"/>
    <s v="1"/>
    <s v="43192/2015/11"/>
    <n v="54"/>
    <x v="2"/>
    <x v="4"/>
    <x v="2"/>
    <m/>
    <n v="1"/>
    <n v="531"/>
    <m/>
    <m/>
    <m/>
    <n v="10946"/>
    <n v="16.989999999999998"/>
    <s v="Bangladesh"/>
    <n v="12"/>
    <n v="5"/>
    <s v="LCL"/>
    <s v="LCL"/>
  </r>
  <r>
    <s v="2016-05-14"/>
    <s v="2016-06-21"/>
    <s v="2016-06-27"/>
    <s v="2016-06-27"/>
    <n v="38"/>
    <n v="44"/>
    <s v="CHITTAGONG"/>
    <s v="FOB"/>
    <x v="0"/>
    <n v="1"/>
    <s v="QCLU4550130"/>
    <s v="RAILWAY"/>
    <s v="GDYNIA"/>
    <s v="1"/>
    <s v="43189/2015/6"/>
    <n v="54"/>
    <x v="2"/>
    <x v="3"/>
    <x v="2"/>
    <m/>
    <n v="1"/>
    <n v="789"/>
    <n v="0"/>
    <n v="0"/>
    <n v="1"/>
    <n v="11233"/>
    <n v="29.04"/>
    <s v="Bangladesh"/>
    <n v="20"/>
    <n v="9"/>
    <s v="20"/>
    <s v="LCL"/>
  </r>
  <r>
    <s v="2016-05-14"/>
    <s v="2016-06-21"/>
    <s v="2016-06-27"/>
    <s v="2016-06-27"/>
    <n v="38"/>
    <n v="44"/>
    <s v="CHITTAGONG"/>
    <s v="FOB"/>
    <x v="0"/>
    <n v="1"/>
    <m/>
    <s v="RAILWAY"/>
    <s v="GDYNIA"/>
    <s v="1"/>
    <s v="574/2016/14"/>
    <n v="54"/>
    <x v="2"/>
    <x v="5"/>
    <x v="2"/>
    <m/>
    <n v="1"/>
    <n v="3070"/>
    <m/>
    <m/>
    <m/>
    <n v="62448"/>
    <n v="36.26"/>
    <s v="Bangladesh"/>
    <n v="25"/>
    <n v="11"/>
    <s v="20"/>
    <s v="LCL"/>
  </r>
  <r>
    <s v="2016-05-14"/>
    <s v="2016-06-21"/>
    <s v="2016-06-27"/>
    <s v="2016-06-27"/>
    <n v="38"/>
    <n v="44"/>
    <s v="CHITTAGONG"/>
    <s v="FOB"/>
    <x v="0"/>
    <n v="1"/>
    <s v="TCLU8083150"/>
    <s v="RAILWAY"/>
    <s v="GDYNIA"/>
    <s v="1"/>
    <s v="43192/2015/10"/>
    <n v="54"/>
    <x v="2"/>
    <x v="4"/>
    <x v="2"/>
    <m/>
    <n v="1"/>
    <n v="1938"/>
    <n v="0"/>
    <n v="0"/>
    <n v="1"/>
    <n v="37107"/>
    <n v="41.8"/>
    <s v="Bangladesh"/>
    <n v="29"/>
    <n v="13"/>
    <s v="40"/>
    <s v="LCL"/>
  </r>
  <r>
    <s v="2016-05-14"/>
    <s v="2016-06-21"/>
    <s v="2016-06-27"/>
    <s v="2016-06-27"/>
    <n v="38"/>
    <n v="44"/>
    <s v="CHITTAGONG"/>
    <s v="FOB"/>
    <x v="0"/>
    <n v="1"/>
    <m/>
    <s v="RAILWAY"/>
    <s v="GDYNIA"/>
    <s v="1"/>
    <s v="43192/2015/9"/>
    <n v="54"/>
    <x v="2"/>
    <x v="4"/>
    <x v="2"/>
    <m/>
    <n v="1"/>
    <n v="566"/>
    <m/>
    <m/>
    <m/>
    <n v="11879"/>
    <n v="13.01"/>
    <s v="Bangladesh"/>
    <n v="9"/>
    <n v="4"/>
    <s v="LCL"/>
    <s v="LCL"/>
  </r>
  <r>
    <s v="2016-05-14"/>
    <s v="2016-06-21"/>
    <s v="2016-06-27"/>
    <s v="2016-06-27"/>
    <n v="38"/>
    <n v="44"/>
    <s v="CHITTAGONG"/>
    <s v="FOB"/>
    <x v="0"/>
    <n v="1"/>
    <m/>
    <s v="RAILWAY"/>
    <s v="GDYNIA"/>
    <s v="1"/>
    <s v="62092/AW16/2"/>
    <n v="52"/>
    <x v="2"/>
    <x v="5"/>
    <x v="2"/>
    <m/>
    <n v="1"/>
    <n v="632"/>
    <m/>
    <m/>
    <m/>
    <n v="15755"/>
    <n v="12.42"/>
    <s v="Bangladesh"/>
    <n v="9"/>
    <n v="4"/>
    <s v="LCL"/>
    <s v="LCL"/>
  </r>
  <r>
    <s v="2016-05-15"/>
    <s v="2016-05-16"/>
    <s v="2016-06-07"/>
    <s v="2016-06-07"/>
    <n v="1"/>
    <n v="23"/>
    <s v="ŁÓDŹ"/>
    <s v="DDU"/>
    <x v="2"/>
    <n v="1"/>
    <s v="AIR"/>
    <s v="TRUCK"/>
    <s v="FRANKFURT"/>
    <s v="1"/>
    <s v="20231/2015/24"/>
    <n v="54"/>
    <x v="0"/>
    <x v="28"/>
    <x v="3"/>
    <n v="1"/>
    <m/>
    <n v="971"/>
    <n v="0"/>
    <n v="0"/>
    <n v="0"/>
    <n v="14876"/>
    <n v="19.16"/>
    <s v="Bangladesh"/>
    <n v="13"/>
    <n v="6"/>
    <s v="LCL"/>
    <s v="LCL"/>
  </r>
  <r>
    <s v="2016-05-15"/>
    <s v="2016-06-05"/>
    <s v="2016-06-15"/>
    <s v="2016-06-15"/>
    <n v="21"/>
    <n v="31"/>
    <s v="TUTICORIN"/>
    <s v="FOB"/>
    <x v="0"/>
    <n v="1"/>
    <s v="MRKU3894210"/>
    <s v="TRUCK"/>
    <s v="HAMBURG"/>
    <s v="1"/>
    <s v="43183/2015/1"/>
    <n v="54"/>
    <x v="2"/>
    <x v="48"/>
    <x v="2"/>
    <m/>
    <n v="1"/>
    <n v="858"/>
    <n v="0"/>
    <n v="0"/>
    <n v="1"/>
    <n v="19530"/>
    <n v="21.96"/>
    <s v="India"/>
    <n v="15"/>
    <n v="7"/>
    <s v="20"/>
    <s v="LCL"/>
  </r>
  <r>
    <s v="2016-05-15"/>
    <s v="2016-06-05"/>
    <s v="2016-06-15"/>
    <s v="2016-06-15"/>
    <n v="21"/>
    <n v="31"/>
    <s v="TUTICORIN"/>
    <s v="FOB"/>
    <x v="0"/>
    <n v="1"/>
    <m/>
    <s v="TRUCK"/>
    <s v="HAMBURG"/>
    <s v="1"/>
    <s v="569/2016/4"/>
    <n v="54"/>
    <x v="2"/>
    <x v="11"/>
    <x v="2"/>
    <m/>
    <n v="1"/>
    <n v="1135"/>
    <m/>
    <m/>
    <m/>
    <n v="22112"/>
    <n v="24.34"/>
    <s v="India"/>
    <n v="17"/>
    <n v="7"/>
    <s v="20"/>
    <s v="LCL"/>
  </r>
  <r>
    <s v="2016-05-15"/>
    <s v="2016-06-05"/>
    <s v="2016-06-15"/>
    <s v="2016-06-15"/>
    <n v="21"/>
    <n v="31"/>
    <s v="TUTICORIN"/>
    <s v="FOB"/>
    <x v="0"/>
    <n v="1"/>
    <m/>
    <s v="TRUCK"/>
    <s v="HAMBURG"/>
    <s v="1"/>
    <s v="716/2016/6"/>
    <n v="54"/>
    <x v="2"/>
    <x v="21"/>
    <x v="2"/>
    <m/>
    <n v="1"/>
    <n v="230"/>
    <m/>
    <m/>
    <m/>
    <n v="4801"/>
    <n v="4.17"/>
    <s v="India"/>
    <n v="3"/>
    <n v="1"/>
    <s v="LCL"/>
    <s v="LCL"/>
  </r>
  <r>
    <s v="2016-05-16"/>
    <s v="2016-06-16"/>
    <s v="2016-06-21"/>
    <s v="2016-06-21"/>
    <n v="31"/>
    <n v="36"/>
    <s v="NINGBO"/>
    <s v="FOB"/>
    <x v="0"/>
    <n v="0"/>
    <s v="GATU8545710,MIEU0026863,MRKU4378116,PONU8079331"/>
    <s v="RAILWAY"/>
    <s v="GDAŃSK"/>
    <s v="1"/>
    <s v="62103/AW16/1"/>
    <n v="52"/>
    <x v="2"/>
    <x v="0"/>
    <x v="0"/>
    <m/>
    <n v="1"/>
    <n v="5794"/>
    <n v="0"/>
    <n v="0"/>
    <n v="4"/>
    <n v="109159"/>
    <n v="242.96"/>
    <s v="People's Republic of China"/>
    <n v="170"/>
    <n v="73"/>
    <n v="40"/>
    <n v="40"/>
  </r>
  <r>
    <m/>
    <m/>
    <m/>
    <m/>
    <m/>
    <m/>
    <m/>
    <m/>
    <x v="0"/>
    <m/>
    <m/>
    <m/>
    <m/>
    <m/>
    <m/>
    <m/>
    <x v="1"/>
    <x v="16"/>
    <x v="0"/>
    <m/>
    <n v="1"/>
    <m/>
    <m/>
    <m/>
    <m/>
    <m/>
    <m/>
    <m/>
    <n v="0"/>
    <n v="0"/>
    <n v="40"/>
    <n v="40"/>
  </r>
  <r>
    <m/>
    <m/>
    <m/>
    <m/>
    <m/>
    <m/>
    <m/>
    <m/>
    <x v="0"/>
    <m/>
    <m/>
    <m/>
    <m/>
    <m/>
    <m/>
    <m/>
    <x v="1"/>
    <x v="16"/>
    <x v="0"/>
    <m/>
    <n v="1"/>
    <m/>
    <m/>
    <m/>
    <m/>
    <m/>
    <m/>
    <m/>
    <n v="0"/>
    <n v="0"/>
    <n v="40"/>
    <m/>
  </r>
  <r>
    <s v="2016-05-16"/>
    <s v="2016-06-16"/>
    <s v="2016-06-22"/>
    <s v="2016-06-22"/>
    <n v="31"/>
    <n v="37"/>
    <s v="NINGBO"/>
    <s v="FOB"/>
    <x v="0"/>
    <n v="0"/>
    <s v="MRKU0978410,MRKU3230274,MSKU0436371,MSKU9596555,MSKU9829580"/>
    <s v="RAILWAY"/>
    <s v="GDAŃSK"/>
    <s v="1"/>
    <s v="577/2016/8"/>
    <n v="54"/>
    <x v="2"/>
    <x v="0"/>
    <x v="0"/>
    <m/>
    <n v="1"/>
    <n v="4843"/>
    <n v="0"/>
    <n v="1"/>
    <n v="4"/>
    <n v="78668"/>
    <n v="293.83"/>
    <s v="People's Republic of China"/>
    <n v="206"/>
    <n v="88"/>
    <s v="40HC"/>
    <n v="40"/>
  </r>
  <r>
    <m/>
    <m/>
    <m/>
    <m/>
    <m/>
    <m/>
    <m/>
    <m/>
    <x v="0"/>
    <m/>
    <m/>
    <m/>
    <m/>
    <m/>
    <m/>
    <m/>
    <x v="1"/>
    <x v="16"/>
    <x v="0"/>
    <m/>
    <n v="1"/>
    <m/>
    <m/>
    <m/>
    <m/>
    <m/>
    <m/>
    <m/>
    <n v="0"/>
    <n v="0"/>
    <s v="40HC"/>
    <n v="40"/>
  </r>
  <r>
    <m/>
    <m/>
    <m/>
    <m/>
    <m/>
    <m/>
    <m/>
    <m/>
    <x v="0"/>
    <m/>
    <m/>
    <m/>
    <m/>
    <m/>
    <m/>
    <m/>
    <x v="1"/>
    <x v="16"/>
    <x v="0"/>
    <m/>
    <n v="1"/>
    <m/>
    <m/>
    <m/>
    <m/>
    <m/>
    <m/>
    <m/>
    <n v="0"/>
    <n v="0"/>
    <n v="40"/>
    <m/>
  </r>
  <r>
    <s v="2016-05-16"/>
    <s v="2016-06-16"/>
    <s v="2016-06-22"/>
    <s v="2016-06-22"/>
    <n v="31"/>
    <n v="37"/>
    <s v="NINGBO"/>
    <s v="FOB"/>
    <x v="0"/>
    <n v="0"/>
    <s v="MRKU2267140,MSKU6378668"/>
    <s v="RAILWAY"/>
    <s v="GDAŃSK"/>
    <s v="1"/>
    <s v="707/2016/1"/>
    <n v="54"/>
    <x v="2"/>
    <x v="39"/>
    <x v="0"/>
    <m/>
    <n v="1"/>
    <n v="3194"/>
    <n v="0"/>
    <n v="1"/>
    <n v="1"/>
    <n v="60514"/>
    <n v="113.88"/>
    <s v="People's Republic of China"/>
    <n v="80"/>
    <n v="34"/>
    <s v="45"/>
    <s v="40"/>
  </r>
  <r>
    <s v="2016-05-16"/>
    <s v="2016-06-16"/>
    <s v="2016-06-22"/>
    <s v="2016-06-22"/>
    <n v="31"/>
    <n v="37"/>
    <s v="NINGBO"/>
    <s v="FOB"/>
    <x v="0"/>
    <n v="0"/>
    <s v="MRKU4392454,MSKU9692121,PONU7412005"/>
    <s v="TRUCK"/>
    <s v="GDAŃSK"/>
    <s v="1"/>
    <s v="577/2016/7"/>
    <n v="54"/>
    <x v="2"/>
    <x v="0"/>
    <x v="0"/>
    <m/>
    <n v="1"/>
    <n v="3558"/>
    <n v="0"/>
    <n v="0"/>
    <n v="3"/>
    <n v="73999"/>
    <n v="191.66"/>
    <s v="People's Republic of China"/>
    <n v="134"/>
    <n v="57"/>
    <n v="40"/>
    <n v="40"/>
  </r>
  <r>
    <m/>
    <m/>
    <m/>
    <m/>
    <m/>
    <m/>
    <m/>
    <m/>
    <x v="0"/>
    <m/>
    <m/>
    <m/>
    <m/>
    <m/>
    <m/>
    <m/>
    <x v="1"/>
    <x v="16"/>
    <x v="0"/>
    <m/>
    <n v="1"/>
    <m/>
    <m/>
    <m/>
    <m/>
    <m/>
    <m/>
    <m/>
    <n v="0"/>
    <n v="0"/>
    <n v="40"/>
    <n v="20"/>
  </r>
  <r>
    <s v="2016-05-16"/>
    <s v="2016-06-16"/>
    <s v="2016-06-23"/>
    <s v="2016-06-23"/>
    <n v="31"/>
    <n v="38"/>
    <s v="NINGBO"/>
    <s v="FOB"/>
    <x v="0"/>
    <n v="0"/>
    <s v="MSKU0343896,MSKU1054584"/>
    <s v="TRUCK"/>
    <s v="GDAŃSK"/>
    <s v="1"/>
    <s v="61863/AW16/1"/>
    <n v="54"/>
    <x v="2"/>
    <x v="52"/>
    <x v="0"/>
    <m/>
    <n v="1"/>
    <n v="1758"/>
    <n v="0"/>
    <n v="0"/>
    <n v="2"/>
    <n v="23384"/>
    <n v="122.3"/>
    <s v="People's Republic of China"/>
    <n v="86"/>
    <n v="37"/>
    <s v="???ilość kont"/>
    <s v="40"/>
  </r>
  <r>
    <s v="2016-05-16"/>
    <s v="2016-06-21"/>
    <s v="2016-06-24"/>
    <s v="2016-06-24"/>
    <n v="36"/>
    <n v="39"/>
    <s v="TUTICORIN"/>
    <s v="FOB"/>
    <x v="0"/>
    <n v="0"/>
    <s v="HLXU1160710"/>
    <s v="TRUCK"/>
    <s v="GDYNIA"/>
    <s v="1"/>
    <s v="43190/2015/6"/>
    <n v="54"/>
    <x v="2"/>
    <x v="10"/>
    <x v="0"/>
    <m/>
    <n v="1"/>
    <n v="830"/>
    <n v="1"/>
    <n v="0"/>
    <n v="0"/>
    <n v="14786"/>
    <n v="23.73"/>
    <s v="India"/>
    <n v="17"/>
    <n v="7"/>
    <s v="20"/>
    <s v="LCL"/>
  </r>
  <r>
    <s v="2016-05-18"/>
    <s v="2016-06-16"/>
    <s v="2016-06-24"/>
    <s v="2016-06-24"/>
    <n v="29"/>
    <n v="37"/>
    <s v="SHENZHEN"/>
    <s v="FOB"/>
    <x v="0"/>
    <n v="0"/>
    <s v="CLHU4521610"/>
    <s v="TRUCK"/>
    <s v="GDAŃSK"/>
    <s v="1"/>
    <s v="7536/2016/1"/>
    <n v="51"/>
    <x v="2"/>
    <x v="19"/>
    <x v="0"/>
    <m/>
    <n v="1"/>
    <n v="2497"/>
    <n v="1"/>
    <n v="0"/>
    <n v="0"/>
    <n v="21200"/>
    <n v="33.26"/>
    <s v="People's Republic of China"/>
    <n v="23"/>
    <n v="10"/>
    <s v="20"/>
    <s v="LCL"/>
  </r>
  <r>
    <s v="2016-05-18"/>
    <s v="2016-06-27"/>
    <s v="2016-06-30"/>
    <s v="2016-06-30"/>
    <n v="40"/>
    <n v="43"/>
    <s v="XIAMEN"/>
    <s v="FOB"/>
    <x v="0"/>
    <n v="0"/>
    <s v="HLXU6414062"/>
    <s v="TRUCK"/>
    <s v="GDAŃSK"/>
    <s v="1"/>
    <s v="7533/2016/1"/>
    <n v="54"/>
    <x v="2"/>
    <x v="84"/>
    <x v="0"/>
    <m/>
    <n v="1"/>
    <n v="2139"/>
    <n v="0"/>
    <n v="0"/>
    <n v="1"/>
    <n v="24019"/>
    <n v="39.01"/>
    <s v="People's Republic of China"/>
    <n v="27"/>
    <n v="12"/>
    <s v="20"/>
    <s v="LCL"/>
  </r>
  <r>
    <s v="2016-05-18"/>
    <s v="2016-06-27"/>
    <s v="2016-06-30"/>
    <s v="2016-06-30"/>
    <n v="40"/>
    <n v="43"/>
    <s v="XIAMEN"/>
    <s v="FOB"/>
    <x v="0"/>
    <n v="1"/>
    <s v="HLXU8300984"/>
    <s v="TRUCK"/>
    <s v="GDAŃSK"/>
    <s v="1"/>
    <s v="2581/2016/1"/>
    <n v="52"/>
    <x v="2"/>
    <x v="55"/>
    <x v="0"/>
    <m/>
    <n v="1"/>
    <n v="43"/>
    <n v="0"/>
    <n v="0"/>
    <n v="1"/>
    <n v="4300"/>
    <n v="3.86"/>
    <s v="People's Republic of China"/>
    <n v="3"/>
    <n v="1"/>
    <s v="LCL"/>
    <s v="LCL"/>
  </r>
  <r>
    <s v="2016-05-18"/>
    <s v="2016-06-27"/>
    <s v="2016-06-30"/>
    <s v="2016-06-30"/>
    <n v="40"/>
    <n v="43"/>
    <s v="XIAMEN"/>
    <s v="FOB"/>
    <x v="0"/>
    <n v="1"/>
    <s v="HLXU8300984,TCNU7549220"/>
    <s v="TRUCK"/>
    <s v="GDAŃSK"/>
    <s v="1"/>
    <s v="278/2016/7"/>
    <n v="54"/>
    <x v="2"/>
    <x v="55"/>
    <x v="0"/>
    <m/>
    <n v="1"/>
    <n v="1285"/>
    <n v="0"/>
    <n v="0"/>
    <n v="2"/>
    <n v="14851"/>
    <n v="62.64"/>
    <s v="People's Republic of China"/>
    <n v="44"/>
    <n v="19"/>
    <s v="40"/>
    <s v="20"/>
  </r>
  <r>
    <s v="2016-05-18"/>
    <s v="2016-06-27"/>
    <s v="2016-07-01"/>
    <s v="2016-07-01"/>
    <n v="40"/>
    <n v="44"/>
    <s v="XIAMEN"/>
    <s v="FOB"/>
    <x v="0"/>
    <n v="0"/>
    <s v="HLBU1057725"/>
    <s v="RAILWAY"/>
    <s v="GDAŃSK"/>
    <s v="1"/>
    <s v="1037/2016/4"/>
    <n v="54"/>
    <x v="2"/>
    <x v="8"/>
    <x v="0"/>
    <m/>
    <n v="1"/>
    <n v="1606"/>
    <n v="0"/>
    <n v="1"/>
    <n v="0"/>
    <n v="34774"/>
    <n v="46.09"/>
    <s v="People's Republic of China"/>
    <n v="32"/>
    <n v="14"/>
    <s v="40"/>
    <s v="LCL"/>
  </r>
  <r>
    <s v="2016-05-18"/>
    <s v="2016-06-27"/>
    <s v="2016-07-01"/>
    <s v="2016-07-01"/>
    <n v="40"/>
    <n v="44"/>
    <s v="XIAMEN"/>
    <s v="FOB"/>
    <x v="0"/>
    <n v="0"/>
    <s v="HLXU6226110"/>
    <s v="RAILWAY"/>
    <s v="GDAŃSK"/>
    <s v="1"/>
    <s v="43196/2015/1"/>
    <n v="54"/>
    <x v="2"/>
    <x v="73"/>
    <x v="0"/>
    <m/>
    <n v="1"/>
    <n v="2857"/>
    <n v="0"/>
    <n v="0"/>
    <n v="1"/>
    <n v="53202"/>
    <n v="46.48"/>
    <s v="People's Republic of China"/>
    <n v="33"/>
    <n v="14"/>
    <s v="40"/>
    <s v="LCL"/>
  </r>
  <r>
    <s v="2016-05-19"/>
    <s v="2016-05-20"/>
    <s v="2016-05-25"/>
    <s v="2016-05-25"/>
    <n v="1"/>
    <n v="6"/>
    <s v="ŁÓDŹ"/>
    <s v="DDU"/>
    <x v="2"/>
    <n v="1"/>
    <s v="AIR"/>
    <s v="TRUCK"/>
    <s v="FRANKFURT"/>
    <s v="1"/>
    <s v="20467/2015/4"/>
    <n v="54"/>
    <x v="0"/>
    <x v="4"/>
    <x v="3"/>
    <n v="1"/>
    <m/>
    <n v="301"/>
    <n v="0"/>
    <n v="0"/>
    <n v="0"/>
    <n v="5027"/>
    <m/>
    <s v="Bangladesh"/>
    <n v="0"/>
    <n v="0"/>
    <s v="LCL"/>
    <s v="LCL"/>
  </r>
  <r>
    <s v="2016-05-19"/>
    <s v="2016-05-20"/>
    <s v="2016-05-25"/>
    <s v="2016-05-25"/>
    <n v="1"/>
    <n v="6"/>
    <s v="ŁÓDŹ"/>
    <s v="DDU"/>
    <x v="2"/>
    <n v="1"/>
    <s v="AIR"/>
    <s v="TRUCK"/>
    <s v="FRANKFURT"/>
    <s v="1"/>
    <s v="20467/2015/5"/>
    <n v="54"/>
    <x v="0"/>
    <x v="4"/>
    <x v="3"/>
    <n v="1"/>
    <m/>
    <n v="261"/>
    <n v="0"/>
    <n v="0"/>
    <n v="0"/>
    <n v="3820"/>
    <m/>
    <s v="Bangladesh"/>
    <n v="0"/>
    <n v="0"/>
    <s v="LCL"/>
    <s v="LCL"/>
  </r>
  <r>
    <s v="2016-05-20"/>
    <s v="2016-06-16"/>
    <s v="2016-06-21"/>
    <s v="2016-06-21"/>
    <n v="27"/>
    <n v="32"/>
    <s v="NHAVA SHEVA"/>
    <s v="FOB"/>
    <x v="0"/>
    <n v="0"/>
    <s v="MSKU6697691"/>
    <s v="TRUCK"/>
    <s v="HAMBURG"/>
    <s v="1"/>
    <s v="688/2016/1"/>
    <n v="54"/>
    <x v="2"/>
    <x v="25"/>
    <x v="0"/>
    <m/>
    <n v="1"/>
    <n v="3320"/>
    <n v="0"/>
    <n v="1"/>
    <n v="0"/>
    <n v="53092"/>
    <n v="55.6"/>
    <s v="India"/>
    <n v="39"/>
    <n v="17"/>
    <s v="40"/>
    <s v="20"/>
  </r>
  <r>
    <s v="2016-05-20"/>
    <s v="2016-06-27"/>
    <s v="2016-06-30"/>
    <s v="2016-06-30"/>
    <n v="38"/>
    <n v="41"/>
    <s v="SHANGHAI"/>
    <s v="FOB"/>
    <x v="0"/>
    <n v="0"/>
    <s v="ITAU4177635"/>
    <s v="TRUCK"/>
    <s v="GDAŃSK"/>
    <s v="1"/>
    <s v="588/2016/2"/>
    <n v="52"/>
    <x v="2"/>
    <x v="45"/>
    <x v="0"/>
    <m/>
    <n v="1"/>
    <n v="3531"/>
    <n v="0"/>
    <n v="1"/>
    <n v="0"/>
    <n v="51730"/>
    <n v="38.450000000000003"/>
    <s v="People's Republic of China"/>
    <n v="27"/>
    <n v="12"/>
    <s v="20"/>
    <s v="LCL"/>
  </r>
  <r>
    <s v="2016-05-20"/>
    <s v="2016-06-27"/>
    <s v="2016-06-30"/>
    <s v="2016-06-30"/>
    <n v="38"/>
    <n v="41"/>
    <s v="SHANGHAI"/>
    <s v="FOB"/>
    <x v="0"/>
    <n v="0"/>
    <s v="ITAU4191865,TRLU4807765"/>
    <s v="TRUCK"/>
    <s v="GDAŃSK"/>
    <s v="1"/>
    <s v="687/2016/2"/>
    <n v="54"/>
    <x v="2"/>
    <x v="79"/>
    <x v="0"/>
    <m/>
    <n v="1"/>
    <n v="1412"/>
    <n v="0"/>
    <n v="2"/>
    <n v="0"/>
    <n v="12699"/>
    <n v="112.03"/>
    <s v="People's Republic of China"/>
    <n v="78"/>
    <n v="34"/>
    <s v="45"/>
    <s v="40"/>
  </r>
  <r>
    <s v="2016-05-20"/>
    <s v="2016-06-27"/>
    <s v="2016-06-30"/>
    <s v="2016-06-30"/>
    <n v="38"/>
    <n v="41"/>
    <s v="SHANGHAI"/>
    <s v="FOB"/>
    <x v="0"/>
    <n v="0"/>
    <s v="SEGU5632998"/>
    <s v="TRUCK"/>
    <s v="GDAŃSK"/>
    <s v="1"/>
    <s v="280/2016/1"/>
    <n v="54"/>
    <x v="2"/>
    <x v="40"/>
    <x v="0"/>
    <m/>
    <n v="1"/>
    <n v="2820"/>
    <n v="0"/>
    <n v="0"/>
    <n v="1"/>
    <n v="71413"/>
    <n v="69.11"/>
    <s v="People's Republic of China"/>
    <n v="48"/>
    <n v="21"/>
    <s v="40"/>
    <s v="20"/>
  </r>
  <r>
    <s v="2016-05-20"/>
    <s v="2016-06-27"/>
    <s v="2016-06-30"/>
    <s v="2016-06-30"/>
    <n v="38"/>
    <n v="41"/>
    <s v="SHANGHAI"/>
    <s v="FOB"/>
    <x v="0"/>
    <n v="0"/>
    <s v="TCLU4163344"/>
    <s v="TRUCK"/>
    <s v="GDAŃSK"/>
    <s v="1"/>
    <s v="281/2016/1"/>
    <n v="54"/>
    <x v="2"/>
    <x v="85"/>
    <x v="0"/>
    <m/>
    <n v="1"/>
    <n v="550"/>
    <n v="0"/>
    <n v="1"/>
    <n v="0"/>
    <n v="9285"/>
    <n v="50"/>
    <s v="People's Republic of China"/>
    <n v="35"/>
    <n v="15"/>
    <s v="40"/>
    <s v="20"/>
  </r>
  <r>
    <s v="2016-05-20"/>
    <s v="2016-06-27"/>
    <s v="2016-07-01"/>
    <s v="2016-07-01"/>
    <n v="38"/>
    <n v="42"/>
    <s v="SHANGHAI"/>
    <s v="FOB"/>
    <x v="0"/>
    <n v="0"/>
    <s v="CPSU4061814,GATU8420992,HLXU8031930,TTNU5806635"/>
    <s v="RAILWAY"/>
    <s v="GDAŃSK"/>
    <s v="1"/>
    <s v="8343/2016/1"/>
    <n v="51"/>
    <x v="2"/>
    <x v="79"/>
    <x v="0"/>
    <m/>
    <n v="1"/>
    <n v="5680"/>
    <n v="0"/>
    <n v="2"/>
    <n v="2"/>
    <n v="92961"/>
    <n v="232.18"/>
    <s v="People's Republic of China"/>
    <n v="163"/>
    <n v="70"/>
    <s v="40HC"/>
    <n v="40"/>
  </r>
  <r>
    <m/>
    <m/>
    <m/>
    <m/>
    <m/>
    <m/>
    <m/>
    <m/>
    <x v="0"/>
    <m/>
    <m/>
    <m/>
    <m/>
    <m/>
    <m/>
    <m/>
    <x v="1"/>
    <x v="16"/>
    <x v="0"/>
    <m/>
    <n v="1"/>
    <m/>
    <m/>
    <m/>
    <m/>
    <m/>
    <m/>
    <m/>
    <n v="0"/>
    <n v="0"/>
    <s v="40HC"/>
    <n v="20"/>
  </r>
  <r>
    <s v="2016-05-20"/>
    <s v="2016-06-27"/>
    <s v="2016-07-01"/>
    <s v="2016-07-01"/>
    <n v="38"/>
    <n v="42"/>
    <s v="SHANGHAI"/>
    <s v="FOB"/>
    <x v="0"/>
    <n v="0"/>
    <s v="HLBU1397047"/>
    <s v="RAILWAY"/>
    <s v="GDAŃSK"/>
    <s v="1"/>
    <s v="287/2016/1"/>
    <n v="54"/>
    <x v="2"/>
    <x v="41"/>
    <x v="0"/>
    <m/>
    <n v="1"/>
    <n v="1770"/>
    <n v="0"/>
    <n v="1"/>
    <n v="0"/>
    <n v="26124"/>
    <n v="42.47"/>
    <s v="People's Republic of China"/>
    <n v="30"/>
    <n v="13"/>
    <s v="40"/>
    <s v="LCL"/>
  </r>
  <r>
    <s v="2016-05-20"/>
    <s v="2016-06-27"/>
    <s v="2016-07-01"/>
    <s v="2016-07-01"/>
    <n v="38"/>
    <n v="42"/>
    <s v="SHANGHAI"/>
    <s v="FOB"/>
    <x v="0"/>
    <n v="1"/>
    <s v="HLXU5349975"/>
    <s v="RAILWAY"/>
    <s v="GDAŃSK"/>
    <s v="1"/>
    <s v="1071/2016/2"/>
    <n v="52"/>
    <x v="2"/>
    <x v="44"/>
    <x v="2"/>
    <m/>
    <n v="1"/>
    <n v="895"/>
    <n v="0"/>
    <n v="1"/>
    <n v="0"/>
    <n v="11341"/>
    <n v="17.48"/>
    <s v="People's Republic of China"/>
    <n v="12"/>
    <n v="5"/>
    <s v="LCL"/>
    <s v="LCL"/>
  </r>
  <r>
    <s v="2016-05-20"/>
    <s v="2016-06-27"/>
    <s v="2016-07-01"/>
    <s v="2016-07-01"/>
    <n v="38"/>
    <n v="42"/>
    <s v="SHANGHAI"/>
    <s v="FOB"/>
    <x v="0"/>
    <n v="1"/>
    <m/>
    <s v="RAILWAY"/>
    <s v="GDAŃSK"/>
    <s v="1"/>
    <s v="1785/2016/1"/>
    <n v="54"/>
    <x v="2"/>
    <x v="51"/>
    <x v="2"/>
    <m/>
    <n v="1"/>
    <n v="258"/>
    <m/>
    <m/>
    <m/>
    <n v="5032"/>
    <n v="5"/>
    <s v="People's Republic of China"/>
    <n v="4"/>
    <n v="2"/>
    <s v="LCL"/>
    <s v="LCL"/>
  </r>
  <r>
    <s v="2016-05-20"/>
    <s v="2016-06-27"/>
    <s v="2016-07-01"/>
    <s v="2016-07-01"/>
    <n v="38"/>
    <n v="42"/>
    <s v="SHANGHAI"/>
    <s v="FOB"/>
    <x v="0"/>
    <n v="1"/>
    <m/>
    <s v="RAILWAY"/>
    <s v="GDAŃSK"/>
    <s v="1"/>
    <s v="1799/2016/1"/>
    <n v="52"/>
    <x v="2"/>
    <x v="32"/>
    <x v="2"/>
    <m/>
    <n v="1"/>
    <n v="89"/>
    <m/>
    <m/>
    <m/>
    <n v="10369"/>
    <n v="5.39"/>
    <s v="People's Republic of China"/>
    <n v="4"/>
    <n v="2"/>
    <s v="LCL"/>
    <s v="LCL"/>
  </r>
  <r>
    <s v="2016-05-20"/>
    <s v="2016-06-27"/>
    <s v="2016-07-01"/>
    <s v="2016-07-01"/>
    <n v="38"/>
    <n v="42"/>
    <s v="SHANGHAI"/>
    <s v="FOB"/>
    <x v="0"/>
    <n v="1"/>
    <m/>
    <s v="RAILWAY"/>
    <s v="GDAŃSK"/>
    <s v="1"/>
    <s v="5878/2016/1"/>
    <n v="52"/>
    <x v="2"/>
    <x v="31"/>
    <x v="2"/>
    <m/>
    <n v="1"/>
    <n v="33"/>
    <m/>
    <m/>
    <m/>
    <n v="1740"/>
    <n v="2.33"/>
    <s v="People's Republic of China"/>
    <n v="2"/>
    <n v="1"/>
    <s v="LCL"/>
    <s v="LCL"/>
  </r>
  <r>
    <s v="2016-05-20"/>
    <s v="2016-06-27"/>
    <s v="2016-07-01"/>
    <s v="2016-07-01"/>
    <n v="38"/>
    <n v="42"/>
    <s v="SHANGHAI"/>
    <s v="FOB"/>
    <x v="0"/>
    <n v="1"/>
    <m/>
    <s v="RAILWAY"/>
    <s v="GDAŃSK"/>
    <s v="1"/>
    <s v="6237/2016/1"/>
    <n v="54"/>
    <x v="2"/>
    <x v="12"/>
    <x v="2"/>
    <m/>
    <n v="1"/>
    <n v="146"/>
    <m/>
    <m/>
    <m/>
    <n v="2513"/>
    <n v="5.7"/>
    <s v="People's Republic of China"/>
    <n v="4"/>
    <n v="2"/>
    <s v="LCL"/>
    <s v="LCL"/>
  </r>
  <r>
    <s v="2016-05-20"/>
    <s v="2016-06-27"/>
    <s v="2016-07-04"/>
    <s v="2016-07-04"/>
    <n v="38"/>
    <n v="45"/>
    <s v="SHANGHAI"/>
    <s v="FOB"/>
    <x v="0"/>
    <n v="0"/>
    <s v="FCIU8544504,HLXU8203670,SEGU5669370,SEGU5669410,TCLU8087540,TCNU9589089"/>
    <s v="RAILWAY"/>
    <s v="GDAŃSK"/>
    <s v="1"/>
    <s v="62805/AW16/2"/>
    <n v="52"/>
    <x v="2"/>
    <x v="42"/>
    <x v="0"/>
    <m/>
    <n v="1"/>
    <n v="20792"/>
    <n v="0"/>
    <n v="0"/>
    <n v="6"/>
    <n v="393878"/>
    <n v="350.59"/>
    <s v="People's Republic of China"/>
    <n v="245"/>
    <n v="105"/>
    <s v="40HC"/>
    <n v="40"/>
  </r>
  <r>
    <m/>
    <m/>
    <m/>
    <m/>
    <m/>
    <m/>
    <m/>
    <m/>
    <x v="0"/>
    <m/>
    <m/>
    <m/>
    <m/>
    <m/>
    <m/>
    <m/>
    <x v="1"/>
    <x v="16"/>
    <x v="0"/>
    <m/>
    <n v="1"/>
    <m/>
    <m/>
    <m/>
    <m/>
    <m/>
    <m/>
    <m/>
    <n v="0"/>
    <n v="0"/>
    <s v="40HC"/>
    <n v="40"/>
  </r>
  <r>
    <m/>
    <m/>
    <m/>
    <m/>
    <m/>
    <m/>
    <m/>
    <m/>
    <x v="0"/>
    <m/>
    <m/>
    <m/>
    <m/>
    <m/>
    <m/>
    <m/>
    <x v="1"/>
    <x v="16"/>
    <x v="0"/>
    <m/>
    <n v="1"/>
    <m/>
    <m/>
    <m/>
    <m/>
    <m/>
    <m/>
    <m/>
    <n v="0"/>
    <n v="0"/>
    <s v="40HC"/>
    <n v="40"/>
  </r>
  <r>
    <m/>
    <m/>
    <m/>
    <m/>
    <m/>
    <m/>
    <m/>
    <m/>
    <x v="0"/>
    <m/>
    <m/>
    <m/>
    <m/>
    <m/>
    <m/>
    <m/>
    <x v="1"/>
    <x v="16"/>
    <x v="4"/>
    <m/>
    <m/>
    <m/>
    <m/>
    <m/>
    <m/>
    <m/>
    <m/>
    <m/>
    <n v="0"/>
    <n v="0"/>
    <n v="20"/>
    <n v="20"/>
  </r>
  <r>
    <s v="2016-05-21"/>
    <s v="2016-05-22"/>
    <s v="2016-05-30"/>
    <s v="2016-05-30"/>
    <n v="1"/>
    <n v="9"/>
    <s v="ŁÓDŹ"/>
    <s v="DDU"/>
    <x v="2"/>
    <n v="1"/>
    <s v="AIR"/>
    <s v="TRUCK"/>
    <s v="FRANKFURT"/>
    <s v="1"/>
    <s v="20808/2015/6"/>
    <n v="54"/>
    <x v="0"/>
    <x v="14"/>
    <x v="3"/>
    <n v="1"/>
    <m/>
    <n v="467"/>
    <n v="0"/>
    <n v="0"/>
    <n v="0"/>
    <n v="9477"/>
    <n v="9.4700000000000006"/>
    <s v="Bangladesh"/>
    <n v="7"/>
    <n v="3"/>
    <s v="LCL"/>
    <s v="LCL"/>
  </r>
  <r>
    <s v="2016-05-21"/>
    <s v="2016-06-27"/>
    <s v="2016-06-30"/>
    <s v="2016-06-30"/>
    <n v="37"/>
    <n v="40"/>
    <s v="NINGBO"/>
    <s v="FOB"/>
    <x v="0"/>
    <n v="0"/>
    <s v="HLXU1289374"/>
    <s v="TRUCK"/>
    <s v="GDAŃSK"/>
    <s v="1"/>
    <s v="703/2016/5"/>
    <n v="54"/>
    <x v="2"/>
    <x v="22"/>
    <x v="0"/>
    <m/>
    <n v="1"/>
    <n v="724"/>
    <n v="1"/>
    <n v="0"/>
    <n v="0"/>
    <n v="15040"/>
    <n v="26.35"/>
    <s v="People's Republic of China"/>
    <n v="18"/>
    <n v="8"/>
    <s v="20"/>
    <s v="LCL"/>
  </r>
  <r>
    <s v="2016-05-21"/>
    <s v="2016-06-27"/>
    <s v="2016-06-30"/>
    <s v="2016-06-30"/>
    <n v="37"/>
    <n v="40"/>
    <s v="NINGBO"/>
    <s v="FOB"/>
    <x v="0"/>
    <n v="0"/>
    <s v="HLXU5156472"/>
    <s v="TRUCK"/>
    <s v="GDAŃSK"/>
    <s v="1"/>
    <s v="703/2016/2"/>
    <n v="54"/>
    <x v="2"/>
    <x v="22"/>
    <x v="0"/>
    <m/>
    <n v="1"/>
    <n v="1497"/>
    <n v="0"/>
    <n v="1"/>
    <n v="0"/>
    <n v="29071"/>
    <n v="54.22"/>
    <s v="People's Republic of China"/>
    <n v="38"/>
    <n v="16"/>
    <s v="40"/>
    <s v="20"/>
  </r>
  <r>
    <s v="2016-05-21"/>
    <s v="2016-06-27"/>
    <s v="2016-07-01"/>
    <s v="2016-07-01"/>
    <n v="37"/>
    <n v="41"/>
    <s v="SHENZHEN"/>
    <s v="FOB"/>
    <x v="0"/>
    <n v="0"/>
    <s v="HLXU3323800"/>
    <s v="RAILWAY"/>
    <s v="GDAŃSK"/>
    <s v="1"/>
    <s v="8041/2016/1"/>
    <n v="51"/>
    <x v="2"/>
    <x v="58"/>
    <x v="0"/>
    <m/>
    <n v="1"/>
    <n v="1840"/>
    <n v="1"/>
    <n v="0"/>
    <n v="0"/>
    <n v="14130"/>
    <n v="27.22"/>
    <s v="People's Republic of China"/>
    <n v="19"/>
    <n v="8"/>
    <s v="20"/>
    <s v="LCL"/>
  </r>
  <r>
    <s v="2016-05-22"/>
    <s v="2016-06-08"/>
    <s v="2016-06-09"/>
    <s v="2016-06-09"/>
    <n v="17"/>
    <n v="18"/>
    <s v="ŁÓDŹ"/>
    <s v="DDU"/>
    <x v="4"/>
    <n v="0"/>
    <s v="TGHU7785741"/>
    <s v="RAILWAY"/>
    <s v="MAŁASZEWICZE"/>
    <s v="1"/>
    <s v="276/2016/1"/>
    <n v="54"/>
    <x v="2"/>
    <x v="36"/>
    <x v="0"/>
    <m/>
    <n v="1"/>
    <n v="1494"/>
    <n v="0"/>
    <n v="1"/>
    <n v="0"/>
    <n v="23926"/>
    <n v="26.66"/>
    <s v="People's Republic of China"/>
    <n v="19"/>
    <n v="8"/>
    <s v="20"/>
    <s v="LCL"/>
  </r>
  <r>
    <s v="2016-05-23"/>
    <s v="2016-06-23"/>
    <s v="2016-06-27"/>
    <s v="2016-06-27"/>
    <n v="31"/>
    <n v="35"/>
    <s v="NINGBO"/>
    <s v="FOB"/>
    <x v="0"/>
    <n v="0"/>
    <s v="MAEU6343787"/>
    <s v="RAILWAY"/>
    <s v="GDAŃSK"/>
    <s v="1"/>
    <s v="928/2016/1"/>
    <n v="54"/>
    <x v="2"/>
    <x v="29"/>
    <x v="0"/>
    <m/>
    <n v="1"/>
    <n v="948"/>
    <n v="0"/>
    <n v="1"/>
    <n v="0"/>
    <n v="20596"/>
    <n v="36.479999999999997"/>
    <s v="People's Republic of China"/>
    <n v="26"/>
    <n v="11"/>
    <s v="20"/>
    <s v="LCL"/>
  </r>
  <r>
    <s v="2016-05-23"/>
    <s v="2016-06-23"/>
    <s v="2016-06-28"/>
    <s v="2016-06-28"/>
    <n v="31"/>
    <n v="36"/>
    <s v="NINGBO"/>
    <s v="FOB"/>
    <x v="0"/>
    <n v="0"/>
    <s v="MRKU0162875,MSKU6100928,MSKU6628160,PONU7900484"/>
    <s v="RAILWAY"/>
    <s v="GDAŃSK"/>
    <s v="1"/>
    <s v="7559/2016/2"/>
    <n v="51"/>
    <x v="2"/>
    <x v="23"/>
    <x v="0"/>
    <m/>
    <n v="1"/>
    <n v="4384"/>
    <n v="0"/>
    <n v="3"/>
    <n v="1"/>
    <n v="64300"/>
    <n v="211.48"/>
    <s v="People's Republic of China"/>
    <n v="148"/>
    <n v="63"/>
    <s v="40HC"/>
    <n v="40"/>
  </r>
  <r>
    <m/>
    <m/>
    <m/>
    <m/>
    <m/>
    <m/>
    <m/>
    <m/>
    <x v="0"/>
    <m/>
    <m/>
    <m/>
    <m/>
    <m/>
    <m/>
    <m/>
    <x v="1"/>
    <x v="16"/>
    <x v="0"/>
    <m/>
    <n v="1"/>
    <m/>
    <m/>
    <m/>
    <m/>
    <m/>
    <m/>
    <m/>
    <n v="0"/>
    <n v="0"/>
    <s v="40HC"/>
    <n v="20"/>
  </r>
  <r>
    <m/>
    <m/>
    <m/>
    <m/>
    <m/>
    <m/>
    <m/>
    <m/>
    <x v="0"/>
    <m/>
    <m/>
    <m/>
    <m/>
    <m/>
    <m/>
    <m/>
    <x v="1"/>
    <x v="16"/>
    <x v="4"/>
    <m/>
    <m/>
    <m/>
    <m/>
    <m/>
    <m/>
    <m/>
    <m/>
    <m/>
    <n v="0"/>
    <n v="0"/>
    <n v="20"/>
    <m/>
  </r>
  <r>
    <s v="2016-05-23"/>
    <s v="2016-06-23"/>
    <s v="2016-06-28"/>
    <s v="2016-06-28"/>
    <n v="31"/>
    <n v="36"/>
    <s v="NINGBO"/>
    <s v="FOB"/>
    <x v="0"/>
    <n v="0"/>
    <s v="MRKU0450260"/>
    <s v="RAILWAY"/>
    <s v="GDAŃSK"/>
    <s v="1"/>
    <s v="61556/AW16/1"/>
    <n v="52"/>
    <x v="2"/>
    <x v="53"/>
    <x v="0"/>
    <m/>
    <n v="1"/>
    <n v="1790"/>
    <n v="0"/>
    <n v="1"/>
    <n v="0"/>
    <n v="34216"/>
    <n v="35.799999999999997"/>
    <s v="People's Republic of China"/>
    <n v="25"/>
    <n v="11"/>
    <s v="20"/>
    <s v="LCL"/>
  </r>
  <r>
    <s v="2016-05-23"/>
    <s v="2016-06-23"/>
    <s v="2016-06-28"/>
    <s v="2016-06-28"/>
    <n v="31"/>
    <n v="36"/>
    <s v="NINGBO"/>
    <s v="FOB"/>
    <x v="0"/>
    <n v="0"/>
    <s v="MRKU3526800,MRKU4948970,MSKU0323652,MSKU3071132,TRLU8066378"/>
    <s v="RAILWAY"/>
    <s v="GDAŃSK"/>
    <s v="1"/>
    <s v="62103/AW16/2"/>
    <n v="52"/>
    <x v="2"/>
    <x v="0"/>
    <x v="0"/>
    <m/>
    <n v="1"/>
    <n v="7154"/>
    <n v="1"/>
    <n v="0"/>
    <n v="4"/>
    <n v="130373"/>
    <n v="286.41000000000003"/>
    <s v="People's Republic of China"/>
    <n v="200"/>
    <n v="86"/>
    <s v="40HC"/>
    <s v="40HC"/>
  </r>
  <r>
    <m/>
    <m/>
    <m/>
    <m/>
    <m/>
    <m/>
    <m/>
    <m/>
    <x v="0"/>
    <m/>
    <m/>
    <m/>
    <m/>
    <m/>
    <m/>
    <m/>
    <x v="1"/>
    <x v="16"/>
    <x v="0"/>
    <m/>
    <n v="1"/>
    <m/>
    <m/>
    <m/>
    <m/>
    <m/>
    <m/>
    <m/>
    <n v="0"/>
    <n v="0"/>
    <s v="40HC"/>
    <s v="40HC"/>
  </r>
  <r>
    <m/>
    <m/>
    <m/>
    <m/>
    <m/>
    <m/>
    <m/>
    <m/>
    <x v="0"/>
    <m/>
    <m/>
    <m/>
    <m/>
    <m/>
    <m/>
    <m/>
    <x v="1"/>
    <x v="16"/>
    <x v="0"/>
    <m/>
    <n v="1"/>
    <m/>
    <m/>
    <m/>
    <m/>
    <m/>
    <m/>
    <m/>
    <n v="0"/>
    <n v="0"/>
    <s v="40HC"/>
    <n v="20"/>
  </r>
  <r>
    <s v="2016-05-23"/>
    <s v="2016-07-01"/>
    <s v="2016-07-05"/>
    <s v="2016-07-05"/>
    <n v="39"/>
    <n v="43"/>
    <s v="XIAMEN"/>
    <s v="FOB"/>
    <x v="0"/>
    <n v="0"/>
    <s v="MRKU0268384"/>
    <s v="TRUCK"/>
    <s v="GDAŃSK"/>
    <s v="1"/>
    <s v="9345/2016/1"/>
    <n v="51"/>
    <x v="2"/>
    <x v="35"/>
    <x v="0"/>
    <m/>
    <n v="1"/>
    <n v="1036"/>
    <n v="0"/>
    <n v="1"/>
    <n v="0"/>
    <n v="6840"/>
    <n v="37.51"/>
    <s v="People's Republic of China"/>
    <n v="26"/>
    <n v="11"/>
    <s v="20"/>
    <s v="LCL"/>
  </r>
  <r>
    <s v="2016-05-23"/>
    <s v="2016-07-01"/>
    <s v="2016-07-05"/>
    <s v="2016-07-05"/>
    <n v="39"/>
    <n v="43"/>
    <s v="XIAMEN"/>
    <s v="FOB"/>
    <x v="0"/>
    <n v="0"/>
    <s v="MRKU0717660"/>
    <s v="TRUCK"/>
    <s v="GDAŃSK"/>
    <s v="1"/>
    <s v="5999/2016/1"/>
    <n v="54"/>
    <x v="2"/>
    <x v="80"/>
    <x v="0"/>
    <m/>
    <n v="1"/>
    <n v="2640"/>
    <n v="0"/>
    <n v="1"/>
    <n v="0"/>
    <n v="50450"/>
    <n v="46.55"/>
    <s v="People's Republic of China"/>
    <n v="33"/>
    <n v="14"/>
    <s v="40"/>
    <s v="LCL"/>
  </r>
  <r>
    <s v="2016-05-23"/>
    <s v="2016-07-01"/>
    <s v="2016-07-06"/>
    <s v="2016-07-06"/>
    <n v="39"/>
    <n v="44"/>
    <s v="NINGBO"/>
    <s v="FOB"/>
    <x v="0"/>
    <n v="0"/>
    <s v="MSKU6942269"/>
    <s v="TRUCK"/>
    <s v="GDAŃSK"/>
    <s v="1"/>
    <s v="8068/2016/1"/>
    <n v="51"/>
    <x v="2"/>
    <x v="26"/>
    <x v="0"/>
    <m/>
    <n v="1"/>
    <n v="1605"/>
    <n v="0"/>
    <n v="1"/>
    <n v="0"/>
    <n v="12690"/>
    <n v="48.36"/>
    <s v="People's Republic of China"/>
    <n v="34"/>
    <n v="15"/>
    <s v="40"/>
    <s v="20"/>
  </r>
  <r>
    <s v="2016-05-23"/>
    <s v="2016-07-01"/>
    <s v="2016-07-06"/>
    <s v="2016-07-06"/>
    <n v="39"/>
    <n v="44"/>
    <s v="XIAMEN"/>
    <s v="FOB"/>
    <x v="0"/>
    <n v="0"/>
    <s v="MSKU0973468"/>
    <s v="TRUCK"/>
    <s v="GDAŃSK"/>
    <s v="1"/>
    <s v="729/2016/1"/>
    <n v="54"/>
    <x v="2"/>
    <x v="20"/>
    <x v="0"/>
    <m/>
    <n v="1"/>
    <n v="2254"/>
    <n v="0"/>
    <n v="0"/>
    <n v="1"/>
    <n v="40310"/>
    <n v="58.15"/>
    <s v="People's Republic of China"/>
    <n v="41"/>
    <n v="17"/>
    <s v="40"/>
    <s v="20"/>
  </r>
  <r>
    <s v="2016-05-24"/>
    <s v="2016-07-05"/>
    <s v="2016-07-12"/>
    <s v="2016-07-12"/>
    <n v="42"/>
    <n v="49"/>
    <s v="CHITTAGONG"/>
    <s v="FOB"/>
    <x v="0"/>
    <n v="0"/>
    <s v="HLXU6520090"/>
    <s v="TRUCK"/>
    <s v="GDYNIA"/>
    <s v="1"/>
    <s v="568/2016/2"/>
    <n v="54"/>
    <x v="2"/>
    <x v="15"/>
    <x v="0"/>
    <m/>
    <n v="1"/>
    <n v="2144"/>
    <n v="0"/>
    <n v="0"/>
    <n v="1"/>
    <n v="36546"/>
    <n v="67.5"/>
    <s v="Bangladesh"/>
    <n v="47"/>
    <n v="20"/>
    <s v="40"/>
    <s v="20"/>
  </r>
  <r>
    <s v="2016-05-24"/>
    <s v="2016-07-05"/>
    <s v="2016-07-14"/>
    <s v="2016-07-14"/>
    <n v="42"/>
    <n v="51"/>
    <s v="CHITTAGONG"/>
    <s v="FOB"/>
    <x v="0"/>
    <n v="1"/>
    <s v="HLXU8007765"/>
    <s v="TRUCK"/>
    <s v="GDYNIA"/>
    <s v="1"/>
    <s v="568/2016/13"/>
    <n v="54"/>
    <x v="2"/>
    <x v="15"/>
    <x v="2"/>
    <m/>
    <n v="1"/>
    <n v="354"/>
    <n v="0"/>
    <n v="0"/>
    <n v="1"/>
    <n v="7559"/>
    <n v="9.1300000000000008"/>
    <s v="Bangladesh"/>
    <n v="6"/>
    <n v="3"/>
    <s v="LCL"/>
    <s v="LCL"/>
  </r>
  <r>
    <s v="2016-05-24"/>
    <s v="2016-07-05"/>
    <s v="2016-07-14"/>
    <s v="2016-07-14"/>
    <n v="42"/>
    <n v="51"/>
    <s v="CHITTAGONG"/>
    <s v="FOB"/>
    <x v="0"/>
    <n v="1"/>
    <m/>
    <s v="TRUCK"/>
    <s v="GDYNIA"/>
    <s v="1"/>
    <s v="571/2016/7"/>
    <n v="54"/>
    <x v="2"/>
    <x v="17"/>
    <x v="2"/>
    <m/>
    <n v="1"/>
    <n v="2050"/>
    <m/>
    <m/>
    <m/>
    <n v="42430"/>
    <n v="60.68"/>
    <s v="Bangladesh"/>
    <n v="42"/>
    <n v="18"/>
    <s v="40"/>
    <s v="20"/>
  </r>
  <r>
    <s v="2016-05-24"/>
    <s v="2016-07-06"/>
    <s v="2016-07-08"/>
    <s v="2016-07-08"/>
    <n v="43"/>
    <n v="45"/>
    <s v="CHITTAGONG"/>
    <s v="FOB"/>
    <x v="0"/>
    <n v="0"/>
    <s v="BSIU2148490,GATU8731103"/>
    <s v="TRUCK"/>
    <s v="GDYNIA"/>
    <s v="1"/>
    <s v="568/2016/12"/>
    <n v="54"/>
    <x v="2"/>
    <x v="15"/>
    <x v="0"/>
    <m/>
    <n v="1"/>
    <n v="1708"/>
    <n v="1"/>
    <n v="0"/>
    <n v="1"/>
    <n v="29900"/>
    <n v="91.92"/>
    <s v="Bangladesh"/>
    <n v="64"/>
    <n v="28"/>
    <s v="40HC"/>
    <s v="20"/>
  </r>
  <r>
    <s v="2016-05-24"/>
    <s v="2016-07-06"/>
    <s v="2016-07-08"/>
    <s v="2016-07-08"/>
    <n v="43"/>
    <n v="45"/>
    <s v="CHITTAGONG"/>
    <s v="FOB"/>
    <x v="0"/>
    <n v="0"/>
    <s v="CPSU6440355"/>
    <s v="TRUCK"/>
    <s v="GDYNIA"/>
    <s v="1"/>
    <s v="568/2016/10"/>
    <n v="54"/>
    <x v="2"/>
    <x v="15"/>
    <x v="0"/>
    <m/>
    <n v="1"/>
    <n v="1006"/>
    <n v="0"/>
    <n v="0"/>
    <n v="1"/>
    <n v="22618"/>
    <n v="66.010000000000005"/>
    <s v="Bangladesh"/>
    <n v="46"/>
    <n v="20"/>
    <s v="40"/>
    <s v="20"/>
  </r>
  <r>
    <s v="2016-05-24"/>
    <s v="2016-07-06"/>
    <s v="2016-07-08"/>
    <s v="2016-07-08"/>
    <n v="43"/>
    <n v="45"/>
    <s v="CHITTAGONG"/>
    <s v="FOB"/>
    <x v="0"/>
    <n v="0"/>
    <s v="GATU0803038"/>
    <s v="TRUCK"/>
    <s v="GDYNIA"/>
    <s v="1"/>
    <s v="697/2016/10"/>
    <n v="54"/>
    <x v="2"/>
    <x v="18"/>
    <x v="0"/>
    <m/>
    <n v="1"/>
    <n v="727"/>
    <n v="1"/>
    <n v="0"/>
    <n v="0"/>
    <n v="13798"/>
    <n v="29.16"/>
    <s v="Bangladesh"/>
    <n v="20"/>
    <n v="9"/>
    <s v="20"/>
    <s v="LCL"/>
  </r>
  <r>
    <s v="2016-05-24"/>
    <s v="2016-07-06"/>
    <s v="2016-07-08"/>
    <s v="2016-07-08"/>
    <n v="43"/>
    <n v="45"/>
    <s v="CHITTAGONG"/>
    <s v="FOB"/>
    <x v="0"/>
    <n v="0"/>
    <s v="HLBU1623015"/>
    <s v="TRUCK"/>
    <s v="GDYNIA"/>
    <s v="1"/>
    <s v="1019/2016/5"/>
    <n v="54"/>
    <x v="2"/>
    <x v="75"/>
    <x v="0"/>
    <m/>
    <n v="1"/>
    <n v="2724"/>
    <n v="0"/>
    <n v="0"/>
    <n v="1"/>
    <n v="45913"/>
    <n v="67.53"/>
    <s v="Bangladesh"/>
    <n v="47"/>
    <n v="20"/>
    <s v="40"/>
    <s v="20"/>
  </r>
  <r>
    <s v="2016-05-24"/>
    <s v="2016-07-06"/>
    <s v="2016-07-08"/>
    <s v="2016-07-08"/>
    <n v="43"/>
    <n v="45"/>
    <s v="CHITTAGONG"/>
    <s v="FOB"/>
    <x v="0"/>
    <n v="1"/>
    <s v="FSCU6442101"/>
    <s v="TRUCK"/>
    <s v="GDYNIA"/>
    <s v="1"/>
    <s v="574/2016/18"/>
    <n v="54"/>
    <x v="2"/>
    <x v="5"/>
    <x v="2"/>
    <m/>
    <n v="1"/>
    <n v="2917"/>
    <n v="0"/>
    <n v="0"/>
    <n v="1"/>
    <n v="56796"/>
    <n v="44.22"/>
    <s v="Bangladesh"/>
    <n v="31"/>
    <n v="13"/>
    <s v="40"/>
    <s v="LCL"/>
  </r>
  <r>
    <s v="2016-05-24"/>
    <s v="2016-07-06"/>
    <s v="2016-07-08"/>
    <s v="2016-07-08"/>
    <n v="43"/>
    <n v="45"/>
    <s v="CHITTAGONG"/>
    <s v="FOB"/>
    <x v="0"/>
    <n v="1"/>
    <m/>
    <s v="TRUCK"/>
    <s v="GDYNIA"/>
    <s v="1"/>
    <s v="734/2016/5"/>
    <n v="54"/>
    <x v="2"/>
    <x v="38"/>
    <x v="2"/>
    <m/>
    <n v="1"/>
    <n v="607"/>
    <m/>
    <m/>
    <m/>
    <n v="13141"/>
    <n v="21.88"/>
    <s v="Bangladesh"/>
    <n v="15"/>
    <n v="7"/>
    <s v="20"/>
    <s v="LCL"/>
  </r>
  <r>
    <s v="2016-05-24"/>
    <s v="2016-07-06"/>
    <s v="2016-07-11"/>
    <s v="2016-07-11"/>
    <n v="43"/>
    <n v="48"/>
    <s v="CHITTAGONG"/>
    <s v="FOB"/>
    <x v="0"/>
    <n v="1"/>
    <s v="FCIU8735516"/>
    <s v="RAILWAY"/>
    <s v="GDYNIA"/>
    <s v="1"/>
    <s v="571/2016/9"/>
    <n v="54"/>
    <x v="2"/>
    <x v="17"/>
    <x v="2"/>
    <m/>
    <n v="1"/>
    <n v="644"/>
    <n v="0"/>
    <n v="0"/>
    <n v="1"/>
    <n v="9050"/>
    <n v="14.83"/>
    <s v="Bangladesh"/>
    <n v="10"/>
    <n v="4"/>
    <s v="LCL"/>
    <s v="LCL"/>
  </r>
  <r>
    <s v="2016-05-24"/>
    <s v="2016-07-06"/>
    <s v="2016-07-11"/>
    <s v="2016-07-11"/>
    <n v="43"/>
    <n v="48"/>
    <s v="CHITTAGONG"/>
    <s v="FOB"/>
    <x v="0"/>
    <n v="1"/>
    <m/>
    <s v="RAILWAY"/>
    <s v="GDYNIA"/>
    <s v="1"/>
    <s v="697/2016/1"/>
    <n v="54"/>
    <x v="2"/>
    <x v="18"/>
    <x v="2"/>
    <m/>
    <n v="1"/>
    <n v="889"/>
    <m/>
    <m/>
    <m/>
    <n v="17923"/>
    <n v="52.89"/>
    <s v="Bangladesh"/>
    <n v="37"/>
    <n v="16"/>
    <s v="40"/>
    <s v="20"/>
  </r>
  <r>
    <s v="2016-05-24"/>
    <s v="2016-07-06"/>
    <s v="2016-07-11"/>
    <s v="2016-07-11"/>
    <n v="43"/>
    <n v="48"/>
    <s v="CHITTAGONG"/>
    <s v="FOB"/>
    <x v="0"/>
    <n v="1"/>
    <s v="HLXU5372907"/>
    <s v="RAILWAY"/>
    <s v="GDYNIA"/>
    <s v="1"/>
    <s v="43185/2015/7"/>
    <n v="54"/>
    <x v="2"/>
    <x v="63"/>
    <x v="2"/>
    <m/>
    <n v="1"/>
    <n v="213"/>
    <n v="0"/>
    <n v="1"/>
    <n v="0"/>
    <n v="4000"/>
    <n v="10.37"/>
    <s v="Bangladesh"/>
    <n v="7"/>
    <n v="3"/>
    <s v="LCL"/>
    <s v="LCL"/>
  </r>
  <r>
    <s v="2016-05-24"/>
    <s v="2016-07-06"/>
    <s v="2016-07-11"/>
    <s v="2016-07-11"/>
    <n v="43"/>
    <n v="48"/>
    <s v="CHITTAGONG"/>
    <s v="FOB"/>
    <x v="0"/>
    <n v="1"/>
    <m/>
    <s v="RAILWAY"/>
    <s v="GDYNIA"/>
    <s v="1"/>
    <s v="43187/2015/5"/>
    <n v="54"/>
    <x v="2"/>
    <x v="50"/>
    <x v="2"/>
    <m/>
    <n v="1"/>
    <n v="500"/>
    <m/>
    <m/>
    <m/>
    <n v="10401"/>
    <n v="12.54"/>
    <s v="Bangladesh"/>
    <n v="9"/>
    <n v="4"/>
    <s v="LCL"/>
    <s v="LCL"/>
  </r>
  <r>
    <s v="2016-05-24"/>
    <s v="2016-07-06"/>
    <s v="2016-07-11"/>
    <s v="2016-07-11"/>
    <n v="43"/>
    <n v="48"/>
    <s v="CHITTAGONG"/>
    <s v="FOB"/>
    <x v="0"/>
    <n v="1"/>
    <m/>
    <s v="RAILWAY"/>
    <s v="GDYNIA"/>
    <s v="1"/>
    <s v="43192/2015/14"/>
    <n v="54"/>
    <x v="2"/>
    <x v="4"/>
    <x v="2"/>
    <m/>
    <n v="1"/>
    <n v="438"/>
    <m/>
    <m/>
    <m/>
    <n v="8852"/>
    <n v="12.04"/>
    <s v="Bangladesh"/>
    <n v="8"/>
    <n v="4"/>
    <s v="LCL"/>
    <s v="LCL"/>
  </r>
  <r>
    <s v="2016-05-24"/>
    <s v="2016-07-06"/>
    <s v="2016-07-11"/>
    <s v="2016-07-11"/>
    <n v="43"/>
    <n v="48"/>
    <s v="CHITTAGONG"/>
    <s v="FOB"/>
    <x v="0"/>
    <n v="1"/>
    <m/>
    <s v="RAILWAY"/>
    <s v="GDYNIA"/>
    <s v="1"/>
    <s v="571/2016/8"/>
    <n v="54"/>
    <x v="2"/>
    <x v="17"/>
    <x v="2"/>
    <m/>
    <n v="1"/>
    <n v="861"/>
    <m/>
    <m/>
    <m/>
    <n v="16350"/>
    <n v="11.42"/>
    <s v="Bangladesh"/>
    <n v="8"/>
    <n v="3"/>
    <s v="LCL"/>
    <s v="LCL"/>
  </r>
  <r>
    <s v="2016-05-24"/>
    <s v="2016-07-06"/>
    <s v="2016-07-11"/>
    <s v="2016-07-11"/>
    <n v="43"/>
    <n v="48"/>
    <s v="CHITTAGONG"/>
    <s v="FOB"/>
    <x v="0"/>
    <n v="1"/>
    <m/>
    <s v="RAILWAY"/>
    <s v="GDYNIA"/>
    <s v="1"/>
    <s v="574/2016/17"/>
    <n v="54"/>
    <x v="2"/>
    <x v="5"/>
    <x v="2"/>
    <m/>
    <n v="1"/>
    <n v="171"/>
    <m/>
    <m/>
    <m/>
    <n v="4376"/>
    <n v="3.26"/>
    <s v="Bangladesh"/>
    <n v="2"/>
    <n v="1"/>
    <s v="LCL"/>
    <s v="LCL"/>
  </r>
  <r>
    <s v="2016-05-24"/>
    <s v="2016-07-06"/>
    <s v="2016-07-11"/>
    <s v="2016-07-11"/>
    <n v="43"/>
    <n v="48"/>
    <s v="CHITTAGONG"/>
    <s v="FOB"/>
    <x v="0"/>
    <n v="1"/>
    <m/>
    <s v="RAILWAY"/>
    <s v="GDYNIA"/>
    <s v="1"/>
    <s v="606/2016/1"/>
    <n v="54"/>
    <x v="2"/>
    <x v="78"/>
    <x v="2"/>
    <m/>
    <n v="1"/>
    <n v="392"/>
    <m/>
    <m/>
    <m/>
    <n v="9114"/>
    <n v="6.13"/>
    <s v="Bangladesh"/>
    <n v="4"/>
    <n v="2"/>
    <s v="LCL"/>
    <s v="LCL"/>
  </r>
  <r>
    <s v="2016-05-24"/>
    <s v="2016-07-06"/>
    <s v="2016-07-11"/>
    <s v="2016-07-11"/>
    <n v="43"/>
    <n v="48"/>
    <s v="CHITTAGONG"/>
    <s v="FOB"/>
    <x v="0"/>
    <n v="1"/>
    <s v="HLXU6256291"/>
    <s v="RAILWAY"/>
    <s v="GDYNIA"/>
    <s v="1"/>
    <s v="43188/2015/10"/>
    <n v="54"/>
    <x v="2"/>
    <x v="14"/>
    <x v="2"/>
    <m/>
    <n v="1"/>
    <n v="258"/>
    <n v="0"/>
    <n v="0"/>
    <n v="1"/>
    <n v="4320"/>
    <n v="6.06"/>
    <s v="Bangladesh"/>
    <n v="4"/>
    <n v="2"/>
    <s v="LCL"/>
    <s v="LCL"/>
  </r>
  <r>
    <s v="2016-05-24"/>
    <s v="2016-07-06"/>
    <s v="2016-07-11"/>
    <s v="2016-07-11"/>
    <n v="43"/>
    <n v="48"/>
    <s v="CHITTAGONG"/>
    <s v="FOB"/>
    <x v="0"/>
    <n v="1"/>
    <m/>
    <s v="RAILWAY"/>
    <s v="GDYNIA"/>
    <s v="1"/>
    <s v="43192/2015/12"/>
    <n v="54"/>
    <x v="2"/>
    <x v="4"/>
    <x v="2"/>
    <m/>
    <n v="1"/>
    <n v="436"/>
    <m/>
    <m/>
    <m/>
    <n v="7470"/>
    <n v="13.82"/>
    <s v="Bangladesh"/>
    <n v="10"/>
    <n v="4"/>
    <s v="LCL"/>
    <s v="LCL"/>
  </r>
  <r>
    <s v="2016-05-24"/>
    <s v="2016-07-06"/>
    <s v="2016-07-11"/>
    <s v="2016-07-11"/>
    <n v="43"/>
    <n v="48"/>
    <s v="CHITTAGONG"/>
    <s v="FOB"/>
    <x v="0"/>
    <n v="1"/>
    <m/>
    <s v="RAILWAY"/>
    <s v="GDYNIA"/>
    <s v="1"/>
    <s v="43192/2015/13"/>
    <n v="54"/>
    <x v="2"/>
    <x v="4"/>
    <x v="2"/>
    <m/>
    <n v="1"/>
    <n v="571"/>
    <m/>
    <m/>
    <m/>
    <n v="8809"/>
    <n v="15.4"/>
    <s v="Bangladesh"/>
    <n v="11"/>
    <n v="5"/>
    <s v="LCL"/>
    <s v="LCL"/>
  </r>
  <r>
    <s v="2016-05-24"/>
    <s v="2016-07-06"/>
    <s v="2016-07-11"/>
    <s v="2016-07-11"/>
    <n v="43"/>
    <n v="48"/>
    <s v="CHITTAGONG"/>
    <s v="FOB"/>
    <x v="0"/>
    <n v="1"/>
    <m/>
    <s v="RAILWAY"/>
    <s v="GDYNIA"/>
    <s v="1"/>
    <s v="62092/AW16/1"/>
    <n v="52"/>
    <x v="2"/>
    <x v="5"/>
    <x v="2"/>
    <m/>
    <n v="1"/>
    <n v="2407"/>
    <m/>
    <m/>
    <m/>
    <n v="48031"/>
    <n v="33.96"/>
    <s v="Bangladesh"/>
    <n v="24"/>
    <n v="10"/>
    <s v="20"/>
    <s v="LCL"/>
  </r>
  <r>
    <s v="2016-05-24"/>
    <s v="2016-07-06"/>
    <s v="2016-07-12"/>
    <s v="2016-07-12"/>
    <n v="43"/>
    <n v="49"/>
    <s v="CHITTAGONG"/>
    <s v="FOB"/>
    <x v="0"/>
    <n v="0"/>
    <s v="TGHU9317478"/>
    <s v="RAILWAY"/>
    <s v="GDYNIA"/>
    <s v="1"/>
    <s v="734/2016/1"/>
    <n v="54"/>
    <x v="2"/>
    <x v="38"/>
    <x v="0"/>
    <m/>
    <n v="1"/>
    <n v="1769"/>
    <n v="0"/>
    <n v="0"/>
    <n v="1"/>
    <n v="35748"/>
    <n v="65.150000000000006"/>
    <s v="Bangladesh"/>
    <n v="46"/>
    <n v="20"/>
    <s v="40"/>
    <s v="20"/>
  </r>
  <r>
    <s v="2016-05-24"/>
    <s v="2016-07-06"/>
    <s v="2016-07-14"/>
    <s v="2016-07-14"/>
    <n v="43"/>
    <n v="51"/>
    <s v="CHITTAGONG"/>
    <s v="FOB"/>
    <x v="0"/>
    <n v="1"/>
    <s v="CPSU6052555"/>
    <s v="TRUCK"/>
    <s v="GDYNIA"/>
    <s v="1"/>
    <s v="43188/2015/11"/>
    <n v="54"/>
    <x v="2"/>
    <x v="14"/>
    <x v="2"/>
    <m/>
    <n v="1"/>
    <n v="1203"/>
    <n v="0"/>
    <n v="0"/>
    <n v="1"/>
    <n v="27070"/>
    <n v="25.41"/>
    <s v="Bangladesh"/>
    <n v="18"/>
    <n v="8"/>
    <s v="20"/>
    <s v="LCL"/>
  </r>
  <r>
    <s v="2016-05-24"/>
    <s v="2016-07-06"/>
    <s v="2016-07-14"/>
    <s v="2016-07-14"/>
    <n v="43"/>
    <n v="51"/>
    <s v="CHITTAGONG"/>
    <s v="FOB"/>
    <x v="0"/>
    <n v="1"/>
    <m/>
    <s v="TRUCK"/>
    <s v="GDYNIA"/>
    <s v="1"/>
    <s v="568/2016/14"/>
    <n v="54"/>
    <x v="2"/>
    <x v="15"/>
    <x v="2"/>
    <m/>
    <n v="1"/>
    <n v="477"/>
    <m/>
    <m/>
    <m/>
    <n v="7760"/>
    <n v="12.3"/>
    <s v="Bangladesh"/>
    <n v="9"/>
    <n v="4"/>
    <s v="LCL"/>
    <s v="LCL"/>
  </r>
  <r>
    <s v="2016-05-24"/>
    <s v="2016-07-06"/>
    <s v="2016-07-14"/>
    <s v="2016-07-14"/>
    <n v="43"/>
    <n v="51"/>
    <s v="CHITTAGONG"/>
    <s v="FOB"/>
    <x v="0"/>
    <n v="1"/>
    <m/>
    <s v="TRUCK"/>
    <s v="GDYNIA"/>
    <s v="1"/>
    <s v="574/2016/2"/>
    <n v="54"/>
    <x v="2"/>
    <x v="5"/>
    <x v="2"/>
    <m/>
    <n v="1"/>
    <n v="1885"/>
    <m/>
    <m/>
    <m/>
    <n v="38884"/>
    <n v="27.41"/>
    <s v="Bangladesh"/>
    <n v="19"/>
    <n v="8"/>
    <s v="20"/>
    <s v="LCL"/>
  </r>
  <r>
    <s v="2016-05-24"/>
    <s v="2016-07-06"/>
    <s v="2016-07-15"/>
    <s v="2016-07-15"/>
    <n v="43"/>
    <n v="52"/>
    <s v="CHITTAGONG"/>
    <s v="FOB"/>
    <x v="0"/>
    <n v="1"/>
    <s v="TCNU9664480"/>
    <s v="RAILWAY"/>
    <s v="GDYNIA"/>
    <s v="1"/>
    <s v="1019/2016/4"/>
    <n v="54"/>
    <x v="2"/>
    <x v="75"/>
    <x v="2"/>
    <m/>
    <n v="1"/>
    <n v="1080"/>
    <n v="0"/>
    <n v="0"/>
    <n v="1"/>
    <n v="16281"/>
    <n v="42.02"/>
    <s v="Bangladesh"/>
    <n v="29"/>
    <n v="13"/>
    <s v="40"/>
    <s v="LCL"/>
  </r>
  <r>
    <s v="2016-05-24"/>
    <s v="2016-07-06"/>
    <s v="2016-07-15"/>
    <s v="2016-07-15"/>
    <n v="43"/>
    <n v="52"/>
    <s v="CHITTAGONG"/>
    <s v="FOB"/>
    <x v="0"/>
    <n v="1"/>
    <m/>
    <s v="RAILWAY"/>
    <s v="GDYNIA"/>
    <s v="1"/>
    <s v="574/2016/16"/>
    <n v="54"/>
    <x v="2"/>
    <x v="5"/>
    <x v="2"/>
    <m/>
    <n v="1"/>
    <n v="2075"/>
    <m/>
    <m/>
    <m/>
    <n v="32507"/>
    <n v="23.9"/>
    <s v="Bangladesh"/>
    <n v="17"/>
    <n v="7"/>
    <s v="20"/>
    <s v="LCL"/>
  </r>
  <r>
    <s v="2016-05-24"/>
    <s v="2016-07-06"/>
    <s v="2016-07-18"/>
    <s v="2016-07-18"/>
    <n v="43"/>
    <n v="55"/>
    <s v="CHITTAGONG"/>
    <s v="FOB"/>
    <x v="0"/>
    <n v="1"/>
    <s v="CAXU9554692"/>
    <s v="RAILWAY"/>
    <s v="GDYNIA"/>
    <s v="1"/>
    <s v="43192/2015/15"/>
    <n v="54"/>
    <x v="2"/>
    <x v="4"/>
    <x v="2"/>
    <m/>
    <n v="1"/>
    <n v="802"/>
    <n v="0"/>
    <n v="0"/>
    <n v="1"/>
    <n v="14709"/>
    <n v="18.7"/>
    <s v="Bangladesh"/>
    <n v="13"/>
    <n v="6"/>
    <s v="LCL"/>
    <s v="LCL"/>
  </r>
  <r>
    <s v="2016-05-24"/>
    <s v="2016-07-06"/>
    <s v="2016-07-18"/>
    <s v="2016-07-18"/>
    <n v="43"/>
    <n v="55"/>
    <s v="CHITTAGONG"/>
    <s v="FOB"/>
    <x v="0"/>
    <n v="1"/>
    <m/>
    <s v="RAILWAY"/>
    <s v="GDYNIA"/>
    <s v="1"/>
    <s v="568/2016/9"/>
    <n v="54"/>
    <x v="2"/>
    <x v="15"/>
    <x v="2"/>
    <m/>
    <n v="1"/>
    <n v="331"/>
    <m/>
    <m/>
    <m/>
    <n v="8007"/>
    <n v="10.210000000000001"/>
    <s v="Bangladesh"/>
    <n v="7"/>
    <n v="3"/>
    <s v="LCL"/>
    <s v="LCL"/>
  </r>
  <r>
    <s v="2016-05-24"/>
    <s v="2016-07-06"/>
    <s v="2016-07-18"/>
    <s v="2016-07-18"/>
    <n v="43"/>
    <n v="55"/>
    <s v="CHITTAGONG"/>
    <s v="FOB"/>
    <x v="0"/>
    <n v="1"/>
    <m/>
    <s v="RAILWAY"/>
    <s v="GDYNIA"/>
    <s v="1"/>
    <s v="697/2016/6"/>
    <n v="54"/>
    <x v="2"/>
    <x v="18"/>
    <x v="2"/>
    <m/>
    <n v="1"/>
    <n v="660"/>
    <m/>
    <m/>
    <m/>
    <n v="10457"/>
    <n v="24.26"/>
    <s v="Bangladesh"/>
    <n v="17"/>
    <n v="7"/>
    <s v="20"/>
    <s v="LCL"/>
  </r>
  <r>
    <s v="2016-05-24"/>
    <s v="2016-07-06"/>
    <s v="2016-07-18"/>
    <s v="2016-07-18"/>
    <n v="43"/>
    <n v="55"/>
    <s v="CHITTAGONG"/>
    <s v="FOB"/>
    <x v="0"/>
    <n v="1"/>
    <m/>
    <s v="RAILWAY"/>
    <s v="GDYNIA"/>
    <s v="1"/>
    <s v="697/2016/7"/>
    <n v="54"/>
    <x v="2"/>
    <x v="18"/>
    <x v="2"/>
    <m/>
    <n v="1"/>
    <n v="333"/>
    <m/>
    <m/>
    <m/>
    <n v="5113"/>
    <n v="12.3"/>
    <s v="Bangladesh"/>
    <n v="9"/>
    <n v="4"/>
    <s v="LCL"/>
    <s v="LCL"/>
  </r>
  <r>
    <s v="2016-05-25"/>
    <s v="2016-06-18"/>
    <s v="2016-07-11"/>
    <s v="2016-07-11"/>
    <n v="24"/>
    <n v="47"/>
    <s v="TUTICORIN"/>
    <s v="FOB"/>
    <x v="0"/>
    <n v="0"/>
    <s v="MSKU9568173"/>
    <s v="TRUCK"/>
    <s v="HAMBURG"/>
    <s v="1"/>
    <s v="60982/AW16/1"/>
    <n v="54"/>
    <x v="2"/>
    <x v="86"/>
    <x v="0"/>
    <m/>
    <n v="1"/>
    <n v="2364"/>
    <n v="0"/>
    <n v="0"/>
    <n v="1"/>
    <n v="65694"/>
    <n v="62.12"/>
    <s v="India"/>
    <n v="43"/>
    <n v="19"/>
    <s v="40"/>
    <s v="20"/>
  </r>
  <r>
    <s v="2016-05-25"/>
    <s v="2016-06-22"/>
    <s v="2016-06-27"/>
    <s v="2016-06-27"/>
    <n v="28"/>
    <n v="33"/>
    <s v="KARACHI"/>
    <s v="FOB"/>
    <x v="0"/>
    <n v="0"/>
    <s v="CLHU4753690,CMAU8130474"/>
    <s v="TRUCK"/>
    <s v="HAMBURG"/>
    <s v="1"/>
    <s v="43186/2015/1"/>
    <n v="54"/>
    <x v="2"/>
    <x v="87"/>
    <x v="0"/>
    <m/>
    <n v="1"/>
    <n v="2708"/>
    <n v="0"/>
    <n v="2"/>
    <n v="0"/>
    <n v="47679"/>
    <n v="105.39"/>
    <s v="Islamic Republic of Pakistan"/>
    <n v="74"/>
    <n v="32"/>
    <s v="45"/>
    <s v="40"/>
  </r>
  <r>
    <s v="2016-05-25"/>
    <s v="2016-06-23"/>
    <s v="2016-06-27"/>
    <s v="2016-06-27"/>
    <n v="29"/>
    <n v="33"/>
    <s v="SHENZHEN"/>
    <s v="FOB"/>
    <x v="0"/>
    <n v="0"/>
    <s v="PONU1466719,PONU1622684,PONU1772426"/>
    <s v="RAILWAY"/>
    <s v="GDAŃSK"/>
    <s v="1"/>
    <s v="7769/2016/1"/>
    <n v="51"/>
    <x v="2"/>
    <x v="24"/>
    <x v="0"/>
    <m/>
    <n v="1"/>
    <n v="2823"/>
    <n v="0"/>
    <n v="3"/>
    <n v="0"/>
    <n v="29011"/>
    <n v="130.94"/>
    <s v="People's Republic of China"/>
    <n v="92"/>
    <n v="39"/>
    <s v="???ilość kont"/>
    <s v="40"/>
  </r>
  <r>
    <s v="2016-05-25"/>
    <s v="2016-06-26"/>
    <s v="2016-07-07"/>
    <s v="2016-07-07"/>
    <n v="32"/>
    <n v="43"/>
    <s v="TUTICORIN"/>
    <s v="FOB"/>
    <x v="0"/>
    <n v="1"/>
    <s v="HLXU1315730"/>
    <s v="TRUCK"/>
    <s v="HAMBURG"/>
    <s v="1"/>
    <s v="43190/2015/2"/>
    <n v="54"/>
    <x v="2"/>
    <x v="10"/>
    <x v="2"/>
    <m/>
    <n v="1"/>
    <n v="481"/>
    <n v="1"/>
    <n v="0"/>
    <n v="0"/>
    <n v="7297"/>
    <n v="7.63"/>
    <s v="India"/>
    <n v="5"/>
    <n v="2"/>
    <s v="LCL"/>
    <s v="LCL"/>
  </r>
  <r>
    <s v="2016-05-25"/>
    <s v="2016-06-26"/>
    <s v="2016-07-07"/>
    <s v="2016-07-07"/>
    <n v="32"/>
    <n v="43"/>
    <s v="TUTICORIN"/>
    <s v="FOB"/>
    <x v="0"/>
    <n v="1"/>
    <m/>
    <s v="TRUCK"/>
    <s v="HAMBURG"/>
    <s v="1"/>
    <s v="716/2016/7"/>
    <n v="54"/>
    <x v="2"/>
    <x v="21"/>
    <x v="2"/>
    <m/>
    <n v="1"/>
    <n v="549"/>
    <m/>
    <m/>
    <m/>
    <n v="10199"/>
    <n v="11.74"/>
    <s v="India"/>
    <n v="8"/>
    <n v="4"/>
    <s v="LCL"/>
    <s v="LCL"/>
  </r>
  <r>
    <s v="2016-05-25"/>
    <s v="2016-06-27"/>
    <s v="2016-07-01"/>
    <s v="2016-07-01"/>
    <n v="33"/>
    <n v="37"/>
    <s v="YANTIAN"/>
    <s v="FOB"/>
    <x v="0"/>
    <n v="0"/>
    <s v="DRYU4059334"/>
    <s v="RAILWAY"/>
    <s v="GDAŃSK"/>
    <s v="1"/>
    <s v="7665/2016/1"/>
    <n v="51"/>
    <x v="2"/>
    <x v="6"/>
    <x v="0"/>
    <m/>
    <n v="1"/>
    <n v="1270"/>
    <n v="0"/>
    <n v="1"/>
    <n v="0"/>
    <n v="18960"/>
    <n v="36.229999999999997"/>
    <s v="People's Republic of China"/>
    <n v="25"/>
    <n v="11"/>
    <s v="20"/>
    <s v="LCL"/>
  </r>
  <r>
    <s v="2016-05-25"/>
    <s v="2016-07-06"/>
    <s v="2016-07-08"/>
    <s v="2016-07-08"/>
    <n v="42"/>
    <n v="44"/>
    <s v="CHITTAGONG"/>
    <s v="FOB"/>
    <x v="0"/>
    <n v="0"/>
    <s v="CPSU6432684"/>
    <s v="TRUCK"/>
    <s v="GDYNIA"/>
    <s v="1"/>
    <s v="43185/2015/6"/>
    <n v="54"/>
    <x v="2"/>
    <x v="63"/>
    <x v="0"/>
    <m/>
    <n v="1"/>
    <n v="1933"/>
    <n v="0"/>
    <n v="0"/>
    <n v="1"/>
    <n v="46203"/>
    <n v="66.08"/>
    <s v="Bangladesh"/>
    <n v="46"/>
    <n v="20"/>
    <s v="40"/>
    <s v="20"/>
  </r>
  <r>
    <s v="2016-05-25"/>
    <s v="2016-07-06"/>
    <s v="2016-07-08"/>
    <s v="2016-07-08"/>
    <n v="42"/>
    <n v="44"/>
    <s v="CHITTAGONG"/>
    <s v="FOB"/>
    <x v="0"/>
    <n v="0"/>
    <s v="DRYU9147530"/>
    <s v="TRUCK"/>
    <s v="GDYNIA"/>
    <s v="1"/>
    <s v="568/2016/8"/>
    <n v="54"/>
    <x v="2"/>
    <x v="15"/>
    <x v="0"/>
    <m/>
    <n v="1"/>
    <n v="1809"/>
    <n v="0"/>
    <n v="0"/>
    <n v="1"/>
    <n v="39283"/>
    <n v="66.91"/>
    <s v="Bangladesh"/>
    <n v="47"/>
    <n v="20"/>
    <s v="40"/>
    <s v="20"/>
  </r>
  <r>
    <s v="2016-05-25"/>
    <s v="2016-07-06"/>
    <s v="2016-07-08"/>
    <s v="2016-07-08"/>
    <n v="42"/>
    <n v="44"/>
    <s v="CHITTAGONG"/>
    <s v="FOB"/>
    <x v="0"/>
    <n v="1"/>
    <s v="CLHU9063280"/>
    <s v="TRUCK"/>
    <s v="GDYNIA"/>
    <s v="1"/>
    <s v="574/2016/15"/>
    <n v="54"/>
    <x v="2"/>
    <x v="5"/>
    <x v="2"/>
    <m/>
    <n v="1"/>
    <n v="2410"/>
    <n v="0"/>
    <n v="0"/>
    <n v="1"/>
    <n v="48998"/>
    <n v="38.869999999999997"/>
    <s v="Bangladesh"/>
    <n v="27"/>
    <n v="12"/>
    <s v="20"/>
    <s v="LCL"/>
  </r>
  <r>
    <s v="2016-05-25"/>
    <s v="2016-07-06"/>
    <s v="2016-07-08"/>
    <s v="2016-07-08"/>
    <n v="42"/>
    <n v="44"/>
    <s v="CHITTAGONG"/>
    <s v="FOB"/>
    <x v="0"/>
    <n v="1"/>
    <m/>
    <s v="TRUCK"/>
    <s v="GDYNIA"/>
    <s v="1"/>
    <s v="63060/AW16/1"/>
    <n v="52"/>
    <x v="2"/>
    <x v="78"/>
    <x v="2"/>
    <m/>
    <n v="1"/>
    <n v="2125"/>
    <m/>
    <m/>
    <m/>
    <n v="41703"/>
    <n v="27.9"/>
    <s v="Bangladesh"/>
    <n v="20"/>
    <n v="8"/>
    <s v="20"/>
    <s v="LCL"/>
  </r>
  <r>
    <s v="2016-05-25"/>
    <s v="2016-07-06"/>
    <s v="2016-07-12"/>
    <s v="2016-07-12"/>
    <n v="42"/>
    <n v="48"/>
    <s v="CHITTAGONG"/>
    <s v="FOB"/>
    <x v="0"/>
    <n v="0"/>
    <s v="HLXU6290906"/>
    <s v="RAILWAY"/>
    <s v="GDYNIA"/>
    <s v="1"/>
    <s v="568/2016/11"/>
    <n v="54"/>
    <x v="2"/>
    <x v="15"/>
    <x v="0"/>
    <m/>
    <n v="1"/>
    <n v="2661"/>
    <n v="0"/>
    <n v="0"/>
    <n v="1"/>
    <n v="55669"/>
    <n v="67.12"/>
    <s v="Bangladesh"/>
    <n v="47"/>
    <n v="20"/>
    <s v="40"/>
    <s v="20"/>
  </r>
  <r>
    <s v="2016-05-27"/>
    <s v="2016-07-04"/>
    <s v="2016-07-07"/>
    <s v="2016-07-07"/>
    <n v="38"/>
    <n v="41"/>
    <s v="SHANGHAI"/>
    <s v="FOB"/>
    <x v="0"/>
    <n v="0"/>
    <s v="HLXU5187792,HLXU5287512,TTNU4489243"/>
    <s v="TRUCK"/>
    <s v="GDAŃSK"/>
    <s v="1"/>
    <s v="578/2016/1"/>
    <n v="54"/>
    <x v="2"/>
    <x v="74"/>
    <x v="0"/>
    <m/>
    <n v="1"/>
    <n v="6449"/>
    <n v="0"/>
    <n v="3"/>
    <n v="0"/>
    <n v="131212"/>
    <n v="151.66"/>
    <s v="People's Republic of China"/>
    <n v="106"/>
    <n v="45"/>
    <n v="40"/>
    <s v="40"/>
  </r>
  <r>
    <m/>
    <m/>
    <m/>
    <m/>
    <m/>
    <m/>
    <m/>
    <m/>
    <x v="0"/>
    <m/>
    <m/>
    <m/>
    <m/>
    <m/>
    <m/>
    <m/>
    <x v="1"/>
    <x v="16"/>
    <x v="0"/>
    <m/>
    <n v="1"/>
    <m/>
    <m/>
    <m/>
    <m/>
    <m/>
    <m/>
    <m/>
    <n v="0"/>
    <n v="0"/>
    <n v="20"/>
    <m/>
  </r>
  <r>
    <s v="2016-05-27"/>
    <s v="2016-07-04"/>
    <s v="2016-07-07"/>
    <s v="2016-07-07"/>
    <n v="38"/>
    <n v="41"/>
    <s v="SHANGHAI"/>
    <s v="FOB"/>
    <x v="0"/>
    <n v="0"/>
    <s v="HLXU8490333"/>
    <s v="TRUCK"/>
    <s v="GDAŃSK"/>
    <s v="1"/>
    <s v="275/2016/8"/>
    <n v="54"/>
    <x v="2"/>
    <x v="13"/>
    <x v="0"/>
    <m/>
    <n v="1"/>
    <n v="1118"/>
    <n v="0"/>
    <n v="0"/>
    <n v="1"/>
    <n v="11476"/>
    <n v="62.25"/>
    <s v="People's Republic of China"/>
    <n v="44"/>
    <n v="19"/>
    <s v="40"/>
    <s v="20"/>
  </r>
  <r>
    <s v="2016-05-27"/>
    <s v="2016-07-06"/>
    <s v="2016-07-11"/>
    <s v="2016-07-11"/>
    <n v="40"/>
    <n v="45"/>
    <s v="CHITTAGONG"/>
    <s v="FOB"/>
    <x v="0"/>
    <n v="0"/>
    <s v="HLXU3358598"/>
    <s v="TRUCK"/>
    <s v="GDYNIA"/>
    <s v="1"/>
    <s v="734/2016/6"/>
    <n v="54"/>
    <x v="2"/>
    <x v="38"/>
    <x v="0"/>
    <m/>
    <n v="1"/>
    <n v="820"/>
    <n v="1"/>
    <n v="0"/>
    <n v="0"/>
    <n v="15556"/>
    <n v="26.49"/>
    <s v="Bangladesh"/>
    <n v="19"/>
    <n v="8"/>
    <s v="20"/>
    <s v="LCL"/>
  </r>
  <r>
    <s v="2016-05-27"/>
    <s v="2016-07-06"/>
    <s v="2016-07-11"/>
    <s v="2016-07-11"/>
    <n v="40"/>
    <n v="45"/>
    <s v="CHITTAGONG"/>
    <s v="FOB"/>
    <x v="0"/>
    <n v="1"/>
    <s v="TGHU4450810"/>
    <s v="RAILWAY"/>
    <s v="GDYNIA"/>
    <s v="1"/>
    <s v="43188/2015/9"/>
    <n v="54"/>
    <x v="2"/>
    <x v="14"/>
    <x v="2"/>
    <m/>
    <n v="1"/>
    <n v="895"/>
    <n v="0"/>
    <n v="1"/>
    <n v="0"/>
    <n v="18881"/>
    <n v="16.899999999999999"/>
    <s v="Bangladesh"/>
    <n v="12"/>
    <n v="5"/>
    <s v="LCL"/>
    <s v="LCL"/>
  </r>
  <r>
    <s v="2016-05-27"/>
    <s v="2016-07-06"/>
    <s v="2016-07-11"/>
    <s v="2016-07-11"/>
    <n v="40"/>
    <n v="45"/>
    <s v="CHITTAGONG"/>
    <s v="FOB"/>
    <x v="0"/>
    <n v="1"/>
    <m/>
    <s v="RAILWAY"/>
    <s v="GDYNIA"/>
    <s v="1"/>
    <s v="697/2016/9"/>
    <n v="54"/>
    <x v="2"/>
    <x v="18"/>
    <x v="2"/>
    <m/>
    <n v="1"/>
    <n v="178"/>
    <m/>
    <m/>
    <m/>
    <n v="3999"/>
    <n v="16.23"/>
    <s v="Bangladesh"/>
    <n v="11"/>
    <n v="5"/>
    <s v="LCL"/>
    <s v="LCL"/>
  </r>
  <r>
    <s v="2016-05-28"/>
    <s v="2016-06-18"/>
    <s v="2016-06-23"/>
    <s v="2016-06-23"/>
    <n v="21"/>
    <n v="26"/>
    <s v="TUTICORIN"/>
    <s v="FOB"/>
    <x v="0"/>
    <n v="0"/>
    <s v="PONU1403393"/>
    <s v="TRUCK"/>
    <s v="HAMBURG"/>
    <s v="1"/>
    <s v="43190/2015/8"/>
    <n v="54"/>
    <x v="2"/>
    <x v="10"/>
    <x v="0"/>
    <m/>
    <n v="1"/>
    <n v="952"/>
    <n v="0"/>
    <n v="1"/>
    <n v="0"/>
    <n v="18014"/>
    <n v="32.130000000000003"/>
    <s v="India"/>
    <n v="22"/>
    <n v="10"/>
    <s v="20"/>
    <s v="LCL"/>
  </r>
  <r>
    <s v="2016-05-28"/>
    <s v="2016-07-01"/>
    <s v="2016-07-11"/>
    <s v="2016-07-11"/>
    <n v="34"/>
    <n v="44"/>
    <s v="CHITTAGONG"/>
    <s v="FOB"/>
    <x v="0"/>
    <n v="1"/>
    <s v="GLDU0396187"/>
    <s v="RAILWAY"/>
    <s v="GDAŃSK"/>
    <s v="1"/>
    <s v="1019/2016/6"/>
    <n v="54"/>
    <x v="2"/>
    <x v="75"/>
    <x v="2"/>
    <m/>
    <n v="1"/>
    <n v="238"/>
    <n v="1"/>
    <n v="0"/>
    <n v="0"/>
    <n v="2837"/>
    <n v="8.94"/>
    <s v="Bangladesh"/>
    <n v="6"/>
    <n v="3"/>
    <s v="LCL"/>
    <s v="LCL"/>
  </r>
  <r>
    <s v="2016-05-28"/>
    <s v="2016-07-01"/>
    <s v="2016-07-11"/>
    <s v="2016-07-11"/>
    <n v="34"/>
    <n v="44"/>
    <s v="CHITTAGONG"/>
    <s v="FOB"/>
    <x v="0"/>
    <n v="1"/>
    <m/>
    <s v="RAILWAY"/>
    <s v="GDAŃSK"/>
    <s v="1"/>
    <s v="43192/2015/16"/>
    <n v="54"/>
    <x v="2"/>
    <x v="4"/>
    <x v="2"/>
    <m/>
    <n v="1"/>
    <n v="726"/>
    <m/>
    <m/>
    <m/>
    <n v="12315"/>
    <n v="20.41"/>
    <s v="Bangladesh"/>
    <n v="14"/>
    <n v="6"/>
    <s v="LCL"/>
    <s v="LCL"/>
  </r>
  <r>
    <s v="2016-05-28"/>
    <s v="2016-07-06"/>
    <s v="2016-07-11"/>
    <s v="2016-07-11"/>
    <n v="39"/>
    <n v="44"/>
    <s v="CHITTAGONG"/>
    <s v="FOB"/>
    <x v="0"/>
    <n v="1"/>
    <s v="TGHU4450810"/>
    <s v="RAILWAY"/>
    <s v="GDYNIA"/>
    <s v="1"/>
    <s v="697/2016/12"/>
    <n v="54"/>
    <x v="2"/>
    <x v="18"/>
    <x v="2"/>
    <m/>
    <n v="1"/>
    <n v="373"/>
    <n v="0"/>
    <n v="1"/>
    <n v="0"/>
    <n v="8193"/>
    <n v="13.81"/>
    <s v="Bangladesh"/>
    <n v="10"/>
    <n v="4"/>
    <s v="LCL"/>
    <s v="LCL"/>
  </r>
  <r>
    <s v="2016-05-28"/>
    <s v="2016-07-06"/>
    <s v="2016-07-11"/>
    <s v="2016-07-11"/>
    <n v="39"/>
    <n v="44"/>
    <s v="CHITTAGONG"/>
    <s v="FOB"/>
    <x v="0"/>
    <n v="1"/>
    <m/>
    <s v="RAILWAY"/>
    <s v="GDYNIA"/>
    <s v="1"/>
    <s v="697/2016/8"/>
    <n v="54"/>
    <x v="2"/>
    <x v="18"/>
    <x v="2"/>
    <m/>
    <n v="1"/>
    <n v="316"/>
    <m/>
    <m/>
    <m/>
    <n v="5269"/>
    <n v="9.1199999999999992"/>
    <s v="Bangladesh"/>
    <n v="6"/>
    <n v="3"/>
    <s v="LCL"/>
    <s v="LCL"/>
  </r>
  <r>
    <s v="2016-05-28"/>
    <s v="2016-07-06"/>
    <s v="2016-07-15"/>
    <s v="2016-07-15"/>
    <n v="39"/>
    <n v="48"/>
    <s v="SHANGHAI"/>
    <s v="FOB"/>
    <x v="0"/>
    <n v="1"/>
    <s v="LCL"/>
    <s v="TRUCK"/>
    <s v="GDAŃSK"/>
    <s v="1"/>
    <s v="1799/2016/5"/>
    <n v="52"/>
    <x v="2"/>
    <x v="32"/>
    <x v="1"/>
    <m/>
    <n v="1"/>
    <n v="10"/>
    <n v="0"/>
    <n v="0"/>
    <n v="0"/>
    <n v="3150"/>
    <n v="0.8"/>
    <s v="People's Republic of China"/>
    <n v="1"/>
    <n v="0"/>
    <s v="LCL"/>
    <s v="LCL"/>
  </r>
  <r>
    <s v="2016-05-28"/>
    <s v="2016-07-11"/>
    <s v="2016-07-15"/>
    <s v="2016-07-15"/>
    <n v="44"/>
    <n v="48"/>
    <s v="SHANGHAI"/>
    <s v="FOB"/>
    <x v="0"/>
    <n v="1"/>
    <s v=""/>
    <s v="TRUCK"/>
    <s v="GDAŃSK"/>
    <s v="1"/>
    <s v="1305/2016/3"/>
    <n v="52"/>
    <x v="2"/>
    <x v="46"/>
    <x v="1"/>
    <m/>
    <n v="1"/>
    <n v="287"/>
    <n v="0"/>
    <n v="0"/>
    <n v="0"/>
    <n v="4501"/>
    <n v="2.77"/>
    <s v="People's Republic of China"/>
    <n v="2"/>
    <n v="1"/>
    <s v="LCL"/>
    <s v="LCL"/>
  </r>
  <r>
    <s v="2016-05-28"/>
    <s v="2016-07-11"/>
    <s v="2016-07-15"/>
    <s v="2016-07-15"/>
    <n v="44"/>
    <n v="48"/>
    <s v="SHANGHAI"/>
    <s v="FOB"/>
    <x v="0"/>
    <n v="1"/>
    <m/>
    <s v="TRUCK"/>
    <s v="GDAŃSK"/>
    <s v="1"/>
    <s v="588/2016/5"/>
    <n v="52"/>
    <x v="2"/>
    <x v="45"/>
    <x v="1"/>
    <m/>
    <n v="1"/>
    <n v="242"/>
    <n v="0"/>
    <n v="0"/>
    <n v="0"/>
    <n v="3150"/>
    <n v="2.4"/>
    <s v="People's Republic of China"/>
    <n v="2"/>
    <n v="1"/>
    <s v="LCL"/>
    <s v="LCL"/>
  </r>
  <r>
    <s v="2016-05-28"/>
    <s v="2016-07-11"/>
    <s v="2016-07-15"/>
    <s v="2016-07-15"/>
    <n v="44"/>
    <n v="48"/>
    <s v="SHANGHAI"/>
    <s v="FOB"/>
    <x v="0"/>
    <n v="1"/>
    <m/>
    <s v="TRUCK"/>
    <s v="GDAŃSK"/>
    <s v="1"/>
    <s v="62805/AW16/1"/>
    <n v="52"/>
    <x v="2"/>
    <x v="42"/>
    <x v="1"/>
    <m/>
    <n v="1"/>
    <n v="792"/>
    <n v="0"/>
    <n v="0"/>
    <n v="0"/>
    <n v="13001"/>
    <n v="11.66"/>
    <s v="People's Republic of China"/>
    <n v="8"/>
    <n v="3"/>
    <s v="LCL"/>
    <s v="LCL"/>
  </r>
  <r>
    <s v="2016-05-29"/>
    <s v="2016-06-29"/>
    <s v="2016-07-06"/>
    <s v="2016-07-06"/>
    <n v="31"/>
    <n v="38"/>
    <s v="TUTICORIN"/>
    <s v="FOB"/>
    <x v="0"/>
    <n v="0"/>
    <s v="MSKU2171121"/>
    <s v="TRUCK"/>
    <s v="GDAŃSK"/>
    <s v="1"/>
    <s v="43190/2015/7"/>
    <n v="54"/>
    <x v="2"/>
    <x v="10"/>
    <x v="0"/>
    <m/>
    <n v="1"/>
    <n v="873"/>
    <n v="1"/>
    <n v="0"/>
    <n v="0"/>
    <n v="18481"/>
    <n v="12.84"/>
    <s v="India"/>
    <n v="9"/>
    <n v="4"/>
    <s v="LCL"/>
    <s v="LCL"/>
  </r>
  <r>
    <s v="2016-05-30"/>
    <s v="2016-07-07"/>
    <s v="2016-07-12"/>
    <s v="2016-07-12"/>
    <n v="38"/>
    <n v="43"/>
    <s v="NINGBO"/>
    <s v="FOB"/>
    <x v="0"/>
    <n v="0"/>
    <s v="PONU1879918"/>
    <s v="TRUCK"/>
    <s v="GDAŃSK"/>
    <s v="1"/>
    <s v="8068/2016/2"/>
    <n v="51"/>
    <x v="2"/>
    <x v="26"/>
    <x v="0"/>
    <m/>
    <n v="1"/>
    <n v="1840"/>
    <n v="0"/>
    <n v="1"/>
    <n v="0"/>
    <n v="14160"/>
    <n v="53.19"/>
    <s v="People's Republic of China"/>
    <n v="37"/>
    <n v="16"/>
    <s v="40"/>
    <s v="20"/>
  </r>
  <r>
    <s v="2016-05-30"/>
    <s v="2016-07-16"/>
    <s v="2016-07-21"/>
    <s v="2016-07-21"/>
    <n v="47"/>
    <n v="52"/>
    <s v="XIAMEN"/>
    <s v="FOB"/>
    <x v="0"/>
    <n v="0"/>
    <s v="MRKU0088417"/>
    <s v="TRUCK"/>
    <s v="GDAŃSK"/>
    <s v="1"/>
    <s v="61735/AW16/1"/>
    <n v="52"/>
    <x v="2"/>
    <x v="8"/>
    <x v="0"/>
    <m/>
    <n v="1"/>
    <n v="1612"/>
    <n v="0"/>
    <n v="1"/>
    <n v="0"/>
    <n v="28804"/>
    <n v="44.99"/>
    <s v="People's Republic of China"/>
    <n v="31"/>
    <n v="13"/>
    <s v="40"/>
    <s v="LCL"/>
  </r>
  <r>
    <s v="2016-05-30"/>
    <s v="2016-07-16"/>
    <s v="2016-07-21"/>
    <s v="2016-07-21"/>
    <n v="47"/>
    <n v="52"/>
    <s v="XIAMEN"/>
    <s v="FOB"/>
    <x v="0"/>
    <n v="0"/>
    <s v="MSKU6446675"/>
    <s v="TRUCK"/>
    <s v="GDAŃSK"/>
    <s v="1"/>
    <s v="1037/2016/5"/>
    <n v="54"/>
    <x v="2"/>
    <x v="8"/>
    <x v="0"/>
    <m/>
    <n v="1"/>
    <n v="968"/>
    <n v="0"/>
    <n v="1"/>
    <n v="0"/>
    <n v="19002"/>
    <n v="47.84"/>
    <s v="People's Republic of China"/>
    <n v="33"/>
    <n v="14"/>
    <s v="40"/>
    <s v="LCL"/>
  </r>
  <r>
    <s v="2016-05-30"/>
    <s v="2016-07-16"/>
    <s v="2016-07-21"/>
    <s v="2016-07-21"/>
    <n v="47"/>
    <n v="52"/>
    <s v="XIAMEN"/>
    <s v="FOB"/>
    <x v="0"/>
    <n v="0"/>
    <s v="MSKU8821585"/>
    <s v="TRUCK"/>
    <s v="GDAŃSK"/>
    <s v="1"/>
    <s v="61735/AW16/2"/>
    <n v="52"/>
    <x v="2"/>
    <x v="8"/>
    <x v="0"/>
    <m/>
    <n v="1"/>
    <n v="2515"/>
    <n v="0"/>
    <n v="0"/>
    <n v="1"/>
    <n v="45108"/>
    <n v="55.09"/>
    <s v="People's Republic of China"/>
    <n v="39"/>
    <n v="17"/>
    <s v="40"/>
    <s v="20"/>
  </r>
  <r>
    <s v="2016-05-31"/>
    <s v="2016-06-04"/>
    <s v="2016-06-13"/>
    <s v="2016-06-13"/>
    <n v="4"/>
    <n v="13"/>
    <s v="ŁÓDŹ"/>
    <s v="DDU"/>
    <x v="2"/>
    <n v="1"/>
    <s v="AIR"/>
    <s v="TRUCK"/>
    <s v="WARSZAWA"/>
    <s v="1"/>
    <s v="42575/2015/7"/>
    <n v="54"/>
    <x v="2"/>
    <x v="83"/>
    <x v="3"/>
    <n v="1"/>
    <m/>
    <n v="1025"/>
    <n v="0"/>
    <n v="0"/>
    <n v="0"/>
    <n v="15572"/>
    <m/>
    <s v="Bangladesh"/>
    <n v="0"/>
    <n v="0"/>
    <s v="LCL"/>
    <s v="LCL"/>
  </r>
  <r>
    <s v="2016-05-31"/>
    <s v="2016-06-14"/>
    <s v="2016-06-16"/>
    <s v="2016-06-16"/>
    <n v="14"/>
    <n v="16"/>
    <s v="ŁÓDŹ"/>
    <s v="DDU"/>
    <x v="4"/>
    <n v="1"/>
    <s v="LCL"/>
    <s v="RAILWAY"/>
    <s v="MAŁASZEWICZE"/>
    <s v="1"/>
    <s v="275/2016/7"/>
    <n v="54"/>
    <x v="2"/>
    <x v="13"/>
    <x v="1"/>
    <m/>
    <n v="1"/>
    <n v="361"/>
    <n v="0"/>
    <n v="0"/>
    <n v="0"/>
    <n v="3690"/>
    <n v="12.96"/>
    <s v="People's Republic of China"/>
    <n v="9"/>
    <n v="4"/>
    <s v="LCL"/>
    <s v="LCL"/>
  </r>
  <r>
    <s v="2016-05-31"/>
    <s v="2016-07-01"/>
    <s v="2016-07-05"/>
    <s v="2016-07-05"/>
    <n v="31"/>
    <n v="35"/>
    <s v="NINGBO"/>
    <s v="FOB"/>
    <x v="0"/>
    <n v="0"/>
    <s v="MRKU0676724"/>
    <s v="TRUCK"/>
    <s v="GDAŃSK"/>
    <s v="1"/>
    <s v="577/2016/9"/>
    <n v="54"/>
    <x v="2"/>
    <x v="0"/>
    <x v="0"/>
    <m/>
    <n v="1"/>
    <n v="1457"/>
    <n v="0"/>
    <n v="1"/>
    <n v="0"/>
    <n v="23637"/>
    <n v="45.37"/>
    <s v="People's Republic of China"/>
    <n v="32"/>
    <n v="14"/>
    <s v="40"/>
    <s v="LCL"/>
  </r>
  <r>
    <s v="2016-05-31"/>
    <s v="2016-07-01"/>
    <s v="2016-07-05"/>
    <s v="2016-07-05"/>
    <n v="31"/>
    <n v="35"/>
    <s v="NINGBO"/>
    <s v="FOB"/>
    <x v="0"/>
    <n v="0"/>
    <s v="MSKU0603885,MSKU9216568,YMLU3138511"/>
    <s v="TRUCK"/>
    <s v="GDAŃSK"/>
    <s v="1"/>
    <s v="7800/2016/1"/>
    <n v="51"/>
    <x v="2"/>
    <x v="67"/>
    <x v="0"/>
    <m/>
    <n v="1"/>
    <n v="2458"/>
    <n v="1"/>
    <n v="0"/>
    <n v="2"/>
    <n v="19740"/>
    <n v="149.27000000000001"/>
    <s v="People's Republic of China"/>
    <n v="104"/>
    <n v="45"/>
    <n v="40"/>
    <s v="40"/>
  </r>
  <r>
    <m/>
    <m/>
    <m/>
    <m/>
    <m/>
    <m/>
    <m/>
    <m/>
    <x v="0"/>
    <m/>
    <m/>
    <m/>
    <m/>
    <m/>
    <m/>
    <m/>
    <x v="1"/>
    <x v="16"/>
    <x v="0"/>
    <m/>
    <n v="1"/>
    <m/>
    <m/>
    <m/>
    <m/>
    <m/>
    <m/>
    <m/>
    <n v="0"/>
    <n v="0"/>
    <n v="20"/>
    <m/>
  </r>
  <r>
    <s v="2016-05-31"/>
    <s v="2016-07-01"/>
    <s v="2016-07-06"/>
    <s v="2016-07-06"/>
    <n v="31"/>
    <n v="36"/>
    <s v="NINGBO"/>
    <s v="FOB"/>
    <x v="0"/>
    <n v="0"/>
    <s v="MSKU3905997"/>
    <s v="TRUCK"/>
    <s v="GDAŃSK"/>
    <s v="1"/>
    <s v="8068/2016/5"/>
    <n v="51"/>
    <x v="2"/>
    <x v="26"/>
    <x v="0"/>
    <m/>
    <n v="1"/>
    <n v="667"/>
    <n v="1"/>
    <n v="0"/>
    <n v="0"/>
    <n v="5316"/>
    <n v="26.2"/>
    <s v="People's Republic of China"/>
    <n v="18"/>
    <n v="8"/>
    <s v="20"/>
    <s v="LCL"/>
  </r>
  <r>
    <s v="2016-05-31"/>
    <s v="2016-07-01"/>
    <s v="2016-07-06"/>
    <s v="2016-07-06"/>
    <n v="31"/>
    <n v="36"/>
    <s v="NINGBO"/>
    <s v="FOB"/>
    <x v="0"/>
    <n v="0"/>
    <s v="TGHU1658586"/>
    <s v="TRUCK"/>
    <s v="GDAŃSK"/>
    <s v="1"/>
    <s v="9345/2016/2"/>
    <n v="51"/>
    <x v="2"/>
    <x v="35"/>
    <x v="0"/>
    <m/>
    <n v="1"/>
    <n v="587"/>
    <n v="1"/>
    <n v="0"/>
    <n v="0"/>
    <n v="3920"/>
    <n v="29.42"/>
    <s v="People's Republic of China"/>
    <n v="21"/>
    <n v="9"/>
    <s v="20"/>
    <s v="LCL"/>
  </r>
  <r>
    <s v="2016-05-31"/>
    <s v="2016-07-06"/>
    <s v="2016-07-15"/>
    <s v="2016-07-15"/>
    <n v="36"/>
    <n v="45"/>
    <s v="NINGBO"/>
    <s v="FOB"/>
    <x v="0"/>
    <n v="1"/>
    <s v="LCL"/>
    <s v="TRUCK"/>
    <s v="GDAŃSK"/>
    <s v="1"/>
    <s v="5669/2016/1"/>
    <n v="52"/>
    <x v="2"/>
    <x v="30"/>
    <x v="1"/>
    <m/>
    <n v="1"/>
    <n v="57"/>
    <n v="0"/>
    <n v="0"/>
    <n v="0"/>
    <n v="19596"/>
    <n v="4.0999999999999996"/>
    <s v="People's Republic of China"/>
    <n v="3"/>
    <n v="1"/>
    <s v="LCL"/>
    <s v="LCL"/>
  </r>
  <r>
    <s v="2016-06-01"/>
    <s v="2016-06-07"/>
    <s v="2016-06-10"/>
    <s v="2016-06-10"/>
    <n v="6"/>
    <n v="9"/>
    <s v="ŁÓDŹ"/>
    <s v="DDU"/>
    <x v="2"/>
    <n v="1"/>
    <s v="AIR"/>
    <s v="TRUCK"/>
    <s v="WARSZAWA"/>
    <s v="1"/>
    <s v="278/2016/8"/>
    <n v="54"/>
    <x v="2"/>
    <x v="55"/>
    <x v="3"/>
    <n v="1"/>
    <m/>
    <n v="653"/>
    <n v="0"/>
    <n v="0"/>
    <n v="0"/>
    <n v="9431"/>
    <m/>
    <s v="People's Republic of China"/>
    <n v="0"/>
    <n v="0"/>
    <s v="LCL"/>
    <s v="LCL"/>
  </r>
  <r>
    <s v="2016-06-01"/>
    <s v="2016-07-07"/>
    <s v="2016-07-15"/>
    <s v="2016-07-15"/>
    <n v="36"/>
    <n v="44"/>
    <s v="CHITTAGONG"/>
    <s v="FOB"/>
    <x v="0"/>
    <n v="1"/>
    <s v="MRKU2716430"/>
    <s v="RAILWAY"/>
    <s v="GDAŃSK"/>
    <s v="1"/>
    <s v="1019/2016/8"/>
    <n v="54"/>
    <x v="2"/>
    <x v="75"/>
    <x v="2"/>
    <m/>
    <n v="1"/>
    <n v="297"/>
    <n v="0"/>
    <n v="0"/>
    <n v="1"/>
    <n v="3003"/>
    <n v="5.94"/>
    <s v="Bangladesh"/>
    <n v="4"/>
    <n v="2"/>
    <s v="LCL"/>
    <s v="LCL"/>
  </r>
  <r>
    <s v="2016-06-01"/>
    <s v="2016-07-07"/>
    <s v="2016-07-15"/>
    <s v="2016-07-15"/>
    <n v="36"/>
    <n v="44"/>
    <s v="CHITTAGONG"/>
    <s v="FOB"/>
    <x v="0"/>
    <n v="1"/>
    <m/>
    <s v="RAILWAY"/>
    <s v="GDAŃSK"/>
    <s v="1"/>
    <s v="1019/2016/9"/>
    <n v="54"/>
    <x v="2"/>
    <x v="75"/>
    <x v="2"/>
    <m/>
    <n v="1"/>
    <n v="333"/>
    <m/>
    <m/>
    <m/>
    <n v="5479"/>
    <n v="5.42"/>
    <s v="Bangladesh"/>
    <n v="4"/>
    <n v="2"/>
    <s v="LCL"/>
    <s v="LCL"/>
  </r>
  <r>
    <s v="2016-06-01"/>
    <s v="2016-07-07"/>
    <s v="2016-07-15"/>
    <s v="2016-07-15"/>
    <n v="36"/>
    <n v="44"/>
    <s v="CHITTAGONG"/>
    <s v="FOB"/>
    <x v="0"/>
    <n v="1"/>
    <m/>
    <s v="RAILWAY"/>
    <s v="GDAŃSK"/>
    <s v="1"/>
    <s v="571/2016/2"/>
    <n v="54"/>
    <x v="2"/>
    <x v="17"/>
    <x v="2"/>
    <m/>
    <n v="1"/>
    <n v="674"/>
    <m/>
    <m/>
    <m/>
    <n v="11786"/>
    <n v="23.71"/>
    <s v="Bangladesh"/>
    <n v="17"/>
    <n v="7"/>
    <s v="20"/>
    <s v="LCL"/>
  </r>
  <r>
    <s v="2016-06-01"/>
    <s v="2016-07-07"/>
    <s v="2016-07-15"/>
    <s v="2016-07-15"/>
    <n v="36"/>
    <n v="44"/>
    <s v="CHITTAGONG"/>
    <s v="FOB"/>
    <x v="0"/>
    <n v="1"/>
    <m/>
    <s v="RAILWAY"/>
    <s v="GDAŃSK"/>
    <s v="1"/>
    <s v="697/2016/13"/>
    <n v="54"/>
    <x v="2"/>
    <x v="18"/>
    <x v="2"/>
    <m/>
    <n v="1"/>
    <n v="1058"/>
    <m/>
    <m/>
    <m/>
    <n v="14193"/>
    <n v="34.479999999999997"/>
    <s v="Bangladesh"/>
    <n v="24"/>
    <n v="10"/>
    <s v="20"/>
    <s v="LCL"/>
  </r>
  <r>
    <s v="2016-06-03"/>
    <s v="2016-07-11"/>
    <s v="2016-07-15"/>
    <s v="2016-07-15"/>
    <n v="38"/>
    <n v="42"/>
    <s v="SHANGHAI"/>
    <s v="FOB"/>
    <x v="0"/>
    <n v="0"/>
    <s v="TGHU4191670"/>
    <s v="RAILWAY"/>
    <s v="GDAŃSK"/>
    <s v="1"/>
    <s v="275/2016/2"/>
    <n v="54"/>
    <x v="2"/>
    <x v="13"/>
    <x v="0"/>
    <m/>
    <n v="1"/>
    <n v="856"/>
    <n v="0"/>
    <n v="1"/>
    <n v="0"/>
    <n v="9585"/>
    <n v="45.9"/>
    <s v="People's Republic of China"/>
    <n v="32"/>
    <n v="14"/>
    <s v="40"/>
    <s v="LCL"/>
  </r>
  <r>
    <s v="2016-06-04"/>
    <s v="2016-07-07"/>
    <s v="2016-07-15"/>
    <s v="2016-07-15"/>
    <n v="33"/>
    <n v="41"/>
    <s v="CHITTAGONG"/>
    <s v="FOB"/>
    <x v="0"/>
    <n v="0"/>
    <s v="MSKU5080318"/>
    <s v="RAILWAY"/>
    <s v="GDAŃSK"/>
    <s v="1"/>
    <s v="43188/2015/13"/>
    <n v="54"/>
    <x v="2"/>
    <x v="14"/>
    <x v="0"/>
    <m/>
    <n v="1"/>
    <n v="792"/>
    <n v="1"/>
    <n v="0"/>
    <n v="0"/>
    <n v="14475"/>
    <n v="25.2"/>
    <s v="Bangladesh"/>
    <n v="18"/>
    <n v="8"/>
    <s v="20"/>
    <s v="LCL"/>
  </r>
  <r>
    <s v="2016-06-04"/>
    <s v="2016-07-10"/>
    <s v="2016-07-14"/>
    <s v="2016-07-14"/>
    <n v="36"/>
    <n v="40"/>
    <s v="XIAMEN"/>
    <s v="FOB"/>
    <x v="0"/>
    <n v="0"/>
    <s v="HLXU3334338"/>
    <s v="TRUCK"/>
    <s v="HAMBURG"/>
    <s v="1"/>
    <s v="7533/2016/5"/>
    <n v="54"/>
    <x v="2"/>
    <x v="84"/>
    <x v="0"/>
    <m/>
    <n v="1"/>
    <n v="1620"/>
    <n v="1"/>
    <n v="0"/>
    <n v="0"/>
    <n v="12038"/>
    <n v="27.75"/>
    <s v="People's Republic of China"/>
    <n v="19"/>
    <n v="8"/>
    <s v="20"/>
    <s v="LCL"/>
  </r>
  <r>
    <s v="2016-06-04"/>
    <s v="2016-07-11"/>
    <s v="2016-07-14"/>
    <s v="2016-07-14"/>
    <n v="37"/>
    <n v="40"/>
    <s v="XIAMEN"/>
    <s v="FOB"/>
    <x v="0"/>
    <n v="0"/>
    <s v="TCLU4790690"/>
    <s v="TRUCK"/>
    <s v="HAMBURG"/>
    <s v="1"/>
    <s v="7533/2016/6"/>
    <n v="54"/>
    <x v="2"/>
    <x v="84"/>
    <x v="0"/>
    <m/>
    <n v="1"/>
    <n v="2654"/>
    <n v="0"/>
    <n v="1"/>
    <n v="0"/>
    <n v="21299"/>
    <n v="56.39"/>
    <s v="People's Republic of China"/>
    <n v="39"/>
    <n v="17"/>
    <s v="40"/>
    <s v="20"/>
  </r>
  <r>
    <s v="2016-06-04"/>
    <s v="2016-07-11"/>
    <s v="2016-07-15"/>
    <s v="2016-07-15"/>
    <n v="37"/>
    <n v="41"/>
    <s v="SHANGHAI"/>
    <s v="FOB"/>
    <x v="0"/>
    <n v="1"/>
    <s v="LCL"/>
    <s v="TRUCK"/>
    <s v="GDAŃSK"/>
    <s v="1"/>
    <s v="43063/2015/6"/>
    <n v="52"/>
    <x v="2"/>
    <x v="42"/>
    <x v="1"/>
    <m/>
    <n v="1"/>
    <n v="512"/>
    <n v="0"/>
    <n v="0"/>
    <n v="0"/>
    <n v="7200"/>
    <n v="5.51"/>
    <s v="People's Republic of China"/>
    <n v="4"/>
    <n v="2"/>
    <s v="LCL"/>
    <s v="LCL"/>
  </r>
  <r>
    <s v="2016-06-06"/>
    <s v="2016-06-14"/>
    <s v="2016-06-24"/>
    <s v="2016-06-24"/>
    <n v="8"/>
    <n v="18"/>
    <s v="ŁÓDŹ"/>
    <s v="DDU"/>
    <x v="4"/>
    <n v="1"/>
    <s v="LCL"/>
    <s v="RAILWAY"/>
    <s v="MAŁASZEWICZE"/>
    <s v="1"/>
    <s v="276/2016/2"/>
    <n v="54"/>
    <x v="2"/>
    <x v="36"/>
    <x v="1"/>
    <m/>
    <n v="1"/>
    <n v="315"/>
    <n v="0"/>
    <n v="0"/>
    <n v="0"/>
    <n v="4891"/>
    <n v="5.98"/>
    <s v="People's Republic of China"/>
    <n v="4"/>
    <n v="2"/>
    <s v="LCL"/>
    <s v="LCL"/>
  </r>
  <r>
    <s v="2016-06-06"/>
    <s v="2016-07-05"/>
    <s v="2016-07-12"/>
    <s v="2016-07-12"/>
    <n v="29"/>
    <n v="36"/>
    <s v="NHAVA SHEVA"/>
    <s v="FOB"/>
    <x v="0"/>
    <n v="0"/>
    <s v="GLDU3200488"/>
    <s v="RAILWAY"/>
    <s v="GDYNIA"/>
    <s v="1"/>
    <s v="688/2016/5"/>
    <n v="54"/>
    <x v="2"/>
    <x v="25"/>
    <x v="0"/>
    <m/>
    <n v="1"/>
    <n v="935"/>
    <n v="1"/>
    <n v="0"/>
    <n v="0"/>
    <n v="19580"/>
    <n v="29.78"/>
    <s v="India"/>
    <n v="21"/>
    <n v="9"/>
    <s v="20"/>
    <s v="LCL"/>
  </r>
  <r>
    <s v="2016-06-06"/>
    <s v="2016-07-07"/>
    <s v="2016-07-14"/>
    <s v="2016-07-14"/>
    <n v="31"/>
    <n v="38"/>
    <s v="NINGBO"/>
    <s v="FOB"/>
    <x v="0"/>
    <n v="0"/>
    <s v="TGHU069200"/>
    <s v="RAILWAY"/>
    <s v="GDAŃSK"/>
    <s v="1"/>
    <s v="7559/2016/4"/>
    <n v="51"/>
    <x v="2"/>
    <x v="23"/>
    <x v="0"/>
    <m/>
    <n v="1"/>
    <n v="377"/>
    <n v="1"/>
    <n v="0"/>
    <n v="0"/>
    <n v="5400"/>
    <n v="25.54"/>
    <s v="People's Republic of China"/>
    <n v="18"/>
    <n v="8"/>
    <s v="20"/>
    <s v="LCL"/>
  </r>
  <r>
    <s v="2016-06-06"/>
    <s v="2016-07-11"/>
    <s v="2016-07-15"/>
    <s v="2016-07-15"/>
    <n v="35"/>
    <n v="39"/>
    <s v="NINGBO"/>
    <s v="FOB"/>
    <x v="0"/>
    <n v="1"/>
    <s v="LCL"/>
    <s v="TRUCK"/>
    <s v="GDAŃSK"/>
    <s v="1"/>
    <s v="928/2016/2"/>
    <n v="54"/>
    <x v="2"/>
    <x v="29"/>
    <x v="1"/>
    <m/>
    <n v="1"/>
    <n v="33"/>
    <n v="0"/>
    <n v="0"/>
    <n v="0"/>
    <n v="1102"/>
    <n v="1.1299999999999999"/>
    <s v="People's Republic of China"/>
    <n v="1"/>
    <n v="0"/>
    <s v="LCL"/>
    <s v="LCL"/>
  </r>
  <r>
    <s v="2016-06-07"/>
    <s v="2016-06-09"/>
    <s v="2016-06-14"/>
    <s v="2016-06-14"/>
    <n v="2"/>
    <n v="7"/>
    <s v="ŁÓDŹ"/>
    <s v="DDU"/>
    <x v="2"/>
    <n v="1"/>
    <s v="AIR"/>
    <s v="TRUCK"/>
    <s v="WARSZAWA"/>
    <s v="1"/>
    <s v="43188/2015/7"/>
    <n v="54"/>
    <x v="2"/>
    <x v="14"/>
    <x v="3"/>
    <n v="1"/>
    <m/>
    <n v="996"/>
    <n v="0"/>
    <n v="0"/>
    <n v="0"/>
    <n v="24696"/>
    <n v="14.78"/>
    <s v="Bangladesh"/>
    <n v="10"/>
    <n v="4"/>
    <s v="LCL"/>
    <s v="LCL"/>
  </r>
  <r>
    <s v="2016-06-07"/>
    <s v="2016-07-22"/>
    <s v="2016-07-27"/>
    <s v="2016-07-27"/>
    <n v="45"/>
    <n v="50"/>
    <s v="XIAMEN"/>
    <s v="FOB"/>
    <x v="0"/>
    <n v="0"/>
    <s v="MSKU6391037,MVIU0009282"/>
    <s v="RAILWAY"/>
    <s v="GDAŃSK"/>
    <s v="1"/>
    <s v="7800/2016/2"/>
    <n v="51"/>
    <x v="2"/>
    <x v="67"/>
    <x v="0"/>
    <m/>
    <n v="1"/>
    <n v="2339"/>
    <n v="0"/>
    <n v="1"/>
    <n v="1"/>
    <n v="24180"/>
    <n v="106.08"/>
    <s v="People's Republic of China"/>
    <n v="74"/>
    <n v="32"/>
    <s v="45"/>
    <s v="40"/>
  </r>
  <r>
    <s v="2016-06-08"/>
    <s v="2016-06-22"/>
    <s v="2016-06-30"/>
    <s v="2016-06-30"/>
    <n v="14"/>
    <n v="22"/>
    <s v="ŁÓDŹ"/>
    <s v="DDU"/>
    <x v="5"/>
    <n v="1"/>
    <s v="AIR"/>
    <s v="TRUCK"/>
    <s v="WARSZAWA"/>
    <s v="1"/>
    <s v="43185/2015/8"/>
    <n v="54"/>
    <x v="2"/>
    <x v="63"/>
    <x v="3"/>
    <n v="1"/>
    <m/>
    <n v="1084"/>
    <n v="0"/>
    <n v="0"/>
    <n v="0"/>
    <n v="22260"/>
    <n v="38.47"/>
    <s v="Bangladesh"/>
    <n v="27"/>
    <n v="12"/>
    <s v="20"/>
    <s v="LCL"/>
  </r>
  <r>
    <s v="2016-06-08"/>
    <s v="2016-06-22"/>
    <s v="2016-06-30"/>
    <s v="2016-06-30"/>
    <n v="14"/>
    <n v="22"/>
    <s v="ŁÓDŹ"/>
    <s v="DDU"/>
    <x v="5"/>
    <n v="1"/>
    <s v="AIR"/>
    <s v="TRUCK"/>
    <s v="WARSZAWA"/>
    <s v="1"/>
    <s v="43185/2015/9"/>
    <n v="54"/>
    <x v="2"/>
    <x v="63"/>
    <x v="3"/>
    <n v="1"/>
    <m/>
    <n v="1110"/>
    <n v="0"/>
    <n v="0"/>
    <n v="0"/>
    <n v="26036"/>
    <n v="22.5"/>
    <s v="Bangladesh"/>
    <n v="16"/>
    <n v="7"/>
    <s v="20"/>
    <s v="LCL"/>
  </r>
  <r>
    <s v="2016-06-08"/>
    <s v="2016-07-07"/>
    <s v="2016-07-13"/>
    <s v="2016-07-13"/>
    <n v="29"/>
    <n v="35"/>
    <s v="SHENZHEN"/>
    <s v="FOB"/>
    <x v="0"/>
    <n v="0"/>
    <s v="MRKU5290924"/>
    <s v="RAILWAY"/>
    <s v="GDAŃSK"/>
    <s v="1"/>
    <s v="7536/2016/2"/>
    <n v="51"/>
    <x v="2"/>
    <x v="19"/>
    <x v="0"/>
    <m/>
    <n v="1"/>
    <n v="765"/>
    <n v="0"/>
    <n v="0"/>
    <n v="1"/>
    <n v="10000"/>
    <n v="54.39"/>
    <s v="People's Republic of China"/>
    <n v="38"/>
    <n v="16"/>
    <s v="40"/>
    <s v="20"/>
  </r>
  <r>
    <s v="2016-06-08"/>
    <s v="2016-07-07"/>
    <s v="2016-07-13"/>
    <s v="2016-07-13"/>
    <n v="29"/>
    <n v="35"/>
    <s v="YANTIAN"/>
    <s v="FOB"/>
    <x v="0"/>
    <n v="0"/>
    <s v="MRKU0943190,SCMU4008551"/>
    <s v="RAILWAY"/>
    <s v="GDAŃSK"/>
    <s v="1"/>
    <s v="8298/2016/3"/>
    <n v="51"/>
    <x v="2"/>
    <x v="65"/>
    <x v="0"/>
    <m/>
    <n v="1"/>
    <n v="1128"/>
    <n v="0"/>
    <n v="2"/>
    <n v="0"/>
    <n v="12380"/>
    <n v="84.4"/>
    <s v="People's Republic of China"/>
    <n v="59"/>
    <n v="25"/>
    <s v="40HC"/>
    <s v="20"/>
  </r>
  <r>
    <s v="2016-06-08"/>
    <s v="2016-07-07"/>
    <s v="2016-07-14"/>
    <s v="2016-07-14"/>
    <n v="29"/>
    <n v="36"/>
    <s v="SHENZHEN"/>
    <s v="FOB"/>
    <x v="0"/>
    <n v="0"/>
    <s v="PONU1466637"/>
    <s v="RAILWAY"/>
    <s v="GDAŃSK"/>
    <s v="1"/>
    <s v="7769/2016/3"/>
    <n v="51"/>
    <x v="2"/>
    <x v="24"/>
    <x v="0"/>
    <m/>
    <n v="1"/>
    <n v="706"/>
    <n v="0"/>
    <n v="1"/>
    <n v="0"/>
    <n v="7399"/>
    <n v="49.37"/>
    <s v="People's Republic of China"/>
    <n v="35"/>
    <n v="15"/>
    <s v="40"/>
    <s v="20"/>
  </r>
  <r>
    <s v="2016-06-11"/>
    <s v="2016-06-24"/>
    <s v="2016-07-05"/>
    <s v="2016-07-05"/>
    <n v="13"/>
    <n v="24"/>
    <s v="ŁÓDŹ"/>
    <s v="DDU"/>
    <x v="4"/>
    <n v="0"/>
    <s v="CLHU8728627"/>
    <s v="RAILWAY"/>
    <s v="MAŁASZEWICZE"/>
    <s v="1"/>
    <s v="61735/AW16/3"/>
    <n v="52"/>
    <x v="2"/>
    <x v="8"/>
    <x v="0"/>
    <m/>
    <n v="1"/>
    <n v="2497"/>
    <n v="0"/>
    <n v="1"/>
    <n v="0"/>
    <n v="43829"/>
    <n v="51.05"/>
    <s v="People's Republic of China"/>
    <n v="36"/>
    <n v="15"/>
    <s v="40"/>
    <s v="20"/>
  </r>
  <r>
    <s v="2016-06-11"/>
    <s v="2016-07-16"/>
    <s v="2016-07-22"/>
    <s v="2016-07-22"/>
    <n v="35"/>
    <n v="41"/>
    <s v="SHANGHAI"/>
    <s v="FOB"/>
    <x v="0"/>
    <n v="1"/>
    <s v="LCL"/>
    <s v="TRUCK"/>
    <s v="GDAŃSK"/>
    <s v="1"/>
    <s v="8496/2016/1"/>
    <n v="52"/>
    <x v="2"/>
    <x v="88"/>
    <x v="1"/>
    <m/>
    <n v="1"/>
    <n v="58"/>
    <n v="0"/>
    <n v="0"/>
    <n v="0"/>
    <n v="14400"/>
    <n v="3.2"/>
    <s v="People's Republic of China"/>
    <n v="2"/>
    <n v="1"/>
    <s v="LCL"/>
    <s v="LCL"/>
  </r>
  <r>
    <s v="2016-06-13"/>
    <s v="2016-06-15"/>
    <s v="2016-06-20"/>
    <s v="2016-06-20"/>
    <n v="2"/>
    <n v="7"/>
    <s v="ŁÓDŹ"/>
    <s v="DDU"/>
    <x v="2"/>
    <n v="1"/>
    <s v="AIR"/>
    <s v="TRUCK"/>
    <s v="FRANKFURT"/>
    <s v="1"/>
    <s v="43189/2015/7"/>
    <n v="54"/>
    <x v="2"/>
    <x v="3"/>
    <x v="3"/>
    <n v="1"/>
    <m/>
    <n v="575"/>
    <n v="0"/>
    <n v="0"/>
    <n v="0"/>
    <n v="8625"/>
    <n v="16.559999999999999"/>
    <s v="Bangladesh"/>
    <n v="12"/>
    <n v="5"/>
    <s v="LCL"/>
    <s v="LCL"/>
  </r>
  <r>
    <s v="2016-06-13"/>
    <s v="2016-06-15"/>
    <s v="2016-06-20"/>
    <s v="2016-06-20"/>
    <n v="2"/>
    <n v="7"/>
    <s v="ŁÓDŹ"/>
    <s v="DDU"/>
    <x v="2"/>
    <n v="1"/>
    <s v="AIR"/>
    <s v="TRUCK"/>
    <s v="FRANKFURT"/>
    <s v="1"/>
    <s v="572/2016/1"/>
    <n v="52"/>
    <x v="2"/>
    <x v="5"/>
    <x v="3"/>
    <n v="1"/>
    <m/>
    <n v="233"/>
    <n v="0"/>
    <n v="0"/>
    <n v="0"/>
    <n v="2240"/>
    <n v="1.66"/>
    <s v="Bangladesh"/>
    <n v="1"/>
    <n v="0"/>
    <s v="LCL"/>
    <s v="LCL"/>
  </r>
  <r>
    <s v="2016-06-13"/>
    <s v="2016-06-16"/>
    <s v="2016-06-22"/>
    <s v="2016-06-22"/>
    <n v="3"/>
    <n v="9"/>
    <s v="ŁÓDŹ"/>
    <s v="DDU"/>
    <x v="2"/>
    <n v="1"/>
    <s v="AIR"/>
    <s v="TRUCK"/>
    <s v="FRANKFURT"/>
    <s v="1"/>
    <s v="569/2016/5"/>
    <n v="54"/>
    <x v="2"/>
    <x v="11"/>
    <x v="3"/>
    <n v="1"/>
    <m/>
    <n v="688"/>
    <n v="0"/>
    <n v="0"/>
    <n v="0"/>
    <n v="12852"/>
    <n v="9.6"/>
    <s v="India"/>
    <n v="7"/>
    <n v="3"/>
    <s v="LCL"/>
    <s v="LCL"/>
  </r>
  <r>
    <s v="2016-06-13"/>
    <s v="2016-07-19"/>
    <s v="2016-07-22"/>
    <s v="2016-07-22"/>
    <n v="36"/>
    <n v="39"/>
    <s v="CHITTAGONG"/>
    <s v="FOB"/>
    <x v="0"/>
    <n v="1"/>
    <s v="HLXU8225601"/>
    <s v="TRUCK"/>
    <s v="GDYNIA"/>
    <s v="1"/>
    <s v="1019/2016/10"/>
    <n v="54"/>
    <x v="2"/>
    <x v="75"/>
    <x v="2"/>
    <m/>
    <n v="1"/>
    <n v="331"/>
    <n v="0"/>
    <n v="0"/>
    <n v="1"/>
    <n v="6634"/>
    <n v="9.5299999999999994"/>
    <s v="Bangladesh"/>
    <n v="7"/>
    <n v="3"/>
    <s v="LCL"/>
    <s v="LCL"/>
  </r>
  <r>
    <s v="2016-06-13"/>
    <s v="2016-07-19"/>
    <s v="2016-07-22"/>
    <s v="2016-07-22"/>
    <n v="36"/>
    <n v="39"/>
    <s v="CHITTAGONG"/>
    <s v="FOB"/>
    <x v="0"/>
    <n v="1"/>
    <m/>
    <s v="TRUCK"/>
    <s v="GDYNIA"/>
    <s v="1"/>
    <s v="1019/2016/2"/>
    <n v="54"/>
    <x v="2"/>
    <x v="75"/>
    <x v="2"/>
    <m/>
    <n v="1"/>
    <n v="575"/>
    <m/>
    <m/>
    <m/>
    <n v="7440"/>
    <n v="16.03"/>
    <s v="Bangladesh"/>
    <n v="11"/>
    <n v="5"/>
    <s v="LCL"/>
    <s v="LCL"/>
  </r>
  <r>
    <s v="2016-06-13"/>
    <s v="2016-07-19"/>
    <s v="2016-07-22"/>
    <s v="2016-07-22"/>
    <n v="36"/>
    <n v="39"/>
    <s v="CHITTAGONG"/>
    <s v="FOB"/>
    <x v="0"/>
    <n v="1"/>
    <m/>
    <s v="TRUCK"/>
    <s v="GDYNIA"/>
    <s v="1"/>
    <s v="1019/2016/7"/>
    <n v="54"/>
    <x v="2"/>
    <x v="75"/>
    <x v="2"/>
    <m/>
    <n v="1"/>
    <n v="409"/>
    <m/>
    <m/>
    <m/>
    <n v="6127"/>
    <n v="9.98"/>
    <s v="Bangladesh"/>
    <n v="7"/>
    <n v="3"/>
    <s v="LCL"/>
    <s v="LCL"/>
  </r>
  <r>
    <s v="2016-06-13"/>
    <s v="2016-07-19"/>
    <s v="2016-07-22"/>
    <s v="2016-07-22"/>
    <n v="36"/>
    <n v="39"/>
    <s v="CHITTAGONG"/>
    <s v="FOB"/>
    <x v="0"/>
    <n v="1"/>
    <m/>
    <s v="TRUCK"/>
    <s v="GDYNIA"/>
    <s v="1"/>
    <s v="43188/2015/12"/>
    <n v="54"/>
    <x v="2"/>
    <x v="14"/>
    <x v="2"/>
    <m/>
    <n v="1"/>
    <n v="1177"/>
    <m/>
    <m/>
    <m/>
    <n v="19591"/>
    <n v="31.65"/>
    <s v="Bangladesh"/>
    <n v="22"/>
    <n v="9"/>
    <s v="20"/>
    <s v="LCL"/>
  </r>
  <r>
    <s v="2016-06-17"/>
    <s v="2016-07-25"/>
    <s v="2016-07-29"/>
    <s v="2016-07-29"/>
    <n v="38"/>
    <n v="42"/>
    <s v="SHANGHAI"/>
    <s v="FOB"/>
    <x v="0"/>
    <n v="0"/>
    <s v="DRYU4006669,FSCU9542064,GATU4371821,HLXU6257868,TCLU4776897,TGHU8578630,TRLU6589580"/>
    <s v="TRUCK"/>
    <s v="GDAŃSK"/>
    <s v="1"/>
    <s v="281/2016/2"/>
    <n v="54"/>
    <x v="2"/>
    <x v="85"/>
    <x v="0"/>
    <m/>
    <n v="1"/>
    <n v="4214"/>
    <n v="0"/>
    <n v="4"/>
    <n v="3"/>
    <n v="48298"/>
    <n v="414"/>
    <s v="People's Republic of China"/>
    <n v="290"/>
    <n v="124"/>
    <s v="40HC"/>
    <n v="40"/>
  </r>
  <r>
    <m/>
    <m/>
    <m/>
    <m/>
    <m/>
    <m/>
    <m/>
    <m/>
    <x v="0"/>
    <m/>
    <m/>
    <m/>
    <m/>
    <m/>
    <m/>
    <m/>
    <x v="1"/>
    <x v="16"/>
    <x v="0"/>
    <m/>
    <n v="1"/>
    <m/>
    <m/>
    <m/>
    <m/>
    <m/>
    <m/>
    <m/>
    <n v="0"/>
    <n v="0"/>
    <s v="40HC"/>
    <n v="40"/>
  </r>
  <r>
    <m/>
    <m/>
    <m/>
    <m/>
    <m/>
    <m/>
    <m/>
    <m/>
    <x v="0"/>
    <m/>
    <m/>
    <m/>
    <m/>
    <m/>
    <m/>
    <m/>
    <x v="1"/>
    <x v="16"/>
    <x v="0"/>
    <m/>
    <n v="1"/>
    <m/>
    <m/>
    <m/>
    <m/>
    <m/>
    <m/>
    <m/>
    <n v="0"/>
    <n v="0"/>
    <s v="40HC"/>
    <n v="40"/>
  </r>
  <r>
    <s v="2016-06-17"/>
    <s v="2016-07-25"/>
    <s v="2016-08-01"/>
    <s v="2016-08-01"/>
    <n v="38"/>
    <n v="45"/>
    <s v="SHANGHAI"/>
    <s v="FOB"/>
    <x v="0"/>
    <n v="0"/>
    <s v="DFSU2696015"/>
    <s v="RAILWAY"/>
    <s v="GDAŃSK"/>
    <s v="1"/>
    <s v="275/2016/9"/>
    <n v="54"/>
    <x v="2"/>
    <x v="13"/>
    <x v="0"/>
    <m/>
    <n v="1"/>
    <n v="332"/>
    <n v="1"/>
    <n v="0"/>
    <n v="0"/>
    <n v="3280"/>
    <n v="26.9"/>
    <s v="People's Republic of China"/>
    <n v="19"/>
    <n v="8"/>
    <s v="20"/>
    <s v="LCL"/>
  </r>
  <r>
    <s v="2016-06-17"/>
    <s v="2016-07-25"/>
    <s v="2016-08-01"/>
    <s v="2016-08-01"/>
    <n v="38"/>
    <n v="45"/>
    <s v="SHANGHAI"/>
    <s v="FOB"/>
    <x v="0"/>
    <n v="0"/>
    <s v="FSCU4722490,TTNU5948650"/>
    <s v="RAILWAY"/>
    <s v="GDAŃSK"/>
    <s v="1"/>
    <s v="8343/2016/2"/>
    <n v="51"/>
    <x v="2"/>
    <x v="79"/>
    <x v="0"/>
    <m/>
    <n v="1"/>
    <n v="2713"/>
    <n v="0"/>
    <n v="2"/>
    <n v="0"/>
    <n v="42410"/>
    <n v="101.24"/>
    <s v="People's Republic of China"/>
    <n v="71"/>
    <n v="30"/>
    <s v="45"/>
    <s v="40"/>
  </r>
  <r>
    <s v="2016-06-17"/>
    <s v="2016-07-25"/>
    <s v="2016-08-01"/>
    <s v="2016-08-01"/>
    <n v="38"/>
    <n v="45"/>
    <s v="SHANGHAI"/>
    <s v="FOB"/>
    <x v="0"/>
    <n v="1"/>
    <s v="HLXU1122962"/>
    <s v="RAILWAY"/>
    <s v="GDAŃSK"/>
    <s v="1"/>
    <s v="3676/2016/1"/>
    <n v="52"/>
    <x v="2"/>
    <x v="51"/>
    <x v="2"/>
    <m/>
    <n v="1"/>
    <n v="266"/>
    <n v="1"/>
    <n v="0"/>
    <n v="0"/>
    <n v="2028"/>
    <n v="6.77"/>
    <s v="People's Republic of China"/>
    <n v="5"/>
    <n v="2"/>
    <s v="LCL"/>
    <s v="LCL"/>
  </r>
  <r>
    <s v="2016-06-17"/>
    <s v="2016-07-25"/>
    <s v="2016-08-01"/>
    <s v="2016-08-01"/>
    <n v="38"/>
    <n v="45"/>
    <s v="SHANGHAI"/>
    <s v="FOB"/>
    <x v="0"/>
    <n v="1"/>
    <m/>
    <s v="RAILWAY"/>
    <s v="GDAŃSK"/>
    <s v="1"/>
    <s v="5375/2016/1"/>
    <n v="52"/>
    <x v="2"/>
    <x v="89"/>
    <x v="2"/>
    <m/>
    <n v="1"/>
    <n v="525"/>
    <m/>
    <m/>
    <m/>
    <n v="7179"/>
    <n v="9.2899999999999991"/>
    <s v="People's Republic of China"/>
    <n v="7"/>
    <n v="3"/>
    <s v="LCL"/>
    <s v="LCL"/>
  </r>
  <r>
    <s v="2016-06-17"/>
    <s v="2016-07-25"/>
    <s v="2016-08-01"/>
    <s v="2016-08-01"/>
    <n v="38"/>
    <n v="45"/>
    <s v="SHANGHAI"/>
    <s v="FOB"/>
    <x v="0"/>
    <n v="1"/>
    <m/>
    <s v="RAILWAY"/>
    <s v="GDAŃSK"/>
    <s v="1"/>
    <s v="5878/2016/2"/>
    <n v="52"/>
    <x v="2"/>
    <x v="31"/>
    <x v="2"/>
    <m/>
    <n v="1"/>
    <n v="47"/>
    <m/>
    <m/>
    <m/>
    <n v="1850"/>
    <n v="2.38"/>
    <s v="People's Republic of China"/>
    <n v="2"/>
    <n v="1"/>
    <s v="LCL"/>
    <s v="LCL"/>
  </r>
  <r>
    <s v="2016-06-18"/>
    <s v="2016-07-25"/>
    <s v="2016-08-01"/>
    <s v="2016-08-01"/>
    <n v="37"/>
    <n v="44"/>
    <s v="NINGBO"/>
    <s v="FOB"/>
    <x v="0"/>
    <n v="0"/>
    <s v="BSIU4068650"/>
    <s v="RAILWAY"/>
    <s v="GDAŃSK"/>
    <s v="1"/>
    <s v="3520/2016/1"/>
    <n v="54"/>
    <x v="2"/>
    <x v="72"/>
    <x v="0"/>
    <m/>
    <n v="1"/>
    <n v="1462"/>
    <n v="0"/>
    <n v="1"/>
    <n v="0"/>
    <n v="19178"/>
    <n v="41.64"/>
    <s v="People's Republic of China"/>
    <n v="29"/>
    <n v="12"/>
    <s v="40"/>
    <s v="LCL"/>
  </r>
  <r>
    <s v="2016-06-19"/>
    <s v="2016-06-23"/>
    <s v="2016-07-01"/>
    <s v="2016-07-01"/>
    <n v="4"/>
    <n v="12"/>
    <s v="ŁÓDŹ"/>
    <s v="DDU"/>
    <x v="2"/>
    <n v="1"/>
    <s v="AIR"/>
    <s v="TRUCK"/>
    <s v="WARSZAWA"/>
    <s v="1"/>
    <s v="43186/2015/5"/>
    <n v="54"/>
    <x v="2"/>
    <x v="87"/>
    <x v="3"/>
    <n v="1"/>
    <m/>
    <n v="1054"/>
    <n v="0"/>
    <n v="0"/>
    <n v="0"/>
    <n v="18571"/>
    <m/>
    <s v="Islamic Republic of Pakistan"/>
    <n v="0"/>
    <n v="0"/>
    <s v="LCL"/>
    <s v="LCL"/>
  </r>
  <r>
    <s v="2016-06-19"/>
    <s v="2016-06-23"/>
    <s v="2016-07-13"/>
    <s v="2016-07-13"/>
    <n v="4"/>
    <n v="24"/>
    <s v="ŁÓDŹ"/>
    <s v="DDU"/>
    <x v="2"/>
    <n v="1"/>
    <s v="AIR"/>
    <s v="TRUCK"/>
    <s v="WARSZAWA"/>
    <s v="1"/>
    <s v="42566/2015/4"/>
    <n v="54"/>
    <x v="2"/>
    <x v="90"/>
    <x v="3"/>
    <n v="1"/>
    <m/>
    <n v="646"/>
    <n v="0"/>
    <n v="0"/>
    <n v="0"/>
    <n v="11605"/>
    <n v="17.690000000000001"/>
    <s v="Bangladesh"/>
    <n v="12"/>
    <n v="5"/>
    <s v="LCL"/>
    <s v="LCL"/>
  </r>
  <r>
    <s v="2016-06-19"/>
    <s v="2016-06-23"/>
    <s v="2016-08-01"/>
    <s v="2016-08-01"/>
    <n v="4"/>
    <n v="43"/>
    <s v="ŁÓDŹ"/>
    <s v="DDU"/>
    <x v="2"/>
    <n v="1"/>
    <s v="AIR"/>
    <s v="TRUCK"/>
    <s v="WARSZAWA"/>
    <s v="1"/>
    <s v="42566/2015/5"/>
    <n v="54"/>
    <x v="2"/>
    <x v="90"/>
    <x v="3"/>
    <n v="1"/>
    <m/>
    <n v="319"/>
    <n v="0"/>
    <n v="0"/>
    <n v="0"/>
    <n v="6650"/>
    <n v="12.34"/>
    <s v="Bangladesh"/>
    <n v="9"/>
    <n v="4"/>
    <s v="LCL"/>
    <s v="LCL"/>
  </r>
  <r>
    <s v="2016-06-19"/>
    <s v="2016-06-27"/>
    <s v="2016-06-30"/>
    <s v="2016-06-30"/>
    <n v="8"/>
    <n v="11"/>
    <s v="ŁÓDŹ"/>
    <s v="DDU"/>
    <x v="2"/>
    <n v="1"/>
    <s v="AIR"/>
    <s v="TRUCK"/>
    <s v="WARSZAWA"/>
    <s v="1"/>
    <s v="20214/2015/5"/>
    <n v="54"/>
    <x v="0"/>
    <x v="21"/>
    <x v="3"/>
    <n v="1"/>
    <m/>
    <n v="294"/>
    <n v="0"/>
    <n v="0"/>
    <n v="0"/>
    <n v="6020"/>
    <m/>
    <s v="India"/>
    <n v="0"/>
    <n v="0"/>
    <s v="LCL"/>
    <s v="LCL"/>
  </r>
  <r>
    <s v="2016-06-19"/>
    <s v="2016-06-27"/>
    <s v="2016-06-30"/>
    <s v="2016-06-30"/>
    <n v="8"/>
    <n v="11"/>
    <s v="ŁÓDŹ"/>
    <s v="DDU"/>
    <x v="2"/>
    <n v="1"/>
    <s v="AIR"/>
    <s v="TRUCK"/>
    <s v="WARSZAWA"/>
    <s v="1"/>
    <s v="716/2016/8"/>
    <n v="54"/>
    <x v="2"/>
    <x v="21"/>
    <x v="3"/>
    <n v="1"/>
    <m/>
    <n v="579"/>
    <n v="0"/>
    <n v="0"/>
    <n v="0"/>
    <n v="11902"/>
    <m/>
    <s v="India"/>
    <n v="0"/>
    <n v="0"/>
    <s v="LCL"/>
    <s v="LCL"/>
  </r>
  <r>
    <s v="2016-06-19"/>
    <s v="2016-07-26"/>
    <s v="2016-08-01"/>
    <s v="2016-08-01"/>
    <n v="37"/>
    <n v="43"/>
    <s v="CHITTAGONG"/>
    <s v="FOB"/>
    <x v="0"/>
    <n v="0"/>
    <s v="DRYU4001060"/>
    <s v="RAILWAY"/>
    <s v="GDYNIA"/>
    <s v="1"/>
    <s v="574/2016/21"/>
    <n v="54"/>
    <x v="2"/>
    <x v="5"/>
    <x v="0"/>
    <m/>
    <n v="1"/>
    <n v="3004"/>
    <n v="0"/>
    <n v="1"/>
    <n v="0"/>
    <n v="59376"/>
    <n v="47.75"/>
    <s v="Bangladesh"/>
    <n v="33"/>
    <n v="14"/>
    <s v="40"/>
    <s v="LCL"/>
  </r>
  <r>
    <s v="2016-06-20"/>
    <s v="2016-06-23"/>
    <s v="2016-07-01"/>
    <s v="2016-07-01"/>
    <n v="3"/>
    <n v="11"/>
    <s v="ŁÓDŹ"/>
    <s v="DDU"/>
    <x v="2"/>
    <n v="1"/>
    <s v="AIR"/>
    <s v="TRUCK"/>
    <s v="WARSZAWA"/>
    <s v="1"/>
    <s v="42575/2015/9"/>
    <n v="54"/>
    <x v="2"/>
    <x v="83"/>
    <x v="3"/>
    <n v="1"/>
    <m/>
    <n v="431"/>
    <n v="0"/>
    <n v="0"/>
    <n v="0"/>
    <n v="5001"/>
    <n v="14.6"/>
    <s v="Bangladesh"/>
    <n v="10"/>
    <n v="4"/>
    <s v="LCL"/>
    <s v="LCL"/>
  </r>
  <r>
    <s v="2016-06-20"/>
    <s v="2016-07-19"/>
    <s v="2016-07-25"/>
    <s v="2016-07-25"/>
    <n v="29"/>
    <n v="35"/>
    <s v="TUTICORIN"/>
    <s v="FOB"/>
    <x v="0"/>
    <n v="1"/>
    <s v="HLXU3113846"/>
    <s v="TRUCK"/>
    <s v="HAMBURG"/>
    <s v="1"/>
    <s v="43190/2015/9"/>
    <n v="54"/>
    <x v="2"/>
    <x v="10"/>
    <x v="2"/>
    <m/>
    <n v="1"/>
    <n v="299"/>
    <n v="1"/>
    <n v="0"/>
    <n v="0"/>
    <n v="6368"/>
    <n v="3.18"/>
    <s v="India"/>
    <n v="2"/>
    <n v="1"/>
    <s v="LCL"/>
    <s v="LCL"/>
  </r>
  <r>
    <s v="2016-06-20"/>
    <s v="2016-07-19"/>
    <s v="2016-07-25"/>
    <s v="2016-07-25"/>
    <n v="29"/>
    <n v="35"/>
    <s v="TUTICORIN"/>
    <s v="FOB"/>
    <x v="0"/>
    <n v="1"/>
    <m/>
    <s v="TRUCK"/>
    <s v="HAMBURG"/>
    <s v="1"/>
    <s v="716/2016/9"/>
    <n v="54"/>
    <x v="2"/>
    <x v="21"/>
    <x v="2"/>
    <m/>
    <n v="1"/>
    <n v="1367"/>
    <m/>
    <m/>
    <m/>
    <n v="25772"/>
    <n v="27.26"/>
    <s v="India"/>
    <n v="19"/>
    <n v="8"/>
    <s v="20"/>
    <s v="LCL"/>
  </r>
  <r>
    <s v="2016-06-20"/>
    <s v="2016-07-22"/>
    <s v="2016-07-27"/>
    <s v="2016-07-27"/>
    <n v="32"/>
    <n v="37"/>
    <s v="NINGBO"/>
    <s v="FOB"/>
    <x v="0"/>
    <n v="0"/>
    <s v="MRKU3926024,MSKU0078262,MSKU1285758"/>
    <s v="TRUCK"/>
    <s v="GDAŃSK"/>
    <s v="1"/>
    <s v="577/2016/12"/>
    <n v="54"/>
    <x v="2"/>
    <x v="0"/>
    <x v="0"/>
    <m/>
    <n v="1"/>
    <n v="3357"/>
    <n v="0"/>
    <n v="0"/>
    <n v="3"/>
    <n v="60711"/>
    <n v="195.65"/>
    <s v="People's Republic of China"/>
    <n v="137"/>
    <n v="59"/>
    <n v="40"/>
    <n v="40"/>
  </r>
  <r>
    <m/>
    <m/>
    <m/>
    <m/>
    <m/>
    <m/>
    <m/>
    <m/>
    <x v="0"/>
    <m/>
    <m/>
    <m/>
    <m/>
    <m/>
    <m/>
    <m/>
    <x v="1"/>
    <x v="16"/>
    <x v="0"/>
    <m/>
    <n v="1"/>
    <m/>
    <m/>
    <m/>
    <m/>
    <m/>
    <m/>
    <m/>
    <n v="0"/>
    <n v="0"/>
    <n v="40"/>
    <n v="20"/>
  </r>
  <r>
    <s v="2016-06-20"/>
    <s v="2016-07-22"/>
    <s v="2016-07-28"/>
    <s v="2016-07-28"/>
    <n v="32"/>
    <n v="38"/>
    <s v="NINGBO"/>
    <s v="FOB"/>
    <x v="0"/>
    <n v="0"/>
    <s v="BMOU4160797,MRKU4423426,MSKU1694180,MSKU8216624"/>
    <s v="TRUCK"/>
    <s v="GDAŃSK"/>
    <s v="1"/>
    <s v="577/2016/11"/>
    <n v="54"/>
    <x v="2"/>
    <x v="0"/>
    <x v="0"/>
    <m/>
    <n v="1"/>
    <n v="5861"/>
    <n v="0"/>
    <n v="0"/>
    <n v="4"/>
    <n v="112832"/>
    <n v="258"/>
    <s v="People's Republic of China"/>
    <n v="181"/>
    <n v="77"/>
    <n v="40"/>
    <n v="40"/>
  </r>
  <r>
    <m/>
    <m/>
    <m/>
    <m/>
    <m/>
    <m/>
    <m/>
    <m/>
    <x v="0"/>
    <m/>
    <m/>
    <m/>
    <m/>
    <m/>
    <m/>
    <m/>
    <x v="1"/>
    <x v="16"/>
    <x v="0"/>
    <m/>
    <n v="1"/>
    <m/>
    <m/>
    <m/>
    <m/>
    <m/>
    <m/>
    <m/>
    <n v="0"/>
    <n v="0"/>
    <n v="40"/>
    <n v="40"/>
  </r>
  <r>
    <m/>
    <m/>
    <m/>
    <m/>
    <m/>
    <m/>
    <m/>
    <m/>
    <x v="0"/>
    <m/>
    <m/>
    <m/>
    <m/>
    <m/>
    <m/>
    <m/>
    <x v="1"/>
    <x v="16"/>
    <x v="0"/>
    <m/>
    <n v="1"/>
    <m/>
    <m/>
    <m/>
    <m/>
    <m/>
    <m/>
    <m/>
    <n v="0"/>
    <n v="0"/>
    <n v="40"/>
    <m/>
  </r>
  <r>
    <s v="2016-06-20"/>
    <s v="2016-07-22"/>
    <s v="2016-07-29"/>
    <s v="2016-07-29"/>
    <n v="32"/>
    <n v="39"/>
    <s v="NINGBO"/>
    <s v="FOB"/>
    <x v="0"/>
    <n v="0"/>
    <s v="BSIU9015610,MRKU3629177,MSKU1113882,TCKU9641705"/>
    <s v="TRUCK"/>
    <s v="GDAŃSK"/>
    <s v="1"/>
    <s v="61863/AW16/2"/>
    <n v="54"/>
    <x v="2"/>
    <x v="52"/>
    <x v="0"/>
    <m/>
    <n v="1"/>
    <n v="4380"/>
    <n v="0"/>
    <n v="4"/>
    <n v="0"/>
    <n v="55386"/>
    <n v="225.78"/>
    <s v="People's Republic of China"/>
    <n v="158"/>
    <n v="68"/>
    <s v="40HC"/>
    <n v="40"/>
  </r>
  <r>
    <m/>
    <m/>
    <m/>
    <m/>
    <m/>
    <m/>
    <m/>
    <m/>
    <x v="0"/>
    <m/>
    <m/>
    <m/>
    <m/>
    <m/>
    <m/>
    <m/>
    <x v="1"/>
    <x v="16"/>
    <x v="0"/>
    <m/>
    <n v="1"/>
    <m/>
    <m/>
    <m/>
    <m/>
    <m/>
    <m/>
    <m/>
    <n v="0"/>
    <n v="0"/>
    <s v="40HC"/>
    <n v="20"/>
  </r>
  <r>
    <s v="2016-06-21"/>
    <s v="2016-06-26"/>
    <s v="2016-08-01"/>
    <s v="2016-08-01"/>
    <n v="5"/>
    <n v="41"/>
    <s v="ŁÓDŹ"/>
    <s v="DDU"/>
    <x v="2"/>
    <n v="1"/>
    <s v="AIR"/>
    <s v="TRUCK"/>
    <s v="WARSZAWA"/>
    <s v="1"/>
    <s v="42566/2015/2"/>
    <n v="54"/>
    <x v="2"/>
    <x v="90"/>
    <x v="3"/>
    <n v="1"/>
    <m/>
    <n v="293"/>
    <n v="0"/>
    <n v="0"/>
    <n v="0"/>
    <n v="4724"/>
    <m/>
    <s v="Bangladesh"/>
    <n v="0"/>
    <n v="0"/>
    <s v="LCL"/>
    <s v="LCL"/>
  </r>
  <r>
    <s v="2016-06-21"/>
    <s v="2016-06-28"/>
    <s v="2016-07-05"/>
    <s v="2016-07-05"/>
    <n v="7"/>
    <n v="14"/>
    <s v="ŁÓDŹ"/>
    <s v="DDU"/>
    <x v="2"/>
    <n v="1"/>
    <s v="AIR"/>
    <s v="TRUCK"/>
    <s v="WARSZAWA"/>
    <s v="1"/>
    <s v="278/2016/2"/>
    <n v="54"/>
    <x v="2"/>
    <x v="55"/>
    <x v="3"/>
    <n v="1"/>
    <m/>
    <n v="364"/>
    <n v="0"/>
    <n v="0"/>
    <n v="0"/>
    <n v="4294"/>
    <m/>
    <s v="People's Republic of China"/>
    <n v="0"/>
    <n v="0"/>
    <s v="LCL"/>
    <s v="LCL"/>
  </r>
  <r>
    <s v="2016-06-21"/>
    <s v="2016-08-17"/>
    <s v="2016-08-29"/>
    <s v="2016-08-29"/>
    <n v="57"/>
    <n v="69"/>
    <s v="CHITTAGONG"/>
    <s v="FOB"/>
    <x v="0"/>
    <n v="1"/>
    <s v="PONU1889670"/>
    <s v="RAILWAY"/>
    <s v="KOPER"/>
    <s v="1"/>
    <s v="43188/2015/14"/>
    <n v="54"/>
    <x v="2"/>
    <x v="14"/>
    <x v="2"/>
    <m/>
    <n v="1"/>
    <n v="400"/>
    <n v="0"/>
    <n v="1"/>
    <n v="0"/>
    <n v="8346"/>
    <n v="12.71"/>
    <s v="Bangladesh"/>
    <n v="9"/>
    <n v="4"/>
    <s v="LCL"/>
    <s v="LCL"/>
  </r>
  <r>
    <s v="2016-06-21"/>
    <s v="2016-08-17"/>
    <s v="2016-08-29"/>
    <s v="2016-08-29"/>
    <n v="57"/>
    <n v="69"/>
    <s v="CHITTAGONG"/>
    <s v="FOB"/>
    <x v="0"/>
    <n v="1"/>
    <m/>
    <s v="RAILWAY"/>
    <s v="KOPER"/>
    <s v="1"/>
    <s v="574/2016/19"/>
    <n v="54"/>
    <x v="2"/>
    <x v="5"/>
    <x v="2"/>
    <m/>
    <n v="1"/>
    <n v="520"/>
    <m/>
    <m/>
    <m/>
    <n v="9635"/>
    <n v="9.35"/>
    <s v="Bangladesh"/>
    <n v="7"/>
    <n v="3"/>
    <s v="LCL"/>
    <s v="LCL"/>
  </r>
  <r>
    <s v="2016-06-21"/>
    <s v="2016-08-17"/>
    <s v="2016-08-29"/>
    <s v="2016-08-29"/>
    <n v="57"/>
    <n v="69"/>
    <s v="CHITTAGONG"/>
    <s v="FOB"/>
    <x v="0"/>
    <n v="1"/>
    <m/>
    <s v="RAILWAY"/>
    <s v="KOPER"/>
    <s v="1"/>
    <s v="574/2016/20"/>
    <n v="54"/>
    <x v="2"/>
    <x v="5"/>
    <x v="2"/>
    <m/>
    <n v="1"/>
    <n v="845"/>
    <m/>
    <m/>
    <m/>
    <n v="14946"/>
    <n v="7.52"/>
    <s v="Bangladesh"/>
    <n v="5"/>
    <n v="2"/>
    <s v="LCL"/>
    <s v="LCL"/>
  </r>
  <r>
    <s v="2016-06-21"/>
    <s v="2016-08-17"/>
    <s v="2016-08-29"/>
    <s v="2016-08-29"/>
    <n v="57"/>
    <n v="69"/>
    <s v="CHITTAGONG"/>
    <s v="FOB"/>
    <x v="0"/>
    <n v="1"/>
    <m/>
    <s v="RAILWAY"/>
    <s v="KOPER"/>
    <s v="1"/>
    <s v="702/2016/1"/>
    <n v="52"/>
    <x v="2"/>
    <x v="18"/>
    <x v="2"/>
    <m/>
    <n v="1"/>
    <n v="1801"/>
    <m/>
    <m/>
    <m/>
    <n v="27800"/>
    <n v="14.98"/>
    <s v="Bangladesh"/>
    <n v="10"/>
    <n v="4"/>
    <s v="LCL"/>
    <s v="LCL"/>
  </r>
  <r>
    <s v="2016-06-22"/>
    <s v="2016-06-24"/>
    <s v="2016-06-28"/>
    <s v="2016-06-28"/>
    <n v="2"/>
    <n v="6"/>
    <s v="ŁÓDŹ"/>
    <s v="DDU"/>
    <x v="2"/>
    <n v="1"/>
    <s v="AIR"/>
    <s v="TRUCK"/>
    <s v="FRANKFURT"/>
    <s v="1"/>
    <s v="921/2016/1"/>
    <n v="54"/>
    <x v="2"/>
    <x v="86"/>
    <x v="3"/>
    <n v="1"/>
    <m/>
    <n v="309"/>
    <n v="0"/>
    <n v="0"/>
    <n v="0"/>
    <n v="9201"/>
    <n v="5.96"/>
    <s v="India"/>
    <n v="4"/>
    <n v="2"/>
    <s v="LCL"/>
    <s v="LCL"/>
  </r>
  <r>
    <s v="2016-06-22"/>
    <s v="2016-07-22"/>
    <s v="2016-07-28"/>
    <s v="2016-07-28"/>
    <n v="30"/>
    <n v="36"/>
    <s v="YANTIAN"/>
    <s v="FOB"/>
    <x v="0"/>
    <n v="0"/>
    <s v="MSKU6983015"/>
    <s v="TRUCK"/>
    <s v="GDAŃSK"/>
    <s v="1"/>
    <s v="7665/2016/2"/>
    <n v="51"/>
    <x v="2"/>
    <x v="6"/>
    <x v="0"/>
    <m/>
    <n v="1"/>
    <n v="978"/>
    <n v="0"/>
    <n v="1"/>
    <n v="0"/>
    <n v="13075"/>
    <n v="31.57"/>
    <s v="People's Republic of China"/>
    <n v="22"/>
    <n v="9"/>
    <s v="20"/>
    <s v="LCL"/>
  </r>
  <r>
    <s v="2016-06-22"/>
    <s v="2016-07-22"/>
    <s v="2016-07-29"/>
    <s v="2016-07-29"/>
    <n v="30"/>
    <n v="37"/>
    <s v="YANTIAN"/>
    <s v="FOB"/>
    <x v="0"/>
    <n v="1"/>
    <s v="LCL"/>
    <s v="RAILWAY"/>
    <s v="GDAŃSK"/>
    <s v="1"/>
    <s v="8298/2016/4"/>
    <n v="51"/>
    <x v="2"/>
    <x v="65"/>
    <x v="1"/>
    <m/>
    <n v="1"/>
    <n v="185"/>
    <n v="0"/>
    <n v="0"/>
    <n v="0"/>
    <n v="1950"/>
    <n v="11.93"/>
    <s v="People's Republic of China"/>
    <n v="8"/>
    <n v="4"/>
    <s v="LCL"/>
    <s v="LCL"/>
  </r>
  <r>
    <s v="2016-06-22"/>
    <s v="2016-07-24"/>
    <s v="2016-07-27"/>
    <s v="2016-07-27"/>
    <n v="32"/>
    <n v="35"/>
    <s v="TUTICORIN"/>
    <s v="FOB"/>
    <x v="0"/>
    <n v="0"/>
    <s v="HLXU3417427"/>
    <s v="TRUCK"/>
    <s v="HAMBURG"/>
    <s v="1"/>
    <s v="43190/2015/10"/>
    <n v="54"/>
    <x v="2"/>
    <x v="10"/>
    <x v="0"/>
    <m/>
    <n v="1"/>
    <n v="588"/>
    <n v="1"/>
    <n v="0"/>
    <n v="0"/>
    <n v="9639"/>
    <n v="16.079999999999998"/>
    <s v="India"/>
    <n v="11"/>
    <n v="5"/>
    <s v="LCL"/>
    <s v="LCL"/>
  </r>
  <r>
    <s v="2016-06-22"/>
    <s v="2016-07-28"/>
    <s v="2016-08-02"/>
    <s v="2016-08-02"/>
    <n v="36"/>
    <n v="41"/>
    <s v="TUTICORIN"/>
    <s v="FOB"/>
    <x v="0"/>
    <n v="0"/>
    <s v="POCU0402188"/>
    <s v="RAILWAY"/>
    <s v="GDAŃSK"/>
    <s v="1"/>
    <s v="43190/2015/3"/>
    <n v="54"/>
    <x v="2"/>
    <x v="10"/>
    <x v="0"/>
    <m/>
    <n v="1"/>
    <n v="1075"/>
    <n v="1"/>
    <n v="0"/>
    <n v="0"/>
    <n v="21100"/>
    <n v="14.07"/>
    <s v="India"/>
    <n v="10"/>
    <n v="4"/>
    <s v="LCL"/>
    <s v="LCL"/>
  </r>
  <r>
    <s v="2016-06-22"/>
    <s v="2016-08-02"/>
    <s v="2016-08-05"/>
    <s v="2016-08-05"/>
    <n v="41"/>
    <n v="44"/>
    <s v="CHITTAGONG"/>
    <s v="FOB"/>
    <x v="0"/>
    <n v="1"/>
    <s v="HLXU6513574"/>
    <s v="TRUCK"/>
    <s v="GDYNIA"/>
    <s v="1"/>
    <s v="43189/2015/8"/>
    <n v="54"/>
    <x v="2"/>
    <x v="3"/>
    <x v="2"/>
    <m/>
    <n v="1"/>
    <n v="1207"/>
    <n v="0"/>
    <n v="0"/>
    <n v="1"/>
    <n v="17384"/>
    <n v="34.770000000000003"/>
    <s v="Bangladesh"/>
    <n v="24"/>
    <n v="10"/>
    <s v="20"/>
    <s v="LCL"/>
  </r>
  <r>
    <s v="2016-06-22"/>
    <s v="2016-08-02"/>
    <s v="2016-08-05"/>
    <s v="2016-08-05"/>
    <n v="41"/>
    <n v="44"/>
    <s v="CHITTAGONG"/>
    <s v="FOB"/>
    <x v="0"/>
    <n v="1"/>
    <m/>
    <s v="TRUCK"/>
    <s v="GDYNIA"/>
    <s v="1"/>
    <s v="574/2016/22"/>
    <n v="54"/>
    <x v="2"/>
    <x v="5"/>
    <x v="2"/>
    <m/>
    <n v="1"/>
    <n v="2558"/>
    <m/>
    <m/>
    <m/>
    <n v="50941"/>
    <n v="34.85"/>
    <s v="Bangladesh"/>
    <n v="24"/>
    <n v="10"/>
    <s v="20"/>
    <s v="LCL"/>
  </r>
  <r>
    <s v="2016-06-23"/>
    <s v="2016-06-26"/>
    <s v="2016-07-12"/>
    <s v="2016-07-12"/>
    <n v="3"/>
    <n v="19"/>
    <s v="ŁÓDŹ"/>
    <s v="DDU"/>
    <x v="2"/>
    <n v="1"/>
    <s v="AIR"/>
    <s v="TRUCK"/>
    <s v="WARSZAWA"/>
    <s v="1"/>
    <s v="43187/2015/6"/>
    <n v="54"/>
    <x v="2"/>
    <x v="50"/>
    <x v="3"/>
    <n v="1"/>
    <m/>
    <n v="789"/>
    <n v="0"/>
    <n v="0"/>
    <n v="0"/>
    <n v="18249"/>
    <m/>
    <s v="Bangladesh"/>
    <n v="0"/>
    <n v="0"/>
    <s v="LCL"/>
    <s v="LCL"/>
  </r>
  <r>
    <s v="2016-06-23"/>
    <s v="2016-06-26"/>
    <s v="2016-07-12"/>
    <s v="2016-07-12"/>
    <n v="3"/>
    <n v="19"/>
    <s v="ŁÓDŹ"/>
    <s v="DDU"/>
    <x v="2"/>
    <n v="1"/>
    <s v="AIR"/>
    <s v="TRUCK"/>
    <s v="WARSZAWA"/>
    <s v="1"/>
    <s v="697/2016/14"/>
    <n v="54"/>
    <x v="2"/>
    <x v="18"/>
    <x v="3"/>
    <n v="1"/>
    <m/>
    <n v="311"/>
    <n v="0"/>
    <n v="0"/>
    <n v="0"/>
    <n v="3080"/>
    <m/>
    <s v="Bangladesh"/>
    <n v="0"/>
    <n v="0"/>
    <s v="LCL"/>
    <s v="LCL"/>
  </r>
  <r>
    <s v="2016-06-23"/>
    <s v="2016-07-30"/>
    <s v="2016-08-10"/>
    <s v="2016-08-10"/>
    <n v="37"/>
    <n v="48"/>
    <s v="CHITTAGONG"/>
    <s v="FOB"/>
    <x v="0"/>
    <n v="0"/>
    <s v="MRKU7973874"/>
    <s v="RAILWAY"/>
    <s v="GDAŃSK"/>
    <s v="1"/>
    <s v="697/2016/2"/>
    <n v="54"/>
    <x v="2"/>
    <x v="18"/>
    <x v="0"/>
    <m/>
    <n v="1"/>
    <n v="552"/>
    <n v="1"/>
    <n v="0"/>
    <n v="0"/>
    <n v="9777"/>
    <n v="23.39"/>
    <s v="Bangladesh"/>
    <n v="16"/>
    <n v="7"/>
    <s v="20"/>
    <s v="LCL"/>
  </r>
  <r>
    <s v="2016-06-23"/>
    <s v="2016-07-30"/>
    <s v="2016-08-17"/>
    <s v="2016-08-17"/>
    <n v="37"/>
    <n v="55"/>
    <s v="CHITTAGONG"/>
    <s v="FOB"/>
    <x v="0"/>
    <n v="1"/>
    <s v="PONU7930236"/>
    <s v="RAILWAY"/>
    <s v="GDAŃSK"/>
    <s v="1"/>
    <s v="1019/2016/11"/>
    <n v="54"/>
    <x v="2"/>
    <x v="75"/>
    <x v="2"/>
    <m/>
    <n v="1"/>
    <n v="378"/>
    <n v="0"/>
    <n v="0"/>
    <n v="1"/>
    <n v="5855"/>
    <n v="15.76"/>
    <s v="Bangladesh"/>
    <n v="11"/>
    <n v="5"/>
    <s v="LCL"/>
    <s v="LCL"/>
  </r>
  <r>
    <s v="2016-06-23"/>
    <s v="2016-07-30"/>
    <s v="2016-08-17"/>
    <s v="2016-08-17"/>
    <n v="37"/>
    <n v="55"/>
    <s v="CHITTAGONG"/>
    <s v="FOB"/>
    <x v="0"/>
    <n v="1"/>
    <m/>
    <s v="RAILWAY"/>
    <s v="GDAŃSK"/>
    <s v="1"/>
    <s v="568/2016/15"/>
    <n v="54"/>
    <x v="2"/>
    <x v="15"/>
    <x v="2"/>
    <m/>
    <n v="1"/>
    <n v="2027"/>
    <m/>
    <m/>
    <m/>
    <n v="40938"/>
    <n v="33.51"/>
    <s v="Bangladesh"/>
    <n v="23"/>
    <n v="10"/>
    <s v="20"/>
    <s v="LCL"/>
  </r>
  <r>
    <s v="2016-06-23"/>
    <s v="2016-07-30"/>
    <s v="2016-08-17"/>
    <s v="2016-08-17"/>
    <n v="37"/>
    <n v="55"/>
    <s v="CHITTAGONG"/>
    <s v="FOB"/>
    <x v="0"/>
    <n v="1"/>
    <m/>
    <s v="RAILWAY"/>
    <s v="GDAŃSK"/>
    <s v="1"/>
    <s v="571/2016/3"/>
    <n v="54"/>
    <x v="2"/>
    <x v="17"/>
    <x v="2"/>
    <m/>
    <n v="1"/>
    <n v="994"/>
    <m/>
    <m/>
    <m/>
    <n v="15125"/>
    <n v="20.73"/>
    <s v="Bangladesh"/>
    <n v="15"/>
    <n v="6"/>
    <s v="20"/>
    <s v="LCL"/>
  </r>
  <r>
    <s v="2016-06-24"/>
    <s v="2016-08-03"/>
    <s v="2016-08-08"/>
    <s v="2016-08-08"/>
    <n v="40"/>
    <n v="45"/>
    <s v="SHANGHAI"/>
    <s v="FOB"/>
    <x v="0"/>
    <n v="0"/>
    <s v="FSCU8940119,SEGU5768156,SEGU5768670"/>
    <s v="RAILWAY"/>
    <s v="GDAŃSK"/>
    <s v="1"/>
    <s v="43063/2015/3"/>
    <n v="52"/>
    <x v="2"/>
    <x v="42"/>
    <x v="0"/>
    <m/>
    <n v="1"/>
    <n v="11325"/>
    <n v="0"/>
    <n v="0"/>
    <n v="3"/>
    <n v="166098"/>
    <n v="174.15"/>
    <s v="People's Republic of China"/>
    <n v="122"/>
    <n v="52"/>
    <n v="40"/>
    <n v="40"/>
  </r>
  <r>
    <m/>
    <m/>
    <m/>
    <m/>
    <m/>
    <m/>
    <m/>
    <m/>
    <x v="0"/>
    <m/>
    <m/>
    <m/>
    <m/>
    <m/>
    <m/>
    <m/>
    <x v="1"/>
    <x v="16"/>
    <x v="0"/>
    <m/>
    <n v="1"/>
    <m/>
    <m/>
    <m/>
    <m/>
    <m/>
    <m/>
    <m/>
    <n v="0"/>
    <n v="0"/>
    <n v="20"/>
    <n v="20"/>
  </r>
  <r>
    <s v="2016-06-24"/>
    <s v="2016-08-03"/>
    <s v="2016-08-09"/>
    <s v="2016-08-09"/>
    <n v="40"/>
    <n v="46"/>
    <s v="SHANGHAI"/>
    <s v="FOB"/>
    <x v="0"/>
    <n v="0"/>
    <s v="CAIU8078100,DFSU7492523,FSCU8905864,FSCU8911086,FSCU8912950,HLXU5128948,HLXU5285588,HLXU8116350,SEGU5769867,TGHU4818482"/>
    <s v="RAILWAY"/>
    <s v="GDAŃSK"/>
    <s v="1"/>
    <s v="275/2016/3"/>
    <n v="54"/>
    <x v="2"/>
    <x v="13"/>
    <x v="0"/>
    <m/>
    <n v="1"/>
    <n v="6227"/>
    <n v="0"/>
    <n v="3"/>
    <n v="7"/>
    <n v="62883"/>
    <n v="586.37"/>
    <s v="People's Republic of China"/>
    <n v="410"/>
    <n v="176"/>
    <s v="40HC"/>
    <s v="40HC"/>
  </r>
  <r>
    <m/>
    <m/>
    <m/>
    <m/>
    <m/>
    <m/>
    <m/>
    <m/>
    <x v="0"/>
    <m/>
    <m/>
    <m/>
    <m/>
    <m/>
    <m/>
    <m/>
    <x v="1"/>
    <x v="16"/>
    <x v="0"/>
    <m/>
    <n v="1"/>
    <m/>
    <m/>
    <m/>
    <m/>
    <m/>
    <m/>
    <m/>
    <n v="0"/>
    <n v="0"/>
    <s v="40HC"/>
    <s v="40HC"/>
  </r>
  <r>
    <m/>
    <m/>
    <m/>
    <m/>
    <m/>
    <m/>
    <m/>
    <m/>
    <x v="0"/>
    <m/>
    <m/>
    <m/>
    <m/>
    <m/>
    <m/>
    <m/>
    <x v="1"/>
    <x v="16"/>
    <x v="0"/>
    <m/>
    <n v="1"/>
    <m/>
    <m/>
    <m/>
    <m/>
    <m/>
    <m/>
    <m/>
    <n v="0"/>
    <n v="0"/>
    <s v="40HC"/>
    <s v="40HC"/>
  </r>
  <r>
    <m/>
    <m/>
    <m/>
    <m/>
    <m/>
    <m/>
    <m/>
    <m/>
    <x v="0"/>
    <m/>
    <m/>
    <m/>
    <m/>
    <m/>
    <m/>
    <m/>
    <x v="1"/>
    <x v="16"/>
    <x v="0"/>
    <m/>
    <n v="1"/>
    <m/>
    <m/>
    <m/>
    <m/>
    <m/>
    <m/>
    <m/>
    <n v="0"/>
    <n v="0"/>
    <s v="40HC"/>
    <s v="40HC"/>
  </r>
  <r>
    <m/>
    <m/>
    <m/>
    <m/>
    <m/>
    <m/>
    <m/>
    <m/>
    <x v="0"/>
    <m/>
    <m/>
    <m/>
    <m/>
    <m/>
    <m/>
    <m/>
    <x v="1"/>
    <x v="16"/>
    <x v="0"/>
    <m/>
    <n v="1"/>
    <m/>
    <m/>
    <m/>
    <m/>
    <m/>
    <m/>
    <m/>
    <n v="0"/>
    <n v="0"/>
    <s v="40HC"/>
    <m/>
  </r>
  <r>
    <s v="2016-06-24"/>
    <s v="2016-08-03"/>
    <s v="2016-08-10"/>
    <s v="2016-08-10"/>
    <n v="40"/>
    <n v="47"/>
    <s v="SHANGHAI"/>
    <s v="FOB"/>
    <x v="0"/>
    <n v="0"/>
    <s v="NYKU8020872"/>
    <s v="RAILWAY"/>
    <s v="GDAŃSK"/>
    <s v="1"/>
    <s v="588/2016/3"/>
    <n v="52"/>
    <x v="2"/>
    <x v="45"/>
    <x v="0"/>
    <m/>
    <n v="1"/>
    <n v="2609"/>
    <n v="0"/>
    <n v="1"/>
    <n v="0"/>
    <n v="35398"/>
    <n v="34.659999999999997"/>
    <s v="People's Republic of China"/>
    <n v="24"/>
    <n v="10"/>
    <s v="20"/>
    <s v="LCL"/>
  </r>
  <r>
    <s v="2016-06-24"/>
    <s v="2016-08-03"/>
    <s v="2016-08-10"/>
    <s v="2016-08-10"/>
    <n v="40"/>
    <n v="47"/>
    <s v="SHANGHAI"/>
    <s v="FOB"/>
    <x v="0"/>
    <n v="1"/>
    <s v="AMFU8788886"/>
    <s v="RAILWAY"/>
    <s v="GDAŃSK"/>
    <s v="1"/>
    <s v="1305/2016/2"/>
    <n v="52"/>
    <x v="2"/>
    <x v="46"/>
    <x v="2"/>
    <m/>
    <n v="1"/>
    <n v="517"/>
    <n v="0"/>
    <n v="0"/>
    <n v="1"/>
    <n v="6400"/>
    <n v="6.68"/>
    <s v="People's Republic of China"/>
    <n v="5"/>
    <n v="2"/>
    <s v="LCL"/>
    <s v="LCL"/>
  </r>
  <r>
    <s v="2016-06-24"/>
    <s v="2016-08-03"/>
    <s v="2016-08-10"/>
    <s v="2016-08-10"/>
    <n v="40"/>
    <n v="47"/>
    <s v="SHANGHAI"/>
    <s v="FOB"/>
    <x v="0"/>
    <n v="1"/>
    <m/>
    <s v="RAILWAY"/>
    <s v="GDAŃSK"/>
    <s v="1"/>
    <s v="285/2016/2"/>
    <n v="54"/>
    <x v="2"/>
    <x v="43"/>
    <x v="2"/>
    <m/>
    <n v="1"/>
    <n v="326"/>
    <m/>
    <m/>
    <m/>
    <n v="2722"/>
    <n v="21.7"/>
    <s v="People's Republic of China"/>
    <n v="15"/>
    <n v="7"/>
    <s v="20"/>
    <s v="LCL"/>
  </r>
  <r>
    <s v="2016-06-24"/>
    <s v="2016-08-03"/>
    <s v="2016-08-10"/>
    <s v="2016-08-10"/>
    <n v="40"/>
    <n v="47"/>
    <s v="SHANGHAI"/>
    <s v="FOB"/>
    <x v="0"/>
    <n v="1"/>
    <m/>
    <s v="RAILWAY"/>
    <s v="GDAŃSK"/>
    <s v="1"/>
    <s v="4165/2016/1"/>
    <n v="54"/>
    <x v="2"/>
    <x v="91"/>
    <x v="2"/>
    <m/>
    <n v="1"/>
    <n v="437"/>
    <m/>
    <m/>
    <m/>
    <n v="4050"/>
    <n v="36.42"/>
    <s v="People's Republic of China"/>
    <n v="25"/>
    <n v="11"/>
    <s v="20"/>
    <s v="LCL"/>
  </r>
  <r>
    <s v="2016-06-24"/>
    <s v="2016-08-03"/>
    <s v="2016-08-10"/>
    <s v="2016-08-10"/>
    <n v="40"/>
    <n v="47"/>
    <s v="SHANGHAI"/>
    <s v="FOB"/>
    <x v="0"/>
    <n v="1"/>
    <s v="CPSU4017196"/>
    <s v="RAILWAY"/>
    <s v="GDAŃSK"/>
    <s v="1"/>
    <s v="1071/2016/6"/>
    <n v="52"/>
    <x v="2"/>
    <x v="44"/>
    <x v="2"/>
    <m/>
    <n v="1"/>
    <n v="1174"/>
    <n v="0"/>
    <n v="1"/>
    <n v="0"/>
    <n v="15821"/>
    <n v="31.46"/>
    <s v="People's Republic of China"/>
    <n v="22"/>
    <n v="9"/>
    <s v="20"/>
    <s v="LCL"/>
  </r>
  <r>
    <s v="2016-06-24"/>
    <s v="2016-08-03"/>
    <s v="2016-08-10"/>
    <s v="2016-08-10"/>
    <n v="40"/>
    <n v="47"/>
    <s v="SHANGHAI"/>
    <s v="FOB"/>
    <x v="0"/>
    <n v="1"/>
    <m/>
    <s v="RAILWAY"/>
    <s v="GDAŃSK"/>
    <s v="1"/>
    <s v="1799/2016/6"/>
    <n v="52"/>
    <x v="2"/>
    <x v="32"/>
    <x v="2"/>
    <m/>
    <n v="1"/>
    <n v="113"/>
    <m/>
    <m/>
    <m/>
    <n v="7452"/>
    <n v="8.6199999999999992"/>
    <s v="People's Republic of China"/>
    <n v="6"/>
    <n v="3"/>
    <s v="LCL"/>
    <s v="LCL"/>
  </r>
  <r>
    <s v="2016-06-24"/>
    <s v="2016-08-03"/>
    <s v="2016-08-10"/>
    <s v="2016-08-10"/>
    <n v="40"/>
    <n v="47"/>
    <s v="SHANGHAI"/>
    <s v="FOB"/>
    <x v="0"/>
    <n v="1"/>
    <m/>
    <s v="RAILWAY"/>
    <s v="GDAŃSK"/>
    <s v="1"/>
    <s v="287/2016/2"/>
    <n v="54"/>
    <x v="2"/>
    <x v="41"/>
    <x v="2"/>
    <m/>
    <n v="1"/>
    <n v="635"/>
    <m/>
    <m/>
    <m/>
    <n v="8298"/>
    <n v="15.62"/>
    <s v="People's Republic of China"/>
    <n v="11"/>
    <n v="5"/>
    <s v="LCL"/>
    <s v="LCL"/>
  </r>
  <r>
    <s v="2016-06-25"/>
    <s v="2016-06-27"/>
    <s v="2016-07-11"/>
    <s v="2016-07-11"/>
    <n v="2"/>
    <n v="16"/>
    <s v="ŁÓDŹ"/>
    <s v="DDU"/>
    <x v="2"/>
    <n v="1"/>
    <s v="AIR"/>
    <s v="TRUCK"/>
    <s v="WARSZAWA"/>
    <s v="1"/>
    <s v="42575/2015/1"/>
    <n v="54"/>
    <x v="2"/>
    <x v="83"/>
    <x v="3"/>
    <n v="1"/>
    <m/>
    <n v="1082"/>
    <n v="0"/>
    <n v="0"/>
    <n v="0"/>
    <n v="14907"/>
    <n v="24.28"/>
    <s v="Bangladesh"/>
    <n v="17"/>
    <n v="7"/>
    <s v="20"/>
    <s v="LCL"/>
  </r>
  <r>
    <s v="2016-06-25"/>
    <s v="2016-06-27"/>
    <s v="2016-07-11"/>
    <s v="2016-07-11"/>
    <n v="2"/>
    <n v="16"/>
    <s v="ŁÓDŹ"/>
    <s v="DDU"/>
    <x v="2"/>
    <n v="1"/>
    <s v="AIR"/>
    <s v="TRUCK"/>
    <s v="WARSZAWA"/>
    <s v="1"/>
    <s v="42575/2015/10"/>
    <n v="54"/>
    <x v="2"/>
    <x v="83"/>
    <x v="3"/>
    <n v="1"/>
    <m/>
    <n v="955"/>
    <n v="0"/>
    <n v="0"/>
    <n v="0"/>
    <n v="12491"/>
    <n v="23.87"/>
    <s v="Bangladesh"/>
    <n v="17"/>
    <n v="7"/>
    <s v="20"/>
    <s v="LCL"/>
  </r>
  <r>
    <s v="2016-06-25"/>
    <s v="2016-06-27"/>
    <s v="2016-07-11"/>
    <s v="2016-07-11"/>
    <n v="2"/>
    <n v="16"/>
    <s v="ŁÓDŹ"/>
    <s v="DDU"/>
    <x v="2"/>
    <n v="1"/>
    <s v="AIR"/>
    <s v="TRUCK"/>
    <s v="WARSZAWA"/>
    <s v="1"/>
    <s v="42575/2015/8"/>
    <n v="54"/>
    <x v="2"/>
    <x v="83"/>
    <x v="3"/>
    <n v="1"/>
    <m/>
    <n v="413"/>
    <n v="0"/>
    <n v="0"/>
    <n v="0"/>
    <n v="5864"/>
    <n v="10.77"/>
    <s v="Bangladesh"/>
    <n v="8"/>
    <n v="3"/>
    <s v="LCL"/>
    <s v="LCL"/>
  </r>
  <r>
    <s v="2016-06-25"/>
    <s v="2016-06-28"/>
    <s v="2016-07-07"/>
    <s v="2016-07-07"/>
    <n v="3"/>
    <n v="12"/>
    <s v="ŁÓDŹ"/>
    <s v="DDU"/>
    <x v="2"/>
    <n v="1"/>
    <s v="AIR"/>
    <s v="TRUCK"/>
    <s v="WARSZAWA"/>
    <s v="1"/>
    <s v="688/2016/7"/>
    <n v="54"/>
    <x v="2"/>
    <x v="25"/>
    <x v="3"/>
    <n v="1"/>
    <m/>
    <n v="321"/>
    <n v="0"/>
    <n v="0"/>
    <n v="0"/>
    <n v="3601"/>
    <m/>
    <s v="India"/>
    <n v="0"/>
    <n v="0"/>
    <s v="LCL"/>
    <s v="LCL"/>
  </r>
  <r>
    <s v="2016-06-25"/>
    <s v="2016-06-29"/>
    <s v="2016-07-07"/>
    <s v="2016-07-07"/>
    <n v="4"/>
    <n v="12"/>
    <s v="ŁÓDŹ"/>
    <s v="DDU"/>
    <x v="2"/>
    <n v="1"/>
    <s v="AIR"/>
    <s v="TRUCK"/>
    <s v="WARSZAWA"/>
    <s v="1"/>
    <s v="43188/2015/15"/>
    <n v="54"/>
    <x v="2"/>
    <x v="14"/>
    <x v="3"/>
    <n v="1"/>
    <m/>
    <n v="1482"/>
    <n v="0"/>
    <n v="0"/>
    <n v="0"/>
    <n v="34010"/>
    <n v="29.53"/>
    <s v="Bangladesh"/>
    <n v="21"/>
    <n v="9"/>
    <s v="20"/>
    <s v="LCL"/>
  </r>
  <r>
    <s v="2016-06-25"/>
    <s v="2016-07-10"/>
    <s v="2016-07-15"/>
    <s v="2016-07-15"/>
    <n v="15"/>
    <n v="20"/>
    <s v="ŁÓDŹ"/>
    <s v="DDU"/>
    <x v="4"/>
    <n v="0"/>
    <s v="FSCU9783020"/>
    <s v="RAILWAY"/>
    <s v="MAŁASZEWICZE"/>
    <s v="1"/>
    <s v="1037/2016/9"/>
    <n v="54"/>
    <x v="2"/>
    <x v="8"/>
    <x v="0"/>
    <m/>
    <n v="1"/>
    <n v="1239"/>
    <n v="0"/>
    <n v="1"/>
    <n v="0"/>
    <n v="10900"/>
    <m/>
    <s v="People's Republic of China"/>
    <n v="0"/>
    <n v="0"/>
    <s v="LCL"/>
    <s v="LCL"/>
  </r>
  <r>
    <s v="2016-06-25"/>
    <s v="2016-07-23"/>
    <s v="2016-07-27"/>
    <s v="2016-07-27"/>
    <n v="28"/>
    <n v="32"/>
    <s v="TUTICORIN"/>
    <s v="FOB"/>
    <x v="0"/>
    <n v="1"/>
    <s v="MRKU4983647"/>
    <s v="TRUCK"/>
    <s v="HAMBURG"/>
    <s v="1"/>
    <s v="4043/2016/1"/>
    <n v="52"/>
    <x v="2"/>
    <x v="10"/>
    <x v="2"/>
    <m/>
    <n v="1"/>
    <n v="1160"/>
    <n v="0"/>
    <n v="0"/>
    <n v="1"/>
    <n v="17643"/>
    <n v="6.2"/>
    <s v="India"/>
    <n v="4"/>
    <n v="2"/>
    <s v="LCL"/>
    <s v="LCL"/>
  </r>
  <r>
    <s v="2016-06-25"/>
    <s v="2016-07-23"/>
    <s v="2016-07-27"/>
    <s v="2016-07-27"/>
    <n v="28"/>
    <n v="32"/>
    <s v="TUTICORIN"/>
    <s v="FOB"/>
    <x v="0"/>
    <n v="1"/>
    <m/>
    <s v="TRUCK"/>
    <s v="HAMBURG"/>
    <s v="1"/>
    <s v="43183/2015/2"/>
    <n v="54"/>
    <x v="2"/>
    <x v="48"/>
    <x v="2"/>
    <m/>
    <n v="1"/>
    <n v="2034"/>
    <m/>
    <m/>
    <m/>
    <n v="40975"/>
    <n v="43.19"/>
    <s v="India"/>
    <n v="30"/>
    <n v="13"/>
    <s v="40"/>
    <s v="LCL"/>
  </r>
  <r>
    <s v="2016-06-25"/>
    <s v="2016-07-23"/>
    <s v="2016-07-27"/>
    <s v="2016-07-27"/>
    <n v="28"/>
    <n v="32"/>
    <s v="TUTICORIN"/>
    <s v="FOB"/>
    <x v="0"/>
    <n v="1"/>
    <m/>
    <s v="TRUCK"/>
    <s v="HAMBURG"/>
    <s v="1"/>
    <s v="716/2016/10"/>
    <n v="54"/>
    <x v="2"/>
    <x v="21"/>
    <x v="2"/>
    <m/>
    <n v="1"/>
    <n v="288"/>
    <m/>
    <m/>
    <m/>
    <n v="5328"/>
    <n v="5.78"/>
    <s v="India"/>
    <n v="4"/>
    <n v="2"/>
    <s v="LCL"/>
    <s v="LCL"/>
  </r>
  <r>
    <s v="2016-06-25"/>
    <s v="2016-07-28"/>
    <s v="2016-08-02"/>
    <s v="2016-08-02"/>
    <n v="33"/>
    <n v="38"/>
    <s v="TUTICORIN"/>
    <s v="FOB"/>
    <x v="0"/>
    <n v="0"/>
    <s v="MSKU2946878"/>
    <s v="RAILWAY"/>
    <s v="GDAŃSK"/>
    <s v="1"/>
    <s v="43190/2015/11"/>
    <n v="54"/>
    <x v="2"/>
    <x v="10"/>
    <x v="0"/>
    <m/>
    <n v="1"/>
    <n v="847"/>
    <n v="1"/>
    <n v="0"/>
    <n v="0"/>
    <n v="16737"/>
    <n v="21.97"/>
    <s v="India"/>
    <n v="15"/>
    <n v="7"/>
    <s v="20"/>
    <s v="LCL"/>
  </r>
  <r>
    <s v="2016-06-25"/>
    <s v="2016-07-31"/>
    <s v="2016-08-23"/>
    <s v="2016-08-23"/>
    <n v="36"/>
    <n v="59"/>
    <s v="CHITTAGONG"/>
    <s v="FOB"/>
    <x v="0"/>
    <n v="1"/>
    <s v="MRKU8870870"/>
    <s v="RAILWAY"/>
    <s v="GDAŃSK"/>
    <s v="1"/>
    <s v="568/2016/16"/>
    <n v="54"/>
    <x v="2"/>
    <x v="15"/>
    <x v="2"/>
    <m/>
    <n v="1"/>
    <n v="951"/>
    <n v="1"/>
    <n v="0"/>
    <n v="0"/>
    <n v="17415"/>
    <n v="16"/>
    <s v="Bangladesh"/>
    <n v="11"/>
    <n v="5"/>
    <s v="LCL"/>
    <s v="LCL"/>
  </r>
  <r>
    <s v="2016-06-25"/>
    <s v="2016-07-31"/>
    <s v="2016-08-23"/>
    <s v="2016-08-23"/>
    <n v="36"/>
    <n v="59"/>
    <s v="CHITTAGONG"/>
    <s v="FOB"/>
    <x v="0"/>
    <n v="1"/>
    <m/>
    <s v="RAILWAY"/>
    <s v="GDAŃSK"/>
    <s v="1"/>
    <s v="574/2016/23"/>
    <n v="54"/>
    <x v="2"/>
    <x v="5"/>
    <x v="2"/>
    <m/>
    <n v="1"/>
    <n v="783"/>
    <m/>
    <m/>
    <m/>
    <n v="14295"/>
    <n v="14"/>
    <s v="Bangladesh"/>
    <n v="10"/>
    <n v="4"/>
    <s v="LCL"/>
    <s v="LCL"/>
  </r>
  <r>
    <s v="2016-06-26"/>
    <s v="2016-06-28"/>
    <s v="2016-06-30"/>
    <s v="2016-06-30"/>
    <n v="2"/>
    <n v="4"/>
    <s v="ŁÓDŹ"/>
    <s v="DDU"/>
    <x v="2"/>
    <n v="1"/>
    <s v="AIR"/>
    <s v="TRUCK"/>
    <s v="FRANKFURT"/>
    <s v="1"/>
    <s v="1037/2016/10"/>
    <n v="54"/>
    <x v="2"/>
    <x v="8"/>
    <x v="3"/>
    <n v="1"/>
    <m/>
    <n v="2374"/>
    <n v="0"/>
    <n v="0"/>
    <n v="0"/>
    <n v="39599"/>
    <n v="57.52"/>
    <s v="People's Republic of China"/>
    <n v="40"/>
    <n v="17"/>
    <s v="40"/>
    <s v="20"/>
  </r>
  <r>
    <s v="2016-06-26"/>
    <s v="2016-08-10"/>
    <s v="2016-08-17"/>
    <s v="2016-08-17"/>
    <n v="45"/>
    <n v="52"/>
    <s v="CHITTAGONG"/>
    <s v="FOB"/>
    <x v="0"/>
    <n v="1"/>
    <s v="HLXU8083786"/>
    <s v="RAILWAY"/>
    <s v="GDYNIA"/>
    <s v="1"/>
    <s v="43189/2015/9"/>
    <n v="54"/>
    <x v="2"/>
    <x v="3"/>
    <x v="2"/>
    <m/>
    <n v="1"/>
    <n v="799"/>
    <n v="0"/>
    <n v="0"/>
    <n v="1"/>
    <n v="11881"/>
    <n v="19.68"/>
    <s v="Bangladesh"/>
    <n v="14"/>
    <n v="6"/>
    <s v="LCL"/>
    <s v="LCL"/>
  </r>
  <r>
    <s v="2016-06-26"/>
    <s v="2016-08-10"/>
    <s v="2016-08-17"/>
    <s v="2016-08-17"/>
    <n v="45"/>
    <n v="52"/>
    <s v="CHITTAGONG"/>
    <s v="FOB"/>
    <x v="0"/>
    <n v="1"/>
    <m/>
    <s v="RAILWAY"/>
    <s v="GDYNIA"/>
    <s v="1"/>
    <s v="574/2016/24"/>
    <n v="54"/>
    <x v="2"/>
    <x v="5"/>
    <x v="2"/>
    <m/>
    <n v="1"/>
    <n v="2904"/>
    <m/>
    <m/>
    <m/>
    <n v="55389"/>
    <n v="43.31"/>
    <s v="Bangladesh"/>
    <n v="30"/>
    <n v="13"/>
    <s v="40"/>
    <s v="LCL"/>
  </r>
  <r>
    <s v="2016-06-27"/>
    <s v="2016-06-29"/>
    <s v="2016-07-11"/>
    <s v="2016-07-11"/>
    <n v="2"/>
    <n v="14"/>
    <s v="ŁÓDŹ"/>
    <s v="DDU"/>
    <x v="2"/>
    <n v="1"/>
    <s v="AIR"/>
    <s v="TRUCK"/>
    <s v="WARSZAWA"/>
    <s v="1"/>
    <s v="42575/2015/12"/>
    <n v="54"/>
    <x v="2"/>
    <x v="83"/>
    <x v="3"/>
    <n v="1"/>
    <m/>
    <n v="495"/>
    <n v="0"/>
    <n v="0"/>
    <n v="0"/>
    <n v="6987"/>
    <n v="12.46"/>
    <s v="Bangladesh"/>
    <n v="9"/>
    <n v="4"/>
    <s v="LCL"/>
    <s v="LCL"/>
  </r>
  <r>
    <s v="2016-06-27"/>
    <s v="2016-07-21"/>
    <s v="2016-08-04"/>
    <s v="2016-08-04"/>
    <n v="24"/>
    <n v="38"/>
    <s v="NHAVA SHEVA"/>
    <s v="FOB"/>
    <x v="0"/>
    <n v="0"/>
    <s v="HLXU8470785"/>
    <s v="TRUCK"/>
    <s v="HAMBURG"/>
    <s v="1"/>
    <s v="61435/AW16/1"/>
    <n v="54"/>
    <x v="2"/>
    <x v="25"/>
    <x v="0"/>
    <m/>
    <n v="1"/>
    <n v="3375"/>
    <n v="0"/>
    <n v="0"/>
    <n v="1"/>
    <n v="45400"/>
    <n v="67.819999999999993"/>
    <s v="India"/>
    <n v="47"/>
    <n v="20"/>
    <s v="40"/>
    <s v="20"/>
  </r>
  <r>
    <s v="2016-06-27"/>
    <s v="2016-07-30"/>
    <s v="2016-08-03"/>
    <s v="2016-08-03"/>
    <n v="33"/>
    <n v="37"/>
    <s v="NINGBO"/>
    <s v="FOB"/>
    <x v="0"/>
    <n v="0"/>
    <s v="MSKU0008033,MSKU0280463,MSKU8412381,MSKU9600327"/>
    <s v="TRUCK"/>
    <s v="GDAŃSK"/>
    <s v="1"/>
    <s v="577/2016/13"/>
    <n v="54"/>
    <x v="2"/>
    <x v="0"/>
    <x v="0"/>
    <m/>
    <n v="1"/>
    <n v="5178"/>
    <n v="0"/>
    <n v="0"/>
    <n v="4"/>
    <n v="93391"/>
    <n v="268.73"/>
    <s v="People's Republic of China"/>
    <n v="188"/>
    <n v="81"/>
    <s v="40HC"/>
    <s v="40HC"/>
  </r>
  <r>
    <m/>
    <m/>
    <m/>
    <m/>
    <m/>
    <m/>
    <m/>
    <m/>
    <x v="0"/>
    <m/>
    <m/>
    <m/>
    <m/>
    <m/>
    <m/>
    <m/>
    <x v="1"/>
    <x v="16"/>
    <x v="0"/>
    <m/>
    <n v="1"/>
    <m/>
    <m/>
    <m/>
    <m/>
    <m/>
    <m/>
    <m/>
    <n v="0"/>
    <n v="0"/>
    <s v="40HC"/>
    <s v="40HC"/>
  </r>
  <r>
    <m/>
    <m/>
    <m/>
    <m/>
    <m/>
    <m/>
    <m/>
    <m/>
    <x v="0"/>
    <m/>
    <m/>
    <m/>
    <m/>
    <m/>
    <m/>
    <m/>
    <x v="1"/>
    <x v="16"/>
    <x v="0"/>
    <m/>
    <n v="1"/>
    <m/>
    <m/>
    <m/>
    <m/>
    <m/>
    <m/>
    <m/>
    <n v="0"/>
    <n v="0"/>
    <s v="40HC"/>
    <m/>
  </r>
  <r>
    <s v="2016-06-27"/>
    <s v="2016-07-30"/>
    <s v="2016-08-04"/>
    <s v="2016-08-04"/>
    <n v="33"/>
    <n v="38"/>
    <s v="NINGBO"/>
    <s v="FOB"/>
    <x v="0"/>
    <n v="0"/>
    <s v="GESU2977498"/>
    <s v="TRUCK"/>
    <s v="GDAŃSK"/>
    <s v="1"/>
    <s v="8068/2016/4"/>
    <n v="51"/>
    <x v="2"/>
    <x v="26"/>
    <x v="0"/>
    <m/>
    <n v="1"/>
    <n v="871"/>
    <n v="1"/>
    <n v="0"/>
    <n v="0"/>
    <n v="7534"/>
    <n v="25.26"/>
    <s v="People's Republic of China"/>
    <n v="18"/>
    <n v="8"/>
    <s v="20"/>
    <s v="LCL"/>
  </r>
  <r>
    <s v="2016-06-27"/>
    <s v="2016-07-30"/>
    <s v="2016-08-04"/>
    <s v="2016-08-04"/>
    <n v="33"/>
    <n v="38"/>
    <s v="NINGBO"/>
    <s v="FOB"/>
    <x v="0"/>
    <n v="0"/>
    <s v="PONU1480403,PONU1671816"/>
    <s v="TRUCK"/>
    <s v="GDAŃSK"/>
    <s v="1"/>
    <s v="7559/2016/3"/>
    <n v="51"/>
    <x v="2"/>
    <x v="23"/>
    <x v="0"/>
    <m/>
    <n v="1"/>
    <n v="1983"/>
    <n v="0"/>
    <n v="2"/>
    <n v="0"/>
    <n v="28160"/>
    <n v="98.65"/>
    <s v="People's Republic of China"/>
    <n v="69"/>
    <n v="30"/>
    <s v="45"/>
    <s v="40"/>
  </r>
  <r>
    <s v="2016-06-27"/>
    <s v="2016-07-30"/>
    <s v="2016-08-04"/>
    <s v="2016-08-04"/>
    <n v="33"/>
    <n v="38"/>
    <s v="NINGBO"/>
    <s v="FOB"/>
    <x v="0"/>
    <n v="1"/>
    <s v="MSKU6870317"/>
    <s v="TRUCK"/>
    <s v="GDAŃSK"/>
    <s v="1"/>
    <s v="3703/2016/2"/>
    <n v="54"/>
    <x v="2"/>
    <x v="53"/>
    <x v="2"/>
    <m/>
    <n v="1"/>
    <n v="501"/>
    <n v="0"/>
    <n v="1"/>
    <n v="0"/>
    <n v="8692"/>
    <n v="19.010000000000002"/>
    <s v="People's Republic of China"/>
    <n v="13"/>
    <n v="6"/>
    <s v="LCL"/>
    <s v="LCL"/>
  </r>
  <r>
    <s v="2016-06-27"/>
    <s v="2016-07-30"/>
    <s v="2016-08-04"/>
    <s v="2016-08-04"/>
    <n v="33"/>
    <n v="38"/>
    <s v="NINGBO"/>
    <s v="FOB"/>
    <x v="0"/>
    <n v="1"/>
    <m/>
    <s v="TRUCK"/>
    <s v="GDAŃSK"/>
    <s v="1"/>
    <s v="703/2016/3"/>
    <n v="54"/>
    <x v="2"/>
    <x v="22"/>
    <x v="2"/>
    <m/>
    <n v="1"/>
    <n v="842"/>
    <m/>
    <m/>
    <m/>
    <n v="14108"/>
    <n v="35.65"/>
    <s v="People's Republic of China"/>
    <n v="25"/>
    <n v="11"/>
    <s v="20"/>
    <s v="LCL"/>
  </r>
  <r>
    <s v="2016-06-27"/>
    <s v="2016-08-03"/>
    <s v="2016-08-08"/>
    <s v="2016-08-08"/>
    <n v="37"/>
    <n v="42"/>
    <s v="CHITTAGONG"/>
    <s v="FOB"/>
    <x v="0"/>
    <n v="0"/>
    <s v="IPXU3170320"/>
    <s v="RAILWAY"/>
    <s v="GDYNIA"/>
    <s v="1"/>
    <s v="43189/2015/11"/>
    <n v="54"/>
    <x v="2"/>
    <x v="3"/>
    <x v="0"/>
    <m/>
    <n v="1"/>
    <n v="977"/>
    <n v="1"/>
    <n v="0"/>
    <n v="0"/>
    <n v="12770"/>
    <n v="25.26"/>
    <s v="Bangladesh"/>
    <n v="18"/>
    <n v="8"/>
    <s v="20"/>
    <s v="LCL"/>
  </r>
  <r>
    <s v="2016-06-27"/>
    <s v="2016-08-04"/>
    <s v="2016-08-23"/>
    <s v="2016-08-23"/>
    <n v="38"/>
    <n v="57"/>
    <s v="CHITTAGONG"/>
    <s v="FOB"/>
    <x v="0"/>
    <n v="0"/>
    <s v="HLBU1436185"/>
    <s v="RAILWAY"/>
    <s v="GDYNIA"/>
    <s v="1"/>
    <s v="697/2016/17"/>
    <n v="54"/>
    <x v="2"/>
    <x v="18"/>
    <x v="0"/>
    <m/>
    <n v="1"/>
    <n v="1084"/>
    <n v="0"/>
    <n v="0"/>
    <n v="1"/>
    <n v="18694"/>
    <n v="69.31"/>
    <s v="Bangladesh"/>
    <n v="49"/>
    <n v="21"/>
    <s v="40"/>
    <s v="20"/>
  </r>
  <r>
    <s v="2016-06-27"/>
    <s v="2016-08-04"/>
    <s v="2016-08-23"/>
    <s v="2016-08-23"/>
    <n v="38"/>
    <n v="57"/>
    <s v="CHITTAGONG"/>
    <s v="FOB"/>
    <x v="0"/>
    <n v="1"/>
    <s v="CLHU8767114"/>
    <s v="RAILWAY"/>
    <s v="GDYNIA"/>
    <s v="1"/>
    <s v="43189/2015/10"/>
    <n v="54"/>
    <x v="2"/>
    <x v="3"/>
    <x v="2"/>
    <m/>
    <n v="1"/>
    <n v="1118"/>
    <n v="0"/>
    <n v="0"/>
    <n v="1"/>
    <n v="21023"/>
    <n v="41.29"/>
    <s v="Bangladesh"/>
    <n v="29"/>
    <n v="12"/>
    <s v="40"/>
    <s v="LCL"/>
  </r>
  <r>
    <s v="2016-06-27"/>
    <s v="2016-08-04"/>
    <s v="2016-08-23"/>
    <s v="2016-08-23"/>
    <n v="38"/>
    <n v="57"/>
    <s v="CHITTAGONG"/>
    <s v="FOB"/>
    <x v="0"/>
    <n v="1"/>
    <m/>
    <s v="RAILWAY"/>
    <s v="GDYNIA"/>
    <s v="1"/>
    <s v="568/2016/19"/>
    <n v="54"/>
    <x v="2"/>
    <x v="15"/>
    <x v="2"/>
    <m/>
    <n v="1"/>
    <n v="250"/>
    <m/>
    <m/>
    <m/>
    <n v="3968"/>
    <n v="10.130000000000001"/>
    <s v="Bangladesh"/>
    <n v="7"/>
    <n v="3"/>
    <s v="LCL"/>
    <s v="LCL"/>
  </r>
  <r>
    <s v="2016-06-27"/>
    <s v="2016-08-04"/>
    <s v="2016-08-23"/>
    <s v="2016-08-23"/>
    <n v="38"/>
    <n v="57"/>
    <s v="CHITTAGONG"/>
    <s v="FOB"/>
    <x v="0"/>
    <n v="1"/>
    <m/>
    <s v="RAILWAY"/>
    <s v="GDYNIA"/>
    <s v="1"/>
    <s v="697/2016/18"/>
    <n v="54"/>
    <x v="2"/>
    <x v="18"/>
    <x v="2"/>
    <m/>
    <n v="1"/>
    <n v="507"/>
    <m/>
    <m/>
    <m/>
    <n v="7647"/>
    <n v="15.49"/>
    <s v="Bangladesh"/>
    <n v="11"/>
    <n v="5"/>
    <s v="LCL"/>
    <s v="LCL"/>
  </r>
  <r>
    <s v="2016-06-27"/>
    <s v="2016-08-04"/>
    <s v="2016-08-24"/>
    <s v="2016-08-24"/>
    <n v="38"/>
    <n v="58"/>
    <s v="CHITTAGONG"/>
    <s v="FOB"/>
    <x v="0"/>
    <n v="0"/>
    <s v="HLBU1771141"/>
    <s v="TRUCK"/>
    <s v="GDYNIA"/>
    <s v="1"/>
    <s v="568/2016/18"/>
    <n v="54"/>
    <x v="2"/>
    <x v="15"/>
    <x v="0"/>
    <m/>
    <n v="1"/>
    <n v="1635"/>
    <n v="0"/>
    <n v="0"/>
    <n v="1"/>
    <n v="29952"/>
    <n v="64.099999999999994"/>
    <s v="Bangladesh"/>
    <n v="45"/>
    <n v="19"/>
    <s v="40"/>
    <s v="20"/>
  </r>
  <r>
    <s v="2016-06-28"/>
    <s v="2016-06-30"/>
    <s v="2016-07-11"/>
    <s v="2016-07-11"/>
    <n v="2"/>
    <n v="13"/>
    <s v="ŁÓDŹ"/>
    <s v="DDU"/>
    <x v="2"/>
    <n v="1"/>
    <s v="AIR"/>
    <s v="TRUCK"/>
    <s v="WARSZAWA"/>
    <s v="1"/>
    <s v="42575/2015/11"/>
    <n v="54"/>
    <x v="2"/>
    <x v="83"/>
    <x v="3"/>
    <n v="1"/>
    <m/>
    <n v="584"/>
    <n v="0"/>
    <n v="0"/>
    <n v="0"/>
    <n v="7435"/>
    <m/>
    <s v="Bangladesh"/>
    <n v="0"/>
    <n v="0"/>
    <s v="LCL"/>
    <s v="LCL"/>
  </r>
  <r>
    <s v="2016-06-28"/>
    <s v="2016-07-04"/>
    <s v="2016-07-05"/>
    <s v="2016-07-05"/>
    <n v="6"/>
    <n v="7"/>
    <s v="WARSZAWA"/>
    <s v="DDU"/>
    <x v="2"/>
    <n v="1"/>
    <s v="AIR"/>
    <s v="TRUCK"/>
    <s v="FRANKFURT"/>
    <s v="1"/>
    <s v="43192/2015/17"/>
    <n v="54"/>
    <x v="2"/>
    <x v="4"/>
    <x v="3"/>
    <n v="1"/>
    <m/>
    <n v="302"/>
    <n v="0"/>
    <n v="0"/>
    <n v="0"/>
    <n v="3701"/>
    <n v="8.43"/>
    <s v="Bangladesh"/>
    <n v="6"/>
    <n v="3"/>
    <s v="LCL"/>
    <s v="LCL"/>
  </r>
  <r>
    <s v="2016-06-29"/>
    <s v="2016-07-30"/>
    <s v="2016-08-04"/>
    <s v="2016-08-04"/>
    <n v="31"/>
    <n v="36"/>
    <s v="SHENZHEN"/>
    <s v="FOB"/>
    <x v="0"/>
    <n v="0"/>
    <s v="MSKU7454628"/>
    <s v="TRUCK"/>
    <s v="GDAŃSK"/>
    <s v="1"/>
    <s v="7536/2016/3"/>
    <n v="51"/>
    <x v="2"/>
    <x v="19"/>
    <x v="0"/>
    <m/>
    <n v="1"/>
    <n v="1259"/>
    <n v="1"/>
    <n v="0"/>
    <n v="0"/>
    <n v="11060"/>
    <n v="26.09"/>
    <s v="People's Republic of China"/>
    <n v="18"/>
    <n v="8"/>
    <s v="20"/>
    <s v="LCL"/>
  </r>
  <r>
    <s v="2016-06-30"/>
    <s v="2016-08-10"/>
    <s v="2016-09-05"/>
    <s v="2016-09-05"/>
    <n v="41"/>
    <n v="67"/>
    <s v="CHITTAGONG"/>
    <s v="FOB"/>
    <x v="0"/>
    <n v="1"/>
    <s v="HLXU3081857"/>
    <s v="RAILWAY"/>
    <s v="GDYNIA"/>
    <s v="1"/>
    <s v="568/2016/17"/>
    <n v="54"/>
    <x v="2"/>
    <x v="15"/>
    <x v="2"/>
    <m/>
    <n v="1"/>
    <n v="243"/>
    <n v="1"/>
    <n v="0"/>
    <n v="0"/>
    <n v="3550"/>
    <n v="7.82"/>
    <s v="Bangladesh"/>
    <n v="5"/>
    <n v="2"/>
    <s v="LCL"/>
    <s v="LCL"/>
  </r>
  <r>
    <s v="2016-06-30"/>
    <s v="2016-08-10"/>
    <s v="2016-09-05"/>
    <s v="2016-09-05"/>
    <n v="41"/>
    <n v="67"/>
    <s v="CHITTAGONG"/>
    <s v="FOB"/>
    <x v="0"/>
    <n v="1"/>
    <m/>
    <s v="RAILWAY"/>
    <s v="GDYNIA"/>
    <s v="1"/>
    <s v="697/2016/16"/>
    <n v="54"/>
    <x v="2"/>
    <x v="18"/>
    <x v="2"/>
    <m/>
    <n v="1"/>
    <n v="334"/>
    <m/>
    <m/>
    <m/>
    <n v="4462"/>
    <n v="6.45"/>
    <s v="Bangladesh"/>
    <n v="5"/>
    <n v="2"/>
    <s v="LCL"/>
    <s v="LCL"/>
  </r>
  <r>
    <s v="2016-06-30"/>
    <s v="2016-08-10"/>
    <s v="2016-09-05"/>
    <s v="2016-09-05"/>
    <n v="41"/>
    <n v="67"/>
    <s v="CHITTAGONG"/>
    <s v="FOB"/>
    <x v="0"/>
    <n v="1"/>
    <m/>
    <s v="RAILWAY"/>
    <s v="GDYNIA"/>
    <s v="1"/>
    <s v="697/2016/19"/>
    <n v="54"/>
    <x v="2"/>
    <x v="18"/>
    <x v="2"/>
    <m/>
    <n v="1"/>
    <n v="272"/>
    <m/>
    <m/>
    <m/>
    <n v="3295"/>
    <n v="10.88"/>
    <s v="Bangladesh"/>
    <n v="8"/>
    <n v="3"/>
    <s v="LCL"/>
    <s v="LCL"/>
  </r>
  <r>
    <s v="2016-07-01"/>
    <s v="2016-07-03"/>
    <s v="2016-07-14"/>
    <s v="2016-07-14"/>
    <n v="2"/>
    <n v="13"/>
    <s v="ŁÓDŹ"/>
    <s v="DDU"/>
    <x v="2"/>
    <n v="1"/>
    <s v="AIR"/>
    <s v="TRUCK"/>
    <s v="WARSZAWA"/>
    <s v="1"/>
    <s v="1019/2016/1"/>
    <n v="54"/>
    <x v="2"/>
    <x v="75"/>
    <x v="3"/>
    <n v="1"/>
    <m/>
    <n v="714"/>
    <n v="0"/>
    <n v="0"/>
    <n v="0"/>
    <n v="8701"/>
    <m/>
    <s v="Bangladesh"/>
    <n v="0"/>
    <n v="0"/>
    <s v="LCL"/>
    <s v="LCL"/>
  </r>
  <r>
    <s v="2016-07-01"/>
    <s v="2016-07-04"/>
    <s v="2016-07-06"/>
    <s v="2016-07-06"/>
    <n v="3"/>
    <n v="5"/>
    <s v="ŁÓDŹ"/>
    <s v="DDU"/>
    <x v="2"/>
    <n v="1"/>
    <s v="AIR"/>
    <s v="TRUCK"/>
    <s v="FRANKFURT"/>
    <s v="1"/>
    <s v="1037/2016/1"/>
    <n v="54"/>
    <x v="2"/>
    <x v="8"/>
    <x v="3"/>
    <n v="1"/>
    <m/>
    <n v="1253"/>
    <n v="0"/>
    <n v="0"/>
    <n v="0"/>
    <n v="21902"/>
    <n v="21.62"/>
    <s v="People's Republic of China"/>
    <n v="15"/>
    <n v="6"/>
    <s v="20"/>
    <s v="LCL"/>
  </r>
  <r>
    <s v="2016-07-01"/>
    <s v="2016-08-04"/>
    <s v="2016-08-10"/>
    <s v="2016-08-10"/>
    <n v="34"/>
    <n v="40"/>
    <s v="XIAMEN"/>
    <s v="FOB"/>
    <x v="0"/>
    <n v="0"/>
    <s v="GATU0589374"/>
    <s v="RAILWAY"/>
    <s v="GDAŃSK"/>
    <s v="1"/>
    <s v="4183/2016/1"/>
    <n v="54"/>
    <x v="2"/>
    <x v="92"/>
    <x v="0"/>
    <m/>
    <n v="1"/>
    <n v="330"/>
    <n v="1"/>
    <n v="0"/>
    <n v="0"/>
    <n v="3651"/>
    <n v="28.6"/>
    <s v="People's Republic of China"/>
    <n v="20"/>
    <n v="9"/>
    <s v="20"/>
    <s v="LCL"/>
  </r>
  <r>
    <s v="2016-07-01"/>
    <s v="2016-08-08"/>
    <s v="2016-08-11"/>
    <s v="2016-08-11"/>
    <n v="38"/>
    <n v="41"/>
    <s v="SHANGHAI"/>
    <s v="FOB"/>
    <x v="0"/>
    <n v="0"/>
    <s v="FSCU9454446,HLBU1410365"/>
    <s v="RAILWAY"/>
    <s v="GDAŃSK"/>
    <s v="1"/>
    <s v="275/2016/12"/>
    <n v="54"/>
    <x v="2"/>
    <x v="13"/>
    <x v="0"/>
    <m/>
    <n v="1"/>
    <n v="1329"/>
    <n v="0"/>
    <n v="1"/>
    <n v="1"/>
    <n v="13392"/>
    <n v="101.13"/>
    <s v="People's Republic of China"/>
    <n v="71"/>
    <n v="30"/>
    <s v="45"/>
    <s v="40"/>
  </r>
  <r>
    <s v="2016-07-01"/>
    <s v="2016-08-08"/>
    <s v="2016-08-11"/>
    <s v="2016-08-11"/>
    <n v="38"/>
    <n v="41"/>
    <s v="SHANGHAI"/>
    <s v="FOB"/>
    <x v="0"/>
    <n v="0"/>
    <s v="HLXU1171951"/>
    <s v="RAILWAY"/>
    <s v="GDAŃSK"/>
    <s v="1"/>
    <s v="275/2016/11"/>
    <n v="54"/>
    <x v="2"/>
    <x v="13"/>
    <x v="0"/>
    <m/>
    <n v="1"/>
    <n v="448"/>
    <n v="1"/>
    <n v="0"/>
    <n v="0"/>
    <n v="4634"/>
    <n v="16.43"/>
    <s v="People's Republic of China"/>
    <n v="12"/>
    <n v="5"/>
    <s v="LCL"/>
    <s v="LCL"/>
  </r>
  <r>
    <s v="2016-07-01"/>
    <s v="2016-08-08"/>
    <s v="2016-08-11"/>
    <s v="2016-08-11"/>
    <n v="38"/>
    <n v="41"/>
    <s v="SHANGHAI"/>
    <s v="FOB"/>
    <x v="0"/>
    <n v="0"/>
    <s v="TCLU4141411"/>
    <s v="RAILWAY"/>
    <s v="GDAŃSK"/>
    <s v="1"/>
    <s v="43063/2015/11"/>
    <n v="52"/>
    <x v="2"/>
    <x v="42"/>
    <x v="0"/>
    <m/>
    <n v="1"/>
    <n v="1994"/>
    <n v="0"/>
    <n v="1"/>
    <n v="0"/>
    <n v="29073"/>
    <n v="25.13"/>
    <s v="People's Republic of China"/>
    <n v="18"/>
    <n v="8"/>
    <s v="20"/>
    <s v="LCL"/>
  </r>
  <r>
    <s v="2016-07-01"/>
    <s v="2016-08-08"/>
    <s v="2016-08-12"/>
    <s v="2016-08-12"/>
    <n v="38"/>
    <n v="42"/>
    <s v="SHANGHAI"/>
    <s v="FOB"/>
    <x v="0"/>
    <n v="1"/>
    <s v="SEGU5766739"/>
    <s v="RAILWAY"/>
    <s v="GDAŃSK"/>
    <s v="1"/>
    <s v="1071/2016/3"/>
    <n v="52"/>
    <x v="2"/>
    <x v="44"/>
    <x v="2"/>
    <m/>
    <n v="1"/>
    <n v="2579"/>
    <n v="0"/>
    <n v="0"/>
    <n v="1"/>
    <n v="34902"/>
    <n v="35.99"/>
    <s v="People's Republic of China"/>
    <n v="25"/>
    <n v="11"/>
    <s v="20"/>
    <s v="LCL"/>
  </r>
  <r>
    <s v="2016-07-01"/>
    <s v="2016-08-08"/>
    <s v="2016-08-12"/>
    <s v="2016-08-12"/>
    <n v="38"/>
    <n v="42"/>
    <s v="SHANGHAI"/>
    <s v="FOB"/>
    <x v="0"/>
    <n v="1"/>
    <m/>
    <s v="RAILWAY"/>
    <s v="GDAŃSK"/>
    <s v="1"/>
    <s v="1799/2016/2"/>
    <n v="52"/>
    <x v="2"/>
    <x v="32"/>
    <x v="2"/>
    <m/>
    <n v="1"/>
    <n v="38"/>
    <m/>
    <m/>
    <m/>
    <n v="3200"/>
    <n v="2.74"/>
    <s v="People's Republic of China"/>
    <n v="2"/>
    <n v="1"/>
    <s v="LCL"/>
    <s v="LCL"/>
  </r>
  <r>
    <s v="2016-07-01"/>
    <s v="2016-08-08"/>
    <s v="2016-08-12"/>
    <s v="2016-08-12"/>
    <n v="38"/>
    <n v="42"/>
    <s v="SHANGHAI"/>
    <s v="FOB"/>
    <x v="0"/>
    <n v="1"/>
    <m/>
    <s v="RAILWAY"/>
    <s v="GDAŃSK"/>
    <s v="1"/>
    <s v="588/2016/6"/>
    <n v="52"/>
    <x v="2"/>
    <x v="45"/>
    <x v="2"/>
    <m/>
    <n v="1"/>
    <n v="286"/>
    <m/>
    <m/>
    <m/>
    <n v="4200"/>
    <n v="4.3099999999999996"/>
    <s v="People's Republic of China"/>
    <n v="3"/>
    <n v="1"/>
    <s v="LCL"/>
    <s v="LCL"/>
  </r>
  <r>
    <s v="2016-07-01"/>
    <s v="2016-08-08"/>
    <s v="2016-08-12"/>
    <s v="2016-08-12"/>
    <n v="38"/>
    <n v="42"/>
    <s v="SHANGHAI"/>
    <s v="FOB"/>
    <x v="0"/>
    <n v="1"/>
    <m/>
    <s v="RAILWAY"/>
    <s v="GDAŃSK"/>
    <s v="1"/>
    <s v="6237/2016/2"/>
    <n v="54"/>
    <x v="2"/>
    <x v="12"/>
    <x v="2"/>
    <m/>
    <n v="1"/>
    <n v="426"/>
    <m/>
    <m/>
    <m/>
    <n v="5931"/>
    <n v="16.68"/>
    <s v="People's Republic of China"/>
    <n v="12"/>
    <n v="5"/>
    <s v="LCL"/>
    <s v="LCL"/>
  </r>
  <r>
    <s v="2016-07-02"/>
    <s v="2016-08-06"/>
    <s v="2016-08-12"/>
    <s v="2016-08-12"/>
    <n v="35"/>
    <n v="41"/>
    <s v="CHITTAGONG"/>
    <s v="FOB"/>
    <x v="0"/>
    <n v="0"/>
    <s v="MRKU4006660"/>
    <s v="RAILWAY"/>
    <s v="GDAŃSK"/>
    <s v="1"/>
    <s v="734/2016/2"/>
    <n v="54"/>
    <x v="2"/>
    <x v="38"/>
    <x v="0"/>
    <m/>
    <n v="1"/>
    <n v="1119"/>
    <n v="0"/>
    <n v="0"/>
    <n v="1"/>
    <n v="19128"/>
    <n v="62.1"/>
    <s v="Bangladesh"/>
    <n v="43"/>
    <n v="19"/>
    <s v="40"/>
    <s v="20"/>
  </r>
  <r>
    <s v="2016-07-02"/>
    <s v="2016-08-06"/>
    <s v="2016-08-16"/>
    <s v="2016-08-16"/>
    <n v="35"/>
    <n v="45"/>
    <s v="CHITTAGONG"/>
    <s v="FOB"/>
    <x v="0"/>
    <n v="0"/>
    <s v="PONU0901956"/>
    <s v="RAILWAY"/>
    <s v="GDAŃSK"/>
    <s v="1"/>
    <s v="5344/2016/1"/>
    <n v="54"/>
    <x v="2"/>
    <x v="93"/>
    <x v="0"/>
    <m/>
    <n v="1"/>
    <n v="911"/>
    <n v="1"/>
    <n v="0"/>
    <n v="0"/>
    <n v="17584"/>
    <n v="25.3"/>
    <s v="Bangladesh"/>
    <n v="18"/>
    <n v="8"/>
    <s v="20"/>
    <s v="LCL"/>
  </r>
  <r>
    <s v="2016-07-03"/>
    <s v="2016-07-05"/>
    <s v="2016-07-11"/>
    <s v="2016-07-11"/>
    <n v="2"/>
    <n v="8"/>
    <s v="ŁÓDŹ"/>
    <s v="DDU"/>
    <x v="2"/>
    <n v="1"/>
    <s v="AIR"/>
    <s v="TRUCK"/>
    <s v="WARSZAWA"/>
    <s v="1"/>
    <s v="569/2016/6"/>
    <n v="54"/>
    <x v="2"/>
    <x v="11"/>
    <x v="3"/>
    <n v="1"/>
    <m/>
    <n v="771"/>
    <n v="0"/>
    <n v="0"/>
    <n v="0"/>
    <n v="14865"/>
    <n v="13.94"/>
    <s v="India"/>
    <n v="10"/>
    <n v="4"/>
    <s v="LCL"/>
    <s v="LCL"/>
  </r>
  <r>
    <s v="2016-07-04"/>
    <s v="2016-07-05"/>
    <s v="2016-07-12"/>
    <s v="2016-07-12"/>
    <n v="1"/>
    <n v="8"/>
    <s v="WARSZAWA"/>
    <s v="DDU"/>
    <x v="2"/>
    <n v="1"/>
    <s v="AIR"/>
    <s v="TRUCK"/>
    <s v="WARSZAWA"/>
    <s v="1"/>
    <s v="43186/2015/4"/>
    <n v="54"/>
    <x v="2"/>
    <x v="87"/>
    <x v="3"/>
    <n v="1"/>
    <m/>
    <n v="302"/>
    <n v="0"/>
    <n v="0"/>
    <n v="0"/>
    <n v="6166"/>
    <m/>
    <s v="Islamic Republic of Pakistan"/>
    <n v="0"/>
    <n v="0"/>
    <s v="LCL"/>
    <s v="LCL"/>
  </r>
  <r>
    <s v="2016-07-04"/>
    <s v="2016-07-11"/>
    <s v="2016-07-15"/>
    <s v="2016-07-15"/>
    <n v="7"/>
    <n v="11"/>
    <s v="ŁÓDŹ"/>
    <s v="DDU"/>
    <x v="2"/>
    <n v="1"/>
    <s v="AIR"/>
    <s v="TRUCK"/>
    <s v="WARSZAWA"/>
    <s v="1"/>
    <s v="43192/2015/18"/>
    <n v="54"/>
    <x v="2"/>
    <x v="4"/>
    <x v="3"/>
    <n v="1"/>
    <m/>
    <n v="755"/>
    <n v="0"/>
    <n v="0"/>
    <n v="0"/>
    <n v="14010"/>
    <m/>
    <s v="Bangladesh"/>
    <n v="0"/>
    <n v="0"/>
    <s v="LCL"/>
    <s v="LCL"/>
  </r>
  <r>
    <s v="2016-07-04"/>
    <s v="2016-07-12"/>
    <s v="2016-07-14"/>
    <s v="2016-07-14"/>
    <n v="8"/>
    <n v="10"/>
    <s v="ŁÓDŹ"/>
    <s v="DDU"/>
    <x v="2"/>
    <n v="1"/>
    <s v="AIR"/>
    <s v="TRUCK"/>
    <s v="VIENNA"/>
    <s v="1"/>
    <s v="688/2016/8"/>
    <n v="54"/>
    <x v="2"/>
    <x v="25"/>
    <x v="3"/>
    <n v="1"/>
    <m/>
    <n v="647"/>
    <n v="0"/>
    <n v="0"/>
    <n v="0"/>
    <n v="13177"/>
    <m/>
    <s v="India"/>
    <n v="0"/>
    <n v="0"/>
    <s v="LCL"/>
    <s v="LCL"/>
  </r>
  <r>
    <s v="2016-07-04"/>
    <s v="2016-07-31"/>
    <s v="2016-08-05"/>
    <s v="2016-08-05"/>
    <n v="27"/>
    <n v="32"/>
    <s v="NHAVA SHEVA"/>
    <s v="FOB"/>
    <x v="0"/>
    <n v="1"/>
    <s v="LCL"/>
    <s v="TRUCK"/>
    <s v="HAMBURG"/>
    <s v="1"/>
    <s v="3706/2016/4"/>
    <n v="54"/>
    <x v="2"/>
    <x v="56"/>
    <x v="1"/>
    <m/>
    <n v="1"/>
    <n v="333"/>
    <n v="0"/>
    <n v="0"/>
    <n v="0"/>
    <n v="5835"/>
    <n v="6.22"/>
    <s v="India"/>
    <n v="4"/>
    <n v="2"/>
    <s v="LCL"/>
    <s v="LCL"/>
  </r>
  <r>
    <s v="2016-07-04"/>
    <s v="2016-08-07"/>
    <s v="2016-08-16"/>
    <s v="2016-08-16"/>
    <n v="34"/>
    <n v="43"/>
    <s v="CHITTAGONG"/>
    <s v="FOB"/>
    <x v="0"/>
    <n v="1"/>
    <s v="MSKU6106124"/>
    <s v="RAILWAY"/>
    <s v="GDAŃSK"/>
    <s v="1"/>
    <s v="727/2016/3"/>
    <n v="54"/>
    <x v="2"/>
    <x v="28"/>
    <x v="2"/>
    <m/>
    <n v="1"/>
    <n v="1198"/>
    <n v="0"/>
    <n v="1"/>
    <n v="0"/>
    <n v="18490"/>
    <n v="29.31"/>
    <s v="Bangladesh"/>
    <n v="21"/>
    <n v="9"/>
    <s v="20"/>
    <s v="LCL"/>
  </r>
  <r>
    <s v="2016-07-04"/>
    <s v="2016-08-07"/>
    <s v="2016-08-16"/>
    <s v="2016-08-16"/>
    <n v="34"/>
    <n v="43"/>
    <s v="CHITTAGONG"/>
    <s v="FOB"/>
    <x v="0"/>
    <n v="1"/>
    <m/>
    <s v="RAILWAY"/>
    <s v="GDAŃSK"/>
    <s v="1"/>
    <s v="734/2016/7"/>
    <n v="54"/>
    <x v="2"/>
    <x v="38"/>
    <x v="2"/>
    <m/>
    <n v="1"/>
    <n v="331"/>
    <m/>
    <m/>
    <m/>
    <n v="6585"/>
    <n v="24.51"/>
    <s v="Bangladesh"/>
    <n v="17"/>
    <n v="7"/>
    <s v="20"/>
    <s v="LCL"/>
  </r>
  <r>
    <s v="2016-07-04"/>
    <s v="2016-08-12"/>
    <s v="2016-08-17"/>
    <s v="2016-08-17"/>
    <n v="39"/>
    <n v="44"/>
    <s v="XIAMEN"/>
    <s v="FOB"/>
    <x v="0"/>
    <n v="1"/>
    <s v="MSKU3838287"/>
    <s v="RAILWAY"/>
    <s v="GDAŃSK"/>
    <s v="1"/>
    <s v="18336/2016/1"/>
    <n v="51"/>
    <x v="2"/>
    <x v="67"/>
    <x v="2"/>
    <m/>
    <n v="1"/>
    <n v="78"/>
    <n v="1"/>
    <n v="0"/>
    <n v="0"/>
    <n v="2808"/>
    <n v="10.62"/>
    <s v="People's Republic of China"/>
    <n v="7"/>
    <n v="3"/>
    <s v="LCL"/>
    <s v="LCL"/>
  </r>
  <r>
    <s v="2016-07-04"/>
    <s v="2016-08-12"/>
    <s v="2016-08-17"/>
    <s v="2016-08-17"/>
    <n v="39"/>
    <n v="44"/>
    <s v="XIAMEN"/>
    <s v="FOB"/>
    <x v="0"/>
    <n v="1"/>
    <m/>
    <s v="RAILWAY"/>
    <s v="GDAŃSK"/>
    <s v="1"/>
    <s v="60881/AW16/1"/>
    <n v="54"/>
    <x v="2"/>
    <x v="94"/>
    <x v="2"/>
    <m/>
    <n v="1"/>
    <n v="447"/>
    <m/>
    <m/>
    <m/>
    <n v="10101"/>
    <n v="4.79"/>
    <s v="People's Republic of China"/>
    <n v="3"/>
    <n v="1"/>
    <s v="LCL"/>
    <s v="LCL"/>
  </r>
  <r>
    <s v="2016-07-05"/>
    <s v="2016-08-21"/>
    <s v="2016-08-26"/>
    <s v="2016-08-26"/>
    <n v="47"/>
    <n v="52"/>
    <s v="QINGDAO"/>
    <s v="FOB"/>
    <x v="0"/>
    <n v="0"/>
    <s v="MSKU4020000"/>
    <s v="RAILWAY"/>
    <s v="GDAŃSK"/>
    <s v="1"/>
    <s v="43063/2015/9"/>
    <n v="52"/>
    <x v="2"/>
    <x v="42"/>
    <x v="0"/>
    <m/>
    <n v="1"/>
    <n v="812"/>
    <n v="1"/>
    <n v="0"/>
    <n v="0"/>
    <n v="11320"/>
    <n v="13.69"/>
    <s v="People's Republic of China"/>
    <n v="10"/>
    <n v="4"/>
    <s v="LCL"/>
    <s v="LCL"/>
  </r>
  <r>
    <s v="2016-07-07"/>
    <s v="2016-07-19"/>
    <s v="2016-07-25"/>
    <s v="2016-07-25"/>
    <n v="12"/>
    <n v="18"/>
    <s v="ŁÓDŹ"/>
    <s v="DDU"/>
    <x v="4"/>
    <n v="0"/>
    <s v="CARU9618472,TCKU9021108,TTNU9431183"/>
    <s v="RAILWAY"/>
    <s v="MAŁASZEWICZE"/>
    <s v="1"/>
    <s v="62103/AW16/3"/>
    <n v="52"/>
    <x v="2"/>
    <x v="0"/>
    <x v="0"/>
    <m/>
    <n v="1"/>
    <n v="3700"/>
    <n v="0"/>
    <n v="3"/>
    <n v="0"/>
    <n v="59974"/>
    <m/>
    <s v="People's Republic of China"/>
    <n v="0"/>
    <n v="0"/>
    <s v="LCL"/>
    <s v="LCL"/>
  </r>
  <r>
    <s v="2016-07-07"/>
    <s v="2016-08-21"/>
    <s v="2016-08-25"/>
    <s v="2016-08-25"/>
    <n v="45"/>
    <n v="49"/>
    <s v="SHANGHAI"/>
    <s v="FOB"/>
    <x v="0"/>
    <n v="0"/>
    <s v="MSKU7126531"/>
    <s v="TRUCK"/>
    <s v="GDAŃSK"/>
    <s v="1"/>
    <s v="43063/2015/10"/>
    <n v="52"/>
    <x v="2"/>
    <x v="42"/>
    <x v="0"/>
    <m/>
    <n v="1"/>
    <n v="1108"/>
    <n v="1"/>
    <n v="0"/>
    <n v="0"/>
    <n v="15301"/>
    <n v="19.73"/>
    <s v="People's Republic of China"/>
    <n v="14"/>
    <n v="6"/>
    <s v="LCL"/>
    <s v="LCL"/>
  </r>
  <r>
    <s v="2016-07-08"/>
    <s v="2016-08-16"/>
    <s v="2016-08-19"/>
    <s v="2016-08-19"/>
    <n v="39"/>
    <n v="42"/>
    <s v="SHANGHAI"/>
    <s v="FOB"/>
    <x v="0"/>
    <n v="1"/>
    <s v="IPXU3706259"/>
    <s v="TRUCK"/>
    <s v="GDAŃSK"/>
    <s v="1"/>
    <s v="1071/2016/7"/>
    <n v="52"/>
    <x v="2"/>
    <x v="44"/>
    <x v="2"/>
    <m/>
    <n v="1"/>
    <n v="264"/>
    <n v="1"/>
    <n v="0"/>
    <n v="0"/>
    <n v="4100"/>
    <n v="5.26"/>
    <s v="People's Republic of China"/>
    <n v="4"/>
    <n v="2"/>
    <s v="LCL"/>
    <s v="LCL"/>
  </r>
  <r>
    <s v="2016-07-08"/>
    <s v="2016-08-16"/>
    <s v="2016-08-19"/>
    <s v="2016-08-19"/>
    <n v="39"/>
    <n v="42"/>
    <s v="SHANGHAI"/>
    <s v="FOB"/>
    <x v="0"/>
    <n v="1"/>
    <m/>
    <s v="TRUCK"/>
    <s v="GDAŃSK"/>
    <s v="1"/>
    <s v="43063/2015/12"/>
    <n v="52"/>
    <x v="2"/>
    <x v="42"/>
    <x v="2"/>
    <m/>
    <n v="1"/>
    <n v="901"/>
    <m/>
    <m/>
    <m/>
    <n v="14778"/>
    <n v="15.1"/>
    <s v="People's Republic of China"/>
    <n v="11"/>
    <n v="5"/>
    <s v="LCL"/>
    <s v="LCL"/>
  </r>
  <r>
    <s v="2016-07-09"/>
    <s v="2016-07-13"/>
    <s v="2016-07-29"/>
    <s v="2016-07-29"/>
    <n v="4"/>
    <n v="20"/>
    <s v="ŁÓDŹ"/>
    <s v="DDU"/>
    <x v="2"/>
    <n v="1"/>
    <s v="AIR"/>
    <s v="TRUCK"/>
    <s v="WARSZAWA"/>
    <s v="1"/>
    <s v="42575/2015/2"/>
    <n v="54"/>
    <x v="2"/>
    <x v="83"/>
    <x v="3"/>
    <n v="1"/>
    <m/>
    <n v="414"/>
    <n v="0"/>
    <n v="0"/>
    <n v="0"/>
    <n v="4961"/>
    <n v="10.63"/>
    <s v="Bangladesh"/>
    <n v="7"/>
    <n v="3"/>
    <s v="LCL"/>
    <s v="LCL"/>
  </r>
  <r>
    <s v="2016-07-09"/>
    <s v="2016-07-31"/>
    <s v="2016-08-05"/>
    <s v="2016-08-05"/>
    <n v="22"/>
    <n v="27"/>
    <s v="TUTICORIN"/>
    <s v="FOB"/>
    <x v="0"/>
    <n v="1"/>
    <s v="LCL"/>
    <s v="TRUCK"/>
    <s v="HAMBURG"/>
    <s v="1"/>
    <s v="921/2016/8"/>
    <n v="54"/>
    <x v="2"/>
    <x v="86"/>
    <x v="1"/>
    <m/>
    <n v="1"/>
    <n v="35"/>
    <n v="0"/>
    <n v="0"/>
    <n v="0"/>
    <n v="840"/>
    <n v="0.95"/>
    <s v="India"/>
    <n v="1"/>
    <n v="0"/>
    <s v="LCL"/>
    <s v="LCL"/>
  </r>
  <r>
    <s v="2016-07-10"/>
    <s v="2016-08-12"/>
    <s v="2016-08-18"/>
    <s v="2016-08-18"/>
    <n v="33"/>
    <n v="39"/>
    <s v="CHITTAGONG"/>
    <s v="FOB"/>
    <x v="0"/>
    <n v="1"/>
    <s v="MRKU4627651"/>
    <s v="TRUCK"/>
    <s v="GDAŃSK"/>
    <s v="1"/>
    <s v="568/2016/20"/>
    <n v="54"/>
    <x v="2"/>
    <x v="15"/>
    <x v="2"/>
    <m/>
    <n v="1"/>
    <n v="832"/>
    <n v="0"/>
    <n v="0"/>
    <n v="1"/>
    <n v="15115"/>
    <n v="57.4"/>
    <s v="Bangladesh"/>
    <n v="40"/>
    <n v="17"/>
    <s v="40"/>
    <s v="20"/>
  </r>
  <r>
    <s v="2016-07-10"/>
    <s v="2016-08-12"/>
    <s v="2016-08-18"/>
    <s v="2016-08-18"/>
    <n v="33"/>
    <n v="39"/>
    <s v="CHITTAGONG"/>
    <s v="FOB"/>
    <x v="0"/>
    <n v="1"/>
    <m/>
    <s v="TRUCK"/>
    <s v="GDAŃSK"/>
    <s v="1"/>
    <s v="727/2016/1"/>
    <n v="54"/>
    <x v="2"/>
    <x v="28"/>
    <x v="2"/>
    <m/>
    <n v="1"/>
    <n v="477"/>
    <m/>
    <m/>
    <m/>
    <n v="7636"/>
    <n v="12.44"/>
    <s v="Bangladesh"/>
    <n v="9"/>
    <n v="4"/>
    <s v="LCL"/>
    <s v="LCL"/>
  </r>
  <r>
    <s v="2016-07-11"/>
    <s v="2016-08-06"/>
    <s v="2016-08-12"/>
    <s v="2016-08-12"/>
    <n v="26"/>
    <n v="32"/>
    <s v="NHAVA SHEVA"/>
    <s v="FOB"/>
    <x v="0"/>
    <n v="1"/>
    <s v="LCL"/>
    <s v="TRUCK"/>
    <s v="HAMBURG"/>
    <s v="1"/>
    <s v="3706/2016/5"/>
    <n v="54"/>
    <x v="2"/>
    <x v="56"/>
    <x v="1"/>
    <m/>
    <n v="1"/>
    <n v="446"/>
    <n v="0"/>
    <n v="0"/>
    <n v="0"/>
    <n v="5466"/>
    <n v="12.12"/>
    <s v="India"/>
    <n v="8"/>
    <n v="4"/>
    <s v="LCL"/>
    <s v="LCL"/>
  </r>
  <r>
    <s v="2016-07-11"/>
    <s v="2016-08-12"/>
    <s v="2016-08-17"/>
    <s v="2016-08-17"/>
    <n v="32"/>
    <n v="37"/>
    <s v="NINGBO"/>
    <s v="FOB"/>
    <x v="0"/>
    <n v="0"/>
    <s v="MSKU3217320,PONU7329101"/>
    <s v="RAILWAY"/>
    <s v="GDAŃSK"/>
    <s v="1"/>
    <s v="9345/2016/3"/>
    <n v="51"/>
    <x v="2"/>
    <x v="35"/>
    <x v="0"/>
    <m/>
    <n v="1"/>
    <n v="1833"/>
    <n v="1"/>
    <n v="0"/>
    <n v="1"/>
    <n v="11976"/>
    <n v="94.08"/>
    <s v="People's Republic of China"/>
    <n v="66"/>
    <n v="28"/>
    <s v="45"/>
    <s v="20"/>
  </r>
  <r>
    <s v="2016-07-11"/>
    <s v="2016-08-18"/>
    <s v="2016-08-22"/>
    <s v="2016-08-22"/>
    <n v="38"/>
    <n v="42"/>
    <s v="CHITTAGONG"/>
    <s v="FOB"/>
    <x v="0"/>
    <n v="1"/>
    <s v="HLXU3287215"/>
    <s v="TRUCK"/>
    <s v="BREMERHAVEN"/>
    <s v="1"/>
    <s v="42575/2015/13"/>
    <n v="54"/>
    <x v="2"/>
    <x v="83"/>
    <x v="2"/>
    <m/>
    <n v="1"/>
    <n v="254"/>
    <n v="1"/>
    <n v="0"/>
    <n v="0"/>
    <n v="3213"/>
    <n v="7.05"/>
    <s v="Bangladesh"/>
    <n v="5"/>
    <n v="2"/>
    <s v="LCL"/>
    <s v="LCL"/>
  </r>
  <r>
    <s v="2016-07-11"/>
    <s v="2016-08-18"/>
    <s v="2016-08-22"/>
    <s v="2016-08-22"/>
    <n v="38"/>
    <n v="42"/>
    <s v="CHITTAGONG"/>
    <s v="FOB"/>
    <x v="0"/>
    <n v="1"/>
    <m/>
    <s v="TRUCK"/>
    <s v="BREMERHAVEN"/>
    <s v="1"/>
    <s v="61828/AW16/1"/>
    <n v="52"/>
    <x v="2"/>
    <x v="14"/>
    <x v="2"/>
    <m/>
    <n v="1"/>
    <n v="1356"/>
    <m/>
    <m/>
    <m/>
    <n v="25736"/>
    <n v="15.29"/>
    <s v="Bangladesh"/>
    <n v="11"/>
    <n v="5"/>
    <s v="LCL"/>
    <s v="LCL"/>
  </r>
  <r>
    <s v="2016-07-11"/>
    <s v="2016-08-18"/>
    <s v="2016-08-22"/>
    <s v="2016-08-22"/>
    <n v="38"/>
    <n v="42"/>
    <s v="CHITTAGONG"/>
    <s v="FOB"/>
    <x v="0"/>
    <n v="1"/>
    <s v="TRLU4840439"/>
    <s v="TRUCK"/>
    <s v="BREMERHAVEN"/>
    <s v="1"/>
    <s v="43189/2015/12"/>
    <n v="54"/>
    <x v="2"/>
    <x v="3"/>
    <x v="2"/>
    <m/>
    <n v="1"/>
    <n v="663"/>
    <n v="0"/>
    <n v="1"/>
    <n v="0"/>
    <n v="9929"/>
    <n v="24.24"/>
    <s v="Bangladesh"/>
    <n v="17"/>
    <n v="7"/>
    <s v="20"/>
    <s v="LCL"/>
  </r>
  <r>
    <s v="2016-07-11"/>
    <s v="2016-08-18"/>
    <s v="2016-08-22"/>
    <s v="2016-08-22"/>
    <n v="38"/>
    <n v="42"/>
    <s v="CHITTAGONG"/>
    <s v="FOB"/>
    <x v="0"/>
    <n v="1"/>
    <m/>
    <s v="TRUCK"/>
    <s v="BREMERHAVEN"/>
    <s v="1"/>
    <s v="43189/2015/13"/>
    <n v="54"/>
    <x v="2"/>
    <x v="3"/>
    <x v="2"/>
    <m/>
    <n v="1"/>
    <n v="885"/>
    <m/>
    <m/>
    <m/>
    <n v="12727"/>
    <n v="21.57"/>
    <s v="Bangladesh"/>
    <n v="15"/>
    <n v="6"/>
    <s v="20"/>
    <s v="LCL"/>
  </r>
  <r>
    <s v="2016-07-11"/>
    <s v="2016-08-18"/>
    <s v="2016-08-22"/>
    <s v="2016-08-22"/>
    <n v="38"/>
    <n v="42"/>
    <s v="CHITTAGONG"/>
    <s v="FOB"/>
    <x v="0"/>
    <n v="1"/>
    <m/>
    <s v="TRUCK"/>
    <s v="BREMERHAVEN"/>
    <s v="1"/>
    <s v="574/2016/3"/>
    <n v="54"/>
    <x v="2"/>
    <x v="5"/>
    <x v="2"/>
    <m/>
    <n v="1"/>
    <n v="352"/>
    <m/>
    <m/>
    <m/>
    <n v="5401"/>
    <n v="7.62"/>
    <s v="Bangladesh"/>
    <n v="5"/>
    <n v="2"/>
    <s v="LCL"/>
    <s v="LCL"/>
  </r>
  <r>
    <s v="2016-07-12"/>
    <s v="2016-07-13"/>
    <s v="2016-07-19"/>
    <s v="2016-07-19"/>
    <n v="1"/>
    <n v="7"/>
    <s v="ŁÓDŹ"/>
    <s v="DDU"/>
    <x v="2"/>
    <n v="1"/>
    <s v="AIR"/>
    <s v="TRUCK"/>
    <s v="WARSZAWA"/>
    <s v="1"/>
    <s v="569/2016/1"/>
    <n v="54"/>
    <x v="2"/>
    <x v="11"/>
    <x v="3"/>
    <n v="1"/>
    <m/>
    <n v="705"/>
    <n v="0"/>
    <n v="0"/>
    <n v="0"/>
    <n v="14401"/>
    <n v="18.190000000000001"/>
    <s v="India"/>
    <n v="13"/>
    <n v="5"/>
    <s v="LCL"/>
    <s v="LCL"/>
  </r>
  <r>
    <s v="2016-07-12"/>
    <s v="2016-07-19"/>
    <s v="2016-07-21"/>
    <s v="2016-07-21"/>
    <n v="7"/>
    <n v="9"/>
    <s v="ISTANBUL"/>
    <s v="FCA"/>
    <x v="3"/>
    <n v="0"/>
    <s v=""/>
    <s v="TRUCK"/>
    <s v="ŁÓDŹ"/>
    <s v="1"/>
    <s v="2175/2016/1"/>
    <n v="54"/>
    <x v="2"/>
    <x v="57"/>
    <x v="0"/>
    <m/>
    <n v="1"/>
    <n v="1717"/>
    <n v="0"/>
    <n v="0"/>
    <n v="0"/>
    <n v="136183"/>
    <n v="123.62"/>
    <s v="Turkey"/>
    <n v="87"/>
    <n v="37"/>
    <s v="???ilość kont"/>
    <s v="40"/>
  </r>
  <r>
    <s v="2016-07-12"/>
    <s v="2016-07-19"/>
    <s v="2016-07-21"/>
    <s v="2016-07-21"/>
    <n v="7"/>
    <n v="9"/>
    <s v="ISTANBUL"/>
    <s v="FCA"/>
    <x v="3"/>
    <n v="0"/>
    <m/>
    <s v="TRUCK"/>
    <s v="ŁÓDŹ"/>
    <s v="1"/>
    <s v="283/2016/3"/>
    <n v="54"/>
    <x v="2"/>
    <x v="66"/>
    <x v="0"/>
    <m/>
    <n v="1"/>
    <n v="1627"/>
    <n v="0"/>
    <n v="0"/>
    <n v="0"/>
    <n v="32345"/>
    <n v="40.29"/>
    <s v="Turkey"/>
    <n v="28"/>
    <n v="12"/>
    <s v="20"/>
    <s v="LCL"/>
  </r>
  <r>
    <s v="2016-07-14"/>
    <s v="2016-07-17"/>
    <s v="2016-08-02"/>
    <s v="2016-08-02"/>
    <n v="3"/>
    <n v="19"/>
    <s v="ŁÓDŹ"/>
    <s v="DDU"/>
    <x v="2"/>
    <n v="1"/>
    <s v="AIR"/>
    <s v="TRUCK"/>
    <s v="WARSZAWA"/>
    <s v="1"/>
    <s v="43185/2015/10"/>
    <n v="54"/>
    <x v="2"/>
    <x v="63"/>
    <x v="3"/>
    <n v="1"/>
    <m/>
    <n v="581"/>
    <n v="0"/>
    <n v="0"/>
    <n v="0"/>
    <n v="10600"/>
    <m/>
    <s v="Bangladesh"/>
    <n v="0"/>
    <n v="0"/>
    <s v="LCL"/>
    <s v="LCL"/>
  </r>
  <r>
    <s v="2016-07-14"/>
    <s v="2016-07-17"/>
    <s v="2016-08-02"/>
    <s v="2016-08-02"/>
    <n v="3"/>
    <n v="19"/>
    <s v="ŁÓDŹ"/>
    <s v="DDU"/>
    <x v="2"/>
    <n v="1"/>
    <s v="AIR"/>
    <s v="TRUCK"/>
    <s v="WARSZAWA"/>
    <s v="1"/>
    <s v="43185/2015/11"/>
    <n v="54"/>
    <x v="2"/>
    <x v="63"/>
    <x v="3"/>
    <n v="1"/>
    <m/>
    <n v="972"/>
    <n v="0"/>
    <n v="0"/>
    <n v="0"/>
    <n v="19554"/>
    <m/>
    <s v="Bangladesh"/>
    <n v="0"/>
    <n v="0"/>
    <s v="LCL"/>
    <s v="LCL"/>
  </r>
  <r>
    <s v="2016-07-14"/>
    <s v="2016-07-17"/>
    <s v="2016-08-02"/>
    <s v="2016-08-02"/>
    <n v="3"/>
    <n v="19"/>
    <s v="ŁÓDŹ"/>
    <s v="DDU"/>
    <x v="2"/>
    <n v="1"/>
    <s v="AIR"/>
    <s v="TRUCK"/>
    <s v="WARSZAWA"/>
    <s v="1"/>
    <s v="43185/2015/12"/>
    <n v="54"/>
    <x v="2"/>
    <x v="63"/>
    <x v="3"/>
    <n v="1"/>
    <m/>
    <n v="1137"/>
    <n v="0"/>
    <n v="0"/>
    <n v="0"/>
    <n v="22682"/>
    <m/>
    <s v="Bangladesh"/>
    <n v="0"/>
    <n v="0"/>
    <s v="LCL"/>
    <s v="LCL"/>
  </r>
  <r>
    <s v="2016-07-14"/>
    <s v="2016-07-17"/>
    <s v="2016-08-02"/>
    <s v="2016-08-02"/>
    <n v="3"/>
    <n v="19"/>
    <s v="ŁÓDŹ"/>
    <s v="DDU"/>
    <x v="2"/>
    <n v="1"/>
    <s v="AIR"/>
    <s v="TRUCK"/>
    <s v="WARSZAWA"/>
    <s v="1"/>
    <s v="43185/2015/13"/>
    <n v="54"/>
    <x v="2"/>
    <x v="63"/>
    <x v="3"/>
    <n v="1"/>
    <m/>
    <n v="1007"/>
    <n v="0"/>
    <n v="0"/>
    <n v="0"/>
    <n v="20502"/>
    <m/>
    <s v="Bangladesh"/>
    <n v="0"/>
    <n v="0"/>
    <s v="LCL"/>
    <s v="LCL"/>
  </r>
  <r>
    <s v="2016-07-14"/>
    <s v="2016-07-17"/>
    <s v="2016-08-02"/>
    <s v="2016-08-02"/>
    <n v="3"/>
    <n v="19"/>
    <s v="ŁÓDŹ"/>
    <s v="DDU"/>
    <x v="2"/>
    <n v="1"/>
    <s v="AIR"/>
    <s v="TRUCK"/>
    <s v="WARSZAWA"/>
    <s v="1"/>
    <s v="43185/2015/14"/>
    <n v="54"/>
    <x v="2"/>
    <x v="63"/>
    <x v="3"/>
    <n v="1"/>
    <m/>
    <n v="664"/>
    <n v="0"/>
    <n v="0"/>
    <n v="0"/>
    <n v="10298"/>
    <m/>
    <s v="Bangladesh"/>
    <n v="0"/>
    <n v="0"/>
    <s v="LCL"/>
    <s v="LCL"/>
  </r>
  <r>
    <s v="2016-07-14"/>
    <s v="2016-07-24"/>
    <s v="2016-07-28"/>
    <s v="2016-07-28"/>
    <n v="10"/>
    <n v="14"/>
    <s v="ŁÓDŹ"/>
    <s v="DDU"/>
    <x v="4"/>
    <n v="0"/>
    <s v="CARU9621136,WSCU8427926,ZCSU8207951"/>
    <s v="RAILWAY"/>
    <s v="MAŁASZEWICZE"/>
    <s v="1"/>
    <s v="577/2016/15"/>
    <n v="54"/>
    <x v="2"/>
    <x v="0"/>
    <x v="0"/>
    <m/>
    <n v="1"/>
    <n v="3817"/>
    <n v="0"/>
    <n v="3"/>
    <n v="0"/>
    <n v="61004"/>
    <n v="192.64"/>
    <s v="People's Republic of China"/>
    <n v="135"/>
    <n v="58"/>
    <n v="40"/>
    <n v="40"/>
  </r>
  <r>
    <m/>
    <m/>
    <m/>
    <m/>
    <m/>
    <m/>
    <m/>
    <m/>
    <x v="0"/>
    <m/>
    <m/>
    <m/>
    <m/>
    <m/>
    <m/>
    <m/>
    <x v="1"/>
    <x v="16"/>
    <x v="0"/>
    <m/>
    <n v="1"/>
    <m/>
    <m/>
    <m/>
    <m/>
    <m/>
    <m/>
    <m/>
    <n v="0"/>
    <n v="0"/>
    <n v="40"/>
    <n v="20"/>
  </r>
  <r>
    <s v="2016-07-15"/>
    <s v="2016-07-17"/>
    <s v="2016-07-27"/>
    <s v="2016-07-27"/>
    <n v="2"/>
    <n v="12"/>
    <s v="ŁÓDŹ"/>
    <s v="DDU"/>
    <x v="2"/>
    <n v="1"/>
    <s v="AIR"/>
    <s v="TRUCK"/>
    <s v="WARSZAWA"/>
    <s v="1"/>
    <s v="43188/2015/2"/>
    <n v="54"/>
    <x v="2"/>
    <x v="14"/>
    <x v="3"/>
    <n v="1"/>
    <m/>
    <n v="827"/>
    <n v="0"/>
    <n v="0"/>
    <n v="0"/>
    <n v="20667"/>
    <n v="12.8"/>
    <s v="Bangladesh"/>
    <n v="9"/>
    <n v="4"/>
    <s v="LCL"/>
    <s v="LCL"/>
  </r>
  <r>
    <s v="2016-07-15"/>
    <s v="2016-07-17"/>
    <s v="2016-08-23"/>
    <s v="2016-08-23"/>
    <n v="2"/>
    <n v="39"/>
    <s v="ŁÓDŹ"/>
    <s v="DDU"/>
    <x v="2"/>
    <n v="1"/>
    <s v="AIR"/>
    <s v="TRUCK"/>
    <s v="WARSZAWA"/>
    <s v="1"/>
    <s v="697/2016/11"/>
    <n v="54"/>
    <x v="2"/>
    <x v="18"/>
    <x v="3"/>
    <n v="1"/>
    <m/>
    <n v="423"/>
    <n v="0"/>
    <n v="0"/>
    <n v="0"/>
    <n v="8665"/>
    <m/>
    <s v="Bangladesh"/>
    <n v="0"/>
    <n v="0"/>
    <s v="LCL"/>
    <s v="LCL"/>
  </r>
  <r>
    <s v="2016-07-15"/>
    <s v="2016-07-18"/>
    <s v="2016-08-02"/>
    <s v="2016-08-02"/>
    <n v="3"/>
    <n v="18"/>
    <s v="ŁÓDŹ"/>
    <s v="DDU"/>
    <x v="2"/>
    <n v="1"/>
    <s v="AIR"/>
    <s v="TRUCK"/>
    <s v="WARSZAWA"/>
    <s v="1"/>
    <s v="43185/2015/1"/>
    <n v="54"/>
    <x v="2"/>
    <x v="63"/>
    <x v="3"/>
    <n v="1"/>
    <m/>
    <n v="1076"/>
    <n v="0"/>
    <n v="0"/>
    <n v="0"/>
    <n v="24352"/>
    <m/>
    <s v="Bangladesh"/>
    <n v="0"/>
    <n v="0"/>
    <s v="LCL"/>
    <s v="LCL"/>
  </r>
  <r>
    <s v="2016-07-15"/>
    <s v="2016-07-28"/>
    <s v="2016-08-05"/>
    <s v="2016-08-05"/>
    <n v="13"/>
    <n v="21"/>
    <s v="ŁÓDŹ"/>
    <s v="DDU"/>
    <x v="4"/>
    <n v="0"/>
    <s v="TRLU6604427"/>
    <s v="RAILWAY"/>
    <s v="MAŁASZEWICZE"/>
    <s v="1"/>
    <s v="687/2016/3"/>
    <n v="54"/>
    <x v="2"/>
    <x v="79"/>
    <x v="0"/>
    <m/>
    <n v="1"/>
    <n v="771"/>
    <n v="0"/>
    <n v="0"/>
    <n v="1"/>
    <n v="6688"/>
    <n v="61.22"/>
    <s v="People's Republic of China"/>
    <n v="43"/>
    <n v="18"/>
    <s v="40"/>
    <s v="20"/>
  </r>
  <r>
    <s v="2016-07-15"/>
    <s v="2016-07-29"/>
    <s v="2016-08-01"/>
    <s v="2016-08-01"/>
    <n v="14"/>
    <n v="17"/>
    <s v="ŁÓDŹ"/>
    <s v="DDU"/>
    <x v="4"/>
    <n v="0"/>
    <s v="CICU9870564"/>
    <s v="RAILWAY"/>
    <s v="MAŁASZEWICZE"/>
    <s v="1"/>
    <s v="275/2016/13"/>
    <n v="54"/>
    <x v="2"/>
    <x v="13"/>
    <x v="0"/>
    <m/>
    <n v="1"/>
    <n v="0"/>
    <n v="0"/>
    <n v="1"/>
    <n v="0"/>
    <n v="6794"/>
    <m/>
    <s v="People's Republic of China"/>
    <n v="0"/>
    <n v="0"/>
    <s v="LCL"/>
    <s v="LCL"/>
  </r>
  <r>
    <s v="2016-07-15"/>
    <s v="2016-08-23"/>
    <s v="2016-09-05"/>
    <s v="2016-09-05"/>
    <n v="39"/>
    <n v="52"/>
    <s v="CHITTAGONG"/>
    <s v="FOB"/>
    <x v="0"/>
    <n v="1"/>
    <s v="HLXU8613973"/>
    <s v="RAILWAY"/>
    <s v="GDAŃSK"/>
    <s v="1"/>
    <s v="568/2016/21"/>
    <n v="54"/>
    <x v="2"/>
    <x v="15"/>
    <x v="2"/>
    <m/>
    <n v="1"/>
    <n v="595"/>
    <n v="0"/>
    <n v="0"/>
    <n v="1"/>
    <n v="9950"/>
    <n v="39.369999999999997"/>
    <s v="Bangladesh"/>
    <n v="28"/>
    <n v="12"/>
    <s v="20"/>
    <s v="LCL"/>
  </r>
  <r>
    <s v="2016-07-15"/>
    <s v="2016-08-23"/>
    <s v="2016-09-05"/>
    <s v="2016-09-05"/>
    <n v="39"/>
    <n v="52"/>
    <s v="CHITTAGONG"/>
    <s v="FOB"/>
    <x v="0"/>
    <n v="1"/>
    <m/>
    <s v="RAILWAY"/>
    <s v="GDAŃSK"/>
    <s v="1"/>
    <s v="702/2016/2"/>
    <n v="52"/>
    <x v="2"/>
    <x v="18"/>
    <x v="2"/>
    <m/>
    <n v="1"/>
    <n v="605"/>
    <m/>
    <m/>
    <m/>
    <n v="9799"/>
    <n v="5.2"/>
    <s v="Bangladesh"/>
    <n v="4"/>
    <n v="2"/>
    <s v="LCL"/>
    <s v="LCL"/>
  </r>
  <r>
    <s v="2016-07-15"/>
    <s v="2016-08-23"/>
    <s v="2016-09-05"/>
    <s v="2016-09-05"/>
    <n v="39"/>
    <n v="52"/>
    <s v="CHITTAGONG"/>
    <s v="FOB"/>
    <x v="0"/>
    <n v="1"/>
    <m/>
    <s v="RAILWAY"/>
    <s v="GDYNIA"/>
    <s v="1"/>
    <s v="697/2016/15"/>
    <n v="54"/>
    <x v="2"/>
    <x v="18"/>
    <x v="2"/>
    <m/>
    <n v="1"/>
    <n v="269"/>
    <m/>
    <m/>
    <m/>
    <n v="3120"/>
    <n v="13.32"/>
    <s v="Bangladesh"/>
    <n v="9"/>
    <n v="4"/>
    <s v="LCL"/>
    <s v="LCL"/>
  </r>
  <r>
    <s v="2016-07-15"/>
    <s v="2016-08-23"/>
    <s v="2016-09-05"/>
    <s v="2016-09-05"/>
    <n v="39"/>
    <n v="52"/>
    <s v="CHITTAGONG"/>
    <s v="FOB"/>
    <x v="0"/>
    <n v="1"/>
    <m/>
    <s v="RAILWAY"/>
    <s v="GDYNIA"/>
    <s v="1"/>
    <s v="697/2016/20"/>
    <n v="54"/>
    <x v="2"/>
    <x v="18"/>
    <x v="2"/>
    <m/>
    <n v="1"/>
    <n v="311"/>
    <m/>
    <m/>
    <m/>
    <n v="4234"/>
    <n v="12"/>
    <s v="Bangladesh"/>
    <n v="8"/>
    <n v="4"/>
    <s v="LCL"/>
    <s v="LCL"/>
  </r>
  <r>
    <s v="2016-07-16"/>
    <s v="2016-07-22"/>
    <s v="2016-07-26"/>
    <s v="2016-07-26"/>
    <n v="6"/>
    <n v="10"/>
    <s v="ŁÓDŹ"/>
    <s v="DDU"/>
    <x v="2"/>
    <n v="1"/>
    <s v="AIR"/>
    <s v="TRUCK"/>
    <s v="WARSZAWA"/>
    <s v="1"/>
    <s v="7533/2016/4"/>
    <n v="54"/>
    <x v="2"/>
    <x v="84"/>
    <x v="3"/>
    <n v="1"/>
    <m/>
    <n v="680"/>
    <n v="0"/>
    <n v="0"/>
    <n v="0"/>
    <n v="8170"/>
    <n v="12.41"/>
    <s v="People's Republic of China"/>
    <n v="9"/>
    <n v="4"/>
    <s v="LCL"/>
    <s v="LCL"/>
  </r>
  <r>
    <s v="2016-07-18"/>
    <s v="2016-07-30"/>
    <s v="2016-08-03"/>
    <s v="2016-08-03"/>
    <n v="12"/>
    <n v="16"/>
    <s v="ŁÓDŹ"/>
    <s v="DDU"/>
    <x v="4"/>
    <n v="0"/>
    <s v="AMFU8517272"/>
    <s v="RAILWAY"/>
    <s v="MAŁASZEWICZE"/>
    <s v="1"/>
    <s v="7533/2016/2"/>
    <n v="54"/>
    <x v="2"/>
    <x v="84"/>
    <x v="0"/>
    <m/>
    <n v="1"/>
    <n v="1768"/>
    <n v="0"/>
    <n v="1"/>
    <n v="0"/>
    <n v="22730"/>
    <m/>
    <s v="People's Republic of China"/>
    <n v="0"/>
    <n v="0"/>
    <s v="LCL"/>
    <s v="LCL"/>
  </r>
  <r>
    <s v="2016-07-19"/>
    <s v="2016-07-22"/>
    <s v="2016-07-27"/>
    <s v="2016-07-27"/>
    <n v="3"/>
    <n v="8"/>
    <s v="ŁÓDŹ"/>
    <s v="DDU"/>
    <x v="2"/>
    <n v="1"/>
    <s v="AIR"/>
    <s v="TRUCK"/>
    <s v="FRANKFURT"/>
    <s v="1"/>
    <s v="7533/2016/7"/>
    <n v="54"/>
    <x v="2"/>
    <x v="84"/>
    <x v="3"/>
    <n v="1"/>
    <m/>
    <n v="312"/>
    <n v="0"/>
    <n v="0"/>
    <n v="0"/>
    <n v="4195"/>
    <n v="7.18"/>
    <s v="People's Republic of China"/>
    <n v="5"/>
    <n v="2"/>
    <s v="LCL"/>
    <s v="LCL"/>
  </r>
  <r>
    <s v="2016-07-19"/>
    <s v="2016-08-21"/>
    <s v="2016-08-26"/>
    <s v="2016-08-26"/>
    <n v="33"/>
    <n v="38"/>
    <s v="NINGBO"/>
    <s v="FOB"/>
    <x v="0"/>
    <n v="0"/>
    <s v="BMOU4179149,MRKU3976772,MSKU1936860"/>
    <s v="RAILWAY"/>
    <s v="GDAŃSK"/>
    <s v="1"/>
    <s v="577/2016/16"/>
    <n v="54"/>
    <x v="2"/>
    <x v="0"/>
    <x v="0"/>
    <m/>
    <n v="1"/>
    <n v="3126"/>
    <n v="0"/>
    <n v="0"/>
    <n v="3"/>
    <n v="62902"/>
    <n v="177.59"/>
    <s v="People's Republic of China"/>
    <n v="124"/>
    <n v="53"/>
    <n v="40"/>
    <s v="40"/>
  </r>
  <r>
    <m/>
    <m/>
    <m/>
    <m/>
    <m/>
    <m/>
    <m/>
    <m/>
    <x v="0"/>
    <m/>
    <m/>
    <m/>
    <m/>
    <m/>
    <m/>
    <m/>
    <x v="1"/>
    <x v="16"/>
    <x v="0"/>
    <m/>
    <n v="1"/>
    <m/>
    <m/>
    <m/>
    <m/>
    <m/>
    <m/>
    <m/>
    <n v="0"/>
    <n v="0"/>
    <n v="40"/>
    <m/>
  </r>
  <r>
    <s v="2016-07-19"/>
    <s v="2016-08-21"/>
    <s v="2016-08-26"/>
    <s v="2016-08-26"/>
    <n v="33"/>
    <n v="38"/>
    <s v="NINGBO"/>
    <s v="FOB"/>
    <x v="0"/>
    <n v="1"/>
    <s v="MSKU7364503"/>
    <s v="RAILWAY"/>
    <s v="GDAŃSK"/>
    <s v="1"/>
    <s v="43197/2015/4"/>
    <n v="54"/>
    <x v="2"/>
    <x v="52"/>
    <x v="0"/>
    <m/>
    <n v="1"/>
    <n v="287"/>
    <n v="1"/>
    <n v="0"/>
    <n v="0"/>
    <n v="4276"/>
    <n v="10.98"/>
    <s v="People's Republic of China"/>
    <n v="8"/>
    <n v="3"/>
    <s v="LCL"/>
    <s v="LCL"/>
  </r>
  <r>
    <s v="2016-07-19"/>
    <s v="2016-08-31"/>
    <s v="2016-09-05"/>
    <s v="2016-09-05"/>
    <n v="43"/>
    <n v="48"/>
    <s v="CHITTAGONG"/>
    <s v="FOB"/>
    <x v="0"/>
    <n v="0"/>
    <s v="HLXU8130086"/>
    <s v="RAILWAY"/>
    <s v="GDYNIA"/>
    <s v="1"/>
    <s v="574/2016/25"/>
    <n v="54"/>
    <x v="2"/>
    <x v="5"/>
    <x v="0"/>
    <m/>
    <n v="1"/>
    <n v="3852"/>
    <n v="0"/>
    <n v="0"/>
    <n v="1"/>
    <n v="68166"/>
    <n v="65.03"/>
    <s v="Bangladesh"/>
    <n v="46"/>
    <n v="20"/>
    <s v="40"/>
    <s v="20"/>
  </r>
  <r>
    <s v="2016-07-20"/>
    <s v="2016-08-02"/>
    <s v="2016-08-16"/>
    <s v="2016-08-16"/>
    <n v="13"/>
    <n v="27"/>
    <s v="ŁÓDŹ"/>
    <s v="DDU"/>
    <x v="4"/>
    <n v="0"/>
    <s v="WSCU8437293"/>
    <s v="RAILWAY"/>
    <s v="MAŁASZEWICZE"/>
    <s v="1"/>
    <s v="2581/2016/2"/>
    <n v="52"/>
    <x v="2"/>
    <x v="55"/>
    <x v="0"/>
    <m/>
    <n v="1"/>
    <n v="777"/>
    <n v="0"/>
    <n v="1"/>
    <n v="0"/>
    <n v="4843"/>
    <m/>
    <s v="People's Republic of China"/>
    <n v="0"/>
    <n v="0"/>
    <s v="LCL"/>
    <s v="LCL"/>
  </r>
  <r>
    <s v="2016-07-20"/>
    <s v="2016-08-02"/>
    <s v="2016-08-16"/>
    <s v="2016-08-16"/>
    <n v="13"/>
    <n v="27"/>
    <s v="ŁÓDŹ"/>
    <s v="DDU"/>
    <x v="4"/>
    <n v="0"/>
    <s v="WSCU8461406"/>
    <s v="RAILWAY"/>
    <s v="MAŁASZEWICZE"/>
    <s v="1"/>
    <s v="278/2016/11"/>
    <n v="54"/>
    <x v="2"/>
    <x v="55"/>
    <x v="0"/>
    <m/>
    <n v="1"/>
    <n v="1417"/>
    <n v="0"/>
    <n v="1"/>
    <n v="0"/>
    <n v="21587"/>
    <m/>
    <s v="People's Republic of China"/>
    <n v="0"/>
    <n v="0"/>
    <s v="LCL"/>
    <s v="LCL"/>
  </r>
  <r>
    <s v="2016-07-20"/>
    <s v="2016-08-02"/>
    <s v="2016-08-16"/>
    <s v="2016-08-16"/>
    <n v="13"/>
    <n v="27"/>
    <s v="ŁÓDŹ"/>
    <s v="DDU"/>
    <x v="4"/>
    <n v="0"/>
    <m/>
    <s v="RAILWAY"/>
    <s v="MAŁASZEWICZE"/>
    <s v="1"/>
    <s v="278/2016/3"/>
    <n v="54"/>
    <x v="2"/>
    <x v="55"/>
    <x v="0"/>
    <m/>
    <n v="1"/>
    <n v="1569"/>
    <m/>
    <m/>
    <m/>
    <n v="22678"/>
    <m/>
    <s v="People's Republic of China"/>
    <n v="0"/>
    <n v="0"/>
    <s v="LCL"/>
    <s v="LCL"/>
  </r>
  <r>
    <s v="2016-07-20"/>
    <s v="2016-08-03"/>
    <s v="2016-08-11"/>
    <s v="2016-08-11"/>
    <n v="14"/>
    <n v="22"/>
    <s v="ŁÓDŹ"/>
    <s v="DDU"/>
    <x v="4"/>
    <n v="0"/>
    <s v="CICU9912567"/>
    <s v="RAILWAY"/>
    <s v="MAŁASZEWICZE"/>
    <s v="1"/>
    <s v="275/2016/10"/>
    <n v="54"/>
    <x v="2"/>
    <x v="13"/>
    <x v="0"/>
    <m/>
    <n v="1"/>
    <n v="395"/>
    <n v="1"/>
    <n v="0"/>
    <n v="0"/>
    <n v="3880"/>
    <m/>
    <s v="People's Republic of China"/>
    <n v="0"/>
    <n v="0"/>
    <s v="LCL"/>
    <s v="LCL"/>
  </r>
  <r>
    <s v="2016-07-21"/>
    <s v="2016-08-04"/>
    <s v="2016-08-05"/>
    <s v="2016-08-05"/>
    <n v="14"/>
    <n v="15"/>
    <s v="ŁÓDŹ"/>
    <s v="DDU"/>
    <x v="4"/>
    <n v="0"/>
    <s v="WSCU8265018"/>
    <s v="RAILWAY"/>
    <s v="MAŁASZEWICZE"/>
    <s v="1"/>
    <s v="577/2016/17"/>
    <n v="54"/>
    <x v="2"/>
    <x v="0"/>
    <x v="0"/>
    <m/>
    <n v="1"/>
    <n v="776"/>
    <n v="0"/>
    <n v="1"/>
    <n v="0"/>
    <n v="10358"/>
    <n v="63.44"/>
    <s v="People's Republic of China"/>
    <n v="44"/>
    <n v="19"/>
    <s v="40"/>
    <s v="20"/>
  </r>
  <r>
    <s v="2016-07-21"/>
    <s v="2016-08-05"/>
    <s v="2016-08-08"/>
    <s v="2016-08-08"/>
    <n v="15"/>
    <n v="18"/>
    <s v="ŁÓDŹ"/>
    <s v="DDU"/>
    <x v="2"/>
    <n v="1"/>
    <s v="AIR"/>
    <s v="TRUCK"/>
    <s v="FRANKFURT"/>
    <s v="1"/>
    <s v="43189/2015/3"/>
    <n v="54"/>
    <x v="2"/>
    <x v="3"/>
    <x v="3"/>
    <n v="1"/>
    <m/>
    <n v="408"/>
    <n v="0"/>
    <n v="0"/>
    <n v="0"/>
    <n v="5362"/>
    <n v="14.85"/>
    <s v="Bangladesh"/>
    <n v="10"/>
    <n v="4"/>
    <s v="LCL"/>
    <s v="LCL"/>
  </r>
  <r>
    <s v="2016-07-21"/>
    <s v="2016-08-21"/>
    <s v="2016-08-26"/>
    <s v="2016-08-26"/>
    <n v="31"/>
    <n v="36"/>
    <s v="YANTIAN"/>
    <s v="FOB"/>
    <x v="0"/>
    <n v="0"/>
    <s v="MRKU4510990,MSKU3506425"/>
    <s v="RAILWAY"/>
    <s v="GDAŃSK"/>
    <s v="1"/>
    <s v="8298/2016/2"/>
    <n v="51"/>
    <x v="2"/>
    <x v="65"/>
    <x v="0"/>
    <m/>
    <n v="1"/>
    <n v="1077"/>
    <n v="1"/>
    <n v="0"/>
    <n v="1"/>
    <n v="11125"/>
    <n v="80.13"/>
    <s v="People's Republic of China"/>
    <n v="56"/>
    <n v="24"/>
    <s v="40HC"/>
    <s v="20"/>
  </r>
  <r>
    <s v="2016-07-21"/>
    <s v="2016-09-05"/>
    <s v="2016-09-09"/>
    <s v="2016-09-09"/>
    <n v="46"/>
    <n v="50"/>
    <s v="SHANGHAI"/>
    <s v="FOB"/>
    <x v="0"/>
    <n v="0"/>
    <s v="IKSU4662018"/>
    <s v="RAILWAY"/>
    <s v="GDAŃSK"/>
    <s v="1"/>
    <s v="285/2016/4"/>
    <n v="54"/>
    <x v="2"/>
    <x v="43"/>
    <x v="0"/>
    <m/>
    <n v="1"/>
    <n v="710"/>
    <n v="0"/>
    <n v="1"/>
    <n v="0"/>
    <n v="5676"/>
    <n v="50"/>
    <s v="People's Republic of China"/>
    <n v="35"/>
    <n v="15"/>
    <s v="40"/>
    <s v="20"/>
  </r>
  <r>
    <s v="2016-07-21"/>
    <s v="2016-09-06"/>
    <s v="2016-09-16"/>
    <s v="2016-09-16"/>
    <n v="47"/>
    <n v="57"/>
    <s v="XIAMEN"/>
    <s v="FOB"/>
    <x v="0"/>
    <n v="1"/>
    <s v="LCL"/>
    <s v="TRUCK"/>
    <s v="GDAŃSK"/>
    <s v="1"/>
    <s v="11885/2016/1"/>
    <n v="51"/>
    <x v="2"/>
    <x v="60"/>
    <x v="1"/>
    <m/>
    <n v="1"/>
    <n v="227"/>
    <n v="0"/>
    <n v="0"/>
    <n v="0"/>
    <n v="3216"/>
    <n v="13.03"/>
    <s v="People's Republic of China"/>
    <n v="9"/>
    <n v="4"/>
    <s v="LCL"/>
    <s v="LCL"/>
  </r>
  <r>
    <s v="2016-07-22"/>
    <s v="2016-07-27"/>
    <s v="2016-08-03"/>
    <s v="2016-08-03"/>
    <n v="5"/>
    <n v="12"/>
    <s v="ŁÓDŹ"/>
    <s v="DDU"/>
    <x v="2"/>
    <n v="1"/>
    <s v="AIR"/>
    <s v="TRUCK"/>
    <s v="WARSZAWA"/>
    <s v="1"/>
    <s v="3706/2016/7"/>
    <n v="54"/>
    <x v="2"/>
    <x v="56"/>
    <x v="3"/>
    <n v="1"/>
    <m/>
    <n v="191"/>
    <n v="0"/>
    <n v="0"/>
    <n v="0"/>
    <n v="3460"/>
    <m/>
    <s v="India"/>
    <n v="0"/>
    <n v="0"/>
    <s v="LCL"/>
    <s v="LCL"/>
  </r>
  <r>
    <s v="2016-07-22"/>
    <s v="2016-08-29"/>
    <s v="2016-09-01"/>
    <s v="2016-09-01"/>
    <n v="38"/>
    <n v="41"/>
    <s v="SHANGHAI"/>
    <s v="FOB"/>
    <x v="0"/>
    <n v="0"/>
    <s v="CPSU1043170"/>
    <s v="TRUCK"/>
    <s v="GDAŃSK"/>
    <s v="1"/>
    <s v="280/2016/2"/>
    <n v="54"/>
    <x v="2"/>
    <x v="40"/>
    <x v="0"/>
    <m/>
    <n v="1"/>
    <n v="786"/>
    <n v="1"/>
    <n v="0"/>
    <n v="0"/>
    <n v="22000"/>
    <n v="18.82"/>
    <s v="People's Republic of China"/>
    <n v="13"/>
    <n v="6"/>
    <s v="LCL"/>
    <s v="LCL"/>
  </r>
  <r>
    <s v="2016-07-22"/>
    <s v="2016-08-29"/>
    <s v="2016-09-01"/>
    <s v="2016-09-01"/>
    <n v="38"/>
    <n v="41"/>
    <s v="SHANGHAI"/>
    <s v="FOB"/>
    <x v="0"/>
    <n v="1"/>
    <s v="TCNU8661018"/>
    <s v="TRUCK"/>
    <s v="GDAŃSK"/>
    <s v="1"/>
    <s v="287/2016/3"/>
    <n v="54"/>
    <x v="2"/>
    <x v="41"/>
    <x v="2"/>
    <m/>
    <n v="1"/>
    <n v="308"/>
    <n v="0"/>
    <n v="0"/>
    <n v="1"/>
    <n v="4092"/>
    <n v="7.21"/>
    <s v="People's Republic of China"/>
    <n v="5"/>
    <n v="2"/>
    <s v="LCL"/>
    <s v="LCL"/>
  </r>
  <r>
    <s v="2016-07-22"/>
    <s v="2016-08-29"/>
    <s v="2016-09-01"/>
    <s v="2016-09-01"/>
    <n v="38"/>
    <n v="41"/>
    <s v="SHANGHAI"/>
    <s v="FOB"/>
    <x v="0"/>
    <n v="1"/>
    <m/>
    <s v="TRUCK"/>
    <s v="GDAŃSK"/>
    <s v="1"/>
    <s v="61527/AW16/1"/>
    <n v="52"/>
    <x v="2"/>
    <x v="32"/>
    <x v="2"/>
    <m/>
    <n v="1"/>
    <n v="555"/>
    <m/>
    <m/>
    <m/>
    <n v="33493"/>
    <n v="39.72"/>
    <s v="People's Republic of China"/>
    <n v="28"/>
    <n v="12"/>
    <s v="20"/>
    <s v="LCL"/>
  </r>
  <r>
    <s v="2016-07-22"/>
    <s v="2016-08-29"/>
    <s v="2016-09-01"/>
    <s v="2016-09-01"/>
    <n v="38"/>
    <n v="41"/>
    <s v="SHANGHAI"/>
    <s v="FOB"/>
    <x v="0"/>
    <n v="1"/>
    <m/>
    <s v="TRUCK"/>
    <s v="GDAŃSK"/>
    <s v="1"/>
    <s v="8343/2016/4"/>
    <n v="51"/>
    <x v="2"/>
    <x v="79"/>
    <x v="2"/>
    <m/>
    <n v="1"/>
    <n v="533"/>
    <m/>
    <m/>
    <m/>
    <n v="7150"/>
    <n v="19.04"/>
    <s v="People's Republic of China"/>
    <n v="13"/>
    <n v="6"/>
    <s v="LCL"/>
    <s v="LCL"/>
  </r>
  <r>
    <s v="2016-07-22"/>
    <s v="2016-08-29"/>
    <s v="2016-09-02"/>
    <s v="2016-09-02"/>
    <n v="38"/>
    <n v="42"/>
    <s v="SHANGHAI"/>
    <s v="FOB"/>
    <x v="0"/>
    <n v="0"/>
    <s v="CXDU1669748,MOTU0778579,MOTU6724693,TCLU6725918,TGHU6018848"/>
    <s v="TRUCK"/>
    <s v="GDAŃSK"/>
    <s v="1"/>
    <s v="62805/AW16/3"/>
    <n v="52"/>
    <x v="2"/>
    <x v="42"/>
    <x v="0"/>
    <m/>
    <n v="1"/>
    <n v="14627"/>
    <n v="0"/>
    <n v="0"/>
    <n v="5"/>
    <n v="216100"/>
    <n v="286"/>
    <s v="People's Republic of China"/>
    <n v="200"/>
    <n v="86"/>
    <n v="40"/>
    <n v="40"/>
  </r>
  <r>
    <m/>
    <m/>
    <m/>
    <m/>
    <m/>
    <m/>
    <m/>
    <m/>
    <x v="0"/>
    <m/>
    <m/>
    <m/>
    <m/>
    <m/>
    <m/>
    <m/>
    <x v="1"/>
    <x v="16"/>
    <x v="0"/>
    <m/>
    <n v="1"/>
    <m/>
    <m/>
    <m/>
    <m/>
    <m/>
    <m/>
    <m/>
    <n v="0"/>
    <n v="0"/>
    <n v="40"/>
    <n v="40"/>
  </r>
  <r>
    <m/>
    <m/>
    <m/>
    <m/>
    <m/>
    <m/>
    <m/>
    <m/>
    <x v="0"/>
    <m/>
    <m/>
    <m/>
    <m/>
    <m/>
    <m/>
    <m/>
    <x v="1"/>
    <x v="16"/>
    <x v="0"/>
    <m/>
    <n v="1"/>
    <m/>
    <m/>
    <m/>
    <m/>
    <m/>
    <m/>
    <m/>
    <n v="0"/>
    <n v="0"/>
    <n v="40"/>
    <m/>
  </r>
  <r>
    <s v="2016-07-22"/>
    <s v="2016-08-29"/>
    <s v="2016-09-02"/>
    <s v="2016-09-02"/>
    <n v="38"/>
    <n v="42"/>
    <s v="SHANGHAI"/>
    <s v="FOB"/>
    <x v="0"/>
    <n v="1"/>
    <s v="FSCU8232059"/>
    <s v="TRUCK"/>
    <s v="GDAŃSK"/>
    <s v="1"/>
    <s v="1071/2016/4"/>
    <n v="52"/>
    <x v="2"/>
    <x v="44"/>
    <x v="2"/>
    <m/>
    <n v="1"/>
    <n v="1409"/>
    <n v="0"/>
    <n v="0"/>
    <n v="1"/>
    <n v="19381"/>
    <n v="31.62"/>
    <s v="People's Republic of China"/>
    <n v="22"/>
    <n v="9"/>
    <s v="20"/>
    <s v="LCL"/>
  </r>
  <r>
    <s v="2016-07-22"/>
    <s v="2016-08-29"/>
    <s v="2016-09-02"/>
    <s v="2016-09-02"/>
    <n v="38"/>
    <n v="42"/>
    <s v="SHANGHAI"/>
    <s v="FOB"/>
    <x v="0"/>
    <n v="1"/>
    <m/>
    <s v="TRUCK"/>
    <s v="GDAŃSK"/>
    <s v="1"/>
    <s v="1305/2016/4"/>
    <n v="52"/>
    <x v="2"/>
    <x v="46"/>
    <x v="2"/>
    <m/>
    <n v="1"/>
    <n v="842"/>
    <m/>
    <m/>
    <m/>
    <n v="11801"/>
    <n v="17.350000000000001"/>
    <s v="People's Republic of China"/>
    <n v="12"/>
    <n v="5"/>
    <s v="LCL"/>
    <s v="LCL"/>
  </r>
  <r>
    <s v="2016-07-22"/>
    <s v="2016-08-29"/>
    <s v="2016-09-02"/>
    <s v="2016-09-02"/>
    <n v="38"/>
    <n v="42"/>
    <s v="SHANGHAI"/>
    <s v="FOB"/>
    <x v="0"/>
    <n v="1"/>
    <m/>
    <s v="TRUCK"/>
    <s v="GDAŃSK"/>
    <s v="1"/>
    <s v="5878/2016/3"/>
    <n v="52"/>
    <x v="2"/>
    <x v="31"/>
    <x v="2"/>
    <m/>
    <n v="1"/>
    <n v="43"/>
    <m/>
    <m/>
    <m/>
    <n v="1510"/>
    <n v="3.1"/>
    <s v="People's Republic of China"/>
    <n v="2"/>
    <n v="1"/>
    <s v="LCL"/>
    <s v="LCL"/>
  </r>
  <r>
    <s v="2016-07-22"/>
    <s v="2016-08-29"/>
    <s v="2016-09-02"/>
    <s v="2016-09-02"/>
    <n v="38"/>
    <n v="42"/>
    <s v="SHANGHAI"/>
    <s v="FOB"/>
    <x v="0"/>
    <n v="1"/>
    <m/>
    <s v="TRUCK"/>
    <s v="GDAŃSK"/>
    <s v="1"/>
    <s v="588/2016/4"/>
    <n v="52"/>
    <x v="2"/>
    <x v="45"/>
    <x v="2"/>
    <m/>
    <n v="1"/>
    <n v="896"/>
    <m/>
    <m/>
    <m/>
    <n v="11572"/>
    <n v="12.8"/>
    <s v="People's Republic of China"/>
    <n v="9"/>
    <n v="4"/>
    <s v="LCL"/>
    <s v="LCL"/>
  </r>
  <r>
    <s v="2016-07-22"/>
    <s v="2016-08-29"/>
    <s v="2016-09-03"/>
    <s v="2016-09-03"/>
    <n v="38"/>
    <n v="43"/>
    <s v="SHANGHAI"/>
    <s v="FOB"/>
    <x v="0"/>
    <n v="0"/>
    <s v="DRYU4286678,GESU3976304,MOFU0628168"/>
    <s v="TRUCK"/>
    <s v="GDAŃSK"/>
    <s v="1"/>
    <s v="281/2016/3"/>
    <n v="54"/>
    <x v="2"/>
    <x v="85"/>
    <x v="0"/>
    <m/>
    <n v="1"/>
    <n v="1412"/>
    <n v="1"/>
    <n v="2"/>
    <n v="0"/>
    <n v="17841"/>
    <n v="135.19999999999999"/>
    <s v="People's Republic of China"/>
    <n v="95"/>
    <n v="41"/>
    <s v="???ilość kont"/>
    <s v="40"/>
  </r>
  <r>
    <s v="2016-07-22"/>
    <s v="2016-08-29"/>
    <s v="2016-09-05"/>
    <s v="2016-09-05"/>
    <n v="38"/>
    <n v="45"/>
    <s v="SHANGHAI"/>
    <s v="FOB"/>
    <x v="0"/>
    <n v="0"/>
    <s v="TCNU4919315,TCNU8718561"/>
    <s v="TRUCK"/>
    <s v="GDAŃSK"/>
    <s v="1"/>
    <s v="687/2016/4"/>
    <n v="54"/>
    <x v="2"/>
    <x v="79"/>
    <x v="0"/>
    <m/>
    <n v="1"/>
    <n v="1204"/>
    <n v="0"/>
    <n v="0"/>
    <n v="2"/>
    <n v="10317"/>
    <n v="110.58"/>
    <s v="People's Republic of China"/>
    <n v="77"/>
    <n v="33"/>
    <s v="45"/>
    <s v="40"/>
  </r>
  <r>
    <s v="2016-07-22"/>
    <s v="2016-08-29"/>
    <s v="2016-09-06"/>
    <s v="2016-09-06"/>
    <n v="38"/>
    <n v="46"/>
    <s v="SHANGHAI"/>
    <s v="FOB"/>
    <x v="0"/>
    <n v="0"/>
    <s v="CAIU9627380,HLXU8621372,TRLU6933253"/>
    <s v="TRUCK"/>
    <s v="GDAŃSK"/>
    <s v="1"/>
    <s v="275/2016/14"/>
    <n v="54"/>
    <x v="2"/>
    <x v="13"/>
    <x v="0"/>
    <m/>
    <n v="1"/>
    <n v="2714"/>
    <n v="0"/>
    <n v="0"/>
    <n v="3"/>
    <n v="27336"/>
    <n v="178.95"/>
    <s v="People's Republic of China"/>
    <n v="125"/>
    <n v="54"/>
    <n v="40"/>
    <s v="40"/>
  </r>
  <r>
    <m/>
    <m/>
    <m/>
    <m/>
    <m/>
    <m/>
    <m/>
    <m/>
    <x v="0"/>
    <m/>
    <m/>
    <m/>
    <m/>
    <m/>
    <m/>
    <m/>
    <x v="1"/>
    <x v="16"/>
    <x v="0"/>
    <m/>
    <n v="1"/>
    <m/>
    <m/>
    <m/>
    <m/>
    <m/>
    <m/>
    <m/>
    <n v="0"/>
    <n v="0"/>
    <n v="40"/>
    <m/>
  </r>
  <r>
    <s v="2016-07-22"/>
    <s v="2016-08-30"/>
    <s v="2016-09-06"/>
    <s v="2016-09-06"/>
    <n v="39"/>
    <n v="46"/>
    <s v="SHANGHAI"/>
    <s v="FOB"/>
    <x v="0"/>
    <n v="0"/>
    <s v="TCLU4254779"/>
    <s v="RAILWAY"/>
    <s v="GDAŃSK"/>
    <s v="1"/>
    <s v="578/2016/2"/>
    <n v="54"/>
    <x v="2"/>
    <x v="74"/>
    <x v="0"/>
    <m/>
    <n v="1"/>
    <n v="671"/>
    <n v="0"/>
    <n v="1"/>
    <n v="0"/>
    <n v="47420"/>
    <n v="42"/>
    <s v="People's Republic of China"/>
    <n v="29"/>
    <n v="13"/>
    <s v="40"/>
    <s v="LCL"/>
  </r>
  <r>
    <s v="2016-07-23"/>
    <s v="2016-08-26"/>
    <s v="2016-08-30"/>
    <s v="2016-08-30"/>
    <n v="34"/>
    <n v="38"/>
    <s v="NINGBO"/>
    <s v="FOB"/>
    <x v="0"/>
    <n v="0"/>
    <s v="INKU2623850,MVIU0027732"/>
    <s v="RAILWAY"/>
    <s v="GDAŃSK"/>
    <s v="1"/>
    <s v="577/2016/18"/>
    <n v="54"/>
    <x v="2"/>
    <x v="0"/>
    <x v="0"/>
    <m/>
    <n v="1"/>
    <n v="2651"/>
    <n v="0"/>
    <n v="0"/>
    <n v="2"/>
    <n v="43927"/>
    <n v="99.07"/>
    <s v="People's Republic of China"/>
    <n v="69"/>
    <n v="30"/>
    <s v="45"/>
    <s v="40"/>
  </r>
  <r>
    <s v="2016-07-23"/>
    <s v="2016-08-26"/>
    <s v="2016-08-31"/>
    <s v="2016-08-31"/>
    <n v="34"/>
    <n v="39"/>
    <s v="NINGBO"/>
    <s v="FOB"/>
    <x v="0"/>
    <n v="1"/>
    <s v="MSKU6698980"/>
    <s v="RAILWAY"/>
    <s v="GDAŃSK"/>
    <s v="1"/>
    <s v="3520/2016/2"/>
    <n v="54"/>
    <x v="2"/>
    <x v="72"/>
    <x v="2"/>
    <m/>
    <n v="1"/>
    <n v="1370"/>
    <n v="0"/>
    <n v="1"/>
    <n v="0"/>
    <n v="20626"/>
    <n v="36.11"/>
    <s v="People's Republic of China"/>
    <n v="25"/>
    <n v="11"/>
    <s v="20"/>
    <s v="LCL"/>
  </r>
  <r>
    <s v="2016-07-23"/>
    <s v="2016-08-26"/>
    <s v="2016-08-31"/>
    <s v="2016-08-31"/>
    <n v="34"/>
    <n v="39"/>
    <s v="NINGBO"/>
    <s v="FOB"/>
    <x v="0"/>
    <n v="1"/>
    <m/>
    <s v="RAILWAY"/>
    <s v="GDAŃSK"/>
    <s v="1"/>
    <s v="703/2016/4"/>
    <n v="54"/>
    <x v="2"/>
    <x v="22"/>
    <x v="2"/>
    <m/>
    <n v="1"/>
    <n v="504"/>
    <m/>
    <m/>
    <m/>
    <n v="8170"/>
    <n v="15.48"/>
    <s v="People's Republic of China"/>
    <n v="11"/>
    <n v="5"/>
    <s v="LCL"/>
    <s v="LCL"/>
  </r>
  <r>
    <s v="2016-07-23"/>
    <s v="2016-08-30"/>
    <s v="2016-09-02"/>
    <s v="2016-09-02"/>
    <n v="38"/>
    <n v="41"/>
    <s v="CHITTAGONG"/>
    <s v="FOB"/>
    <x v="0"/>
    <n v="1"/>
    <s v="INKU2496550"/>
    <s v="TRUCK"/>
    <s v="GDYNIA"/>
    <s v="1"/>
    <s v="571/2016/11"/>
    <n v="54"/>
    <x v="2"/>
    <x v="17"/>
    <x v="2"/>
    <m/>
    <n v="1"/>
    <n v="953"/>
    <n v="0"/>
    <n v="0"/>
    <n v="1"/>
    <n v="14291"/>
    <n v="12.4"/>
    <s v="Bangladesh"/>
    <n v="9"/>
    <n v="4"/>
    <s v="LCL"/>
    <s v="LCL"/>
  </r>
  <r>
    <s v="2016-07-23"/>
    <s v="2016-08-30"/>
    <s v="2016-09-02"/>
    <s v="2016-09-02"/>
    <n v="38"/>
    <n v="41"/>
    <s v="CHITTAGONG"/>
    <s v="FOB"/>
    <x v="0"/>
    <n v="1"/>
    <m/>
    <s v="TRUCK"/>
    <s v="GDYNIA"/>
    <s v="1"/>
    <s v="574/2016/26"/>
    <n v="54"/>
    <x v="2"/>
    <x v="5"/>
    <x v="2"/>
    <m/>
    <n v="1"/>
    <n v="2185"/>
    <m/>
    <m/>
    <m/>
    <n v="40055"/>
    <n v="47.28"/>
    <s v="Bangladesh"/>
    <n v="33"/>
    <n v="14"/>
    <s v="40"/>
    <s v="LCL"/>
  </r>
  <r>
    <s v="2016-07-23"/>
    <s v="2016-08-30"/>
    <s v="2016-09-16"/>
    <s v="2016-09-16"/>
    <n v="38"/>
    <n v="55"/>
    <s v="NINGBO"/>
    <s v="FOB"/>
    <x v="0"/>
    <n v="0"/>
    <s v="CLHU4508223,GVCU4039693,HLBU1771814"/>
    <s v="TRUCK"/>
    <s v="GDAŃSK"/>
    <s v="1"/>
    <s v="707/2016/2"/>
    <n v="54"/>
    <x v="2"/>
    <x v="39"/>
    <x v="0"/>
    <m/>
    <n v="1"/>
    <n v="4360"/>
    <n v="0"/>
    <n v="3"/>
    <n v="0"/>
    <n v="73344"/>
    <n v="147.28"/>
    <s v="People's Republic of China"/>
    <n v="103"/>
    <n v="44"/>
    <n v="40"/>
    <s v="40"/>
  </r>
  <r>
    <m/>
    <m/>
    <m/>
    <m/>
    <m/>
    <m/>
    <m/>
    <m/>
    <x v="0"/>
    <m/>
    <m/>
    <m/>
    <m/>
    <m/>
    <m/>
    <m/>
    <x v="1"/>
    <x v="16"/>
    <x v="0"/>
    <m/>
    <n v="1"/>
    <m/>
    <m/>
    <m/>
    <m/>
    <m/>
    <m/>
    <m/>
    <n v="0"/>
    <n v="0"/>
    <n v="20"/>
    <m/>
  </r>
  <r>
    <s v="2016-07-24"/>
    <s v="2016-07-27"/>
    <s v="2016-08-02"/>
    <s v="2016-08-02"/>
    <n v="3"/>
    <n v="9"/>
    <s v="ŁÓDŹ"/>
    <s v="DDU"/>
    <x v="2"/>
    <n v="1"/>
    <s v="AIR"/>
    <s v="TRUCK"/>
    <s v="WARSZAWA"/>
    <s v="1"/>
    <s v="569/2016/2"/>
    <n v="54"/>
    <x v="2"/>
    <x v="11"/>
    <x v="3"/>
    <n v="1"/>
    <m/>
    <n v="518"/>
    <n v="0"/>
    <n v="0"/>
    <n v="0"/>
    <n v="12480"/>
    <m/>
    <s v="India"/>
    <n v="0"/>
    <n v="0"/>
    <s v="LCL"/>
    <s v="LCL"/>
  </r>
  <r>
    <s v="2016-07-24"/>
    <s v="2016-08-26"/>
    <s v="2016-09-06"/>
    <s v="2016-09-06"/>
    <n v="33"/>
    <n v="44"/>
    <s v="CHITTAGONG"/>
    <s v="FOB"/>
    <x v="0"/>
    <n v="1"/>
    <s v="PONU8023395"/>
    <s v="RAILWAY"/>
    <s v="GDAŃSK"/>
    <s v="1"/>
    <s v="571/2016/12"/>
    <n v="54"/>
    <x v="2"/>
    <x v="17"/>
    <x v="2"/>
    <m/>
    <n v="1"/>
    <n v="460"/>
    <n v="0"/>
    <n v="0"/>
    <n v="1"/>
    <n v="8366"/>
    <n v="17.760000000000002"/>
    <s v="Bangladesh"/>
    <n v="12"/>
    <n v="5"/>
    <s v="LCL"/>
    <s v="LCL"/>
  </r>
  <r>
    <s v="2016-07-24"/>
    <s v="2016-08-26"/>
    <s v="2016-09-06"/>
    <s v="2016-09-06"/>
    <n v="33"/>
    <n v="44"/>
    <s v="CHITTAGONG"/>
    <s v="FOB"/>
    <x v="0"/>
    <n v="1"/>
    <m/>
    <s v="RAILWAY"/>
    <s v="GDAŃSK"/>
    <s v="1"/>
    <s v="574/2016/28"/>
    <n v="54"/>
    <x v="2"/>
    <x v="5"/>
    <x v="2"/>
    <m/>
    <n v="1"/>
    <n v="1593"/>
    <m/>
    <m/>
    <m/>
    <n v="27220"/>
    <n v="28.59"/>
    <s v="Bangladesh"/>
    <n v="20"/>
    <n v="9"/>
    <s v="20"/>
    <s v="LCL"/>
  </r>
  <r>
    <s v="2016-07-24"/>
    <s v="2016-08-26"/>
    <s v="2016-09-06"/>
    <s v="2016-09-06"/>
    <n v="33"/>
    <n v="44"/>
    <s v="CHITTAGONG"/>
    <s v="FOB"/>
    <x v="0"/>
    <n v="1"/>
    <m/>
    <s v="RAILWAY"/>
    <s v="GDAŃSK"/>
    <s v="1"/>
    <s v="7518/2016/1"/>
    <n v="54"/>
    <x v="2"/>
    <x v="95"/>
    <x v="2"/>
    <m/>
    <n v="1"/>
    <n v="621"/>
    <m/>
    <m/>
    <m/>
    <n v="7960"/>
    <n v="13.36"/>
    <s v="Bangladesh"/>
    <n v="9"/>
    <n v="4"/>
    <s v="LCL"/>
    <s v="LCL"/>
  </r>
  <r>
    <s v="2016-07-26"/>
    <s v="2016-08-26"/>
    <s v="2016-08-30"/>
    <s v="2016-08-30"/>
    <n v="31"/>
    <n v="35"/>
    <s v="NINGBO"/>
    <s v="FOB"/>
    <x v="0"/>
    <n v="0"/>
    <s v="MRKU0049051,MSKU9503995,UESU4159010"/>
    <s v="RAILWAY"/>
    <s v="GDAŃSK"/>
    <s v="1"/>
    <s v="8068/2016/3"/>
    <n v="51"/>
    <x v="2"/>
    <x v="26"/>
    <x v="0"/>
    <m/>
    <n v="1"/>
    <n v="3392"/>
    <n v="0"/>
    <n v="2"/>
    <n v="1"/>
    <n v="26210"/>
    <n v="168.6"/>
    <s v="People's Republic of China"/>
    <n v="118"/>
    <n v="51"/>
    <n v="40"/>
    <n v="40"/>
  </r>
  <r>
    <m/>
    <m/>
    <m/>
    <m/>
    <m/>
    <m/>
    <m/>
    <m/>
    <x v="0"/>
    <m/>
    <m/>
    <m/>
    <m/>
    <m/>
    <m/>
    <m/>
    <x v="1"/>
    <x v="16"/>
    <x v="0"/>
    <m/>
    <n v="1"/>
    <m/>
    <m/>
    <m/>
    <m/>
    <m/>
    <m/>
    <m/>
    <n v="0"/>
    <n v="0"/>
    <n v="20"/>
    <n v="20"/>
  </r>
  <r>
    <s v="2016-07-26"/>
    <s v="2016-08-26"/>
    <s v="2016-08-31"/>
    <s v="2016-08-31"/>
    <n v="31"/>
    <n v="36"/>
    <s v="XIAMEN"/>
    <s v="FOB"/>
    <x v="0"/>
    <n v="0"/>
    <s v="MRKU3253897,MRKU6852754,MSKU9427719"/>
    <s v="RAILWAY"/>
    <s v="GDAŃSK"/>
    <s v="1"/>
    <s v="278/2016/10"/>
    <n v="54"/>
    <x v="2"/>
    <x v="55"/>
    <x v="0"/>
    <m/>
    <n v="1"/>
    <n v="1765"/>
    <n v="1"/>
    <n v="0"/>
    <n v="2"/>
    <n v="21426"/>
    <n v="131.51"/>
    <s v="People's Republic of China"/>
    <n v="92"/>
    <n v="39"/>
    <s v="???ilość kont"/>
    <s v="40"/>
  </r>
  <r>
    <s v="2016-07-26"/>
    <s v="2016-08-26"/>
    <s v="2016-08-31"/>
    <s v="2016-08-31"/>
    <n v="31"/>
    <n v="36"/>
    <s v="XIAMEN"/>
    <s v="FOB"/>
    <x v="0"/>
    <n v="0"/>
    <s v="PONU1657119"/>
    <s v="TRUCK"/>
    <s v="GDAŃSK"/>
    <s v="1"/>
    <s v="1037/2016/11"/>
    <n v="54"/>
    <x v="2"/>
    <x v="8"/>
    <x v="0"/>
    <m/>
    <n v="1"/>
    <n v="2065"/>
    <n v="0"/>
    <n v="1"/>
    <n v="0"/>
    <n v="39014"/>
    <n v="50.96"/>
    <s v="People's Republic of China"/>
    <n v="36"/>
    <n v="15"/>
    <s v="40"/>
    <s v="20"/>
  </r>
  <r>
    <s v="2016-07-27"/>
    <s v="2016-07-31"/>
    <s v="2016-08-30"/>
    <s v="2016-08-30"/>
    <n v="4"/>
    <n v="34"/>
    <s v="ŁÓDŹ"/>
    <s v="DDU"/>
    <x v="2"/>
    <n v="1"/>
    <s v="AIR"/>
    <s v="TRUCK"/>
    <s v="WARSZAWA"/>
    <s v="1"/>
    <s v="42566/2015/1"/>
    <n v="54"/>
    <x v="2"/>
    <x v="90"/>
    <x v="3"/>
    <n v="1"/>
    <m/>
    <n v="691"/>
    <n v="0"/>
    <n v="0"/>
    <n v="0"/>
    <n v="9484"/>
    <n v="14.01"/>
    <s v="Bangladesh"/>
    <n v="10"/>
    <n v="4"/>
    <s v="LCL"/>
    <s v="LCL"/>
  </r>
  <r>
    <s v="2016-07-27"/>
    <s v="2016-08-05"/>
    <s v="2016-08-11"/>
    <s v="2016-08-11"/>
    <n v="9"/>
    <n v="15"/>
    <s v="CHITTAGONG"/>
    <s v="FOB"/>
    <x v="2"/>
    <n v="1"/>
    <s v="AIR"/>
    <s v="TRUCK"/>
    <s v="WARSZAWA"/>
    <s v="1"/>
    <s v="42575/2015/14"/>
    <n v="54"/>
    <x v="2"/>
    <x v="83"/>
    <x v="3"/>
    <n v="1"/>
    <m/>
    <n v="906"/>
    <n v="0"/>
    <n v="0"/>
    <n v="0"/>
    <n v="13116"/>
    <n v="24.17"/>
    <s v="Bangladesh"/>
    <n v="17"/>
    <n v="7"/>
    <s v="20"/>
    <s v="LCL"/>
  </r>
  <r>
    <s v="2016-07-27"/>
    <s v="2016-09-09"/>
    <s v="2016-09-14"/>
    <s v="2016-09-14"/>
    <n v="44"/>
    <n v="49"/>
    <s v="QINGDAO"/>
    <s v="FOB"/>
    <x v="0"/>
    <n v="0"/>
    <s v="MSKU5670572"/>
    <s v="TRUCK"/>
    <s v="GDAŃSK"/>
    <s v="1"/>
    <s v="43063/2015/7"/>
    <n v="52"/>
    <x v="2"/>
    <x v="42"/>
    <x v="0"/>
    <m/>
    <n v="1"/>
    <n v="1287"/>
    <n v="1"/>
    <n v="0"/>
    <n v="0"/>
    <n v="18691"/>
    <n v="24.42"/>
    <s v="People's Republic of China"/>
    <n v="17"/>
    <n v="7"/>
    <s v="20"/>
    <s v="LCL"/>
  </r>
  <r>
    <s v="2016-07-28"/>
    <s v="2016-08-01"/>
    <s v="2016-08-22"/>
    <s v="2016-08-22"/>
    <n v="4"/>
    <n v="25"/>
    <s v="ŁÓDŹ"/>
    <s v="DDU"/>
    <x v="2"/>
    <n v="1"/>
    <s v="AIR"/>
    <s v="TRUCK"/>
    <s v="WARSZAWA"/>
    <s v="1"/>
    <s v="571/2016/10"/>
    <n v="54"/>
    <x v="2"/>
    <x v="17"/>
    <x v="3"/>
    <n v="1"/>
    <m/>
    <n v="39"/>
    <n v="0"/>
    <n v="0"/>
    <n v="0"/>
    <n v="733"/>
    <n v="0.9"/>
    <s v="Bangladesh"/>
    <n v="1"/>
    <n v="0"/>
    <s v="LCL"/>
    <s v="LCL"/>
  </r>
  <r>
    <s v="2016-07-28"/>
    <s v="2016-08-26"/>
    <s v="2016-08-31"/>
    <s v="2016-08-31"/>
    <n v="29"/>
    <n v="34"/>
    <s v="SHENZHEN"/>
    <s v="FOB"/>
    <x v="0"/>
    <n v="0"/>
    <s v="MRKU3928516,MSKU5734614"/>
    <s v="TRUCK"/>
    <s v="GDAŃSK"/>
    <s v="1"/>
    <s v="7769/2016/2"/>
    <n v="51"/>
    <x v="2"/>
    <x v="24"/>
    <x v="0"/>
    <m/>
    <n v="1"/>
    <n v="1564"/>
    <n v="1"/>
    <n v="0"/>
    <n v="1"/>
    <n v="16610"/>
    <n v="80.05"/>
    <s v="People's Republic of China"/>
    <n v="56"/>
    <n v="24"/>
    <s v="40HC"/>
    <s v="20"/>
  </r>
  <r>
    <s v="2016-07-28"/>
    <s v="2016-08-27"/>
    <s v="2016-09-21"/>
    <s v="2016-09-21"/>
    <n v="30"/>
    <n v="55"/>
    <s v="SHENZHEN"/>
    <s v="FOB"/>
    <x v="0"/>
    <n v="0"/>
    <s v="MRKU2298691,MSKU3206921"/>
    <s v="TRUCK"/>
    <s v="GDAŃSK"/>
    <s v="1"/>
    <s v="7536/2016/4"/>
    <n v="51"/>
    <x v="2"/>
    <x v="19"/>
    <x v="0"/>
    <m/>
    <n v="1"/>
    <n v="1591"/>
    <n v="1"/>
    <n v="0"/>
    <n v="1"/>
    <n v="15525"/>
    <n v="73.5"/>
    <s v="People's Republic of China"/>
    <n v="51"/>
    <n v="22"/>
    <s v="40"/>
    <s v="20"/>
  </r>
  <r>
    <s v="2016-07-28"/>
    <s v="2016-09-05"/>
    <s v="2016-09-08"/>
    <s v="2016-09-08"/>
    <n v="39"/>
    <n v="42"/>
    <s v="XIAMEN"/>
    <s v="FOB"/>
    <x v="0"/>
    <n v="0"/>
    <s v="TRLU8865121"/>
    <s v="TRUCK"/>
    <s v="GDAŃSK"/>
    <s v="1"/>
    <s v="729/2016/2"/>
    <n v="54"/>
    <x v="2"/>
    <x v="20"/>
    <x v="0"/>
    <m/>
    <n v="1"/>
    <n v="1268"/>
    <n v="1"/>
    <n v="0"/>
    <n v="0"/>
    <n v="16542"/>
    <n v="24.84"/>
    <s v="People's Republic of China"/>
    <n v="17"/>
    <n v="7"/>
    <s v="20"/>
    <s v="LCL"/>
  </r>
  <r>
    <s v="2016-07-28"/>
    <s v="2016-09-12"/>
    <s v="2016-09-16"/>
    <s v="2016-09-16"/>
    <n v="46"/>
    <n v="50"/>
    <s v="SHANGHAI"/>
    <s v="FOB"/>
    <x v="0"/>
    <n v="0"/>
    <s v="FSCU4841381"/>
    <s v="TRUCK"/>
    <s v="GDAŃSK"/>
    <s v="1"/>
    <s v="285/2016/3"/>
    <n v="54"/>
    <x v="2"/>
    <x v="43"/>
    <x v="0"/>
    <m/>
    <n v="1"/>
    <n v="774"/>
    <n v="0"/>
    <n v="1"/>
    <n v="0"/>
    <n v="7560"/>
    <n v="52.6"/>
    <s v="People's Republic of China"/>
    <n v="37"/>
    <n v="16"/>
    <s v="40"/>
    <s v="20"/>
  </r>
  <r>
    <s v="2016-07-29"/>
    <s v="2016-09-03"/>
    <s v="2016-09-07"/>
    <s v="2016-09-07"/>
    <n v="36"/>
    <n v="40"/>
    <s v="NINGBO"/>
    <s v="FOB"/>
    <x v="0"/>
    <n v="0"/>
    <s v="CLHU8956150,MSKU0786003,MSKU9194052,PONU0684228,UESU4617576"/>
    <s v="TRUCK"/>
    <s v="GDAŃSK"/>
    <s v="1"/>
    <s v="577/2016/19"/>
    <n v="54"/>
    <x v="2"/>
    <x v="0"/>
    <x v="0"/>
    <m/>
    <n v="1"/>
    <n v="6294"/>
    <n v="1"/>
    <n v="0"/>
    <n v="4"/>
    <n v="105079"/>
    <n v="272.24"/>
    <s v="People's Republic of China"/>
    <n v="191"/>
    <n v="82"/>
    <s v="40HC"/>
    <n v="40"/>
  </r>
  <r>
    <m/>
    <m/>
    <m/>
    <m/>
    <m/>
    <m/>
    <m/>
    <m/>
    <x v="0"/>
    <m/>
    <m/>
    <m/>
    <m/>
    <m/>
    <m/>
    <m/>
    <x v="1"/>
    <x v="16"/>
    <x v="0"/>
    <m/>
    <n v="1"/>
    <m/>
    <m/>
    <m/>
    <m/>
    <m/>
    <m/>
    <m/>
    <n v="0"/>
    <n v="0"/>
    <s v="40HC"/>
    <n v="40"/>
  </r>
  <r>
    <s v="2016-07-29"/>
    <s v="2016-09-04"/>
    <s v="2016-09-16"/>
    <s v="2016-09-16"/>
    <n v="37"/>
    <n v="49"/>
    <s v="SHANGHAI"/>
    <s v="FOB"/>
    <x v="0"/>
    <n v="1"/>
    <s v="LCL"/>
    <s v="TRUCK"/>
    <s v="GDAŃSK"/>
    <s v="1"/>
    <s v="43063/2015/14"/>
    <n v="52"/>
    <x v="2"/>
    <x v="42"/>
    <x v="1"/>
    <m/>
    <n v="1"/>
    <n v="715"/>
    <n v="0"/>
    <n v="0"/>
    <n v="0"/>
    <n v="11238"/>
    <n v="9.7899999999999991"/>
    <s v="People's Republic of China"/>
    <n v="7"/>
    <n v="3"/>
    <s v="LCL"/>
    <s v="LCL"/>
  </r>
  <r>
    <s v="2016-07-29"/>
    <s v="2016-09-05"/>
    <s v="2016-09-08"/>
    <s v="2016-09-08"/>
    <n v="38"/>
    <n v="41"/>
    <s v="SHANGHAI"/>
    <s v="FOB"/>
    <x v="0"/>
    <n v="0"/>
    <s v="TGHU4977313"/>
    <s v="TRUCK"/>
    <s v="GDAŃSK"/>
    <s v="1"/>
    <s v="687/2016/5"/>
    <n v="54"/>
    <x v="2"/>
    <x v="79"/>
    <x v="0"/>
    <m/>
    <n v="1"/>
    <n v="581"/>
    <n v="0"/>
    <n v="1"/>
    <n v="0"/>
    <n v="4953"/>
    <n v="55.51"/>
    <s v="People's Republic of China"/>
    <n v="39"/>
    <n v="17"/>
    <s v="40"/>
    <s v="20"/>
  </r>
  <r>
    <s v="2016-07-29"/>
    <s v="2016-09-05"/>
    <s v="2016-09-09"/>
    <s v="2016-09-09"/>
    <n v="38"/>
    <n v="42"/>
    <s v="SHANGHAI"/>
    <s v="FOB"/>
    <x v="0"/>
    <n v="0"/>
    <s v="DRYU4274764,TTNU5823930"/>
    <s v="RAILWAY"/>
    <s v="GDAŃSK"/>
    <s v="1"/>
    <s v="281/2016/4"/>
    <n v="54"/>
    <x v="2"/>
    <x v="85"/>
    <x v="0"/>
    <m/>
    <n v="1"/>
    <n v="844"/>
    <n v="0"/>
    <n v="2"/>
    <n v="0"/>
    <n v="10034"/>
    <n v="98"/>
    <s v="People's Republic of China"/>
    <n v="69"/>
    <n v="29"/>
    <s v="45"/>
    <s v="40"/>
  </r>
  <r>
    <s v="2016-07-29"/>
    <s v="2016-09-05"/>
    <s v="2016-09-09"/>
    <s v="2016-09-09"/>
    <n v="38"/>
    <n v="42"/>
    <s v="SHANGHAI"/>
    <s v="FOB"/>
    <x v="0"/>
    <n v="0"/>
    <s v="GATU8578592,HLXU6539898,TTNU1561914"/>
    <s v="RAILWAY"/>
    <s v="GDAŃSK"/>
    <s v="1"/>
    <s v="275/2016/15"/>
    <n v="54"/>
    <x v="2"/>
    <x v="13"/>
    <x v="0"/>
    <m/>
    <n v="1"/>
    <n v="2545"/>
    <n v="1"/>
    <n v="0"/>
    <n v="2"/>
    <n v="25012"/>
    <n v="140.86000000000001"/>
    <s v="People's Republic of China"/>
    <n v="99"/>
    <n v="42"/>
    <s v="???ilość kont"/>
    <s v="40"/>
  </r>
  <r>
    <s v="2016-07-29"/>
    <s v="2016-09-05"/>
    <s v="2016-09-09"/>
    <s v="2016-09-09"/>
    <n v="38"/>
    <n v="42"/>
    <s v="SHANGHAI"/>
    <s v="FOB"/>
    <x v="0"/>
    <n v="0"/>
    <s v="TCLU3860410"/>
    <s v="RAILWAY"/>
    <s v="GDAŃSK"/>
    <s v="1"/>
    <s v="43063/2015/13"/>
    <n v="52"/>
    <x v="2"/>
    <x v="42"/>
    <x v="0"/>
    <m/>
    <n v="1"/>
    <n v="1188"/>
    <n v="1"/>
    <n v="0"/>
    <n v="0"/>
    <n v="19674"/>
    <n v="24.58"/>
    <s v="People's Republic of China"/>
    <n v="17"/>
    <n v="7"/>
    <s v="20"/>
    <s v="LCL"/>
  </r>
  <r>
    <s v="2016-07-30"/>
    <s v="2016-08-11"/>
    <s v="2016-08-18"/>
    <s v="2016-08-18"/>
    <n v="12"/>
    <n v="19"/>
    <s v="ŁÓDŹ"/>
    <s v="DDU"/>
    <x v="4"/>
    <n v="0"/>
    <s v="CBHU8488758"/>
    <s v="RAILWAY"/>
    <s v="MAŁASZEWICZE"/>
    <s v="1"/>
    <s v="1037/2016/12"/>
    <n v="54"/>
    <x v="2"/>
    <x v="8"/>
    <x v="0"/>
    <m/>
    <n v="1"/>
    <n v="1585"/>
    <n v="0"/>
    <n v="1"/>
    <n v="0"/>
    <n v="28350"/>
    <n v="32.57"/>
    <s v="People's Republic of China"/>
    <n v="23"/>
    <n v="10"/>
    <s v="20"/>
    <s v="LCL"/>
  </r>
  <r>
    <s v="2016-07-31"/>
    <s v="2016-09-08"/>
    <s v="2016-09-12"/>
    <s v="2016-09-12"/>
    <n v="39"/>
    <n v="43"/>
    <s v="TUTICORIN"/>
    <s v="FOB"/>
    <x v="0"/>
    <n v="0"/>
    <s v="MSKU3502950"/>
    <s v="TRUCK"/>
    <s v="GDAŃSK"/>
    <s v="1"/>
    <s v="43190/2015/12"/>
    <n v="54"/>
    <x v="2"/>
    <x v="10"/>
    <x v="0"/>
    <m/>
    <n v="1"/>
    <n v="1090"/>
    <n v="1"/>
    <n v="0"/>
    <n v="0"/>
    <n v="17194"/>
    <n v="25.87"/>
    <s v="India"/>
    <n v="18"/>
    <n v="8"/>
    <s v="20"/>
    <s v="LCL"/>
  </r>
  <r>
    <s v="2016-07-31"/>
    <s v="2016-09-09"/>
    <s v="2016-09-15"/>
    <s v="2016-09-15"/>
    <n v="40"/>
    <n v="46"/>
    <s v="CHITTAGONG"/>
    <s v="FOB"/>
    <x v="0"/>
    <n v="1"/>
    <s v="MRKU2752058"/>
    <s v="TRUCK"/>
    <s v="GDAŃSK"/>
    <s v="1"/>
    <s v="568/2016/24"/>
    <n v="54"/>
    <x v="2"/>
    <x v="15"/>
    <x v="2"/>
    <m/>
    <n v="1"/>
    <n v="904"/>
    <n v="0"/>
    <n v="0"/>
    <n v="1"/>
    <n v="15211"/>
    <n v="35.700000000000003"/>
    <s v="Bangladesh"/>
    <n v="25"/>
    <n v="11"/>
    <s v="20"/>
    <s v="LCL"/>
  </r>
  <r>
    <s v="2016-07-31"/>
    <s v="2016-09-09"/>
    <s v="2016-09-15"/>
    <s v="2016-09-15"/>
    <n v="40"/>
    <n v="46"/>
    <s v="CHITTAGONG"/>
    <s v="FOB"/>
    <x v="0"/>
    <n v="1"/>
    <m/>
    <s v="TRUCK"/>
    <s v="GDAŃSK"/>
    <s v="1"/>
    <s v="7518/2016/2"/>
    <n v="54"/>
    <x v="2"/>
    <x v="95"/>
    <x v="2"/>
    <m/>
    <n v="1"/>
    <n v="230"/>
    <m/>
    <m/>
    <m/>
    <n v="3445"/>
    <n v="8.14"/>
    <s v="Bangladesh"/>
    <n v="6"/>
    <n v="2"/>
    <s v="LCL"/>
    <s v="LCL"/>
  </r>
  <r>
    <s v="2016-07-31"/>
    <s v="2016-09-09"/>
    <s v="2016-09-15"/>
    <s v="2016-09-15"/>
    <n v="40"/>
    <n v="46"/>
    <s v="CHITTAGONG"/>
    <s v="FOB"/>
    <x v="0"/>
    <n v="1"/>
    <s v="MSKU9188131"/>
    <s v="TRUCK"/>
    <s v="GDAŃSK"/>
    <s v="1"/>
    <s v="568/2016/23"/>
    <n v="54"/>
    <x v="2"/>
    <x v="15"/>
    <x v="2"/>
    <m/>
    <n v="1"/>
    <n v="396"/>
    <n v="0"/>
    <n v="0"/>
    <n v="1"/>
    <n v="5848"/>
    <n v="11.6"/>
    <s v="Bangladesh"/>
    <n v="8"/>
    <n v="3"/>
    <s v="LCL"/>
    <s v="LCL"/>
  </r>
  <r>
    <s v="2016-07-31"/>
    <s v="2016-09-09"/>
    <s v="2016-09-15"/>
    <s v="2016-09-15"/>
    <n v="40"/>
    <n v="46"/>
    <s v="CHITTAGONG"/>
    <s v="FOB"/>
    <x v="0"/>
    <n v="1"/>
    <m/>
    <s v="TRUCK"/>
    <s v="GDAŃSK"/>
    <s v="1"/>
    <s v="574/2016/30"/>
    <n v="54"/>
    <x v="2"/>
    <x v="5"/>
    <x v="2"/>
    <m/>
    <n v="1"/>
    <n v="1372"/>
    <m/>
    <m/>
    <m/>
    <n v="26435"/>
    <n v="25.7"/>
    <s v="Bangladesh"/>
    <n v="18"/>
    <n v="8"/>
    <s v="20"/>
    <s v="LCL"/>
  </r>
  <r>
    <s v="2016-07-31"/>
    <s v="2016-09-09"/>
    <s v="2016-09-15"/>
    <s v="2016-09-15"/>
    <n v="40"/>
    <n v="46"/>
    <s v="CHITTAGONG"/>
    <s v="FOB"/>
    <x v="0"/>
    <n v="1"/>
    <m/>
    <s v="TRUCK"/>
    <s v="GDAŃSK"/>
    <s v="1"/>
    <s v="61828/AW16/2"/>
    <n v="52"/>
    <x v="2"/>
    <x v="14"/>
    <x v="2"/>
    <m/>
    <n v="1"/>
    <n v="727"/>
    <m/>
    <m/>
    <m/>
    <n v="10776"/>
    <n v="15.48"/>
    <s v="Bangladesh"/>
    <n v="11"/>
    <n v="5"/>
    <s v="LCL"/>
    <s v="LCL"/>
  </r>
  <r>
    <s v="2016-07-31"/>
    <s v="2016-09-09"/>
    <s v="2016-09-15"/>
    <s v="2016-09-15"/>
    <n v="40"/>
    <n v="46"/>
    <s v="CHITTAGONG"/>
    <s v="FOB"/>
    <x v="0"/>
    <n v="1"/>
    <m/>
    <s v="TRUCK"/>
    <s v="GDAŃSK"/>
    <s v="1"/>
    <s v="62092/AW16/3"/>
    <n v="52"/>
    <x v="2"/>
    <x v="5"/>
    <x v="2"/>
    <m/>
    <n v="1"/>
    <n v="815"/>
    <m/>
    <m/>
    <m/>
    <n v="13912"/>
    <n v="13.02"/>
    <s v="Bangladesh"/>
    <n v="9"/>
    <n v="4"/>
    <s v="LCL"/>
    <s v="LCL"/>
  </r>
  <r>
    <s v="2016-07-31"/>
    <s v="2016-09-09"/>
    <s v="2016-09-19"/>
    <s v="2016-09-19"/>
    <n v="40"/>
    <n v="50"/>
    <s v="CHITTAGONG"/>
    <s v="FOB"/>
    <x v="0"/>
    <n v="1"/>
    <s v="MSKU0615422"/>
    <s v="RAILWAY"/>
    <s v="GDAŃSK"/>
    <s v="1"/>
    <s v="574/2016/29"/>
    <n v="54"/>
    <x v="2"/>
    <x v="5"/>
    <x v="2"/>
    <m/>
    <n v="1"/>
    <n v="397"/>
    <n v="0"/>
    <n v="0"/>
    <n v="1"/>
    <n v="8099"/>
    <n v="7.42"/>
    <s v="Bangladesh"/>
    <n v="5"/>
    <n v="2"/>
    <s v="LCL"/>
    <s v="LCL"/>
  </r>
  <r>
    <s v="2016-07-31"/>
    <s v="2016-09-09"/>
    <s v="2016-09-19"/>
    <s v="2016-09-19"/>
    <n v="40"/>
    <n v="50"/>
    <s v="CHITTAGONG"/>
    <s v="FOB"/>
    <x v="0"/>
    <n v="1"/>
    <m/>
    <s v="RAILWAY"/>
    <s v="GDAŃSK"/>
    <s v="1"/>
    <s v="697/2016/21"/>
    <n v="54"/>
    <x v="2"/>
    <x v="18"/>
    <x v="2"/>
    <m/>
    <n v="1"/>
    <n v="720"/>
    <m/>
    <m/>
    <m/>
    <n v="12183"/>
    <n v="29.11"/>
    <s v="Bangladesh"/>
    <n v="20"/>
    <n v="9"/>
    <s v="20"/>
    <s v="LCL"/>
  </r>
  <r>
    <s v="2016-07-31"/>
    <s v="2016-09-09"/>
    <s v="2016-09-19"/>
    <s v="2016-09-19"/>
    <n v="40"/>
    <n v="50"/>
    <s v="CHITTAGONG"/>
    <s v="FOB"/>
    <x v="0"/>
    <n v="1"/>
    <m/>
    <s v="RAILWAY"/>
    <s v="GDAŃSK"/>
    <s v="1"/>
    <s v="727/2016/2"/>
    <n v="54"/>
    <x v="2"/>
    <x v="28"/>
    <x v="2"/>
    <m/>
    <n v="1"/>
    <n v="768"/>
    <m/>
    <m/>
    <m/>
    <n v="9379"/>
    <n v="27.28"/>
    <s v="Bangladesh"/>
    <n v="19"/>
    <n v="8"/>
    <s v="20"/>
    <s v="LCL"/>
  </r>
  <r>
    <s v="2016-07-31"/>
    <s v="2016-09-16"/>
    <s v="2016-09-20"/>
    <s v="2016-09-20"/>
    <n v="47"/>
    <n v="51"/>
    <s v="TUTICORIN"/>
    <s v="FOB"/>
    <x v="0"/>
    <n v="1"/>
    <s v="MRKU0405867"/>
    <s v="TRUCK"/>
    <s v="GDAŃSK"/>
    <s v="1"/>
    <s v="43183/2015/3"/>
    <n v="54"/>
    <x v="2"/>
    <x v="48"/>
    <x v="2"/>
    <m/>
    <n v="1"/>
    <n v="291"/>
    <n v="0"/>
    <n v="1"/>
    <n v="0"/>
    <n v="4199"/>
    <n v="10.19"/>
    <s v="India"/>
    <n v="7"/>
    <n v="3"/>
    <s v="LCL"/>
    <s v="LCL"/>
  </r>
  <r>
    <s v="2016-07-31"/>
    <s v="2016-09-16"/>
    <s v="2016-09-20"/>
    <s v="2016-09-20"/>
    <n v="47"/>
    <n v="51"/>
    <s v="TUTICORIN"/>
    <s v="FOB"/>
    <x v="0"/>
    <n v="1"/>
    <m/>
    <s v="TRUCK"/>
    <s v="GDAŃSK"/>
    <s v="1"/>
    <s v="43190/2015/13"/>
    <n v="54"/>
    <x v="2"/>
    <x v="10"/>
    <x v="2"/>
    <m/>
    <n v="1"/>
    <n v="526"/>
    <m/>
    <m/>
    <m/>
    <n v="9676"/>
    <n v="5.84"/>
    <s v="India"/>
    <n v="4"/>
    <n v="2"/>
    <s v="LCL"/>
    <s v="LCL"/>
  </r>
  <r>
    <s v="2016-07-31"/>
    <s v="2016-09-16"/>
    <s v="2016-09-20"/>
    <s v="2016-09-20"/>
    <n v="47"/>
    <n v="51"/>
    <s v="TUTICORIN"/>
    <s v="FOB"/>
    <x v="0"/>
    <n v="1"/>
    <m/>
    <s v="TRUCK"/>
    <s v="GDAŃSK"/>
    <s v="1"/>
    <s v="716/2016/11"/>
    <n v="54"/>
    <x v="2"/>
    <x v="21"/>
    <x v="2"/>
    <m/>
    <n v="1"/>
    <n v="923"/>
    <m/>
    <m/>
    <m/>
    <n v="15592"/>
    <n v="27.91"/>
    <s v="India"/>
    <n v="20"/>
    <n v="8"/>
    <s v="20"/>
    <s v="LCL"/>
  </r>
  <r>
    <s v="2016-08-01"/>
    <s v="2016-08-02"/>
    <s v="2016-08-05"/>
    <s v="2016-08-05"/>
    <n v="1"/>
    <n v="4"/>
    <s v="ŁÓDŹ"/>
    <s v="DDU"/>
    <x v="2"/>
    <n v="1"/>
    <s v="AIR"/>
    <s v="TRUCK"/>
    <s v="VIENNA"/>
    <s v="1"/>
    <s v="688/2016/6"/>
    <n v="54"/>
    <x v="2"/>
    <x v="25"/>
    <x v="3"/>
    <n v="1"/>
    <m/>
    <n v="455"/>
    <n v="0"/>
    <n v="0"/>
    <n v="0"/>
    <n v="13161"/>
    <m/>
    <s v="India"/>
    <n v="0"/>
    <n v="0"/>
    <s v="LCL"/>
    <s v="LCL"/>
  </r>
  <r>
    <s v="2016-08-01"/>
    <s v="2016-08-05"/>
    <s v="2016-08-09"/>
    <s v="2016-08-09"/>
    <n v="4"/>
    <n v="8"/>
    <s v="ŁÓDŹ"/>
    <s v="DDU"/>
    <x v="2"/>
    <n v="1"/>
    <s v="AIR"/>
    <s v="TRUCK"/>
    <s v="WARSZAWA"/>
    <s v="1"/>
    <s v="568/2016/3"/>
    <n v="54"/>
    <x v="2"/>
    <x v="15"/>
    <x v="3"/>
    <n v="1"/>
    <m/>
    <n v="289"/>
    <n v="0"/>
    <n v="0"/>
    <n v="0"/>
    <n v="4358"/>
    <m/>
    <s v="Bangladesh"/>
    <n v="0"/>
    <n v="0"/>
    <s v="LCL"/>
    <s v="LCL"/>
  </r>
  <r>
    <s v="2016-08-01"/>
    <s v="2016-08-27"/>
    <s v="2016-09-02"/>
    <s v="2016-09-02"/>
    <n v="26"/>
    <n v="32"/>
    <s v="NHAVA SHEVA"/>
    <s v="FOB"/>
    <x v="0"/>
    <n v="1"/>
    <s v="LCL"/>
    <s v="TRUCK"/>
    <s v="HAMBURG"/>
    <s v="1"/>
    <s v="3706/2016/6"/>
    <n v="54"/>
    <x v="2"/>
    <x v="56"/>
    <x v="1"/>
    <m/>
    <n v="1"/>
    <n v="171"/>
    <n v="0"/>
    <n v="0"/>
    <n v="0"/>
    <n v="2849"/>
    <n v="3.66"/>
    <s v="India"/>
    <n v="3"/>
    <n v="1"/>
    <s v="LCL"/>
    <s v="LCL"/>
  </r>
  <r>
    <s v="2016-08-01"/>
    <s v="2016-08-27"/>
    <s v="2016-09-02"/>
    <s v="2016-09-02"/>
    <n v="26"/>
    <n v="32"/>
    <s v="NHAVA SHEVA"/>
    <s v="FOB"/>
    <x v="0"/>
    <n v="1"/>
    <s v="LCL"/>
    <s v="TRUCK"/>
    <s v="HAMBURG"/>
    <s v="1"/>
    <s v="688/2016/3"/>
    <n v="54"/>
    <x v="2"/>
    <x v="25"/>
    <x v="1"/>
    <m/>
    <n v="1"/>
    <n v="582"/>
    <n v="0"/>
    <n v="0"/>
    <n v="0"/>
    <n v="8952"/>
    <n v="8.2899999999999991"/>
    <s v="India"/>
    <n v="6"/>
    <n v="2"/>
    <s v="LCL"/>
    <s v="LCL"/>
  </r>
  <r>
    <s v="2016-08-02"/>
    <s v="2016-09-03"/>
    <s v="2016-09-07"/>
    <s v="2016-09-07"/>
    <n v="32"/>
    <n v="36"/>
    <s v="CHITTAGONG"/>
    <s v="FOB"/>
    <x v="0"/>
    <n v="1"/>
    <s v="MRKU3648053"/>
    <s v="TRUCK"/>
    <s v="GDAŃSK"/>
    <s v="1"/>
    <s v="568/2016/27"/>
    <n v="54"/>
    <x v="2"/>
    <x v="15"/>
    <x v="2"/>
    <m/>
    <n v="1"/>
    <n v="241"/>
    <n v="0"/>
    <n v="0"/>
    <n v="1"/>
    <n v="4697"/>
    <n v="15.36"/>
    <s v="Bangladesh"/>
    <n v="11"/>
    <n v="5"/>
    <s v="LCL"/>
    <s v="LCL"/>
  </r>
  <r>
    <s v="2016-08-02"/>
    <s v="2016-09-03"/>
    <s v="2016-09-07"/>
    <s v="2016-09-07"/>
    <n v="32"/>
    <n v="36"/>
    <s v="CHITTAGONG"/>
    <s v="FOB"/>
    <x v="0"/>
    <n v="1"/>
    <m/>
    <s v="TRUCK"/>
    <s v="GDAŃSK"/>
    <s v="1"/>
    <s v="574/2016/31"/>
    <n v="54"/>
    <x v="2"/>
    <x v="5"/>
    <x v="2"/>
    <m/>
    <n v="1"/>
    <n v="1396"/>
    <m/>
    <m/>
    <m/>
    <n v="25158"/>
    <n v="43.88"/>
    <s v="Bangladesh"/>
    <n v="31"/>
    <n v="13"/>
    <s v="40"/>
    <s v="LCL"/>
  </r>
  <r>
    <s v="2016-08-02"/>
    <s v="2016-09-03"/>
    <s v="2016-09-07"/>
    <s v="2016-09-07"/>
    <n v="32"/>
    <n v="36"/>
    <s v="CHITTAGONG"/>
    <s v="FOB"/>
    <x v="0"/>
    <n v="1"/>
    <s v="MSKU9648155"/>
    <s v="TRUCK"/>
    <s v="GDAŃSK"/>
    <s v="1"/>
    <s v="568/2016/26"/>
    <n v="54"/>
    <x v="2"/>
    <x v="15"/>
    <x v="2"/>
    <m/>
    <n v="1"/>
    <n v="710"/>
    <n v="0"/>
    <n v="0"/>
    <n v="1"/>
    <n v="12267"/>
    <n v="40.200000000000003"/>
    <s v="Bangladesh"/>
    <n v="28"/>
    <n v="12"/>
    <s v="20"/>
    <s v="LCL"/>
  </r>
  <r>
    <s v="2016-08-02"/>
    <s v="2016-09-03"/>
    <s v="2016-09-07"/>
    <s v="2016-09-07"/>
    <n v="32"/>
    <n v="36"/>
    <s v="CHITTAGONG"/>
    <s v="FOB"/>
    <x v="0"/>
    <n v="1"/>
    <m/>
    <s v="TRUCK"/>
    <s v="GDAŃSK"/>
    <s v="1"/>
    <s v="571/2016/13"/>
    <n v="54"/>
    <x v="2"/>
    <x v="17"/>
    <x v="2"/>
    <m/>
    <n v="1"/>
    <n v="556"/>
    <m/>
    <m/>
    <m/>
    <n v="6317"/>
    <n v="15.77"/>
    <s v="Bangladesh"/>
    <n v="11"/>
    <n v="5"/>
    <s v="LCL"/>
    <s v="LCL"/>
  </r>
  <r>
    <s v="2016-08-02"/>
    <s v="2016-09-03"/>
    <s v="2016-09-08"/>
    <s v="2016-09-08"/>
    <n v="32"/>
    <n v="37"/>
    <s v="CHITTAGONG"/>
    <s v="FOB"/>
    <x v="0"/>
    <n v="0"/>
    <s v="MSKU9508410"/>
    <s v="RAILWAY"/>
    <s v="GDAŃSK"/>
    <s v="1"/>
    <s v="734/2016/8"/>
    <n v="54"/>
    <x v="2"/>
    <x v="38"/>
    <x v="0"/>
    <m/>
    <n v="1"/>
    <n v="1016"/>
    <n v="0"/>
    <n v="0"/>
    <n v="1"/>
    <n v="19418"/>
    <n v="65.39"/>
    <s v="Bangladesh"/>
    <n v="46"/>
    <n v="20"/>
    <s v="40"/>
    <s v="20"/>
  </r>
  <r>
    <s v="2016-08-02"/>
    <s v="2016-09-03"/>
    <s v="2016-09-10"/>
    <s v="2016-09-10"/>
    <n v="32"/>
    <n v="39"/>
    <s v="CHITTAGONG"/>
    <s v="FOB"/>
    <x v="0"/>
    <n v="0"/>
    <s v="MSKU7315746"/>
    <s v="RAILWAY"/>
    <s v="GDAŃSK"/>
    <s v="1"/>
    <s v="43188/2015/19"/>
    <n v="54"/>
    <x v="2"/>
    <x v="14"/>
    <x v="0"/>
    <m/>
    <n v="1"/>
    <n v="1041"/>
    <n v="1"/>
    <n v="0"/>
    <n v="0"/>
    <n v="19789"/>
    <n v="19.34"/>
    <s v="Bangladesh"/>
    <n v="14"/>
    <n v="6"/>
    <s v="LCL"/>
    <s v="LCL"/>
  </r>
  <r>
    <s v="2016-08-02"/>
    <s v="2016-09-03"/>
    <s v="2016-09-10"/>
    <s v="2016-09-10"/>
    <n v="32"/>
    <n v="39"/>
    <s v="CHITTAGONG"/>
    <s v="FOB"/>
    <x v="0"/>
    <n v="1"/>
    <s v="PONU7533706"/>
    <s v="RAILWAY"/>
    <s v="GDAŃSK"/>
    <s v="1"/>
    <s v="42575/2015/15"/>
    <n v="54"/>
    <x v="2"/>
    <x v="83"/>
    <x v="2"/>
    <m/>
    <n v="1"/>
    <n v="1207"/>
    <n v="0"/>
    <n v="0"/>
    <n v="1"/>
    <n v="18272"/>
    <n v="48.25"/>
    <s v="Bangladesh"/>
    <n v="34"/>
    <n v="14"/>
    <s v="40"/>
    <s v="LCL"/>
  </r>
  <r>
    <s v="2016-08-02"/>
    <s v="2016-09-03"/>
    <s v="2016-09-10"/>
    <s v="2016-09-10"/>
    <n v="32"/>
    <n v="39"/>
    <s v="CHITTAGONG"/>
    <s v="FOB"/>
    <x v="0"/>
    <n v="1"/>
    <m/>
    <s v="RAILWAY"/>
    <s v="GDAŃSK"/>
    <s v="1"/>
    <s v="568/2016/22"/>
    <n v="54"/>
    <x v="2"/>
    <x v="15"/>
    <x v="2"/>
    <m/>
    <n v="1"/>
    <n v="654"/>
    <m/>
    <m/>
    <m/>
    <n v="9294"/>
    <n v="16"/>
    <s v="Bangladesh"/>
    <n v="11"/>
    <n v="5"/>
    <s v="LCL"/>
    <s v="LCL"/>
  </r>
  <r>
    <s v="2016-08-02"/>
    <s v="2016-09-03"/>
    <s v="2016-09-19"/>
    <s v="2016-09-19"/>
    <n v="32"/>
    <n v="48"/>
    <s v="CHITTAGONG"/>
    <s v="FOB"/>
    <x v="0"/>
    <n v="1"/>
    <s v="MRKU3450670"/>
    <s v="RAILWAY"/>
    <s v="GDAŃSK"/>
    <s v="1"/>
    <s v="42575/2015/4"/>
    <n v="54"/>
    <x v="2"/>
    <x v="83"/>
    <x v="2"/>
    <m/>
    <n v="1"/>
    <n v="1231"/>
    <n v="0"/>
    <n v="0"/>
    <n v="1"/>
    <n v="24287"/>
    <n v="55.13"/>
    <s v="Bangladesh"/>
    <n v="39"/>
    <n v="17"/>
    <s v="40"/>
    <s v="20"/>
  </r>
  <r>
    <s v="2016-08-02"/>
    <s v="2016-09-03"/>
    <s v="2016-09-19"/>
    <s v="2016-09-19"/>
    <n v="32"/>
    <n v="48"/>
    <s v="CHITTAGONG"/>
    <s v="FOB"/>
    <x v="0"/>
    <n v="1"/>
    <m/>
    <s v="RAILWAY"/>
    <s v="GDAŃSK"/>
    <s v="1"/>
    <s v="697/2016/22"/>
    <n v="54"/>
    <x v="2"/>
    <x v="18"/>
    <x v="2"/>
    <m/>
    <n v="1"/>
    <n v="508"/>
    <m/>
    <m/>
    <m/>
    <n v="7414"/>
    <n v="12.7"/>
    <s v="Bangladesh"/>
    <n v="9"/>
    <n v="4"/>
    <s v="LCL"/>
    <s v="LCL"/>
  </r>
  <r>
    <s v="2016-08-03"/>
    <s v="2016-08-09"/>
    <s v="2016-08-22"/>
    <s v="2016-08-22"/>
    <n v="6"/>
    <n v="19"/>
    <s v="CHITTAGONG"/>
    <s v="FOB"/>
    <x v="2"/>
    <n v="1"/>
    <s v="AIR"/>
    <s v="TRUCK"/>
    <s v="WARSZAWA"/>
    <s v="1"/>
    <s v="43185/2015/17"/>
    <n v="54"/>
    <x v="2"/>
    <x v="63"/>
    <x v="3"/>
    <n v="1"/>
    <m/>
    <n v="650"/>
    <n v="0"/>
    <n v="0"/>
    <n v="0"/>
    <n v="10753"/>
    <m/>
    <s v="Bangladesh"/>
    <n v="0"/>
    <n v="0"/>
    <s v="LCL"/>
    <s v="LCL"/>
  </r>
  <r>
    <s v="2016-08-03"/>
    <s v="2016-09-03"/>
    <s v="2016-09-07"/>
    <s v="2016-09-07"/>
    <n v="31"/>
    <n v="35"/>
    <s v="NINGBO"/>
    <s v="FOB"/>
    <x v="0"/>
    <n v="0"/>
    <s v="MRKU7409843"/>
    <s v="TRUCK"/>
    <s v="GDAŃSK"/>
    <s v="1"/>
    <s v="8068/2016/6"/>
    <n v="51"/>
    <x v="2"/>
    <x v="26"/>
    <x v="0"/>
    <m/>
    <n v="1"/>
    <n v="474"/>
    <n v="1"/>
    <n v="0"/>
    <n v="0"/>
    <n v="3890"/>
    <n v="21.85"/>
    <s v="People's Republic of China"/>
    <n v="15"/>
    <n v="7"/>
    <s v="20"/>
    <s v="LCL"/>
  </r>
  <r>
    <s v="2016-08-03"/>
    <s v="2016-09-03"/>
    <s v="2016-09-07"/>
    <s v="2016-09-07"/>
    <n v="31"/>
    <n v="35"/>
    <s v="XIAMEN"/>
    <s v="FOB"/>
    <x v="0"/>
    <n v="0"/>
    <s v="MRKU8327734"/>
    <s v="TRUCK"/>
    <s v="GDAŃSK"/>
    <s v="1"/>
    <s v="43196/2015/2"/>
    <n v="54"/>
    <x v="2"/>
    <x v="73"/>
    <x v="0"/>
    <m/>
    <n v="1"/>
    <n v="1084"/>
    <n v="1"/>
    <n v="0"/>
    <n v="0"/>
    <n v="19949"/>
    <n v="20.68"/>
    <s v="People's Republic of China"/>
    <n v="14"/>
    <n v="6"/>
    <s v="LCL"/>
    <s v="LCL"/>
  </r>
  <r>
    <s v="2016-08-03"/>
    <s v="2016-09-03"/>
    <s v="2016-09-08"/>
    <s v="2016-09-08"/>
    <n v="31"/>
    <n v="36"/>
    <s v="XIAMEN"/>
    <s v="FOB"/>
    <x v="0"/>
    <n v="0"/>
    <s v="MRKU7980847"/>
    <s v="TRUCK"/>
    <s v="GDAŃSK"/>
    <s v="1"/>
    <s v="1037/2016/13"/>
    <n v="54"/>
    <x v="2"/>
    <x v="8"/>
    <x v="0"/>
    <m/>
    <n v="1"/>
    <n v="1322"/>
    <n v="1"/>
    <n v="0"/>
    <n v="0"/>
    <n v="23143"/>
    <n v="20.37"/>
    <s v="People's Republic of China"/>
    <n v="14"/>
    <n v="6"/>
    <s v="LCL"/>
    <s v="LCL"/>
  </r>
  <r>
    <s v="2016-08-03"/>
    <s v="2016-09-03"/>
    <s v="2016-09-08"/>
    <s v="2016-09-08"/>
    <n v="31"/>
    <n v="36"/>
    <s v="XIAMEN"/>
    <s v="FOB"/>
    <x v="0"/>
    <n v="0"/>
    <s v="MRKU8207071"/>
    <s v="TRUCK"/>
    <s v="GDAŃSK"/>
    <s v="1"/>
    <s v="1037/2016/14"/>
    <n v="54"/>
    <x v="2"/>
    <x v="8"/>
    <x v="0"/>
    <m/>
    <n v="1"/>
    <n v="645"/>
    <n v="1"/>
    <n v="0"/>
    <n v="0"/>
    <n v="12481"/>
    <n v="20.91"/>
    <s v="People's Republic of China"/>
    <n v="15"/>
    <n v="6"/>
    <s v="20"/>
    <s v="LCL"/>
  </r>
  <r>
    <s v="2016-08-04"/>
    <s v="2016-08-07"/>
    <s v="2016-08-11"/>
    <s v="2016-08-11"/>
    <n v="3"/>
    <n v="7"/>
    <s v="ŁÓDŹ"/>
    <s v="DDU"/>
    <x v="2"/>
    <n v="1"/>
    <s v="AIR"/>
    <s v="TRUCK"/>
    <s v="WARSZAWA"/>
    <s v="1"/>
    <s v="3706/2016/8"/>
    <n v="54"/>
    <x v="2"/>
    <x v="56"/>
    <x v="3"/>
    <n v="1"/>
    <m/>
    <n v="216"/>
    <n v="0"/>
    <n v="0"/>
    <n v="0"/>
    <n v="3690"/>
    <m/>
    <s v="India"/>
    <n v="0"/>
    <n v="0"/>
    <s v="LCL"/>
    <s v="LCL"/>
  </r>
  <r>
    <s v="2016-08-04"/>
    <s v="2016-08-14"/>
    <s v="2016-08-22"/>
    <s v="2016-08-22"/>
    <n v="10"/>
    <n v="18"/>
    <s v="ŁÓDŹ"/>
    <s v="DDU"/>
    <x v="4"/>
    <n v="0"/>
    <s v="TBJU7370743"/>
    <s v="RAILWAY"/>
    <s v="MAŁASZEWICZE"/>
    <s v="1"/>
    <s v="577/2016/20"/>
    <n v="54"/>
    <x v="2"/>
    <x v="0"/>
    <x v="0"/>
    <m/>
    <n v="1"/>
    <n v="1568"/>
    <n v="0"/>
    <n v="1"/>
    <n v="0"/>
    <n v="24391"/>
    <n v="66.900000000000006"/>
    <s v="People's Republic of China"/>
    <n v="47"/>
    <n v="20"/>
    <s v="40"/>
    <s v="20"/>
  </r>
  <r>
    <s v="2016-08-04"/>
    <s v="2016-09-03"/>
    <s v="2016-09-07"/>
    <s v="2016-09-07"/>
    <n v="30"/>
    <n v="34"/>
    <s v="SHENZHEN"/>
    <s v="FOB"/>
    <x v="0"/>
    <n v="0"/>
    <s v="MRKU3528823,UESU4619521"/>
    <s v="TRUCK"/>
    <s v="GDAŃSK"/>
    <s v="1"/>
    <s v="7769/2016/4"/>
    <n v="51"/>
    <x v="2"/>
    <x v="24"/>
    <x v="0"/>
    <m/>
    <n v="1"/>
    <n v="1579"/>
    <n v="0"/>
    <n v="0"/>
    <n v="2"/>
    <n v="15396"/>
    <n v="116.74"/>
    <s v="People's Republic of China"/>
    <n v="82"/>
    <n v="35"/>
    <s v="45"/>
    <s v="40"/>
  </r>
  <r>
    <s v="2016-08-04"/>
    <s v="2016-09-09"/>
    <s v="2016-09-23"/>
    <s v="2016-09-23"/>
    <n v="36"/>
    <n v="50"/>
    <s v="CHITTAGONG"/>
    <s v="FOB"/>
    <x v="0"/>
    <n v="1"/>
    <s v="MRKU4058088"/>
    <s v="TRUCK"/>
    <s v="GDAŃSK"/>
    <s v="1"/>
    <s v="43185/2015/18"/>
    <n v="54"/>
    <x v="2"/>
    <x v="63"/>
    <x v="2"/>
    <m/>
    <n v="1"/>
    <n v="861"/>
    <n v="0"/>
    <n v="0"/>
    <n v="1"/>
    <n v="13351"/>
    <n v="12.7"/>
    <s v="Bangladesh"/>
    <n v="9"/>
    <n v="4"/>
    <s v="LCL"/>
    <s v="LCL"/>
  </r>
  <r>
    <s v="2016-08-04"/>
    <s v="2016-09-09"/>
    <s v="2016-09-23"/>
    <s v="2016-09-23"/>
    <n v="36"/>
    <n v="50"/>
    <s v="CHITTAGONG"/>
    <s v="FOB"/>
    <x v="0"/>
    <n v="1"/>
    <m/>
    <s v="TRUCK"/>
    <s v="GDAŃSK"/>
    <s v="1"/>
    <s v="5344/2016/2"/>
    <n v="54"/>
    <x v="2"/>
    <x v="93"/>
    <x v="2"/>
    <m/>
    <n v="1"/>
    <n v="1228"/>
    <m/>
    <m/>
    <m/>
    <n v="27886"/>
    <n v="23.68"/>
    <s v="Bangladesh"/>
    <n v="17"/>
    <n v="7"/>
    <s v="20"/>
    <s v="LCL"/>
  </r>
  <r>
    <s v="2016-08-04"/>
    <s v="2016-09-09"/>
    <s v="2016-09-23"/>
    <s v="2016-09-23"/>
    <n v="36"/>
    <n v="50"/>
    <s v="CHITTAGONG"/>
    <s v="FOB"/>
    <x v="0"/>
    <n v="1"/>
    <m/>
    <s v="TRUCK"/>
    <s v="GDAŃSK"/>
    <s v="1"/>
    <s v="571/2016/4"/>
    <n v="54"/>
    <x v="2"/>
    <x v="17"/>
    <x v="2"/>
    <m/>
    <n v="1"/>
    <n v="585"/>
    <m/>
    <m/>
    <m/>
    <n v="7728"/>
    <n v="11.08"/>
    <s v="Bangladesh"/>
    <n v="8"/>
    <n v="3"/>
    <s v="LCL"/>
    <s v="LCL"/>
  </r>
  <r>
    <s v="2016-08-04"/>
    <s v="2016-09-09"/>
    <s v="2016-09-23"/>
    <s v="2016-09-23"/>
    <n v="36"/>
    <n v="50"/>
    <s v="CHITTAGONG"/>
    <s v="FOB"/>
    <x v="0"/>
    <n v="1"/>
    <m/>
    <s v="TRUCK"/>
    <s v="GDAŃSK"/>
    <s v="1"/>
    <s v="697/2016/23"/>
    <n v="54"/>
    <x v="2"/>
    <x v="18"/>
    <x v="2"/>
    <m/>
    <n v="1"/>
    <n v="868"/>
    <m/>
    <m/>
    <m/>
    <n v="10916"/>
    <n v="20.09"/>
    <s v="Bangladesh"/>
    <n v="14"/>
    <n v="6"/>
    <s v="LCL"/>
    <s v="LCL"/>
  </r>
  <r>
    <s v="2016-08-05"/>
    <s v="2016-09-11"/>
    <s v="2016-09-20"/>
    <s v="2016-09-20"/>
    <n v="37"/>
    <n v="46"/>
    <s v="NINGBO"/>
    <s v="FOB"/>
    <x v="0"/>
    <n v="1"/>
    <s v="LCL"/>
    <s v="TRUCK"/>
    <s v="HAMBURG"/>
    <s v="1"/>
    <s v="62219/AW16/1"/>
    <n v="52"/>
    <x v="2"/>
    <x v="30"/>
    <x v="1"/>
    <m/>
    <n v="1"/>
    <n v="18"/>
    <n v="0"/>
    <n v="0"/>
    <n v="0"/>
    <n v="5624"/>
    <n v="1.3"/>
    <s v="People's Republic of China"/>
    <n v="1"/>
    <n v="0"/>
    <s v="LCL"/>
    <s v="LCL"/>
  </r>
  <r>
    <s v="2016-08-05"/>
    <s v="2016-09-12"/>
    <s v="2016-09-16"/>
    <s v="2016-09-16"/>
    <n v="38"/>
    <n v="42"/>
    <s v="SHANGHAI"/>
    <s v="FOB"/>
    <x v="0"/>
    <n v="0"/>
    <s v="CAXU7325932"/>
    <s v="TRUCK"/>
    <s v="GDAŃSK"/>
    <s v="1"/>
    <s v="275/2016/16"/>
    <n v="54"/>
    <x v="2"/>
    <x v="13"/>
    <x v="0"/>
    <m/>
    <n v="1"/>
    <n v="540"/>
    <n v="0"/>
    <n v="1"/>
    <n v="0"/>
    <n v="5925"/>
    <n v="51.59"/>
    <s v="People's Republic of China"/>
    <n v="36"/>
    <n v="15"/>
    <s v="40"/>
    <s v="20"/>
  </r>
  <r>
    <s v="2016-08-05"/>
    <s v="2016-09-12"/>
    <s v="2016-09-16"/>
    <s v="2016-09-16"/>
    <n v="38"/>
    <n v="42"/>
    <s v="SHANGHAI"/>
    <s v="FOB"/>
    <x v="0"/>
    <n v="0"/>
    <s v="HLXU1294745"/>
    <s v="TRUCK"/>
    <s v="GDAŃSK"/>
    <s v="1"/>
    <s v="275/2016/17"/>
    <n v="54"/>
    <x v="2"/>
    <x v="13"/>
    <x v="0"/>
    <m/>
    <n v="1"/>
    <n v="555"/>
    <n v="1"/>
    <n v="0"/>
    <n v="0"/>
    <n v="5853"/>
    <n v="19.66"/>
    <s v="People's Republic of China"/>
    <n v="14"/>
    <n v="6"/>
    <s v="LCL"/>
    <s v="LCL"/>
  </r>
  <r>
    <s v="2016-08-05"/>
    <s v="2016-09-12"/>
    <s v="2016-09-16"/>
    <s v="2016-09-16"/>
    <n v="38"/>
    <n v="42"/>
    <s v="SHANGHAI"/>
    <s v="FOB"/>
    <x v="0"/>
    <n v="1"/>
    <s v="GLDU3047954"/>
    <s v="TRUCK"/>
    <s v="GDAŃSK"/>
    <s v="1"/>
    <s v="1799/2016/7"/>
    <n v="52"/>
    <x v="2"/>
    <x v="32"/>
    <x v="2"/>
    <m/>
    <n v="1"/>
    <n v="109"/>
    <n v="1"/>
    <n v="0"/>
    <n v="0"/>
    <n v="4301"/>
    <n v="8.2799999999999994"/>
    <s v="People's Republic of China"/>
    <n v="6"/>
    <n v="2"/>
    <s v="LCL"/>
    <s v="LCL"/>
  </r>
  <r>
    <s v="2016-08-05"/>
    <s v="2016-09-12"/>
    <s v="2016-09-16"/>
    <s v="2016-09-16"/>
    <n v="38"/>
    <n v="42"/>
    <s v="SHANGHAI"/>
    <s v="FOB"/>
    <x v="0"/>
    <n v="1"/>
    <m/>
    <s v="TRUCK"/>
    <s v="GDAŃSK"/>
    <s v="1"/>
    <s v="43063/2015/8"/>
    <n v="52"/>
    <x v="2"/>
    <x v="42"/>
    <x v="2"/>
    <m/>
    <n v="1"/>
    <n v="515"/>
    <m/>
    <m/>
    <m/>
    <n v="8401"/>
    <n v="8.1"/>
    <s v="People's Republic of China"/>
    <n v="6"/>
    <n v="2"/>
    <s v="LCL"/>
    <s v="LCL"/>
  </r>
  <r>
    <s v="2016-08-05"/>
    <s v="2016-09-12"/>
    <s v="2016-09-16"/>
    <s v="2016-09-16"/>
    <n v="38"/>
    <n v="42"/>
    <s v="SHANGHAI"/>
    <s v="FOB"/>
    <x v="0"/>
    <n v="1"/>
    <m/>
    <s v="TRUCK"/>
    <s v="GDAŃSK"/>
    <s v="1"/>
    <s v="578/2016/4"/>
    <n v="54"/>
    <x v="2"/>
    <x v="74"/>
    <x v="2"/>
    <m/>
    <n v="1"/>
    <n v="35"/>
    <m/>
    <m/>
    <m/>
    <n v="2501"/>
    <n v="4.2300000000000004"/>
    <s v="People's Republic of China"/>
    <n v="3"/>
    <n v="1"/>
    <s v="LCL"/>
    <s v="LCL"/>
  </r>
  <r>
    <s v="2016-08-05"/>
    <s v="2016-09-12"/>
    <s v="2016-09-16"/>
    <s v="2016-09-16"/>
    <n v="38"/>
    <n v="42"/>
    <s v="SHANGHAI"/>
    <s v="FOB"/>
    <x v="0"/>
    <n v="1"/>
    <m/>
    <s v="TRUCK"/>
    <s v="GDAŃSK"/>
    <s v="1"/>
    <s v="588/2016/7"/>
    <n v="52"/>
    <x v="2"/>
    <x v="45"/>
    <x v="2"/>
    <m/>
    <n v="1"/>
    <n v="269"/>
    <m/>
    <m/>
    <m/>
    <n v="3570"/>
    <n v="6.19"/>
    <s v="People's Republic of China"/>
    <n v="4"/>
    <n v="2"/>
    <s v="LCL"/>
    <s v="LCL"/>
  </r>
  <r>
    <s v="2016-08-06"/>
    <s v="2016-09-13"/>
    <s v="2016-10-05"/>
    <s v="2016-10-05"/>
    <n v="38"/>
    <n v="60"/>
    <s v="XIAMEN"/>
    <s v="FOB"/>
    <x v="0"/>
    <n v="1"/>
    <s v="LCL"/>
    <s v="TRUCK"/>
    <s v="HAMBURG"/>
    <s v="1"/>
    <s v="7533/2016/8"/>
    <n v="54"/>
    <x v="2"/>
    <x v="84"/>
    <x v="1"/>
    <m/>
    <n v="1"/>
    <n v="378"/>
    <n v="0"/>
    <n v="0"/>
    <n v="0"/>
    <n v="4416"/>
    <n v="6.79"/>
    <s v="People's Republic of China"/>
    <n v="5"/>
    <n v="2"/>
    <s v="LCL"/>
    <s v="LCL"/>
  </r>
  <r>
    <s v="2016-08-07"/>
    <s v="2016-09-07"/>
    <s v="2016-09-16"/>
    <s v="2016-09-16"/>
    <n v="31"/>
    <n v="40"/>
    <s v="TUTICORIN"/>
    <s v="FOB"/>
    <x v="0"/>
    <n v="1"/>
    <s v="LCL"/>
    <s v="TRUCK"/>
    <s v="HAMBURG"/>
    <s v="1"/>
    <s v="43190/2015/4"/>
    <n v="54"/>
    <x v="2"/>
    <x v="10"/>
    <x v="1"/>
    <m/>
    <n v="1"/>
    <n v="870"/>
    <n v="0"/>
    <n v="0"/>
    <n v="0"/>
    <n v="14192"/>
    <n v="6.83"/>
    <s v="India"/>
    <n v="5"/>
    <n v="2"/>
    <s v="LCL"/>
    <s v="LCL"/>
  </r>
  <r>
    <s v="2016-08-09"/>
    <s v="2016-09-09"/>
    <s v="2016-09-13"/>
    <s v="2016-09-13"/>
    <n v="31"/>
    <n v="35"/>
    <s v="XIAMEN"/>
    <s v="FOB"/>
    <x v="0"/>
    <n v="0"/>
    <s v="MSKU5646344"/>
    <s v="TRUCK"/>
    <s v="GDAŃSK"/>
    <s v="1"/>
    <s v="5999/2016/2"/>
    <n v="54"/>
    <x v="2"/>
    <x v="80"/>
    <x v="0"/>
    <m/>
    <n v="1"/>
    <n v="1570"/>
    <n v="1"/>
    <n v="0"/>
    <n v="0"/>
    <n v="26282"/>
    <n v="23.57"/>
    <s v="People's Republic of China"/>
    <n v="16"/>
    <n v="7"/>
    <s v="20"/>
    <s v="LCL"/>
  </r>
  <r>
    <s v="2016-08-09"/>
    <s v="2016-09-16"/>
    <s v="2016-09-22"/>
    <s v="2016-09-22"/>
    <n v="38"/>
    <n v="44"/>
    <s v="CHITTAGONG"/>
    <s v="FOB"/>
    <x v="0"/>
    <n v="1"/>
    <s v="MSKU9629582"/>
    <s v="TRUCK"/>
    <s v="GDAŃSK"/>
    <s v="1"/>
    <s v="43188/2015/23"/>
    <n v="54"/>
    <x v="2"/>
    <x v="14"/>
    <x v="2"/>
    <m/>
    <n v="1"/>
    <n v="1630"/>
    <n v="0"/>
    <n v="0"/>
    <n v="1"/>
    <n v="34947"/>
    <n v="25.8"/>
    <s v="Bangladesh"/>
    <n v="18"/>
    <n v="8"/>
    <s v="20"/>
    <s v="LCL"/>
  </r>
  <r>
    <s v="2016-08-09"/>
    <s v="2016-09-16"/>
    <s v="2016-09-22"/>
    <s v="2016-09-22"/>
    <n v="38"/>
    <n v="44"/>
    <s v="CHITTAGONG"/>
    <s v="FOB"/>
    <x v="0"/>
    <n v="1"/>
    <m/>
    <s v="TRUCK"/>
    <s v="GDAŃSK"/>
    <s v="1"/>
    <s v="574/2016/33"/>
    <n v="54"/>
    <x v="2"/>
    <x v="5"/>
    <x v="2"/>
    <m/>
    <n v="1"/>
    <n v="661"/>
    <m/>
    <m/>
    <m/>
    <n v="14282"/>
    <n v="15.25"/>
    <s v="Bangladesh"/>
    <n v="11"/>
    <n v="5"/>
    <s v="LCL"/>
    <s v="LCL"/>
  </r>
  <r>
    <s v="2016-08-10"/>
    <s v="2016-08-12"/>
    <s v="2016-08-29"/>
    <s v="2016-08-29"/>
    <n v="2"/>
    <n v="19"/>
    <s v="ŁÓDŹ"/>
    <s v="DDU"/>
    <x v="2"/>
    <n v="1"/>
    <s v="AIR"/>
    <s v="TRUCK"/>
    <s v="WARSZAWA"/>
    <s v="1"/>
    <s v="42566/2015/3"/>
    <n v="54"/>
    <x v="2"/>
    <x v="90"/>
    <x v="3"/>
    <n v="1"/>
    <m/>
    <n v="955"/>
    <n v="0"/>
    <n v="0"/>
    <n v="0"/>
    <n v="11287"/>
    <m/>
    <s v="Bangladesh"/>
    <n v="0"/>
    <n v="0"/>
    <s v="LCL"/>
    <s v="LCL"/>
  </r>
  <r>
    <s v="2016-08-11"/>
    <s v="2016-08-14"/>
    <s v="2016-08-18"/>
    <s v="2016-08-18"/>
    <n v="3"/>
    <n v="7"/>
    <s v="CHITTAGONG"/>
    <s v="FOB"/>
    <x v="2"/>
    <n v="1"/>
    <s v="AIR"/>
    <s v="TRUCK"/>
    <s v="FRANKFURT"/>
    <s v="1"/>
    <s v="43188/2015/21"/>
    <n v="54"/>
    <x v="2"/>
    <x v="14"/>
    <x v="3"/>
    <n v="1"/>
    <m/>
    <n v="253"/>
    <n v="0"/>
    <n v="0"/>
    <n v="0"/>
    <n v="4506"/>
    <n v="6.84"/>
    <s v="Bangladesh"/>
    <n v="5"/>
    <n v="2"/>
    <s v="LCL"/>
    <s v="LCL"/>
  </r>
  <r>
    <s v="2016-08-11"/>
    <s v="2016-08-14"/>
    <s v="2016-08-18"/>
    <s v="2016-08-18"/>
    <n v="3"/>
    <n v="7"/>
    <s v="ŁÓDŹ"/>
    <s v="DDU"/>
    <x v="2"/>
    <n v="1"/>
    <s v="AIR"/>
    <s v="TRUCK"/>
    <s v="FRANKFURT"/>
    <s v="1"/>
    <s v="43188/2015/16"/>
    <n v="54"/>
    <x v="2"/>
    <x v="14"/>
    <x v="3"/>
    <n v="1"/>
    <m/>
    <n v="1423"/>
    <n v="0"/>
    <n v="0"/>
    <n v="0"/>
    <n v="33654"/>
    <n v="20.57"/>
    <s v="Bangladesh"/>
    <n v="14"/>
    <n v="6"/>
    <s v="LCL"/>
    <s v="LCL"/>
  </r>
  <r>
    <s v="2016-08-11"/>
    <s v="2016-08-19"/>
    <s v="2016-08-19"/>
    <s v="2016-08-19"/>
    <n v="8"/>
    <n v="8"/>
    <s v="ISTANBUL"/>
    <s v="FCA"/>
    <x v="3"/>
    <n v="1"/>
    <m/>
    <s v="TRUCK"/>
    <s v="ŁÓDŹ"/>
    <s v="1"/>
    <s v="283/2016/4"/>
    <n v="54"/>
    <x v="2"/>
    <x v="66"/>
    <x v="1"/>
    <m/>
    <n v="1"/>
    <n v="555"/>
    <n v="0"/>
    <n v="0"/>
    <n v="0"/>
    <n v="17025"/>
    <n v="16.38"/>
    <s v="Turkey"/>
    <n v="11"/>
    <n v="5"/>
    <s v="LCL"/>
    <s v="LCL"/>
  </r>
  <r>
    <s v="2016-08-11"/>
    <s v="2016-08-23"/>
    <s v="2016-08-26"/>
    <s v="2016-08-26"/>
    <n v="12"/>
    <n v="15"/>
    <s v="ŁÓDŹ"/>
    <s v="DDU"/>
    <x v="4"/>
    <n v="0"/>
    <s v="CBHU8488758"/>
    <s v="RAILWAY"/>
    <s v="MAŁASZEWICZE"/>
    <s v="1"/>
    <s v="1037/2016/2"/>
    <n v="54"/>
    <x v="2"/>
    <x v="8"/>
    <x v="0"/>
    <m/>
    <n v="1"/>
    <n v="862"/>
    <n v="0"/>
    <n v="1"/>
    <n v="0"/>
    <n v="6700"/>
    <m/>
    <s v="People's Republic of China"/>
    <n v="0"/>
    <n v="0"/>
    <s v="LCL"/>
    <s v="LCL"/>
  </r>
  <r>
    <s v="2016-08-11"/>
    <s v="2016-08-23"/>
    <s v="2016-08-26"/>
    <s v="2016-08-26"/>
    <n v="12"/>
    <n v="15"/>
    <s v="ŁÓDŹ"/>
    <s v="DDU"/>
    <x v="4"/>
    <n v="0"/>
    <s v="GESU4900387,GESU5147998"/>
    <s v="RAILWAY"/>
    <s v="MAŁASZEWICZE"/>
    <s v="1"/>
    <s v="577/2016/21"/>
    <n v="54"/>
    <x v="2"/>
    <x v="0"/>
    <x v="0"/>
    <m/>
    <n v="1"/>
    <n v="2887"/>
    <n v="0"/>
    <n v="2"/>
    <n v="0"/>
    <n v="53495"/>
    <n v="129.12"/>
    <s v="People's Republic of China"/>
    <n v="90"/>
    <n v="39"/>
    <s v="???ilość kont"/>
    <s v="40"/>
  </r>
  <r>
    <s v="2016-08-11"/>
    <s v="2016-09-16"/>
    <s v="2016-09-27"/>
    <s v="2016-09-27"/>
    <n v="36"/>
    <n v="47"/>
    <s v="CHITTAGONG"/>
    <s v="FOB"/>
    <x v="0"/>
    <n v="1"/>
    <s v="PONU7589876"/>
    <s v="TRUCK"/>
    <s v="GDAŃSK"/>
    <s v="1"/>
    <s v="43185/2015/16"/>
    <n v="54"/>
    <x v="2"/>
    <x v="63"/>
    <x v="2"/>
    <m/>
    <n v="1"/>
    <n v="1186"/>
    <n v="0"/>
    <n v="0"/>
    <n v="1"/>
    <n v="20499"/>
    <n v="18.22"/>
    <s v="Bangladesh"/>
    <n v="13"/>
    <n v="5"/>
    <s v="LCL"/>
    <s v="LCL"/>
  </r>
  <r>
    <s v="2016-08-11"/>
    <s v="2016-09-16"/>
    <s v="2016-09-27"/>
    <s v="2016-09-27"/>
    <n v="36"/>
    <n v="47"/>
    <s v="CHITTAGONG"/>
    <s v="FOB"/>
    <x v="0"/>
    <n v="1"/>
    <m/>
    <s v="TRUCK"/>
    <s v="GDAŃSK"/>
    <s v="1"/>
    <s v="697/2016/3"/>
    <n v="54"/>
    <x v="2"/>
    <x v="18"/>
    <x v="2"/>
    <m/>
    <n v="1"/>
    <n v="311"/>
    <m/>
    <m/>
    <m/>
    <n v="4360"/>
    <n v="7.82"/>
    <s v="Bangladesh"/>
    <n v="5"/>
    <n v="2"/>
    <s v="LCL"/>
    <s v="LCL"/>
  </r>
  <r>
    <s v="2016-08-11"/>
    <s v="2016-09-16"/>
    <s v="2016-09-27"/>
    <s v="2016-09-27"/>
    <n v="36"/>
    <n v="47"/>
    <s v="CHITTAGONG"/>
    <s v="FOB"/>
    <x v="0"/>
    <n v="1"/>
    <m/>
    <s v="TRUCK"/>
    <s v="GDAŃSK"/>
    <s v="1"/>
    <s v="734/2016/3"/>
    <n v="54"/>
    <x v="2"/>
    <x v="38"/>
    <x v="2"/>
    <m/>
    <n v="1"/>
    <n v="688"/>
    <m/>
    <m/>
    <m/>
    <n v="9273"/>
    <n v="33.44"/>
    <s v="Bangladesh"/>
    <n v="23"/>
    <n v="10"/>
    <s v="20"/>
    <s v="LCL"/>
  </r>
  <r>
    <s v="2016-08-11"/>
    <s v="2016-09-16"/>
    <s v="2016-09-28"/>
    <s v="2016-09-28"/>
    <n v="36"/>
    <n v="48"/>
    <s v="CHITTAGONG"/>
    <s v="FOB"/>
    <x v="0"/>
    <n v="1"/>
    <s v="MRKU2295619"/>
    <s v="RAILWAY"/>
    <s v="GDAŃSK"/>
    <s v="1"/>
    <s v="43188/2015/24"/>
    <n v="54"/>
    <x v="2"/>
    <x v="14"/>
    <x v="2"/>
    <m/>
    <n v="1"/>
    <n v="279"/>
    <n v="0"/>
    <n v="0"/>
    <n v="1"/>
    <n v="4437"/>
    <n v="11.41"/>
    <s v="Bangladesh"/>
    <n v="8"/>
    <n v="3"/>
    <s v="LCL"/>
    <s v="LCL"/>
  </r>
  <r>
    <s v="2016-08-11"/>
    <s v="2016-09-16"/>
    <s v="2016-09-28"/>
    <s v="2016-09-28"/>
    <n v="36"/>
    <n v="48"/>
    <s v="CHITTAGONG"/>
    <s v="FOB"/>
    <x v="0"/>
    <n v="1"/>
    <m/>
    <s v="RAILWAY"/>
    <s v="GDAŃSK"/>
    <s v="1"/>
    <s v="43192/2015/19"/>
    <n v="54"/>
    <x v="2"/>
    <x v="4"/>
    <x v="2"/>
    <m/>
    <n v="1"/>
    <n v="914"/>
    <m/>
    <m/>
    <m/>
    <n v="14249"/>
    <n v="15.47"/>
    <s v="Bangladesh"/>
    <n v="11"/>
    <n v="5"/>
    <s v="LCL"/>
    <s v="LCL"/>
  </r>
  <r>
    <s v="2016-08-11"/>
    <s v="2016-09-16"/>
    <s v="2016-09-28"/>
    <s v="2016-09-28"/>
    <n v="36"/>
    <n v="48"/>
    <s v="CHITTAGONG"/>
    <s v="FOB"/>
    <x v="0"/>
    <n v="1"/>
    <m/>
    <s v="RAILWAY"/>
    <s v="GDAŃSK"/>
    <s v="1"/>
    <s v="734/2016/9"/>
    <n v="54"/>
    <x v="2"/>
    <x v="38"/>
    <x v="2"/>
    <m/>
    <n v="1"/>
    <n v="958"/>
    <m/>
    <m/>
    <m/>
    <n v="14584"/>
    <n v="38.119999999999997"/>
    <s v="Bangladesh"/>
    <n v="27"/>
    <n v="11"/>
    <s v="20"/>
    <s v="LCL"/>
  </r>
  <r>
    <s v="2016-08-12"/>
    <s v="2016-08-18"/>
    <s v="2016-08-23"/>
    <s v="2016-08-23"/>
    <n v="6"/>
    <n v="11"/>
    <s v="ŁÓDŹ"/>
    <s v="DDU"/>
    <x v="2"/>
    <n v="1"/>
    <s v="AIR"/>
    <s v="TRUCK"/>
    <s v="WARSZAWA"/>
    <s v="1"/>
    <s v="42575/2015/17"/>
    <n v="54"/>
    <x v="2"/>
    <x v="83"/>
    <x v="3"/>
    <n v="1"/>
    <m/>
    <n v="790"/>
    <n v="0"/>
    <n v="0"/>
    <n v="0"/>
    <n v="14828"/>
    <m/>
    <s v="Bangladesh"/>
    <n v="0"/>
    <n v="0"/>
    <s v="LCL"/>
    <s v="LCL"/>
  </r>
  <r>
    <s v="2016-08-12"/>
    <s v="2016-09-20"/>
    <s v="2016-09-29"/>
    <s v="2016-09-29"/>
    <n v="39"/>
    <n v="48"/>
    <s v="SHANGHAI"/>
    <s v="FOB"/>
    <x v="0"/>
    <n v="1"/>
    <s v="LCL"/>
    <m/>
    <s v="GDAŃSK"/>
    <s v="1"/>
    <s v="1071/2016/9"/>
    <n v="52"/>
    <x v="2"/>
    <x v="44"/>
    <x v="1"/>
    <m/>
    <n v="1"/>
    <n v="264"/>
    <n v="0"/>
    <n v="0"/>
    <n v="0"/>
    <n v="3570"/>
    <n v="3.92"/>
    <s v="People's Republic of China"/>
    <n v="3"/>
    <n v="1"/>
    <s v="LCL"/>
    <s v="LCL"/>
  </r>
  <r>
    <s v="2016-08-13"/>
    <s v="2016-08-17"/>
    <s v="2016-09-12"/>
    <s v="2016-09-12"/>
    <n v="4"/>
    <n v="30"/>
    <s v="ŁÓDŹ"/>
    <s v="DDU"/>
    <x v="2"/>
    <n v="1"/>
    <s v="AIR"/>
    <s v="TRUCK"/>
    <s v="WARSZAWA"/>
    <s v="1"/>
    <s v="43185/2015/15"/>
    <n v="54"/>
    <x v="2"/>
    <x v="63"/>
    <x v="3"/>
    <n v="1"/>
    <m/>
    <n v="1195"/>
    <n v="0"/>
    <n v="0"/>
    <n v="0"/>
    <n v="18361"/>
    <m/>
    <s v="Bangladesh"/>
    <n v="0"/>
    <n v="0"/>
    <s v="LCL"/>
    <s v="LCL"/>
  </r>
  <r>
    <s v="2016-08-13"/>
    <s v="2016-08-26"/>
    <s v="2016-08-30"/>
    <s v="2016-08-30"/>
    <n v="13"/>
    <n v="17"/>
    <s v="ŁÓDŹ"/>
    <s v="DDP"/>
    <x v="4"/>
    <n v="0"/>
    <s v="LYGU4023012"/>
    <s v="RAILWAY"/>
    <s v="MAŁASZEWICZE"/>
    <s v="1"/>
    <s v="275/2016/18"/>
    <n v="54"/>
    <x v="2"/>
    <x v="13"/>
    <x v="0"/>
    <m/>
    <n v="1"/>
    <n v="617"/>
    <n v="0"/>
    <n v="1"/>
    <n v="0"/>
    <n v="5938"/>
    <m/>
    <s v="People's Republic of China"/>
    <n v="0"/>
    <n v="0"/>
    <s v="LCL"/>
    <s v="LCL"/>
  </r>
  <r>
    <s v="2016-08-14"/>
    <s v="2016-08-26"/>
    <s v="2016-08-31"/>
    <s v="2016-08-31"/>
    <n v="12"/>
    <n v="17"/>
    <s v="ŁÓDŹ"/>
    <s v="DDU"/>
    <x v="4"/>
    <n v="0"/>
    <s v="GESU5084689"/>
    <s v="RAILWAY"/>
    <s v="MAŁASZEWICZE"/>
    <s v="1"/>
    <s v="687/2016/6"/>
    <n v="54"/>
    <x v="2"/>
    <x v="79"/>
    <x v="0"/>
    <m/>
    <n v="1"/>
    <n v="562"/>
    <n v="0"/>
    <n v="0"/>
    <n v="1"/>
    <n v="4875"/>
    <m/>
    <s v="People's Republic of China"/>
    <n v="0"/>
    <n v="0"/>
    <s v="LCL"/>
    <s v="LCL"/>
  </r>
  <r>
    <s v="2016-08-15"/>
    <s v="2016-08-31"/>
    <s v="2016-09-12"/>
    <s v="2016-09-12"/>
    <n v="16"/>
    <n v="28"/>
    <s v="CHITTAGONG"/>
    <s v="FOB"/>
    <x v="5"/>
    <n v="1"/>
    <m/>
    <s v="TRUCK"/>
    <s v="FRANKFURT"/>
    <s v="1"/>
    <s v="7694/2016/1"/>
    <n v="54"/>
    <x v="2"/>
    <x v="96"/>
    <x v="0"/>
    <m/>
    <n v="1"/>
    <n v="532"/>
    <n v="0"/>
    <n v="0"/>
    <n v="0"/>
    <n v="10355"/>
    <m/>
    <s v="Bangladesh"/>
    <n v="0"/>
    <n v="0"/>
    <s v="LCL"/>
    <s v="LCL"/>
  </r>
  <r>
    <s v="2016-08-15"/>
    <s v="2016-09-07"/>
    <s v="2016-09-19"/>
    <s v="2016-09-19"/>
    <n v="23"/>
    <n v="35"/>
    <s v="TUTICORIN"/>
    <s v="FOB"/>
    <x v="0"/>
    <n v="1"/>
    <s v="LCL"/>
    <s v="TRUCK"/>
    <s v="HAMBURG"/>
    <s v="1"/>
    <s v="716/2016/12"/>
    <n v="54"/>
    <x v="2"/>
    <x v="21"/>
    <x v="1"/>
    <m/>
    <n v="1"/>
    <n v="426"/>
    <n v="0"/>
    <n v="0"/>
    <n v="0"/>
    <n v="7488"/>
    <n v="15"/>
    <s v="India"/>
    <n v="11"/>
    <n v="5"/>
    <s v="LCL"/>
    <s v="LCL"/>
  </r>
  <r>
    <s v="2016-08-15"/>
    <s v="2016-09-28"/>
    <s v="2016-10-04"/>
    <s v="2016-10-04"/>
    <n v="44"/>
    <n v="50"/>
    <s v="CHITTAGONG"/>
    <s v="FOB"/>
    <x v="0"/>
    <n v="1"/>
    <s v="CAIU8254678"/>
    <s v="RAILWAY"/>
    <s v="GDAŃSK"/>
    <s v="1"/>
    <s v="568/2016/28"/>
    <n v="54"/>
    <x v="2"/>
    <x v="15"/>
    <x v="2"/>
    <m/>
    <n v="1"/>
    <n v="518"/>
    <n v="0"/>
    <n v="0"/>
    <n v="1"/>
    <n v="12068"/>
    <n v="36.35"/>
    <s v="Bangladesh"/>
    <n v="25"/>
    <n v="11"/>
    <s v="20"/>
    <s v="LCL"/>
  </r>
  <r>
    <s v="2016-08-15"/>
    <s v="2016-09-28"/>
    <s v="2016-10-04"/>
    <s v="2016-10-04"/>
    <n v="44"/>
    <n v="50"/>
    <s v="CHITTAGONG"/>
    <s v="FOB"/>
    <x v="0"/>
    <n v="1"/>
    <m/>
    <s v="RAILWAY"/>
    <s v="GDAŃSK"/>
    <s v="1"/>
    <s v="574/2016/34"/>
    <n v="54"/>
    <x v="2"/>
    <x v="5"/>
    <x v="2"/>
    <m/>
    <n v="1"/>
    <n v="1397"/>
    <m/>
    <m/>
    <m/>
    <n v="21195"/>
    <n v="30.63"/>
    <s v="Bangladesh"/>
    <n v="21"/>
    <n v="9"/>
    <s v="20"/>
    <s v="LCL"/>
  </r>
  <r>
    <s v="2016-08-15"/>
    <s v="2016-09-28"/>
    <s v="2016-10-05"/>
    <s v="2016-10-05"/>
    <n v="44"/>
    <n v="51"/>
    <s v="CHITTAGONG"/>
    <s v="FOB"/>
    <x v="0"/>
    <n v="0"/>
    <s v="BMOU4010082"/>
    <s v="RAILWAY"/>
    <s v="GDAŃSK"/>
    <s v="1"/>
    <s v="43187/2015/4"/>
    <n v="54"/>
    <x v="2"/>
    <x v="50"/>
    <x v="0"/>
    <m/>
    <n v="1"/>
    <n v="2208"/>
    <n v="0"/>
    <n v="1"/>
    <n v="0"/>
    <n v="42946"/>
    <n v="43.7"/>
    <s v="Bangladesh"/>
    <n v="31"/>
    <n v="13"/>
    <s v="40"/>
    <s v="LCL"/>
  </r>
  <r>
    <s v="2016-08-16"/>
    <s v="2016-08-18"/>
    <s v="2016-08-25"/>
    <s v="2016-08-25"/>
    <n v="2"/>
    <n v="9"/>
    <s v="ŁÓDŹ"/>
    <s v="DDU"/>
    <x v="2"/>
    <n v="1"/>
    <s v="AIR"/>
    <s v="TRUCK"/>
    <s v="WARSZAWA"/>
    <s v="1"/>
    <s v="43063/2015/15"/>
    <n v="52"/>
    <x v="2"/>
    <x v="42"/>
    <x v="3"/>
    <n v="1"/>
    <m/>
    <n v="496"/>
    <n v="0"/>
    <n v="0"/>
    <n v="0"/>
    <n v="8041"/>
    <n v="9.57"/>
    <s v="People's Republic of China"/>
    <n v="7"/>
    <n v="3"/>
    <s v="LCL"/>
    <s v="LCL"/>
  </r>
  <r>
    <s v="2016-08-16"/>
    <s v="2016-08-24"/>
    <s v="2016-08-26"/>
    <s v="2016-08-26"/>
    <n v="8"/>
    <n v="10"/>
    <s v="ŁÓDŹ"/>
    <s v="DDU"/>
    <x v="2"/>
    <n v="1"/>
    <s v="AIR"/>
    <s v="TRUCK"/>
    <s v="WARSZAWA"/>
    <s v="1"/>
    <s v="606/2016/5"/>
    <n v="54"/>
    <x v="2"/>
    <x v="78"/>
    <x v="3"/>
    <n v="1"/>
    <m/>
    <n v="260"/>
    <n v="0"/>
    <n v="0"/>
    <n v="0"/>
    <n v="4903"/>
    <n v="2.5099999999999998"/>
    <s v="Bangladesh"/>
    <n v="2"/>
    <n v="1"/>
    <s v="LCL"/>
    <s v="LCL"/>
  </r>
  <r>
    <s v="2016-08-16"/>
    <s v="2016-08-25"/>
    <s v="2016-08-26"/>
    <s v="2016-08-26"/>
    <n v="9"/>
    <n v="10"/>
    <s v="ŁÓDŹ"/>
    <s v="DDU"/>
    <x v="2"/>
    <n v="1"/>
    <s v="AIR"/>
    <s v="TRUCK"/>
    <s v="WARSZAWA"/>
    <s v="1"/>
    <s v="606/2016/4"/>
    <n v="54"/>
    <x v="2"/>
    <x v="78"/>
    <x v="3"/>
    <n v="1"/>
    <m/>
    <n v="729"/>
    <n v="0"/>
    <n v="0"/>
    <n v="0"/>
    <n v="13916"/>
    <n v="10.73"/>
    <s v="Bangladesh"/>
    <n v="8"/>
    <n v="3"/>
    <s v="LCL"/>
    <s v="LCL"/>
  </r>
  <r>
    <s v="2016-08-16"/>
    <s v="2016-09-15"/>
    <s v="2016-09-27"/>
    <s v="2016-09-27"/>
    <n v="30"/>
    <n v="42"/>
    <s v="NHAVA SHEVA"/>
    <s v="FOB"/>
    <x v="0"/>
    <n v="0"/>
    <s v="FCIU3041873"/>
    <s v="TRUCK"/>
    <s v="GDYNIA"/>
    <s v="1"/>
    <s v="688/2016/4"/>
    <n v="54"/>
    <x v="2"/>
    <x v="25"/>
    <x v="0"/>
    <m/>
    <n v="1"/>
    <n v="1201"/>
    <n v="1"/>
    <n v="0"/>
    <n v="0"/>
    <n v="18614"/>
    <n v="23.4"/>
    <s v="India"/>
    <n v="16"/>
    <n v="7"/>
    <s v="20"/>
    <s v="LCL"/>
  </r>
  <r>
    <s v="2016-08-16"/>
    <s v="2016-09-20"/>
    <s v="2016-09-29"/>
    <s v="2016-09-29"/>
    <n v="35"/>
    <n v="44"/>
    <s v="XIAMEN"/>
    <s v="FOB"/>
    <x v="0"/>
    <n v="1"/>
    <s v="LCL"/>
    <m/>
    <s v="GDYNIA"/>
    <s v="1"/>
    <s v="7533/2016/3"/>
    <n v="54"/>
    <x v="2"/>
    <x v="84"/>
    <x v="1"/>
    <m/>
    <n v="1"/>
    <n v="341"/>
    <n v="0"/>
    <n v="0"/>
    <n v="0"/>
    <n v="4067"/>
    <n v="3.97"/>
    <s v="People's Republic of China"/>
    <n v="3"/>
    <n v="1"/>
    <s v="LCL"/>
    <s v="LCL"/>
  </r>
  <r>
    <s v="2016-08-17"/>
    <s v="2016-08-19"/>
    <s v="2016-08-26"/>
    <s v="2016-08-26"/>
    <n v="2"/>
    <n v="9"/>
    <s v="ŁÓDŹ"/>
    <s v="DDU"/>
    <x v="2"/>
    <n v="1"/>
    <s v="AIR"/>
    <s v="TRUCK"/>
    <s v="WARSZAWA"/>
    <s v="1"/>
    <s v="716/2016/13"/>
    <n v="54"/>
    <x v="2"/>
    <x v="21"/>
    <x v="3"/>
    <n v="1"/>
    <m/>
    <n v="532"/>
    <n v="0"/>
    <n v="0"/>
    <n v="0"/>
    <n v="9608"/>
    <n v="10.83"/>
    <s v="India"/>
    <n v="8"/>
    <n v="3"/>
    <s v="LCL"/>
    <s v="LCL"/>
  </r>
  <r>
    <s v="2016-08-17"/>
    <s v="2016-08-20"/>
    <s v="2016-08-26"/>
    <s v="2016-08-26"/>
    <n v="3"/>
    <n v="9"/>
    <s v="ŁÓDŹ"/>
    <s v="DDU"/>
    <x v="2"/>
    <n v="1"/>
    <s v="AIR"/>
    <s v="TRUCK"/>
    <s v="WARSZAWA"/>
    <s v="1"/>
    <s v="716/2016/1"/>
    <n v="54"/>
    <x v="2"/>
    <x v="21"/>
    <x v="3"/>
    <n v="1"/>
    <m/>
    <n v="573"/>
    <n v="0"/>
    <n v="0"/>
    <n v="0"/>
    <n v="10752"/>
    <n v="12.21"/>
    <s v="India"/>
    <n v="9"/>
    <n v="4"/>
    <s v="LCL"/>
    <s v="LCL"/>
  </r>
  <r>
    <s v="2016-08-17"/>
    <s v="2016-09-16"/>
    <s v="2016-09-22"/>
    <s v="2016-09-22"/>
    <n v="30"/>
    <n v="36"/>
    <s v="SHENZHEN"/>
    <s v="FOB"/>
    <x v="0"/>
    <n v="0"/>
    <s v="MRKU0053004,MSKU7978707"/>
    <s v="TRUCK"/>
    <s v="GDAŃSK"/>
    <s v="1"/>
    <s v="7769/2016/5"/>
    <n v="51"/>
    <x v="2"/>
    <x v="24"/>
    <x v="0"/>
    <m/>
    <n v="1"/>
    <n v="513"/>
    <n v="1"/>
    <n v="1"/>
    <n v="0"/>
    <n v="5994"/>
    <n v="63.58"/>
    <s v="People's Republic of China"/>
    <n v="45"/>
    <n v="19"/>
    <s v="40"/>
    <s v="20"/>
  </r>
  <r>
    <s v="2016-08-17"/>
    <s v="2016-10-07"/>
    <s v="2016-10-11"/>
    <s v="2016-10-11"/>
    <n v="51"/>
    <n v="55"/>
    <s v="CHITTAGONG"/>
    <s v="FOB"/>
    <x v="0"/>
    <n v="1"/>
    <s v="MRKU2421229"/>
    <s v="TRUCK"/>
    <s v="GDAŃSK"/>
    <s v="1"/>
    <s v="7056/2016/1"/>
    <n v="52"/>
    <x v="2"/>
    <x v="97"/>
    <x v="0"/>
    <m/>
    <n v="1"/>
    <n v="662"/>
    <n v="0"/>
    <n v="0"/>
    <n v="1"/>
    <n v="9000"/>
    <n v="34.6"/>
    <s v="Bangladesh"/>
    <n v="24"/>
    <n v="10"/>
    <s v="20"/>
    <s v="LCL"/>
  </r>
  <r>
    <s v="2016-08-17"/>
    <s v="2016-10-07"/>
    <s v="2016-10-11"/>
    <s v="2016-10-11"/>
    <n v="51"/>
    <n v="55"/>
    <s v="CHITTAGONG"/>
    <s v="FOB"/>
    <x v="0"/>
    <n v="1"/>
    <s v="MRKU2421229,MRKU8392370,MSKU9869665,PONU7339250"/>
    <s v="RAILWAY"/>
    <s v="GDAŃSK"/>
    <s v="1"/>
    <s v="7056/2016/2"/>
    <n v="52"/>
    <x v="2"/>
    <x v="97"/>
    <x v="0"/>
    <m/>
    <n v="1"/>
    <n v="1652"/>
    <n v="1"/>
    <n v="0"/>
    <n v="3"/>
    <n v="10500"/>
    <n v="155.6"/>
    <s v="Bangladesh"/>
    <n v="109"/>
    <n v="47"/>
    <n v="40"/>
    <s v="40"/>
  </r>
  <r>
    <m/>
    <m/>
    <m/>
    <m/>
    <m/>
    <m/>
    <m/>
    <m/>
    <x v="0"/>
    <m/>
    <m/>
    <m/>
    <m/>
    <m/>
    <m/>
    <m/>
    <x v="1"/>
    <x v="16"/>
    <x v="0"/>
    <m/>
    <n v="1"/>
    <m/>
    <m/>
    <m/>
    <m/>
    <m/>
    <m/>
    <m/>
    <n v="0"/>
    <n v="0"/>
    <n v="20"/>
    <m/>
  </r>
  <r>
    <s v="2016-08-18"/>
    <s v="2016-08-23"/>
    <s v="2016-08-29"/>
    <s v="2016-08-29"/>
    <n v="5"/>
    <n v="11"/>
    <s v="ŁÓDŹ"/>
    <s v="DDU"/>
    <x v="2"/>
    <n v="1"/>
    <s v="AIR"/>
    <s v="TRUCK"/>
    <s v="WARSZAWA"/>
    <s v="1"/>
    <s v="3706/2016/9"/>
    <n v="54"/>
    <x v="2"/>
    <x v="56"/>
    <x v="3"/>
    <n v="1"/>
    <m/>
    <n v="195"/>
    <n v="0"/>
    <n v="0"/>
    <n v="0"/>
    <n v="3245"/>
    <m/>
    <s v="India"/>
    <n v="0"/>
    <n v="0"/>
    <s v="LCL"/>
    <s v="LCL"/>
  </r>
  <r>
    <s v="2016-08-18"/>
    <s v="2016-08-25"/>
    <s v="2016-09-02"/>
    <s v="2016-09-02"/>
    <n v="7"/>
    <n v="15"/>
    <s v="ŁÓDŹ"/>
    <s v="DDU"/>
    <x v="2"/>
    <n v="1"/>
    <s v="AIR"/>
    <s v="TRUCK"/>
    <s v="WARSZAWA"/>
    <s v="1"/>
    <s v="568/2016/25"/>
    <n v="54"/>
    <x v="2"/>
    <x v="15"/>
    <x v="3"/>
    <n v="1"/>
    <m/>
    <n v="240"/>
    <n v="0"/>
    <n v="0"/>
    <n v="0"/>
    <n v="3534"/>
    <m/>
    <s v="Bangladesh"/>
    <n v="0"/>
    <n v="0"/>
    <s v="LCL"/>
    <s v="LCL"/>
  </r>
  <r>
    <s v="2016-08-18"/>
    <s v="2016-08-25"/>
    <s v="2016-09-02"/>
    <s v="2016-09-02"/>
    <n v="7"/>
    <n v="15"/>
    <s v="ŁÓDŹ"/>
    <s v="DDU"/>
    <x v="2"/>
    <n v="1"/>
    <s v="AIR"/>
    <s v="TRUCK"/>
    <s v="WARSZAWA"/>
    <s v="1"/>
    <s v="568/2016/4"/>
    <n v="54"/>
    <x v="2"/>
    <x v="15"/>
    <x v="3"/>
    <n v="1"/>
    <m/>
    <n v="503"/>
    <n v="0"/>
    <n v="0"/>
    <n v="0"/>
    <n v="7888"/>
    <n v="11"/>
    <s v="Bangladesh"/>
    <n v="8"/>
    <n v="3"/>
    <s v="LCL"/>
    <s v="LCL"/>
  </r>
  <r>
    <s v="2016-08-18"/>
    <s v="2016-08-28"/>
    <s v="2016-08-31"/>
    <s v="2016-08-31"/>
    <n v="10"/>
    <n v="13"/>
    <s v="ŁÓDŹ"/>
    <s v="DDU"/>
    <x v="2"/>
    <n v="1"/>
    <s v="AIR"/>
    <s v="TRUCK"/>
    <s v="WARSZAWA"/>
    <s v="1"/>
    <s v="42575/2015/16"/>
    <n v="54"/>
    <x v="2"/>
    <x v="83"/>
    <x v="3"/>
    <n v="1"/>
    <m/>
    <n v="241"/>
    <n v="0"/>
    <n v="0"/>
    <n v="0"/>
    <n v="5721"/>
    <n v="12.86"/>
    <s v="Bangladesh"/>
    <n v="9"/>
    <n v="4"/>
    <s v="LCL"/>
    <s v="LCL"/>
  </r>
  <r>
    <s v="2016-08-18"/>
    <s v="2016-09-01"/>
    <s v="2016-09-05"/>
    <s v="2016-09-05"/>
    <n v="14"/>
    <n v="18"/>
    <s v="ŁÓDŹ"/>
    <s v="DDU"/>
    <x v="4"/>
    <n v="0"/>
    <s v="ARDU5010877,ARDU5010882,ARDU5010898"/>
    <s v="RAILWAY"/>
    <s v="MAŁASZEWICZE"/>
    <s v="1"/>
    <s v="62103/AW16/4"/>
    <n v="52"/>
    <x v="2"/>
    <x v="0"/>
    <x v="0"/>
    <m/>
    <n v="1"/>
    <n v="4056"/>
    <n v="0"/>
    <n v="3"/>
    <n v="0"/>
    <n v="63798"/>
    <n v="166.27"/>
    <s v="People's Republic of China"/>
    <n v="116"/>
    <n v="50"/>
    <n v="40"/>
    <s v="40"/>
  </r>
  <r>
    <m/>
    <m/>
    <m/>
    <m/>
    <m/>
    <m/>
    <m/>
    <m/>
    <x v="0"/>
    <m/>
    <m/>
    <m/>
    <m/>
    <m/>
    <m/>
    <m/>
    <x v="1"/>
    <x v="16"/>
    <x v="0"/>
    <m/>
    <n v="1"/>
    <m/>
    <m/>
    <m/>
    <m/>
    <m/>
    <m/>
    <m/>
    <n v="0"/>
    <n v="0"/>
    <n v="20"/>
    <m/>
  </r>
  <r>
    <s v="2016-08-19"/>
    <s v="2016-08-25"/>
    <s v="2016-08-30"/>
    <s v="2016-08-30"/>
    <n v="6"/>
    <n v="11"/>
    <s v="ŁÓDŹ"/>
    <s v="DDU"/>
    <x v="2"/>
    <n v="1"/>
    <s v="AIR"/>
    <s v="TRUCK"/>
    <s v="WARSZAWA"/>
    <s v="1"/>
    <s v="42575/2015/18"/>
    <n v="54"/>
    <x v="2"/>
    <x v="83"/>
    <x v="3"/>
    <n v="1"/>
    <m/>
    <n v="760"/>
    <n v="0"/>
    <n v="0"/>
    <n v="0"/>
    <n v="9734"/>
    <n v="22.27"/>
    <s v="Bangladesh"/>
    <n v="16"/>
    <n v="7"/>
    <s v="20"/>
    <s v="LCL"/>
  </r>
  <r>
    <s v="2016-08-19"/>
    <s v="2016-09-23"/>
    <s v="2016-09-29"/>
    <s v="2016-09-29"/>
    <n v="35"/>
    <n v="41"/>
    <s v="NINGBO"/>
    <s v="FOB"/>
    <x v="0"/>
    <n v="0"/>
    <s v="MSKU0632461"/>
    <s v="RAILWAY"/>
    <s v="GDAŃSK"/>
    <s v="1"/>
    <s v="577/2016/22"/>
    <n v="54"/>
    <x v="2"/>
    <x v="0"/>
    <x v="0"/>
    <m/>
    <n v="1"/>
    <n v="1629"/>
    <n v="0"/>
    <n v="0"/>
    <n v="1"/>
    <n v="31117"/>
    <n v="62.35"/>
    <s v="People's Republic of China"/>
    <n v="44"/>
    <n v="19"/>
    <s v="40"/>
    <s v="20"/>
  </r>
  <r>
    <s v="2016-08-19"/>
    <s v="2016-09-28"/>
    <s v="2016-10-04"/>
    <s v="2016-10-04"/>
    <n v="40"/>
    <n v="46"/>
    <s v="SHANGHAI"/>
    <s v="FOB"/>
    <x v="0"/>
    <n v="0"/>
    <s v="HLXU3325892,TCLU4155436"/>
    <s v="RAILWAY"/>
    <s v="GDAŃSK"/>
    <s v="1"/>
    <s v="275/2016/19"/>
    <n v="54"/>
    <x v="2"/>
    <x v="13"/>
    <x v="0"/>
    <m/>
    <n v="1"/>
    <n v="731"/>
    <n v="1"/>
    <n v="1"/>
    <n v="0"/>
    <n v="8032"/>
    <n v="68.97"/>
    <s v="People's Republic of China"/>
    <n v="48"/>
    <n v="21"/>
    <s v="40"/>
    <s v="20"/>
  </r>
  <r>
    <s v="2016-08-19"/>
    <s v="2016-09-28"/>
    <s v="2016-10-04"/>
    <s v="2016-10-04"/>
    <n v="40"/>
    <n v="46"/>
    <s v="SHANGHAI"/>
    <s v="FOB"/>
    <x v="0"/>
    <n v="1"/>
    <s v="GESU1211912"/>
    <s v="RAILWAY"/>
    <s v="GDAŃSK"/>
    <s v="1"/>
    <s v="1071/2016/8"/>
    <n v="52"/>
    <x v="2"/>
    <x v="44"/>
    <x v="2"/>
    <m/>
    <n v="1"/>
    <n v="234"/>
    <n v="1"/>
    <n v="0"/>
    <n v="0"/>
    <n v="3520"/>
    <n v="2.25"/>
    <s v="People's Republic of China"/>
    <n v="2"/>
    <n v="1"/>
    <s v="LCL"/>
    <s v="LCL"/>
  </r>
  <r>
    <s v="2016-08-19"/>
    <s v="2016-09-28"/>
    <s v="2016-10-04"/>
    <s v="2016-10-04"/>
    <n v="40"/>
    <n v="46"/>
    <s v="SHANGHAI"/>
    <s v="FOB"/>
    <x v="0"/>
    <n v="1"/>
    <m/>
    <s v="RAILWAY"/>
    <s v="GDAŃSK"/>
    <s v="1"/>
    <s v="1799/2016/4"/>
    <n v="52"/>
    <x v="2"/>
    <x v="32"/>
    <x v="2"/>
    <m/>
    <n v="1"/>
    <n v="34"/>
    <m/>
    <m/>
    <m/>
    <n v="4000"/>
    <n v="2.4500000000000002"/>
    <s v="People's Republic of China"/>
    <n v="2"/>
    <n v="1"/>
    <s v="LCL"/>
    <s v="LCL"/>
  </r>
  <r>
    <s v="2016-08-19"/>
    <s v="2016-09-28"/>
    <s v="2016-10-04"/>
    <s v="2016-10-04"/>
    <n v="40"/>
    <n v="46"/>
    <s v="SHANGHAI"/>
    <s v="FOB"/>
    <x v="0"/>
    <n v="1"/>
    <m/>
    <s v="RAILWAY"/>
    <s v="GDAŃSK"/>
    <s v="1"/>
    <s v="578/2016/3"/>
    <n v="54"/>
    <x v="2"/>
    <x v="74"/>
    <x v="2"/>
    <m/>
    <n v="1"/>
    <n v="306"/>
    <m/>
    <m/>
    <m/>
    <n v="21600"/>
    <n v="24.38"/>
    <s v="People's Republic of China"/>
    <n v="17"/>
    <n v="7"/>
    <s v="20"/>
    <s v="LCL"/>
  </r>
  <r>
    <s v="2016-08-20"/>
    <s v="2016-08-23"/>
    <s v="2016-09-29"/>
    <s v="2016-09-29"/>
    <n v="3"/>
    <n v="40"/>
    <s v="ŁÓDŹ"/>
    <s v="DDU"/>
    <x v="2"/>
    <n v="1"/>
    <s v="AIR"/>
    <s v="TRUCK"/>
    <s v="FRANKFURT"/>
    <s v="1"/>
    <s v="43188/2015/20"/>
    <n v="54"/>
    <x v="2"/>
    <x v="14"/>
    <x v="3"/>
    <n v="1"/>
    <m/>
    <n v="1248"/>
    <n v="0"/>
    <n v="0"/>
    <n v="0"/>
    <n v="24913"/>
    <n v="17.21"/>
    <s v="Bangladesh"/>
    <n v="12"/>
    <n v="5"/>
    <s v="LCL"/>
    <s v="LCL"/>
  </r>
  <r>
    <s v="2016-08-20"/>
    <s v="2016-08-29"/>
    <s v="2016-08-29"/>
    <s v="2016-08-29"/>
    <n v="9"/>
    <n v="9"/>
    <s v="ISTANBUL"/>
    <s v="FCA"/>
    <x v="3"/>
    <n v="1"/>
    <m/>
    <s v="TRUCK"/>
    <s v="ŁÓDŹ"/>
    <s v="1"/>
    <s v="2175/2016/2"/>
    <n v="54"/>
    <x v="2"/>
    <x v="57"/>
    <x v="1"/>
    <m/>
    <n v="1"/>
    <n v="380"/>
    <n v="0"/>
    <n v="0"/>
    <n v="0"/>
    <n v="34920"/>
    <n v="27.36"/>
    <s v="Turkey"/>
    <n v="19"/>
    <n v="8"/>
    <s v="20"/>
    <s v="LCL"/>
  </r>
  <r>
    <s v="2016-08-20"/>
    <s v="2016-09-28"/>
    <s v="2016-10-05"/>
    <s v="2016-10-05"/>
    <n v="39"/>
    <n v="46"/>
    <s v="NINGBO"/>
    <s v="FOB"/>
    <x v="0"/>
    <n v="0"/>
    <s v="HLXU4320215,HLXU5237893"/>
    <s v="RAILWAY"/>
    <s v="GDAŃSK"/>
    <s v="1"/>
    <s v="707/2016/3"/>
    <n v="54"/>
    <x v="2"/>
    <x v="39"/>
    <x v="0"/>
    <m/>
    <n v="1"/>
    <n v="3330"/>
    <n v="0"/>
    <n v="2"/>
    <n v="0"/>
    <n v="54917"/>
    <n v="106.46"/>
    <s v="People's Republic of China"/>
    <n v="75"/>
    <n v="32"/>
    <s v="45"/>
    <s v="40"/>
  </r>
  <r>
    <s v="2016-08-21"/>
    <s v="2016-10-07"/>
    <s v="2016-10-10"/>
    <s v="2016-10-10"/>
    <n v="47"/>
    <n v="50"/>
    <s v="CHITTAGONG"/>
    <s v="FOB"/>
    <x v="0"/>
    <n v="0"/>
    <s v="MSKU9972056"/>
    <s v="TRUCK"/>
    <s v="GDAŃSK"/>
    <s v="1"/>
    <s v="568/2016/7"/>
    <n v="54"/>
    <x v="2"/>
    <x v="15"/>
    <x v="0"/>
    <m/>
    <n v="1"/>
    <n v="1193"/>
    <n v="0"/>
    <n v="0"/>
    <n v="1"/>
    <n v="25036"/>
    <n v="69.86"/>
    <s v="Bangladesh"/>
    <n v="49"/>
    <n v="21"/>
    <s v="40"/>
    <s v="20"/>
  </r>
  <r>
    <s v="2016-08-21"/>
    <s v="2016-10-07"/>
    <s v="2016-10-12"/>
    <s v="2016-10-12"/>
    <n v="47"/>
    <n v="52"/>
    <s v="CHITTAGONG"/>
    <s v="FOB"/>
    <x v="0"/>
    <n v="1"/>
    <s v="PONU8080332"/>
    <s v="RAILWAY"/>
    <s v="GDAŃSK"/>
    <s v="1"/>
    <s v="43189/2015/14"/>
    <n v="54"/>
    <x v="2"/>
    <x v="3"/>
    <x v="2"/>
    <m/>
    <n v="1"/>
    <n v="534"/>
    <n v="0"/>
    <n v="0"/>
    <n v="1"/>
    <n v="5837"/>
    <n v="12.46"/>
    <s v="Bangladesh"/>
    <n v="9"/>
    <n v="4"/>
    <s v="LCL"/>
    <s v="LCL"/>
  </r>
  <r>
    <s v="2016-08-21"/>
    <s v="2016-10-07"/>
    <s v="2016-10-12"/>
    <s v="2016-10-12"/>
    <n v="47"/>
    <n v="52"/>
    <s v="CHITTAGONG"/>
    <s v="FOB"/>
    <x v="0"/>
    <n v="1"/>
    <m/>
    <s v="RAILWAY"/>
    <s v="GDAŃSK"/>
    <s v="1"/>
    <s v="571/2016/14"/>
    <n v="54"/>
    <x v="2"/>
    <x v="17"/>
    <x v="2"/>
    <m/>
    <n v="1"/>
    <n v="1393"/>
    <m/>
    <m/>
    <m/>
    <n v="20339"/>
    <n v="30.81"/>
    <s v="Bangladesh"/>
    <n v="22"/>
    <n v="9"/>
    <s v="20"/>
    <s v="LCL"/>
  </r>
  <r>
    <s v="2016-08-21"/>
    <s v="2016-10-07"/>
    <s v="2016-10-12"/>
    <s v="2016-10-12"/>
    <n v="47"/>
    <n v="52"/>
    <s v="CHITTAGONG"/>
    <s v="FOB"/>
    <x v="0"/>
    <n v="1"/>
    <m/>
    <s v="RAILWAY"/>
    <s v="GDAŃSK"/>
    <s v="1"/>
    <s v="574/2016/5"/>
    <n v="54"/>
    <x v="2"/>
    <x v="5"/>
    <x v="2"/>
    <m/>
    <n v="1"/>
    <n v="1254"/>
    <m/>
    <m/>
    <m/>
    <n v="24269"/>
    <n v="23.51"/>
    <s v="Bangladesh"/>
    <n v="16"/>
    <n v="7"/>
    <s v="20"/>
    <s v="LCL"/>
  </r>
  <r>
    <s v="2016-08-23"/>
    <s v="2016-08-29"/>
    <s v="2016-09-15"/>
    <s v="2016-09-15"/>
    <n v="6"/>
    <n v="23"/>
    <s v="ŁÓDŹ"/>
    <s v="DDU"/>
    <x v="5"/>
    <n v="1"/>
    <s v="AIR"/>
    <s v="TRUCK"/>
    <s v="FRANKFURT"/>
    <s v="1"/>
    <s v="43185/2015/19"/>
    <n v="54"/>
    <x v="2"/>
    <x v="63"/>
    <x v="3"/>
    <n v="1"/>
    <m/>
    <n v="1370"/>
    <n v="0"/>
    <n v="0"/>
    <n v="0"/>
    <n v="23434"/>
    <n v="22.61"/>
    <s v="Bangladesh"/>
    <n v="16"/>
    <n v="7"/>
    <s v="20"/>
    <s v="LCL"/>
  </r>
  <r>
    <s v="2016-08-23"/>
    <s v="2016-08-29"/>
    <s v="2016-09-15"/>
    <s v="2016-09-15"/>
    <n v="6"/>
    <n v="23"/>
    <s v="ŁÓDŹ"/>
    <s v="DDU"/>
    <x v="5"/>
    <n v="1"/>
    <s v="AIR"/>
    <s v="TRUCK"/>
    <s v="FRANKFURT"/>
    <s v="1"/>
    <s v="43185/2015/2"/>
    <n v="54"/>
    <x v="2"/>
    <x v="63"/>
    <x v="3"/>
    <n v="1"/>
    <m/>
    <n v="728"/>
    <n v="0"/>
    <n v="0"/>
    <n v="0"/>
    <n v="11650"/>
    <n v="17.27"/>
    <s v="Bangladesh"/>
    <n v="12"/>
    <n v="5"/>
    <s v="LCL"/>
    <s v="LCL"/>
  </r>
  <r>
    <s v="2016-08-23"/>
    <s v="2016-09-03"/>
    <s v="2016-09-06"/>
    <s v="2016-09-06"/>
    <n v="11"/>
    <n v="14"/>
    <s v="ŁÓDŹ"/>
    <s v="DDU"/>
    <x v="4"/>
    <n v="0"/>
    <s v="CICU9880201"/>
    <s v="RAILWAY"/>
    <s v="MAŁASZEWICZE"/>
    <s v="1"/>
    <s v="275/2016/20"/>
    <n v="54"/>
    <x v="2"/>
    <x v="13"/>
    <x v="0"/>
    <m/>
    <n v="1"/>
    <n v="968"/>
    <n v="0"/>
    <n v="1"/>
    <n v="0"/>
    <n v="9815"/>
    <m/>
    <s v="People's Republic of China"/>
    <n v="0"/>
    <n v="0"/>
    <s v="LCL"/>
    <s v="LCL"/>
  </r>
  <r>
    <s v="2016-08-25"/>
    <s v="2016-08-27"/>
    <s v="2016-09-06"/>
    <s v="2016-09-06"/>
    <n v="2"/>
    <n v="12"/>
    <s v="ŁÓDŹ"/>
    <s v="DDU"/>
    <x v="2"/>
    <n v="1"/>
    <s v="AIR"/>
    <s v="TRUCK"/>
    <s v="WARSZAWA"/>
    <s v="1"/>
    <s v="3706/2016/1"/>
    <n v="54"/>
    <x v="2"/>
    <x v="56"/>
    <x v="3"/>
    <n v="1"/>
    <m/>
    <n v="248"/>
    <n v="0"/>
    <n v="0"/>
    <n v="0"/>
    <n v="4090"/>
    <m/>
    <s v="India"/>
    <n v="0"/>
    <n v="0"/>
    <s v="LCL"/>
    <s v="LCL"/>
  </r>
  <r>
    <s v="2016-08-25"/>
    <s v="2016-09-02"/>
    <s v="2016-09-05"/>
    <s v="2016-09-05"/>
    <n v="8"/>
    <n v="11"/>
    <s v="ŁÓDŹ"/>
    <s v="DDU"/>
    <x v="2"/>
    <n v="1"/>
    <s v="AIR"/>
    <s v="TRUCK"/>
    <s v="FRANKFURT"/>
    <s v="1"/>
    <s v="574/2016/4"/>
    <n v="54"/>
    <x v="2"/>
    <x v="5"/>
    <x v="3"/>
    <n v="1"/>
    <m/>
    <n v="547"/>
    <n v="0"/>
    <n v="0"/>
    <n v="0"/>
    <n v="9063"/>
    <m/>
    <s v="Bangladesh"/>
    <n v="0"/>
    <n v="0"/>
    <s v="LCL"/>
    <s v="LCL"/>
  </r>
  <r>
    <s v="2016-08-25"/>
    <s v="2016-09-06"/>
    <s v="2016-09-09"/>
    <s v="2016-09-09"/>
    <n v="12"/>
    <n v="15"/>
    <s v="ŁÓDŹ"/>
    <s v="DDU"/>
    <x v="4"/>
    <n v="0"/>
    <s v="CICU9913049"/>
    <s v="RAILWAY"/>
    <s v="MAŁASZEWICZE"/>
    <s v="1"/>
    <s v="275/2016/4"/>
    <n v="54"/>
    <x v="2"/>
    <x v="13"/>
    <x v="0"/>
    <m/>
    <n v="1"/>
    <n v="465"/>
    <n v="1"/>
    <n v="0"/>
    <n v="0"/>
    <n v="4736"/>
    <m/>
    <s v="People's Republic of China"/>
    <n v="0"/>
    <n v="0"/>
    <s v="LCL"/>
    <s v="LCL"/>
  </r>
  <r>
    <s v="2016-08-25"/>
    <s v="2016-09-08"/>
    <s v="2016-09-12"/>
    <s v="2016-09-12"/>
    <n v="14"/>
    <n v="18"/>
    <s v="ŁÓDŹ"/>
    <s v="DDU"/>
    <x v="4"/>
    <n v="1"/>
    <s v="WSCU9013176"/>
    <s v="RAILWAY"/>
    <s v="MAŁASZEWICZE"/>
    <s v="1"/>
    <s v="2581/2016/3"/>
    <n v="52"/>
    <x v="2"/>
    <x v="55"/>
    <x v="2"/>
    <m/>
    <n v="1"/>
    <n v="234"/>
    <n v="0"/>
    <n v="1"/>
    <n v="0"/>
    <n v="1832"/>
    <m/>
    <s v="People's Republic of China"/>
    <n v="0"/>
    <n v="0"/>
    <s v="LCL"/>
    <s v="LCL"/>
  </r>
  <r>
    <s v="2016-08-25"/>
    <s v="2016-09-08"/>
    <s v="2016-09-12"/>
    <s v="2016-09-12"/>
    <n v="14"/>
    <n v="18"/>
    <s v="ŁÓDŹ"/>
    <s v="DDU"/>
    <x v="4"/>
    <n v="1"/>
    <m/>
    <s v="RAILWAY"/>
    <s v="MAŁASZEWICZE"/>
    <s v="1"/>
    <s v="278/2016/12"/>
    <n v="54"/>
    <x v="2"/>
    <x v="55"/>
    <x v="2"/>
    <m/>
    <n v="1"/>
    <n v="1495"/>
    <m/>
    <m/>
    <m/>
    <n v="23215"/>
    <m/>
    <s v="People's Republic of China"/>
    <n v="0"/>
    <n v="0"/>
    <s v="LCL"/>
    <s v="LCL"/>
  </r>
  <r>
    <s v="2016-08-25"/>
    <s v="2016-10-14"/>
    <s v="2016-10-20"/>
    <s v="2016-10-20"/>
    <n v="50"/>
    <n v="56"/>
    <s v="CHITTAGONG"/>
    <s v="FOB"/>
    <x v="0"/>
    <n v="1"/>
    <s v="MRKU0403674"/>
    <s v="RAILWAY"/>
    <s v="GDYNIA"/>
    <s v="1"/>
    <s v="13227/2016/2"/>
    <n v="54"/>
    <x v="2"/>
    <x v="77"/>
    <x v="2"/>
    <m/>
    <n v="1"/>
    <n v="265"/>
    <n v="0"/>
    <n v="1"/>
    <n v="0"/>
    <n v="4609"/>
    <n v="3.29"/>
    <s v="Bangladesh"/>
    <n v="2"/>
    <n v="1"/>
    <s v="LCL"/>
    <s v="LCL"/>
  </r>
  <r>
    <s v="2016-08-25"/>
    <s v="2016-10-14"/>
    <s v="2016-10-20"/>
    <s v="2016-10-20"/>
    <n v="50"/>
    <n v="56"/>
    <s v="CHITTAGONG"/>
    <s v="FOB"/>
    <x v="0"/>
    <n v="1"/>
    <m/>
    <s v="RAILWAY"/>
    <s v="GDYNIA"/>
    <s v="1"/>
    <s v="43189/2015/15"/>
    <n v="54"/>
    <x v="2"/>
    <x v="3"/>
    <x v="2"/>
    <m/>
    <n v="1"/>
    <n v="968"/>
    <m/>
    <m/>
    <m/>
    <n v="11942"/>
    <n v="28.34"/>
    <s v="Bangladesh"/>
    <n v="20"/>
    <n v="9"/>
    <s v="20"/>
    <s v="LCL"/>
  </r>
  <r>
    <s v="2016-08-25"/>
    <s v="2016-10-14"/>
    <s v="2016-10-20"/>
    <s v="2016-10-20"/>
    <n v="50"/>
    <n v="56"/>
    <s v="CHITTAGONG"/>
    <s v="FOB"/>
    <x v="0"/>
    <n v="1"/>
    <m/>
    <s v="RAILWAY"/>
    <s v="GDYNIA"/>
    <s v="1"/>
    <s v="571/2016/15"/>
    <n v="54"/>
    <x v="2"/>
    <x v="17"/>
    <x v="2"/>
    <m/>
    <n v="1"/>
    <n v="255"/>
    <m/>
    <m/>
    <m/>
    <n v="4011"/>
    <n v="4.05"/>
    <s v="Bangladesh"/>
    <n v="3"/>
    <n v="1"/>
    <s v="LCL"/>
    <s v="LCL"/>
  </r>
  <r>
    <s v="2016-08-25"/>
    <s v="2016-10-14"/>
    <s v="2016-10-20"/>
    <s v="2016-10-20"/>
    <n v="50"/>
    <n v="56"/>
    <s v="CHITTAGONG"/>
    <s v="FOB"/>
    <x v="0"/>
    <n v="1"/>
    <m/>
    <s v="RAILWAY"/>
    <s v="GDYNIA"/>
    <s v="1"/>
    <s v="697/2016/25"/>
    <n v="54"/>
    <x v="2"/>
    <x v="18"/>
    <x v="2"/>
    <m/>
    <n v="1"/>
    <n v="603"/>
    <m/>
    <m/>
    <m/>
    <n v="8362"/>
    <n v="12.97"/>
    <s v="Bangladesh"/>
    <n v="9"/>
    <n v="4"/>
    <s v="LCL"/>
    <s v="LCL"/>
  </r>
  <r>
    <s v="2016-08-25"/>
    <s v="2016-10-14"/>
    <s v="2016-10-20"/>
    <s v="2016-10-20"/>
    <n v="50"/>
    <n v="56"/>
    <s v="CHITTAGONG"/>
    <s v="FOB"/>
    <x v="0"/>
    <n v="1"/>
    <m/>
    <s v="RAILWAY"/>
    <s v="GDYNIA"/>
    <s v="1"/>
    <s v="697/2016/4"/>
    <n v="54"/>
    <x v="2"/>
    <x v="18"/>
    <x v="2"/>
    <m/>
    <n v="1"/>
    <n v="298"/>
    <m/>
    <m/>
    <m/>
    <n v="4024"/>
    <n v="8.43"/>
    <s v="Bangladesh"/>
    <n v="6"/>
    <n v="3"/>
    <s v="LCL"/>
    <s v="LCL"/>
  </r>
  <r>
    <s v="2016-08-26"/>
    <s v="2016-08-28"/>
    <s v="2016-08-31"/>
    <s v="2016-08-31"/>
    <n v="2"/>
    <n v="5"/>
    <s v="ŁÓDŹ"/>
    <s v="DDU"/>
    <x v="2"/>
    <n v="1"/>
    <s v="AIR"/>
    <s v="TRUCK"/>
    <s v="WARSZAWA"/>
    <s v="1"/>
    <s v="577/2016/3"/>
    <n v="54"/>
    <x v="2"/>
    <x v="0"/>
    <x v="3"/>
    <n v="1"/>
    <m/>
    <n v="504"/>
    <n v="0"/>
    <n v="0"/>
    <n v="0"/>
    <n v="8090"/>
    <n v="11.89"/>
    <s v="People's Republic of China"/>
    <n v="8"/>
    <n v="4"/>
    <s v="LCL"/>
    <s v="LCL"/>
  </r>
  <r>
    <s v="2016-08-26"/>
    <s v="2016-09-30"/>
    <s v="2016-10-06"/>
    <s v="2016-10-06"/>
    <n v="35"/>
    <n v="41"/>
    <s v="NINGBO"/>
    <s v="FOB"/>
    <x v="0"/>
    <n v="0"/>
    <s v="MRKU0181330,MRKU1023010,MSKU6356550"/>
    <s v="RAILWAY"/>
    <s v="GDAŃSK"/>
    <s v="1"/>
    <s v="577/2016/5"/>
    <n v="54"/>
    <x v="2"/>
    <x v="0"/>
    <x v="0"/>
    <m/>
    <n v="1"/>
    <n v="3407"/>
    <n v="0"/>
    <n v="3"/>
    <n v="0"/>
    <n v="57354"/>
    <n v="135.11000000000001"/>
    <s v="People's Republic of China"/>
    <n v="95"/>
    <n v="41"/>
    <s v="???ilość kont"/>
    <s v="40"/>
  </r>
  <r>
    <s v="2016-08-26"/>
    <s v="2016-09-30"/>
    <s v="2016-10-07"/>
    <s v="2016-10-07"/>
    <n v="35"/>
    <n v="42"/>
    <s v="NINGBO"/>
    <s v="FOB"/>
    <x v="0"/>
    <n v="1"/>
    <s v="LCL"/>
    <s v="TRUCK"/>
    <s v="GDAŃSK"/>
    <s v="1"/>
    <s v="3520/2016/3"/>
    <n v="54"/>
    <x v="2"/>
    <x v="72"/>
    <x v="1"/>
    <m/>
    <n v="1"/>
    <n v="299"/>
    <n v="0"/>
    <n v="0"/>
    <n v="0"/>
    <n v="3809"/>
    <n v="6.04"/>
    <s v="People's Republic of China"/>
    <n v="4"/>
    <n v="2"/>
    <s v="LCL"/>
    <s v="LCL"/>
  </r>
  <r>
    <s v="2016-08-26"/>
    <s v="2016-10-08"/>
    <s v="2016-10-13"/>
    <s v="2016-10-13"/>
    <n v="43"/>
    <n v="48"/>
    <s v="SHANGHAI"/>
    <s v="FOB"/>
    <x v="0"/>
    <n v="0"/>
    <s v="TCLU4145145"/>
    <s v="TRUCK"/>
    <s v="GDAŃSK"/>
    <s v="1"/>
    <s v="8343/2016/5"/>
    <n v="51"/>
    <x v="2"/>
    <x v="79"/>
    <x v="0"/>
    <m/>
    <n v="1"/>
    <n v="1093"/>
    <n v="0"/>
    <n v="1"/>
    <n v="0"/>
    <n v="12080"/>
    <n v="35.409999999999997"/>
    <s v="People's Republic of China"/>
    <n v="25"/>
    <n v="11"/>
    <s v="20"/>
    <s v="LCL"/>
  </r>
  <r>
    <s v="2016-08-27"/>
    <s v="2016-09-07"/>
    <s v="2016-09-13"/>
    <s v="2016-09-13"/>
    <n v="11"/>
    <n v="17"/>
    <s v="ŁÓDŹ"/>
    <s v="DDU"/>
    <x v="4"/>
    <n v="0"/>
    <s v="WSCU8626044"/>
    <s v="RAILWAY"/>
    <s v="MAŁASZEWICZE"/>
    <s v="1"/>
    <s v="1037/2016/3"/>
    <n v="54"/>
    <x v="2"/>
    <x v="8"/>
    <x v="0"/>
    <m/>
    <n v="1"/>
    <n v="2621"/>
    <n v="0"/>
    <n v="1"/>
    <n v="0"/>
    <n v="43465"/>
    <m/>
    <s v="People's Republic of China"/>
    <n v="0"/>
    <n v="0"/>
    <s v="LCL"/>
    <s v="LCL"/>
  </r>
  <r>
    <s v="2016-08-28"/>
    <s v="2016-09-02"/>
    <s v="2016-09-08"/>
    <s v="2016-09-08"/>
    <n v="5"/>
    <n v="11"/>
    <s v="ŁÓDŹ"/>
    <s v="DDU"/>
    <x v="2"/>
    <n v="1"/>
    <s v="AIR"/>
    <s v="TRUCK"/>
    <s v="WARSZAWA"/>
    <s v="1"/>
    <s v="1019/2016/3"/>
    <n v="54"/>
    <x v="2"/>
    <x v="75"/>
    <x v="3"/>
    <n v="1"/>
    <m/>
    <n v="449"/>
    <n v="0"/>
    <n v="0"/>
    <n v="0"/>
    <n v="5335"/>
    <m/>
    <s v="Bangladesh"/>
    <n v="0"/>
    <n v="0"/>
    <s v="LCL"/>
    <s v="LCL"/>
  </r>
  <r>
    <s v="2016-08-30"/>
    <s v="2016-09-07"/>
    <s v="2016-09-09"/>
    <s v="2016-09-09"/>
    <n v="8"/>
    <n v="10"/>
    <s v="ŁÓDŹ"/>
    <s v="DDU"/>
    <x v="2"/>
    <n v="1"/>
    <s v="AIR"/>
    <s v="TRUCK"/>
    <s v="WARSZAWA"/>
    <s v="1"/>
    <s v="42575/2015/19"/>
    <n v="54"/>
    <x v="2"/>
    <x v="83"/>
    <x v="3"/>
    <n v="1"/>
    <m/>
    <n v="542"/>
    <n v="0"/>
    <n v="0"/>
    <n v="0"/>
    <n v="6478"/>
    <m/>
    <s v="Bangladesh"/>
    <n v="0"/>
    <n v="0"/>
    <s v="LCL"/>
    <s v="LCL"/>
  </r>
  <r>
    <s v="2016-08-30"/>
    <s v="2016-09-07"/>
    <s v="2016-09-27"/>
    <s v="2016-09-27"/>
    <n v="8"/>
    <n v="28"/>
    <s v="ŁÓDŹ"/>
    <s v="DDU"/>
    <x v="5"/>
    <n v="1"/>
    <s v="AIR"/>
    <s v="TRUCK"/>
    <s v="FRANKFURT"/>
    <s v="1"/>
    <s v="697/2016/27"/>
    <n v="54"/>
    <x v="2"/>
    <x v="18"/>
    <x v="3"/>
    <n v="1"/>
    <m/>
    <n v="593"/>
    <n v="0"/>
    <n v="0"/>
    <n v="0"/>
    <n v="14595"/>
    <n v="44.49"/>
    <s v="Bangladesh"/>
    <n v="31"/>
    <n v="13"/>
    <s v="40"/>
    <s v="LCL"/>
  </r>
  <r>
    <s v="2016-08-30"/>
    <s v="2016-10-14"/>
    <s v="2016-10-19"/>
    <s v="2016-10-19"/>
    <n v="45"/>
    <n v="50"/>
    <s v="CHITTAGONG"/>
    <s v="FOB"/>
    <x v="0"/>
    <n v="1"/>
    <s v="MRKU8228860"/>
    <s v="TRUCK"/>
    <s v="GDYNIA"/>
    <s v="1"/>
    <s v="43188/2015/28"/>
    <n v="54"/>
    <x v="2"/>
    <x v="14"/>
    <x v="2"/>
    <m/>
    <n v="1"/>
    <n v="255"/>
    <n v="1"/>
    <n v="0"/>
    <n v="0"/>
    <n v="4503"/>
    <n v="3.28"/>
    <s v="Bangladesh"/>
    <n v="2"/>
    <n v="1"/>
    <s v="LCL"/>
    <s v="LCL"/>
  </r>
  <r>
    <s v="2016-08-30"/>
    <s v="2016-10-14"/>
    <s v="2016-10-19"/>
    <s v="2016-10-19"/>
    <n v="45"/>
    <n v="50"/>
    <s v="CHITTAGONG"/>
    <s v="FOB"/>
    <x v="0"/>
    <n v="1"/>
    <m/>
    <s v="TRUCK"/>
    <s v="GDYNIA"/>
    <s v="1"/>
    <s v="697/2016/29"/>
    <n v="54"/>
    <x v="2"/>
    <x v="18"/>
    <x v="2"/>
    <m/>
    <n v="1"/>
    <n v="469"/>
    <m/>
    <m/>
    <m/>
    <n v="9126"/>
    <n v="19.399999999999999"/>
    <s v="Bangladesh"/>
    <n v="14"/>
    <n v="6"/>
    <s v="LCL"/>
    <s v="LCL"/>
  </r>
  <r>
    <s v="2016-08-30"/>
    <s v="2016-10-14"/>
    <s v="2016-10-19"/>
    <s v="2016-10-19"/>
    <n v="45"/>
    <n v="50"/>
    <s v="CHITTAGONG"/>
    <s v="FOB"/>
    <x v="0"/>
    <n v="1"/>
    <s v="MRKU8644600"/>
    <s v="TRUCK"/>
    <s v="GDYNIA"/>
    <s v="1"/>
    <s v="571/2016/5"/>
    <n v="54"/>
    <x v="2"/>
    <x v="17"/>
    <x v="2"/>
    <m/>
    <n v="1"/>
    <n v="493"/>
    <n v="1"/>
    <n v="0"/>
    <n v="0"/>
    <n v="5460"/>
    <n v="13.34"/>
    <s v="Bangladesh"/>
    <n v="9"/>
    <n v="4"/>
    <s v="LCL"/>
    <s v="LCL"/>
  </r>
  <r>
    <s v="2016-08-30"/>
    <s v="2016-10-14"/>
    <s v="2016-10-19"/>
    <s v="2016-10-19"/>
    <n v="45"/>
    <n v="50"/>
    <s v="CHITTAGONG"/>
    <s v="FOB"/>
    <x v="0"/>
    <n v="1"/>
    <m/>
    <s v="TRUCK"/>
    <s v="GDYNIA"/>
    <s v="1"/>
    <s v="697/2016/30"/>
    <n v="54"/>
    <x v="2"/>
    <x v="18"/>
    <x v="2"/>
    <m/>
    <n v="1"/>
    <n v="558"/>
    <m/>
    <m/>
    <m/>
    <n v="7532"/>
    <n v="12.34"/>
    <s v="Bangladesh"/>
    <n v="9"/>
    <n v="4"/>
    <s v="LCL"/>
    <s v="LCL"/>
  </r>
  <r>
    <s v="2016-08-31"/>
    <s v="2016-10-07"/>
    <s v="2016-10-12"/>
    <s v="2016-10-12"/>
    <n v="37"/>
    <n v="42"/>
    <s v="TUTICORIN"/>
    <s v="FOB"/>
    <x v="0"/>
    <n v="0"/>
    <s v="MRKU7232193"/>
    <s v="RAILWAY"/>
    <s v="GDAŃSK"/>
    <s v="1"/>
    <s v="43183/2015/4"/>
    <n v="54"/>
    <x v="2"/>
    <x v="48"/>
    <x v="0"/>
    <m/>
    <n v="1"/>
    <n v="458"/>
    <n v="1"/>
    <n v="0"/>
    <n v="0"/>
    <n v="10067"/>
    <n v="11.45"/>
    <s v="India"/>
    <n v="8"/>
    <n v="3"/>
    <s v="LCL"/>
    <s v="LCL"/>
  </r>
  <r>
    <s v="2016-09-01"/>
    <s v="2016-09-06"/>
    <s v="2016-09-12"/>
    <s v="2016-09-12"/>
    <n v="5"/>
    <n v="11"/>
    <s v="ŁÓDŹ"/>
    <s v="DDU"/>
    <x v="2"/>
    <n v="1"/>
    <s v="AIR"/>
    <s v="TRUCK"/>
    <s v="WARSZAWA"/>
    <s v="1"/>
    <s v="43186/2015/6"/>
    <n v="54"/>
    <x v="2"/>
    <x v="87"/>
    <x v="3"/>
    <n v="1"/>
    <m/>
    <n v="515"/>
    <n v="0"/>
    <n v="0"/>
    <n v="0"/>
    <n v="8182"/>
    <m/>
    <s v="Islamic Republic of Pakistan"/>
    <n v="0"/>
    <n v="0"/>
    <s v="LCL"/>
    <s v="LCL"/>
  </r>
  <r>
    <s v="2016-09-01"/>
    <s v="2016-09-13"/>
    <s v="2016-09-14"/>
    <s v="2016-09-14"/>
    <n v="12"/>
    <n v="13"/>
    <s v="ŁÓDŹ"/>
    <s v="DDU"/>
    <x v="4"/>
    <n v="0"/>
    <s v="ARDU5010970"/>
    <s v="RAILWAY"/>
    <s v="MAŁASZEWICZE"/>
    <s v="1"/>
    <s v="577/2016/24"/>
    <n v="54"/>
    <x v="2"/>
    <x v="0"/>
    <x v="0"/>
    <m/>
    <n v="1"/>
    <n v="1559"/>
    <n v="0"/>
    <n v="1"/>
    <n v="0"/>
    <n v="29269"/>
    <n v="55.96"/>
    <s v="People's Republic of China"/>
    <n v="39"/>
    <n v="17"/>
    <s v="40"/>
    <s v="20"/>
  </r>
  <r>
    <s v="2016-09-02"/>
    <s v="2016-09-04"/>
    <s v="2016-09-16"/>
    <s v="2016-09-16"/>
    <n v="2"/>
    <n v="14"/>
    <s v="ŁÓDŹ"/>
    <s v="DDU"/>
    <x v="2"/>
    <n v="1"/>
    <s v="AIR"/>
    <s v="TRUCK"/>
    <s v="FRANKFURT"/>
    <s v="1"/>
    <s v="43187/2015/7"/>
    <n v="54"/>
    <x v="2"/>
    <x v="50"/>
    <x v="3"/>
    <n v="1"/>
    <m/>
    <n v="661"/>
    <n v="0"/>
    <n v="0"/>
    <n v="0"/>
    <n v="11597"/>
    <m/>
    <s v="Bangladesh"/>
    <n v="0"/>
    <n v="0"/>
    <s v="LCL"/>
    <s v="LCL"/>
  </r>
  <r>
    <s v="2016-09-02"/>
    <s v="2016-09-04"/>
    <s v="2016-09-16"/>
    <s v="2016-09-16"/>
    <n v="2"/>
    <n v="14"/>
    <s v="ŁÓDŹ"/>
    <s v="DDU"/>
    <x v="2"/>
    <n v="1"/>
    <s v="AIR"/>
    <s v="TRUCK"/>
    <s v="FRANKFURT"/>
    <s v="1"/>
    <s v="43187/2015/8"/>
    <n v="54"/>
    <x v="2"/>
    <x v="50"/>
    <x v="3"/>
    <n v="1"/>
    <m/>
    <n v="624"/>
    <n v="0"/>
    <n v="0"/>
    <n v="0"/>
    <n v="11847"/>
    <m/>
    <s v="Bangladesh"/>
    <n v="0"/>
    <n v="0"/>
    <s v="LCL"/>
    <s v="LCL"/>
  </r>
  <r>
    <s v="2016-09-02"/>
    <s v="2016-10-07"/>
    <s v="2016-10-12"/>
    <s v="2016-10-12"/>
    <n v="35"/>
    <n v="40"/>
    <s v="TUTICORIN"/>
    <s v="FOB"/>
    <x v="0"/>
    <n v="0"/>
    <s v="MSKU3833855"/>
    <s v="RAILWAY"/>
    <s v="GDAŃSK"/>
    <s v="1"/>
    <s v="43190/2015/5"/>
    <n v="54"/>
    <x v="2"/>
    <x v="10"/>
    <x v="0"/>
    <m/>
    <n v="1"/>
    <n v="873"/>
    <n v="1"/>
    <n v="0"/>
    <n v="0"/>
    <n v="16800"/>
    <n v="15.41"/>
    <s v="India"/>
    <n v="11"/>
    <n v="5"/>
    <s v="LCL"/>
    <s v="LCL"/>
  </r>
  <r>
    <s v="2016-09-03"/>
    <s v="2016-09-06"/>
    <s v="2016-09-13"/>
    <s v="2016-09-13"/>
    <n v="3"/>
    <n v="10"/>
    <s v="ŁÓDŹ"/>
    <s v="DDU"/>
    <x v="2"/>
    <n v="1"/>
    <s v="AIR"/>
    <s v="TRUCK"/>
    <s v="WARSZAWA"/>
    <s v="1"/>
    <s v="716/2016/3"/>
    <n v="54"/>
    <x v="2"/>
    <x v="21"/>
    <x v="3"/>
    <n v="1"/>
    <m/>
    <n v="909"/>
    <n v="0"/>
    <n v="0"/>
    <n v="0"/>
    <n v="13485"/>
    <m/>
    <s v="India"/>
    <n v="0"/>
    <n v="0"/>
    <s v="LCL"/>
    <s v="LCL"/>
  </r>
  <r>
    <s v="2016-09-03"/>
    <s v="2016-09-06"/>
    <s v="2016-09-16"/>
    <s v="2016-09-16"/>
    <n v="3"/>
    <n v="13"/>
    <s v="ŁÓDŹ"/>
    <s v="DDU"/>
    <x v="2"/>
    <n v="1"/>
    <s v="AIR"/>
    <s v="TRUCK"/>
    <s v="WARSZAWA"/>
    <s v="1"/>
    <s v="5344/2016/3"/>
    <n v="54"/>
    <x v="2"/>
    <x v="93"/>
    <x v="3"/>
    <n v="1"/>
    <m/>
    <n v="302"/>
    <n v="0"/>
    <n v="0"/>
    <n v="0"/>
    <n v="7210"/>
    <n v="4.62"/>
    <s v="Bangladesh"/>
    <n v="3"/>
    <n v="1"/>
    <s v="LCL"/>
    <s v="LCL"/>
  </r>
  <r>
    <s v="2016-09-04"/>
    <s v="2016-10-05"/>
    <s v="2016-10-25"/>
    <s v="2016-10-25"/>
    <n v="31"/>
    <n v="51"/>
    <s v="TUTICORIN"/>
    <s v="FOB"/>
    <x v="0"/>
    <n v="1"/>
    <s v="LCL"/>
    <s v="TRUCK"/>
    <s v="HAMBURG"/>
    <s v="1"/>
    <s v="716/2016/14"/>
    <n v="54"/>
    <x v="2"/>
    <x v="21"/>
    <x v="1"/>
    <m/>
    <n v="1"/>
    <n v="236"/>
    <n v="0"/>
    <n v="0"/>
    <n v="0"/>
    <n v="4323"/>
    <n v="4"/>
    <s v="India"/>
    <n v="3"/>
    <n v="1"/>
    <s v="LCL"/>
    <s v="LCL"/>
  </r>
  <r>
    <s v="2016-09-05"/>
    <s v="2016-09-07"/>
    <s v="2016-09-13"/>
    <s v="2016-09-13"/>
    <n v="2"/>
    <n v="8"/>
    <s v="ŁÓDŹ"/>
    <s v="DDU"/>
    <x v="2"/>
    <n v="1"/>
    <s v="AIR"/>
    <s v="TRUCK"/>
    <s v="WARSZAWA"/>
    <s v="1"/>
    <s v="606/2016/6"/>
    <n v="54"/>
    <x v="2"/>
    <x v="78"/>
    <x v="3"/>
    <n v="1"/>
    <m/>
    <n v="207"/>
    <n v="0"/>
    <n v="0"/>
    <n v="0"/>
    <n v="4085"/>
    <m/>
    <s v="Bangladesh"/>
    <n v="0"/>
    <n v="0"/>
    <s v="LCL"/>
    <s v="LCL"/>
  </r>
  <r>
    <s v="2016-09-06"/>
    <s v="2016-09-08"/>
    <s v="2016-09-28"/>
    <s v="2016-09-28"/>
    <n v="2"/>
    <n v="22"/>
    <s v="ŁÓDŹ"/>
    <s v="DDU"/>
    <x v="2"/>
    <n v="1"/>
    <s v="AIR"/>
    <s v="TRUCK"/>
    <s v="WARSZAWA"/>
    <s v="1"/>
    <s v="43188/2015/25"/>
    <n v="54"/>
    <x v="2"/>
    <x v="14"/>
    <x v="3"/>
    <n v="1"/>
    <m/>
    <n v="1202"/>
    <n v="0"/>
    <n v="0"/>
    <n v="0"/>
    <n v="28902"/>
    <m/>
    <s v="Bangladesh"/>
    <n v="0"/>
    <n v="0"/>
    <s v="LCL"/>
    <s v="LCL"/>
  </r>
  <r>
    <s v="2016-09-06"/>
    <s v="2016-09-16"/>
    <s v="2016-10-04"/>
    <s v="2016-10-04"/>
    <n v="10"/>
    <n v="28"/>
    <s v="ŁÓDŹ"/>
    <s v="DDU"/>
    <x v="5"/>
    <n v="1"/>
    <s v="AIR"/>
    <s v="TRUCK"/>
    <s v="WARSZAWA"/>
    <s v="1"/>
    <s v="43185/2015/20"/>
    <n v="54"/>
    <x v="2"/>
    <x v="63"/>
    <x v="3"/>
    <n v="1"/>
    <m/>
    <n v="887"/>
    <n v="0"/>
    <n v="0"/>
    <n v="0"/>
    <n v="15172"/>
    <n v="17.760000000000002"/>
    <s v="Bangladesh"/>
    <n v="12"/>
    <n v="5"/>
    <s v="LCL"/>
    <s v="LCL"/>
  </r>
  <r>
    <s v="2016-09-06"/>
    <s v="2016-09-16"/>
    <s v="2016-10-04"/>
    <s v="2016-10-04"/>
    <n v="10"/>
    <n v="28"/>
    <s v="ŁÓDŹ"/>
    <s v="DDU"/>
    <x v="5"/>
    <n v="1"/>
    <s v="AIR"/>
    <s v="TRUCK"/>
    <s v="WARSZAWA"/>
    <s v="1"/>
    <s v="43185/2015/21"/>
    <n v="54"/>
    <x v="2"/>
    <x v="63"/>
    <x v="3"/>
    <n v="1"/>
    <m/>
    <n v="874"/>
    <n v="0"/>
    <n v="0"/>
    <n v="0"/>
    <n v="14417"/>
    <n v="20.34"/>
    <s v="Bangladesh"/>
    <n v="14"/>
    <n v="6"/>
    <s v="LCL"/>
    <s v="LCL"/>
  </r>
  <r>
    <s v="2016-09-06"/>
    <s v="2016-09-16"/>
    <s v="2016-10-04"/>
    <s v="2016-10-04"/>
    <n v="10"/>
    <n v="28"/>
    <s v="ŁÓDŹ"/>
    <s v="DDU"/>
    <x v="5"/>
    <n v="1"/>
    <s v="AIR"/>
    <s v="TRUCK"/>
    <s v="WARSZAWA"/>
    <s v="1"/>
    <s v="43185/2015/22"/>
    <n v="54"/>
    <x v="2"/>
    <x v="63"/>
    <x v="3"/>
    <n v="1"/>
    <m/>
    <n v="844"/>
    <n v="0"/>
    <n v="0"/>
    <n v="0"/>
    <n v="16105"/>
    <n v="14.99"/>
    <s v="Bangladesh"/>
    <n v="10"/>
    <n v="4"/>
    <s v="LCL"/>
    <s v="LCL"/>
  </r>
  <r>
    <s v="2016-09-06"/>
    <s v="2016-09-19"/>
    <s v="2016-09-23"/>
    <s v="2016-09-23"/>
    <n v="13"/>
    <n v="17"/>
    <s v="ŁÓDŹ"/>
    <s v="DDU"/>
    <x v="4"/>
    <n v="1"/>
    <s v="LCL"/>
    <s v="RAILWAY"/>
    <s v="MAŁASZEWICZE"/>
    <s v="1"/>
    <s v="275/2016/22"/>
    <n v="54"/>
    <x v="2"/>
    <x v="13"/>
    <x v="1"/>
    <m/>
    <n v="1"/>
    <n v="280"/>
    <n v="0"/>
    <n v="0"/>
    <n v="0"/>
    <n v="3365"/>
    <n v="8.41"/>
    <s v="People's Republic of China"/>
    <n v="6"/>
    <n v="3"/>
    <s v="LCL"/>
    <s v="LCL"/>
  </r>
  <r>
    <s v="2016-09-07"/>
    <s v="2016-09-11"/>
    <s v="2016-09-20"/>
    <s v="2016-09-20"/>
    <n v="4"/>
    <n v="13"/>
    <s v="ŁÓDŹ"/>
    <s v="DDU"/>
    <x v="2"/>
    <n v="1"/>
    <s v="AIR"/>
    <s v="TRUCK"/>
    <s v="WARSZAWA"/>
    <s v="1"/>
    <s v="568/2016/31"/>
    <n v="54"/>
    <x v="2"/>
    <x v="15"/>
    <x v="3"/>
    <n v="1"/>
    <m/>
    <n v="7"/>
    <n v="0"/>
    <n v="0"/>
    <n v="0"/>
    <n v="160"/>
    <m/>
    <s v="Bangladesh"/>
    <n v="0"/>
    <n v="0"/>
    <s v="LCL"/>
    <s v="LCL"/>
  </r>
  <r>
    <s v="2016-09-07"/>
    <s v="2016-09-21"/>
    <s v="2016-09-29"/>
    <s v="2016-09-29"/>
    <n v="14"/>
    <n v="22"/>
    <s v="ŁÓDŹ"/>
    <s v="DDU"/>
    <x v="5"/>
    <n v="1"/>
    <s v="AIR"/>
    <s v="TRUCK"/>
    <s v="WARSZAWA"/>
    <s v="1"/>
    <s v="7694/2016/2"/>
    <n v="54"/>
    <x v="2"/>
    <x v="96"/>
    <x v="3"/>
    <n v="1"/>
    <m/>
    <n v="499"/>
    <n v="0"/>
    <n v="0"/>
    <n v="0"/>
    <n v="10583"/>
    <m/>
    <s v="Bangladesh"/>
    <n v="0"/>
    <n v="0"/>
    <s v="LCL"/>
    <s v="LCL"/>
  </r>
  <r>
    <s v="2016-09-08"/>
    <s v="2016-09-20"/>
    <s v="2016-09-30"/>
    <s v="2016-09-30"/>
    <n v="12"/>
    <n v="22"/>
    <s v="ŁÓDŹ"/>
    <s v="DDU"/>
    <x v="4"/>
    <n v="0"/>
    <s v="FSCU9193785,TRLU3718010,ZCSU8200221"/>
    <s v="RAILWAY"/>
    <s v="MAŁASZEWICZE"/>
    <s v="1"/>
    <s v="577/2016/23"/>
    <n v="54"/>
    <x v="2"/>
    <x v="0"/>
    <x v="0"/>
    <m/>
    <n v="1"/>
    <n v="2327"/>
    <n v="1"/>
    <n v="2"/>
    <n v="0"/>
    <n v="36355"/>
    <n v="149.77000000000001"/>
    <s v="People's Republic of China"/>
    <n v="105"/>
    <n v="45"/>
    <n v="40"/>
    <s v="40"/>
  </r>
  <r>
    <m/>
    <m/>
    <m/>
    <m/>
    <m/>
    <m/>
    <m/>
    <m/>
    <x v="4"/>
    <m/>
    <m/>
    <m/>
    <m/>
    <m/>
    <m/>
    <m/>
    <x v="1"/>
    <x v="16"/>
    <x v="0"/>
    <m/>
    <n v="1"/>
    <m/>
    <m/>
    <m/>
    <m/>
    <m/>
    <m/>
    <m/>
    <n v="0"/>
    <n v="0"/>
    <n v="20"/>
    <m/>
  </r>
  <r>
    <s v="2016-09-09"/>
    <s v="2016-09-13"/>
    <s v="2016-09-28"/>
    <s v="2016-09-28"/>
    <n v="4"/>
    <n v="19"/>
    <s v="ŁÓDŹ"/>
    <s v="DDU"/>
    <x v="2"/>
    <n v="1"/>
    <s v="AIR"/>
    <s v="TRUCK"/>
    <s v="WARSZAWA"/>
    <s v="1"/>
    <s v="43188/2015/26"/>
    <n v="54"/>
    <x v="2"/>
    <x v="14"/>
    <x v="3"/>
    <n v="1"/>
    <m/>
    <n v="1204"/>
    <n v="0"/>
    <n v="0"/>
    <n v="0"/>
    <n v="32638"/>
    <m/>
    <s v="Bangladesh"/>
    <n v="0"/>
    <n v="0"/>
    <s v="LCL"/>
    <s v="LCL"/>
  </r>
  <r>
    <s v="2016-09-09"/>
    <s v="2016-09-13"/>
    <s v="2016-09-28"/>
    <s v="2016-09-28"/>
    <n v="4"/>
    <n v="19"/>
    <s v="ŁÓDŹ"/>
    <s v="DDU"/>
    <x v="2"/>
    <n v="1"/>
    <s v="AIR"/>
    <s v="TRUCK"/>
    <s v="WARSZAWA"/>
    <s v="1"/>
    <s v="43188/2015/27"/>
    <n v="54"/>
    <x v="2"/>
    <x v="14"/>
    <x v="3"/>
    <n v="1"/>
    <m/>
    <n v="1394"/>
    <n v="0"/>
    <n v="0"/>
    <n v="0"/>
    <n v="27135"/>
    <m/>
    <s v="Bangladesh"/>
    <n v="0"/>
    <n v="0"/>
    <s v="LCL"/>
    <s v="LCL"/>
  </r>
  <r>
    <s v="2016-09-09"/>
    <s v="2016-09-14"/>
    <s v="2016-09-29"/>
    <s v="2016-09-29"/>
    <n v="5"/>
    <n v="20"/>
    <s v="ŁÓDŹ"/>
    <s v="DDU"/>
    <x v="2"/>
    <n v="1"/>
    <s v="AIR"/>
    <s v="TRUCK"/>
    <s v="FRANKFURT"/>
    <s v="1"/>
    <s v="7705/2016/1"/>
    <n v="54"/>
    <x v="2"/>
    <x v="98"/>
    <x v="3"/>
    <n v="1"/>
    <m/>
    <n v="1774"/>
    <n v="0"/>
    <n v="0"/>
    <n v="0"/>
    <n v="28523"/>
    <n v="19.59"/>
    <s v="India"/>
    <n v="14"/>
    <n v="6"/>
    <s v="LCL"/>
    <s v="LCL"/>
  </r>
  <r>
    <s v="2016-09-09"/>
    <s v="2016-10-21"/>
    <s v="2016-10-26"/>
    <s v="2016-10-26"/>
    <n v="42"/>
    <n v="47"/>
    <s v="CHITTAGONG"/>
    <s v="FOB"/>
    <x v="0"/>
    <n v="1"/>
    <s v="MRKU8328617"/>
    <s v="RAILWAY"/>
    <s v="GDAŃSK"/>
    <s v="1"/>
    <s v="13227/2016/1"/>
    <n v="54"/>
    <x v="2"/>
    <x v="77"/>
    <x v="2"/>
    <m/>
    <n v="1"/>
    <n v="270"/>
    <n v="1"/>
    <n v="0"/>
    <n v="0"/>
    <n v="4592"/>
    <n v="3.41"/>
    <s v="Bangladesh"/>
    <n v="2"/>
    <n v="1"/>
    <s v="LCL"/>
    <s v="LCL"/>
  </r>
  <r>
    <s v="2016-09-09"/>
    <s v="2016-10-21"/>
    <s v="2016-10-26"/>
    <s v="2016-10-26"/>
    <n v="42"/>
    <n v="47"/>
    <s v="CHITTAGONG"/>
    <s v="FOB"/>
    <x v="0"/>
    <n v="1"/>
    <m/>
    <s v="RAILWAY"/>
    <s v="GDAŃSK"/>
    <s v="1"/>
    <s v="734/2016/4"/>
    <n v="54"/>
    <x v="2"/>
    <x v="38"/>
    <x v="2"/>
    <m/>
    <n v="1"/>
    <n v="892"/>
    <m/>
    <m/>
    <m/>
    <n v="10784"/>
    <n v="25.6"/>
    <s v="Bangladesh"/>
    <n v="18"/>
    <n v="8"/>
    <s v="20"/>
    <s v="LCL"/>
  </r>
  <r>
    <s v="2016-09-10"/>
    <s v="2016-09-12"/>
    <s v="2016-09-16"/>
    <s v="2016-09-16"/>
    <n v="2"/>
    <n v="6"/>
    <s v="ŁÓDŹ"/>
    <s v="DDU"/>
    <x v="2"/>
    <n v="1"/>
    <s v="AIR"/>
    <s v="TRUCK"/>
    <s v="WARSZAWA"/>
    <s v="1"/>
    <s v="42575/2015/3"/>
    <n v="54"/>
    <x v="2"/>
    <x v="83"/>
    <x v="3"/>
    <n v="1"/>
    <m/>
    <n v="526"/>
    <n v="0"/>
    <n v="0"/>
    <n v="0"/>
    <n v="6799"/>
    <m/>
    <s v="Bangladesh"/>
    <n v="0"/>
    <n v="0"/>
    <s v="LCL"/>
    <s v="LCL"/>
  </r>
  <r>
    <s v="2016-09-13"/>
    <s v="2016-09-16"/>
    <s v="2016-09-29"/>
    <s v="2016-09-29"/>
    <n v="3"/>
    <n v="16"/>
    <s v="ŁÓDŹ"/>
    <s v="DDU"/>
    <x v="2"/>
    <n v="1"/>
    <s v="AIR"/>
    <s v="TRUCK"/>
    <s v="WARSZAWA"/>
    <s v="1"/>
    <s v="43185/2015/4"/>
    <n v="54"/>
    <x v="2"/>
    <x v="63"/>
    <x v="3"/>
    <n v="1"/>
    <m/>
    <n v="1270"/>
    <n v="0"/>
    <n v="0"/>
    <n v="0"/>
    <n v="20634"/>
    <n v="5.28"/>
    <s v="Bangladesh"/>
    <n v="4"/>
    <n v="2"/>
    <s v="LCL"/>
    <s v="LCL"/>
  </r>
  <r>
    <s v="2016-09-13"/>
    <s v="2016-09-29"/>
    <s v="2016-10-05"/>
    <s v="2016-10-05"/>
    <n v="16"/>
    <n v="22"/>
    <s v="ŁÓDŹ"/>
    <s v="DDU"/>
    <x v="5"/>
    <n v="1"/>
    <s v="AIR"/>
    <s v="TRUCK"/>
    <s v="WARSZAWA"/>
    <s v="1"/>
    <s v="7694/2016/3"/>
    <n v="54"/>
    <x v="2"/>
    <x v="96"/>
    <x v="3"/>
    <n v="1"/>
    <m/>
    <n v="291"/>
    <n v="0"/>
    <n v="0"/>
    <n v="0"/>
    <n v="3997"/>
    <n v="4.22"/>
    <s v="Bangladesh"/>
    <n v="3"/>
    <n v="1"/>
    <s v="LCL"/>
    <s v="LCL"/>
  </r>
  <r>
    <s v="2016-09-15"/>
    <s v="2016-09-18"/>
    <s v="2016-09-21"/>
    <s v="2016-09-21"/>
    <n v="3"/>
    <n v="6"/>
    <s v="ŁÓDŹ"/>
    <s v="DDU"/>
    <x v="2"/>
    <n v="1"/>
    <s v="AIR"/>
    <s v="TRUCK"/>
    <s v="WARSZAWA"/>
    <s v="1"/>
    <s v="568/2016/30"/>
    <n v="54"/>
    <x v="2"/>
    <x v="15"/>
    <x v="3"/>
    <n v="1"/>
    <m/>
    <n v="18"/>
    <n v="0"/>
    <n v="0"/>
    <n v="0"/>
    <n v="432"/>
    <n v="0.82"/>
    <s v="Bangladesh"/>
    <n v="1"/>
    <n v="0"/>
    <s v="LCL"/>
    <s v="LCL"/>
  </r>
  <r>
    <s v="2016-09-15"/>
    <s v="2016-09-29"/>
    <s v="2016-10-03"/>
    <s v="2016-10-03"/>
    <n v="14"/>
    <n v="18"/>
    <s v="ŁÓDŹ"/>
    <s v="DDU"/>
    <x v="4"/>
    <n v="1"/>
    <s v="LCL"/>
    <s v="RAILWAY"/>
    <s v="MAŁASZEWICZE"/>
    <s v="1"/>
    <s v="275/2016/5"/>
    <n v="54"/>
    <x v="2"/>
    <x v="13"/>
    <x v="1"/>
    <m/>
    <n v="1"/>
    <n v="161"/>
    <n v="0"/>
    <n v="0"/>
    <n v="0"/>
    <n v="1535"/>
    <n v="6.77"/>
    <s v="People's Republic of China"/>
    <n v="5"/>
    <n v="2"/>
    <s v="LCL"/>
    <s v="LCL"/>
  </r>
  <r>
    <s v="2016-09-16"/>
    <s v="2016-10-20"/>
    <s v="2016-10-28"/>
    <s v="2016-10-28"/>
    <n v="34"/>
    <n v="42"/>
    <s v="NINGBO"/>
    <s v="FOB"/>
    <x v="0"/>
    <n v="1"/>
    <s v="LCL"/>
    <s v="TRUCK"/>
    <s v="HAMBURG"/>
    <s v="1"/>
    <s v="5669/2016/4"/>
    <n v="52"/>
    <x v="2"/>
    <x v="30"/>
    <x v="1"/>
    <m/>
    <n v="1"/>
    <n v="10"/>
    <n v="0"/>
    <n v="0"/>
    <n v="0"/>
    <n v="3738"/>
    <n v="0.72"/>
    <s v="People's Republic of China"/>
    <n v="1"/>
    <n v="0"/>
    <s v="LCL"/>
    <s v="LCL"/>
  </r>
  <r>
    <s v="2016-09-18"/>
    <s v="2016-10-06"/>
    <s v="2016-10-13"/>
    <s v="2016-10-13"/>
    <n v="18"/>
    <n v="25"/>
    <s v="ŁÓDŹ"/>
    <s v="DDU"/>
    <x v="5"/>
    <n v="1"/>
    <s v="AIR"/>
    <s v="TRUCK"/>
    <s v="WARSZAWA"/>
    <s v="1"/>
    <s v="43185/2015/3"/>
    <n v="54"/>
    <x v="2"/>
    <x v="63"/>
    <x v="3"/>
    <n v="1"/>
    <m/>
    <n v="725"/>
    <n v="0"/>
    <n v="0"/>
    <n v="0"/>
    <n v="11952"/>
    <n v="15"/>
    <s v="Bangladesh"/>
    <n v="11"/>
    <n v="5"/>
    <s v="LCL"/>
    <s v="LCL"/>
  </r>
  <r>
    <s v="2016-09-19"/>
    <s v="2016-09-23"/>
    <s v="2016-09-26"/>
    <s v="2016-09-26"/>
    <n v="4"/>
    <n v="7"/>
    <s v="ŁÓDŹ"/>
    <s v="DDU"/>
    <x v="2"/>
    <n v="1"/>
    <s v="AIR"/>
    <s v="TRUCK"/>
    <s v="FRANKFURT"/>
    <s v="1"/>
    <s v="43189/2015/4"/>
    <n v="54"/>
    <x v="2"/>
    <x v="3"/>
    <x v="3"/>
    <n v="1"/>
    <m/>
    <n v="259"/>
    <n v="0"/>
    <n v="0"/>
    <n v="0"/>
    <n v="3868"/>
    <m/>
    <s v="Bangladesh"/>
    <n v="0"/>
    <n v="0"/>
    <s v="LCL"/>
    <s v="LCL"/>
  </r>
  <r>
    <s v="2016-09-19"/>
    <s v="2016-09-23"/>
    <s v="2016-09-27"/>
    <s v="2016-09-27"/>
    <n v="4"/>
    <n v="8"/>
    <s v="CHITTAGONG"/>
    <s v="FOB"/>
    <x v="2"/>
    <n v="1"/>
    <s v="AIR"/>
    <s v="TRUCK"/>
    <s v="FRANKFURT"/>
    <s v="1"/>
    <s v="43192/2015/20"/>
    <n v="54"/>
    <x v="2"/>
    <x v="4"/>
    <x v="3"/>
    <n v="1"/>
    <m/>
    <n v="630"/>
    <n v="0"/>
    <n v="0"/>
    <n v="0"/>
    <n v="7762"/>
    <m/>
    <s v="Bangladesh"/>
    <n v="0"/>
    <n v="0"/>
    <s v="LCL"/>
    <s v="LCL"/>
  </r>
  <r>
    <s v="2016-09-19"/>
    <s v="2016-10-15"/>
    <s v="2016-10-24"/>
    <s v="2016-10-24"/>
    <n v="26"/>
    <n v="35"/>
    <s v="NHAVA SHEVA"/>
    <s v="FOB"/>
    <x v="0"/>
    <n v="1"/>
    <s v="LCL"/>
    <s v="TRUCK"/>
    <s v="HAMBURG"/>
    <s v="1"/>
    <s v="688/2016/10"/>
    <n v="54"/>
    <x v="2"/>
    <x v="25"/>
    <x v="1"/>
    <m/>
    <n v="1"/>
    <n v="176"/>
    <n v="0"/>
    <n v="0"/>
    <n v="0"/>
    <n v="2537"/>
    <n v="4.24"/>
    <s v="India"/>
    <n v="3"/>
    <n v="1"/>
    <s v="LCL"/>
    <s v="LCL"/>
  </r>
  <r>
    <s v="2016-09-20"/>
    <s v="2016-09-26"/>
    <s v="2016-09-27"/>
    <s v="2016-09-27"/>
    <n v="6"/>
    <n v="7"/>
    <s v="ISTANBUL"/>
    <s v="FCA"/>
    <x v="3"/>
    <n v="1"/>
    <m/>
    <s v="TRUCK"/>
    <s v="ŁÓDŹ"/>
    <s v="1"/>
    <s v="283/2016/1"/>
    <n v="54"/>
    <x v="2"/>
    <x v="66"/>
    <x v="1"/>
    <m/>
    <n v="1"/>
    <n v="1032"/>
    <n v="0"/>
    <n v="0"/>
    <n v="0"/>
    <n v="24898"/>
    <n v="40.99"/>
    <s v="Turkey"/>
    <n v="29"/>
    <n v="12"/>
    <s v="40"/>
    <s v="LCL"/>
  </r>
  <r>
    <s v="2016-09-22"/>
    <s v="2016-09-26"/>
    <s v="2016-10-06"/>
    <s v="2016-10-06"/>
    <n v="4"/>
    <n v="14"/>
    <s v="ŁÓDŹ"/>
    <s v="DDU"/>
    <x v="2"/>
    <n v="1"/>
    <s v="AIR"/>
    <s v="TRUCK"/>
    <s v="WARSZAWA"/>
    <s v="1"/>
    <s v="3706/2016/3"/>
    <n v="54"/>
    <x v="2"/>
    <x v="56"/>
    <x v="3"/>
    <n v="1"/>
    <m/>
    <n v="208"/>
    <n v="0"/>
    <n v="0"/>
    <n v="0"/>
    <n v="2614"/>
    <m/>
    <s v="India"/>
    <n v="0"/>
    <n v="0"/>
    <s v="LCL"/>
    <s v="LCL"/>
  </r>
  <r>
    <s v="2016-09-25"/>
    <s v="2016-09-29"/>
    <s v="2016-10-11"/>
    <s v="2016-10-11"/>
    <n v="4"/>
    <n v="16"/>
    <s v="ŁÓDŹ"/>
    <s v="DDU"/>
    <x v="2"/>
    <n v="1"/>
    <s v="AIR"/>
    <s v="TRUCK"/>
    <s v="WARSZAWA"/>
    <s v="1"/>
    <s v="2581/2016/4"/>
    <n v="52"/>
    <x v="2"/>
    <x v="55"/>
    <x v="3"/>
    <n v="1"/>
    <m/>
    <n v="303"/>
    <n v="0"/>
    <n v="0"/>
    <n v="0"/>
    <n v="2910"/>
    <n v="8.2899999999999991"/>
    <s v="People's Republic of China"/>
    <n v="6"/>
    <n v="2"/>
    <s v="LCL"/>
    <s v="LCL"/>
  </r>
  <r>
    <s v="2016-09-25"/>
    <s v="2016-09-29"/>
    <s v="2016-10-11"/>
    <s v="2016-10-11"/>
    <n v="4"/>
    <n v="16"/>
    <s v="ŁÓDŹ"/>
    <s v="DDU"/>
    <x v="2"/>
    <n v="1"/>
    <s v="AIR"/>
    <s v="TRUCK"/>
    <s v="WARSZAWA"/>
    <s v="1"/>
    <s v="278/2016/13"/>
    <n v="54"/>
    <x v="2"/>
    <x v="55"/>
    <x v="3"/>
    <n v="1"/>
    <m/>
    <n v="1002"/>
    <n v="0"/>
    <n v="0"/>
    <n v="0"/>
    <n v="16491"/>
    <n v="27.76"/>
    <s v="People's Republic of China"/>
    <n v="19"/>
    <n v="8"/>
    <s v="20"/>
    <s v="LCL"/>
  </r>
  <r>
    <s v="2016-09-26"/>
    <s v="2016-11-12"/>
    <s v="2016-11-18"/>
    <s v="2016-11-18"/>
    <n v="47"/>
    <n v="53"/>
    <s v="CHITTAGONG"/>
    <s v="FOB"/>
    <x v="0"/>
    <n v="1"/>
    <s v="LCL"/>
    <s v="TRUCK"/>
    <s v="GDAŃSK"/>
    <s v="1"/>
    <s v="574/2016/32"/>
    <n v="54"/>
    <x v="2"/>
    <x v="5"/>
    <x v="1"/>
    <m/>
    <n v="1"/>
    <n v="244"/>
    <n v="0"/>
    <n v="0"/>
    <n v="0"/>
    <n v="4127"/>
    <n v="3.66"/>
    <s v="Bangladesh"/>
    <n v="3"/>
    <n v="1"/>
    <s v="LCL"/>
    <s v="LCL"/>
  </r>
  <r>
    <s v="2016-10-01"/>
    <s v="2016-10-03"/>
    <s v="2016-10-11"/>
    <s v="2016-10-11"/>
    <n v="2"/>
    <n v="10"/>
    <s v="ŁÓDŹ"/>
    <s v="DDU"/>
    <x v="2"/>
    <n v="1"/>
    <s v="AIR"/>
    <s v="TRUCK"/>
    <s v="FRANKFURT"/>
    <s v="1"/>
    <s v="43186/2015/8"/>
    <n v="54"/>
    <x v="2"/>
    <x v="87"/>
    <x v="3"/>
    <n v="1"/>
    <m/>
    <n v="454"/>
    <n v="0"/>
    <n v="0"/>
    <n v="0"/>
    <n v="7455"/>
    <n v="15.42"/>
    <s v="Islamic Republic of Pakistan"/>
    <n v="11"/>
    <n v="5"/>
    <s v="LCL"/>
    <s v="LCL"/>
  </r>
  <r>
    <s v="2016-10-01"/>
    <s v="2016-10-06"/>
    <s v="2016-10-14"/>
    <s v="2016-10-14"/>
    <n v="5"/>
    <n v="13"/>
    <s v="ŁÓDŹ"/>
    <s v="DDU"/>
    <x v="2"/>
    <n v="1"/>
    <s v="AIR"/>
    <s v="TRUCK"/>
    <s v="WARSZAWA"/>
    <s v="1"/>
    <s v="716/2016/15"/>
    <n v="54"/>
    <x v="2"/>
    <x v="21"/>
    <x v="3"/>
    <n v="1"/>
    <m/>
    <n v="260"/>
    <n v="0"/>
    <n v="0"/>
    <n v="0"/>
    <n v="4519"/>
    <m/>
    <s v="India"/>
    <n v="0"/>
    <n v="0"/>
    <s v="LCL"/>
    <s v="LCL"/>
  </r>
  <r>
    <s v="2016-10-01"/>
    <s v="2016-10-07"/>
    <s v="2016-10-07"/>
    <s v="2016-10-07"/>
    <n v="6"/>
    <n v="6"/>
    <s v="ISTANBUL"/>
    <s v="FCA"/>
    <x v="3"/>
    <n v="1"/>
    <m/>
    <s v="TRUCK"/>
    <s v="ŁÓDŹ"/>
    <s v="1"/>
    <s v="2175/2016/3"/>
    <n v="54"/>
    <x v="2"/>
    <x v="57"/>
    <x v="1"/>
    <m/>
    <n v="1"/>
    <n v="28"/>
    <n v="0"/>
    <n v="0"/>
    <n v="0"/>
    <n v="3400"/>
    <n v="2.02"/>
    <s v="Turkey"/>
    <n v="1"/>
    <n v="1"/>
    <s v="LCL"/>
    <s v="LCL"/>
  </r>
  <r>
    <s v="2016-10-02"/>
    <s v="2016-10-05"/>
    <s v="2016-10-13"/>
    <s v="2016-10-13"/>
    <n v="3"/>
    <n v="11"/>
    <s v="ŁÓDŹ"/>
    <s v="DDU"/>
    <x v="2"/>
    <n v="1"/>
    <s v="AIR"/>
    <s v="TRUCK"/>
    <s v="WARSZAWA"/>
    <s v="1"/>
    <s v="716/2016/16"/>
    <n v="54"/>
    <x v="2"/>
    <x v="21"/>
    <x v="3"/>
    <n v="1"/>
    <m/>
    <n v="112"/>
    <n v="0"/>
    <n v="0"/>
    <n v="0"/>
    <n v="3233"/>
    <n v="3.04"/>
    <s v="India"/>
    <n v="2"/>
    <n v="1"/>
    <s v="LCL"/>
    <s v="LCL"/>
  </r>
  <r>
    <s v="2016-10-02"/>
    <s v="2016-10-05"/>
    <s v="2016-10-17"/>
    <s v="2016-10-17"/>
    <n v="3"/>
    <n v="15"/>
    <s v="ŁÓDŹ"/>
    <s v="DDU"/>
    <x v="2"/>
    <n v="1"/>
    <s v="AIR"/>
    <s v="TRUCK"/>
    <s v="FRANKFURT"/>
    <s v="1"/>
    <s v="697/2016/26"/>
    <n v="54"/>
    <x v="2"/>
    <x v="18"/>
    <x v="3"/>
    <n v="1"/>
    <m/>
    <n v="264"/>
    <n v="0"/>
    <n v="0"/>
    <n v="0"/>
    <n v="2629"/>
    <n v="4.88"/>
    <s v="Bangladesh"/>
    <n v="3"/>
    <n v="1"/>
    <s v="LCL"/>
    <s v="LCL"/>
  </r>
  <r>
    <s v="2016-10-02"/>
    <s v="2016-10-05"/>
    <s v="2016-10-17"/>
    <s v="2016-10-17"/>
    <n v="3"/>
    <n v="15"/>
    <s v="ŁÓDŹ"/>
    <s v="DDU"/>
    <x v="2"/>
    <n v="1"/>
    <s v="AIR"/>
    <s v="TRUCK"/>
    <s v="FRANKFURT"/>
    <s v="1"/>
    <s v="697/2016/31"/>
    <n v="54"/>
    <x v="2"/>
    <x v="18"/>
    <x v="3"/>
    <n v="1"/>
    <m/>
    <n v="342"/>
    <n v="0"/>
    <n v="0"/>
    <n v="0"/>
    <n v="4714"/>
    <n v="4.97"/>
    <s v="Bangladesh"/>
    <n v="3"/>
    <n v="1"/>
    <s v="LCL"/>
    <s v="LCL"/>
  </r>
  <r>
    <s v="2016-10-02"/>
    <s v="2016-10-05"/>
    <s v="2016-10-17"/>
    <s v="2016-10-17"/>
    <n v="3"/>
    <n v="15"/>
    <s v="ŁÓDŹ"/>
    <s v="DDU"/>
    <x v="2"/>
    <n v="1"/>
    <s v="AIR"/>
    <s v="TRUCK"/>
    <s v="FRANKFURT"/>
    <s v="1"/>
    <s v="697/2016/32"/>
    <n v="54"/>
    <x v="2"/>
    <x v="18"/>
    <x v="3"/>
    <n v="1"/>
    <m/>
    <n v="282"/>
    <n v="0"/>
    <n v="0"/>
    <n v="0"/>
    <n v="4714"/>
    <n v="6.94"/>
    <s v="Bangladesh"/>
    <n v="5"/>
    <n v="2"/>
    <s v="LCL"/>
    <s v="LCL"/>
  </r>
  <r>
    <s v="2016-10-03"/>
    <s v="2016-10-06"/>
    <s v="2016-10-13"/>
    <s v="2016-10-13"/>
    <n v="3"/>
    <n v="10"/>
    <s v="ŁÓDŹ"/>
    <s v="DDU"/>
    <x v="2"/>
    <n v="1"/>
    <s v="AIR"/>
    <s v="TRUCK"/>
    <s v="FRANKFURT"/>
    <s v="1"/>
    <s v="697/2016/24"/>
    <n v="54"/>
    <x v="2"/>
    <x v="18"/>
    <x v="3"/>
    <n v="1"/>
    <m/>
    <n v="914"/>
    <n v="0"/>
    <n v="0"/>
    <n v="0"/>
    <n v="10990"/>
    <m/>
    <s v="Bangladesh"/>
    <n v="0"/>
    <n v="0"/>
    <s v="LCL"/>
    <s v="LCL"/>
  </r>
  <r>
    <s v="2016-10-04"/>
    <s v="2016-10-06"/>
    <s v="2016-10-17"/>
    <s v="2016-10-17"/>
    <n v="2"/>
    <n v="13"/>
    <s v="ŁÓDŹ"/>
    <s v="DDU"/>
    <x v="2"/>
    <n v="1"/>
    <s v="AIR"/>
    <s v="TRUCK"/>
    <s v="WARSZAWA"/>
    <s v="1"/>
    <s v="43187/2015/9"/>
    <n v="54"/>
    <x v="2"/>
    <x v="50"/>
    <x v="3"/>
    <n v="1"/>
    <m/>
    <n v="410"/>
    <n v="0"/>
    <n v="0"/>
    <n v="0"/>
    <n v="8940"/>
    <m/>
    <s v="Bangladesh"/>
    <n v="0"/>
    <n v="0"/>
    <s v="LCL"/>
    <s v="LCL"/>
  </r>
  <r>
    <s v="2016-10-05"/>
    <s v="2016-10-10"/>
    <s v="2016-10-18"/>
    <s v="2016-10-18"/>
    <n v="5"/>
    <n v="13"/>
    <s v="ŁÓDŹ"/>
    <s v="DDU"/>
    <x v="2"/>
    <n v="1"/>
    <s v="AIR"/>
    <s v="TRUCK"/>
    <s v="WARSZAWA"/>
    <s v="1"/>
    <s v="278/2016/14"/>
    <n v="54"/>
    <x v="2"/>
    <x v="55"/>
    <x v="3"/>
    <n v="1"/>
    <m/>
    <n v="642"/>
    <n v="0"/>
    <n v="0"/>
    <n v="0"/>
    <n v="8515"/>
    <n v="46.69"/>
    <s v="People's Republic of China"/>
    <n v="33"/>
    <n v="14"/>
    <s v="40"/>
    <s v="LCL"/>
  </r>
  <r>
    <s v="2016-10-06"/>
    <s v="2016-11-28"/>
    <s v="2016-12-02"/>
    <s v="2016-12-02"/>
    <n v="53"/>
    <n v="57"/>
    <s v="CHITTAGONG"/>
    <s v="FOB"/>
    <x v="0"/>
    <n v="1"/>
    <s v="LCL"/>
    <s v="TRUCK"/>
    <s v="GDYNIA"/>
    <s v="1"/>
    <s v="43188/2015/22"/>
    <n v="54"/>
    <x v="2"/>
    <x v="14"/>
    <x v="1"/>
    <m/>
    <n v="1"/>
    <n v="212"/>
    <n v="0"/>
    <n v="0"/>
    <n v="0"/>
    <n v="4113"/>
    <n v="2.25"/>
    <s v="Bangladesh"/>
    <n v="2"/>
    <n v="1"/>
    <s v="LCL"/>
    <s v="LCL"/>
  </r>
  <r>
    <s v="2016-10-11"/>
    <s v="2016-10-13"/>
    <s v="2016-10-20"/>
    <s v="2016-10-20"/>
    <n v="2"/>
    <n v="9"/>
    <s v="ŁÓDŹ"/>
    <s v="DDU"/>
    <x v="2"/>
    <n v="1"/>
    <s v="AIR"/>
    <s v="TRUCK"/>
    <s v="FRANKFURT"/>
    <s v="1"/>
    <s v="43186/2015/9"/>
    <n v="54"/>
    <x v="2"/>
    <x v="87"/>
    <x v="3"/>
    <n v="1"/>
    <m/>
    <n v="918"/>
    <n v="0"/>
    <n v="0"/>
    <n v="0"/>
    <n v="13340"/>
    <n v="21.12"/>
    <s v="Islamic Republic of Pakistan"/>
    <n v="15"/>
    <n v="6"/>
    <s v="20"/>
    <s v="LCL"/>
  </r>
  <r>
    <s v="2016-10-12"/>
    <s v="2016-10-15"/>
    <s v="2016-10-19"/>
    <s v="2016-10-19"/>
    <n v="3"/>
    <n v="7"/>
    <s v="ŁÓDŹ"/>
    <s v="DDU"/>
    <x v="2"/>
    <n v="1"/>
    <s v="AIR"/>
    <s v="TRUCK"/>
    <s v="WARSZAWA"/>
    <s v="1"/>
    <s v="43188/2015/3"/>
    <n v="54"/>
    <x v="2"/>
    <x v="14"/>
    <x v="3"/>
    <n v="1"/>
    <m/>
    <n v="960"/>
    <n v="0"/>
    <n v="0"/>
    <n v="0"/>
    <n v="18469"/>
    <m/>
    <s v="Bangladesh"/>
    <n v="0"/>
    <n v="0"/>
    <s v="LCL"/>
    <s v="LCL"/>
  </r>
  <r>
    <s v="2016-10-14"/>
    <s v="2016-10-18"/>
    <s v="2016-10-31"/>
    <s v="2016-10-31"/>
    <n v="4"/>
    <n v="17"/>
    <s v="ŁÓDŹ"/>
    <s v="DDU"/>
    <x v="2"/>
    <n v="1"/>
    <s v="AIR"/>
    <s v="TRUCK"/>
    <s v="WARSZAWA"/>
    <s v="1"/>
    <s v="734/2016/10"/>
    <n v="54"/>
    <x v="2"/>
    <x v="38"/>
    <x v="3"/>
    <n v="1"/>
    <m/>
    <n v="877"/>
    <n v="0"/>
    <n v="0"/>
    <n v="0"/>
    <n v="11359"/>
    <n v="12.27"/>
    <s v="Bangladesh"/>
    <n v="9"/>
    <n v="4"/>
    <s v="LCL"/>
    <s v="LCL"/>
  </r>
  <r>
    <s v="2016-10-20"/>
    <s v="2016-10-28"/>
    <s v="2016-11-03"/>
    <s v="2016-11-03"/>
    <n v="8"/>
    <n v="14"/>
    <s v="ŁÓDŹ"/>
    <s v="DDU"/>
    <x v="2"/>
    <n v="1"/>
    <s v="AIR"/>
    <s v="TRUCK"/>
    <s v="WARSZAWA"/>
    <s v="1"/>
    <s v="275/2016/21"/>
    <n v="54"/>
    <x v="2"/>
    <x v="13"/>
    <x v="3"/>
    <n v="1"/>
    <m/>
    <n v="337"/>
    <n v="0"/>
    <n v="0"/>
    <n v="0"/>
    <n v="3239"/>
    <n v="20"/>
    <s v="People's Republic of China"/>
    <n v="14"/>
    <n v="6"/>
    <s v="LCL"/>
    <s v="LCL"/>
  </r>
  <r>
    <s v="2016-10-21"/>
    <s v="2016-11-02"/>
    <s v="2016-11-02"/>
    <s v="2016-11-02"/>
    <n v="12"/>
    <n v="12"/>
    <s v="ISTANBUL"/>
    <s v="FCA"/>
    <x v="3"/>
    <n v="0"/>
    <m/>
    <s v="TRUCK"/>
    <s v="ŁÓDŹ"/>
    <s v="1"/>
    <s v="283/2016/2"/>
    <n v="54"/>
    <x v="2"/>
    <x v="66"/>
    <x v="0"/>
    <m/>
    <n v="1"/>
    <n v="895"/>
    <n v="0"/>
    <n v="0"/>
    <n v="0"/>
    <n v="25251"/>
    <n v="35.69"/>
    <s v="Turkey"/>
    <n v="25"/>
    <n v="11"/>
    <s v="20"/>
    <s v="LCL"/>
  </r>
  <r>
    <s v="2016-10-22"/>
    <s v="2016-10-30"/>
    <s v="2016-11-07"/>
    <s v="2016-11-07"/>
    <n v="8"/>
    <n v="16"/>
    <s v="ŁÓDŹ"/>
    <s v="DDU"/>
    <x v="2"/>
    <n v="1"/>
    <s v="AIR"/>
    <s v="TRUCK"/>
    <s v="WARSZAWA"/>
    <s v="1"/>
    <s v="278/2016/16"/>
    <n v="54"/>
    <x v="2"/>
    <x v="55"/>
    <x v="3"/>
    <n v="1"/>
    <m/>
    <n v="361"/>
    <n v="0"/>
    <n v="0"/>
    <n v="0"/>
    <n v="4795"/>
    <n v="0"/>
    <s v="People's Republic of China"/>
    <n v="0"/>
    <n v="0"/>
    <s v="LCL"/>
    <s v="LCL"/>
  </r>
  <r>
    <s v="2016-10-23"/>
    <s v="2016-10-26"/>
    <s v="2016-11-02"/>
    <s v="2016-11-02"/>
    <n v="3"/>
    <n v="10"/>
    <s v="ŁÓDŹ"/>
    <s v="DDU"/>
    <x v="2"/>
    <n v="1"/>
    <s v="AIR"/>
    <s v="TRUCK"/>
    <s v="WARSZAWA"/>
    <s v="1"/>
    <s v="569/2016/3"/>
    <n v="54"/>
    <x v="2"/>
    <x v="11"/>
    <x v="3"/>
    <n v="1"/>
    <m/>
    <n v="467"/>
    <n v="0"/>
    <n v="0"/>
    <n v="0"/>
    <n v="7718"/>
    <m/>
    <s v="India"/>
    <n v="0"/>
    <n v="0"/>
    <s v="LCL"/>
    <s v="LCL"/>
  </r>
  <r>
    <s v="2016-10-29"/>
    <s v="2016-11-02"/>
    <s v="2016-11-07"/>
    <s v="2016-11-07"/>
    <n v="4"/>
    <n v="9"/>
    <s v="ŁÓDŹ"/>
    <s v="DDU"/>
    <x v="2"/>
    <n v="1"/>
    <s v="AIR"/>
    <s v="TRUCK"/>
    <s v="WARSZAWA"/>
    <s v="1"/>
    <s v="43192/2015/21"/>
    <n v="54"/>
    <x v="2"/>
    <x v="4"/>
    <x v="3"/>
    <n v="1"/>
    <m/>
    <n v="603"/>
    <n v="0"/>
    <n v="0"/>
    <n v="0"/>
    <n v="6924"/>
    <m/>
    <s v="Bangladesh"/>
    <n v="0"/>
    <n v="0"/>
    <s v="LCL"/>
    <s v="LCL"/>
  </r>
  <r>
    <s v="2016-10-29"/>
    <s v="2016-11-02"/>
    <s v="2016-11-07"/>
    <s v="2016-11-07"/>
    <n v="4"/>
    <n v="9"/>
    <s v="ŁÓDŹ"/>
    <s v="DDU"/>
    <x v="2"/>
    <n v="1"/>
    <s v="AIR"/>
    <s v="TRUCK"/>
    <s v="WARSZAWA"/>
    <s v="1"/>
    <s v="43192/2015/22"/>
    <n v="54"/>
    <x v="2"/>
    <x v="4"/>
    <x v="3"/>
    <n v="1"/>
    <m/>
    <n v="598"/>
    <n v="0"/>
    <n v="0"/>
    <n v="0"/>
    <n v="6602"/>
    <m/>
    <s v="Bangladesh"/>
    <n v="0"/>
    <n v="0"/>
    <s v="LCL"/>
    <s v="LCL"/>
  </r>
  <r>
    <s v="2016-10-31"/>
    <s v="2016-11-02"/>
    <s v="2016-11-04"/>
    <s v="2016-11-04"/>
    <n v="2"/>
    <n v="4"/>
    <s v="ŁÓDŹ"/>
    <s v="DDU"/>
    <x v="2"/>
    <n v="1"/>
    <s v="AIR"/>
    <s v="TRUCK"/>
    <s v="WARSZAWA"/>
    <s v="1"/>
    <s v="716/2016/4"/>
    <n v="54"/>
    <x v="2"/>
    <x v="21"/>
    <x v="3"/>
    <n v="1"/>
    <m/>
    <n v="1029"/>
    <n v="0"/>
    <n v="0"/>
    <n v="0"/>
    <n v="18149"/>
    <m/>
    <s v="India"/>
    <n v="0"/>
    <n v="0"/>
    <s v="LCL"/>
    <s v="LCL"/>
  </r>
  <r>
    <s v="2016-10-31"/>
    <s v="2016-11-02"/>
    <s v="2016-11-07"/>
    <s v="2016-11-07"/>
    <n v="2"/>
    <n v="7"/>
    <s v="ŁÓDŹ"/>
    <s v="DDU"/>
    <x v="2"/>
    <n v="1"/>
    <s v="AIR"/>
    <s v="TRUCK"/>
    <s v="WARSZAWA"/>
    <s v="1"/>
    <s v="43188/2015/29"/>
    <n v="54"/>
    <x v="2"/>
    <x v="14"/>
    <x v="3"/>
    <n v="1"/>
    <m/>
    <n v="393"/>
    <n v="0"/>
    <n v="0"/>
    <n v="0"/>
    <n v="9971"/>
    <m/>
    <s v="Bangladesh"/>
    <n v="0"/>
    <n v="0"/>
    <s v="LCL"/>
    <s v="LCL"/>
  </r>
  <r>
    <s v="2016-11-02"/>
    <s v="2016-11-09"/>
    <s v="2016-11-15"/>
    <s v="2016-11-15"/>
    <n v="7"/>
    <n v="13"/>
    <s v="ŁÓDŹ"/>
    <s v="DDP"/>
    <x v="2"/>
    <n v="1"/>
    <s v="AIR"/>
    <s v="TRUCK"/>
    <s v="WARSZAWA"/>
    <s v="1"/>
    <s v="278/2016/17"/>
    <n v="54"/>
    <x v="2"/>
    <x v="55"/>
    <x v="3"/>
    <n v="1"/>
    <m/>
    <n v="663"/>
    <n v="0"/>
    <n v="0"/>
    <n v="0"/>
    <n v="8221"/>
    <n v="61.08"/>
    <s v="People's Republic of China"/>
    <n v="43"/>
    <n v="18"/>
    <s v="40"/>
    <s v="20"/>
  </r>
  <r>
    <s v="2016-11-02"/>
    <s v="2016-11-09"/>
    <s v="2016-11-17"/>
    <s v="2016-11-17"/>
    <n v="7"/>
    <n v="15"/>
    <s v="ŁÓDŹ"/>
    <s v="DDP"/>
    <x v="2"/>
    <n v="1"/>
    <s v="AIR"/>
    <s v="TRUCK"/>
    <s v="WARSZAWA"/>
    <s v="1"/>
    <s v="278/2016/15"/>
    <n v="54"/>
    <x v="2"/>
    <x v="55"/>
    <x v="3"/>
    <n v="1"/>
    <m/>
    <n v="265"/>
    <n v="0"/>
    <n v="0"/>
    <n v="0"/>
    <n v="3432"/>
    <n v="31.63"/>
    <s v="People's Republic of China"/>
    <n v="22"/>
    <n v="9"/>
    <s v="20"/>
    <s v="LCL"/>
  </r>
  <r>
    <s v="2016-11-04"/>
    <s v="2016-11-06"/>
    <s v="2016-11-17"/>
    <s v="2016-11-17"/>
    <n v="2"/>
    <n v="13"/>
    <s v="DHAKA"/>
    <s v="FOB"/>
    <x v="2"/>
    <n v="1"/>
    <s v="AIR"/>
    <s v="TRUCK"/>
    <s v="WARSZAWA"/>
    <s v="1"/>
    <s v="5344/2016/4"/>
    <n v="54"/>
    <x v="2"/>
    <x v="93"/>
    <x v="3"/>
    <n v="1"/>
    <m/>
    <n v="401"/>
    <n v="0"/>
    <n v="0"/>
    <n v="0"/>
    <n v="6047"/>
    <m/>
    <s v="Bangladesh"/>
    <n v="0"/>
    <n v="0"/>
    <s v="LCL"/>
    <s v="LCL"/>
  </r>
  <r>
    <s v="2016-11-05"/>
    <s v="2016-11-08"/>
    <s v="2016-11-16"/>
    <s v="2016-11-16"/>
    <n v="3"/>
    <n v="11"/>
    <s v="ŁÓDŹ"/>
    <s v="DDU"/>
    <x v="2"/>
    <n v="1"/>
    <s v="AIR"/>
    <s v="TRUCK"/>
    <s v="FRANKFURT"/>
    <s v="1"/>
    <s v="697/2016/28"/>
    <n v="54"/>
    <x v="2"/>
    <x v="18"/>
    <x v="3"/>
    <n v="1"/>
    <m/>
    <n v="567"/>
    <n v="0"/>
    <n v="0"/>
    <n v="0"/>
    <n v="7299"/>
    <m/>
    <s v="Bangladesh"/>
    <n v="0"/>
    <n v="0"/>
    <s v="LCL"/>
    <s v="LCL"/>
  </r>
  <r>
    <s v="2016-11-06"/>
    <s v="2016-11-09"/>
    <s v="2016-11-15"/>
    <s v="2016-11-15"/>
    <n v="3"/>
    <n v="9"/>
    <s v="ŁÓDŹ"/>
    <s v="DDU"/>
    <x v="2"/>
    <n v="1"/>
    <s v="AIR"/>
    <s v="TRUCK"/>
    <s v="FRANKFURT"/>
    <s v="1"/>
    <s v="43186/2015/10"/>
    <n v="54"/>
    <x v="2"/>
    <x v="87"/>
    <x v="3"/>
    <n v="1"/>
    <m/>
    <n v="616"/>
    <n v="0"/>
    <n v="0"/>
    <n v="0"/>
    <n v="9868"/>
    <m/>
    <s v="Islamic Republic of Pakistan"/>
    <n v="0"/>
    <n v="0"/>
    <s v="LCL"/>
    <s v="LCL"/>
  </r>
  <r>
    <s v="2016-11-08"/>
    <s v="2016-11-14"/>
    <s v="2016-11-18"/>
    <s v="2016-11-18"/>
    <n v="6"/>
    <n v="10"/>
    <s v="ŁÓDŹ"/>
    <s v="DDU"/>
    <x v="2"/>
    <n v="1"/>
    <s v="AIR"/>
    <s v="TRUCK"/>
    <s v="FRANKFURT"/>
    <s v="1"/>
    <s v="43186/2015/11"/>
    <n v="54"/>
    <x v="2"/>
    <x v="87"/>
    <x v="3"/>
    <n v="1"/>
    <m/>
    <n v="223"/>
    <n v="0"/>
    <n v="0"/>
    <n v="0"/>
    <n v="3891"/>
    <m/>
    <s v="Islamic Republic of Pakistan"/>
    <n v="0"/>
    <n v="0"/>
    <s v="LCL"/>
    <s v="LCL"/>
  </r>
  <r>
    <s v="2016-11-11"/>
    <s v="2016-11-16"/>
    <s v="2016-11-17"/>
    <s v="2016-11-17"/>
    <n v="5"/>
    <n v="6"/>
    <s v="ŁÓDŹ"/>
    <s v="DDU"/>
    <x v="2"/>
    <n v="1"/>
    <s v="AIR"/>
    <s v="TRUCK"/>
    <s v="WARSZAWA"/>
    <s v="1"/>
    <s v="278/2016/5"/>
    <n v="54"/>
    <x v="2"/>
    <x v="55"/>
    <x v="3"/>
    <n v="1"/>
    <m/>
    <n v="270"/>
    <n v="0"/>
    <n v="0"/>
    <n v="0"/>
    <n v="4122"/>
    <n v="2.42"/>
    <s v="People's Republic of China"/>
    <n v="2"/>
    <n v="1"/>
    <s v="LCL"/>
    <s v="LCL"/>
  </r>
  <r>
    <s v="2016-11-14"/>
    <s v="2016-11-16"/>
    <s v="2016-11-22"/>
    <s v="2016-11-22"/>
    <n v="2"/>
    <n v="8"/>
    <s v="ŁÓDŹ"/>
    <s v="DDU"/>
    <x v="2"/>
    <n v="1"/>
    <s v="AIR"/>
    <s v="TRUCK"/>
    <s v="WARSZAWA"/>
    <s v="1"/>
    <s v="43192/2015/2"/>
    <n v="54"/>
    <x v="2"/>
    <x v="4"/>
    <x v="3"/>
    <n v="1"/>
    <m/>
    <n v="655"/>
    <n v="0"/>
    <n v="0"/>
    <n v="0"/>
    <n v="11378"/>
    <m/>
    <s v="Bangladesh"/>
    <n v="0"/>
    <n v="0"/>
    <s v="LCL"/>
    <s v="LCL"/>
  </r>
  <r>
    <s v="2016-11-14"/>
    <s v="2016-11-16"/>
    <s v="2016-11-22"/>
    <s v="2016-11-22"/>
    <n v="2"/>
    <n v="8"/>
    <s v="ŁÓDŹ"/>
    <s v="DDU"/>
    <x v="2"/>
    <n v="1"/>
    <s v="AIR"/>
    <s v="TRUCK"/>
    <s v="WARSZAWA"/>
    <s v="1"/>
    <s v="43192/2015/24"/>
    <n v="54"/>
    <x v="2"/>
    <x v="4"/>
    <x v="3"/>
    <n v="1"/>
    <m/>
    <n v="1698"/>
    <n v="0"/>
    <n v="0"/>
    <n v="0"/>
    <n v="26623"/>
    <m/>
    <s v="Bangladesh"/>
    <n v="0"/>
    <n v="0"/>
    <s v="LCL"/>
    <s v="LCL"/>
  </r>
  <r>
    <s v="2016-11-17"/>
    <s v="2016-11-25"/>
    <s v="2016-11-29"/>
    <s v="2016-11-29"/>
    <n v="8"/>
    <n v="12"/>
    <s v="ŁÓDŹ"/>
    <s v="DDU"/>
    <x v="2"/>
    <n v="1"/>
    <s v="AIR"/>
    <s v="TRUCK"/>
    <s v="FRANKFURT"/>
    <s v="1"/>
    <s v="697/2016/33"/>
    <n v="54"/>
    <x v="2"/>
    <x v="18"/>
    <x v="3"/>
    <n v="1"/>
    <m/>
    <n v="20"/>
    <n v="0"/>
    <n v="0"/>
    <n v="0"/>
    <n v="751"/>
    <m/>
    <s v="Bangladesh"/>
    <n v="0"/>
    <n v="0"/>
    <s v="LCL"/>
    <s v="LCL"/>
  </r>
  <r>
    <s v="2016-11-17"/>
    <s v="2016-11-26"/>
    <s v="2016-11-29"/>
    <s v="2016-11-29"/>
    <n v="9"/>
    <n v="12"/>
    <s v="ŁÓDŹ"/>
    <s v="DDU"/>
    <x v="2"/>
    <n v="1"/>
    <s v="AIR"/>
    <s v="TRUCK"/>
    <s v="FRANKFURT"/>
    <s v="1"/>
    <s v="43192/2015/23"/>
    <n v="54"/>
    <x v="2"/>
    <x v="4"/>
    <x v="3"/>
    <n v="1"/>
    <m/>
    <n v="302"/>
    <n v="0"/>
    <n v="0"/>
    <n v="0"/>
    <n v="3872"/>
    <m/>
    <s v="Bangladesh"/>
    <n v="0"/>
    <n v="0"/>
    <s v="LCL"/>
    <s v="LCL"/>
  </r>
  <r>
    <s v="2016-11-17"/>
    <s v="2016-11-26"/>
    <s v="2016-11-29"/>
    <s v="2016-11-29"/>
    <n v="9"/>
    <n v="12"/>
    <s v="ŁÓDŹ"/>
    <s v="DDU"/>
    <x v="2"/>
    <n v="1"/>
    <s v="AIR"/>
    <s v="TRUCK"/>
    <s v="FRANKFURT"/>
    <s v="1"/>
    <s v="43192/2015/25"/>
    <n v="54"/>
    <x v="2"/>
    <x v="4"/>
    <x v="3"/>
    <n v="1"/>
    <m/>
    <n v="554"/>
    <n v="0"/>
    <n v="0"/>
    <n v="0"/>
    <n v="6307"/>
    <m/>
    <s v="Bangladesh"/>
    <n v="0"/>
    <n v="0"/>
    <s v="LCL"/>
    <s v="LCL"/>
  </r>
  <r>
    <s v="2016-11-18"/>
    <s v="2016-11-22"/>
    <s v="2016-11-29"/>
    <s v="2016-11-29"/>
    <n v="4"/>
    <n v="11"/>
    <s v="ŁÓDŹ"/>
    <s v="DDU"/>
    <x v="2"/>
    <n v="1"/>
    <s v="AIR"/>
    <s v="TRUCK"/>
    <s v="FRANKFURT"/>
    <s v="1"/>
    <s v="43186/2015/7"/>
    <n v="54"/>
    <x v="2"/>
    <x v="87"/>
    <x v="3"/>
    <n v="1"/>
    <m/>
    <n v="293"/>
    <n v="0"/>
    <n v="0"/>
    <n v="0"/>
    <n v="5410"/>
    <n v="13.41"/>
    <s v="Islamic Republic of Pakistan"/>
    <n v="9"/>
    <n v="4"/>
    <s v="LCL"/>
    <s v="LCL"/>
  </r>
  <r>
    <s v="2016-11-18"/>
    <s v="2016-11-29"/>
    <s v="2016-12-01"/>
    <s v="2016-12-01"/>
    <n v="11"/>
    <n v="13"/>
    <s v="ŁÓDŹ"/>
    <s v="DDU"/>
    <x v="2"/>
    <n v="1"/>
    <s v="AIR"/>
    <s v="TRUCK"/>
    <s v="WARSZAWA"/>
    <s v="1"/>
    <s v="278/2016/18"/>
    <n v="54"/>
    <x v="2"/>
    <x v="55"/>
    <x v="3"/>
    <n v="1"/>
    <m/>
    <n v="181"/>
    <n v="0"/>
    <n v="0"/>
    <n v="0"/>
    <n v="2894"/>
    <n v="18.61"/>
    <s v="People's Republic of China"/>
    <n v="13"/>
    <n v="6"/>
    <s v="LCL"/>
    <s v="LCL"/>
  </r>
  <r>
    <s v="2016-11-21"/>
    <s v="2016-11-22"/>
    <s v="2016-11-23"/>
    <s v="2016-11-23"/>
    <n v="1"/>
    <n v="2"/>
    <s v="ŁÓDŹ"/>
    <s v="DDU"/>
    <x v="2"/>
    <n v="1"/>
    <s v="AIR"/>
    <s v="TRUCK"/>
    <s v="WARSZAWA"/>
    <s v="1"/>
    <s v="43188/2015/5"/>
    <n v="54"/>
    <x v="2"/>
    <x v="14"/>
    <x v="3"/>
    <n v="1"/>
    <m/>
    <n v="221"/>
    <n v="0"/>
    <n v="0"/>
    <n v="0"/>
    <n v="2520"/>
    <m/>
    <s v="Bangladesh"/>
    <n v="0"/>
    <n v="0"/>
    <s v="LCL"/>
    <s v="LCL"/>
  </r>
  <r>
    <s v="2016-11-21"/>
    <s v="2016-11-23"/>
    <s v="2016-11-25"/>
    <s v="2016-11-25"/>
    <n v="2"/>
    <n v="4"/>
    <s v="ŁÓDŹ"/>
    <s v="DDU"/>
    <x v="2"/>
    <n v="1"/>
    <s v="AIR"/>
    <s v="TRUCK"/>
    <s v="WARSZAWA"/>
    <s v="1"/>
    <s v="716/2016/2"/>
    <n v="54"/>
    <x v="2"/>
    <x v="21"/>
    <x v="3"/>
    <n v="1"/>
    <m/>
    <n v="476"/>
    <n v="0"/>
    <n v="0"/>
    <n v="0"/>
    <n v="9064"/>
    <m/>
    <s v="India"/>
    <n v="0"/>
    <n v="0"/>
    <s v="LCL"/>
    <s v="LCL"/>
  </r>
  <r>
    <s v="2016-11-21"/>
    <s v="2016-12-22"/>
    <s v="2016-12-23"/>
    <s v="2016-12-23"/>
    <n v="31"/>
    <n v="32"/>
    <s v="ŁÓDŹ"/>
    <s v="DDU"/>
    <x v="2"/>
    <n v="1"/>
    <s v="AIR"/>
    <s v="TRUCK"/>
    <s v="WARSZAWA"/>
    <s v="1"/>
    <s v="278/2016/19"/>
    <n v="54"/>
    <x v="2"/>
    <x v="55"/>
    <x v="3"/>
    <n v="1"/>
    <m/>
    <n v="471"/>
    <n v="0"/>
    <n v="0"/>
    <n v="0"/>
    <n v="5614"/>
    <n v="55.46"/>
    <s v="People's Republic of China"/>
    <n v="39"/>
    <n v="17"/>
    <s v="40"/>
    <s v="20"/>
  </r>
  <r>
    <s v="2016-11-24"/>
    <s v="2016-12-01"/>
    <s v="2016-12-06"/>
    <s v="2016-12-06"/>
    <n v="7"/>
    <n v="12"/>
    <s v="ŁÓDŹ"/>
    <s v="DDU"/>
    <x v="2"/>
    <n v="1"/>
    <s v="AIR"/>
    <s v="TRUCK"/>
    <s v="WARSZAWA"/>
    <s v="1"/>
    <s v="278/2016/20"/>
    <n v="54"/>
    <x v="2"/>
    <x v="55"/>
    <x v="3"/>
    <n v="1"/>
    <m/>
    <n v="253"/>
    <n v="0"/>
    <n v="0"/>
    <n v="0"/>
    <n v="3351"/>
    <n v="23.53"/>
    <s v="People's Republic of China"/>
    <n v="16"/>
    <n v="7"/>
    <s v="20"/>
    <s v="LCL"/>
  </r>
  <r>
    <s v="2016-12-08"/>
    <s v="2016-12-11"/>
    <s v="2016-12-16"/>
    <s v="2016-12-16"/>
    <n v="3"/>
    <n v="8"/>
    <s v="ŁÓDŹ"/>
    <s v="DDU"/>
    <x v="2"/>
    <n v="1"/>
    <s v="AIR"/>
    <s v="TRUCK"/>
    <s v="WARSZAWA"/>
    <s v="1"/>
    <s v="43192/2015/26"/>
    <n v="54"/>
    <x v="2"/>
    <x v="4"/>
    <x v="3"/>
    <n v="1"/>
    <m/>
    <n v="778"/>
    <n v="0"/>
    <n v="0"/>
    <n v="0"/>
    <n v="11501"/>
    <m/>
    <s v="Bangladesh"/>
    <n v="0"/>
    <n v="0"/>
    <s v="LCL"/>
    <s v="LCL"/>
  </r>
  <r>
    <s v="2017-01-07"/>
    <s v="2017-01-08"/>
    <s v="2017-01-19"/>
    <s v="2017-01-19"/>
    <n v="1"/>
    <n v="12"/>
    <s v="ŁÓDŹ"/>
    <s v="DDU"/>
    <x v="2"/>
    <n v="1"/>
    <s v="AIR"/>
    <s v="TRUCK"/>
    <s v="WARSZAWA"/>
    <s v="1"/>
    <s v="43192/2015/3"/>
    <n v="54"/>
    <x v="2"/>
    <x v="4"/>
    <x v="3"/>
    <n v="1"/>
    <m/>
    <n v="619"/>
    <n v="0"/>
    <n v="0"/>
    <n v="0"/>
    <n v="9940"/>
    <m/>
    <s v="Bangladesh"/>
    <n v="0"/>
    <n v="0"/>
    <s v="LCL"/>
    <s v="LCL"/>
  </r>
  <r>
    <s v="2017-01-18"/>
    <s v="2017-01-20"/>
    <s v="2017-01-25"/>
    <s v="2017-01-25"/>
    <n v="2"/>
    <n v="7"/>
    <s v="ŁÓDŹ"/>
    <s v="DAP"/>
    <x v="2"/>
    <n v="1"/>
    <s v="AIR"/>
    <s v="TRUCK"/>
    <s v="WARSZAWA"/>
    <s v="1"/>
    <s v="278/2016/21"/>
    <n v="54"/>
    <x v="2"/>
    <x v="55"/>
    <x v="3"/>
    <n v="1"/>
    <m/>
    <n v="127"/>
    <n v="0"/>
    <n v="0"/>
    <n v="0"/>
    <n v="1036"/>
    <m/>
    <s v="People's Republic of China"/>
    <n v="0"/>
    <n v="0"/>
    <s v="LCL"/>
    <s v="LCL"/>
  </r>
  <r>
    <m/>
    <m/>
    <m/>
    <m/>
    <m/>
    <m/>
    <m/>
    <m/>
    <x v="1"/>
    <m/>
    <m/>
    <m/>
    <m/>
    <m/>
    <m/>
    <m/>
    <x v="1"/>
    <x v="16"/>
    <x v="4"/>
    <m/>
    <m/>
    <m/>
    <m/>
    <m/>
    <m/>
    <m/>
    <m/>
    <m/>
    <m/>
    <m/>
    <m/>
    <m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count="1163">
  <r>
    <s v="2015-10-18"/>
    <s v="2015-11-19"/>
    <s v="2015-11-26"/>
    <s v="2015-11-26"/>
    <n v="32"/>
    <n v="39"/>
    <x v="0"/>
    <s v="FOB"/>
    <s v="SEA"/>
    <n v="0"/>
    <s v="MRKU2730465"/>
    <s v="RAILWAY"/>
    <s v="GDAŃSK"/>
    <s v="1"/>
    <s v="21046/2015/1"/>
    <n v="54"/>
    <s v="SS16"/>
    <s v="NINGBO MIAORUI"/>
    <s v="FCL"/>
    <m/>
    <n v="1"/>
    <n v="1674"/>
    <n v="0"/>
    <n v="0"/>
    <n v="1"/>
    <n v="26243"/>
    <n v="60.02"/>
    <s v="People's Republic of China"/>
    <n v="42"/>
    <n v="18"/>
    <x v="0"/>
    <x v="0"/>
    <n v="45"/>
    <n v="86"/>
    <n v="83"/>
    <n v="22000"/>
  </r>
  <r>
    <s v="2015-10-24"/>
    <s v="2015-11-27"/>
    <s v="2015-12-03"/>
    <s v="2015-12-03"/>
    <n v="34"/>
    <n v="40"/>
    <x v="1"/>
    <s v="FOB"/>
    <s v="SEA"/>
    <n v="0"/>
    <s v="MSKU3722851"/>
    <s v="RAILWAY"/>
    <s v="GDAŃSK"/>
    <s v="1"/>
    <s v="27355/2015/1"/>
    <n v="51"/>
    <s v="SS16"/>
    <s v="ANHUI XINA"/>
    <s v="FCL"/>
    <m/>
    <n v="1"/>
    <n v="427"/>
    <n v="1"/>
    <n v="0"/>
    <n v="0"/>
    <n v="6222"/>
    <n v="23.78"/>
    <s v="People's Republic of China"/>
    <n v="17"/>
    <n v="7"/>
    <x v="1"/>
    <x v="1"/>
    <s v="40’ HQ"/>
    <n v="68"/>
    <n v="65"/>
    <n v="21500"/>
  </r>
  <r>
    <s v="2015-10-26"/>
    <s v="2015-11-27"/>
    <s v="2015-12-03"/>
    <s v="2015-12-03"/>
    <n v="32"/>
    <n v="38"/>
    <x v="0"/>
    <s v="FOB"/>
    <s v="SEA"/>
    <n v="0"/>
    <s v="MRKU0482056"/>
    <s v="RAILWAY"/>
    <s v="GDAŃSK"/>
    <s v="1"/>
    <s v="21046/2015/6"/>
    <n v="54"/>
    <s v="SS16"/>
    <s v="NINGBO MIAORUI"/>
    <s v="FCL"/>
    <m/>
    <n v="1"/>
    <n v="1009"/>
    <n v="0"/>
    <n v="1"/>
    <n v="0"/>
    <n v="15109"/>
    <n v="40.83"/>
    <s v="People's Republic of China"/>
    <n v="29"/>
    <n v="12"/>
    <x v="0"/>
    <x v="1"/>
    <s v="40’ Standard"/>
    <n v="58"/>
    <n v="55"/>
    <n v="21500"/>
  </r>
  <r>
    <s v="2015-10-26"/>
    <s v="2015-12-08"/>
    <s v="2015-12-16"/>
    <s v="2015-12-16"/>
    <n v="43"/>
    <n v="51"/>
    <x v="2"/>
    <s v="FOB"/>
    <s v="SEA"/>
    <n v="1"/>
    <s v="LCL"/>
    <s v="RAILWAY"/>
    <s v="GDAŃSK"/>
    <s v="1"/>
    <s v="20996/2015/1"/>
    <n v="54"/>
    <s v="SS16"/>
    <s v="XIAMEN JONUEE TRADING CO. LTD"/>
    <s v="LCL"/>
    <m/>
    <n v="1"/>
    <n v="888"/>
    <n v="0"/>
    <n v="0"/>
    <n v="0"/>
    <n v="16499"/>
    <n v="12.22"/>
    <s v="People's Republic of China"/>
    <n v="9"/>
    <n v="4"/>
    <x v="2"/>
    <x v="1"/>
    <s v="20’"/>
    <n v="28"/>
    <n v="25"/>
    <n v="23000"/>
  </r>
  <r>
    <s v="2015-10-27"/>
    <s v="2015-11-27"/>
    <s v="2015-12-04"/>
    <s v="2015-12-04"/>
    <n v="31"/>
    <n v="38"/>
    <x v="3"/>
    <s v="FOB"/>
    <s v="SEA"/>
    <n v="0"/>
    <s v="MRKU4294062"/>
    <s v="RAILWAY"/>
    <s v="GDAŃSK"/>
    <s v="1"/>
    <s v="20370/2015/1"/>
    <n v="54"/>
    <s v="SS16"/>
    <s v="SAILOR MOON CLOTHING LTD (AGENT)"/>
    <s v="FCL"/>
    <m/>
    <n v="1"/>
    <n v="2547"/>
    <n v="0"/>
    <n v="0"/>
    <n v="1"/>
    <n v="40933"/>
    <n v="68.010000000000005"/>
    <s v="Bangladesh"/>
    <n v="48"/>
    <n v="20"/>
    <x v="0"/>
    <x v="0"/>
    <m/>
    <m/>
    <m/>
    <m/>
  </r>
  <r>
    <s v="2015-10-27"/>
    <s v="2015-11-27"/>
    <s v="2015-12-04"/>
    <s v="2015-12-04"/>
    <n v="31"/>
    <n v="38"/>
    <x v="3"/>
    <s v="FOB"/>
    <s v="SEA"/>
    <n v="1"/>
    <s v="MIEU0019735"/>
    <s v="RAILWAY"/>
    <s v="GDAŃSK"/>
    <s v="1"/>
    <s v="20467/2015/6"/>
    <n v="54"/>
    <s v="SS16"/>
    <s v="INNOVATION DESIGN (AGENT)"/>
    <s v="CONSOLIDATION"/>
    <m/>
    <n v="1"/>
    <n v="848"/>
    <n v="0"/>
    <n v="0"/>
    <n v="1"/>
    <n v="11811"/>
    <n v="32.590000000000003"/>
    <s v="Bangladesh"/>
    <n v="23"/>
    <n v="10"/>
    <x v="1"/>
    <x v="1"/>
    <s v="Od"/>
    <s v="Do"/>
    <s v="Konener"/>
    <m/>
  </r>
  <r>
    <s v="2015-10-27"/>
    <s v="2015-11-27"/>
    <s v="2015-12-04"/>
    <s v="2015-12-04"/>
    <n v="31"/>
    <n v="38"/>
    <x v="3"/>
    <s v="FOB"/>
    <s v="SEA"/>
    <n v="1"/>
    <m/>
    <s v="RAILWAY"/>
    <s v="GDAŃSK"/>
    <s v="1"/>
    <s v="62092/SS16/1"/>
    <n v="54"/>
    <s v="SS16"/>
    <s v="TRANSFIGURE CLOTHING (AGENT)"/>
    <s v="CONSOLIDATION"/>
    <m/>
    <n v="1"/>
    <n v="3073"/>
    <m/>
    <m/>
    <m/>
    <n v="59633"/>
    <n v="33.36"/>
    <s v="Bangladesh"/>
    <n v="23"/>
    <n v="10"/>
    <x v="1"/>
    <x v="1"/>
    <n v="0"/>
    <n v="14"/>
    <s v="LCL"/>
    <m/>
  </r>
  <r>
    <s v="2015-10-27"/>
    <s v="2015-11-27"/>
    <s v="2015-12-04"/>
    <s v="2015-12-04"/>
    <n v="31"/>
    <n v="38"/>
    <x v="3"/>
    <s v="FOB"/>
    <s v="SEA"/>
    <n v="1"/>
    <s v="MIEU0019735,MIEU2030970"/>
    <s v="RAILWAY"/>
    <s v="GDAŃSK"/>
    <s v="1"/>
    <s v="20370/2015/4"/>
    <n v="54"/>
    <s v="SS16"/>
    <s v="SAILOR MOON CLOTHING LTD (AGENT)"/>
    <s v="CONSOLIDATION"/>
    <m/>
    <n v="1"/>
    <n v="1440"/>
    <n v="0"/>
    <n v="0"/>
    <n v="1"/>
    <n v="20850"/>
    <n v="27.15"/>
    <s v="Bangladesh"/>
    <n v="19"/>
    <n v="8"/>
    <x v="1"/>
    <x v="1"/>
    <n v="14"/>
    <n v="28"/>
    <n v="20"/>
    <m/>
  </r>
  <r>
    <s v="2015-10-27"/>
    <s v="2015-11-27"/>
    <s v="2015-12-04"/>
    <s v="2015-12-04"/>
    <n v="31"/>
    <n v="38"/>
    <x v="3"/>
    <s v="FOB"/>
    <s v="SEA"/>
    <n v="1"/>
    <m/>
    <s v="RAILWAY"/>
    <s v="GDAŃSK"/>
    <s v="1"/>
    <s v="20376/2015/8"/>
    <n v="54"/>
    <s v="SS16"/>
    <s v="TRANSFIGURE CLOTHING (AGENT)"/>
    <s v="CONSOLIDATION"/>
    <m/>
    <n v="1"/>
    <n v="3453"/>
    <m/>
    <m/>
    <m/>
    <n v="77736"/>
    <n v="46.7"/>
    <s v="Bangladesh"/>
    <n v="33"/>
    <n v="14"/>
    <x v="0"/>
    <x v="1"/>
    <n v="28"/>
    <n v="55"/>
    <n v="40"/>
    <m/>
  </r>
  <r>
    <s v="2015-10-28"/>
    <s v="2015-11-27"/>
    <s v="2015-12-04"/>
    <s v="2015-12-04"/>
    <n v="30"/>
    <n v="37"/>
    <x v="4"/>
    <s v="FOB"/>
    <s v="SEA"/>
    <n v="0"/>
    <s v="MSKU3984240"/>
    <s v="RAILWAY"/>
    <s v="GDAŃSK"/>
    <s v="1"/>
    <s v="28021/2015/3"/>
    <n v="51"/>
    <s v="SS16"/>
    <s v="EUROSHINE COMPANY"/>
    <s v="FCL"/>
    <m/>
    <n v="1"/>
    <n v="781"/>
    <n v="1"/>
    <n v="0"/>
    <n v="0"/>
    <n v="9473"/>
    <n v="22.28"/>
    <s v="People's Republic of China"/>
    <n v="16"/>
    <n v="7"/>
    <x v="1"/>
    <x v="1"/>
    <n v="55"/>
    <n v="65"/>
    <s v="40HC"/>
    <m/>
  </r>
  <r>
    <s v="2015-10-29"/>
    <s v="2015-12-04"/>
    <s v="2015-12-08"/>
    <s v="2015-12-08"/>
    <n v="36"/>
    <n v="40"/>
    <x v="2"/>
    <s v="FOB"/>
    <s v="SEA"/>
    <n v="0"/>
    <s v="MSKU5405711"/>
    <s v="RAILWAY"/>
    <s v="GDAŃSK"/>
    <s v="1"/>
    <s v="21162/2015/1"/>
    <n v="54"/>
    <s v="SS16"/>
    <s v="JIUJIANG DANNIER KNITTING CO."/>
    <s v="FCL"/>
    <m/>
    <n v="1"/>
    <n v="1741"/>
    <n v="1"/>
    <n v="0"/>
    <n v="0"/>
    <n v="32199"/>
    <n v="22.59"/>
    <s v="People's Republic of China"/>
    <n v="16"/>
    <n v="7"/>
    <x v="1"/>
    <x v="1"/>
    <n v="65"/>
    <n v="83"/>
    <m/>
    <m/>
  </r>
  <r>
    <s v="2015-10-29"/>
    <s v="2015-12-04"/>
    <s v="2015-12-08"/>
    <s v="2015-12-08"/>
    <n v="36"/>
    <n v="40"/>
    <x v="2"/>
    <s v="FOB"/>
    <s v="SEA"/>
    <n v="0"/>
    <s v="PONU8132349"/>
    <s v="RAILWAY"/>
    <s v="GDAŃSK"/>
    <s v="1"/>
    <s v="61735/SS16/1"/>
    <n v="52"/>
    <s v="SS16"/>
    <s v="QUANZHOU CEREALS O&amp;F"/>
    <s v="FCL"/>
    <m/>
    <n v="1"/>
    <n v="2856"/>
    <n v="0"/>
    <n v="0"/>
    <n v="1"/>
    <n v="50762"/>
    <n v="67.69"/>
    <s v="People's Republic of China"/>
    <n v="47"/>
    <n v="20"/>
    <x v="0"/>
    <x v="0"/>
    <m/>
    <m/>
    <m/>
    <m/>
  </r>
  <r>
    <s v="2015-10-30"/>
    <s v="2015-11-30"/>
    <s v="2015-12-03"/>
    <s v="2015-12-03"/>
    <n v="31"/>
    <n v="34"/>
    <x v="5"/>
    <s v="FOB"/>
    <s v="SEA"/>
    <n v="1"/>
    <s v="CLHU4625240"/>
    <s v="TRUCK"/>
    <s v="HAMBURG"/>
    <s v="1"/>
    <s v="20204/2015/1"/>
    <n v="54"/>
    <s v="SS16"/>
    <s v="GLOBUS CLOTHING COM."/>
    <s v="CONSOLIDATION"/>
    <m/>
    <n v="1"/>
    <n v="636"/>
    <n v="0"/>
    <n v="1"/>
    <n v="0"/>
    <n v="9876"/>
    <n v="17.78"/>
    <s v="India"/>
    <n v="12"/>
    <n v="5"/>
    <x v="2"/>
    <x v="1"/>
    <m/>
    <m/>
    <m/>
    <m/>
  </r>
  <r>
    <s v="2015-10-30"/>
    <s v="2015-11-30"/>
    <s v="2015-12-03"/>
    <s v="2015-12-03"/>
    <n v="31"/>
    <n v="34"/>
    <x v="5"/>
    <s v="FOB"/>
    <s v="SEA"/>
    <n v="1"/>
    <m/>
    <s v="TRUCK"/>
    <s v="HAMBURG"/>
    <s v="1"/>
    <s v="20217/2015/1"/>
    <n v="54"/>
    <s v="SS16"/>
    <s v="BLOOM CLOTHING CO. (AGENT)"/>
    <s v="CONSOLIDATION"/>
    <m/>
    <n v="1"/>
    <n v="550"/>
    <m/>
    <m/>
    <m/>
    <n v="11728"/>
    <n v="19.86"/>
    <s v="India"/>
    <n v="14"/>
    <n v="6"/>
    <x v="2"/>
    <x v="1"/>
    <m/>
    <m/>
    <m/>
    <m/>
  </r>
  <r>
    <s v="2015-10-30"/>
    <s v="2015-11-30"/>
    <s v="2015-12-03"/>
    <s v="2015-12-03"/>
    <n v="31"/>
    <n v="34"/>
    <x v="5"/>
    <s v="FOB"/>
    <s v="SEA"/>
    <n v="1"/>
    <m/>
    <s v="TRUCK"/>
    <s v="HAMBURG"/>
    <s v="1"/>
    <s v="20217/2015/6"/>
    <n v="54"/>
    <s v="SS16"/>
    <s v="BLOOM CLOTHING CO. (AGENT)"/>
    <s v="CONSOLIDATION"/>
    <m/>
    <n v="1"/>
    <n v="189"/>
    <m/>
    <m/>
    <m/>
    <n v="2608"/>
    <n v="8.14"/>
    <s v="India"/>
    <n v="6"/>
    <n v="2"/>
    <x v="2"/>
    <x v="1"/>
    <m/>
    <m/>
    <m/>
    <m/>
  </r>
  <r>
    <s v="2015-10-30"/>
    <s v="2015-11-30"/>
    <s v="2015-12-03"/>
    <s v="2015-12-03"/>
    <n v="31"/>
    <n v="34"/>
    <x v="5"/>
    <s v="FOB"/>
    <s v="SEA"/>
    <n v="1"/>
    <m/>
    <s v="TRUCK"/>
    <s v="HAMBURG"/>
    <s v="1"/>
    <s v="24094/2015/1"/>
    <n v="54"/>
    <s v="SS16"/>
    <s v="SANTEX INC"/>
    <s v="CONSOLIDATION"/>
    <m/>
    <n v="1"/>
    <n v="215"/>
    <m/>
    <m/>
    <m/>
    <n v="3531"/>
    <n v="7.44"/>
    <s v="India"/>
    <n v="5"/>
    <n v="2"/>
    <x v="2"/>
    <x v="1"/>
    <m/>
    <m/>
    <m/>
    <m/>
  </r>
  <r>
    <s v="2015-10-30"/>
    <s v="2015-12-03"/>
    <s v="2015-12-09"/>
    <s v="2015-12-09"/>
    <n v="34"/>
    <n v="40"/>
    <x v="1"/>
    <s v="FOB"/>
    <s v="SEA"/>
    <n v="1"/>
    <s v="LCL"/>
    <s v="TRUCK"/>
    <s v="HAMBURG"/>
    <s v="1"/>
    <s v="20456/2015/1"/>
    <n v="54"/>
    <s v="SS16"/>
    <s v="ANHUI GARMENTS I&amp;E"/>
    <s v="LCL"/>
    <m/>
    <n v="1"/>
    <n v="287"/>
    <n v="0"/>
    <n v="0"/>
    <n v="0"/>
    <n v="3770"/>
    <n v="9.49"/>
    <s v="People's Republic of China"/>
    <n v="7"/>
    <n v="3"/>
    <x v="2"/>
    <x v="1"/>
    <m/>
    <m/>
    <m/>
    <m/>
  </r>
  <r>
    <s v="2015-10-31"/>
    <s v="2015-12-04"/>
    <s v="2015-12-08"/>
    <s v="2015-12-08"/>
    <n v="34"/>
    <n v="38"/>
    <x v="1"/>
    <s v="FOB"/>
    <s v="SEA"/>
    <n v="0"/>
    <s v="GLDU3800836"/>
    <s v="RAILWAY"/>
    <s v="GDAŃSK"/>
    <s v="1"/>
    <s v="19960/2015/1"/>
    <n v="54"/>
    <s v="SS16"/>
    <s v="SUMEC TEXTILE"/>
    <s v="FCL"/>
    <m/>
    <n v="1"/>
    <n v="1170"/>
    <n v="1"/>
    <n v="0"/>
    <n v="0"/>
    <n v="14620"/>
    <n v="27.84"/>
    <s v="People's Republic of China"/>
    <n v="19"/>
    <n v="8"/>
    <x v="1"/>
    <x v="1"/>
    <m/>
    <m/>
    <m/>
    <m/>
  </r>
  <r>
    <s v="2015-10-31"/>
    <s v="2015-12-09"/>
    <s v="2015-12-11"/>
    <s v="2015-12-11"/>
    <n v="39"/>
    <n v="41"/>
    <x v="3"/>
    <s v="FOB"/>
    <s v="SEA"/>
    <n v="0"/>
    <s v="BSIU9279001"/>
    <s v="TRUCK"/>
    <s v="GDAŃSK"/>
    <s v="1"/>
    <s v="20808/2015/1"/>
    <n v="54"/>
    <s v="SS16"/>
    <s v="FASHION WEAR INT'L (AGENT)"/>
    <s v="FCL"/>
    <m/>
    <n v="1"/>
    <n v="4067"/>
    <n v="0"/>
    <n v="0"/>
    <n v="1"/>
    <n v="84181"/>
    <n v="68.91"/>
    <s v="Bangladesh"/>
    <n v="48"/>
    <n v="21"/>
    <x v="0"/>
    <x v="0"/>
    <m/>
    <m/>
    <m/>
    <m/>
  </r>
  <r>
    <s v="2015-10-31"/>
    <s v="2015-12-09"/>
    <s v="2015-12-11"/>
    <s v="2015-12-11"/>
    <n v="39"/>
    <n v="41"/>
    <x v="3"/>
    <s v="FOB"/>
    <s v="SEA"/>
    <n v="0"/>
    <s v="CPSU6436015,GLDU7013187,GVCU5371737"/>
    <s v="TRUCK"/>
    <s v="GDAŃSK"/>
    <s v="1"/>
    <s v="20216/2015/1"/>
    <n v="54"/>
    <s v="SS16"/>
    <s v="FAIR TRADE INT'L (AGENT)"/>
    <s v="FCL"/>
    <m/>
    <n v="1"/>
    <n v="6442"/>
    <n v="0"/>
    <n v="0"/>
    <n v="3"/>
    <n v="135566"/>
    <n v="204.59"/>
    <s v="Bangladesh"/>
    <n v="143"/>
    <n v="61"/>
    <x v="3"/>
    <x v="2"/>
    <m/>
    <m/>
    <m/>
    <m/>
  </r>
  <r>
    <m/>
    <m/>
    <m/>
    <m/>
    <m/>
    <m/>
    <x v="6"/>
    <m/>
    <m/>
    <m/>
    <m/>
    <m/>
    <m/>
    <m/>
    <m/>
    <m/>
    <m/>
    <m/>
    <s v="FCL"/>
    <m/>
    <n v="1"/>
    <m/>
    <m/>
    <m/>
    <m/>
    <m/>
    <m/>
    <s v="Bangladesh"/>
    <n v="0"/>
    <n v="0"/>
    <x v="3"/>
    <x v="3"/>
    <m/>
    <m/>
    <m/>
    <m/>
  </r>
  <r>
    <s v="2015-10-31"/>
    <s v="2015-12-09"/>
    <s v="2015-12-11"/>
    <s v="2015-12-11"/>
    <n v="39"/>
    <n v="41"/>
    <x v="3"/>
    <s v="FOB"/>
    <s v="SEA"/>
    <n v="0"/>
    <s v="IPXU3483324"/>
    <s v="TRUCK"/>
    <s v="GDAŃSK"/>
    <s v="1"/>
    <s v="20222/2015/1"/>
    <n v="54"/>
    <s v="SS16"/>
    <s v="FASHIONTEX (AGENT)"/>
    <s v="FCL"/>
    <m/>
    <n v="1"/>
    <n v="1522"/>
    <n v="1"/>
    <n v="0"/>
    <n v="0"/>
    <n v="29210"/>
    <n v="27.75"/>
    <s v="Bangladesh"/>
    <n v="19"/>
    <n v="8"/>
    <x v="1"/>
    <x v="1"/>
    <m/>
    <m/>
    <m/>
    <m/>
  </r>
  <r>
    <s v="2015-10-31"/>
    <s v="2015-12-09"/>
    <s v="2015-12-11"/>
    <s v="2015-12-11"/>
    <n v="39"/>
    <n v="41"/>
    <x v="3"/>
    <s v="FOB"/>
    <s v="SEA"/>
    <n v="1"/>
    <s v="FSCU9594962"/>
    <s v="TRUCK"/>
    <s v="GDAŃSK"/>
    <s v="1"/>
    <s v="20808/2015/7"/>
    <n v="54"/>
    <s v="SS16"/>
    <s v="FASHION WEAR INT'L (AGENT)"/>
    <s v="CONSOLIDATION"/>
    <m/>
    <n v="1"/>
    <n v="3263"/>
    <n v="0"/>
    <n v="0"/>
    <n v="1"/>
    <n v="66012"/>
    <n v="46.34"/>
    <s v="Bangladesh"/>
    <n v="32"/>
    <n v="14"/>
    <x v="0"/>
    <x v="1"/>
    <m/>
    <m/>
    <m/>
    <m/>
  </r>
  <r>
    <s v="2015-10-31"/>
    <s v="2015-12-09"/>
    <s v="2015-12-11"/>
    <s v="2015-12-11"/>
    <n v="39"/>
    <n v="41"/>
    <x v="3"/>
    <s v="FOB"/>
    <s v="SEA"/>
    <n v="1"/>
    <m/>
    <s v="TRUCK"/>
    <s v="GDAŃSK"/>
    <s v="1"/>
    <s v="20998/2015/1"/>
    <n v="54"/>
    <s v="SS16"/>
    <s v="TEXZAM INTERNATIONAL (AGENT)"/>
    <s v="CONSOLIDATION"/>
    <m/>
    <n v="1"/>
    <n v="1120"/>
    <m/>
    <m/>
    <m/>
    <n v="16121"/>
    <n v="21.78"/>
    <s v="Bangladesh"/>
    <n v="15"/>
    <n v="7"/>
    <x v="1"/>
    <x v="1"/>
    <m/>
    <m/>
    <m/>
    <m/>
  </r>
  <r>
    <s v="2015-10-31"/>
    <s v="2015-12-09"/>
    <s v="2015-12-14"/>
    <s v="2015-12-14"/>
    <n v="39"/>
    <n v="44"/>
    <x v="3"/>
    <s v="FOB"/>
    <s v="SEA"/>
    <n v="0"/>
    <s v="TCLU8066867"/>
    <s v="RAILWAY"/>
    <s v="GDAŃSK"/>
    <s v="1"/>
    <s v="20376/2015/1"/>
    <n v="54"/>
    <s v="SS16"/>
    <s v="TRANSFIGURE CLOTHING (AGENT)"/>
    <s v="FCL"/>
    <m/>
    <n v="1"/>
    <n v="2462"/>
    <n v="0"/>
    <n v="0"/>
    <n v="1"/>
    <n v="60767"/>
    <n v="59.74"/>
    <s v="Bangladesh"/>
    <n v="42"/>
    <n v="18"/>
    <x v="0"/>
    <x v="0"/>
    <m/>
    <m/>
    <m/>
    <m/>
  </r>
  <r>
    <s v="2015-10-31"/>
    <s v="2015-12-09"/>
    <s v="2015-12-14"/>
    <s v="2015-12-14"/>
    <n v="39"/>
    <n v="44"/>
    <x v="3"/>
    <s v="FOB"/>
    <s v="SEA"/>
    <n v="1"/>
    <s v="HLBU1566321"/>
    <s v="RAILWAY"/>
    <s v="GDAŃSK"/>
    <s v="1"/>
    <s v="20376/2015/9"/>
    <n v="54"/>
    <s v="SS16"/>
    <s v="TRANSFIGURE CLOTHING (AGENT)"/>
    <s v="CONSOLIDATION"/>
    <m/>
    <n v="1"/>
    <n v="3681"/>
    <n v="0"/>
    <n v="0"/>
    <n v="1"/>
    <n v="63066"/>
    <n v="52.87"/>
    <s v="Bangladesh"/>
    <n v="37"/>
    <n v="16"/>
    <x v="0"/>
    <x v="0"/>
    <m/>
    <m/>
    <m/>
    <m/>
  </r>
  <r>
    <s v="2015-10-31"/>
    <s v="2015-12-09"/>
    <s v="2015-12-14"/>
    <s v="2015-12-14"/>
    <n v="39"/>
    <n v="44"/>
    <x v="3"/>
    <s v="FOB"/>
    <s v="SEA"/>
    <n v="1"/>
    <m/>
    <s v="RAILWAY"/>
    <s v="GDAŃSK"/>
    <s v="1"/>
    <s v="20467/2015/7"/>
    <n v="54"/>
    <s v="SS16"/>
    <s v="INNOVATION DESIGN (AGENT)"/>
    <s v="CONSOLIDATION"/>
    <m/>
    <n v="1"/>
    <n v="1124"/>
    <m/>
    <m/>
    <m/>
    <n v="16855"/>
    <n v="16.68"/>
    <s v="Bangladesh"/>
    <n v="12"/>
    <n v="5"/>
    <x v="2"/>
    <x v="1"/>
    <m/>
    <m/>
    <m/>
    <m/>
  </r>
  <r>
    <s v="2015-11-01"/>
    <s v="2015-12-01"/>
    <s v="2015-12-09"/>
    <s v="2015-12-09"/>
    <n v="30"/>
    <n v="38"/>
    <x v="4"/>
    <s v="FOB"/>
    <s v="SEA"/>
    <n v="1"/>
    <s v="LCL"/>
    <s v="TRUCK"/>
    <s v="HAMBURG"/>
    <s v="1"/>
    <s v="27228/2015/1"/>
    <n v="51"/>
    <s v="SS16"/>
    <s v="YONGXINGLONG CHILDRE"/>
    <s v="LCL"/>
    <m/>
    <n v="1"/>
    <n v="664"/>
    <n v="0"/>
    <n v="0"/>
    <n v="0"/>
    <n v="5068"/>
    <n v="9"/>
    <s v="People's Republic of China"/>
    <n v="6"/>
    <n v="3"/>
    <x v="2"/>
    <x v="1"/>
    <m/>
    <m/>
    <m/>
    <m/>
  </r>
  <r>
    <s v="2015-11-01"/>
    <s v="2015-12-08"/>
    <s v="2015-12-16"/>
    <s v="2015-12-16"/>
    <n v="37"/>
    <n v="45"/>
    <x v="2"/>
    <s v="FOB"/>
    <s v="SEA"/>
    <n v="1"/>
    <s v="LCL"/>
    <s v="TRUCK"/>
    <s v="HAMBURG"/>
    <s v="1"/>
    <s v="20368/2015/1"/>
    <n v="54"/>
    <s v="SS16"/>
    <s v="XIAMEN HALO WORLD"/>
    <s v="LCL"/>
    <m/>
    <n v="1"/>
    <n v="219"/>
    <n v="0"/>
    <n v="0"/>
    <n v="0"/>
    <n v="2772"/>
    <n v="1.41"/>
    <s v="People's Republic of China"/>
    <n v="1"/>
    <n v="0"/>
    <x v="2"/>
    <x v="1"/>
    <m/>
    <m/>
    <m/>
    <m/>
  </r>
  <r>
    <s v="2015-11-02"/>
    <s v="2015-11-30"/>
    <s v="2015-12-03"/>
    <s v="2015-12-03"/>
    <n v="28"/>
    <n v="31"/>
    <x v="5"/>
    <s v="FOB"/>
    <s v="SEA"/>
    <n v="0"/>
    <s v="HLBU1137760"/>
    <s v="TRUCK"/>
    <s v="HAMBURG"/>
    <s v="1"/>
    <s v="20214/2015/1"/>
    <n v="54"/>
    <s v="SS16"/>
    <s v="LICHEE APPAREL (AGENT)"/>
    <s v="FCL"/>
    <m/>
    <n v="1"/>
    <n v="2474"/>
    <n v="0"/>
    <n v="1"/>
    <n v="0"/>
    <n v="42803"/>
    <n v="51.38"/>
    <s v="India"/>
    <n v="36"/>
    <n v="15"/>
    <x v="0"/>
    <x v="0"/>
    <m/>
    <m/>
    <m/>
    <m/>
  </r>
  <r>
    <s v="2015-11-02"/>
    <s v="2015-12-04"/>
    <s v="2015-12-08"/>
    <s v="2015-12-08"/>
    <n v="32"/>
    <n v="36"/>
    <x v="0"/>
    <s v="FOB"/>
    <s v="SEA"/>
    <n v="0"/>
    <s v="MSKU5572787"/>
    <s v="RAILWAY"/>
    <s v="GDAŃSK"/>
    <s v="1"/>
    <s v="20462/2015/1"/>
    <n v="54"/>
    <s v="SS16"/>
    <s v="NINGBO EVERGREEN"/>
    <s v="FCL"/>
    <m/>
    <n v="1"/>
    <n v="949"/>
    <n v="1"/>
    <n v="0"/>
    <n v="0"/>
    <n v="13359"/>
    <n v="21.67"/>
    <s v="People's Republic of China"/>
    <n v="15"/>
    <n v="7"/>
    <x v="1"/>
    <x v="1"/>
    <m/>
    <m/>
    <m/>
    <m/>
  </r>
  <r>
    <s v="2015-11-03"/>
    <s v="2015-12-05"/>
    <s v="2015-12-09"/>
    <s v="2015-12-09"/>
    <n v="32"/>
    <n v="36"/>
    <x v="0"/>
    <s v="FOB"/>
    <s v="SEA"/>
    <n v="1"/>
    <s v="LCL"/>
    <s v="TRUCK"/>
    <s v="HAMBURG"/>
    <s v="1"/>
    <s v="27069/2015/1"/>
    <n v="51"/>
    <s v="SS16"/>
    <s v="ZHEJIANG YUHONG"/>
    <s v="LCL"/>
    <m/>
    <n v="1"/>
    <n v="379"/>
    <n v="0"/>
    <n v="0"/>
    <n v="0"/>
    <n v="5105"/>
    <n v="16.93"/>
    <s v="People's Republic of China"/>
    <n v="12"/>
    <n v="5"/>
    <x v="2"/>
    <x v="1"/>
    <m/>
    <m/>
    <m/>
    <m/>
  </r>
  <r>
    <s v="2015-11-04"/>
    <s v="2015-12-08"/>
    <s v="2015-12-14"/>
    <s v="2015-12-14"/>
    <n v="34"/>
    <n v="40"/>
    <x v="4"/>
    <s v="FOB"/>
    <s v="SEA"/>
    <n v="0"/>
    <s v="TGHU5273664"/>
    <s v="RAILWAY"/>
    <s v="GDAŃSK"/>
    <s v="1"/>
    <s v="60077/SS16/1"/>
    <n v="51"/>
    <s v="SS16"/>
    <s v="EUROSHINE COMPANY"/>
    <s v="FCL"/>
    <m/>
    <n v="1"/>
    <n v="1381"/>
    <n v="0"/>
    <n v="1"/>
    <n v="0"/>
    <n v="16304"/>
    <n v="33.11"/>
    <s v="People's Republic of China"/>
    <n v="23"/>
    <n v="10"/>
    <x v="1"/>
    <x v="1"/>
    <m/>
    <m/>
    <m/>
    <m/>
  </r>
  <r>
    <s v="2015-11-04"/>
    <s v="2015-12-09"/>
    <s v="2015-12-11"/>
    <s v="2015-12-11"/>
    <n v="35"/>
    <n v="37"/>
    <x v="4"/>
    <s v="FOB"/>
    <s v="SEA"/>
    <n v="0"/>
    <s v="NYKU9835822"/>
    <s v="TRUCK"/>
    <s v="GDAŃSK"/>
    <s v="1"/>
    <s v="32380/2015/1"/>
    <n v="51"/>
    <s v="SS16"/>
    <s v="BEEKO"/>
    <s v="FCL"/>
    <m/>
    <n v="1"/>
    <n v="396"/>
    <n v="1"/>
    <n v="0"/>
    <n v="0"/>
    <n v="4050"/>
    <n v="21.31"/>
    <s v="People's Republic of China"/>
    <n v="15"/>
    <n v="6"/>
    <x v="1"/>
    <x v="1"/>
    <m/>
    <m/>
    <m/>
    <m/>
  </r>
  <r>
    <s v="2015-11-06"/>
    <s v="2015-12-22"/>
    <s v="2015-12-29"/>
    <s v="2015-12-29"/>
    <n v="46"/>
    <n v="53"/>
    <x v="0"/>
    <s v="FOB"/>
    <s v="SEA"/>
    <n v="0"/>
    <s v="NYKU4195609,NYKU4300520,NYKU5649814,TCLU1657718"/>
    <s v="RAILWAY"/>
    <s v="GDAŃSK"/>
    <s v="1"/>
    <s v="62103/SS16/1"/>
    <n v="52"/>
    <s v="SS16"/>
    <s v="NINGBO MIAORUI"/>
    <s v="FCL"/>
    <m/>
    <n v="1"/>
    <n v="4085"/>
    <n v="0"/>
    <n v="0"/>
    <n v="4"/>
    <n v="66168"/>
    <n v="257.27999999999997"/>
    <s v="People's Republic of China"/>
    <n v="180"/>
    <n v="77"/>
    <x v="3"/>
    <x v="2"/>
    <m/>
    <m/>
    <m/>
    <m/>
  </r>
  <r>
    <m/>
    <m/>
    <m/>
    <m/>
    <m/>
    <m/>
    <x v="6"/>
    <m/>
    <m/>
    <m/>
    <m/>
    <m/>
    <m/>
    <m/>
    <m/>
    <m/>
    <m/>
    <m/>
    <m/>
    <m/>
    <m/>
    <m/>
    <m/>
    <m/>
    <m/>
    <m/>
    <m/>
    <s v="People's Republic of China"/>
    <n v="0"/>
    <n v="0"/>
    <x v="3"/>
    <x v="3"/>
    <m/>
    <m/>
    <m/>
    <m/>
  </r>
  <r>
    <m/>
    <m/>
    <m/>
    <m/>
    <m/>
    <m/>
    <x v="6"/>
    <m/>
    <s v="SEA"/>
    <m/>
    <m/>
    <m/>
    <m/>
    <m/>
    <m/>
    <m/>
    <m/>
    <m/>
    <s v="FCL"/>
    <m/>
    <n v="1"/>
    <m/>
    <m/>
    <m/>
    <m/>
    <m/>
    <m/>
    <s v="People's Republic of China"/>
    <n v="0"/>
    <n v="0"/>
    <x v="3"/>
    <x v="4"/>
    <m/>
    <m/>
    <m/>
    <m/>
  </r>
  <r>
    <s v="2015-11-09"/>
    <s v="2015-12-03"/>
    <s v="2015-12-08"/>
    <s v="2015-12-08"/>
    <n v="24"/>
    <n v="29"/>
    <x v="7"/>
    <s v="FOB"/>
    <s v="SEA"/>
    <n v="0"/>
    <s v="HLXU1142110"/>
    <s v="TRUCK"/>
    <s v="HAMBURG"/>
    <s v="1"/>
    <s v="20991/2015/1"/>
    <n v="54"/>
    <s v="SS16"/>
    <s v="SANGOTRA FASHIONS"/>
    <s v="FCL"/>
    <m/>
    <n v="1"/>
    <n v="1505"/>
    <n v="1"/>
    <n v="0"/>
    <n v="0"/>
    <n v="23606"/>
    <n v="31"/>
    <s v="India"/>
    <n v="22"/>
    <n v="9"/>
    <x v="1"/>
    <x v="1"/>
    <m/>
    <m/>
    <m/>
    <m/>
  </r>
  <r>
    <s v="2015-11-09"/>
    <s v="2015-12-18"/>
    <s v="2015-12-22"/>
    <s v="2015-12-22"/>
    <n v="39"/>
    <n v="43"/>
    <x v="2"/>
    <s v="FOB"/>
    <s v="SEA"/>
    <n v="0"/>
    <s v="PONU1733440"/>
    <s v="RAILWAY"/>
    <s v="GDAŃSK"/>
    <s v="1"/>
    <s v="29754/2015/1"/>
    <n v="51"/>
    <s v="SS16"/>
    <s v="BOK CO., LTD."/>
    <s v="FCL"/>
    <m/>
    <n v="1"/>
    <n v="1271"/>
    <n v="0"/>
    <n v="1"/>
    <n v="0"/>
    <n v="11187"/>
    <n v="43.51"/>
    <s v="People's Republic of China"/>
    <n v="30"/>
    <n v="13"/>
    <x v="0"/>
    <x v="1"/>
    <m/>
    <m/>
    <m/>
    <m/>
  </r>
  <r>
    <s v="2015-11-10"/>
    <s v="2015-12-10"/>
    <s v="2015-12-15"/>
    <s v="2015-12-15"/>
    <n v="30"/>
    <n v="35"/>
    <x v="3"/>
    <s v="FOB"/>
    <s v="SEA"/>
    <n v="1"/>
    <s v="MRKU0992240"/>
    <s v="RAILWAY"/>
    <s v="GDAŃSK"/>
    <s v="1"/>
    <s v="20216/2015/6"/>
    <n v="54"/>
    <s v="SS16"/>
    <s v="FAIR TRADE INT'L (AGENT)"/>
    <s v="CONSOLIDATION"/>
    <m/>
    <n v="1"/>
    <n v="432"/>
    <n v="0"/>
    <n v="1"/>
    <n v="0"/>
    <n v="8152"/>
    <n v="14.46"/>
    <s v="Bangladesh"/>
    <n v="10"/>
    <n v="4"/>
    <x v="2"/>
    <x v="1"/>
    <m/>
    <m/>
    <m/>
    <m/>
  </r>
  <r>
    <s v="2015-11-10"/>
    <s v="2015-12-10"/>
    <s v="2015-12-15"/>
    <s v="2015-12-15"/>
    <n v="30"/>
    <n v="35"/>
    <x v="3"/>
    <s v="FOB"/>
    <s v="SEA"/>
    <n v="1"/>
    <m/>
    <s v="RAILWAY"/>
    <s v="GDAŃSK"/>
    <s v="1"/>
    <s v="20467/2015/8"/>
    <n v="54"/>
    <s v="SS16"/>
    <s v="INNOVATION DESIGN (AGENT)"/>
    <s v="CONSOLIDATION"/>
    <m/>
    <n v="1"/>
    <n v="300"/>
    <m/>
    <m/>
    <m/>
    <n v="4182"/>
    <n v="4.18"/>
    <s v="Bangladesh"/>
    <n v="3"/>
    <n v="1"/>
    <x v="2"/>
    <x v="1"/>
    <m/>
    <m/>
    <m/>
    <m/>
  </r>
  <r>
    <s v="2015-11-10"/>
    <s v="2015-12-10"/>
    <s v="2015-12-15"/>
    <s v="2015-12-15"/>
    <n v="30"/>
    <n v="35"/>
    <x v="3"/>
    <s v="FOB"/>
    <s v="SEA"/>
    <n v="1"/>
    <m/>
    <s v="RAILWAY"/>
    <s v="GDAŃSK"/>
    <s v="1"/>
    <s v="21143/2015/5"/>
    <n v="54"/>
    <s v="SS16"/>
    <s v="SEACOTEX FABRICS LTD"/>
    <s v="CONSOLIDATION"/>
    <m/>
    <n v="1"/>
    <n v="1284"/>
    <m/>
    <m/>
    <m/>
    <n v="20242"/>
    <n v="15.35"/>
    <s v="Bangladesh"/>
    <n v="11"/>
    <n v="5"/>
    <x v="2"/>
    <x v="1"/>
    <m/>
    <m/>
    <m/>
    <m/>
  </r>
  <r>
    <s v="2015-11-12"/>
    <s v="2015-12-16"/>
    <s v="2015-12-23"/>
    <s v="2015-12-23"/>
    <n v="34"/>
    <n v="41"/>
    <x v="0"/>
    <s v="FOB"/>
    <s v="SEA"/>
    <n v="1"/>
    <s v="LCL"/>
    <s v="TRUCK"/>
    <s v="HAMBURG"/>
    <s v="1"/>
    <s v="20462/2015/2"/>
    <n v="54"/>
    <s v="SS16"/>
    <s v="NINGBO EVERGREEN"/>
    <s v="LCL"/>
    <m/>
    <n v="1"/>
    <n v="178"/>
    <n v="0"/>
    <n v="0"/>
    <n v="0"/>
    <n v="2822"/>
    <n v="6.58"/>
    <s v="People's Republic of China"/>
    <n v="5"/>
    <n v="2"/>
    <x v="2"/>
    <x v="1"/>
    <m/>
    <m/>
    <m/>
    <m/>
  </r>
  <r>
    <s v="2015-11-12"/>
    <s v="2015-12-20"/>
    <s v="2015-12-23"/>
    <s v="2015-12-23"/>
    <n v="38"/>
    <n v="41"/>
    <x v="5"/>
    <s v="FOB"/>
    <s v="SEA"/>
    <n v="0"/>
    <s v="FCIU2098811"/>
    <s v="TRUCK"/>
    <s v="HAMBURG"/>
    <s v="1"/>
    <s v="20217/2015/2"/>
    <n v="54"/>
    <s v="SS16"/>
    <s v="BLOOM CLOTHING CO. (AGENT)"/>
    <s v="FCL"/>
    <m/>
    <n v="1"/>
    <n v="786"/>
    <n v="1"/>
    <n v="0"/>
    <n v="0"/>
    <n v="15331"/>
    <n v="26.91"/>
    <s v="India"/>
    <n v="19"/>
    <n v="8"/>
    <x v="1"/>
    <x v="1"/>
    <m/>
    <m/>
    <m/>
    <m/>
  </r>
  <r>
    <s v="2015-11-12"/>
    <s v="2015-12-22"/>
    <s v="2015-12-28"/>
    <s v="2015-12-28"/>
    <n v="40"/>
    <n v="46"/>
    <x v="3"/>
    <s v="FOB"/>
    <s v="SEA"/>
    <n v="1"/>
    <s v="HLXU5314161"/>
    <s v="RAILWAY"/>
    <s v="GDAŃSK"/>
    <s v="1"/>
    <s v="20376/2015/10"/>
    <n v="54"/>
    <s v="SS16"/>
    <s v="TRANSFIGURE CLOTHING (AGENT)"/>
    <s v="CONSOLIDATION"/>
    <m/>
    <n v="1"/>
    <n v="1744"/>
    <n v="0"/>
    <n v="1"/>
    <n v="0"/>
    <n v="31242"/>
    <n v="33.56"/>
    <s v="Bangladesh"/>
    <n v="23"/>
    <n v="10"/>
    <x v="1"/>
    <x v="1"/>
    <m/>
    <m/>
    <m/>
    <m/>
  </r>
  <r>
    <s v="2015-11-12"/>
    <s v="2015-12-22"/>
    <s v="2015-12-28"/>
    <s v="2015-12-28"/>
    <n v="40"/>
    <n v="46"/>
    <x v="3"/>
    <s v="FOB"/>
    <s v="SEA"/>
    <n v="1"/>
    <m/>
    <s v="RAILWAY"/>
    <s v="GDAŃSK"/>
    <s v="1"/>
    <s v="20376/2015/12"/>
    <n v="54"/>
    <s v="SS16"/>
    <s v="TRANSFIGURE CLOTHING (AGENT)"/>
    <s v="CONSOLIDATION"/>
    <m/>
    <n v="1"/>
    <n v="1881"/>
    <m/>
    <m/>
    <m/>
    <n v="29374"/>
    <n v="17.22"/>
    <s v="Bangladesh"/>
    <n v="12"/>
    <n v="5"/>
    <x v="2"/>
    <x v="1"/>
    <m/>
    <m/>
    <m/>
    <m/>
  </r>
  <r>
    <s v="2015-11-12"/>
    <s v="2015-12-22"/>
    <s v="2015-12-28"/>
    <s v="2015-12-28"/>
    <n v="40"/>
    <n v="46"/>
    <x v="3"/>
    <s v="FOB"/>
    <s v="SEA"/>
    <n v="1"/>
    <s v="HLXU8281082"/>
    <s v="RAILWAY"/>
    <s v="GDAŃSK"/>
    <s v="1"/>
    <s v="20231/2015/6"/>
    <n v="54"/>
    <s v="SS16"/>
    <s v="SHUDDHO MODEHAUS (AGENT)"/>
    <s v="CONSOLIDATION"/>
    <m/>
    <n v="1"/>
    <n v="439"/>
    <n v="0"/>
    <n v="0"/>
    <n v="1"/>
    <n v="5212"/>
    <n v="11.37"/>
    <s v="Bangladesh"/>
    <n v="8"/>
    <n v="3"/>
    <x v="2"/>
    <x v="1"/>
    <m/>
    <m/>
    <m/>
    <m/>
  </r>
  <r>
    <s v="2015-11-12"/>
    <s v="2015-12-22"/>
    <s v="2015-12-28"/>
    <s v="2015-12-28"/>
    <n v="40"/>
    <n v="46"/>
    <x v="3"/>
    <s v="FOB"/>
    <s v="SEA"/>
    <n v="1"/>
    <m/>
    <s v="RAILWAY"/>
    <s v="GDAŃSK"/>
    <s v="1"/>
    <s v="20376/2015/11"/>
    <n v="54"/>
    <s v="SS16"/>
    <s v="TRANSFIGURE CLOTHING (AGENT)"/>
    <s v="CONSOLIDATION"/>
    <m/>
    <n v="1"/>
    <n v="878"/>
    <m/>
    <m/>
    <m/>
    <n v="13146"/>
    <n v="10.54"/>
    <s v="Bangladesh"/>
    <n v="7"/>
    <n v="3"/>
    <x v="2"/>
    <x v="1"/>
    <m/>
    <m/>
    <m/>
    <m/>
  </r>
  <r>
    <s v="2015-11-12"/>
    <s v="2015-12-22"/>
    <s v="2015-12-28"/>
    <s v="2015-12-28"/>
    <n v="40"/>
    <n v="46"/>
    <x v="3"/>
    <s v="FOB"/>
    <s v="SEA"/>
    <n v="1"/>
    <m/>
    <s v="RAILWAY"/>
    <s v="GDAŃSK"/>
    <s v="1"/>
    <s v="20808/2015/2"/>
    <n v="54"/>
    <s v="SS16"/>
    <s v="FASHION WEAR INT'L (AGENT)"/>
    <s v="CONSOLIDATION"/>
    <m/>
    <n v="1"/>
    <n v="2033"/>
    <m/>
    <m/>
    <m/>
    <n v="38127"/>
    <n v="27.73"/>
    <s v="Bangladesh"/>
    <n v="19"/>
    <n v="8"/>
    <x v="1"/>
    <x v="1"/>
    <m/>
    <m/>
    <m/>
    <m/>
  </r>
  <r>
    <s v="2015-11-12"/>
    <s v="2015-12-22"/>
    <s v="2015-12-28"/>
    <s v="2015-12-28"/>
    <n v="40"/>
    <n v="46"/>
    <x v="3"/>
    <s v="FOB"/>
    <s v="SEA"/>
    <n v="1"/>
    <m/>
    <s v="RAILWAY"/>
    <s v="GDAŃSK"/>
    <s v="1"/>
    <s v="21143/2015/1"/>
    <n v="54"/>
    <s v="SS16"/>
    <s v="SEACOTEX FABRICS LTD"/>
    <s v="CONSOLIDATION"/>
    <m/>
    <n v="1"/>
    <n v="1595"/>
    <m/>
    <m/>
    <m/>
    <n v="23680"/>
    <n v="18.07"/>
    <s v="Bangladesh"/>
    <n v="13"/>
    <n v="5"/>
    <x v="2"/>
    <x v="1"/>
    <m/>
    <m/>
    <m/>
    <m/>
  </r>
  <r>
    <s v="2015-11-13"/>
    <s v="2015-12-16"/>
    <s v="2015-12-23"/>
    <s v="2015-12-23"/>
    <n v="33"/>
    <n v="40"/>
    <x v="0"/>
    <s v="FOB"/>
    <s v="SEA"/>
    <n v="1"/>
    <s v="LCL"/>
    <s v="TRUCK"/>
    <s v="HAMBURG"/>
    <s v="1"/>
    <s v="20637/2015/1"/>
    <n v="54"/>
    <s v="SS16"/>
    <s v="NINGBO HEYU INT."/>
    <s v="LCL"/>
    <m/>
    <n v="1"/>
    <n v="508"/>
    <n v="0"/>
    <n v="0"/>
    <n v="0"/>
    <n v="8542"/>
    <n v="11"/>
    <s v="People's Republic of China"/>
    <n v="8"/>
    <n v="3"/>
    <x v="2"/>
    <x v="1"/>
    <m/>
    <m/>
    <m/>
    <m/>
  </r>
  <r>
    <s v="2015-11-13"/>
    <s v="2015-12-16"/>
    <s v="2015-12-23"/>
    <s v="2015-12-23"/>
    <n v="33"/>
    <n v="40"/>
    <x v="0"/>
    <s v="FOB"/>
    <s v="SEA"/>
    <n v="1"/>
    <s v="LCL"/>
    <s v="TRUCK"/>
    <s v="HAMBURG"/>
    <s v="1"/>
    <s v="26514/2015/1"/>
    <n v="52"/>
    <s v="SS16"/>
    <s v="NINGBO HAITIAN"/>
    <s v="LCL"/>
    <m/>
    <n v="1"/>
    <n v="27"/>
    <n v="0"/>
    <n v="0"/>
    <n v="0"/>
    <n v="6310"/>
    <n v="1.73"/>
    <s v="People's Republic of China"/>
    <n v="1"/>
    <n v="1"/>
    <x v="2"/>
    <x v="1"/>
    <m/>
    <m/>
    <m/>
    <m/>
  </r>
  <r>
    <s v="2015-11-13"/>
    <s v="2015-12-18"/>
    <s v="2015-12-29"/>
    <s v="2015-12-29"/>
    <n v="35"/>
    <n v="46"/>
    <x v="1"/>
    <s v="FOB"/>
    <s v="SEA"/>
    <n v="1"/>
    <s v="LCL"/>
    <s v="TRUCK"/>
    <s v="HAMBURG"/>
    <s v="1"/>
    <s v="21817/2015/1"/>
    <n v="52"/>
    <s v="SS16"/>
    <s v="SHANGHAI QUEENSHOW"/>
    <s v="LCL"/>
    <m/>
    <n v="1"/>
    <n v="36"/>
    <n v="0"/>
    <n v="0"/>
    <n v="0"/>
    <n v="2160"/>
    <n v="1"/>
    <s v="People's Republic of China"/>
    <n v="1"/>
    <n v="0"/>
    <x v="2"/>
    <x v="1"/>
    <m/>
    <m/>
    <m/>
    <m/>
  </r>
  <r>
    <s v="2015-11-13"/>
    <s v="2015-12-18"/>
    <s v="2015-12-29"/>
    <s v="2015-12-29"/>
    <n v="35"/>
    <n v="46"/>
    <x v="1"/>
    <s v="FOB"/>
    <s v="SEA"/>
    <n v="1"/>
    <s v="LCL"/>
    <s v="TRUCK"/>
    <s v="HAMBURG"/>
    <s v="1"/>
    <s v="31937/2015/1"/>
    <n v="52"/>
    <s v="SS16"/>
    <s v="HAILI ACCESSORIES"/>
    <s v="LCL"/>
    <m/>
    <n v="1"/>
    <n v="28"/>
    <n v="0"/>
    <n v="0"/>
    <n v="0"/>
    <n v="3900"/>
    <n v="2.2599999999999998"/>
    <s v="People's Republic of China"/>
    <n v="2"/>
    <n v="1"/>
    <x v="2"/>
    <x v="1"/>
    <m/>
    <m/>
    <m/>
    <m/>
  </r>
  <r>
    <s v="2015-11-13"/>
    <s v="2015-12-22"/>
    <s v="2015-12-30"/>
    <s v="2015-12-30"/>
    <n v="39"/>
    <n v="47"/>
    <x v="0"/>
    <s v="FOB"/>
    <s v="SEA"/>
    <n v="0"/>
    <s v="NYKU4756016,NYKU4812001,NYKU4903333,NYKU5151544,NYKU9747439"/>
    <s v="RAILWAY"/>
    <s v="GDAŃSK"/>
    <s v="1"/>
    <s v="62103/SS16/2"/>
    <n v="52"/>
    <s v="SS16"/>
    <s v="NINGBO MIAORUI"/>
    <s v="FCL"/>
    <m/>
    <n v="1"/>
    <n v="4361"/>
    <n v="1"/>
    <n v="0"/>
    <n v="4"/>
    <n v="62845"/>
    <n v="269.27"/>
    <s v="People's Republic of China"/>
    <n v="188"/>
    <n v="81"/>
    <x v="4"/>
    <x v="2"/>
    <m/>
    <m/>
    <m/>
    <m/>
  </r>
  <r>
    <m/>
    <m/>
    <m/>
    <m/>
    <m/>
    <m/>
    <x v="6"/>
    <m/>
    <m/>
    <m/>
    <m/>
    <m/>
    <m/>
    <m/>
    <m/>
    <m/>
    <m/>
    <m/>
    <m/>
    <m/>
    <m/>
    <m/>
    <m/>
    <m/>
    <m/>
    <m/>
    <m/>
    <s v="People's Republic of China"/>
    <n v="0"/>
    <n v="0"/>
    <x v="4"/>
    <x v="4"/>
    <m/>
    <m/>
    <m/>
    <m/>
  </r>
  <r>
    <m/>
    <m/>
    <m/>
    <m/>
    <m/>
    <m/>
    <x v="6"/>
    <m/>
    <s v="SEA"/>
    <m/>
    <m/>
    <m/>
    <m/>
    <m/>
    <m/>
    <m/>
    <m/>
    <m/>
    <s v="FCL"/>
    <m/>
    <n v="1"/>
    <m/>
    <m/>
    <m/>
    <m/>
    <m/>
    <m/>
    <s v="People's Republic of China"/>
    <n v="0"/>
    <n v="0"/>
    <x v="4"/>
    <x v="3"/>
    <m/>
    <m/>
    <m/>
    <m/>
  </r>
  <r>
    <s v="2015-11-15"/>
    <s v="2015-12-21"/>
    <s v="2015-12-23"/>
    <s v="2015-12-23"/>
    <n v="36"/>
    <n v="38"/>
    <x v="5"/>
    <s v="FOB"/>
    <s v="SEA"/>
    <n v="1"/>
    <s v="HLXU6527916"/>
    <s v="TRUCK"/>
    <s v="HAMBURG"/>
    <s v="1"/>
    <s v="20214/2015/2"/>
    <n v="54"/>
    <s v="SS16"/>
    <s v="LICHEE APPAREL (AGENT)"/>
    <s v="CONSOLIDATION"/>
    <m/>
    <n v="1"/>
    <n v="2317"/>
    <n v="0"/>
    <n v="0"/>
    <n v="1"/>
    <n v="38705"/>
    <n v="54.76"/>
    <s v="India"/>
    <n v="38"/>
    <n v="16"/>
    <x v="0"/>
    <x v="0"/>
    <m/>
    <m/>
    <m/>
    <m/>
  </r>
  <r>
    <s v="2015-11-15"/>
    <s v="2015-12-21"/>
    <s v="2015-12-23"/>
    <s v="2015-12-23"/>
    <n v="36"/>
    <n v="38"/>
    <x v="5"/>
    <s v="FOB"/>
    <s v="SEA"/>
    <n v="1"/>
    <m/>
    <s v="TRUCK"/>
    <s v="HAMBURG"/>
    <s v="1"/>
    <s v="20217/2015/7"/>
    <n v="54"/>
    <s v="SS16"/>
    <s v="BLOOM CLOTHING CO. (AGENT)"/>
    <s v="CONSOLIDATION"/>
    <m/>
    <n v="1"/>
    <n v="219"/>
    <m/>
    <m/>
    <m/>
    <n v="5522"/>
    <n v="8.8800000000000008"/>
    <s v="India"/>
    <n v="6"/>
    <n v="3"/>
    <x v="2"/>
    <x v="1"/>
    <m/>
    <m/>
    <m/>
    <m/>
  </r>
  <r>
    <s v="2015-11-15"/>
    <s v="2015-12-22"/>
    <s v="2015-12-28"/>
    <s v="2015-12-28"/>
    <n v="37"/>
    <n v="43"/>
    <x v="3"/>
    <s v="FOB"/>
    <s v="SEA"/>
    <n v="0"/>
    <s v="HLXU3236429"/>
    <s v="RAILWAY"/>
    <s v="GDAŃSK"/>
    <s v="1"/>
    <s v="20808/2015/8"/>
    <n v="54"/>
    <s v="SS16"/>
    <s v="FASHION WEAR INT'L (AGENT)"/>
    <s v="FCL"/>
    <m/>
    <n v="1"/>
    <n v="2003"/>
    <n v="1"/>
    <n v="0"/>
    <n v="0"/>
    <n v="36437"/>
    <n v="28.13"/>
    <s v="Bangladesh"/>
    <n v="20"/>
    <n v="8"/>
    <x v="1"/>
    <x v="1"/>
    <m/>
    <m/>
    <m/>
    <m/>
  </r>
  <r>
    <s v="2015-11-15"/>
    <s v="2015-12-22"/>
    <s v="2015-12-28"/>
    <s v="2015-12-28"/>
    <n v="37"/>
    <n v="43"/>
    <x v="3"/>
    <s v="FOB"/>
    <s v="SEA"/>
    <n v="1"/>
    <s v="CPSU6479439"/>
    <s v="RAILWAY"/>
    <s v="GDAŃSK"/>
    <s v="1"/>
    <s v="20376/2015/13"/>
    <n v="54"/>
    <s v="SS16"/>
    <s v="TRANSFIGURE CLOTHING (AGENT)"/>
    <s v="CONSOLIDATION"/>
    <m/>
    <n v="1"/>
    <n v="2506"/>
    <n v="0"/>
    <n v="0"/>
    <n v="1"/>
    <n v="49264"/>
    <n v="53.43"/>
    <s v="Bangladesh"/>
    <n v="37"/>
    <n v="16"/>
    <x v="0"/>
    <x v="0"/>
    <m/>
    <m/>
    <m/>
    <m/>
  </r>
  <r>
    <s v="2015-11-15"/>
    <s v="2015-12-22"/>
    <s v="2015-12-28"/>
    <s v="2015-12-28"/>
    <n v="37"/>
    <n v="43"/>
    <x v="3"/>
    <s v="FOB"/>
    <s v="SEA"/>
    <n v="1"/>
    <m/>
    <s v="RAILWAY"/>
    <s v="GDAŃSK"/>
    <s v="1"/>
    <s v="20467/2015/10"/>
    <n v="54"/>
    <s v="SS16"/>
    <s v="INNOVATION DESIGN (AGENT)"/>
    <s v="CONSOLIDATION"/>
    <m/>
    <n v="1"/>
    <n v="772"/>
    <m/>
    <m/>
    <m/>
    <n v="11792"/>
    <n v="16.5"/>
    <s v="Bangladesh"/>
    <n v="12"/>
    <n v="5"/>
    <x v="2"/>
    <x v="1"/>
    <m/>
    <m/>
    <m/>
    <m/>
  </r>
  <r>
    <s v="2015-11-15"/>
    <s v="2015-12-22"/>
    <s v="2015-12-30"/>
    <s v="2015-12-30"/>
    <n v="37"/>
    <n v="45"/>
    <x v="3"/>
    <s v="FOB"/>
    <s v="SEA"/>
    <n v="1"/>
    <s v="TGHU6261272"/>
    <s v="RAILWAY"/>
    <s v="GDAŃSK"/>
    <s v="1"/>
    <s v="20228/2015/5"/>
    <n v="54"/>
    <s v="SS16"/>
    <s v="BONDED FASHION LTD."/>
    <s v="CONSOLIDATION"/>
    <m/>
    <n v="1"/>
    <n v="279"/>
    <n v="0"/>
    <n v="0"/>
    <n v="1"/>
    <n v="4210"/>
    <n v="2.95"/>
    <s v="Bangladesh"/>
    <n v="2"/>
    <n v="1"/>
    <x v="2"/>
    <x v="1"/>
    <m/>
    <m/>
    <m/>
    <m/>
  </r>
  <r>
    <s v="2015-11-15"/>
    <s v="2015-12-22"/>
    <s v="2015-12-30"/>
    <s v="2015-12-30"/>
    <n v="37"/>
    <n v="45"/>
    <x v="3"/>
    <s v="FOB"/>
    <s v="SEA"/>
    <n v="1"/>
    <m/>
    <s v="RAILWAY"/>
    <s v="GDAŃSK"/>
    <s v="1"/>
    <s v="20467/2015/9"/>
    <n v="54"/>
    <s v="SS16"/>
    <s v="INNOVATION DESIGN (AGENT)"/>
    <s v="CONSOLIDATION"/>
    <m/>
    <n v="1"/>
    <n v="1480"/>
    <m/>
    <m/>
    <m/>
    <n v="26863"/>
    <n v="58.95"/>
    <s v="Bangladesh"/>
    <n v="41"/>
    <n v="18"/>
    <x v="0"/>
    <x v="0"/>
    <m/>
    <m/>
    <m/>
    <m/>
  </r>
  <r>
    <s v="2015-11-16"/>
    <s v="2015-12-10"/>
    <s v="2015-12-18"/>
    <s v="2015-12-18"/>
    <n v="24"/>
    <n v="32"/>
    <x v="7"/>
    <s v="FOB"/>
    <s v="SEA"/>
    <n v="1"/>
    <s v="LCL"/>
    <s v="TRUCK"/>
    <s v="HAMBURG"/>
    <s v="1"/>
    <s v="21016/2015/1"/>
    <n v="52"/>
    <s v="SS16"/>
    <s v="KANAHIYA OVERSEAS PVT LTD"/>
    <s v="LCL"/>
    <m/>
    <n v="1"/>
    <n v="321"/>
    <n v="0"/>
    <n v="0"/>
    <n v="0"/>
    <n v="21389"/>
    <n v="9.09"/>
    <s v="India"/>
    <n v="6"/>
    <n v="3"/>
    <x v="2"/>
    <x v="1"/>
    <m/>
    <m/>
    <m/>
    <m/>
  </r>
  <r>
    <s v="2015-11-16"/>
    <s v="2015-12-18"/>
    <s v="2015-12-22"/>
    <s v="2015-12-22"/>
    <n v="32"/>
    <n v="36"/>
    <x v="0"/>
    <s v="FOB"/>
    <s v="SEA"/>
    <n v="0"/>
    <s v="MRKU9293536,PONU7983621,TGHU7721201"/>
    <s v="RAILWAY"/>
    <s v="GDAŃSK"/>
    <s v="1"/>
    <s v="27069/2015/2"/>
    <n v="51"/>
    <s v="SS16"/>
    <s v="ZHEJIANG YUHONG"/>
    <s v="FCL"/>
    <m/>
    <n v="1"/>
    <n v="3530"/>
    <n v="1"/>
    <n v="0"/>
    <n v="2"/>
    <n v="46478"/>
    <n v="153.13"/>
    <s v="People's Republic of China"/>
    <n v="107"/>
    <n v="46"/>
    <x v="5"/>
    <x v="5"/>
    <m/>
    <m/>
    <m/>
    <m/>
  </r>
  <r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x v="5"/>
    <x v="4"/>
    <m/>
    <m/>
    <m/>
    <m/>
  </r>
  <r>
    <s v="2015-11-16"/>
    <s v="2015-12-21"/>
    <s v="2015-12-23"/>
    <s v="2015-12-23"/>
    <n v="35"/>
    <n v="37"/>
    <x v="2"/>
    <s v="FOB"/>
    <s v="SEA"/>
    <n v="0"/>
    <s v="DFSU4337159"/>
    <s v="TRUCK"/>
    <s v="HAMBURG"/>
    <s v="1"/>
    <s v="29610/2015/1"/>
    <n v="51"/>
    <s v="SS16"/>
    <s v="XIAMEN OCEAN IMP."/>
    <s v="FCL"/>
    <m/>
    <n v="1"/>
    <n v="1404"/>
    <n v="0"/>
    <n v="1"/>
    <n v="0"/>
    <n v="9656"/>
    <n v="49.66"/>
    <s v="People's Republic of China"/>
    <n v="35"/>
    <n v="15"/>
    <x v="0"/>
    <x v="0"/>
    <m/>
    <m/>
    <m/>
    <m/>
  </r>
  <r>
    <s v="2015-11-16"/>
    <s v="2015-12-29"/>
    <s v="2016-01-04"/>
    <s v="2016-01-04"/>
    <n v="43"/>
    <n v="49"/>
    <x v="2"/>
    <s v="FOB"/>
    <s v="SEA"/>
    <n v="0"/>
    <s v="HLBU1196016"/>
    <s v="RAILWAY"/>
    <s v="GDAŃSK"/>
    <s v="1"/>
    <s v="20194/2015/1"/>
    <n v="54"/>
    <s v="SS16"/>
    <s v="XIAMEN JUSTSUN"/>
    <s v="FCL"/>
    <m/>
    <n v="1"/>
    <n v="1271"/>
    <n v="0"/>
    <n v="1"/>
    <n v="0"/>
    <n v="22034"/>
    <n v="33.950000000000003"/>
    <s v="People's Republic of China"/>
    <n v="24"/>
    <n v="10"/>
    <x v="1"/>
    <x v="1"/>
    <m/>
    <m/>
    <m/>
    <m/>
  </r>
  <r>
    <s v="2015-11-16"/>
    <s v="2015-12-29"/>
    <s v="2016-01-05"/>
    <s v="2016-01-05"/>
    <n v="43"/>
    <n v="50"/>
    <x v="2"/>
    <s v="FOB"/>
    <s v="SEA"/>
    <n v="0"/>
    <s v="GLDU3121769"/>
    <s v="RAILWAY"/>
    <s v="GDAŃSK"/>
    <s v="1"/>
    <s v="20336/2015/7"/>
    <n v="54"/>
    <s v="SS16"/>
    <s v="QUANZHOU CEREALS O&amp;F"/>
    <s v="FCL"/>
    <m/>
    <n v="1"/>
    <n v="581"/>
    <n v="1"/>
    <n v="0"/>
    <n v="0"/>
    <n v="10810"/>
    <n v="22.96"/>
    <s v="People's Republic of China"/>
    <n v="16"/>
    <n v="7"/>
    <x v="1"/>
    <x v="1"/>
    <m/>
    <m/>
    <m/>
    <m/>
  </r>
  <r>
    <s v="2015-11-16"/>
    <s v="2015-12-29"/>
    <s v="2016-01-05"/>
    <s v="2016-01-05"/>
    <n v="43"/>
    <n v="50"/>
    <x v="2"/>
    <s v="FOB"/>
    <s v="SEA"/>
    <n v="0"/>
    <s v="HLXU1218175"/>
    <s v="RAILWAY"/>
    <s v="GDAŃSK"/>
    <s v="1"/>
    <s v="20336/2015/8"/>
    <n v="54"/>
    <s v="SS16"/>
    <s v="QUANZHOU CEREALS O&amp;F"/>
    <s v="FCL"/>
    <m/>
    <n v="1"/>
    <n v="550"/>
    <n v="1"/>
    <n v="0"/>
    <n v="0"/>
    <n v="10202"/>
    <n v="25.63"/>
    <s v="People's Republic of China"/>
    <n v="18"/>
    <n v="8"/>
    <x v="1"/>
    <x v="1"/>
    <m/>
    <m/>
    <m/>
    <m/>
  </r>
  <r>
    <s v="2015-11-16"/>
    <s v="2015-12-29"/>
    <s v="2016-01-05"/>
    <s v="2016-01-05"/>
    <n v="43"/>
    <n v="50"/>
    <x v="2"/>
    <s v="FOB"/>
    <s v="SEA"/>
    <n v="0"/>
    <s v="HLXU4363921"/>
    <s v="RAILWAY"/>
    <s v="GDAŃSK"/>
    <s v="1"/>
    <s v="61735/SS16/2"/>
    <n v="52"/>
    <s v="SS16"/>
    <s v="QUANZHOU CEREALS O&amp;F"/>
    <s v="FCL"/>
    <m/>
    <n v="1"/>
    <n v="3196"/>
    <n v="0"/>
    <n v="1"/>
    <n v="0"/>
    <n v="54498"/>
    <n v="47.88"/>
    <s v="People's Republic of China"/>
    <n v="34"/>
    <n v="14"/>
    <x v="0"/>
    <x v="1"/>
    <m/>
    <m/>
    <m/>
    <m/>
  </r>
  <r>
    <s v="2015-11-16"/>
    <s v="2015-12-29"/>
    <s v="2016-01-07"/>
    <s v="2016-01-07"/>
    <n v="43"/>
    <n v="52"/>
    <x v="2"/>
    <s v="FOB"/>
    <s v="SEA"/>
    <n v="0"/>
    <s v="TTNU4269608"/>
    <s v="RAILWAY"/>
    <s v="GDAŃSK"/>
    <s v="1"/>
    <s v="20996/2015/2"/>
    <n v="54"/>
    <s v="SS16"/>
    <s v="XIAMEN JONUEE TRADING CO. LTD"/>
    <s v="FCL"/>
    <m/>
    <n v="1"/>
    <n v="2212"/>
    <n v="0"/>
    <n v="1"/>
    <n v="0"/>
    <n v="41782"/>
    <n v="39.090000000000003"/>
    <s v="People's Republic of China"/>
    <n v="27"/>
    <n v="12"/>
    <x v="1"/>
    <x v="1"/>
    <m/>
    <m/>
    <m/>
    <m/>
  </r>
  <r>
    <s v="2015-11-17"/>
    <s v="2015-12-22"/>
    <s v="2015-12-28"/>
    <s v="2015-12-28"/>
    <n v="35"/>
    <n v="41"/>
    <x v="4"/>
    <s v="FOB"/>
    <s v="SEA"/>
    <n v="0"/>
    <s v="NYKU5949792"/>
    <s v="RAILWAY"/>
    <s v="GDAŃSK"/>
    <s v="1"/>
    <s v="32380/2015/2"/>
    <n v="51"/>
    <s v="SS16"/>
    <s v="BEEKO"/>
    <s v="FCL"/>
    <m/>
    <n v="1"/>
    <n v="1096"/>
    <n v="0"/>
    <n v="0"/>
    <n v="1"/>
    <n v="12209"/>
    <n v="55"/>
    <s v="People's Republic of China"/>
    <n v="39"/>
    <n v="17"/>
    <x v="0"/>
    <x v="0"/>
    <m/>
    <m/>
    <m/>
    <m/>
  </r>
  <r>
    <s v="2015-11-17"/>
    <s v="2015-12-22"/>
    <s v="2015-12-28"/>
    <s v="2015-12-28"/>
    <n v="35"/>
    <n v="41"/>
    <x v="4"/>
    <s v="FOB"/>
    <s v="SEA"/>
    <n v="0"/>
    <s v="NYKU9837532"/>
    <s v="RAILWAY"/>
    <s v="GDAŃSK"/>
    <s v="1"/>
    <s v="62864/SS16/1"/>
    <n v="51"/>
    <s v="SS16"/>
    <s v="XIAMEN BESTWAY"/>
    <s v="FCL"/>
    <m/>
    <n v="1"/>
    <n v="1428"/>
    <n v="1"/>
    <n v="0"/>
    <n v="0"/>
    <n v="9432"/>
    <n v="14.15"/>
    <s v="People's Republic of China"/>
    <n v="10"/>
    <n v="4"/>
    <x v="2"/>
    <x v="1"/>
    <m/>
    <m/>
    <m/>
    <m/>
  </r>
  <r>
    <s v="2015-11-19"/>
    <s v="2015-12-22"/>
    <s v="2015-12-29"/>
    <s v="2015-12-29"/>
    <n v="33"/>
    <n v="40"/>
    <x v="1"/>
    <s v="FOB"/>
    <s v="SEA"/>
    <n v="0"/>
    <s v="FSCU4407225,HLXU5414113"/>
    <s v="TRUCK"/>
    <s v="HAMBURG"/>
    <s v="1"/>
    <s v="27355/2015/2"/>
    <n v="51"/>
    <s v="SS16"/>
    <s v="ANHUI XINA"/>
    <s v="FCL"/>
    <m/>
    <n v="1"/>
    <n v="3672"/>
    <n v="0"/>
    <n v="2"/>
    <n v="0"/>
    <n v="46616"/>
    <n v="106.14"/>
    <s v="People's Republic of China"/>
    <n v="74"/>
    <n v="32"/>
    <x v="5"/>
    <x v="5"/>
    <m/>
    <m/>
    <m/>
    <m/>
  </r>
  <r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x v="6"/>
    <x v="4"/>
    <m/>
    <m/>
    <m/>
    <m/>
  </r>
  <r>
    <s v="2015-11-19"/>
    <s v="2015-12-29"/>
    <s v="2016-01-05"/>
    <s v="2016-01-05"/>
    <n v="40"/>
    <n v="47"/>
    <x v="3"/>
    <s v="FOB"/>
    <s v="SEA"/>
    <n v="1"/>
    <s v="TCKU9683995"/>
    <s v="TRUCK"/>
    <s v="GDAŃSK"/>
    <s v="1"/>
    <s v="20467/2015/11"/>
    <n v="54"/>
    <s v="SS16"/>
    <s v="INNOVATION DESIGN (AGENT)"/>
    <s v="CONSOLIDATION"/>
    <m/>
    <n v="1"/>
    <n v="566"/>
    <n v="0"/>
    <n v="0"/>
    <n v="1"/>
    <n v="9461"/>
    <n v="13.91"/>
    <s v="Bangladesh"/>
    <n v="10"/>
    <n v="4"/>
    <x v="2"/>
    <x v="1"/>
    <m/>
    <m/>
    <m/>
    <m/>
  </r>
  <r>
    <s v="2015-11-19"/>
    <s v="2015-12-29"/>
    <s v="2016-01-05"/>
    <s v="2016-01-05"/>
    <n v="40"/>
    <n v="47"/>
    <x v="3"/>
    <s v="FOB"/>
    <s v="SEA"/>
    <n v="1"/>
    <m/>
    <s v="TRUCK"/>
    <s v="GDAŃSK"/>
    <s v="1"/>
    <s v="62092/SS16/2"/>
    <n v="52"/>
    <s v="SS16"/>
    <s v="TRANSFIGURE CLOTHING (AGENT)"/>
    <s v="CONSOLIDATION"/>
    <m/>
    <n v="1"/>
    <n v="5575"/>
    <m/>
    <m/>
    <m/>
    <n v="94263"/>
    <n v="51.02"/>
    <s v="Bangladesh"/>
    <n v="36"/>
    <n v="15"/>
    <x v="0"/>
    <x v="0"/>
    <m/>
    <m/>
    <m/>
    <m/>
  </r>
  <r>
    <s v="2015-11-19"/>
    <s v="2015-12-29"/>
    <s v="2016-01-09"/>
    <s v="2016-01-09"/>
    <n v="40"/>
    <n v="51"/>
    <x v="3"/>
    <s v="FOB"/>
    <s v="SEA"/>
    <n v="1"/>
    <s v="FSCU9570976"/>
    <s v="RAILWAY"/>
    <s v="GDAŃSK"/>
    <s v="1"/>
    <s v="19692/2015/1"/>
    <n v="54"/>
    <s v="SS16"/>
    <s v="ZEMTEX EXPORT LTD"/>
    <s v="CONSOLIDATION"/>
    <m/>
    <n v="1"/>
    <n v="486"/>
    <n v="0"/>
    <n v="0"/>
    <n v="1"/>
    <n v="8950"/>
    <n v="12.66"/>
    <s v="Bangladesh"/>
    <n v="9"/>
    <n v="4"/>
    <x v="2"/>
    <x v="1"/>
    <m/>
    <m/>
    <m/>
    <m/>
  </r>
  <r>
    <s v="2015-11-19"/>
    <s v="2015-12-29"/>
    <s v="2016-01-09"/>
    <s v="2016-01-09"/>
    <n v="40"/>
    <n v="51"/>
    <x v="3"/>
    <s v="FOB"/>
    <s v="SEA"/>
    <n v="1"/>
    <m/>
    <s v="RAILWAY"/>
    <s v="GDAŃSK"/>
    <s v="1"/>
    <s v="20216/2015/7"/>
    <n v="54"/>
    <s v="SS16"/>
    <s v="FAIR TRADE INT'L (AGENT)"/>
    <s v="CONSOLIDATION"/>
    <m/>
    <n v="1"/>
    <n v="1150"/>
    <m/>
    <m/>
    <m/>
    <n v="21087"/>
    <n v="36.770000000000003"/>
    <s v="Bangladesh"/>
    <n v="26"/>
    <n v="11"/>
    <x v="1"/>
    <x v="1"/>
    <m/>
    <m/>
    <m/>
    <m/>
  </r>
  <r>
    <s v="2015-11-19"/>
    <s v="2015-12-29"/>
    <s v="2016-01-09"/>
    <s v="2016-01-09"/>
    <n v="40"/>
    <n v="51"/>
    <x v="3"/>
    <s v="FOB"/>
    <s v="SEA"/>
    <n v="1"/>
    <m/>
    <s v="RAILWAY"/>
    <s v="GDAŃSK"/>
    <s v="1"/>
    <s v="20376/2015/16"/>
    <n v="54"/>
    <s v="SS16"/>
    <s v="TRANSFIGURE CLOTHING (AGENT)"/>
    <s v="CONSOLIDATION"/>
    <m/>
    <n v="1"/>
    <n v="225"/>
    <m/>
    <m/>
    <m/>
    <n v="4755"/>
    <n v="6.85"/>
    <s v="Bangladesh"/>
    <n v="5"/>
    <n v="2"/>
    <x v="2"/>
    <x v="1"/>
    <m/>
    <m/>
    <m/>
    <m/>
  </r>
  <r>
    <s v="2015-11-19"/>
    <s v="2015-12-29"/>
    <s v="2016-01-09"/>
    <s v="2016-01-09"/>
    <n v="40"/>
    <n v="51"/>
    <x v="3"/>
    <s v="FOB"/>
    <s v="SEA"/>
    <n v="1"/>
    <s v="GESU6303380"/>
    <s v="RAILWAY"/>
    <s v="GDAŃSK"/>
    <s v="1"/>
    <s v="20376/2015/17"/>
    <n v="54"/>
    <s v="SS16"/>
    <s v="TRANSFIGURE CLOTHING (AGENT)"/>
    <s v="CONSOLIDATION"/>
    <m/>
    <n v="1"/>
    <n v="759"/>
    <n v="0"/>
    <n v="0"/>
    <n v="1"/>
    <n v="13074"/>
    <n v="10.130000000000001"/>
    <s v="Bangladesh"/>
    <n v="7"/>
    <n v="3"/>
    <x v="2"/>
    <x v="1"/>
    <m/>
    <m/>
    <m/>
    <m/>
  </r>
  <r>
    <s v="2015-11-19"/>
    <s v="2015-12-29"/>
    <s v="2016-01-09"/>
    <s v="2016-01-09"/>
    <n v="40"/>
    <n v="51"/>
    <x v="3"/>
    <s v="FOB"/>
    <s v="SEA"/>
    <n v="1"/>
    <m/>
    <s v="RAILWAY"/>
    <s v="GDAŃSK"/>
    <s v="1"/>
    <s v="20998/2015/2"/>
    <n v="54"/>
    <s v="SS16"/>
    <s v="TEXZAM INTERNATIONAL (AGENT)"/>
    <s v="CONSOLIDATION"/>
    <m/>
    <n v="1"/>
    <n v="1464"/>
    <m/>
    <m/>
    <m/>
    <n v="22520"/>
    <n v="25.9"/>
    <s v="Bangladesh"/>
    <n v="18"/>
    <n v="8"/>
    <x v="1"/>
    <x v="1"/>
    <m/>
    <m/>
    <m/>
    <m/>
  </r>
  <r>
    <s v="2015-11-19"/>
    <s v="2015-12-29"/>
    <s v="2016-01-09"/>
    <s v="2016-01-09"/>
    <n v="40"/>
    <n v="51"/>
    <x v="3"/>
    <s v="FOB"/>
    <s v="SEA"/>
    <n v="1"/>
    <m/>
    <s v="RAILWAY"/>
    <s v="GDAŃSK"/>
    <s v="1"/>
    <s v="22847/2015/5"/>
    <n v="54"/>
    <s v="SS16"/>
    <s v="FASHIONTEX (AGENT)"/>
    <s v="CONSOLIDATION"/>
    <m/>
    <n v="1"/>
    <n v="1158"/>
    <m/>
    <m/>
    <m/>
    <n v="15536"/>
    <n v="16.46"/>
    <s v="Bangladesh"/>
    <n v="12"/>
    <n v="5"/>
    <x v="2"/>
    <x v="1"/>
    <m/>
    <m/>
    <m/>
    <m/>
  </r>
  <r>
    <s v="2015-11-19"/>
    <s v="2015-12-29"/>
    <s v="2016-01-09"/>
    <s v="2016-01-09"/>
    <n v="40"/>
    <n v="51"/>
    <x v="3"/>
    <s v="FOB"/>
    <s v="SEA"/>
    <n v="1"/>
    <s v="HLXU8603609"/>
    <s v="RAILWAY"/>
    <s v="GDAŃSK"/>
    <s v="1"/>
    <s v="20222/2015/2"/>
    <n v="54"/>
    <s v="SS16"/>
    <s v="FASHIONTEX (AGENT)"/>
    <s v="CONSOLIDATION"/>
    <m/>
    <n v="1"/>
    <n v="864"/>
    <n v="0"/>
    <n v="0"/>
    <n v="1"/>
    <n v="12711"/>
    <n v="18.13"/>
    <s v="Bangladesh"/>
    <n v="13"/>
    <n v="5"/>
    <x v="2"/>
    <x v="1"/>
    <m/>
    <m/>
    <m/>
    <m/>
  </r>
  <r>
    <s v="2015-11-19"/>
    <s v="2015-12-29"/>
    <s v="2016-01-09"/>
    <s v="2016-01-09"/>
    <n v="40"/>
    <n v="51"/>
    <x v="3"/>
    <s v="FOB"/>
    <s v="SEA"/>
    <n v="1"/>
    <m/>
    <s v="RAILWAY"/>
    <s v="GDAŃSK"/>
    <s v="1"/>
    <s v="20376/2015/15"/>
    <n v="54"/>
    <s v="SS16"/>
    <s v="TRANSFIGURE CLOTHING (AGENT)"/>
    <s v="CONSOLIDATION"/>
    <m/>
    <n v="1"/>
    <n v="293"/>
    <m/>
    <m/>
    <m/>
    <n v="6105"/>
    <n v="5.13"/>
    <s v="Bangladesh"/>
    <n v="4"/>
    <n v="2"/>
    <x v="2"/>
    <x v="1"/>
    <m/>
    <m/>
    <m/>
    <m/>
  </r>
  <r>
    <s v="2015-11-19"/>
    <s v="2015-12-29"/>
    <s v="2016-01-09"/>
    <s v="2016-01-09"/>
    <n v="40"/>
    <n v="51"/>
    <x v="3"/>
    <s v="FOB"/>
    <s v="SEA"/>
    <n v="1"/>
    <m/>
    <s v="RAILWAY"/>
    <s v="GDAŃSK"/>
    <s v="1"/>
    <s v="20376/2015/2"/>
    <n v="54"/>
    <s v="SS16"/>
    <s v="TRANSFIGURE CLOTHING (AGENT)"/>
    <s v="CONSOLIDATION"/>
    <m/>
    <n v="1"/>
    <n v="2346"/>
    <m/>
    <m/>
    <m/>
    <n v="46922"/>
    <n v="28.45"/>
    <s v="Bangladesh"/>
    <n v="20"/>
    <n v="9"/>
    <x v="1"/>
    <x v="1"/>
    <m/>
    <m/>
    <m/>
    <m/>
  </r>
  <r>
    <s v="2015-11-19"/>
    <s v="2015-12-29"/>
    <s v="2016-01-09"/>
    <s v="2016-01-09"/>
    <n v="40"/>
    <n v="51"/>
    <x v="3"/>
    <s v="FOB"/>
    <s v="SEA"/>
    <n v="1"/>
    <m/>
    <s v="RAILWAY"/>
    <s v="GDAŃSK"/>
    <s v="1"/>
    <s v="20998/2015/5"/>
    <n v="54"/>
    <s v="SS16"/>
    <s v="TEXZAM INTERNATIONAL (AGENT)"/>
    <s v="CONSOLIDATION"/>
    <m/>
    <n v="1"/>
    <n v="235"/>
    <m/>
    <m/>
    <m/>
    <n v="3902"/>
    <n v="12.63"/>
    <s v="Bangladesh"/>
    <n v="9"/>
    <n v="4"/>
    <x v="2"/>
    <x v="1"/>
    <m/>
    <m/>
    <m/>
    <m/>
  </r>
  <r>
    <s v="2015-11-20"/>
    <s v="2015-12-29"/>
    <s v="2016-01-04"/>
    <s v="2016-01-04"/>
    <n v="39"/>
    <n v="45"/>
    <x v="0"/>
    <s v="FOB"/>
    <s v="SEA"/>
    <n v="0"/>
    <s v="CPSU1711876,TGHU4863080"/>
    <s v="RAILWAY"/>
    <s v="GDAŃSK"/>
    <s v="1"/>
    <s v="24125/2015/1"/>
    <n v="54"/>
    <s v="SS16"/>
    <s v="SHAOXING GOLDEN WAVE"/>
    <s v="FCL"/>
    <m/>
    <n v="1"/>
    <n v="2208"/>
    <n v="1"/>
    <n v="1"/>
    <n v="0"/>
    <n v="35546"/>
    <n v="75.3"/>
    <s v="People's Republic of China"/>
    <n v="53"/>
    <n v="23"/>
    <x v="0"/>
    <x v="0"/>
    <m/>
    <m/>
    <m/>
    <m/>
  </r>
  <r>
    <s v="2015-11-20"/>
    <s v="2015-12-29"/>
    <s v="2016-01-04"/>
    <s v="2016-01-04"/>
    <n v="39"/>
    <n v="45"/>
    <x v="1"/>
    <s v="FOB"/>
    <s v="SEA"/>
    <n v="0"/>
    <s v="CAXU7305638,TGHU4451951"/>
    <s v="RAILWAY"/>
    <s v="GDAŃSK"/>
    <s v="1"/>
    <s v="22034/2015/1"/>
    <n v="54"/>
    <s v="SS16"/>
    <s v="ZHUJI YUANJIN"/>
    <s v="FCL"/>
    <m/>
    <n v="1"/>
    <n v="6389"/>
    <n v="0"/>
    <n v="2"/>
    <n v="0"/>
    <n v="120138"/>
    <n v="100.27"/>
    <s v="People's Republic of China"/>
    <n v="70"/>
    <n v="30"/>
    <x v="5"/>
    <x v="5"/>
    <m/>
    <m/>
    <m/>
    <m/>
  </r>
  <r>
    <s v="2015-11-20"/>
    <s v="2015-12-29"/>
    <s v="2016-01-04"/>
    <s v="2016-01-04"/>
    <n v="39"/>
    <n v="45"/>
    <x v="1"/>
    <s v="FOB"/>
    <s v="SEA"/>
    <n v="0"/>
    <s v="FSCU4841988"/>
    <s v="RAILWAY"/>
    <s v="GDAŃSK"/>
    <s v="1"/>
    <s v="21010/2015/1"/>
    <n v="54"/>
    <s v="SS16"/>
    <s v="HANGZHOU EAST CO LTD"/>
    <s v="FCL"/>
    <m/>
    <n v="1"/>
    <n v="1601"/>
    <n v="0"/>
    <n v="1"/>
    <n v="0"/>
    <n v="22894"/>
    <n v="38.42"/>
    <s v="People's Republic of China"/>
    <n v="27"/>
    <n v="12"/>
    <x v="1"/>
    <x v="1"/>
    <m/>
    <m/>
    <m/>
    <m/>
  </r>
  <r>
    <s v="2015-11-20"/>
    <s v="2015-12-29"/>
    <s v="2016-01-06"/>
    <s v="2016-01-06"/>
    <n v="39"/>
    <n v="47"/>
    <x v="0"/>
    <s v="FOB"/>
    <s v="SEA"/>
    <n v="0"/>
    <s v="HLBU1612448,HLBU1612725,HLXU8001936,TCLU5348790"/>
    <s v="RAILWAY"/>
    <s v="GDAŃSK"/>
    <s v="1"/>
    <s v="21046/2015/2"/>
    <n v="54"/>
    <s v="SS16"/>
    <s v="NINGBO MIAORUI"/>
    <s v="FCL"/>
    <m/>
    <n v="1"/>
    <n v="4723"/>
    <n v="0"/>
    <n v="0"/>
    <n v="4"/>
    <n v="86270"/>
    <n v="250.16"/>
    <s v="People's Republic of China"/>
    <n v="175"/>
    <n v="75"/>
    <x v="3"/>
    <x v="2"/>
    <m/>
    <m/>
    <m/>
    <m/>
  </r>
  <r>
    <m/>
    <m/>
    <m/>
    <m/>
    <m/>
    <m/>
    <x v="6"/>
    <m/>
    <m/>
    <m/>
    <m/>
    <m/>
    <m/>
    <m/>
    <m/>
    <m/>
    <m/>
    <m/>
    <m/>
    <m/>
    <m/>
    <m/>
    <m/>
    <m/>
    <m/>
    <m/>
    <m/>
    <s v=" "/>
    <m/>
    <m/>
    <x v="5"/>
    <x v="4"/>
    <m/>
    <m/>
    <m/>
    <m/>
  </r>
  <r>
    <m/>
    <m/>
    <m/>
    <m/>
    <m/>
    <m/>
    <x v="6"/>
    <m/>
    <s v="SEA"/>
    <m/>
    <m/>
    <m/>
    <m/>
    <m/>
    <m/>
    <m/>
    <m/>
    <m/>
    <s v="FCL"/>
    <m/>
    <n v="1"/>
    <m/>
    <m/>
    <m/>
    <m/>
    <m/>
    <m/>
    <s v="People's Republic of China"/>
    <n v="0"/>
    <n v="0"/>
    <x v="3"/>
    <x v="3"/>
    <m/>
    <m/>
    <m/>
    <m/>
  </r>
  <r>
    <s v="2015-11-20"/>
    <s v="2016-01-04"/>
    <s v="2016-01-07"/>
    <s v="2016-01-07"/>
    <n v="45"/>
    <n v="48"/>
    <x v="1"/>
    <s v="FOB"/>
    <s v="SEA"/>
    <n v="0"/>
    <s v="BMOU5628178,CAIU8518404,FCIU8491960"/>
    <s v="TRUCK"/>
    <s v="GDAŃSK"/>
    <s v="1"/>
    <s v="62805/SS16/1"/>
    <n v="52"/>
    <s v="SS16"/>
    <s v="SUZHOU QINJIAN I/E"/>
    <s v="FCL"/>
    <m/>
    <n v="1"/>
    <n v="12766"/>
    <n v="0"/>
    <n v="0"/>
    <n v="3"/>
    <n v="229493"/>
    <n v="170.54"/>
    <s v="People's Republic of China"/>
    <n v="119"/>
    <n v="51"/>
    <x v="5"/>
    <x v="5"/>
    <m/>
    <m/>
    <m/>
    <m/>
  </r>
  <r>
    <m/>
    <m/>
    <m/>
    <m/>
    <m/>
    <m/>
    <x v="6"/>
    <m/>
    <s v="SEA"/>
    <m/>
    <m/>
    <m/>
    <m/>
    <m/>
    <m/>
    <m/>
    <m/>
    <m/>
    <s v="FCL"/>
    <m/>
    <n v="1"/>
    <m/>
    <m/>
    <m/>
    <m/>
    <m/>
    <m/>
    <s v="People's Republic of China"/>
    <n v="0"/>
    <n v="0"/>
    <x v="5"/>
    <x v="4"/>
    <m/>
    <m/>
    <m/>
    <m/>
  </r>
  <r>
    <s v="2015-11-20"/>
    <s v="2016-01-04"/>
    <s v="2016-01-07"/>
    <s v="2016-01-07"/>
    <n v="45"/>
    <n v="48"/>
    <x v="1"/>
    <s v="FOB"/>
    <s v="SEA"/>
    <n v="1"/>
    <s v="TGHU6229780"/>
    <s v="TRUCK"/>
    <s v="GDYNIA"/>
    <s v="1"/>
    <s v="20456/2015/2"/>
    <n v="54"/>
    <s v="SS16"/>
    <s v="ANHUI GARMENTS I&amp;E"/>
    <s v="CONSOLIDATION"/>
    <m/>
    <n v="1"/>
    <n v="391"/>
    <n v="0"/>
    <n v="0"/>
    <n v="1"/>
    <n v="5895"/>
    <n v="13.23"/>
    <s v="People's Republic of China"/>
    <n v="9"/>
    <n v="4"/>
    <x v="2"/>
    <x v="1"/>
    <m/>
    <m/>
    <m/>
    <m/>
  </r>
  <r>
    <s v="2015-11-20"/>
    <s v="2016-01-04"/>
    <s v="2016-01-07"/>
    <s v="2016-01-07"/>
    <n v="45"/>
    <n v="48"/>
    <x v="1"/>
    <s v="FOB"/>
    <s v="SEA"/>
    <n v="1"/>
    <m/>
    <s v="TRUCK"/>
    <s v="GDYNIA"/>
    <s v="1"/>
    <s v="21782/2015/3"/>
    <n v="54"/>
    <s v="SS16"/>
    <s v="JIANGSU SAINTEK"/>
    <s v="CONSOLIDATION"/>
    <m/>
    <n v="1"/>
    <n v="365"/>
    <m/>
    <m/>
    <m/>
    <n v="5049"/>
    <n v="12.74"/>
    <s v="People's Republic of China"/>
    <n v="9"/>
    <n v="4"/>
    <x v="2"/>
    <x v="1"/>
    <m/>
    <m/>
    <m/>
    <m/>
  </r>
  <r>
    <s v="2015-11-20"/>
    <s v="2016-01-04"/>
    <s v="2016-01-07"/>
    <s v="2016-01-07"/>
    <n v="45"/>
    <n v="48"/>
    <x v="1"/>
    <s v="FOB"/>
    <s v="SEA"/>
    <n v="1"/>
    <m/>
    <s v="TRUCK"/>
    <s v="GDYNIA"/>
    <s v="1"/>
    <s v="21822/2015/1"/>
    <n v="52"/>
    <s v="SS16"/>
    <s v="ZHENJIANG S&amp;C"/>
    <s v="CONSOLIDATION"/>
    <m/>
    <n v="1"/>
    <n v="1295"/>
    <m/>
    <m/>
    <m/>
    <n v="21480"/>
    <n v="14.05"/>
    <s v="People's Republic of China"/>
    <n v="10"/>
    <n v="4"/>
    <x v="2"/>
    <x v="1"/>
    <m/>
    <m/>
    <m/>
    <m/>
  </r>
  <r>
    <s v="2015-11-20"/>
    <s v="2016-01-04"/>
    <s v="2016-01-07"/>
    <s v="2016-01-07"/>
    <n v="45"/>
    <n v="48"/>
    <x v="1"/>
    <s v="FOB"/>
    <s v="SEA"/>
    <n v="1"/>
    <m/>
    <s v="TRUCK"/>
    <s v="GDYNIA"/>
    <s v="1"/>
    <s v="23568/2015/1"/>
    <n v="52"/>
    <s v="SS16"/>
    <s v="BRIGHT SHOW INT.LTD"/>
    <s v="CONSOLIDATION"/>
    <m/>
    <n v="1"/>
    <n v="1275"/>
    <m/>
    <m/>
    <m/>
    <n v="21499"/>
    <n v="8.66"/>
    <s v="People's Republic of China"/>
    <n v="6"/>
    <n v="3"/>
    <x v="2"/>
    <x v="1"/>
    <m/>
    <m/>
    <m/>
    <m/>
  </r>
  <r>
    <s v="2015-11-20"/>
    <s v="2016-01-04"/>
    <s v="2016-01-07"/>
    <s v="2016-01-07"/>
    <n v="45"/>
    <n v="48"/>
    <x v="1"/>
    <s v="FOB"/>
    <s v="SEA"/>
    <n v="1"/>
    <m/>
    <s v="TRUCK"/>
    <s v="GDYNIA"/>
    <s v="1"/>
    <s v="24451/2015/2"/>
    <n v="52"/>
    <s v="SS16"/>
    <s v="SHANGHAI BOSUN"/>
    <s v="CONSOLIDATION"/>
    <m/>
    <n v="1"/>
    <n v="1538"/>
    <m/>
    <m/>
    <m/>
    <n v="23518"/>
    <n v="18.25"/>
    <s v="People's Republic of China"/>
    <n v="13"/>
    <n v="5"/>
    <x v="2"/>
    <x v="1"/>
    <m/>
    <m/>
    <m/>
    <m/>
  </r>
  <r>
    <s v="2015-11-20"/>
    <s v="2016-01-04"/>
    <s v="2016-01-08"/>
    <s v="2016-01-08"/>
    <n v="45"/>
    <n v="49"/>
    <x v="1"/>
    <s v="FOB"/>
    <s v="SEA"/>
    <n v="0"/>
    <s v="DRYU2171860,HLXU6263011,HLXU8184631"/>
    <s v="TRUCK"/>
    <s v="GDAŃSK"/>
    <s v="1"/>
    <s v="19960/2015/2"/>
    <n v="54"/>
    <s v="SS16"/>
    <s v="SUMEC TEXTILE"/>
    <s v="FCL"/>
    <m/>
    <n v="1"/>
    <n v="4910"/>
    <n v="1"/>
    <n v="0"/>
    <n v="2"/>
    <n v="53556"/>
    <n v="139.56"/>
    <s v="People's Republic of China"/>
    <n v="98"/>
    <n v="42"/>
    <x v="5"/>
    <x v="5"/>
    <m/>
    <m/>
    <m/>
    <m/>
  </r>
  <r>
    <m/>
    <m/>
    <m/>
    <m/>
    <m/>
    <m/>
    <x v="6"/>
    <m/>
    <m/>
    <m/>
    <m/>
    <m/>
    <m/>
    <m/>
    <m/>
    <m/>
    <m/>
    <m/>
    <m/>
    <m/>
    <m/>
    <m/>
    <m/>
    <m/>
    <m/>
    <m/>
    <m/>
    <s v="People's Republic of China"/>
    <n v="0"/>
    <n v="0"/>
    <x v="5"/>
    <x v="4"/>
    <m/>
    <m/>
    <m/>
    <m/>
  </r>
  <r>
    <s v="2015-11-21"/>
    <s v="2015-12-29"/>
    <s v="2016-01-07"/>
    <s v="2016-01-07"/>
    <n v="38"/>
    <n v="47"/>
    <x v="3"/>
    <s v="FOB"/>
    <s v="SEA"/>
    <n v="1"/>
    <s v="HLXU842450"/>
    <s v="RAILWAY"/>
    <s v="GDAŃSK"/>
    <s v="1"/>
    <s v="20228/2015/1"/>
    <n v="54"/>
    <s v="SS16"/>
    <s v="BONDED FASHION LTD."/>
    <s v="CONSOLIDATION"/>
    <m/>
    <n v="1"/>
    <n v="1559"/>
    <n v="0"/>
    <n v="0"/>
    <n v="1"/>
    <n v="30034"/>
    <n v="49.07"/>
    <s v="Bangladesh"/>
    <n v="34"/>
    <n v="15"/>
    <x v="0"/>
    <x v="0"/>
    <m/>
    <m/>
    <m/>
    <m/>
  </r>
  <r>
    <s v="2015-11-21"/>
    <s v="2015-12-29"/>
    <s v="2016-01-07"/>
    <s v="2016-01-07"/>
    <n v="38"/>
    <n v="47"/>
    <x v="3"/>
    <s v="FOB"/>
    <s v="SEA"/>
    <n v="1"/>
    <m/>
    <s v="RAILWAY"/>
    <s v="GDAŃSK"/>
    <s v="1"/>
    <s v="22847/2015/1"/>
    <n v="54"/>
    <s v="SS16"/>
    <s v="FASHIONTEX (AGENT)"/>
    <s v="CONSOLIDATION"/>
    <m/>
    <n v="1"/>
    <n v="1259"/>
    <m/>
    <m/>
    <m/>
    <n v="18762"/>
    <n v="16.47"/>
    <s v="Bangladesh"/>
    <n v="12"/>
    <n v="5"/>
    <x v="2"/>
    <x v="1"/>
    <m/>
    <m/>
    <m/>
    <m/>
  </r>
  <r>
    <s v="2015-11-21"/>
    <s v="2015-12-29"/>
    <s v="2016-01-09"/>
    <s v="2016-01-09"/>
    <n v="38"/>
    <n v="49"/>
    <x v="3"/>
    <s v="FOB"/>
    <s v="SEA"/>
    <n v="1"/>
    <s v="GESU6410882"/>
    <s v="RAILWAY"/>
    <s v="GDAŃSK"/>
    <s v="1"/>
    <s v="20231/2015/8"/>
    <n v="54"/>
    <s v="SS16"/>
    <s v="SHUDDHO MODEHAUS (AGENT)"/>
    <s v="CONSOLIDATION"/>
    <m/>
    <n v="1"/>
    <n v="793"/>
    <n v="0"/>
    <n v="0"/>
    <n v="1"/>
    <n v="12294"/>
    <n v="19.03"/>
    <s v="Bangladesh"/>
    <n v="13"/>
    <n v="6"/>
    <x v="2"/>
    <x v="1"/>
    <m/>
    <m/>
    <m/>
    <m/>
  </r>
  <r>
    <s v="2015-11-21"/>
    <s v="2015-12-29"/>
    <s v="2016-01-09"/>
    <s v="2016-01-09"/>
    <n v="38"/>
    <n v="49"/>
    <x v="3"/>
    <s v="FOB"/>
    <s v="SEA"/>
    <n v="1"/>
    <m/>
    <s v="RAILWAY"/>
    <s v="GDAŃSK"/>
    <s v="1"/>
    <s v="20467/2015/12"/>
    <n v="54"/>
    <s v="SS16"/>
    <s v="INNOVATION DESIGN (AGENT)"/>
    <s v="CONSOLIDATION"/>
    <m/>
    <n v="1"/>
    <n v="1339"/>
    <m/>
    <m/>
    <m/>
    <n v="20240"/>
    <n v="26.25"/>
    <s v="Bangladesh"/>
    <n v="18"/>
    <n v="8"/>
    <x v="1"/>
    <x v="1"/>
    <m/>
    <m/>
    <m/>
    <m/>
  </r>
  <r>
    <s v="2015-11-21"/>
    <s v="2015-12-29"/>
    <s v="2016-01-09"/>
    <s v="2016-01-09"/>
    <n v="38"/>
    <n v="49"/>
    <x v="3"/>
    <s v="FOB"/>
    <s v="SEA"/>
    <n v="1"/>
    <m/>
    <s v="RAILWAY"/>
    <s v="GDAŃSK"/>
    <s v="1"/>
    <s v="20998/2015/4"/>
    <n v="54"/>
    <s v="SS16"/>
    <s v="TEXZAM INTERNATIONAL (AGENT)"/>
    <s v="CONSOLIDATION"/>
    <m/>
    <n v="1"/>
    <n v="441"/>
    <m/>
    <m/>
    <m/>
    <n v="6689"/>
    <n v="13.33"/>
    <s v="Bangladesh"/>
    <n v="9"/>
    <n v="4"/>
    <x v="2"/>
    <x v="1"/>
    <m/>
    <m/>
    <m/>
    <m/>
  </r>
  <r>
    <s v="2015-11-21"/>
    <s v="2016-01-07"/>
    <s v="2016-01-18"/>
    <s v="2016-01-18"/>
    <n v="47"/>
    <n v="58"/>
    <x v="2"/>
    <s v="FOB"/>
    <s v="SEA"/>
    <n v="1"/>
    <s v="LCL"/>
    <s v="TRUCK"/>
    <s v="HAMBURG"/>
    <s v="1"/>
    <s v="26227/2015/1"/>
    <n v="54"/>
    <s v="SS16"/>
    <s v="XIAMEN S.M.D.X"/>
    <s v="LCL"/>
    <m/>
    <n v="1"/>
    <n v="210"/>
    <n v="0"/>
    <n v="0"/>
    <n v="0"/>
    <n v="3662"/>
    <n v="4.37"/>
    <s v="People's Republic of China"/>
    <n v="3"/>
    <n v="1"/>
    <x v="2"/>
    <x v="1"/>
    <m/>
    <m/>
    <m/>
    <m/>
  </r>
  <r>
    <s v="2015-11-22"/>
    <s v="2015-12-27"/>
    <s v="2015-12-30"/>
    <s v="2015-12-30"/>
    <n v="35"/>
    <n v="38"/>
    <x v="5"/>
    <s v="FOB"/>
    <s v="SEA"/>
    <n v="1"/>
    <s v="TTNU4862486"/>
    <s v="TRUCK"/>
    <s v="GDYNIA"/>
    <s v="1"/>
    <s v="21025/2015/1"/>
    <n v="54"/>
    <s v="SS16"/>
    <s v="KARTHIKAI TEXTILE"/>
    <s v="CONSOLIDATION"/>
    <m/>
    <n v="1"/>
    <n v="476"/>
    <n v="0"/>
    <n v="1"/>
    <n v="0"/>
    <n v="10378"/>
    <n v="11.54"/>
    <s v="India"/>
    <n v="8"/>
    <n v="3"/>
    <x v="2"/>
    <x v="1"/>
    <m/>
    <m/>
    <m/>
    <m/>
  </r>
  <r>
    <s v="2015-11-22"/>
    <s v="2015-12-27"/>
    <s v="2015-12-30"/>
    <s v="2015-12-30"/>
    <n v="35"/>
    <n v="38"/>
    <x v="5"/>
    <s v="FOB"/>
    <s v="SEA"/>
    <n v="1"/>
    <m/>
    <s v="TRUCK"/>
    <s v="GDYNIA"/>
    <s v="1"/>
    <s v="24094/2015/2"/>
    <n v="54"/>
    <s v="SS16"/>
    <s v="SANTEX INC"/>
    <s v="CONSOLIDATION"/>
    <m/>
    <n v="1"/>
    <n v="666"/>
    <m/>
    <m/>
    <m/>
    <n v="12443"/>
    <n v="23.6"/>
    <s v="India"/>
    <n v="17"/>
    <n v="7"/>
    <x v="1"/>
    <x v="1"/>
    <m/>
    <m/>
    <m/>
    <m/>
  </r>
  <r>
    <s v="2015-11-25"/>
    <s v="2015-12-29"/>
    <s v="2016-01-04"/>
    <s v="2016-01-04"/>
    <n v="34"/>
    <n v="40"/>
    <x v="4"/>
    <s v="FOB"/>
    <s v="SEA"/>
    <n v="0"/>
    <s v="NYKU8471747"/>
    <s v="RAILWAY"/>
    <s v="GDAŃSK"/>
    <s v="1"/>
    <s v="32380/2015/7"/>
    <n v="51"/>
    <s v="SS16"/>
    <s v="BEEKO"/>
    <s v="FCL"/>
    <m/>
    <n v="1"/>
    <n v="1090"/>
    <n v="0"/>
    <n v="1"/>
    <n v="0"/>
    <n v="12965"/>
    <n v="48.35"/>
    <s v="People's Republic of China"/>
    <n v="34"/>
    <n v="15"/>
    <x v="0"/>
    <x v="0"/>
    <m/>
    <m/>
    <m/>
    <m/>
  </r>
  <r>
    <s v="2015-11-25"/>
    <s v="2015-12-29"/>
    <s v="2016-01-07"/>
    <s v="2016-01-07"/>
    <n v="34"/>
    <n v="43"/>
    <x v="4"/>
    <s v="FOB"/>
    <s v="SEA"/>
    <n v="0"/>
    <s v="TTNU5985720"/>
    <s v="RAILWAY"/>
    <s v="GDAŃSK"/>
    <s v="1"/>
    <s v="27228/2015/2"/>
    <n v="51"/>
    <s v="SS16"/>
    <s v="YONGXINGLONG CHILDRE"/>
    <s v="FCL"/>
    <m/>
    <n v="1"/>
    <n v="2347"/>
    <n v="0"/>
    <n v="1"/>
    <n v="0"/>
    <n v="19791"/>
    <n v="36.9"/>
    <s v="People's Republic of China"/>
    <n v="26"/>
    <n v="11"/>
    <x v="1"/>
    <x v="1"/>
    <m/>
    <m/>
    <m/>
    <m/>
  </r>
  <r>
    <s v="2015-11-25"/>
    <s v="2016-01-05"/>
    <s v="2016-01-08"/>
    <s v="2016-01-08"/>
    <n v="41"/>
    <n v="44"/>
    <x v="3"/>
    <s v="FOB"/>
    <s v="SEA"/>
    <n v="1"/>
    <s v="HLXU3251613"/>
    <s v="TRUCK"/>
    <s v="GDAŃSK"/>
    <s v="1"/>
    <s v="20808/2015/10"/>
    <n v="54"/>
    <s v="SS16"/>
    <s v="FASHION WEAR INT'L (AGENT)"/>
    <s v="CONSOLIDATION"/>
    <m/>
    <n v="1"/>
    <n v="530"/>
    <n v="1"/>
    <n v="0"/>
    <n v="0"/>
    <n v="11762"/>
    <n v="9.73"/>
    <s v="Bangladesh"/>
    <n v="7"/>
    <n v="3"/>
    <x v="2"/>
    <x v="1"/>
    <m/>
    <m/>
    <m/>
    <m/>
  </r>
  <r>
    <s v="2015-11-25"/>
    <s v="2016-01-05"/>
    <s v="2016-01-08"/>
    <s v="2016-01-08"/>
    <n v="41"/>
    <n v="44"/>
    <x v="3"/>
    <s v="FOB"/>
    <s v="SEA"/>
    <n v="1"/>
    <m/>
    <s v="TRUCK"/>
    <s v="GDAŃSK"/>
    <s v="1"/>
    <s v="20998/2015/6"/>
    <n v="54"/>
    <s v="SS16"/>
    <s v="TEXZAM INTERNATIONAL (AGENT)"/>
    <s v="CONSOLIDATION"/>
    <m/>
    <n v="1"/>
    <n v="282"/>
    <m/>
    <m/>
    <m/>
    <n v="3440"/>
    <n v="4.26"/>
    <s v="Bangladesh"/>
    <n v="3"/>
    <n v="1"/>
    <x v="2"/>
    <x v="1"/>
    <m/>
    <m/>
    <m/>
    <m/>
  </r>
  <r>
    <s v="2015-11-25"/>
    <s v="2016-01-05"/>
    <s v="2016-01-08"/>
    <s v="2016-01-08"/>
    <n v="41"/>
    <n v="44"/>
    <x v="3"/>
    <s v="FOB"/>
    <s v="SEA"/>
    <n v="1"/>
    <m/>
    <s v="TRUCK"/>
    <s v="GDAŃSK"/>
    <s v="1"/>
    <s v="21146/2015/1"/>
    <n v="54"/>
    <s v="SS16"/>
    <s v="N.T.APPARELS LTD."/>
    <s v="CONSOLIDATION"/>
    <m/>
    <n v="1"/>
    <n v="836"/>
    <m/>
    <m/>
    <m/>
    <n v="13341"/>
    <n v="12.96"/>
    <s v="Bangladesh"/>
    <n v="9"/>
    <n v="4"/>
    <x v="2"/>
    <x v="1"/>
    <m/>
    <m/>
    <m/>
    <m/>
  </r>
  <r>
    <s v="2015-11-25"/>
    <s v="2016-01-05"/>
    <s v="2016-01-08"/>
    <s v="2016-01-08"/>
    <n v="41"/>
    <n v="44"/>
    <x v="3"/>
    <s v="FOB"/>
    <s v="SEA"/>
    <n v="1"/>
    <s v="TGHU8413380"/>
    <s v="TRUCK"/>
    <s v="GDAŃSK"/>
    <s v="1"/>
    <s v="22075/2015/1"/>
    <n v="54"/>
    <s v="SS16"/>
    <s v="DAZ INTERNATIONAL (AGENT)"/>
    <s v="CONSOLIDATION"/>
    <m/>
    <n v="1"/>
    <n v="582"/>
    <n v="0"/>
    <n v="0"/>
    <n v="1"/>
    <n v="7469"/>
    <n v="5.44"/>
    <s v="Bangladesh"/>
    <n v="4"/>
    <n v="2"/>
    <x v="2"/>
    <x v="1"/>
    <m/>
    <m/>
    <m/>
    <m/>
  </r>
  <r>
    <s v="2015-11-25"/>
    <s v="2016-01-05"/>
    <s v="2016-01-08"/>
    <s v="2016-01-08"/>
    <n v="41"/>
    <n v="44"/>
    <x v="3"/>
    <s v="FOB"/>
    <s v="SEA"/>
    <n v="1"/>
    <m/>
    <s v="TRUCK"/>
    <s v="GDAŃSK"/>
    <s v="1"/>
    <s v="61828/SS16/1"/>
    <n v="52"/>
    <s v="SS16"/>
    <s v="FASHION WEAR INT'L (AGENT)"/>
    <s v="CONSOLIDATION"/>
    <m/>
    <n v="1"/>
    <n v="4036"/>
    <m/>
    <m/>
    <m/>
    <n v="68391"/>
    <n v="48.76"/>
    <s v="Bangladesh"/>
    <n v="34"/>
    <n v="15"/>
    <x v="0"/>
    <x v="0"/>
    <m/>
    <m/>
    <m/>
    <m/>
  </r>
  <r>
    <s v="2015-11-25"/>
    <s v="2016-01-11"/>
    <s v="2016-01-14"/>
    <s v="2016-01-14"/>
    <n v="47"/>
    <n v="50"/>
    <x v="2"/>
    <s v="FOB"/>
    <s v="SEA"/>
    <n v="0"/>
    <s v="CLHU3337050,HLXU5015598"/>
    <s v="RAILWAY"/>
    <s v="GDAŃSK"/>
    <s v="1"/>
    <s v="29610/2015/2"/>
    <n v="51"/>
    <s v="SS16"/>
    <s v="XIAMEN OCEAN IMP."/>
    <s v="FCL"/>
    <m/>
    <n v="1"/>
    <n v="2078"/>
    <n v="1"/>
    <n v="1"/>
    <n v="0"/>
    <n v="14445"/>
    <n v="76.78"/>
    <s v="People's Republic of China"/>
    <n v="54"/>
    <n v="23"/>
    <x v="0"/>
    <x v="0"/>
    <m/>
    <m/>
    <m/>
    <m/>
  </r>
  <r>
    <s v="2015-11-25"/>
    <s v="2016-01-11"/>
    <s v="2016-01-15"/>
    <s v="2016-01-15"/>
    <n v="47"/>
    <n v="51"/>
    <x v="2"/>
    <s v="FOB"/>
    <s v="SEA"/>
    <n v="0"/>
    <s v="HLXU5219610"/>
    <s v="RAILWAY"/>
    <s v="GDAŃSK"/>
    <s v="1"/>
    <s v="20336/2015/9"/>
    <n v="54"/>
    <s v="SS16"/>
    <s v="QUANZHOU CEREALS O&amp;F"/>
    <s v="FCL"/>
    <m/>
    <n v="1"/>
    <n v="2379"/>
    <n v="0"/>
    <n v="1"/>
    <n v="0"/>
    <n v="37491"/>
    <n v="52.02"/>
    <s v="People's Republic of China"/>
    <n v="36"/>
    <n v="16"/>
    <x v="0"/>
    <x v="0"/>
    <m/>
    <m/>
    <m/>
    <m/>
  </r>
  <r>
    <s v="2015-11-25"/>
    <s v="2016-01-11"/>
    <s v="2016-01-15"/>
    <s v="2016-01-15"/>
    <n v="47"/>
    <n v="51"/>
    <x v="2"/>
    <s v="FOB"/>
    <s v="SEA"/>
    <n v="0"/>
    <s v="ITAU4199022,TGHU4493480"/>
    <s v="RAILWAY"/>
    <s v="GDAŃSK"/>
    <s v="1"/>
    <s v="62948/SS16/1"/>
    <n v="52"/>
    <s v="SS16"/>
    <s v="JIUJIANG DANNIER KNITTING CO."/>
    <s v="FCL"/>
    <m/>
    <n v="1"/>
    <n v="5781"/>
    <n v="0"/>
    <n v="2"/>
    <n v="0"/>
    <n v="108327"/>
    <n v="100.16"/>
    <s v="People's Republic of China"/>
    <n v="70"/>
    <n v="30"/>
    <x v="5"/>
    <x v="2"/>
    <m/>
    <m/>
    <m/>
    <m/>
  </r>
  <r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x v="6"/>
    <x v="4"/>
    <m/>
    <m/>
    <m/>
    <m/>
  </r>
  <r>
    <s v="2015-11-25"/>
    <s v="2016-01-11"/>
    <s v="2016-01-15"/>
    <s v="2016-01-15"/>
    <n v="47"/>
    <n v="51"/>
    <x v="2"/>
    <s v="FOB"/>
    <s v="SEA"/>
    <n v="0"/>
    <s v="TCLU2829540"/>
    <s v="RAILWAY"/>
    <s v="GDAŃSK"/>
    <s v="1"/>
    <s v="20336/2015/2"/>
    <n v="54"/>
    <s v="SS16"/>
    <s v="QUANZHOU CEREALS O&amp;F"/>
    <s v="FCL"/>
    <m/>
    <n v="1"/>
    <n v="1088"/>
    <n v="1"/>
    <n v="0"/>
    <n v="0"/>
    <n v="16849"/>
    <n v="21.11"/>
    <s v="People's Republic of China"/>
    <n v="15"/>
    <n v="6"/>
    <x v="1"/>
    <x v="1"/>
    <m/>
    <m/>
    <m/>
    <m/>
  </r>
  <r>
    <s v="2015-11-27"/>
    <s v="2015-12-27"/>
    <s v="2015-12-31"/>
    <s v="2015-12-31"/>
    <n v="30"/>
    <n v="34"/>
    <x v="5"/>
    <s v="FOB"/>
    <s v="SEA"/>
    <n v="0"/>
    <s v="HLXU3268745"/>
    <s v="TRUCK"/>
    <s v="GDYNIA"/>
    <s v="1"/>
    <s v="20214/2015/8"/>
    <n v="54"/>
    <s v="SS16"/>
    <s v="LICHEE APPAREL (AGENT)"/>
    <s v="FCL"/>
    <m/>
    <n v="1"/>
    <n v="756"/>
    <n v="1"/>
    <n v="0"/>
    <n v="0"/>
    <n v="14758"/>
    <n v="18.37"/>
    <s v="India"/>
    <n v="13"/>
    <n v="6"/>
    <x v="2"/>
    <x v="1"/>
    <m/>
    <m/>
    <m/>
    <m/>
  </r>
  <r>
    <s v="2015-11-27"/>
    <s v="2016-01-02"/>
    <s v="2016-01-14"/>
    <s v="2016-01-14"/>
    <n v="36"/>
    <n v="48"/>
    <x v="1"/>
    <s v="FOB"/>
    <s v="SEA"/>
    <n v="1"/>
    <s v="LCL"/>
    <s v="TRUCK"/>
    <s v="HAMBURG"/>
    <s v="1"/>
    <s v="19960/2015/5"/>
    <n v="54"/>
    <s v="SS16"/>
    <s v="SUMEC TEXTILE"/>
    <s v="LCL"/>
    <m/>
    <n v="1"/>
    <n v="302"/>
    <n v="0"/>
    <n v="0"/>
    <n v="0"/>
    <n v="3226"/>
    <n v="13"/>
    <s v="People's Republic of China"/>
    <n v="9"/>
    <n v="4"/>
    <x v="2"/>
    <x v="1"/>
    <m/>
    <m/>
    <m/>
    <m/>
  </r>
  <r>
    <s v="2015-11-27"/>
    <s v="2016-01-03"/>
    <s v="2016-01-14"/>
    <s v="2016-01-14"/>
    <n v="37"/>
    <n v="48"/>
    <x v="1"/>
    <s v="FOB"/>
    <s v="SEA"/>
    <n v="1"/>
    <s v="LCL"/>
    <s v="TRUCK"/>
    <s v="HAMBURG"/>
    <s v="1"/>
    <s v="20456/2015/3"/>
    <n v="54"/>
    <s v="SS16"/>
    <s v="ANHUI GARMENTS I&amp;E"/>
    <s v="LCL"/>
    <m/>
    <n v="1"/>
    <n v="220"/>
    <n v="0"/>
    <n v="0"/>
    <n v="0"/>
    <n v="3383"/>
    <n v="8.68"/>
    <s v="People's Republic of China"/>
    <n v="6"/>
    <n v="3"/>
    <x v="2"/>
    <x v="1"/>
    <m/>
    <m/>
    <m/>
    <m/>
  </r>
  <r>
    <s v="2015-11-27"/>
    <s v="2016-01-05"/>
    <s v="2016-01-08"/>
    <s v="2016-01-08"/>
    <n v="39"/>
    <n v="42"/>
    <x v="1"/>
    <s v="FOB"/>
    <s v="SEA"/>
    <n v="0"/>
    <s v="TCNU7102720"/>
    <s v="TRUCK"/>
    <s v="GDAŃSK"/>
    <s v="1"/>
    <s v="61545/SS16/1"/>
    <n v="52"/>
    <s v="SS16"/>
    <s v="EUMETEX COMPANY"/>
    <s v="FCL"/>
    <m/>
    <n v="1"/>
    <n v="2742"/>
    <n v="0"/>
    <n v="0"/>
    <n v="1"/>
    <n v="54164"/>
    <n v="59.13"/>
    <s v="People's Republic of China"/>
    <n v="41"/>
    <n v="18"/>
    <x v="0"/>
    <x v="0"/>
    <m/>
    <m/>
    <m/>
    <m/>
  </r>
  <r>
    <s v="2015-11-28"/>
    <s v="2016-01-05"/>
    <s v="2016-01-08"/>
    <s v="2016-01-08"/>
    <n v="38"/>
    <n v="41"/>
    <x v="3"/>
    <s v="FOB"/>
    <s v="SEA"/>
    <n v="1"/>
    <s v="GESU6297903"/>
    <s v="TRUCK"/>
    <s v="GDAŃSK"/>
    <s v="1"/>
    <s v="20467/2015/13"/>
    <n v="54"/>
    <s v="SS16"/>
    <s v="INNOVATION DESIGN (AGENT)"/>
    <s v="CONSOLIDATION"/>
    <m/>
    <n v="1"/>
    <n v="1620"/>
    <n v="0"/>
    <n v="0"/>
    <n v="1"/>
    <n v="25178"/>
    <n v="35.14"/>
    <s v="Bangladesh"/>
    <n v="25"/>
    <n v="11"/>
    <x v="1"/>
    <x v="1"/>
    <m/>
    <m/>
    <m/>
    <m/>
  </r>
  <r>
    <s v="2015-11-28"/>
    <s v="2016-01-05"/>
    <s v="2016-01-08"/>
    <s v="2016-01-08"/>
    <n v="38"/>
    <n v="41"/>
    <x v="3"/>
    <s v="FOB"/>
    <s v="SEA"/>
    <n v="1"/>
    <s v="GESU6297903,HLXU6122585"/>
    <s v="TRUCK"/>
    <s v="GDAŃSK"/>
    <s v="1"/>
    <s v="20216/2015/8"/>
    <n v="54"/>
    <s v="SS16"/>
    <s v="FAIR TRADE INT'L (AGENT)"/>
    <s v="CONSOLIDATION"/>
    <m/>
    <n v="1"/>
    <n v="2808"/>
    <n v="0"/>
    <n v="0"/>
    <n v="2"/>
    <n v="43093"/>
    <n v="81.97"/>
    <s v="Bangladesh"/>
    <n v="57"/>
    <n v="25"/>
    <x v="3"/>
    <x v="0"/>
    <m/>
    <m/>
    <m/>
    <m/>
  </r>
  <r>
    <s v="2015-11-29"/>
    <s v="2016-01-11"/>
    <s v="2016-01-15"/>
    <s v="2016-01-15"/>
    <n v="43"/>
    <n v="47"/>
    <x v="0"/>
    <s v="FOB"/>
    <s v="SEA"/>
    <n v="0"/>
    <s v="SEGU5525080"/>
    <s v="RAILWAY"/>
    <s v="GDAŃSK"/>
    <s v="1"/>
    <s v="20632/2015/1"/>
    <n v="54"/>
    <s v="SS16"/>
    <s v="NINGBO JAGOO TRADING"/>
    <s v="FCL"/>
    <m/>
    <n v="1"/>
    <n v="1297"/>
    <n v="0"/>
    <n v="1"/>
    <n v="0"/>
    <n v="18071"/>
    <n v="46.2"/>
    <s v="People's Republic of China"/>
    <n v="32"/>
    <n v="14"/>
    <x v="0"/>
    <x v="1"/>
    <m/>
    <m/>
    <m/>
    <m/>
  </r>
  <r>
    <s v="2015-11-30"/>
    <s v="2015-12-23"/>
    <s v="2016-01-05"/>
    <s v="2016-01-05"/>
    <n v="23"/>
    <n v="36"/>
    <x v="7"/>
    <s v="FOB"/>
    <s v="SEA"/>
    <n v="0"/>
    <s v="GESU5661498"/>
    <s v="TRUCK"/>
    <s v="HAMBURG"/>
    <s v="1"/>
    <s v="20991/2015/6"/>
    <n v="54"/>
    <s v="SS16"/>
    <s v="SANGOTRA FASHIONS"/>
    <s v="FCL"/>
    <m/>
    <n v="1"/>
    <n v="2823"/>
    <n v="0"/>
    <n v="0"/>
    <n v="1"/>
    <n v="47064"/>
    <n v="64.41"/>
    <s v="India"/>
    <n v="45"/>
    <n v="19"/>
    <x v="0"/>
    <x v="0"/>
    <m/>
    <m/>
    <m/>
    <m/>
  </r>
  <r>
    <s v="2015-11-30"/>
    <s v="2015-12-23"/>
    <s v="2016-01-05"/>
    <s v="2016-01-05"/>
    <n v="23"/>
    <n v="36"/>
    <x v="7"/>
    <s v="FOB"/>
    <s v="SEA"/>
    <n v="0"/>
    <s v="HLXU8595144"/>
    <s v="TRUCK"/>
    <s v="HAMBURG"/>
    <s v="1"/>
    <s v="20991/2015/2"/>
    <n v="54"/>
    <s v="SS16"/>
    <s v="SANGOTRA FASHIONS"/>
    <s v="FCL"/>
    <m/>
    <n v="1"/>
    <n v="2868"/>
    <n v="0"/>
    <n v="0"/>
    <n v="1"/>
    <n v="51577"/>
    <n v="66.42"/>
    <s v="India"/>
    <n v="46"/>
    <n v="20"/>
    <x v="0"/>
    <x v="0"/>
    <m/>
    <m/>
    <m/>
    <m/>
  </r>
  <r>
    <s v="2015-11-30"/>
    <s v="2016-01-01"/>
    <s v="2016-01-07"/>
    <s v="2016-01-07"/>
    <n v="32"/>
    <n v="38"/>
    <x v="0"/>
    <s v="FOB"/>
    <s v="SEA"/>
    <n v="0"/>
    <s v="YMLU8263706"/>
    <s v="RAILWAY"/>
    <s v="GDAŃSK"/>
    <s v="1"/>
    <s v="21046/2015/9"/>
    <n v="54"/>
    <s v="SS16"/>
    <s v="NINGBO MIAORUI"/>
    <s v="FCL"/>
    <m/>
    <n v="1"/>
    <n v="1266"/>
    <n v="0"/>
    <n v="0"/>
    <n v="1"/>
    <n v="23605"/>
    <n v="57.75"/>
    <s v="People's Republic of China"/>
    <n v="40"/>
    <n v="17"/>
    <x v="0"/>
    <x v="0"/>
    <m/>
    <m/>
    <m/>
    <m/>
  </r>
  <r>
    <s v="2015-11-30"/>
    <s v="2016-01-04"/>
    <s v="2016-01-14"/>
    <s v="2016-01-14"/>
    <n v="35"/>
    <n v="45"/>
    <x v="0"/>
    <s v="FOB"/>
    <s v="SEA"/>
    <n v="1"/>
    <s v="LCL"/>
    <s v="TRUCK"/>
    <s v="HAMBURG"/>
    <s v="1"/>
    <s v="20613/2015/3"/>
    <n v="54"/>
    <s v="SS16"/>
    <s v="VIVID COLOUR"/>
    <s v="LCL"/>
    <m/>
    <n v="1"/>
    <n v="267"/>
    <n v="0"/>
    <n v="0"/>
    <n v="0"/>
    <n v="4141"/>
    <n v="4.26"/>
    <s v="People's Republic of China"/>
    <n v="3"/>
    <n v="1"/>
    <x v="2"/>
    <x v="1"/>
    <m/>
    <m/>
    <m/>
    <m/>
  </r>
  <r>
    <s v="2015-11-30"/>
    <s v="2016-01-07"/>
    <s v="2016-01-11"/>
    <s v="2016-01-11"/>
    <n v="38"/>
    <n v="42"/>
    <x v="8"/>
    <s v="FOB"/>
    <s v="SEA"/>
    <n v="0"/>
    <s v="HLXU1239590"/>
    <s v="RAILWAY"/>
    <s v="GDAŃSK"/>
    <s v="1"/>
    <s v="21037/2015/1"/>
    <n v="54"/>
    <s v="SS16"/>
    <s v="PT.MATAHARI SENTOSA"/>
    <s v="FCL"/>
    <m/>
    <n v="1"/>
    <n v="1152"/>
    <n v="1"/>
    <n v="0"/>
    <n v="0"/>
    <n v="19211"/>
    <n v="20.63"/>
    <s v="Indonesia"/>
    <n v="14"/>
    <n v="6"/>
    <x v="2"/>
    <x v="1"/>
    <m/>
    <m/>
    <m/>
    <m/>
  </r>
  <r>
    <s v="2015-12-01"/>
    <s v="2016-01-09"/>
    <s v="2016-01-15"/>
    <s v="2016-01-15"/>
    <n v="39"/>
    <n v="45"/>
    <x v="2"/>
    <s v="FOB"/>
    <s v="SEA"/>
    <n v="1"/>
    <s v="LCL"/>
    <s v="TRUCK"/>
    <s v="GDAŃSK"/>
    <s v="1"/>
    <s v="20461/2015/1"/>
    <n v="52"/>
    <s v="SS16"/>
    <s v="XIAMEN KINGLAND"/>
    <s v="LCL"/>
    <m/>
    <n v="1"/>
    <n v="21"/>
    <n v="0"/>
    <n v="0"/>
    <n v="0"/>
    <n v="2040"/>
    <n v="1.76"/>
    <s v="People's Republic of China"/>
    <n v="1"/>
    <n v="1"/>
    <x v="2"/>
    <x v="1"/>
    <m/>
    <m/>
    <m/>
    <m/>
  </r>
  <r>
    <s v="2015-12-01"/>
    <s v="2016-01-09"/>
    <s v="2016-01-13"/>
    <s v="2016-01-13"/>
    <n v="39"/>
    <n v="43"/>
    <x v="2"/>
    <s v="FOB"/>
    <s v="SEA"/>
    <n v="0"/>
    <s v="MRKU2508247,MSKU0497079,MSKU9933580"/>
    <s v="RAILWAY"/>
    <s v="GDAŃSK"/>
    <s v="1"/>
    <s v="20647/2015/5"/>
    <n v="54"/>
    <s v="SS16"/>
    <s v="XIAMEN KINGLAND"/>
    <s v="FCL"/>
    <m/>
    <n v="1"/>
    <n v="3595"/>
    <n v="0"/>
    <n v="0"/>
    <n v="3"/>
    <n v="49348"/>
    <n v="169.4"/>
    <s v="People's Republic of China"/>
    <n v="119"/>
    <n v="51"/>
    <x v="4"/>
    <x v="5"/>
    <m/>
    <m/>
    <m/>
    <m/>
  </r>
  <r>
    <m/>
    <m/>
    <m/>
    <m/>
    <m/>
    <m/>
    <x v="6"/>
    <m/>
    <s v="SEA"/>
    <m/>
    <m/>
    <m/>
    <m/>
    <m/>
    <m/>
    <m/>
    <m/>
    <m/>
    <s v="FCL"/>
    <m/>
    <n v="1"/>
    <m/>
    <m/>
    <m/>
    <m/>
    <m/>
    <m/>
    <s v="People's Republic of China"/>
    <n v="0"/>
    <n v="0"/>
    <x v="4"/>
    <x v="4"/>
    <m/>
    <m/>
    <m/>
    <m/>
  </r>
  <r>
    <s v="2015-12-01"/>
    <s v="2016-01-09"/>
    <s v="2016-01-13"/>
    <s v="2016-01-13"/>
    <n v="39"/>
    <n v="43"/>
    <x v="2"/>
    <s v="FOB"/>
    <s v="SEA"/>
    <n v="0"/>
    <s v="MRKU3741905,MSKU0818327,PONU8162261"/>
    <s v="RAILWAY"/>
    <s v="GDAŃSK"/>
    <s v="1"/>
    <s v="20647/2015/1"/>
    <n v="54"/>
    <s v="SS16"/>
    <s v="XIAMEN KINGLAND"/>
    <s v="FCL"/>
    <m/>
    <n v="1"/>
    <n v="3374"/>
    <n v="0"/>
    <n v="0"/>
    <n v="3"/>
    <n v="44145"/>
    <n v="172.84"/>
    <s v="People's Republic of China"/>
    <n v="121"/>
    <n v="52"/>
    <x v="4"/>
    <x v="5"/>
    <m/>
    <m/>
    <m/>
    <m/>
  </r>
  <r>
    <m/>
    <m/>
    <m/>
    <m/>
    <m/>
    <m/>
    <x v="6"/>
    <m/>
    <s v="SEA"/>
    <m/>
    <m/>
    <m/>
    <m/>
    <m/>
    <m/>
    <m/>
    <m/>
    <m/>
    <s v="CONSOLIDATION"/>
    <m/>
    <n v="1"/>
    <m/>
    <m/>
    <m/>
    <m/>
    <m/>
    <m/>
    <s v="People's Republic of China"/>
    <n v="0"/>
    <n v="0"/>
    <x v="3"/>
    <x v="4"/>
    <m/>
    <m/>
    <m/>
    <m/>
  </r>
  <r>
    <s v="2015-12-01"/>
    <s v="2016-01-09"/>
    <s v="2016-01-13"/>
    <s v="2016-01-13"/>
    <n v="39"/>
    <n v="43"/>
    <x v="2"/>
    <s v="FOB"/>
    <s v="SEA"/>
    <n v="0"/>
    <s v="PONU0303105"/>
    <s v="RAILWAY"/>
    <s v="GDAŃSK"/>
    <s v="1"/>
    <s v="20368/2015/2"/>
    <n v="54"/>
    <s v="SS16"/>
    <s v="XIAMEN HALO WORLD"/>
    <s v="FCL"/>
    <m/>
    <n v="1"/>
    <n v="972"/>
    <n v="1"/>
    <n v="0"/>
    <n v="0"/>
    <n v="16399"/>
    <n v="14.58"/>
    <s v="People's Republic of China"/>
    <n v="10"/>
    <n v="4"/>
    <x v="2"/>
    <x v="1"/>
    <m/>
    <m/>
    <m/>
    <m/>
  </r>
  <r>
    <s v="2015-12-01"/>
    <s v="2016-01-09"/>
    <s v="2016-01-14"/>
    <s v="2016-01-14"/>
    <n v="39"/>
    <n v="44"/>
    <x v="3"/>
    <s v="FOB"/>
    <s v="SEA"/>
    <n v="1"/>
    <s v="MRKU0220014"/>
    <s v="RAILWAY"/>
    <s v="GDAŃSK"/>
    <s v="1"/>
    <s v="20216/2015/9"/>
    <n v="54"/>
    <s v="SS16"/>
    <s v="FAIR TRADE INT'L (AGENT)"/>
    <s v="CONSOLIDATION"/>
    <m/>
    <n v="1"/>
    <n v="516"/>
    <n v="0"/>
    <n v="1"/>
    <n v="0"/>
    <n v="8444"/>
    <n v="11.7"/>
    <s v="Bangladesh"/>
    <n v="8"/>
    <n v="4"/>
    <x v="2"/>
    <x v="1"/>
    <m/>
    <m/>
    <m/>
    <m/>
  </r>
  <r>
    <s v="2015-12-01"/>
    <s v="2016-01-09"/>
    <s v="2016-01-14"/>
    <s v="2016-01-14"/>
    <n v="39"/>
    <n v="44"/>
    <x v="3"/>
    <s v="FOB"/>
    <s v="SEA"/>
    <n v="1"/>
    <m/>
    <s v="RAILWAY"/>
    <s v="GDAŃSK"/>
    <s v="1"/>
    <s v="20231/2015/9"/>
    <n v="54"/>
    <s v="SS16"/>
    <s v="SHUDDHO MODEHAUS (AGENT)"/>
    <s v="CONSOLIDATION"/>
    <m/>
    <n v="1"/>
    <n v="1006"/>
    <m/>
    <m/>
    <m/>
    <n v="16430"/>
    <n v="20.46"/>
    <s v="Bangladesh"/>
    <n v="14"/>
    <n v="6"/>
    <x v="2"/>
    <x v="1"/>
    <m/>
    <m/>
    <m/>
    <m/>
  </r>
  <r>
    <s v="2015-12-01"/>
    <s v="2016-01-09"/>
    <s v="2016-01-14"/>
    <s v="2016-01-14"/>
    <n v="39"/>
    <n v="44"/>
    <x v="3"/>
    <s v="FOB"/>
    <s v="SEA"/>
    <n v="1"/>
    <m/>
    <s v="RAILWAY"/>
    <s v="GDAŃSK"/>
    <s v="1"/>
    <s v="20808/2015/11"/>
    <n v="54"/>
    <s v="SS16"/>
    <s v="FASHION WEAR INT'L (AGENT)"/>
    <s v="CONSOLIDATION"/>
    <m/>
    <n v="1"/>
    <n v="1052"/>
    <m/>
    <m/>
    <m/>
    <n v="18138"/>
    <n v="15.04"/>
    <s v="Bangladesh"/>
    <n v="11"/>
    <n v="5"/>
    <x v="2"/>
    <x v="1"/>
    <m/>
    <m/>
    <m/>
    <m/>
  </r>
  <r>
    <s v="2015-12-03"/>
    <s v="2016-01-11"/>
    <s v="2016-01-15"/>
    <s v="2016-01-15"/>
    <n v="39"/>
    <n v="43"/>
    <x v="2"/>
    <s v="FOB"/>
    <s v="SEA"/>
    <n v="0"/>
    <s v="HLXU6240612"/>
    <s v="TRUCK"/>
    <s v="HAMBURG"/>
    <s v="1"/>
    <s v="29754/2015/3"/>
    <n v="51"/>
    <s v="SS16"/>
    <s v="BOK CO., LTD."/>
    <s v="FCL"/>
    <m/>
    <n v="1"/>
    <n v="1184"/>
    <n v="0"/>
    <n v="0"/>
    <n v="1"/>
    <n v="9766"/>
    <n v="55.67"/>
    <s v="People's Republic of China"/>
    <n v="39"/>
    <n v="17"/>
    <x v="0"/>
    <x v="0"/>
    <m/>
    <m/>
    <m/>
    <m/>
  </r>
  <r>
    <s v="2015-12-03"/>
    <s v="2016-01-12"/>
    <s v="2016-01-19"/>
    <s v="2016-01-19"/>
    <n v="40"/>
    <n v="47"/>
    <x v="2"/>
    <s v="FOB"/>
    <s v="SEA"/>
    <n v="0"/>
    <s v="TCLU5997716"/>
    <s v="RAILWAY"/>
    <s v="GDAŃSK"/>
    <s v="1"/>
    <s v="29754/2015/2"/>
    <n v="51"/>
    <s v="SS16"/>
    <s v="BOK CO., LTD."/>
    <s v="FCL"/>
    <m/>
    <n v="1"/>
    <n v="1465"/>
    <n v="0"/>
    <n v="0"/>
    <n v="1"/>
    <n v="12657"/>
    <n v="60.83"/>
    <s v="People's Republic of China"/>
    <n v="43"/>
    <n v="18"/>
    <x v="0"/>
    <x v="0"/>
    <m/>
    <m/>
    <m/>
    <m/>
  </r>
  <r>
    <s v="2015-12-07"/>
    <s v="2016-01-09"/>
    <s v="2016-01-15"/>
    <s v="2016-01-15"/>
    <n v="33"/>
    <n v="39"/>
    <x v="0"/>
    <s v="FOB"/>
    <s v="SEA"/>
    <n v="0"/>
    <s v="PONU1712474"/>
    <s v="RAILWAY"/>
    <s v="GDAŃSK"/>
    <s v="1"/>
    <s v="61556/SS16/1"/>
    <n v="52"/>
    <s v="SS16"/>
    <s v="VIVID COLOUR"/>
    <s v="FCL"/>
    <m/>
    <n v="1"/>
    <n v="2188"/>
    <n v="0"/>
    <n v="1"/>
    <n v="0"/>
    <n v="32602"/>
    <n v="46"/>
    <s v="People's Republic of China"/>
    <n v="32"/>
    <n v="14"/>
    <x v="0"/>
    <x v="1"/>
    <m/>
    <m/>
    <m/>
    <m/>
  </r>
  <r>
    <s v="2015-12-07"/>
    <s v="2016-01-11"/>
    <s v="2016-01-22"/>
    <s v="2016-01-22"/>
    <n v="35"/>
    <n v="46"/>
    <x v="1"/>
    <s v="FOB"/>
    <s v="SEA"/>
    <n v="1"/>
    <s v="LCL"/>
    <s v="TRUCK"/>
    <s v="HAMBURG"/>
    <s v="1"/>
    <s v="21782/2015/1"/>
    <n v="54"/>
    <s v="SS16"/>
    <s v="JIANGSU SAINTEK"/>
    <s v="LCL"/>
    <m/>
    <n v="1"/>
    <n v="316"/>
    <n v="0"/>
    <n v="0"/>
    <n v="0"/>
    <n v="5049"/>
    <n v="12.75"/>
    <s v="People's Republic of China"/>
    <n v="9"/>
    <n v="4"/>
    <x v="2"/>
    <x v="1"/>
    <m/>
    <m/>
    <m/>
    <m/>
  </r>
  <r>
    <s v="2015-12-09"/>
    <s v="2015-12-11"/>
    <s v="2015-12-17"/>
    <s v="2015-12-17"/>
    <n v="2"/>
    <n v="8"/>
    <x v="9"/>
    <s v="FOB"/>
    <s v="AIR"/>
    <n v="1"/>
    <s v="AIR"/>
    <s v="TRUCK"/>
    <s v="ŁÓDŹ"/>
    <s v="1"/>
    <s v="62133/SS16/1"/>
    <n v="54"/>
    <s v="SS16"/>
    <s v="SHUDDHO MODEHAUS (AGENT)"/>
    <s v="AIR"/>
    <n v="1"/>
    <m/>
    <n v="1032"/>
    <n v="0"/>
    <n v="0"/>
    <n v="0"/>
    <n v="13946"/>
    <n v="21.95"/>
    <s v="Bangladesh"/>
    <n v="15"/>
    <n v="7"/>
    <x v="1"/>
    <x v="1"/>
    <m/>
    <m/>
    <m/>
    <m/>
  </r>
  <r>
    <s v="2015-12-09"/>
    <s v="2015-12-14"/>
    <s v="2015-12-17"/>
    <s v="2015-12-17"/>
    <n v="5"/>
    <n v="8"/>
    <x v="10"/>
    <s v="DDU"/>
    <s v="AIR"/>
    <n v="1"/>
    <s v="AIR"/>
    <s v="TRUCK"/>
    <s v="WARSZAWA"/>
    <s v="1"/>
    <s v="21017/2015/1"/>
    <n v="54"/>
    <s v="SS16"/>
    <s v="SEER GLOBAL LTD."/>
    <s v="AIR"/>
    <n v="1"/>
    <m/>
    <n v="391"/>
    <n v="0"/>
    <n v="0"/>
    <n v="0"/>
    <n v="7443"/>
    <n v="6.89"/>
    <s v="India"/>
    <n v="5"/>
    <n v="2"/>
    <x v="2"/>
    <x v="1"/>
    <m/>
    <m/>
    <m/>
    <m/>
  </r>
  <r>
    <s v="2015-12-09"/>
    <s v="2016-01-09"/>
    <s v="2016-01-13"/>
    <s v="2016-01-13"/>
    <n v="31"/>
    <n v="35"/>
    <x v="4"/>
    <s v="FOB"/>
    <s v="SEA"/>
    <n v="0"/>
    <s v="MSKU9159956"/>
    <s v="RAILWAY"/>
    <s v="GDAŃSK"/>
    <s v="1"/>
    <s v="32380/2015/3"/>
    <n v="51"/>
    <s v="SS16"/>
    <s v="BEEKO"/>
    <s v="FCL"/>
    <m/>
    <n v="1"/>
    <n v="1205"/>
    <n v="0"/>
    <n v="1"/>
    <n v="0"/>
    <n v="13053"/>
    <n v="57.47"/>
    <s v="People's Republic of China"/>
    <n v="40"/>
    <n v="17"/>
    <x v="0"/>
    <x v="0"/>
    <m/>
    <m/>
    <m/>
    <m/>
  </r>
  <r>
    <s v="2015-12-12"/>
    <s v="2015-12-14"/>
    <s v="2015-12-23"/>
    <s v="2015-12-23"/>
    <n v="2"/>
    <n v="11"/>
    <x v="10"/>
    <s v="DDU"/>
    <s v="AIR"/>
    <n v="1"/>
    <s v="AIR"/>
    <s v="TRUCK"/>
    <s v="FRANKFURT"/>
    <s v="1"/>
    <s v="20467/2015/1"/>
    <n v="54"/>
    <s v="SS16"/>
    <s v="INNOVATION DESIGN (AGENT)"/>
    <s v="AIR"/>
    <n v="1"/>
    <m/>
    <n v="822"/>
    <n v="0"/>
    <n v="0"/>
    <n v="0"/>
    <n v="12568"/>
    <n v="21.38"/>
    <s v="Bangladesh"/>
    <n v="15"/>
    <n v="6"/>
    <x v="1"/>
    <x v="1"/>
    <m/>
    <m/>
    <m/>
    <m/>
  </r>
  <r>
    <s v="2015-12-12"/>
    <s v="2015-12-17"/>
    <s v="2015-12-17"/>
    <s v="2015-12-17"/>
    <n v="5"/>
    <n v="5"/>
    <x v="11"/>
    <s v="FCA"/>
    <s v="TRUCK"/>
    <n v="0"/>
    <m/>
    <s v="TRUCK"/>
    <s v="ŁÓDŹ"/>
    <s v="1"/>
    <s v="21779/2015/1"/>
    <n v="54"/>
    <s v="SS16"/>
    <s v="FATIH TEKSTIL SANAYI"/>
    <s v="FCL"/>
    <m/>
    <n v="1"/>
    <n v="702"/>
    <n v="0"/>
    <n v="0"/>
    <n v="0"/>
    <n v="73683"/>
    <n v="50.54"/>
    <s v="Turkey"/>
    <n v="35"/>
    <n v="15"/>
    <x v="0"/>
    <x v="0"/>
    <m/>
    <m/>
    <m/>
    <m/>
  </r>
  <r>
    <s v="2015-12-13"/>
    <s v="2016-01-14"/>
    <s v="2016-01-22"/>
    <s v="2016-01-22"/>
    <n v="32"/>
    <n v="40"/>
    <x v="12"/>
    <s v="FOB"/>
    <s v="SEA"/>
    <n v="1"/>
    <s v="LCL"/>
    <s v="TRUCK"/>
    <s v="HAMBURG"/>
    <s v="1"/>
    <s v="35144/2015/3"/>
    <n v="51"/>
    <s v="SS16"/>
    <s v="HANGZHOU JASON TRAD"/>
    <s v="LCL"/>
    <m/>
    <n v="1"/>
    <n v="280"/>
    <n v="0"/>
    <n v="0"/>
    <n v="0"/>
    <n v="2264"/>
    <n v="10.15"/>
    <s v="People's Republic of China"/>
    <n v="7"/>
    <n v="3"/>
    <x v="2"/>
    <x v="1"/>
    <m/>
    <m/>
    <m/>
    <m/>
  </r>
  <r>
    <s v="2015-12-14"/>
    <s v="2016-01-14"/>
    <s v="2016-01-22"/>
    <s v="2016-01-22"/>
    <n v="31"/>
    <n v="39"/>
    <x v="0"/>
    <s v="FOB"/>
    <s v="SEA"/>
    <n v="1"/>
    <s v="LCL"/>
    <s v="TRUCK"/>
    <s v="HAMBURG"/>
    <s v="1"/>
    <s v="35144/2015/1"/>
    <n v="51"/>
    <s v="SS16"/>
    <s v="HANGZHOU JASON TRAD"/>
    <s v="LCL"/>
    <m/>
    <n v="1"/>
    <n v="640"/>
    <n v="0"/>
    <n v="0"/>
    <n v="0"/>
    <n v="4700"/>
    <n v="8.15"/>
    <s v="People's Republic of China"/>
    <n v="6"/>
    <n v="2"/>
    <x v="2"/>
    <x v="1"/>
    <m/>
    <m/>
    <m/>
    <m/>
  </r>
  <r>
    <s v="2015-12-14"/>
    <s v="2016-01-15"/>
    <s v="2016-01-20"/>
    <s v="2016-01-20"/>
    <n v="32"/>
    <n v="37"/>
    <x v="0"/>
    <s v="FOB"/>
    <s v="SEA"/>
    <n v="0"/>
    <s v="MIEU0054931,MRKU3084652,MSKU6405038,PONU7519035"/>
    <s v="RAILWAY"/>
    <s v="GDAŃSK"/>
    <s v="1"/>
    <s v="21046/2015/3"/>
    <n v="54"/>
    <s v="SS16"/>
    <s v="NINGBO MIAORUI"/>
    <s v="FCL"/>
    <m/>
    <n v="1"/>
    <n v="4911"/>
    <n v="0"/>
    <n v="1"/>
    <n v="3"/>
    <n v="85928"/>
    <n v="242.59"/>
    <s v="People's Republic of China"/>
    <n v="170"/>
    <n v="73"/>
    <x v="5"/>
    <x v="2"/>
    <m/>
    <m/>
    <m/>
    <m/>
  </r>
  <r>
    <m/>
    <m/>
    <m/>
    <m/>
    <m/>
    <m/>
    <x v="6"/>
    <m/>
    <s v="SEA"/>
    <m/>
    <m/>
    <m/>
    <m/>
    <m/>
    <m/>
    <m/>
    <m/>
    <m/>
    <s v="FCL"/>
    <m/>
    <n v="1"/>
    <m/>
    <m/>
    <m/>
    <m/>
    <m/>
    <m/>
    <s v="People's Republic of China"/>
    <n v="0"/>
    <n v="0"/>
    <x v="5"/>
    <x v="3"/>
    <m/>
    <m/>
    <m/>
    <m/>
  </r>
  <r>
    <m/>
    <m/>
    <m/>
    <m/>
    <m/>
    <m/>
    <x v="6"/>
    <m/>
    <s v="SEA"/>
    <m/>
    <m/>
    <m/>
    <m/>
    <m/>
    <m/>
    <m/>
    <m/>
    <m/>
    <s v="FCL"/>
    <m/>
    <n v="1"/>
    <m/>
    <m/>
    <m/>
    <m/>
    <m/>
    <m/>
    <s v="People's Republic of China"/>
    <n v="0"/>
    <n v="0"/>
    <x v="6"/>
    <x v="4"/>
    <m/>
    <m/>
    <m/>
    <m/>
  </r>
  <r>
    <s v="2015-12-18"/>
    <s v="2015-12-21"/>
    <s v="2015-12-23"/>
    <s v="2015-12-23"/>
    <n v="3"/>
    <n v="5"/>
    <x v="10"/>
    <s v="DDU"/>
    <s v="AIR"/>
    <n v="1"/>
    <s v="AIR"/>
    <s v="TRUCK"/>
    <s v="WARSZAWA"/>
    <s v="1"/>
    <s v="20214/2015/9"/>
    <n v="54"/>
    <s v="SS16"/>
    <s v="LICHEE APPAREL (AGENT)"/>
    <s v="AIR"/>
    <n v="1"/>
    <m/>
    <n v="1322"/>
    <n v="0"/>
    <n v="0"/>
    <n v="0"/>
    <n v="22566"/>
    <m/>
    <s v="India"/>
    <n v="0"/>
    <n v="0"/>
    <x v="2"/>
    <x v="1"/>
    <m/>
    <m/>
    <m/>
    <m/>
  </r>
  <r>
    <s v="2015-12-18"/>
    <s v="2015-12-22"/>
    <s v="2015-12-31"/>
    <s v="2015-12-31"/>
    <n v="4"/>
    <n v="13"/>
    <x v="10"/>
    <s v="DDU"/>
    <s v="AIR"/>
    <n v="1"/>
    <s v="AIR"/>
    <s v="TRUCK"/>
    <s v="WARSZAWA"/>
    <s v="1"/>
    <s v="20214/2015/10"/>
    <n v="54"/>
    <s v="SS16"/>
    <s v="LICHEE APPAREL (AGENT)"/>
    <s v="AIR"/>
    <n v="1"/>
    <m/>
    <n v="669"/>
    <n v="0"/>
    <n v="0"/>
    <n v="0"/>
    <n v="11676"/>
    <m/>
    <s v="India"/>
    <n v="0"/>
    <n v="0"/>
    <x v="2"/>
    <x v="1"/>
    <m/>
    <m/>
    <m/>
    <m/>
  </r>
  <r>
    <s v="2015-12-18"/>
    <s v="2016-01-25"/>
    <s v="2016-01-28"/>
    <s v="2016-01-28"/>
    <n v="38"/>
    <n v="41"/>
    <x v="1"/>
    <s v="FOB"/>
    <s v="SEA"/>
    <n v="0"/>
    <s v="HLXU5113980"/>
    <s v="TRUCK"/>
    <s v="GDAŃSK"/>
    <s v="1"/>
    <s v="23568/2015/2"/>
    <n v="52"/>
    <s v="SS16"/>
    <s v="BRIGHT SHOW INT.LTD"/>
    <s v="FCL"/>
    <m/>
    <n v="1"/>
    <n v="2167"/>
    <n v="0"/>
    <n v="1"/>
    <n v="0"/>
    <n v="39900"/>
    <n v="44.72"/>
    <s v="People's Republic of China"/>
    <n v="31"/>
    <n v="13"/>
    <x v="0"/>
    <x v="1"/>
    <m/>
    <m/>
    <m/>
    <m/>
  </r>
  <r>
    <s v="2015-12-19"/>
    <s v="2015-12-22"/>
    <s v="2015-12-23"/>
    <s v="2015-12-23"/>
    <n v="3"/>
    <n v="4"/>
    <x v="10"/>
    <s v="DDU"/>
    <s v="AIR"/>
    <n v="1"/>
    <s v="AIR"/>
    <s v="TRUCK"/>
    <s v="WARSZAWA"/>
    <s v="1"/>
    <s v="26207/2015/1"/>
    <n v="54"/>
    <s v="SS16"/>
    <s v="STYLZ WEAR"/>
    <s v="AIR"/>
    <n v="1"/>
    <m/>
    <n v="268"/>
    <n v="0"/>
    <n v="0"/>
    <n v="0"/>
    <n v="3311"/>
    <m/>
    <s v="India"/>
    <n v="0"/>
    <n v="0"/>
    <x v="2"/>
    <x v="1"/>
    <m/>
    <m/>
    <m/>
    <m/>
  </r>
  <r>
    <s v="2015-12-19"/>
    <s v="2016-01-10"/>
    <s v="2016-01-14"/>
    <s v="2016-01-14"/>
    <n v="22"/>
    <n v="26"/>
    <x v="5"/>
    <s v="FOB"/>
    <s v="SEA"/>
    <n v="1"/>
    <s v="MRKU8549496"/>
    <s v="TRUCK"/>
    <s v="HAMBURG"/>
    <s v="1"/>
    <s v="20217/2015/9"/>
    <n v="54"/>
    <s v="SS16"/>
    <s v="BLOOM CLOTHING CO. (AGENT)"/>
    <s v="CONSOLIDATION"/>
    <m/>
    <n v="1"/>
    <n v="531"/>
    <n v="1"/>
    <n v="0"/>
    <n v="0"/>
    <n v="9414"/>
    <n v="5.15"/>
    <s v="India"/>
    <n v="4"/>
    <n v="2"/>
    <x v="2"/>
    <x v="1"/>
    <m/>
    <m/>
    <m/>
    <m/>
  </r>
  <r>
    <s v="2015-12-19"/>
    <s v="2016-01-10"/>
    <s v="2016-01-14"/>
    <s v="2016-01-14"/>
    <n v="22"/>
    <n v="26"/>
    <x v="5"/>
    <s v="FOB"/>
    <s v="SEA"/>
    <n v="1"/>
    <m/>
    <s v="TRUCK"/>
    <s v="HAMBURG"/>
    <s v="1"/>
    <s v="61693/SS16/1"/>
    <n v="52"/>
    <s v="SS16"/>
    <s v="BLOOM CLOTHING CO. (AGENT)"/>
    <s v="CONSOLIDATION"/>
    <m/>
    <n v="1"/>
    <n v="1255"/>
    <m/>
    <m/>
    <m/>
    <n v="24666"/>
    <n v="11.67"/>
    <s v="India"/>
    <n v="8"/>
    <n v="4"/>
    <x v="2"/>
    <x v="1"/>
    <m/>
    <m/>
    <m/>
    <m/>
  </r>
  <r>
    <s v="2015-12-19"/>
    <s v="2016-01-10"/>
    <s v="2016-01-14"/>
    <s v="2016-01-14"/>
    <n v="22"/>
    <n v="26"/>
    <x v="5"/>
    <s v="FOB"/>
    <s v="SEA"/>
    <n v="1"/>
    <m/>
    <s v="TRUCK"/>
    <s v="HAMBURG"/>
    <s v="1"/>
    <s v="61693/SS16/2"/>
    <n v="52"/>
    <s v="SS16"/>
    <s v="BLOOM CLOTHING CO. (AGENT)"/>
    <s v="CONSOLIDATION"/>
    <m/>
    <n v="1"/>
    <n v="767"/>
    <m/>
    <m/>
    <m/>
    <n v="13010"/>
    <n v="7.51"/>
    <s v="India"/>
    <n v="5"/>
    <n v="2"/>
    <x v="2"/>
    <x v="1"/>
    <m/>
    <m/>
    <m/>
    <m/>
  </r>
  <r>
    <s v="2015-12-19"/>
    <s v="2016-01-22"/>
    <s v="2016-01-27"/>
    <s v="2016-01-27"/>
    <n v="34"/>
    <n v="39"/>
    <x v="1"/>
    <s v="FOB"/>
    <s v="SEA"/>
    <n v="0"/>
    <s v="MRKU3199245,MRKU4287340,MSKU9757264"/>
    <s v="RAILWAY"/>
    <s v="GDAŃSK"/>
    <s v="1"/>
    <s v="27355/2015/3"/>
    <n v="51"/>
    <s v="SS16"/>
    <s v="ANHUI XINA"/>
    <s v="FCL"/>
    <m/>
    <n v="1"/>
    <n v="4873"/>
    <n v="0"/>
    <n v="0"/>
    <n v="3"/>
    <n v="68820"/>
    <n v="190.48"/>
    <s v="People's Republic of China"/>
    <n v="133"/>
    <n v="57"/>
    <x v="4"/>
    <x v="2"/>
    <m/>
    <m/>
    <m/>
    <m/>
  </r>
  <r>
    <m/>
    <m/>
    <m/>
    <m/>
    <m/>
    <m/>
    <x v="6"/>
    <m/>
    <s v="SEA"/>
    <m/>
    <m/>
    <m/>
    <m/>
    <m/>
    <m/>
    <m/>
    <m/>
    <m/>
    <s v="CONSOLIDATION"/>
    <m/>
    <n v="1"/>
    <m/>
    <m/>
    <m/>
    <m/>
    <m/>
    <m/>
    <s v="People's Republic of China"/>
    <n v="0"/>
    <n v="0"/>
    <x v="4"/>
    <x v="4"/>
    <m/>
    <m/>
    <m/>
    <m/>
  </r>
  <r>
    <s v="2015-12-19"/>
    <s v="2016-01-25"/>
    <s v="2016-01-28"/>
    <s v="2016-01-28"/>
    <n v="37"/>
    <n v="40"/>
    <x v="3"/>
    <s v="FOB"/>
    <s v="SEA"/>
    <n v="0"/>
    <s v="HLXU8313174"/>
    <s v="TRUCK"/>
    <s v="GDAŃSK"/>
    <s v="1"/>
    <s v="20222/2015/4"/>
    <n v="54"/>
    <s v="SS16"/>
    <s v="FASHIONTEX (AGENT)"/>
    <s v="FCL"/>
    <m/>
    <n v="1"/>
    <n v="1959"/>
    <n v="0"/>
    <n v="0"/>
    <n v="1"/>
    <n v="45646"/>
    <n v="69.36"/>
    <s v="Bangladesh"/>
    <n v="49"/>
    <n v="21"/>
    <x v="0"/>
    <x v="0"/>
    <m/>
    <m/>
    <m/>
    <m/>
  </r>
  <r>
    <s v="2015-12-19"/>
    <s v="2016-01-25"/>
    <s v="2016-01-29"/>
    <s v="2016-01-29"/>
    <n v="37"/>
    <n v="41"/>
    <x v="3"/>
    <s v="FOB"/>
    <s v="SEA"/>
    <n v="1"/>
    <s v="CPSU6401873"/>
    <s v="RAILWAY"/>
    <s v="GDAŃSK"/>
    <s v="1"/>
    <s v="20222/2015/3"/>
    <n v="54"/>
    <s v="SS16"/>
    <s v="FASHIONTEX (AGENT)"/>
    <s v="FCL"/>
    <m/>
    <n v="1"/>
    <n v="1934"/>
    <n v="0"/>
    <n v="0"/>
    <n v="1"/>
    <n v="43626"/>
    <n v="69.930000000000007"/>
    <s v="Bangladesh"/>
    <n v="49"/>
    <n v="21"/>
    <x v="0"/>
    <x v="0"/>
    <m/>
    <m/>
    <m/>
    <m/>
  </r>
  <r>
    <s v="2015-12-19"/>
    <s v="2016-01-25"/>
    <s v="2016-01-29"/>
    <s v="2016-01-29"/>
    <n v="37"/>
    <n v="41"/>
    <x v="3"/>
    <s v="FOB"/>
    <s v="SEA"/>
    <n v="1"/>
    <s v="HLXU6216616"/>
    <s v="RAILWAY"/>
    <s v="GDAŃSK"/>
    <s v="1"/>
    <s v="20370/2015/2"/>
    <n v="54"/>
    <s v="SS16"/>
    <s v="SAILOR MOON CLOTHING LTD (AGENT)"/>
    <s v="CONSOLIDATION"/>
    <m/>
    <n v="1"/>
    <n v="401"/>
    <n v="0"/>
    <n v="0"/>
    <n v="1"/>
    <n v="6101"/>
    <n v="11.47"/>
    <s v="Bangladesh"/>
    <n v="8"/>
    <n v="3"/>
    <x v="2"/>
    <x v="1"/>
    <m/>
    <m/>
    <m/>
    <m/>
  </r>
  <r>
    <s v="2015-12-19"/>
    <s v="2016-01-25"/>
    <s v="2016-01-29"/>
    <s v="2016-01-29"/>
    <n v="37"/>
    <n v="41"/>
    <x v="3"/>
    <s v="FOB"/>
    <s v="SEA"/>
    <n v="1"/>
    <m/>
    <s v="RAILWAY"/>
    <s v="GDAŃSK"/>
    <s v="1"/>
    <s v="20467/2015/14"/>
    <n v="54"/>
    <s v="SS16"/>
    <s v="INNOVATION DESIGN (AGENT)"/>
    <s v="CONSOLIDATION"/>
    <m/>
    <n v="1"/>
    <n v="1685"/>
    <m/>
    <m/>
    <m/>
    <n v="28562"/>
    <n v="44.25"/>
    <s v="Bangladesh"/>
    <n v="31"/>
    <n v="13"/>
    <x v="0"/>
    <x v="1"/>
    <m/>
    <m/>
    <m/>
    <m/>
  </r>
  <r>
    <s v="2015-12-19"/>
    <s v="2016-01-25"/>
    <s v="2016-01-29"/>
    <s v="2016-01-29"/>
    <n v="37"/>
    <n v="41"/>
    <x v="3"/>
    <s v="FOB"/>
    <s v="SEA"/>
    <n v="1"/>
    <s v="TCLU8360059"/>
    <s v="RAILWAY"/>
    <s v="GDAŃSK"/>
    <s v="1"/>
    <s v="20808/2015/3"/>
    <n v="54"/>
    <s v="SS16"/>
    <s v="FASHION WEAR INT'L (AGENT)"/>
    <s v="FCL"/>
    <m/>
    <n v="1"/>
    <n v="3598"/>
    <n v="0"/>
    <n v="0"/>
    <n v="1"/>
    <n v="75859"/>
    <n v="53.22"/>
    <s v="Bangladesh"/>
    <n v="37"/>
    <n v="16"/>
    <x v="0"/>
    <x v="0"/>
    <m/>
    <m/>
    <m/>
    <m/>
  </r>
  <r>
    <s v="2015-12-19"/>
    <s v="2016-01-25"/>
    <s v="2016-02-04"/>
    <s v="2016-02-04"/>
    <n v="37"/>
    <n v="47"/>
    <x v="3"/>
    <s v="FOB"/>
    <s v="SEA"/>
    <n v="1"/>
    <s v="FCIU8497085"/>
    <s v="RAILWAY"/>
    <s v="GDAŃSK"/>
    <s v="1"/>
    <s v="20228/2015/6"/>
    <n v="54"/>
    <s v="SS16"/>
    <s v="BONDED FASHION LTD."/>
    <s v="CONSOLIDATION"/>
    <m/>
    <n v="1"/>
    <n v="535"/>
    <n v="0"/>
    <n v="0"/>
    <n v="1"/>
    <n v="10162"/>
    <n v="5.4"/>
    <s v="Bangladesh"/>
    <n v="4"/>
    <n v="2"/>
    <x v="2"/>
    <x v="1"/>
    <m/>
    <m/>
    <m/>
    <m/>
  </r>
  <r>
    <s v="2015-12-19"/>
    <s v="2016-01-25"/>
    <s v="2016-02-04"/>
    <s v="2016-02-04"/>
    <n v="37"/>
    <n v="47"/>
    <x v="3"/>
    <s v="FOB"/>
    <s v="SEA"/>
    <n v="1"/>
    <m/>
    <s v="RAILWAY"/>
    <s v="GDAŃSK"/>
    <s v="1"/>
    <s v="20370/2015/5"/>
    <n v="54"/>
    <s v="SS16"/>
    <s v="SAILOR MOON CLOTHING LTD (AGENT)"/>
    <s v="CONSOLIDATION"/>
    <m/>
    <n v="1"/>
    <n v="996"/>
    <m/>
    <m/>
    <m/>
    <n v="14518"/>
    <n v="20.309999999999999"/>
    <s v="Bangladesh"/>
    <n v="14"/>
    <n v="6"/>
    <x v="2"/>
    <x v="1"/>
    <m/>
    <m/>
    <m/>
    <m/>
  </r>
  <r>
    <s v="2015-12-19"/>
    <s v="2016-01-25"/>
    <s v="2016-02-04"/>
    <s v="2016-02-04"/>
    <n v="37"/>
    <n v="47"/>
    <x v="3"/>
    <s v="FOB"/>
    <s v="SEA"/>
    <n v="1"/>
    <m/>
    <s v="RAILWAY"/>
    <s v="GDAŃSK"/>
    <s v="1"/>
    <s v="20376/2015/3"/>
    <n v="54"/>
    <s v="SS16"/>
    <s v="TRANSFIGURE CLOTHING (AGENT)"/>
    <s v="CONSOLIDATION"/>
    <m/>
    <n v="1"/>
    <n v="2985"/>
    <m/>
    <m/>
    <m/>
    <n v="67057"/>
    <n v="39.119999999999997"/>
    <s v="Bangladesh"/>
    <n v="27"/>
    <n v="12"/>
    <x v="1"/>
    <x v="1"/>
    <m/>
    <m/>
    <m/>
    <m/>
  </r>
  <r>
    <s v="2015-12-21"/>
    <s v="2016-01-15"/>
    <s v="2016-01-22"/>
    <s v="2016-01-22"/>
    <n v="25"/>
    <n v="32"/>
    <x v="7"/>
    <s v="FOB"/>
    <s v="SEA"/>
    <n v="1"/>
    <s v="LCL"/>
    <s v="TRUCK"/>
    <s v="HAMBURG"/>
    <s v="1"/>
    <s v="21016/2015/2"/>
    <n v="52"/>
    <s v="SS16"/>
    <s v="KANAHIYA OVERSEAS PVT LTD"/>
    <s v="LCL"/>
    <m/>
    <n v="1"/>
    <n v="257"/>
    <n v="0"/>
    <n v="0"/>
    <n v="0"/>
    <n v="4536"/>
    <n v="2.48"/>
    <s v="India"/>
    <n v="2"/>
    <n v="1"/>
    <x v="2"/>
    <x v="1"/>
    <m/>
    <m/>
    <m/>
    <m/>
  </r>
  <r>
    <s v="2015-12-21"/>
    <s v="2016-01-22"/>
    <s v="2016-01-26"/>
    <s v="2016-01-26"/>
    <n v="32"/>
    <n v="36"/>
    <x v="0"/>
    <s v="FOB"/>
    <s v="SEA"/>
    <n v="0"/>
    <s v="MRKU0475490"/>
    <s v="RAILWAY"/>
    <s v="GDAŃSK"/>
    <s v="1"/>
    <s v="20462/2015/3"/>
    <n v="54"/>
    <s v="SS16"/>
    <s v="NINGBO EVERGREEN"/>
    <s v="FCL"/>
    <m/>
    <n v="1"/>
    <n v="1655"/>
    <n v="0"/>
    <n v="1"/>
    <n v="0"/>
    <n v="26418"/>
    <n v="37.6"/>
    <s v="People's Republic of China"/>
    <n v="26"/>
    <n v="11"/>
    <x v="1"/>
    <x v="1"/>
    <m/>
    <m/>
    <m/>
    <m/>
  </r>
  <r>
    <s v="2015-12-21"/>
    <s v="2016-01-22"/>
    <s v="2016-01-26"/>
    <s v="2016-01-26"/>
    <n v="32"/>
    <n v="36"/>
    <x v="0"/>
    <s v="FOB"/>
    <s v="SEA"/>
    <n v="0"/>
    <s v="MRKU2029080,MRKU4751127"/>
    <s v="RAILWAY"/>
    <s v="GDAŃSK"/>
    <s v="1"/>
    <s v="62103/SS16/3"/>
    <n v="52"/>
    <s v="SS16"/>
    <s v="NINGBO MIAORUI"/>
    <s v="FCL"/>
    <m/>
    <n v="1"/>
    <n v="4662"/>
    <n v="0"/>
    <n v="0"/>
    <n v="2"/>
    <n v="85024"/>
    <n v="131.57"/>
    <s v="People's Republic of China"/>
    <n v="92"/>
    <n v="39"/>
    <x v="5"/>
    <x v="5"/>
    <m/>
    <m/>
    <m/>
    <m/>
  </r>
  <r>
    <m/>
    <m/>
    <m/>
    <m/>
    <m/>
    <m/>
    <x v="6"/>
    <m/>
    <m/>
    <m/>
    <m/>
    <m/>
    <m/>
    <m/>
    <m/>
    <m/>
    <m/>
    <m/>
    <m/>
    <m/>
    <m/>
    <m/>
    <m/>
    <m/>
    <m/>
    <m/>
    <m/>
    <s v="People's Republic of China"/>
    <n v="0"/>
    <n v="0"/>
    <x v="5"/>
    <x v="4"/>
    <m/>
    <m/>
    <m/>
    <m/>
  </r>
  <r>
    <s v="2015-12-21"/>
    <s v="2016-01-22"/>
    <s v="2016-01-27"/>
    <s v="2016-01-27"/>
    <n v="32"/>
    <n v="37"/>
    <x v="0"/>
    <s v="FOB"/>
    <s v="SEA"/>
    <n v="0"/>
    <s v="MSKU8705190,MSKU9564706"/>
    <s v="RAILWAY"/>
    <s v="GDAŃSK"/>
    <s v="1"/>
    <s v="27069/2015/3"/>
    <n v="51"/>
    <s v="SS16"/>
    <s v="ZHEJIANG YUHONG"/>
    <s v="FCL"/>
    <m/>
    <n v="1"/>
    <n v="3151"/>
    <n v="0"/>
    <n v="0"/>
    <n v="2"/>
    <n v="41584"/>
    <n v="131.52000000000001"/>
    <s v="People's Republic of China"/>
    <n v="92"/>
    <n v="39"/>
    <x v="5"/>
    <x v="5"/>
    <m/>
    <m/>
    <m/>
    <m/>
  </r>
  <r>
    <m/>
    <m/>
    <m/>
    <m/>
    <m/>
    <m/>
    <x v="6"/>
    <m/>
    <m/>
    <m/>
    <m/>
    <m/>
    <m/>
    <m/>
    <m/>
    <m/>
    <m/>
    <m/>
    <m/>
    <m/>
    <m/>
    <m/>
    <m/>
    <m/>
    <m/>
    <m/>
    <m/>
    <s v="People's Republic of China"/>
    <n v="0"/>
    <n v="0"/>
    <x v="5"/>
    <x v="4"/>
    <m/>
    <m/>
    <m/>
    <m/>
  </r>
  <r>
    <s v="2015-12-21"/>
    <s v="2016-01-22"/>
    <s v="2016-01-29"/>
    <s v="2016-01-29"/>
    <n v="32"/>
    <n v="39"/>
    <x v="0"/>
    <s v="FOB"/>
    <s v="SEA"/>
    <n v="1"/>
    <s v="MRKU8925443"/>
    <s v="RAILWAY"/>
    <s v="GDAŃSK"/>
    <s v="1"/>
    <s v="20637/2015/2"/>
    <n v="54"/>
    <s v="SS16"/>
    <s v="NINGBO HEYU INT."/>
    <s v="CONSOLIDATION"/>
    <m/>
    <n v="1"/>
    <n v="404"/>
    <n v="1"/>
    <n v="0"/>
    <n v="0"/>
    <n v="7672"/>
    <n v="8.6999999999999993"/>
    <s v="People's Republic of China"/>
    <n v="6"/>
    <n v="3"/>
    <x v="2"/>
    <x v="1"/>
    <m/>
    <m/>
    <m/>
    <m/>
  </r>
  <r>
    <s v="2015-12-21"/>
    <s v="2016-01-22"/>
    <s v="2016-01-29"/>
    <s v="2016-01-29"/>
    <n v="32"/>
    <n v="39"/>
    <x v="0"/>
    <s v="FOB"/>
    <s v="SEA"/>
    <n v="1"/>
    <m/>
    <s v="RAILWAY"/>
    <s v="GDAŃSK"/>
    <s v="1"/>
    <s v="26514/2015/2"/>
    <n v="52"/>
    <s v="SS16"/>
    <s v="NINGBO HAITIAN"/>
    <s v="CONSOLIDATION"/>
    <m/>
    <n v="1"/>
    <n v="35"/>
    <m/>
    <m/>
    <m/>
    <n v="8728"/>
    <n v="2.11"/>
    <s v="People's Republic of China"/>
    <n v="1"/>
    <n v="1"/>
    <x v="2"/>
    <x v="1"/>
    <m/>
    <m/>
    <m/>
    <m/>
  </r>
  <r>
    <s v="2015-12-21"/>
    <s v="2016-01-22"/>
    <s v="2016-01-29"/>
    <s v="2016-01-29"/>
    <n v="32"/>
    <n v="39"/>
    <x v="0"/>
    <s v="FOB"/>
    <s v="SEA"/>
    <n v="1"/>
    <m/>
    <s v="RAILWAY"/>
    <s v="GDAŃSK"/>
    <s v="1"/>
    <s v="35144/2015/2"/>
    <n v="51"/>
    <s v="SS16"/>
    <s v="HANGZHOU JASON TRAD"/>
    <s v="CONSOLIDATION"/>
    <m/>
    <n v="1"/>
    <n v="1015"/>
    <m/>
    <m/>
    <m/>
    <n v="7721"/>
    <n v="14.83"/>
    <s v="People's Republic of China"/>
    <n v="10"/>
    <n v="4"/>
    <x v="2"/>
    <x v="1"/>
    <m/>
    <m/>
    <m/>
    <m/>
  </r>
  <r>
    <s v="2015-12-21"/>
    <s v="2016-01-25"/>
    <s v="2016-01-28"/>
    <s v="2016-01-28"/>
    <n v="35"/>
    <n v="38"/>
    <x v="2"/>
    <s v="FOB"/>
    <s v="SEA"/>
    <n v="0"/>
    <s v="CPSU6471000"/>
    <s v="TRUCK"/>
    <s v="HAMBURG"/>
    <s v="1"/>
    <s v="36228/2015/1"/>
    <n v="51"/>
    <s v="SS16"/>
    <s v="RUN LIFEWEAR"/>
    <s v="FCL"/>
    <m/>
    <n v="1"/>
    <n v="1440"/>
    <n v="0"/>
    <n v="0"/>
    <n v="1"/>
    <n v="13920"/>
    <n v="65.430000000000007"/>
    <s v="People's Republic of China"/>
    <n v="46"/>
    <n v="20"/>
    <x v="0"/>
    <x v="0"/>
    <m/>
    <m/>
    <m/>
    <m/>
  </r>
  <r>
    <s v="2015-12-21"/>
    <s v="2016-01-29"/>
    <s v="2016-02-01"/>
    <s v="2016-02-01"/>
    <n v="39"/>
    <n v="42"/>
    <x v="2"/>
    <s v="FOB"/>
    <s v="SEA"/>
    <n v="0"/>
    <s v="PONU0659400"/>
    <s v="RAILWAY"/>
    <s v="GDAŃSK"/>
    <s v="1"/>
    <s v="24869/2015/1"/>
    <n v="54"/>
    <s v="SS16"/>
    <s v="XIAMEN JIASHENG"/>
    <s v="FCL"/>
    <m/>
    <n v="1"/>
    <n v="473"/>
    <n v="1"/>
    <n v="0"/>
    <n v="0"/>
    <n v="6147"/>
    <n v="18.21"/>
    <s v="People's Republic of China"/>
    <n v="13"/>
    <n v="5"/>
    <x v="2"/>
    <x v="1"/>
    <m/>
    <m/>
    <m/>
    <m/>
  </r>
  <r>
    <s v="2015-12-21"/>
    <s v="2016-01-29"/>
    <s v="2016-02-02"/>
    <s v="2016-02-02"/>
    <n v="39"/>
    <n v="43"/>
    <x v="2"/>
    <s v="FOB"/>
    <s v="SEA"/>
    <n v="0"/>
    <s v="INBU5064563"/>
    <s v="RAILWAY"/>
    <s v="GDAŃSK"/>
    <s v="1"/>
    <s v="61735/SS16/4"/>
    <n v="52"/>
    <s v="SS16"/>
    <s v="QUANZHOU CEREALS O&amp;F"/>
    <s v="FCL"/>
    <m/>
    <n v="1"/>
    <n v="1089"/>
    <n v="0"/>
    <n v="1"/>
    <n v="0"/>
    <n v="12540"/>
    <n v="49.96"/>
    <s v="People's Republic of China"/>
    <n v="35"/>
    <n v="15"/>
    <x v="0"/>
    <x v="0"/>
    <m/>
    <m/>
    <m/>
    <m/>
  </r>
  <r>
    <s v="2015-12-21"/>
    <s v="2016-01-29"/>
    <s v="2016-02-02"/>
    <s v="2016-02-02"/>
    <n v="39"/>
    <n v="43"/>
    <x v="2"/>
    <s v="FOB"/>
    <s v="SEA"/>
    <n v="0"/>
    <s v="MRKU1002207"/>
    <s v="RAILWAY"/>
    <s v="GDAŃSK"/>
    <s v="1"/>
    <s v="61735/SS16/3"/>
    <n v="52"/>
    <s v="SS16"/>
    <s v="QUANZHOU CEREALS O&amp;F"/>
    <s v="FCL"/>
    <m/>
    <n v="1"/>
    <n v="2268"/>
    <n v="0"/>
    <n v="1"/>
    <n v="0"/>
    <n v="36508"/>
    <n v="55.76"/>
    <s v="People's Republic of China"/>
    <n v="39"/>
    <n v="17"/>
    <x v="0"/>
    <x v="0"/>
    <m/>
    <m/>
    <m/>
    <m/>
  </r>
  <r>
    <s v="2015-12-21"/>
    <s v="2016-01-29"/>
    <s v="2016-02-02"/>
    <s v="2016-02-02"/>
    <n v="39"/>
    <n v="43"/>
    <x v="2"/>
    <s v="FOB"/>
    <s v="SEA"/>
    <n v="0"/>
    <s v="MSKU7600276"/>
    <s v="RAILWAY"/>
    <s v="GDAŃSK"/>
    <s v="1"/>
    <s v="24550/2015/1"/>
    <n v="54"/>
    <s v="SS16"/>
    <s v="XIAMEN JINMAO LOGIST"/>
    <s v="FCL"/>
    <m/>
    <n v="1"/>
    <n v="360"/>
    <n v="1"/>
    <n v="0"/>
    <n v="0"/>
    <n v="5216"/>
    <n v="14.54"/>
    <s v="People's Republic of China"/>
    <n v="10"/>
    <n v="4"/>
    <x v="2"/>
    <x v="1"/>
    <m/>
    <m/>
    <m/>
    <m/>
  </r>
  <r>
    <s v="2015-12-21"/>
    <s v="2016-01-29"/>
    <s v="2016-02-03"/>
    <s v="2016-02-03"/>
    <n v="39"/>
    <n v="44"/>
    <x v="2"/>
    <s v="FOB"/>
    <s v="SEA"/>
    <n v="0"/>
    <s v="MRKU1041857"/>
    <s v="RAILWAY"/>
    <s v="GDAŃSK"/>
    <s v="1"/>
    <s v="20647/2015/2"/>
    <n v="54"/>
    <s v="SS16"/>
    <s v="XIAMEN KINGLAND"/>
    <s v="FCL"/>
    <m/>
    <n v="1"/>
    <n v="1158"/>
    <n v="0"/>
    <n v="1"/>
    <n v="0"/>
    <n v="14087"/>
    <n v="36.479999999999997"/>
    <s v="People's Republic of China"/>
    <n v="26"/>
    <n v="11"/>
    <x v="1"/>
    <x v="1"/>
    <m/>
    <m/>
    <m/>
    <m/>
  </r>
  <r>
    <s v="2015-12-21"/>
    <s v="2016-02-01"/>
    <s v="2016-02-04"/>
    <s v="2016-02-04"/>
    <n v="42"/>
    <n v="45"/>
    <x v="2"/>
    <s v="FOB"/>
    <s v="SEA"/>
    <n v="0"/>
    <s v="ITAU4196316"/>
    <s v="TRUCK"/>
    <s v="GDAŃSK"/>
    <s v="1"/>
    <s v="20194/2015/2"/>
    <n v="54"/>
    <s v="SS16"/>
    <s v="XIAMEN JUSTSUN"/>
    <s v="FCL"/>
    <m/>
    <n v="1"/>
    <n v="1558"/>
    <n v="0"/>
    <n v="1"/>
    <n v="0"/>
    <n v="17959"/>
    <n v="33.92"/>
    <s v="People's Republic of China"/>
    <n v="24"/>
    <n v="10"/>
    <x v="1"/>
    <x v="1"/>
    <m/>
    <m/>
    <m/>
    <m/>
  </r>
  <r>
    <s v="2015-12-22"/>
    <s v="2015-12-29"/>
    <s v="2016-01-04"/>
    <s v="2016-01-04"/>
    <n v="7"/>
    <n v="13"/>
    <x v="10"/>
    <s v="DDU"/>
    <s v="AIR"/>
    <n v="1"/>
    <s v="AIR"/>
    <s v="TRUCK"/>
    <s v="FRANKFURT"/>
    <s v="1"/>
    <s v="20216/2015/2"/>
    <n v="54"/>
    <s v="SS16"/>
    <s v="FAIR TRADE INT'L (AGENT)"/>
    <s v="AIR"/>
    <n v="1"/>
    <m/>
    <n v="958"/>
    <n v="0"/>
    <n v="0"/>
    <n v="0"/>
    <n v="14535"/>
    <m/>
    <s v="Bangladesh"/>
    <n v="0"/>
    <n v="0"/>
    <x v="2"/>
    <x v="1"/>
    <m/>
    <m/>
    <m/>
    <m/>
  </r>
  <r>
    <s v="2015-12-23"/>
    <s v="2016-01-22"/>
    <s v="2016-01-26"/>
    <s v="2016-01-26"/>
    <n v="30"/>
    <n v="34"/>
    <x v="4"/>
    <s v="FOB"/>
    <s v="SEA"/>
    <n v="0"/>
    <s v="MRKU0379876"/>
    <s v="RAILWAY"/>
    <s v="GDAŃSK"/>
    <s v="1"/>
    <s v="32380/2015/4"/>
    <n v="51"/>
    <s v="SS16"/>
    <s v="BEEKO"/>
    <s v="FCL"/>
    <m/>
    <n v="1"/>
    <n v="786"/>
    <n v="0"/>
    <n v="1"/>
    <n v="0"/>
    <n v="9128"/>
    <n v="38.21"/>
    <s v="People's Republic of China"/>
    <n v="27"/>
    <n v="11"/>
    <x v="1"/>
    <x v="1"/>
    <m/>
    <m/>
    <m/>
    <m/>
  </r>
  <r>
    <s v="2015-12-24"/>
    <s v="2016-02-05"/>
    <s v="2016-02-10"/>
    <s v="2016-02-10"/>
    <n v="43"/>
    <n v="48"/>
    <x v="13"/>
    <s v="FOB"/>
    <s v="SEA"/>
    <n v="0"/>
    <s v="MSKU9455182"/>
    <s v="RAILWAY"/>
    <s v="GDAŃSK"/>
    <s v="1"/>
    <s v="21782/2015/2"/>
    <n v="54"/>
    <s v="SS16"/>
    <s v="JIANGSU SAINTEK"/>
    <s v="FCL"/>
    <m/>
    <n v="1"/>
    <n v="1179"/>
    <n v="0"/>
    <n v="0"/>
    <n v="1"/>
    <n v="15261"/>
    <n v="63.22"/>
    <s v="People's Republic of China"/>
    <n v="44"/>
    <n v="19"/>
    <x v="0"/>
    <x v="0"/>
    <m/>
    <m/>
    <m/>
    <m/>
  </r>
  <r>
    <s v="2015-12-25"/>
    <s v="2016-02-01"/>
    <s v="2016-02-04"/>
    <s v="2016-02-04"/>
    <n v="38"/>
    <n v="41"/>
    <x v="1"/>
    <s v="FOB"/>
    <s v="SEA"/>
    <n v="1"/>
    <s v="GESU4266673"/>
    <s v="TRUCK"/>
    <s v="GDAŃSK"/>
    <s v="1"/>
    <s v="21822/2015/2"/>
    <n v="52"/>
    <s v="SS16"/>
    <s v="ZHENJIANG S&amp;C"/>
    <s v="CONSOLIDATION"/>
    <m/>
    <n v="1"/>
    <n v="3908"/>
    <n v="0"/>
    <n v="0"/>
    <n v="1"/>
    <n v="72116"/>
    <n v="56.25"/>
    <s v="People's Republic of China"/>
    <n v="39"/>
    <n v="17"/>
    <x v="0"/>
    <x v="0"/>
    <m/>
    <m/>
    <m/>
    <m/>
  </r>
  <r>
    <s v="2015-12-25"/>
    <s v="2016-02-01"/>
    <s v="2016-02-04"/>
    <s v="2016-02-04"/>
    <n v="38"/>
    <n v="41"/>
    <x v="1"/>
    <s v="FOB"/>
    <s v="SEA"/>
    <n v="1"/>
    <m/>
    <s v="TRUCK"/>
    <s v="GDAŃSK"/>
    <s v="1"/>
    <s v="24451/2015/1"/>
    <n v="52"/>
    <s v="SS16"/>
    <s v="SHANGHAI BOSUN"/>
    <s v="CONSOLIDATION"/>
    <m/>
    <n v="1"/>
    <n v="971"/>
    <m/>
    <m/>
    <m/>
    <n v="12819"/>
    <n v="12.9"/>
    <s v="People's Republic of China"/>
    <n v="9"/>
    <n v="4"/>
    <x v="2"/>
    <x v="1"/>
    <m/>
    <m/>
    <m/>
    <m/>
  </r>
  <r>
    <s v="2015-12-25"/>
    <s v="2016-02-01"/>
    <s v="2016-02-05"/>
    <s v="2016-02-05"/>
    <n v="38"/>
    <n v="42"/>
    <x v="1"/>
    <s v="FOB"/>
    <s v="SEA"/>
    <n v="0"/>
    <s v="HLXU5310757"/>
    <s v="RAILWAY"/>
    <s v="GDAŃSK"/>
    <s v="1"/>
    <s v="21010/2015/2"/>
    <n v="54"/>
    <s v="SS16"/>
    <s v="HANGZHOU EAST CO LTD"/>
    <s v="FCL"/>
    <m/>
    <n v="1"/>
    <n v="1314"/>
    <n v="0"/>
    <n v="1"/>
    <n v="0"/>
    <n v="18508"/>
    <n v="31.53"/>
    <s v="People's Republic of China"/>
    <n v="22"/>
    <n v="9"/>
    <x v="1"/>
    <x v="1"/>
    <m/>
    <m/>
    <m/>
    <m/>
  </r>
  <r>
    <s v="2015-12-25"/>
    <s v="2016-02-01"/>
    <s v="2016-02-05"/>
    <s v="2016-02-05"/>
    <n v="38"/>
    <n v="42"/>
    <x v="1"/>
    <s v="FOB"/>
    <s v="SEA"/>
    <n v="0"/>
    <s v="HLXU5370334,IPXU3588789"/>
    <s v="TRUCK"/>
    <s v="GDAŃSK"/>
    <s v="1"/>
    <s v="19960/2015/3"/>
    <n v="54"/>
    <s v="SS16"/>
    <s v="SUMEC TEXTILE"/>
    <s v="FCL"/>
    <m/>
    <n v="1"/>
    <n v="1841"/>
    <n v="1"/>
    <n v="1"/>
    <n v="0"/>
    <n v="19839"/>
    <n v="71.989999999999995"/>
    <s v="People's Republic of China"/>
    <n v="50"/>
    <n v="22"/>
    <x v="0"/>
    <x v="0"/>
    <m/>
    <m/>
    <m/>
    <m/>
  </r>
  <r>
    <s v="2015-12-25"/>
    <s v="2016-02-01"/>
    <s v="2016-02-05"/>
    <s v="2016-02-05"/>
    <n v="38"/>
    <n v="42"/>
    <x v="1"/>
    <s v="FOB"/>
    <s v="SEA"/>
    <n v="0"/>
    <s v="HNSU4027404"/>
    <s v="RAILWAY"/>
    <s v="GDAŃSK"/>
    <s v="1"/>
    <s v="21252/2015/2"/>
    <n v="52"/>
    <s v="SS16"/>
    <s v="SUZHOU QINJIAN I/E"/>
    <s v="FCL"/>
    <m/>
    <n v="1"/>
    <n v="2149"/>
    <n v="0"/>
    <n v="1"/>
    <n v="0"/>
    <n v="39687"/>
    <n v="49.75"/>
    <s v="People's Republic of China"/>
    <n v="35"/>
    <n v="15"/>
    <x v="0"/>
    <x v="0"/>
    <m/>
    <m/>
    <m/>
    <m/>
  </r>
  <r>
    <s v="2015-12-26"/>
    <s v="2016-02-08"/>
    <s v="2016-02-11"/>
    <s v="2016-02-11"/>
    <n v="44"/>
    <n v="47"/>
    <x v="3"/>
    <s v="FOB"/>
    <s v="SEA"/>
    <n v="1"/>
    <s v="HLXU8194028"/>
    <s v="RAILWAY"/>
    <s v="GDAŃSK"/>
    <s v="1"/>
    <s v="20216/2015/10"/>
    <n v="54"/>
    <s v="SS16"/>
    <s v="FAIR TRADE INT'L (AGENT)"/>
    <s v="CONSOLIDATION"/>
    <m/>
    <n v="1"/>
    <n v="602"/>
    <n v="0"/>
    <n v="0"/>
    <n v="1"/>
    <n v="11370"/>
    <n v="11.62"/>
    <s v="Bangladesh"/>
    <n v="8"/>
    <n v="3"/>
    <x v="2"/>
    <x v="1"/>
    <m/>
    <m/>
    <m/>
    <m/>
  </r>
  <r>
    <s v="2015-12-26"/>
    <s v="2016-02-08"/>
    <s v="2016-02-11"/>
    <s v="2016-02-11"/>
    <n v="44"/>
    <n v="47"/>
    <x v="3"/>
    <s v="FOB"/>
    <s v="SEA"/>
    <n v="1"/>
    <m/>
    <s v="RAILWAY"/>
    <s v="GDAŃSK"/>
    <s v="1"/>
    <s v="20376/2015/19"/>
    <n v="54"/>
    <s v="SS16"/>
    <s v="TRANSFIGURE CLOTHING (AGENT)"/>
    <s v="CONSOLIDATION"/>
    <m/>
    <n v="1"/>
    <n v="3644"/>
    <m/>
    <m/>
    <m/>
    <n v="73152"/>
    <n v="57.1"/>
    <s v="Bangladesh"/>
    <n v="40"/>
    <n v="17"/>
    <x v="0"/>
    <x v="0"/>
    <m/>
    <m/>
    <m/>
    <m/>
  </r>
  <r>
    <s v="2015-12-26"/>
    <s v="2016-02-08"/>
    <s v="2016-02-11"/>
    <s v="2016-02-11"/>
    <n v="44"/>
    <n v="47"/>
    <x v="3"/>
    <s v="FOB"/>
    <s v="SEA"/>
    <n v="1"/>
    <s v="TCNU9424140"/>
    <s v="RAILWAY"/>
    <s v="GDAŃSK"/>
    <s v="1"/>
    <s v="62092/SS16/4"/>
    <n v="52"/>
    <s v="SS16"/>
    <s v="TRANSFIGURE CLOTHING (AGENT)"/>
    <s v="CONSOLIDATION"/>
    <m/>
    <n v="1"/>
    <n v="1269"/>
    <n v="0"/>
    <n v="0"/>
    <n v="1"/>
    <n v="27722"/>
    <n v="12.69"/>
    <s v="Bangladesh"/>
    <n v="9"/>
    <n v="4"/>
    <x v="2"/>
    <x v="1"/>
    <m/>
    <m/>
    <m/>
    <m/>
  </r>
  <r>
    <s v="2015-12-26"/>
    <s v="2016-02-08"/>
    <s v="2016-02-11"/>
    <s v="2016-02-11"/>
    <n v="44"/>
    <n v="47"/>
    <x v="3"/>
    <s v="FOB"/>
    <s v="SEA"/>
    <n v="1"/>
    <m/>
    <s v="RAILWAY"/>
    <s v="GDAŃSK"/>
    <s v="1"/>
    <s v="62092/SS16/5"/>
    <n v="52"/>
    <s v="SS16"/>
    <s v="TRANSFIGURE CLOTHING (AGENT)"/>
    <s v="CONSOLIDATION"/>
    <m/>
    <n v="1"/>
    <n v="3073"/>
    <n v="0"/>
    <n v="0"/>
    <n v="1"/>
    <n v="63136"/>
    <n v="42.84"/>
    <s v="Bangladesh"/>
    <n v="30"/>
    <n v="13"/>
    <x v="0"/>
    <x v="1"/>
    <m/>
    <m/>
    <m/>
    <m/>
  </r>
  <r>
    <s v="2015-12-26"/>
    <s v="2016-02-08"/>
    <s v="2016-02-11"/>
    <s v="2016-02-11"/>
    <n v="44"/>
    <n v="47"/>
    <x v="3"/>
    <s v="FOB"/>
    <s v="SEA"/>
    <n v="1"/>
    <s v="TGHU6450907"/>
    <s v="RAILWAY"/>
    <s v="GDAŃSK"/>
    <s v="1"/>
    <s v="20222/2015/5"/>
    <n v="54"/>
    <s v="SS16"/>
    <s v="FASHIONTEX (AGENT)"/>
    <s v="CONSOLIDATION"/>
    <m/>
    <n v="1"/>
    <n v="1975"/>
    <n v="0"/>
    <n v="0"/>
    <n v="1"/>
    <n v="39328"/>
    <n v="60.55"/>
    <s v="Bangladesh"/>
    <n v="42"/>
    <n v="18"/>
    <x v="0"/>
    <x v="0"/>
    <m/>
    <m/>
    <m/>
    <m/>
  </r>
  <r>
    <s v="2015-12-26"/>
    <s v="2016-02-08"/>
    <s v="2016-02-11"/>
    <s v="2016-02-11"/>
    <n v="44"/>
    <n v="47"/>
    <x v="3"/>
    <s v="FOB"/>
    <s v="SEA"/>
    <n v="1"/>
    <m/>
    <s v="RAILWAY"/>
    <s v="GDAŃSK"/>
    <s v="1"/>
    <s v="20467/2015/15"/>
    <n v="54"/>
    <s v="SS16"/>
    <s v="INNOVATION DESIGN (AGENT)"/>
    <s v="CONSOLIDATION"/>
    <m/>
    <n v="1"/>
    <n v="214"/>
    <m/>
    <m/>
    <m/>
    <n v="3698"/>
    <n v="4.9000000000000004"/>
    <s v="Bangladesh"/>
    <n v="3"/>
    <n v="1"/>
    <x v="2"/>
    <x v="1"/>
    <m/>
    <m/>
    <m/>
    <m/>
  </r>
  <r>
    <s v="2015-12-26"/>
    <s v="2016-02-08"/>
    <s v="2016-02-12"/>
    <s v="2016-02-12"/>
    <n v="44"/>
    <n v="48"/>
    <x v="3"/>
    <s v="FOB"/>
    <s v="SEA"/>
    <n v="0"/>
    <s v="FCIU8508554"/>
    <s v="RAILWAY"/>
    <s v="GDAŃSK"/>
    <s v="1"/>
    <s v="20216/2015/12"/>
    <n v="54"/>
    <s v="SS16"/>
    <s v="FAIR TRADE INT'L (AGENT)"/>
    <s v="FCL"/>
    <m/>
    <n v="1"/>
    <n v="2677"/>
    <n v="0"/>
    <n v="0"/>
    <n v="1"/>
    <n v="47400"/>
    <n v="64.209999999999994"/>
    <s v="Bangladesh"/>
    <n v="45"/>
    <n v="19"/>
    <x v="0"/>
    <x v="0"/>
    <m/>
    <m/>
    <m/>
    <m/>
  </r>
  <r>
    <s v="2015-12-26"/>
    <s v="2016-02-08"/>
    <s v="2016-02-12"/>
    <s v="2016-02-12"/>
    <n v="44"/>
    <n v="48"/>
    <x v="3"/>
    <s v="FOB"/>
    <s v="SEA"/>
    <n v="1"/>
    <s v="HLXU6364716"/>
    <s v="RAILWAY"/>
    <s v="GDAŃSK"/>
    <s v="1"/>
    <s v="20216/2015/11"/>
    <n v="54"/>
    <s v="SS16"/>
    <s v="FAIR TRADE INT'L (AGENT)"/>
    <s v="CONSOLIDATION"/>
    <m/>
    <n v="1"/>
    <n v="929"/>
    <n v="0"/>
    <n v="0"/>
    <n v="1"/>
    <n v="18810"/>
    <n v="29.68"/>
    <s v="Bangladesh"/>
    <n v="21"/>
    <n v="9"/>
    <x v="1"/>
    <x v="1"/>
    <m/>
    <m/>
    <m/>
    <m/>
  </r>
  <r>
    <s v="2015-12-26"/>
    <s v="2016-02-08"/>
    <s v="2016-02-12"/>
    <s v="2016-02-12"/>
    <n v="44"/>
    <n v="48"/>
    <x v="3"/>
    <s v="FOB"/>
    <s v="SEA"/>
    <n v="1"/>
    <m/>
    <s v="RAILWAY"/>
    <s v="GDAŃSK"/>
    <s v="1"/>
    <s v="22075/2015/2"/>
    <n v="54"/>
    <s v="SS16"/>
    <s v="DAZ INTERNATIONAL (AGENT)"/>
    <s v="CONSOLIDATION"/>
    <m/>
    <n v="1"/>
    <n v="297"/>
    <m/>
    <m/>
    <m/>
    <n v="4144"/>
    <n v="4.43"/>
    <s v="Bangladesh"/>
    <n v="3"/>
    <n v="1"/>
    <x v="2"/>
    <x v="1"/>
    <m/>
    <m/>
    <m/>
    <m/>
  </r>
  <r>
    <s v="2015-12-26"/>
    <s v="2016-02-08"/>
    <s v="2016-02-12"/>
    <s v="2016-02-12"/>
    <n v="44"/>
    <n v="48"/>
    <x v="3"/>
    <s v="FOB"/>
    <s v="SEA"/>
    <n v="1"/>
    <m/>
    <s v="RAILWAY"/>
    <s v="GDAŃSK"/>
    <s v="1"/>
    <s v="22847/2015/2"/>
    <n v="54"/>
    <s v="SS16"/>
    <s v="FASHIONTEX (AGENT)"/>
    <s v="CONSOLIDATION"/>
    <m/>
    <n v="1"/>
    <n v="2537"/>
    <m/>
    <m/>
    <m/>
    <n v="37792"/>
    <n v="30.89"/>
    <s v="Bangladesh"/>
    <n v="22"/>
    <n v="9"/>
    <x v="1"/>
    <x v="1"/>
    <m/>
    <m/>
    <m/>
    <m/>
  </r>
  <r>
    <s v="2015-12-26"/>
    <s v="2016-02-08"/>
    <s v="2016-02-12"/>
    <s v="2016-02-12"/>
    <n v="44"/>
    <n v="48"/>
    <x v="3"/>
    <s v="FOB"/>
    <s v="SEA"/>
    <n v="1"/>
    <s v="HLXU8387618"/>
    <s v="RAILWAY"/>
    <s v="GDAŃSK"/>
    <s v="1"/>
    <s v="19692/2015/2"/>
    <n v="54"/>
    <s v="SS16"/>
    <s v="ZEMTEX EXPORT LTD"/>
    <s v="CONSOLIDATION"/>
    <m/>
    <n v="1"/>
    <n v="1452"/>
    <n v="0"/>
    <n v="0"/>
    <n v="1"/>
    <n v="26966"/>
    <n v="28.54"/>
    <s v="Bangladesh"/>
    <n v="20"/>
    <n v="9"/>
    <x v="1"/>
    <x v="1"/>
    <m/>
    <m/>
    <m/>
    <m/>
  </r>
  <r>
    <s v="2015-12-26"/>
    <s v="2016-02-08"/>
    <s v="2016-02-12"/>
    <s v="2016-02-12"/>
    <n v="44"/>
    <n v="48"/>
    <x v="3"/>
    <s v="FOB"/>
    <s v="SEA"/>
    <n v="1"/>
    <m/>
    <s v="RAILWAY"/>
    <s v="GDAŃSK"/>
    <s v="1"/>
    <s v="20376/2015/20"/>
    <n v="54"/>
    <s v="SS16"/>
    <s v="TRANSFIGURE CLOTHING (AGENT)"/>
    <s v="CONSOLIDATION"/>
    <m/>
    <n v="1"/>
    <n v="1884"/>
    <m/>
    <m/>
    <m/>
    <n v="51268"/>
    <n v="28.45"/>
    <s v="Bangladesh"/>
    <n v="20"/>
    <n v="9"/>
    <x v="1"/>
    <x v="1"/>
    <m/>
    <m/>
    <m/>
    <m/>
  </r>
  <r>
    <s v="2015-12-26"/>
    <s v="2016-02-16"/>
    <s v="2016-02-19"/>
    <s v="2016-02-19"/>
    <n v="52"/>
    <n v="55"/>
    <x v="0"/>
    <s v="FOB"/>
    <s v="SEA"/>
    <n v="0"/>
    <s v="CPSU1767577"/>
    <s v="RAILWAY"/>
    <s v="GDAŃSK"/>
    <s v="1"/>
    <s v="29754/2015/5"/>
    <n v="51"/>
    <s v="SS16"/>
    <s v="BOK CO., LTD."/>
    <s v="FCL"/>
    <m/>
    <n v="1"/>
    <n v="759"/>
    <n v="1"/>
    <n v="0"/>
    <n v="0"/>
    <n v="6092"/>
    <n v="27.49"/>
    <s v="People's Republic of China"/>
    <n v="19"/>
    <n v="8"/>
    <x v="1"/>
    <x v="1"/>
    <m/>
    <m/>
    <m/>
    <m/>
  </r>
  <r>
    <s v="2015-12-27"/>
    <s v="2016-01-29"/>
    <s v="2016-02-03"/>
    <s v="2016-02-03"/>
    <n v="33"/>
    <n v="38"/>
    <x v="0"/>
    <s v="FOB"/>
    <s v="SEA"/>
    <n v="0"/>
    <s v="MRKU0828853"/>
    <s v="RAILWAY"/>
    <s v="GDAŃSK"/>
    <s v="1"/>
    <s v="29754/2015/4"/>
    <n v="51"/>
    <s v="SS16"/>
    <s v="BOK CO., LTD."/>
    <s v="FCL"/>
    <m/>
    <n v="1"/>
    <n v="1561"/>
    <n v="0"/>
    <n v="1"/>
    <n v="0"/>
    <n v="11900"/>
    <n v="39.24"/>
    <s v="People's Republic of China"/>
    <n v="27"/>
    <n v="12"/>
    <x v="1"/>
    <x v="1"/>
    <m/>
    <m/>
    <m/>
    <m/>
  </r>
  <r>
    <s v="2015-12-27"/>
    <s v="2016-01-29"/>
    <s v="2016-02-03"/>
    <s v="2016-02-03"/>
    <n v="33"/>
    <n v="38"/>
    <x v="0"/>
    <s v="FOB"/>
    <s v="SEA"/>
    <n v="0"/>
    <s v="PONU1816458"/>
    <s v="RAILWAY"/>
    <s v="GDAŃSK"/>
    <s v="1"/>
    <s v="24125/2015/2"/>
    <n v="54"/>
    <s v="SS16"/>
    <s v="SHAOXING GOLDEN WAVE"/>
    <s v="FCL"/>
    <m/>
    <n v="1"/>
    <n v="906"/>
    <n v="0"/>
    <n v="1"/>
    <n v="0"/>
    <n v="17136"/>
    <n v="40.130000000000003"/>
    <s v="People's Republic of China"/>
    <n v="28"/>
    <n v="12"/>
    <x v="1"/>
    <x v="1"/>
    <m/>
    <m/>
    <m/>
    <m/>
  </r>
  <r>
    <s v="2015-12-27"/>
    <s v="2016-01-29"/>
    <s v="2016-02-03"/>
    <s v="2016-02-03"/>
    <n v="33"/>
    <n v="38"/>
    <x v="0"/>
    <s v="FOB"/>
    <s v="SEA"/>
    <n v="0"/>
    <s v="PONU1931240"/>
    <s v="RAILWAY"/>
    <s v="GDAŃSK"/>
    <s v="1"/>
    <s v="20632/2015/2"/>
    <n v="54"/>
    <s v="SS16"/>
    <s v="NINGBO JAGOO TRADING"/>
    <s v="FCL"/>
    <m/>
    <n v="1"/>
    <n v="750"/>
    <n v="0"/>
    <n v="1"/>
    <n v="0"/>
    <n v="18335"/>
    <n v="44.26"/>
    <s v="People's Republic of China"/>
    <n v="31"/>
    <n v="13"/>
    <x v="0"/>
    <x v="1"/>
    <m/>
    <m/>
    <m/>
    <m/>
  </r>
  <r>
    <s v="2015-12-27"/>
    <s v="2016-01-29"/>
    <s v="2016-02-04"/>
    <s v="2016-02-04"/>
    <n v="33"/>
    <n v="39"/>
    <x v="0"/>
    <s v="FOB"/>
    <s v="SEA"/>
    <n v="0"/>
    <s v="MSKU3208755"/>
    <s v="RAILWAY"/>
    <s v="GDAŃSK"/>
    <s v="1"/>
    <s v="21046/2015/10"/>
    <n v="54"/>
    <s v="SS16"/>
    <s v="NINGBO MIAORUI"/>
    <s v="FCL"/>
    <m/>
    <n v="1"/>
    <n v="621"/>
    <n v="1"/>
    <n v="0"/>
    <n v="0"/>
    <n v="11841"/>
    <n v="26.77"/>
    <s v="People's Republic of China"/>
    <n v="19"/>
    <n v="8"/>
    <x v="1"/>
    <x v="1"/>
    <m/>
    <m/>
    <m/>
    <m/>
  </r>
  <r>
    <s v="2015-12-28"/>
    <s v="2016-02-08"/>
    <s v="2016-02-11"/>
    <s v="2016-02-11"/>
    <n v="42"/>
    <n v="45"/>
    <x v="3"/>
    <s v="FOB"/>
    <s v="SEA"/>
    <n v="1"/>
    <s v="FSCU6691927"/>
    <s v="RAILWAY"/>
    <s v="GDAŃSK"/>
    <s v="1"/>
    <s v="20216/2015/3"/>
    <n v="54"/>
    <s v="SS16"/>
    <s v="FAIR TRADE INT'L (AGENT)"/>
    <s v="CONSOLIDATION"/>
    <m/>
    <n v="1"/>
    <n v="790"/>
    <n v="0"/>
    <n v="0"/>
    <n v="1"/>
    <n v="16705"/>
    <n v="25.99"/>
    <s v="Bangladesh"/>
    <n v="18"/>
    <n v="8"/>
    <x v="1"/>
    <x v="1"/>
    <m/>
    <m/>
    <m/>
    <m/>
  </r>
  <r>
    <s v="2015-12-28"/>
    <s v="2016-02-08"/>
    <s v="2016-02-11"/>
    <s v="2016-02-11"/>
    <n v="42"/>
    <n v="45"/>
    <x v="3"/>
    <s v="FOB"/>
    <s v="SEA"/>
    <n v="1"/>
    <m/>
    <s v="RAILWAY"/>
    <s v="GDAŃSK"/>
    <s v="1"/>
    <s v="20808/2015/13"/>
    <n v="54"/>
    <s v="SS16"/>
    <s v="FASHION WEAR INT'L (AGENT)"/>
    <s v="CONSOLIDATION"/>
    <m/>
    <n v="1"/>
    <n v="2071"/>
    <m/>
    <m/>
    <m/>
    <n v="49076"/>
    <n v="33.71"/>
    <s v="Bangladesh"/>
    <n v="24"/>
    <n v="10"/>
    <x v="1"/>
    <x v="1"/>
    <m/>
    <m/>
    <m/>
    <m/>
  </r>
  <r>
    <s v="2015-12-28"/>
    <s v="2016-02-08"/>
    <s v="2016-02-11"/>
    <s v="2016-02-11"/>
    <n v="42"/>
    <n v="45"/>
    <x v="3"/>
    <s v="FOB"/>
    <s v="SEA"/>
    <n v="1"/>
    <m/>
    <s v="RAILWAY"/>
    <s v="GDAŃSK"/>
    <s v="1"/>
    <s v="25648/2015/1"/>
    <n v="54"/>
    <s v="SS16"/>
    <s v="ASROTEX"/>
    <s v="CONSOLIDATION"/>
    <m/>
    <n v="1"/>
    <n v="452"/>
    <m/>
    <m/>
    <m/>
    <n v="9562"/>
    <n v="5.15"/>
    <s v="Bangladesh"/>
    <n v="4"/>
    <n v="2"/>
    <x v="2"/>
    <x v="1"/>
    <m/>
    <m/>
    <m/>
    <m/>
  </r>
  <r>
    <s v="2015-12-28"/>
    <s v="2016-02-08"/>
    <s v="2016-02-12"/>
    <s v="2016-02-12"/>
    <n v="42"/>
    <n v="46"/>
    <x v="3"/>
    <s v="FOB"/>
    <s v="SEA"/>
    <n v="1"/>
    <s v="HLXU8301126"/>
    <s v="RAILWAY"/>
    <s v="GDAŃSK"/>
    <s v="1"/>
    <s v="20216/2015/13"/>
    <n v="54"/>
    <s v="SS16"/>
    <s v="FAIR TRADE INT'L (AGENT)"/>
    <s v="CONSOLIDATION"/>
    <m/>
    <n v="1"/>
    <n v="162"/>
    <n v="0"/>
    <n v="0"/>
    <n v="1"/>
    <n v="3950"/>
    <n v="11.66"/>
    <s v="Bangladesh"/>
    <n v="8"/>
    <n v="3"/>
    <x v="2"/>
    <x v="1"/>
    <m/>
    <m/>
    <m/>
    <m/>
  </r>
  <r>
    <s v="2015-12-28"/>
    <s v="2016-02-08"/>
    <s v="2016-02-12"/>
    <s v="2016-02-12"/>
    <n v="42"/>
    <n v="46"/>
    <x v="3"/>
    <s v="FOB"/>
    <s v="SEA"/>
    <n v="1"/>
    <m/>
    <s v="RAILWAY"/>
    <s v="GDAŃSK"/>
    <s v="1"/>
    <s v="20376/2015/22"/>
    <n v="54"/>
    <s v="SS16"/>
    <s v="TRANSFIGURE CLOTHING (AGENT)"/>
    <s v="CONSOLIDATION"/>
    <m/>
    <n v="1"/>
    <n v="1048"/>
    <m/>
    <m/>
    <m/>
    <n v="18461"/>
    <n v="16.350000000000001"/>
    <s v="Bangladesh"/>
    <n v="11"/>
    <n v="5"/>
    <x v="2"/>
    <x v="1"/>
    <m/>
    <m/>
    <m/>
    <m/>
  </r>
  <r>
    <s v="2015-12-28"/>
    <s v="2016-02-08"/>
    <s v="2016-02-12"/>
    <s v="2016-02-12"/>
    <n v="42"/>
    <n v="46"/>
    <x v="3"/>
    <s v="FOB"/>
    <s v="SEA"/>
    <n v="1"/>
    <m/>
    <s v="RAILWAY"/>
    <s v="GDAŃSK"/>
    <s v="1"/>
    <s v="20376/2015/24"/>
    <n v="54"/>
    <s v="SS16"/>
    <s v="TRANSFIGURE CLOTHING (AGENT)"/>
    <s v="CONSOLIDATION"/>
    <m/>
    <n v="1"/>
    <n v="227"/>
    <m/>
    <m/>
    <m/>
    <n v="4541"/>
    <n v="6.44"/>
    <s v="Bangladesh"/>
    <n v="5"/>
    <n v="2"/>
    <x v="2"/>
    <x v="1"/>
    <m/>
    <m/>
    <m/>
    <m/>
  </r>
  <r>
    <s v="2015-12-28"/>
    <s v="2016-02-08"/>
    <s v="2016-02-12"/>
    <s v="2016-02-12"/>
    <n v="42"/>
    <n v="46"/>
    <x v="3"/>
    <s v="FOB"/>
    <s v="SEA"/>
    <n v="1"/>
    <m/>
    <s v="RAILWAY"/>
    <s v="GDAŃSK"/>
    <s v="1"/>
    <s v="20467/2015/17"/>
    <n v="54"/>
    <s v="SS16"/>
    <s v="INNOVATION DESIGN (AGENT)"/>
    <s v="CONSOLIDATION"/>
    <m/>
    <n v="1"/>
    <n v="561"/>
    <m/>
    <m/>
    <m/>
    <n v="8880"/>
    <n v="11.78"/>
    <s v="Bangladesh"/>
    <n v="8"/>
    <n v="4"/>
    <x v="2"/>
    <x v="1"/>
    <m/>
    <m/>
    <m/>
    <m/>
  </r>
  <r>
    <s v="2015-12-28"/>
    <s v="2016-02-08"/>
    <s v="2016-02-12"/>
    <s v="2016-02-12"/>
    <n v="42"/>
    <n v="46"/>
    <x v="3"/>
    <s v="FOB"/>
    <s v="SEA"/>
    <n v="1"/>
    <m/>
    <s v="RAILWAY"/>
    <s v="GDAŃSK"/>
    <s v="1"/>
    <s v="21019/2015/2"/>
    <n v="52"/>
    <s v="SS16"/>
    <s v="FASHION WEAR INT'L (AGENT)"/>
    <s v="CONSOLIDATION"/>
    <m/>
    <n v="1"/>
    <n v="589"/>
    <m/>
    <m/>
    <m/>
    <n v="10526"/>
    <n v="5.83"/>
    <s v="Bangladesh"/>
    <n v="4"/>
    <n v="2"/>
    <x v="2"/>
    <x v="1"/>
    <m/>
    <m/>
    <m/>
    <m/>
  </r>
  <r>
    <s v="2015-12-29"/>
    <s v="2016-02-02"/>
    <s v="2016-02-05"/>
    <s v="2016-02-05"/>
    <n v="35"/>
    <n v="38"/>
    <x v="2"/>
    <s v="FOB"/>
    <s v="SEA"/>
    <n v="0"/>
    <s v="MRKU7221178"/>
    <s v="TRUCK"/>
    <s v="BREMERHAVEN"/>
    <s v="1"/>
    <s v="25689/2015/1"/>
    <n v="54"/>
    <s v="SS16"/>
    <s v="QUANZHOU PROPER"/>
    <s v="FCL"/>
    <m/>
    <n v="1"/>
    <n v="1287"/>
    <n v="1"/>
    <n v="0"/>
    <n v="0"/>
    <n v="25270"/>
    <n v="29.1"/>
    <s v="People's Republic of China"/>
    <n v="20"/>
    <n v="9"/>
    <x v="1"/>
    <x v="1"/>
    <m/>
    <m/>
    <m/>
    <m/>
  </r>
  <r>
    <s v="2015-12-30"/>
    <s v="2016-01-29"/>
    <s v="2016-02-01"/>
    <s v="2016-02-01"/>
    <n v="30"/>
    <n v="33"/>
    <x v="5"/>
    <s v="FOB"/>
    <s v="SEA"/>
    <n v="1"/>
    <s v="MSKU3382730"/>
    <s v="RAILWAY"/>
    <s v="GDAŃSK"/>
    <s v="1"/>
    <s v="20217/2015/3"/>
    <n v="54"/>
    <s v="SS16"/>
    <s v="BLOOM CLOTHING CO. (AGENT)"/>
    <s v="CONSOLIDATION"/>
    <m/>
    <n v="1"/>
    <n v="443"/>
    <n v="1"/>
    <n v="0"/>
    <n v="0"/>
    <n v="11296"/>
    <n v="12.11"/>
    <s v="India"/>
    <n v="8"/>
    <n v="4"/>
    <x v="2"/>
    <x v="1"/>
    <m/>
    <m/>
    <m/>
    <m/>
  </r>
  <r>
    <s v="2015-12-30"/>
    <s v="2016-01-29"/>
    <s v="2016-02-01"/>
    <s v="2016-02-01"/>
    <n v="30"/>
    <n v="33"/>
    <x v="5"/>
    <s v="FOB"/>
    <s v="SEA"/>
    <n v="1"/>
    <m/>
    <s v="RAILWAY"/>
    <s v="GDAŃSK"/>
    <s v="1"/>
    <s v="21025/2015/2"/>
    <n v="54"/>
    <s v="SS16"/>
    <s v="KARTHIKAI TEXTILE"/>
    <s v="CONSOLIDATION"/>
    <m/>
    <n v="1"/>
    <n v="590"/>
    <m/>
    <m/>
    <m/>
    <n v="11549"/>
    <n v="9.5500000000000007"/>
    <s v="India"/>
    <n v="7"/>
    <n v="3"/>
    <x v="2"/>
    <x v="1"/>
    <m/>
    <m/>
    <m/>
    <m/>
  </r>
  <r>
    <s v="2015-12-30"/>
    <s v="2016-01-29"/>
    <s v="2016-02-04"/>
    <s v="2016-02-04"/>
    <n v="30"/>
    <n v="36"/>
    <x v="4"/>
    <s v="FOB"/>
    <s v="SEA"/>
    <n v="0"/>
    <s v="PONU1239551"/>
    <s v="RAILWAY"/>
    <s v="GDAŃSK"/>
    <s v="1"/>
    <s v="33023/2015/1"/>
    <n v="51"/>
    <s v="SS16"/>
    <s v="EASTERN CHARM LIMITD"/>
    <s v="FCL"/>
    <m/>
    <n v="1"/>
    <n v="995"/>
    <m/>
    <m/>
    <m/>
    <n v="12050"/>
    <n v="56.1"/>
    <s v="People's Republic of China"/>
    <n v="39"/>
    <n v="17"/>
    <x v="0"/>
    <x v="0"/>
    <m/>
    <m/>
    <m/>
    <m/>
  </r>
  <r>
    <s v="2015-12-30"/>
    <s v="2016-01-29"/>
    <s v="2016-02-05"/>
    <s v="2016-02-05"/>
    <n v="30"/>
    <n v="37"/>
    <x v="4"/>
    <s v="FOB"/>
    <s v="SEA"/>
    <n v="0"/>
    <s v="MSKU2994916,TGHU8289617"/>
    <s v="RAILWAY"/>
    <s v="GDAŃSK"/>
    <s v="1"/>
    <s v="62068/SS16/1"/>
    <n v="51"/>
    <s v="SS16"/>
    <s v="YONGXINGLONG CHILDRE"/>
    <s v="FCL"/>
    <m/>
    <n v="1"/>
    <n v="3080"/>
    <n v="1"/>
    <n v="0"/>
    <n v="1"/>
    <n v="29927"/>
    <n v="77.680000000000007"/>
    <s v="People's Republic of China"/>
    <n v="54"/>
    <n v="23"/>
    <x v="0"/>
    <x v="0"/>
    <m/>
    <m/>
    <m/>
    <m/>
  </r>
  <r>
    <s v="2016-01-02"/>
    <s v="2016-01-08"/>
    <s v="2016-01-12"/>
    <s v="2016-01-12"/>
    <n v="6"/>
    <n v="10"/>
    <x v="11"/>
    <s v="FCA"/>
    <s v="TRUCK"/>
    <n v="1"/>
    <m/>
    <s v="TRUCK"/>
    <s v="ŁÓDŹ"/>
    <s v="1"/>
    <s v="21779/2015/4"/>
    <n v="54"/>
    <s v="SS16"/>
    <s v="FATIH TEKSTIL SANAYI"/>
    <s v="LCL"/>
    <m/>
    <n v="1"/>
    <n v="31"/>
    <n v="0"/>
    <n v="0"/>
    <n v="0"/>
    <n v="3990"/>
    <m/>
    <s v="Turkey"/>
    <n v="0"/>
    <n v="0"/>
    <x v="2"/>
    <x v="1"/>
    <m/>
    <m/>
    <m/>
    <m/>
  </r>
  <r>
    <s v="2016-01-02"/>
    <s v="2016-01-09"/>
    <s v="2016-01-11"/>
    <s v="2016-01-11"/>
    <n v="7"/>
    <n v="9"/>
    <x v="11"/>
    <s v="FCA"/>
    <s v="TRUCK"/>
    <n v="1"/>
    <m/>
    <s v="TRUCK"/>
    <s v="ŁÓDŹ"/>
    <s v="1"/>
    <s v="22224/2015/1"/>
    <n v="54"/>
    <s v="SS16"/>
    <s v="KGB CORAP TEKSTIL"/>
    <s v="LCL"/>
    <m/>
    <n v="1"/>
    <n v="1901"/>
    <n v="0"/>
    <n v="0"/>
    <n v="0"/>
    <n v="30723"/>
    <m/>
    <s v="Turkey"/>
    <n v="0"/>
    <n v="0"/>
    <x v="2"/>
    <x v="1"/>
    <m/>
    <m/>
    <m/>
    <m/>
  </r>
  <r>
    <s v="2016-01-02"/>
    <s v="2016-02-16"/>
    <s v="2016-02-19"/>
    <s v="2016-02-19"/>
    <n v="45"/>
    <n v="48"/>
    <x v="3"/>
    <s v="FOB"/>
    <s v="SEA"/>
    <n v="0"/>
    <s v="GESU6196087"/>
    <s v="RAILWAY"/>
    <s v="GDAŃSK"/>
    <s v="1"/>
    <s v="20467/2015/18"/>
    <n v="54"/>
    <s v="SS16"/>
    <s v="INNOVATION DESIGN (AGENT)"/>
    <s v="FCL"/>
    <m/>
    <n v="1"/>
    <n v="1886"/>
    <n v="0"/>
    <n v="0"/>
    <n v="1"/>
    <n v="26440"/>
    <n v="69"/>
    <s v="Bangladesh"/>
    <n v="48"/>
    <n v="21"/>
    <x v="0"/>
    <x v="0"/>
    <m/>
    <m/>
    <m/>
    <m/>
  </r>
  <r>
    <s v="2016-01-02"/>
    <s v="2016-02-16"/>
    <s v="2016-02-19"/>
    <s v="2016-02-19"/>
    <n v="45"/>
    <n v="48"/>
    <x v="3"/>
    <s v="FOB"/>
    <s v="SEA"/>
    <n v="1"/>
    <s v="HLBU1112078"/>
    <s v="RAILWAY"/>
    <s v="GDAŃSK"/>
    <s v="1"/>
    <s v="20376/2015/23"/>
    <n v="54"/>
    <s v="SS16"/>
    <s v="TRANSFIGURE CLOTHING (AGENT)"/>
    <s v="CONSOLIDATION"/>
    <m/>
    <n v="1"/>
    <n v="1003"/>
    <n v="1"/>
    <n v="0"/>
    <n v="0"/>
    <n v="24827"/>
    <n v="18.47"/>
    <s v="Bangladesh"/>
    <n v="13"/>
    <n v="6"/>
    <x v="2"/>
    <x v="1"/>
    <m/>
    <m/>
    <m/>
    <m/>
  </r>
  <r>
    <s v="2016-01-02"/>
    <s v="2016-02-16"/>
    <s v="2016-02-19"/>
    <s v="2016-02-19"/>
    <n v="45"/>
    <n v="48"/>
    <x v="3"/>
    <s v="FOB"/>
    <s v="SEA"/>
    <n v="1"/>
    <m/>
    <s v="RAILWAY"/>
    <s v="GDAŃSK"/>
    <s v="1"/>
    <s v="20998/2015/3"/>
    <n v="54"/>
    <s v="SS16"/>
    <s v="TEXZAM INTERNATIONAL (AGENT)"/>
    <s v="CONSOLIDATION"/>
    <m/>
    <n v="1"/>
    <n v="292"/>
    <m/>
    <m/>
    <m/>
    <n v="4348"/>
    <n v="4.47"/>
    <s v="Bangladesh"/>
    <n v="3"/>
    <n v="1"/>
    <x v="2"/>
    <x v="1"/>
    <m/>
    <m/>
    <m/>
    <m/>
  </r>
  <r>
    <s v="2016-01-03"/>
    <s v="2016-02-16"/>
    <s v="2016-02-19"/>
    <s v="2016-02-19"/>
    <n v="44"/>
    <n v="47"/>
    <x v="3"/>
    <s v="FOB"/>
    <s v="SEA"/>
    <n v="1"/>
    <s v="HLBU1056117"/>
    <s v="RAILWAY"/>
    <s v="GDAŃSK"/>
    <s v="1"/>
    <s v="20216/2015/15"/>
    <n v="54"/>
    <s v="SS16"/>
    <s v="FAIR TRADE INT'L (AGENT)"/>
    <s v="CONSOLIDATION"/>
    <m/>
    <n v="1"/>
    <n v="1123"/>
    <n v="0"/>
    <n v="1"/>
    <n v="0"/>
    <n v="22033"/>
    <n v="29.71"/>
    <s v="Bangladesh"/>
    <n v="21"/>
    <n v="9"/>
    <x v="1"/>
    <x v="1"/>
    <m/>
    <m/>
    <m/>
    <m/>
  </r>
  <r>
    <s v="2016-01-03"/>
    <s v="2016-02-16"/>
    <s v="2016-02-19"/>
    <s v="2016-02-19"/>
    <n v="44"/>
    <n v="47"/>
    <x v="3"/>
    <s v="FOB"/>
    <s v="SEA"/>
    <n v="1"/>
    <m/>
    <s v="RAILWAY"/>
    <s v="GDAŃSK"/>
    <s v="1"/>
    <s v="20231/2015/14"/>
    <n v="54"/>
    <s v="SS16"/>
    <s v="SHUDDHO MODEHAUS (AGENT)"/>
    <s v="CONSOLIDATION"/>
    <m/>
    <n v="1"/>
    <n v="721"/>
    <m/>
    <m/>
    <m/>
    <n v="10976"/>
    <n v="19.899999999999999"/>
    <s v="Bangladesh"/>
    <n v="14"/>
    <n v="6"/>
    <x v="2"/>
    <x v="1"/>
    <m/>
    <m/>
    <m/>
    <m/>
  </r>
  <r>
    <s v="2016-01-04"/>
    <s v="2016-01-28"/>
    <s v="2016-02-01"/>
    <s v="2016-02-01"/>
    <n v="24"/>
    <n v="28"/>
    <x v="7"/>
    <s v="FOB"/>
    <s v="SEA"/>
    <n v="0"/>
    <s v="FCIU2581394"/>
    <s v="TRUCK"/>
    <s v="HAMBURG"/>
    <s v="1"/>
    <s v="20991/2015/3"/>
    <n v="54"/>
    <s v="SS16"/>
    <s v="SANGOTRA FASHIONS"/>
    <s v="FCL"/>
    <m/>
    <n v="1"/>
    <n v="959"/>
    <n v="1"/>
    <n v="0"/>
    <n v="0"/>
    <n v="16537"/>
    <n v="27.4"/>
    <s v="India"/>
    <n v="19"/>
    <n v="8"/>
    <x v="1"/>
    <x v="1"/>
    <m/>
    <m/>
    <m/>
    <m/>
  </r>
  <r>
    <s v="2016-01-04"/>
    <s v="2016-01-28"/>
    <s v="2016-02-01"/>
    <s v="2016-02-01"/>
    <n v="24"/>
    <n v="28"/>
    <x v="7"/>
    <s v="FOB"/>
    <s v="SEA"/>
    <n v="0"/>
    <s v="HLXU5081157"/>
    <s v="TRUCK"/>
    <s v="HAMBURG"/>
    <s v="1"/>
    <s v="20991/2015/9"/>
    <n v="54"/>
    <s v="SS16"/>
    <s v="SANGOTRA FASHIONS"/>
    <s v="FCL"/>
    <m/>
    <n v="1"/>
    <n v="2084"/>
    <n v="0"/>
    <n v="1"/>
    <n v="0"/>
    <n v="36900"/>
    <n v="48.1"/>
    <s v="India"/>
    <n v="34"/>
    <n v="14"/>
    <x v="0"/>
    <x v="1"/>
    <m/>
    <m/>
    <m/>
    <m/>
  </r>
  <r>
    <s v="2016-01-04"/>
    <s v="2016-01-28"/>
    <s v="2016-02-01"/>
    <s v="2016-02-01"/>
    <n v="24"/>
    <n v="28"/>
    <x v="7"/>
    <s v="FOB"/>
    <s v="SEA"/>
    <n v="0"/>
    <s v="TCLU8734966"/>
    <s v="TRUCK"/>
    <s v="HAMBURG"/>
    <s v="1"/>
    <s v="20991/2015/8"/>
    <n v="54"/>
    <s v="SS16"/>
    <s v="SANGOTRA FASHIONS"/>
    <s v="FCL"/>
    <m/>
    <n v="1"/>
    <n v="2510"/>
    <n v="0"/>
    <n v="0"/>
    <n v="1"/>
    <n v="43765"/>
    <n v="64.23"/>
    <s v="India"/>
    <n v="45"/>
    <n v="19"/>
    <x v="0"/>
    <x v="0"/>
    <m/>
    <m/>
    <m/>
    <m/>
  </r>
  <r>
    <s v="2016-01-04"/>
    <s v="2016-02-05"/>
    <s v="2016-02-09"/>
    <s v="2016-02-09"/>
    <n v="32"/>
    <n v="36"/>
    <x v="0"/>
    <s v="FOB"/>
    <s v="SEA"/>
    <n v="0"/>
    <s v="MRSU0109256"/>
    <s v="RAILWAY"/>
    <s v="GDAŃSK"/>
    <s v="1"/>
    <s v="61556/SS16/2"/>
    <n v="52"/>
    <s v="SS16"/>
    <s v="VIVID COLOUR"/>
    <s v="FCL"/>
    <m/>
    <n v="1"/>
    <n v="841"/>
    <n v="1"/>
    <n v="0"/>
    <n v="0"/>
    <n v="29187"/>
    <n v="27.2"/>
    <s v="People's Republic of China"/>
    <n v="19"/>
    <n v="8"/>
    <x v="1"/>
    <x v="1"/>
    <m/>
    <m/>
    <m/>
    <m/>
  </r>
  <r>
    <s v="2016-01-04"/>
    <s v="2016-02-05"/>
    <s v="2016-02-10"/>
    <s v="2016-02-10"/>
    <n v="32"/>
    <n v="37"/>
    <x v="0"/>
    <s v="FOB"/>
    <s v="SEA"/>
    <n v="0"/>
    <s v="TGHU4142818"/>
    <s v="RAILWAY"/>
    <s v="GDAŃSK"/>
    <s v="1"/>
    <s v="61556/SS16/3"/>
    <n v="52"/>
    <s v="SS16"/>
    <s v="VIVID COLOUR"/>
    <s v="FCL"/>
    <m/>
    <n v="1"/>
    <n v="2415"/>
    <n v="0"/>
    <n v="1"/>
    <n v="0"/>
    <n v="44803"/>
    <n v="52.8"/>
    <s v="People's Republic of China"/>
    <n v="37"/>
    <n v="16"/>
    <x v="0"/>
    <x v="0"/>
    <m/>
    <m/>
    <m/>
    <m/>
  </r>
  <r>
    <s v="2016-01-04"/>
    <s v="2016-02-05"/>
    <s v="2016-02-12"/>
    <s v="2016-02-12"/>
    <n v="32"/>
    <n v="39"/>
    <x v="0"/>
    <s v="FOB"/>
    <s v="SEA"/>
    <n v="1"/>
    <s v="FSCU4177924"/>
    <s v="TRUCK"/>
    <s v="HAMBURG"/>
    <s v="1"/>
    <s v="21046/2015/12"/>
    <n v="54"/>
    <s v="SS16"/>
    <s v="NINGBO MIAORUI"/>
    <s v="FCL"/>
    <m/>
    <n v="1"/>
    <n v="301"/>
    <n v="1"/>
    <n v="0"/>
    <n v="0"/>
    <n v="6343"/>
    <n v="20.14"/>
    <s v="People's Republic of China"/>
    <n v="14"/>
    <n v="6"/>
    <x v="2"/>
    <x v="1"/>
    <m/>
    <m/>
    <m/>
    <m/>
  </r>
  <r>
    <s v="2016-01-04"/>
    <s v="2016-02-08"/>
    <s v="2016-02-11"/>
    <s v="2016-02-11"/>
    <n v="35"/>
    <n v="38"/>
    <x v="2"/>
    <s v="FOB"/>
    <s v="SEA"/>
    <n v="0"/>
    <s v="CLHU4532472"/>
    <s v="TRUCK"/>
    <s v="HAMBURG"/>
    <s v="1"/>
    <s v="34782/2015/4"/>
    <n v="51"/>
    <s v="SS16"/>
    <s v="VICAN FOOTWEAR"/>
    <s v="FCL"/>
    <m/>
    <n v="1"/>
    <n v="756"/>
    <n v="0"/>
    <n v="1"/>
    <n v="0"/>
    <n v="8319"/>
    <n v="40.89"/>
    <s v="People's Republic of China"/>
    <n v="29"/>
    <n v="12"/>
    <x v="0"/>
    <x v="1"/>
    <m/>
    <m/>
    <m/>
    <m/>
  </r>
  <r>
    <s v="2016-01-04"/>
    <s v="2016-02-16"/>
    <s v="2016-02-19"/>
    <s v="2016-02-19"/>
    <n v="43"/>
    <n v="46"/>
    <x v="2"/>
    <s v="FOB"/>
    <s v="SEA"/>
    <n v="0"/>
    <s v="TGHU0127902"/>
    <s v="RAILWAY"/>
    <s v="GDAŃSK"/>
    <s v="1"/>
    <s v="20336/2015/11"/>
    <n v="54"/>
    <s v="SS16"/>
    <s v="QUANZHOU CEREALS O&amp;F"/>
    <s v="FCL"/>
    <m/>
    <n v="1"/>
    <n v="804"/>
    <n v="1"/>
    <n v="0"/>
    <n v="0"/>
    <n v="13999"/>
    <n v="18.579999999999998"/>
    <s v="People's Republic of China"/>
    <n v="13"/>
    <n v="6"/>
    <x v="2"/>
    <x v="1"/>
    <m/>
    <m/>
    <m/>
    <m/>
  </r>
  <r>
    <s v="2016-01-05"/>
    <s v="2016-01-06"/>
    <s v="2016-01-15"/>
    <s v="2016-01-15"/>
    <n v="1"/>
    <n v="10"/>
    <x v="10"/>
    <s v="DDU"/>
    <s v="AIR"/>
    <n v="1"/>
    <s v="AIR"/>
    <s v="TRUCK"/>
    <s v="FRANKFURT"/>
    <s v="1"/>
    <s v="20231/2015/11"/>
    <n v="54"/>
    <s v="SS16"/>
    <s v="SHUDDHO MODEHAUS (AGENT)"/>
    <s v="AIR"/>
    <n v="1"/>
    <m/>
    <n v="919"/>
    <n v="0"/>
    <n v="0"/>
    <n v="0"/>
    <n v="11946"/>
    <n v="25.56"/>
    <s v="Bangladesh"/>
    <n v="18"/>
    <n v="8"/>
    <x v="1"/>
    <x v="1"/>
    <m/>
    <m/>
    <m/>
    <m/>
  </r>
  <r>
    <s v="2016-01-05"/>
    <s v="2016-01-06"/>
    <s v="2016-01-15"/>
    <s v="2016-01-15"/>
    <n v="1"/>
    <n v="10"/>
    <x v="10"/>
    <s v="DDU"/>
    <s v="AIR"/>
    <n v="1"/>
    <s v="AIR"/>
    <s v="TRUCK"/>
    <s v="FRANKFURT"/>
    <s v="1"/>
    <s v="20231/2015/12"/>
    <n v="54"/>
    <s v="SS16"/>
    <s v="SHUDDHO MODEHAUS (AGENT)"/>
    <s v="AIR"/>
    <n v="1"/>
    <m/>
    <n v="956"/>
    <n v="0"/>
    <n v="0"/>
    <n v="0"/>
    <n v="14343"/>
    <n v="27.77"/>
    <s v="Bangladesh"/>
    <n v="19"/>
    <n v="8"/>
    <x v="1"/>
    <x v="1"/>
    <m/>
    <m/>
    <m/>
    <m/>
  </r>
  <r>
    <s v="2016-01-05"/>
    <s v="2016-01-06"/>
    <s v="2016-01-15"/>
    <s v="2016-01-15"/>
    <n v="1"/>
    <n v="10"/>
    <x v="10"/>
    <s v="DDU"/>
    <s v="AIR"/>
    <n v="1"/>
    <s v="AIR"/>
    <s v="TRUCK"/>
    <s v="FRANKFURT"/>
    <s v="1"/>
    <s v="21019/2015/4"/>
    <n v="52"/>
    <s v="SS16"/>
    <s v="FASHION WEAR INT'L (AGENT)"/>
    <s v="AIR"/>
    <n v="1"/>
    <m/>
    <n v="252"/>
    <n v="0"/>
    <n v="0"/>
    <n v="0"/>
    <n v="3075"/>
    <n v="2.76"/>
    <s v="Bangladesh"/>
    <n v="2"/>
    <n v="1"/>
    <x v="2"/>
    <x v="1"/>
    <m/>
    <m/>
    <m/>
    <m/>
  </r>
  <r>
    <s v="2016-01-05"/>
    <s v="2016-01-06"/>
    <s v="2016-01-15"/>
    <s v="2016-01-15"/>
    <n v="1"/>
    <n v="10"/>
    <x v="10"/>
    <s v="DDU"/>
    <s v="AIR"/>
    <n v="1"/>
    <s v="AIR"/>
    <s v="TRUCK"/>
    <s v="FRANKFURT"/>
    <s v="1"/>
    <s v="21143/2015/2"/>
    <n v="54"/>
    <s v="SS16"/>
    <s v="SEACOTEX FABRICS LTD"/>
    <s v="AIR"/>
    <n v="1"/>
    <m/>
    <n v="616"/>
    <n v="0"/>
    <n v="0"/>
    <n v="0"/>
    <n v="8201"/>
    <n v="18.690000000000001"/>
    <s v="Bangladesh"/>
    <n v="13"/>
    <n v="6"/>
    <x v="2"/>
    <x v="1"/>
    <m/>
    <m/>
    <m/>
    <m/>
  </r>
  <r>
    <s v="2016-01-05"/>
    <s v="2016-02-22"/>
    <s v="2016-02-29"/>
    <s v="2016-02-29"/>
    <n v="48"/>
    <n v="55"/>
    <x v="3"/>
    <s v="FOB"/>
    <s v="SEA"/>
    <n v="0"/>
    <s v="HLXU5053983"/>
    <s v="RAILWAY"/>
    <s v="GDAŃSK"/>
    <s v="1"/>
    <s v="20808/2015/14"/>
    <n v="54"/>
    <s v="SS16"/>
    <s v="FASHION WEAR INT'L (AGENT)"/>
    <s v="FCL"/>
    <m/>
    <n v="1"/>
    <n v="3293"/>
    <n v="0"/>
    <n v="1"/>
    <n v="0"/>
    <n v="72349"/>
    <n v="49.76"/>
    <s v="Bangladesh"/>
    <n v="35"/>
    <n v="15"/>
    <x v="0"/>
    <x v="0"/>
    <m/>
    <m/>
    <m/>
    <m/>
  </r>
  <r>
    <s v="2016-01-06"/>
    <s v="2016-02-05"/>
    <s v="2016-02-09"/>
    <s v="2016-02-09"/>
    <n v="30"/>
    <n v="34"/>
    <x v="12"/>
    <s v="FOB"/>
    <s v="SEA"/>
    <n v="0"/>
    <s v="MRKU0852295"/>
    <s v="RAILWAY"/>
    <s v="GDAŃSK"/>
    <s v="1"/>
    <s v="35157/2015/1"/>
    <n v="51"/>
    <s v="SS16"/>
    <s v="NIKOO COMPANY LTD."/>
    <s v="FCL"/>
    <m/>
    <n v="1"/>
    <n v="1400"/>
    <n v="0"/>
    <n v="1"/>
    <n v="0"/>
    <n v="13147"/>
    <n v="51.77"/>
    <s v="People's Republic of China"/>
    <n v="36"/>
    <n v="16"/>
    <x v="0"/>
    <x v="0"/>
    <m/>
    <m/>
    <m/>
    <m/>
  </r>
  <r>
    <s v="2016-01-06"/>
    <s v="2016-02-05"/>
    <s v="2016-02-09"/>
    <s v="2016-02-09"/>
    <n v="30"/>
    <n v="34"/>
    <x v="4"/>
    <s v="FOB"/>
    <s v="SEA"/>
    <n v="0"/>
    <s v="MRKU7142356"/>
    <s v="RAILWAY"/>
    <s v="GDAŃSK"/>
    <s v="1"/>
    <s v="32380/2015/8"/>
    <n v="51"/>
    <s v="SS16"/>
    <s v="BEEKO"/>
    <s v="FCL"/>
    <m/>
    <n v="1"/>
    <n v="511"/>
    <n v="1"/>
    <n v="0"/>
    <n v="0"/>
    <n v="5519"/>
    <n v="20.66"/>
    <s v="People's Republic of China"/>
    <n v="14"/>
    <n v="6"/>
    <x v="2"/>
    <x v="1"/>
    <m/>
    <m/>
    <m/>
    <m/>
  </r>
  <r>
    <s v="2016-01-06"/>
    <s v="2016-02-05"/>
    <s v="2016-02-09"/>
    <s v="2016-02-09"/>
    <n v="30"/>
    <n v="34"/>
    <x v="4"/>
    <s v="FOB"/>
    <s v="SEA"/>
    <n v="0"/>
    <s v="MSKU2687458"/>
    <s v="RAILWAY"/>
    <s v="GDAŃSK"/>
    <s v="1"/>
    <s v="33023/2015/2"/>
    <n v="51"/>
    <s v="SS16"/>
    <s v="EASTERN CHARM LIMITD"/>
    <s v="FCL"/>
    <m/>
    <n v="1"/>
    <n v="789"/>
    <n v="1"/>
    <n v="0"/>
    <n v="0"/>
    <n v="8484"/>
    <n v="26.26"/>
    <s v="People's Republic of China"/>
    <n v="18"/>
    <n v="8"/>
    <x v="1"/>
    <x v="1"/>
    <m/>
    <m/>
    <m/>
    <m/>
  </r>
  <r>
    <s v="2016-01-07"/>
    <s v="2016-02-12"/>
    <s v="2016-02-19"/>
    <s v="2016-02-19"/>
    <n v="36"/>
    <n v="43"/>
    <x v="1"/>
    <s v="FOB"/>
    <s v="SEA"/>
    <n v="1"/>
    <s v="NYKU3880779"/>
    <s v="TRUCK"/>
    <s v="HAMBURG"/>
    <s v="1"/>
    <s v="21822/2015/5"/>
    <n v="52"/>
    <s v="SS16"/>
    <s v="ZHENJIANG S&amp;C"/>
    <s v="CONSOLIDATION"/>
    <m/>
    <n v="1"/>
    <n v="533"/>
    <n v="1"/>
    <n v="0"/>
    <n v="0"/>
    <n v="8039"/>
    <n v="8.49"/>
    <s v="People's Republic of China"/>
    <n v="6"/>
    <n v="3"/>
    <x v="2"/>
    <x v="1"/>
    <m/>
    <m/>
    <m/>
    <m/>
  </r>
  <r>
    <s v="2016-01-07"/>
    <s v="2016-02-12"/>
    <s v="2016-02-19"/>
    <s v="2016-02-19"/>
    <n v="36"/>
    <n v="43"/>
    <x v="1"/>
    <s v="FOB"/>
    <s v="SEA"/>
    <n v="1"/>
    <m/>
    <s v="TRUCK"/>
    <s v="HAMBURG"/>
    <s v="1"/>
    <s v="24451/2015/3"/>
    <n v="52"/>
    <s v="SS16"/>
    <s v="SHANGHAI BOSUN"/>
    <s v="CONSOLIDATION"/>
    <m/>
    <n v="1"/>
    <n v="258"/>
    <m/>
    <m/>
    <m/>
    <n v="2660"/>
    <n v="2.59"/>
    <s v="People's Republic of China"/>
    <n v="2"/>
    <n v="1"/>
    <x v="2"/>
    <x v="1"/>
    <m/>
    <m/>
    <m/>
    <m/>
  </r>
  <r>
    <s v="2016-01-07"/>
    <s v="2016-02-12"/>
    <s v="2016-02-19"/>
    <s v="2016-02-19"/>
    <n v="36"/>
    <n v="43"/>
    <x v="1"/>
    <s v="FOB"/>
    <s v="SEA"/>
    <n v="1"/>
    <m/>
    <s v="TRUCK"/>
    <s v="HAMBURG"/>
    <s v="1"/>
    <s v="29931/2015/1"/>
    <n v="52"/>
    <s v="SS16"/>
    <s v="WINK ACCESSORIES B.V"/>
    <s v="CONSOLIDATION"/>
    <m/>
    <n v="1"/>
    <n v="209"/>
    <m/>
    <m/>
    <m/>
    <n v="23600"/>
    <n v="7.95"/>
    <s v="People's Republic of China"/>
    <n v="6"/>
    <n v="2"/>
    <x v="2"/>
    <x v="1"/>
    <m/>
    <m/>
    <m/>
    <m/>
  </r>
  <r>
    <s v="2016-01-07"/>
    <s v="2016-02-12"/>
    <s v="2016-02-19"/>
    <s v="2016-02-19"/>
    <n v="36"/>
    <n v="43"/>
    <x v="1"/>
    <s v="FOB"/>
    <s v="SEA"/>
    <n v="1"/>
    <m/>
    <s v="TRUCK"/>
    <s v="HAMBURG"/>
    <s v="1"/>
    <s v="30070/2015/1"/>
    <n v="52"/>
    <s v="SS16"/>
    <s v="FUJIAN ONETOUCH BUSINESS SERVICE CO."/>
    <s v="CONSOLIDATION"/>
    <m/>
    <n v="1"/>
    <n v="263"/>
    <m/>
    <m/>
    <m/>
    <n v="5458"/>
    <n v="5.09"/>
    <s v="People's Republic of China"/>
    <n v="4"/>
    <n v="2"/>
    <x v="2"/>
    <x v="1"/>
    <m/>
    <m/>
    <m/>
    <m/>
  </r>
  <r>
    <s v="2016-01-08"/>
    <s v="2016-02-22"/>
    <s v="2016-02-26"/>
    <s v="2016-02-26"/>
    <n v="45"/>
    <n v="49"/>
    <x v="3"/>
    <s v="FOB"/>
    <s v="SEA"/>
    <n v="0"/>
    <s v="CPSU1818503"/>
    <s v="RAILWAY"/>
    <s v="GDAŃSK"/>
    <s v="1"/>
    <s v="61828/SS16/2"/>
    <n v="52"/>
    <s v="SS16"/>
    <s v="FASHION WEAR INT'L (AGENT)"/>
    <s v="FCL"/>
    <m/>
    <n v="1"/>
    <n v="1075"/>
    <n v="1"/>
    <n v="0"/>
    <n v="0"/>
    <n v="21521"/>
    <n v="14.54"/>
    <s v="Bangladesh"/>
    <n v="10"/>
    <n v="4"/>
    <x v="2"/>
    <x v="1"/>
    <m/>
    <m/>
    <m/>
    <m/>
  </r>
  <r>
    <s v="2016-01-11"/>
    <s v="2016-02-06"/>
    <s v="2016-02-12"/>
    <s v="2016-02-12"/>
    <n v="26"/>
    <n v="32"/>
    <x v="7"/>
    <s v="FOB"/>
    <s v="SEA"/>
    <n v="1"/>
    <s v="LCL"/>
    <s v="TRUCK"/>
    <s v="HAMBURG"/>
    <s v="1"/>
    <s v="20991/2015/11"/>
    <n v="54"/>
    <s v="SS16"/>
    <s v="SANGOTRA FASHIONS"/>
    <s v="LCL"/>
    <m/>
    <n v="1"/>
    <n v="208"/>
    <n v="0"/>
    <n v="0"/>
    <n v="0"/>
    <n v="4000"/>
    <n v="6.24"/>
    <s v="India"/>
    <n v="4"/>
    <n v="2"/>
    <x v="2"/>
    <x v="1"/>
    <m/>
    <m/>
    <m/>
    <m/>
  </r>
  <r>
    <s v="2016-01-11"/>
    <s v="2016-02-27"/>
    <s v="2016-03-02"/>
    <s v="2016-03-02"/>
    <n v="47"/>
    <n v="51"/>
    <x v="0"/>
    <s v="FOB"/>
    <s v="SEA"/>
    <n v="0"/>
    <s v="MSKU3440328"/>
    <s v="TRUCK"/>
    <s v="GDAŃSK"/>
    <s v="1"/>
    <s v="29754/2015/6"/>
    <n v="51"/>
    <s v="SS16"/>
    <s v="BOK CO., LTD."/>
    <s v="FCL"/>
    <m/>
    <n v="1"/>
    <n v="706"/>
    <n v="1"/>
    <n v="0"/>
    <n v="0"/>
    <n v="5798"/>
    <n v="26.39"/>
    <s v="People's Republic of China"/>
    <n v="18"/>
    <n v="8"/>
    <x v="1"/>
    <x v="1"/>
    <m/>
    <m/>
    <m/>
    <m/>
  </r>
  <r>
    <s v="2016-01-11"/>
    <s v="2016-02-27"/>
    <s v="2016-03-02"/>
    <s v="2016-03-02"/>
    <n v="47"/>
    <n v="51"/>
    <x v="2"/>
    <s v="FOB"/>
    <s v="SEA"/>
    <n v="0"/>
    <s v="MRKU6866547"/>
    <s v="TRUCK"/>
    <s v="GDAŃSK"/>
    <s v="1"/>
    <s v="24550/2015/2"/>
    <n v="54"/>
    <s v="SS16"/>
    <s v="XIAMEN JINMAO LOGIST"/>
    <s v="FCL"/>
    <m/>
    <n v="1"/>
    <n v="1060"/>
    <n v="1"/>
    <n v="0"/>
    <n v="0"/>
    <n v="26612"/>
    <n v="23.05"/>
    <s v="People's Republic of China"/>
    <n v="16"/>
    <n v="7"/>
    <x v="1"/>
    <x v="1"/>
    <m/>
    <m/>
    <m/>
    <m/>
  </r>
  <r>
    <s v="2016-01-13"/>
    <s v="2016-01-16"/>
    <s v="2016-01-22"/>
    <s v="2016-01-22"/>
    <n v="3"/>
    <n v="9"/>
    <x v="10"/>
    <s v="DDU"/>
    <s v="AIR"/>
    <n v="1"/>
    <s v="AIR"/>
    <s v="TRUCK"/>
    <s v="WARSZAWA"/>
    <s v="1"/>
    <s v="25868/2015/3"/>
    <n v="54"/>
    <s v="SS16"/>
    <s v="SRI LAKSHMI FABRICS"/>
    <s v="AIR"/>
    <n v="1"/>
    <m/>
    <n v="210"/>
    <n v="0"/>
    <n v="0"/>
    <n v="0"/>
    <n v="4637"/>
    <m/>
    <s v="India"/>
    <n v="0"/>
    <n v="0"/>
    <x v="2"/>
    <x v="1"/>
    <m/>
    <m/>
    <m/>
    <m/>
  </r>
  <r>
    <s v="2016-01-13"/>
    <s v="2016-02-11"/>
    <s v="2016-02-16"/>
    <s v="2016-02-16"/>
    <n v="29"/>
    <n v="34"/>
    <x v="4"/>
    <s v="FOB"/>
    <s v="SEA"/>
    <n v="0"/>
    <s v="MSKU6581546"/>
    <s v="RAILWAY"/>
    <s v="GDAŃSK"/>
    <s v="1"/>
    <s v="32380/2015/5"/>
    <n v="51"/>
    <s v="SS16"/>
    <s v="BEEKO"/>
    <s v="FCL"/>
    <m/>
    <n v="1"/>
    <n v="1103"/>
    <n v="0"/>
    <n v="1"/>
    <n v="0"/>
    <n v="13138"/>
    <n v="46.91"/>
    <s v="People's Republic of China"/>
    <n v="33"/>
    <n v="14"/>
    <x v="0"/>
    <x v="1"/>
    <m/>
    <m/>
    <m/>
    <m/>
  </r>
  <r>
    <s v="2016-01-13"/>
    <s v="2016-02-11"/>
    <s v="2016-02-18"/>
    <s v="2016-02-18"/>
    <n v="29"/>
    <n v="36"/>
    <x v="12"/>
    <s v="FOB"/>
    <s v="SEA"/>
    <n v="0"/>
    <s v="MSKU7367539"/>
    <s v="RAILWAY"/>
    <s v="GDAŃSK"/>
    <s v="1"/>
    <s v="35144/2015/4"/>
    <n v="51"/>
    <s v="SS16"/>
    <s v="HANGZHOU JASON TRAD"/>
    <s v="FCL"/>
    <m/>
    <n v="1"/>
    <n v="794"/>
    <n v="1"/>
    <n v="0"/>
    <n v="0"/>
    <n v="6130"/>
    <n v="20.79"/>
    <s v="People's Republic of China"/>
    <n v="15"/>
    <n v="6"/>
    <x v="1"/>
    <x v="1"/>
    <m/>
    <m/>
    <m/>
    <m/>
  </r>
  <r>
    <s v="2016-01-14"/>
    <s v="2016-01-17"/>
    <s v="2016-01-26"/>
    <s v="2016-01-26"/>
    <n v="3"/>
    <n v="12"/>
    <x v="10"/>
    <s v="DDU"/>
    <s v="AIR"/>
    <n v="1"/>
    <s v="AIR"/>
    <s v="TRUCK"/>
    <s v="WARSZAWA"/>
    <s v="1"/>
    <s v="25868/2015/1"/>
    <n v="54"/>
    <s v="SS16"/>
    <s v="SRI LAKSHMI FABRICS"/>
    <s v="AIR"/>
    <n v="1"/>
    <m/>
    <n v="377"/>
    <n v="0"/>
    <n v="0"/>
    <n v="0"/>
    <n v="7556"/>
    <n v="4.2"/>
    <s v="India"/>
    <n v="3"/>
    <n v="1"/>
    <x v="2"/>
    <x v="1"/>
    <m/>
    <m/>
    <m/>
    <m/>
  </r>
  <r>
    <s v="2016-01-15"/>
    <s v="2016-01-18"/>
    <s v="2016-01-25"/>
    <s v="2016-01-25"/>
    <n v="3"/>
    <n v="10"/>
    <x v="10"/>
    <s v="DDU"/>
    <s v="AIR"/>
    <n v="1"/>
    <s v="AIR"/>
    <s v="TRUCK"/>
    <s v="FRANKFURT"/>
    <s v="1"/>
    <s v="21046/2015/13"/>
    <n v="54"/>
    <s v="SS16"/>
    <s v="NINGBO MIAORUI"/>
    <s v="AIR"/>
    <n v="1"/>
    <m/>
    <n v="497"/>
    <n v="0"/>
    <n v="0"/>
    <n v="0"/>
    <n v="8554"/>
    <n v="15.67"/>
    <s v="People's Republic of China"/>
    <n v="11"/>
    <n v="5"/>
    <x v="2"/>
    <x v="1"/>
    <m/>
    <m/>
    <m/>
    <m/>
  </r>
  <r>
    <s v="2016-01-15"/>
    <s v="2016-01-26"/>
    <s v="2016-02-01"/>
    <s v="2016-02-01"/>
    <n v="11"/>
    <n v="17"/>
    <x v="10"/>
    <s v="DDU"/>
    <s v="RAILWAY"/>
    <n v="0"/>
    <s v="GVDU5069335"/>
    <s v="RAILWAY"/>
    <s v="MAŁASZEWICZE"/>
    <s v="1"/>
    <s v="25636/2015/1"/>
    <n v="54"/>
    <s v="SS16"/>
    <s v="NINGBO YINZHOU VANDK"/>
    <s v="FCL"/>
    <m/>
    <n v="1"/>
    <n v="1073"/>
    <n v="0"/>
    <n v="1"/>
    <n v="0"/>
    <n v="17052"/>
    <m/>
    <s v="People's Republic of China"/>
    <n v="0"/>
    <n v="0"/>
    <x v="2"/>
    <x v="1"/>
    <m/>
    <m/>
    <m/>
    <m/>
  </r>
  <r>
    <s v="2016-01-15"/>
    <s v="2016-02-22"/>
    <s v="2016-02-25"/>
    <s v="2016-02-25"/>
    <n v="38"/>
    <n v="41"/>
    <x v="1"/>
    <s v="FOB"/>
    <s v="SEA"/>
    <n v="0"/>
    <s v="CAIU8484177"/>
    <s v="RAILWAY"/>
    <s v="GDAŃSK"/>
    <s v="1"/>
    <s v="22034/2015/2"/>
    <n v="54"/>
    <s v="SS16"/>
    <s v="ZHUJI YUANJIN"/>
    <s v="FCL"/>
    <m/>
    <n v="1"/>
    <n v="3711"/>
    <n v="0"/>
    <n v="0"/>
    <n v="1"/>
    <n v="70865"/>
    <n v="58.18"/>
    <s v="People's Republic of China"/>
    <n v="41"/>
    <n v="17"/>
    <x v="0"/>
    <x v="0"/>
    <m/>
    <m/>
    <m/>
    <m/>
  </r>
  <r>
    <s v="2016-01-15"/>
    <s v="2016-02-22"/>
    <s v="2016-02-29"/>
    <s v="2016-02-29"/>
    <n v="38"/>
    <n v="45"/>
    <x v="1"/>
    <s v="FOB"/>
    <s v="SEA"/>
    <n v="1"/>
    <s v="LCL"/>
    <s v="TRUCK"/>
    <s v="GDAŃSK"/>
    <s v="1"/>
    <s v="21817/2015/2"/>
    <n v="52"/>
    <s v="SS16"/>
    <s v="SHANGHAI QUEENSHOW"/>
    <s v="LCL"/>
    <m/>
    <n v="1"/>
    <n v="32"/>
    <n v="0"/>
    <n v="0"/>
    <n v="0"/>
    <n v="2080"/>
    <n v="2.5"/>
    <s v="People's Republic of China"/>
    <n v="2"/>
    <n v="1"/>
    <x v="2"/>
    <x v="1"/>
    <m/>
    <m/>
    <m/>
    <m/>
  </r>
  <r>
    <s v="2016-01-15"/>
    <s v="2016-02-22"/>
    <s v="2016-02-29"/>
    <s v="2016-02-29"/>
    <n v="38"/>
    <n v="45"/>
    <x v="1"/>
    <s v="FOB"/>
    <s v="SEA"/>
    <n v="1"/>
    <s v="LCL"/>
    <s v="TRUCK"/>
    <s v="GDAŃSK"/>
    <s v="1"/>
    <s v="23568/2015/3"/>
    <n v="52"/>
    <s v="SS16"/>
    <s v="BRIGHT SHOW INT.LTD"/>
    <s v="LCL"/>
    <m/>
    <n v="1"/>
    <n v="516"/>
    <n v="0"/>
    <n v="0"/>
    <n v="0"/>
    <n v="6380"/>
    <n v="12.73"/>
    <s v="People's Republic of China"/>
    <n v="9"/>
    <n v="4"/>
    <x v="2"/>
    <x v="1"/>
    <m/>
    <m/>
    <m/>
    <m/>
  </r>
  <r>
    <s v="2016-01-16"/>
    <s v="2016-01-20"/>
    <s v="2016-01-21"/>
    <s v="2016-01-21"/>
    <n v="4"/>
    <n v="5"/>
    <x v="10"/>
    <s v="DDU"/>
    <s v="AIR"/>
    <n v="1"/>
    <s v="AIR"/>
    <s v="TRUCK"/>
    <s v="FRANKFURT"/>
    <s v="1"/>
    <s v="20467/2015/19"/>
    <n v="54"/>
    <s v="SS16"/>
    <s v="INNOVATION DESIGN (AGENT)"/>
    <s v="AIR"/>
    <n v="1"/>
    <m/>
    <n v="197"/>
    <n v="0"/>
    <n v="0"/>
    <n v="0"/>
    <n v="2613"/>
    <n v="4.42"/>
    <s v="Bangladesh"/>
    <n v="3"/>
    <n v="1"/>
    <x v="2"/>
    <x v="1"/>
    <m/>
    <m/>
    <m/>
    <m/>
  </r>
  <r>
    <s v="2016-01-16"/>
    <s v="2016-01-25"/>
    <s v="2016-01-26"/>
    <s v="2016-01-26"/>
    <n v="9"/>
    <n v="10"/>
    <x v="11"/>
    <s v="FCA"/>
    <s v="TRUCK"/>
    <n v="1"/>
    <s v="TRUCK"/>
    <s v="TRUCK"/>
    <s v="ŁÓDŹ"/>
    <s v="1"/>
    <s v="21779/2015/3"/>
    <n v="54"/>
    <s v="SS16"/>
    <s v="FATIH TEKSTIL SANAYI"/>
    <s v="LCL"/>
    <m/>
    <n v="1"/>
    <n v="47"/>
    <n v="0"/>
    <n v="0"/>
    <n v="0"/>
    <n v="6610"/>
    <n v="3.39"/>
    <s v="Turkey"/>
    <n v="2"/>
    <n v="1"/>
    <x v="2"/>
    <x v="1"/>
    <m/>
    <m/>
    <m/>
    <m/>
  </r>
  <r>
    <s v="2016-01-17"/>
    <s v="2016-01-21"/>
    <s v="2016-01-25"/>
    <s v="2016-01-25"/>
    <n v="4"/>
    <n v="8"/>
    <x v="10"/>
    <s v="DDU"/>
    <s v="AIR"/>
    <n v="1"/>
    <s v="AIR"/>
    <s v="TRUCK"/>
    <s v="WARSZAWA"/>
    <s v="1"/>
    <s v="20214/2015/7"/>
    <n v="54"/>
    <s v="SS16"/>
    <s v="LICHEE APPAREL (AGENT)"/>
    <s v="AIR"/>
    <n v="1"/>
    <m/>
    <n v="491"/>
    <n v="0"/>
    <n v="0"/>
    <n v="0"/>
    <n v="7969"/>
    <m/>
    <s v="India"/>
    <n v="0"/>
    <n v="0"/>
    <x v="2"/>
    <x v="1"/>
    <m/>
    <m/>
    <m/>
    <m/>
  </r>
  <r>
    <s v="2016-01-18"/>
    <s v="2016-02-18"/>
    <s v="2016-02-24"/>
    <s v="2016-02-24"/>
    <n v="31"/>
    <n v="37"/>
    <x v="0"/>
    <s v="FOB"/>
    <s v="SEA"/>
    <n v="0"/>
    <s v="PONU1901930"/>
    <s v="RAILWAY"/>
    <s v="GDAŃSK"/>
    <s v="1"/>
    <s v="21046/2015/14"/>
    <n v="54"/>
    <s v="SS16"/>
    <s v="NINGBO MIAORUI"/>
    <s v="FCL"/>
    <m/>
    <n v="1"/>
    <n v="2052"/>
    <n v="0"/>
    <n v="1"/>
    <n v="0"/>
    <n v="37047"/>
    <n v="52.06"/>
    <s v="People's Republic of China"/>
    <n v="36"/>
    <n v="16"/>
    <x v="0"/>
    <x v="0"/>
    <m/>
    <m/>
    <m/>
    <m/>
  </r>
  <r>
    <s v="2016-01-18"/>
    <s v="2016-02-29"/>
    <s v="2016-03-03"/>
    <s v="2016-03-03"/>
    <n v="42"/>
    <n v="45"/>
    <x v="2"/>
    <s v="FOB"/>
    <s v="SEA"/>
    <n v="0"/>
    <s v="TTNU5337029"/>
    <s v="TRUCK"/>
    <s v="GDAŃSK"/>
    <s v="1"/>
    <s v="61735/SS16/5"/>
    <n v="52"/>
    <s v="SS16"/>
    <s v="QUANZHOU CEREALS O&amp;F"/>
    <s v="FCL"/>
    <m/>
    <n v="1"/>
    <n v="1683"/>
    <n v="0"/>
    <n v="1"/>
    <n v="0"/>
    <n v="29538"/>
    <n v="43.86"/>
    <s v="People's Republic of China"/>
    <n v="31"/>
    <n v="13"/>
    <x v="0"/>
    <x v="1"/>
    <m/>
    <m/>
    <m/>
    <m/>
  </r>
  <r>
    <s v="2016-01-18"/>
    <s v="2016-02-29"/>
    <s v="2016-03-04"/>
    <s v="2016-03-04"/>
    <n v="42"/>
    <n v="46"/>
    <x v="2"/>
    <s v="FOB"/>
    <s v="SEA"/>
    <n v="0"/>
    <s v="GATU4347168"/>
    <s v="TRUCK"/>
    <s v="GDAŃSK"/>
    <s v="1"/>
    <s v="28831/2015/3"/>
    <n v="51"/>
    <s v="SS16"/>
    <s v="XIAMEN BESTWAY"/>
    <s v="FCL"/>
    <m/>
    <n v="1"/>
    <n v="911"/>
    <n v="0"/>
    <n v="1"/>
    <n v="0"/>
    <n v="11656"/>
    <n v="48.22"/>
    <s v="People's Republic of China"/>
    <n v="34"/>
    <n v="14"/>
    <x v="0"/>
    <x v="1"/>
    <m/>
    <m/>
    <m/>
    <m/>
  </r>
  <r>
    <s v="2016-01-18"/>
    <s v="2016-02-29"/>
    <s v="2016-03-04"/>
    <s v="2016-03-04"/>
    <n v="42"/>
    <n v="46"/>
    <x v="2"/>
    <s v="FOB"/>
    <s v="SEA"/>
    <n v="0"/>
    <s v="HLXU2394353"/>
    <s v="RAILWAY"/>
    <s v="GDAŃSK"/>
    <s v="1"/>
    <s v="29335/2015/1"/>
    <n v="54"/>
    <s v="SS16"/>
    <s v="FUJIAN GREEN GROUP"/>
    <s v="FCL"/>
    <m/>
    <n v="1"/>
    <n v="736"/>
    <n v="1"/>
    <n v="0"/>
    <n v="0"/>
    <n v="12529"/>
    <n v="20.83"/>
    <s v="People's Republic of China"/>
    <n v="15"/>
    <n v="6"/>
    <x v="1"/>
    <x v="1"/>
    <m/>
    <m/>
    <m/>
    <m/>
  </r>
  <r>
    <s v="2016-01-19"/>
    <s v="2016-02-12"/>
    <s v="2016-02-19"/>
    <s v="2016-02-19"/>
    <n v="24"/>
    <n v="31"/>
    <x v="7"/>
    <s v="FOB"/>
    <s v="SEA"/>
    <n v="1"/>
    <s v="LCL"/>
    <s v="TRUCK"/>
    <s v="HAMBURG"/>
    <s v="1"/>
    <s v="21016/2015/3"/>
    <n v="52"/>
    <s v="SS16"/>
    <s v="KANAHIYA OVERSEAS PVT LTD"/>
    <s v="LCL"/>
    <m/>
    <n v="1"/>
    <n v="257"/>
    <n v="0"/>
    <n v="0"/>
    <n v="0"/>
    <n v="5607"/>
    <n v="1.18"/>
    <s v="India"/>
    <n v="1"/>
    <n v="0"/>
    <x v="2"/>
    <x v="1"/>
    <m/>
    <m/>
    <m/>
    <m/>
  </r>
  <r>
    <s v="2016-01-20"/>
    <s v="2016-01-21"/>
    <s v="2016-01-27"/>
    <s v="2016-01-27"/>
    <n v="1"/>
    <n v="7"/>
    <x v="10"/>
    <s v="DDU"/>
    <s v="AIR"/>
    <n v="1"/>
    <s v="AIR"/>
    <s v="TRUCK"/>
    <s v="WARSZAWA"/>
    <s v="1"/>
    <s v="21017/2015/3"/>
    <n v="54"/>
    <s v="SS16"/>
    <s v="SEER GLOBAL LTD."/>
    <s v="AIR"/>
    <n v="1"/>
    <m/>
    <n v="206"/>
    <n v="0"/>
    <n v="0"/>
    <n v="0"/>
    <n v="4208"/>
    <n v="6.36"/>
    <s v="India"/>
    <n v="4"/>
    <n v="2"/>
    <x v="2"/>
    <x v="1"/>
    <m/>
    <m/>
    <m/>
    <m/>
  </r>
  <r>
    <s v="2016-01-20"/>
    <s v="2016-02-18"/>
    <s v="2016-02-25"/>
    <s v="2016-02-25"/>
    <n v="29"/>
    <n v="36"/>
    <x v="4"/>
    <s v="FOB"/>
    <s v="SEA"/>
    <n v="0"/>
    <s v="MRKU4682725"/>
    <s v="RAILWAY"/>
    <s v="GDAŃSK"/>
    <s v="1"/>
    <s v="62068/SS16/2"/>
    <n v="51"/>
    <s v="SS16"/>
    <s v="YONGXINGLONG CHILDRE"/>
    <s v="FCL"/>
    <m/>
    <n v="1"/>
    <n v="1284"/>
    <n v="0"/>
    <n v="1"/>
    <n v="0"/>
    <n v="12553"/>
    <n v="31.47"/>
    <s v="People's Republic of China"/>
    <n v="22"/>
    <n v="9"/>
    <x v="1"/>
    <x v="1"/>
    <m/>
    <m/>
    <m/>
    <m/>
  </r>
  <r>
    <s v="2016-01-20"/>
    <s v="2016-02-29"/>
    <s v="2016-03-04"/>
    <s v="2016-03-04"/>
    <n v="40"/>
    <n v="44"/>
    <x v="3"/>
    <s v="FOB"/>
    <s v="SEA"/>
    <n v="1"/>
    <s v="CAXU8180392"/>
    <s v="RAILWAY"/>
    <s v="GDAŃSK"/>
    <s v="1"/>
    <s v="20376/2015/25"/>
    <n v="54"/>
    <s v="SS16"/>
    <s v="TRANSFIGURE CLOTHING (AGENT)"/>
    <s v="CONSOLIDATION"/>
    <m/>
    <n v="1"/>
    <n v="2385"/>
    <n v="0"/>
    <n v="0"/>
    <n v="1"/>
    <n v="46236"/>
    <n v="29.63"/>
    <s v="Bangladesh"/>
    <n v="21"/>
    <n v="9"/>
    <x v="1"/>
    <x v="1"/>
    <m/>
    <m/>
    <m/>
    <m/>
  </r>
  <r>
    <s v="2016-01-20"/>
    <s v="2016-02-29"/>
    <s v="2016-03-04"/>
    <s v="2016-03-04"/>
    <n v="40"/>
    <n v="44"/>
    <x v="3"/>
    <s v="FOB"/>
    <s v="SEA"/>
    <n v="1"/>
    <m/>
    <s v="RAILWAY"/>
    <s v="GDAŃSK"/>
    <s v="1"/>
    <s v="20376/2015/27"/>
    <n v="54"/>
    <s v="SS16"/>
    <s v="TRANSFIGURE CLOTHING (AGENT)"/>
    <s v="CONSOLIDATION"/>
    <m/>
    <n v="1"/>
    <n v="2965"/>
    <m/>
    <m/>
    <m/>
    <n v="54205"/>
    <n v="39.200000000000003"/>
    <s v="Bangladesh"/>
    <n v="27"/>
    <n v="12"/>
    <x v="1"/>
    <x v="1"/>
    <m/>
    <m/>
    <m/>
    <m/>
  </r>
  <r>
    <s v="2016-01-20"/>
    <s v="2016-02-29"/>
    <s v="2016-03-04"/>
    <s v="2016-03-04"/>
    <n v="40"/>
    <n v="44"/>
    <x v="3"/>
    <s v="FOB"/>
    <s v="SEA"/>
    <n v="1"/>
    <s v="GESU5591868"/>
    <s v="TRUCK"/>
    <s v="GDAŃSK"/>
    <s v="1"/>
    <s v="19692/2015/3"/>
    <n v="54"/>
    <s v="SS16"/>
    <s v="ZEMTEX EXPORT LTD"/>
    <s v="CONSOLIDATION"/>
    <m/>
    <n v="1"/>
    <n v="904"/>
    <n v="0"/>
    <n v="0"/>
    <n v="1"/>
    <n v="19479"/>
    <n v="19.38"/>
    <s v="Bangladesh"/>
    <n v="14"/>
    <n v="6"/>
    <x v="2"/>
    <x v="1"/>
    <m/>
    <m/>
    <m/>
    <m/>
  </r>
  <r>
    <s v="2016-01-20"/>
    <s v="2016-02-29"/>
    <s v="2016-03-04"/>
    <s v="2016-03-04"/>
    <n v="40"/>
    <n v="44"/>
    <x v="3"/>
    <s v="FOB"/>
    <s v="SEA"/>
    <n v="1"/>
    <m/>
    <s v="TRUCK"/>
    <s v="GDAŃSK"/>
    <s v="1"/>
    <s v="20376/2015/26"/>
    <n v="54"/>
    <s v="SS16"/>
    <s v="TRANSFIGURE CLOTHING (AGENT)"/>
    <s v="CONSOLIDATION"/>
    <m/>
    <n v="1"/>
    <n v="2172"/>
    <m/>
    <m/>
    <m/>
    <n v="37590"/>
    <n v="31.68"/>
    <s v="Bangladesh"/>
    <n v="22"/>
    <n v="10"/>
    <x v="1"/>
    <x v="1"/>
    <m/>
    <m/>
    <m/>
    <m/>
  </r>
  <r>
    <s v="2016-01-20"/>
    <s v="2016-02-29"/>
    <s v="2016-03-04"/>
    <s v="2016-03-04"/>
    <n v="40"/>
    <n v="44"/>
    <x v="3"/>
    <s v="FOB"/>
    <s v="SEA"/>
    <n v="1"/>
    <m/>
    <s v="TRUCK"/>
    <s v="GDAŃSK"/>
    <s v="1"/>
    <s v="25648/2015/5"/>
    <n v="54"/>
    <s v="SS16"/>
    <s v="ASROTEX"/>
    <s v="CONSOLIDATION"/>
    <m/>
    <n v="1"/>
    <n v="198"/>
    <m/>
    <m/>
    <m/>
    <n v="3502"/>
    <n v="3.59"/>
    <s v="Bangladesh"/>
    <n v="3"/>
    <n v="1"/>
    <x v="2"/>
    <x v="1"/>
    <m/>
    <m/>
    <m/>
    <m/>
  </r>
  <r>
    <s v="2016-01-21"/>
    <s v="2016-02-27"/>
    <s v="2016-03-01"/>
    <s v="2016-03-01"/>
    <n v="37"/>
    <n v="40"/>
    <x v="14"/>
    <s v="FOB"/>
    <s v="SEA"/>
    <n v="0"/>
    <s v="PONU1943935"/>
    <s v="RAILWAY"/>
    <s v="GDAŃSK"/>
    <s v="1"/>
    <s v="28831/2015/4"/>
    <n v="51"/>
    <s v="SS16"/>
    <s v="XIAMEN BESTWAY"/>
    <s v="FCL"/>
    <m/>
    <n v="1"/>
    <n v="2081"/>
    <n v="0"/>
    <n v="1"/>
    <n v="0"/>
    <n v="23372"/>
    <n v="49.23"/>
    <s v="People's Republic of China"/>
    <n v="34"/>
    <n v="15"/>
    <x v="0"/>
    <x v="0"/>
    <m/>
    <m/>
    <m/>
    <m/>
  </r>
  <r>
    <s v="2016-01-22"/>
    <s v="2016-01-29"/>
    <s v="2016-01-29"/>
    <s v="2016-01-29"/>
    <n v="7"/>
    <n v="7"/>
    <x v="11"/>
    <s v="FCA"/>
    <s v="TRUCK"/>
    <n v="1"/>
    <m/>
    <s v="TRUCK"/>
    <s v="ŁÓDŹ"/>
    <s v="1"/>
    <s v="21779/2015/2"/>
    <n v="54"/>
    <s v="SS16"/>
    <s v="FATIH TEKSTIL SANAYI"/>
    <s v="LCL"/>
    <m/>
    <n v="1"/>
    <n v="210"/>
    <n v="0"/>
    <n v="0"/>
    <n v="0"/>
    <n v="26458"/>
    <n v="15.12"/>
    <s v="Turkey"/>
    <n v="11"/>
    <n v="5"/>
    <x v="2"/>
    <x v="1"/>
    <m/>
    <m/>
    <m/>
    <m/>
  </r>
  <r>
    <s v="2016-01-22"/>
    <s v="2016-02-17"/>
    <s v="2016-02-23"/>
    <s v="2016-02-23"/>
    <n v="26"/>
    <n v="32"/>
    <x v="10"/>
    <s v="DDU"/>
    <s v="SEA"/>
    <n v="0"/>
    <s v="BEAU2361782"/>
    <s v="TRUCK"/>
    <s v="HAMBURG"/>
    <s v="1"/>
    <s v="20214/2015/3"/>
    <n v="54"/>
    <s v="SS16"/>
    <s v="LICHEE APPAREL (AGENT)"/>
    <s v="FCL"/>
    <m/>
    <n v="1"/>
    <n v="1622"/>
    <n v="1"/>
    <n v="0"/>
    <n v="0"/>
    <n v="28059"/>
    <n v="30.32"/>
    <s v="India"/>
    <n v="21"/>
    <n v="9"/>
    <x v="1"/>
    <x v="1"/>
    <m/>
    <m/>
    <m/>
    <m/>
  </r>
  <r>
    <s v="2016-01-22"/>
    <s v="2016-02-23"/>
    <s v="2016-02-29"/>
    <s v="2016-02-29"/>
    <n v="32"/>
    <n v="38"/>
    <x v="0"/>
    <s v="FOB"/>
    <s v="SEA"/>
    <n v="1"/>
    <s v="NYKU3445283"/>
    <s v="TRUCK"/>
    <s v="HAMBURG"/>
    <s v="1"/>
    <s v="20632/2015/3"/>
    <n v="54"/>
    <s v="SS16"/>
    <s v="NINGBO JAGOO TRADING"/>
    <s v="CONSOLIDATION"/>
    <m/>
    <n v="1"/>
    <n v="290"/>
    <n v="1"/>
    <n v="0"/>
    <n v="0"/>
    <n v="5448"/>
    <n v="8.9600000000000009"/>
    <s v="People's Republic of China"/>
    <n v="6"/>
    <n v="3"/>
    <x v="2"/>
    <x v="1"/>
    <m/>
    <m/>
    <m/>
    <m/>
  </r>
  <r>
    <s v="2016-01-22"/>
    <s v="2016-02-23"/>
    <s v="2016-02-29"/>
    <s v="2016-02-29"/>
    <n v="32"/>
    <n v="38"/>
    <x v="0"/>
    <s v="FOB"/>
    <s v="SEA"/>
    <n v="1"/>
    <m/>
    <s v="TRUCK"/>
    <s v="HAMBURG"/>
    <s v="1"/>
    <s v="26514/2015/3"/>
    <n v="52"/>
    <s v="SS16"/>
    <s v="NINGBO HAITIAN"/>
    <s v="CONSOLIDATION"/>
    <m/>
    <n v="1"/>
    <n v="34"/>
    <m/>
    <m/>
    <m/>
    <n v="8541"/>
    <n v="2.06"/>
    <s v="People's Republic of China"/>
    <n v="1"/>
    <n v="1"/>
    <x v="2"/>
    <x v="1"/>
    <m/>
    <m/>
    <m/>
    <m/>
  </r>
  <r>
    <s v="2016-01-22"/>
    <s v="2016-02-29"/>
    <s v="2016-03-03"/>
    <s v="2016-03-03"/>
    <n v="38"/>
    <n v="41"/>
    <x v="1"/>
    <s v="FOB"/>
    <s v="SEA"/>
    <n v="0"/>
    <s v="HLXU5204858"/>
    <s v="TRUCK"/>
    <s v="GDAŃSK"/>
    <s v="1"/>
    <s v="30271/2015/1"/>
    <n v="54"/>
    <s v="SS16"/>
    <s v="JOC GREAT WALL CORP."/>
    <s v="FCL"/>
    <m/>
    <n v="1"/>
    <n v="842"/>
    <n v="0"/>
    <n v="1"/>
    <n v="0"/>
    <n v="59825"/>
    <n v="36.82"/>
    <s v="People's Republic of China"/>
    <n v="26"/>
    <n v="11"/>
    <x v="1"/>
    <x v="1"/>
    <m/>
    <m/>
    <m/>
    <m/>
  </r>
  <r>
    <s v="2016-01-22"/>
    <s v="2016-02-29"/>
    <s v="2016-03-03"/>
    <s v="2016-03-03"/>
    <n v="38"/>
    <n v="41"/>
    <x v="1"/>
    <s v="FOB"/>
    <s v="SEA"/>
    <n v="0"/>
    <s v="HLXU1308026,TCLU9500263"/>
    <s v="TRUCK"/>
    <s v="GDAŃSK"/>
    <s v="1"/>
    <s v="21822/2015/3"/>
    <n v="52"/>
    <s v="SS16"/>
    <s v="ZHENJIANG S&amp;C"/>
    <s v="FCL"/>
    <m/>
    <n v="1"/>
    <n v="2811"/>
    <n v="1"/>
    <n v="0"/>
    <n v="1"/>
    <n v="47095"/>
    <n v="54.8"/>
    <s v="People's Republic of China"/>
    <n v="38"/>
    <n v="16"/>
    <x v="0"/>
    <x v="0"/>
    <m/>
    <m/>
    <m/>
    <m/>
  </r>
  <r>
    <s v="2016-01-22"/>
    <s v="2016-02-29"/>
    <s v="2016-03-03"/>
    <s v="2016-03-03"/>
    <n v="38"/>
    <n v="41"/>
    <x v="1"/>
    <s v="FOB"/>
    <s v="SEA"/>
    <n v="1"/>
    <s v="TCLU9500263"/>
    <s v="TRUCK"/>
    <s v="GDAŃSK"/>
    <s v="1"/>
    <s v="19960/2015/4"/>
    <n v="54"/>
    <s v="SS16"/>
    <s v="SUMEC TEXTILE"/>
    <s v="CONSOLIDATION"/>
    <m/>
    <n v="1"/>
    <n v="509"/>
    <n v="0"/>
    <n v="0"/>
    <n v="1"/>
    <n v="5089"/>
    <n v="11.39"/>
    <s v="People's Republic of China"/>
    <n v="8"/>
    <n v="3"/>
    <x v="2"/>
    <x v="1"/>
    <m/>
    <m/>
    <m/>
    <m/>
  </r>
  <r>
    <s v="2016-01-22"/>
    <s v="2016-02-29"/>
    <s v="2016-03-03"/>
    <s v="2016-03-03"/>
    <n v="38"/>
    <n v="41"/>
    <x v="1"/>
    <s v="FOB"/>
    <s v="SEA"/>
    <n v="1"/>
    <m/>
    <s v="TRUCK"/>
    <s v="GDAŃSK"/>
    <s v="1"/>
    <s v="61545/SS16/2"/>
    <n v="52"/>
    <s v="SS16"/>
    <s v="EUMETEX COMPANY"/>
    <s v="CONSOLIDATION"/>
    <m/>
    <n v="1"/>
    <n v="2016"/>
    <m/>
    <m/>
    <m/>
    <n v="33558"/>
    <n v="33.42"/>
    <s v="People's Republic of China"/>
    <n v="23"/>
    <n v="10"/>
    <x v="1"/>
    <x v="1"/>
    <m/>
    <m/>
    <m/>
    <m/>
  </r>
  <r>
    <s v="2016-01-22"/>
    <s v="2016-03-01"/>
    <s v="2016-03-07"/>
    <s v="2016-03-07"/>
    <n v="39"/>
    <n v="45"/>
    <x v="1"/>
    <s v="FOB"/>
    <s v="SEA"/>
    <n v="0"/>
    <s v="HLXU4380805,HLXU5299468"/>
    <s v="RAILWAY"/>
    <s v="GDAŃSK"/>
    <s v="1"/>
    <s v="62805/SS16/2"/>
    <n v="52"/>
    <s v="SS16"/>
    <s v="SUZHOU QINJIAN I/E"/>
    <s v="FCL"/>
    <m/>
    <n v="1"/>
    <n v="5048"/>
    <n v="0"/>
    <n v="2"/>
    <n v="0"/>
    <n v="99622"/>
    <n v="100.13"/>
    <s v="People's Republic of China"/>
    <n v="70"/>
    <n v="30"/>
    <x v="5"/>
    <x v="5"/>
    <m/>
    <m/>
    <m/>
    <m/>
  </r>
  <r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x v="6"/>
    <x v="4"/>
    <m/>
    <m/>
    <m/>
    <m/>
  </r>
  <r>
    <s v="2016-01-23"/>
    <s v="2016-01-24"/>
    <s v="2016-02-03"/>
    <s v="2016-02-03"/>
    <n v="1"/>
    <n v="11"/>
    <x v="10"/>
    <s v="DDU"/>
    <s v="AIR"/>
    <n v="1"/>
    <s v="AIR"/>
    <s v="TRUCK"/>
    <s v="FRANKFURT"/>
    <s v="1"/>
    <s v="20231/2015/13"/>
    <n v="54"/>
    <s v="SS16"/>
    <s v="SHUDDHO MODEHAUS (AGENT)"/>
    <s v="AIR"/>
    <n v="1"/>
    <m/>
    <n v="1295"/>
    <n v="0"/>
    <n v="0"/>
    <n v="0"/>
    <n v="17715"/>
    <n v="33.409999999999997"/>
    <s v="Bangladesh"/>
    <n v="23"/>
    <n v="10"/>
    <x v="1"/>
    <x v="1"/>
    <m/>
    <m/>
    <m/>
    <m/>
  </r>
  <r>
    <s v="2016-01-23"/>
    <s v="2016-01-24"/>
    <s v="2016-02-12"/>
    <s v="2016-02-12"/>
    <n v="1"/>
    <n v="20"/>
    <x v="10"/>
    <s v="DDU"/>
    <s v="AIR"/>
    <n v="1"/>
    <s v="AIR"/>
    <s v="TRUCK"/>
    <s v="FRANKFURT"/>
    <s v="1"/>
    <s v="20231/2015/15"/>
    <n v="54"/>
    <s v="SS16"/>
    <s v="SHUDDHO MODEHAUS (AGENT)"/>
    <s v="AIR"/>
    <n v="1"/>
    <m/>
    <n v="1273"/>
    <n v="0"/>
    <n v="0"/>
    <n v="0"/>
    <n v="20344"/>
    <n v="29.55"/>
    <s v="Bangladesh"/>
    <n v="21"/>
    <n v="9"/>
    <x v="1"/>
    <x v="1"/>
    <m/>
    <m/>
    <m/>
    <m/>
  </r>
  <r>
    <s v="2016-01-23"/>
    <s v="2016-02-04"/>
    <s v="2016-02-09"/>
    <s v="2016-02-09"/>
    <n v="12"/>
    <n v="17"/>
    <x v="10"/>
    <s v="DDU"/>
    <s v="AIR"/>
    <n v="1"/>
    <s v="AIR"/>
    <s v="TRUCK"/>
    <s v="FRANKFURT"/>
    <s v="1"/>
    <s v="20467/2015/20"/>
    <n v="54"/>
    <s v="SS16"/>
    <s v="INNOVATION DESIGN (AGENT)"/>
    <s v="AIR"/>
    <n v="1"/>
    <m/>
    <n v="862"/>
    <n v="0"/>
    <n v="0"/>
    <n v="0"/>
    <n v="14054"/>
    <n v="19.989999999999998"/>
    <s v="Bangladesh"/>
    <n v="14"/>
    <n v="6"/>
    <x v="2"/>
    <x v="1"/>
    <m/>
    <m/>
    <m/>
    <m/>
  </r>
  <r>
    <s v="2016-01-23"/>
    <s v="2016-02-27"/>
    <s v="2016-03-01"/>
    <s v="2016-03-01"/>
    <n v="35"/>
    <n v="38"/>
    <x v="3"/>
    <s v="FOB"/>
    <s v="SEA"/>
    <n v="1"/>
    <s v="MRKU2154708"/>
    <s v="TRUCK"/>
    <s v="GDAŃSK"/>
    <s v="1"/>
    <s v="20370/2015/6"/>
    <n v="54"/>
    <s v="SS16"/>
    <s v="SAILOR MOON CLOTHING LTD (AGENT)"/>
    <s v="CONSOLIDATION"/>
    <m/>
    <n v="1"/>
    <n v="2747"/>
    <n v="0"/>
    <n v="0"/>
    <n v="1"/>
    <n v="38960"/>
    <n v="49.13"/>
    <s v="Bangladesh"/>
    <n v="34"/>
    <n v="15"/>
    <x v="0"/>
    <x v="0"/>
    <m/>
    <m/>
    <m/>
    <m/>
  </r>
  <r>
    <s v="2016-01-23"/>
    <s v="2016-02-27"/>
    <s v="2016-03-01"/>
    <s v="2016-03-01"/>
    <n v="35"/>
    <n v="38"/>
    <x v="3"/>
    <s v="FOB"/>
    <s v="SEA"/>
    <n v="1"/>
    <m/>
    <s v="TRUCK"/>
    <s v="GDAŃSK"/>
    <s v="1"/>
    <s v="20376/2015/28"/>
    <n v="54"/>
    <s v="SS16"/>
    <s v="TRANSFIGURE CLOTHING (AGENT)"/>
    <s v="CONSOLIDATION"/>
    <m/>
    <n v="1"/>
    <n v="1520"/>
    <m/>
    <m/>
    <m/>
    <n v="25736"/>
    <n v="20.22"/>
    <s v="Bangladesh"/>
    <n v="14"/>
    <n v="6"/>
    <x v="2"/>
    <x v="1"/>
    <m/>
    <m/>
    <m/>
    <m/>
  </r>
  <r>
    <s v="2016-01-23"/>
    <s v="2016-02-27"/>
    <s v="2016-03-02"/>
    <s v="2016-03-02"/>
    <n v="35"/>
    <n v="39"/>
    <x v="3"/>
    <s v="FOB"/>
    <s v="SEA"/>
    <n v="1"/>
    <s v="MRKU2206798"/>
    <s v="RAILWAY"/>
    <s v="GDAŃSK"/>
    <s v="1"/>
    <s v="20216/2015/17"/>
    <n v="54"/>
    <s v="SS16"/>
    <s v="FAIR TRADE INT'L (AGENT)"/>
    <s v="CONSOLIDATION"/>
    <m/>
    <n v="1"/>
    <n v="1324"/>
    <n v="0"/>
    <n v="0"/>
    <n v="1"/>
    <n v="20510"/>
    <n v="24.51"/>
    <s v="Bangladesh"/>
    <n v="17"/>
    <n v="7"/>
    <x v="1"/>
    <x v="1"/>
    <m/>
    <m/>
    <m/>
    <m/>
  </r>
  <r>
    <s v="2016-01-23"/>
    <s v="2016-02-27"/>
    <s v="2016-03-02"/>
    <s v="2016-03-02"/>
    <n v="35"/>
    <n v="39"/>
    <x v="3"/>
    <s v="FOB"/>
    <s v="SEA"/>
    <n v="1"/>
    <m/>
    <s v="RAILWAY"/>
    <s v="GDAŃSK"/>
    <s v="1"/>
    <s v="20376/2015/29"/>
    <n v="54"/>
    <s v="SS16"/>
    <s v="TRANSFIGURE CLOTHING (AGENT)"/>
    <s v="CONSOLIDATION"/>
    <m/>
    <n v="1"/>
    <n v="2484"/>
    <m/>
    <m/>
    <m/>
    <n v="44554"/>
    <n v="40.86"/>
    <s v="Bangladesh"/>
    <n v="29"/>
    <n v="12"/>
    <x v="0"/>
    <x v="1"/>
    <m/>
    <m/>
    <m/>
    <m/>
  </r>
  <r>
    <s v="2016-01-23"/>
    <s v="2016-02-27"/>
    <s v="2016-03-02"/>
    <s v="2016-03-02"/>
    <n v="35"/>
    <n v="39"/>
    <x v="3"/>
    <s v="FOB"/>
    <s v="SEA"/>
    <n v="1"/>
    <s v="MRKU2283011"/>
    <s v="RAILWAY"/>
    <s v="GDAŃSK"/>
    <s v="1"/>
    <s v="20216/2015/16"/>
    <n v="54"/>
    <s v="SS16"/>
    <s v="FAIR TRADE INT'L (AGENT)"/>
    <s v="CONSOLIDATION"/>
    <m/>
    <n v="1"/>
    <n v="2217"/>
    <n v="0"/>
    <n v="0"/>
    <n v="1"/>
    <n v="37590"/>
    <n v="49"/>
    <s v="Bangladesh"/>
    <n v="34"/>
    <n v="15"/>
    <x v="0"/>
    <x v="0"/>
    <m/>
    <m/>
    <m/>
    <m/>
  </r>
  <r>
    <s v="2016-01-23"/>
    <s v="2016-02-27"/>
    <s v="2016-03-02"/>
    <s v="2016-03-02"/>
    <n v="35"/>
    <n v="39"/>
    <x v="3"/>
    <s v="FOB"/>
    <s v="SEA"/>
    <n v="1"/>
    <m/>
    <s v="RAILWAY"/>
    <s v="GDAŃSK"/>
    <s v="1"/>
    <s v="28143/2015/1"/>
    <n v="54"/>
    <s v="SS16"/>
    <s v="TEX FASHION GLOBAL (AGENT)"/>
    <s v="CONSOLIDATION"/>
    <m/>
    <n v="1"/>
    <n v="828"/>
    <m/>
    <m/>
    <m/>
    <n v="12967"/>
    <n v="19.66"/>
    <s v="Bangladesh"/>
    <n v="14"/>
    <n v="6"/>
    <x v="2"/>
    <x v="1"/>
    <m/>
    <m/>
    <m/>
    <m/>
  </r>
  <r>
    <s v="2016-01-25"/>
    <s v="2016-01-30"/>
    <s v="2016-02-03"/>
    <s v="2016-02-03"/>
    <n v="5"/>
    <n v="9"/>
    <x v="10"/>
    <s v="DDU"/>
    <s v="AIR"/>
    <n v="1"/>
    <s v="AIR"/>
    <s v="TRUCK"/>
    <s v="FRANKFURT"/>
    <s v="1"/>
    <s v="20467/2015/16"/>
    <n v="54"/>
    <s v="SS16"/>
    <s v="INNOVATION DESIGN (AGENT)"/>
    <s v="AIR"/>
    <n v="1"/>
    <m/>
    <n v="567"/>
    <n v="0"/>
    <n v="0"/>
    <n v="0"/>
    <n v="7927"/>
    <m/>
    <s v="Bangladesh"/>
    <n v="0"/>
    <n v="0"/>
    <x v="2"/>
    <x v="1"/>
    <m/>
    <m/>
    <m/>
    <m/>
  </r>
  <r>
    <s v="2016-01-25"/>
    <s v="2016-02-18"/>
    <s v="2016-02-22"/>
    <s v="2016-02-22"/>
    <n v="24"/>
    <n v="28"/>
    <x v="7"/>
    <s v="FOB"/>
    <s v="SEA"/>
    <n v="0"/>
    <s v="DFSU4219794"/>
    <s v="TRUCK"/>
    <s v="HAMBURG"/>
    <s v="1"/>
    <s v="20991/2015/12"/>
    <n v="54"/>
    <s v="SS16"/>
    <s v="SANGOTRA FASHIONS"/>
    <s v="FCL"/>
    <m/>
    <n v="1"/>
    <n v="2403"/>
    <n v="0"/>
    <n v="1"/>
    <n v="0"/>
    <n v="47171"/>
    <n v="54.4"/>
    <s v="India"/>
    <n v="38"/>
    <n v="16"/>
    <x v="0"/>
    <x v="0"/>
    <m/>
    <m/>
    <m/>
    <m/>
  </r>
  <r>
    <s v="2016-01-25"/>
    <s v="2016-02-22"/>
    <s v="2016-02-25"/>
    <s v="2016-02-25"/>
    <n v="28"/>
    <n v="31"/>
    <x v="5"/>
    <s v="FOB"/>
    <s v="SEA"/>
    <n v="1"/>
    <s v="HLBU1103461"/>
    <s v="TRUCK"/>
    <s v="HAMBURG"/>
    <s v="1"/>
    <s v="20217/2015/4"/>
    <n v="54"/>
    <s v="SS16"/>
    <s v="BLOOM CLOTHING CO. (AGENT)"/>
    <s v="CONSOLIDATION"/>
    <m/>
    <n v="1"/>
    <n v="475"/>
    <n v="1"/>
    <n v="0"/>
    <n v="0"/>
    <n v="9949"/>
    <n v="16.3"/>
    <s v="India"/>
    <n v="11"/>
    <n v="5"/>
    <x v="2"/>
    <x v="1"/>
    <m/>
    <m/>
    <m/>
    <m/>
  </r>
  <r>
    <s v="2016-01-25"/>
    <s v="2016-02-22"/>
    <s v="2016-02-25"/>
    <s v="2016-02-25"/>
    <n v="28"/>
    <n v="31"/>
    <x v="5"/>
    <s v="FOB"/>
    <s v="SEA"/>
    <n v="1"/>
    <m/>
    <s v="TRUCK"/>
    <s v="HAMBURG"/>
    <s v="1"/>
    <s v="21025/2015/5"/>
    <n v="54"/>
    <s v="SS16"/>
    <s v="KARTHIKAI TEXTILE"/>
    <s v="CONSOLIDATION"/>
    <m/>
    <n v="1"/>
    <n v="725"/>
    <m/>
    <m/>
    <m/>
    <n v="14022"/>
    <n v="13.67"/>
    <s v="India"/>
    <n v="10"/>
    <n v="4"/>
    <x v="2"/>
    <x v="1"/>
    <m/>
    <m/>
    <m/>
    <m/>
  </r>
  <r>
    <s v="2016-01-25"/>
    <s v="2016-03-05"/>
    <s v="2016-03-09"/>
    <s v="2016-03-09"/>
    <n v="40"/>
    <n v="44"/>
    <x v="2"/>
    <s v="FOB"/>
    <s v="SEA"/>
    <n v="0"/>
    <s v="MRKU2141700,MRKU2852381,MRKU7346750"/>
    <s v="RAILWAY"/>
    <s v="GDAŃSK"/>
    <s v="1"/>
    <s v="69317/SS16/1"/>
    <n v="51"/>
    <s v="SS16"/>
    <s v="VICAN FOOTWEAR"/>
    <s v="FCL"/>
    <m/>
    <n v="1"/>
    <n v="2563"/>
    <n v="1"/>
    <n v="0"/>
    <n v="2"/>
    <n v="47812"/>
    <n v="144.75"/>
    <s v="People's Republic of China"/>
    <n v="101"/>
    <n v="43"/>
    <x v="4"/>
    <x v="5"/>
    <m/>
    <m/>
    <m/>
    <m/>
  </r>
  <r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x v="5"/>
    <x v="4"/>
    <m/>
    <m/>
    <m/>
    <m/>
  </r>
  <r>
    <s v="2016-01-25"/>
    <s v="2016-03-05"/>
    <s v="2016-03-10"/>
    <s v="2016-03-10"/>
    <n v="40"/>
    <n v="45"/>
    <x v="2"/>
    <s v="FOB"/>
    <s v="SEA"/>
    <n v="0"/>
    <s v="MSKU6763216"/>
    <s v="RAILWAY"/>
    <s v="GDAŃSK"/>
    <s v="1"/>
    <s v="20194/2015/3"/>
    <n v="54"/>
    <s v="SS16"/>
    <s v="XIAMEN JUSTSUN"/>
    <s v="FCL"/>
    <m/>
    <n v="1"/>
    <n v="2480"/>
    <n v="0"/>
    <n v="1"/>
    <n v="0"/>
    <n v="28838"/>
    <n v="37.76"/>
    <s v="People's Republic of China"/>
    <n v="26"/>
    <n v="11"/>
    <x v="1"/>
    <x v="1"/>
    <m/>
    <m/>
    <m/>
    <m/>
  </r>
  <r>
    <s v="2016-01-25"/>
    <s v="2016-03-05"/>
    <s v="2016-03-10"/>
    <s v="2016-03-10"/>
    <n v="40"/>
    <n v="45"/>
    <x v="2"/>
    <s v="FOB"/>
    <s v="SEA"/>
    <n v="0"/>
    <s v="PONU1732526"/>
    <s v="RAILWAY"/>
    <s v="GDAŃSK"/>
    <s v="1"/>
    <s v="20368/2015/3"/>
    <n v="54"/>
    <s v="SS16"/>
    <s v="XIAMEN HALO WORLD"/>
    <s v="FCL"/>
    <m/>
    <n v="1"/>
    <n v="1699"/>
    <n v="0"/>
    <n v="1"/>
    <n v="0"/>
    <n v="26449"/>
    <n v="40.46"/>
    <s v="People's Republic of China"/>
    <n v="28"/>
    <n v="12"/>
    <x v="1"/>
    <x v="1"/>
    <m/>
    <m/>
    <m/>
    <m/>
  </r>
  <r>
    <s v="2016-01-26"/>
    <s v="2016-02-27"/>
    <s v="2016-03-01"/>
    <s v="2016-03-01"/>
    <n v="32"/>
    <n v="35"/>
    <x v="3"/>
    <s v="FOB"/>
    <s v="SEA"/>
    <n v="1"/>
    <s v="MRKU4040197"/>
    <s v="TRUCK"/>
    <s v="GDAŃSK"/>
    <s v="1"/>
    <s v="20376/2015/30"/>
    <n v="54"/>
    <s v="SS16"/>
    <s v="TRANSFIGURE CLOTHING (AGENT)"/>
    <s v="CONSOLIDATION"/>
    <m/>
    <n v="1"/>
    <n v="2662"/>
    <n v="0"/>
    <n v="0"/>
    <n v="1"/>
    <n v="75502"/>
    <n v="53.29"/>
    <s v="Bangladesh"/>
    <n v="37"/>
    <n v="16"/>
    <x v="0"/>
    <x v="0"/>
    <m/>
    <m/>
    <m/>
    <m/>
  </r>
  <r>
    <s v="2016-01-26"/>
    <s v="2016-02-27"/>
    <s v="2016-03-01"/>
    <s v="2016-03-01"/>
    <n v="32"/>
    <n v="35"/>
    <x v="3"/>
    <s v="FOB"/>
    <s v="SEA"/>
    <n v="1"/>
    <s v=" "/>
    <s v="TRUCK"/>
    <s v="GDAŃSK"/>
    <s v="1"/>
    <s v="20376/2015/33"/>
    <n v="54"/>
    <s v="SS16"/>
    <s v="TRANSFIGURE CLOTHING (AGENT)"/>
    <s v="CONSOLIDATION"/>
    <m/>
    <n v="1"/>
    <n v="854"/>
    <m/>
    <m/>
    <m/>
    <n v="17696"/>
    <n v="13.32"/>
    <s v="Bangladesh"/>
    <n v="9"/>
    <n v="4"/>
    <x v="2"/>
    <x v="1"/>
    <m/>
    <m/>
    <m/>
    <m/>
  </r>
  <r>
    <s v="2016-01-26"/>
    <s v="2016-02-27"/>
    <s v="2016-03-01"/>
    <s v="2016-03-01"/>
    <n v="32"/>
    <n v="35"/>
    <x v="0"/>
    <s v="FOB"/>
    <s v="SEA"/>
    <n v="0"/>
    <s v="MSKU0946333"/>
    <s v="RAILWAY"/>
    <s v="GDAŃSK"/>
    <s v="1"/>
    <s v="61445/SS16/1"/>
    <n v="51"/>
    <s v="SS16"/>
    <s v="ZHEJIANG TAIZHOU"/>
    <s v="FCL"/>
    <m/>
    <n v="1"/>
    <n v="1284"/>
    <n v="0"/>
    <n v="0"/>
    <n v="1"/>
    <n v="16964"/>
    <n v="60.87"/>
    <s v="People's Republic of China"/>
    <n v="43"/>
    <n v="18"/>
    <x v="0"/>
    <x v="0"/>
    <m/>
    <m/>
    <m/>
    <m/>
  </r>
  <r>
    <s v="2016-01-26"/>
    <s v="2016-02-27"/>
    <s v="2016-03-01"/>
    <s v="2016-03-01"/>
    <n v="32"/>
    <n v="35"/>
    <x v="0"/>
    <s v="FOB"/>
    <s v="SEA"/>
    <n v="0"/>
    <s v="PONU1479336"/>
    <s v="TRUCK"/>
    <s v="GDAŃSK"/>
    <s v="1"/>
    <s v="24125/2015/3"/>
    <n v="54"/>
    <s v="SS16"/>
    <s v="SHAOXING GOLDEN WAVE"/>
    <s v="FCL"/>
    <m/>
    <n v="1"/>
    <n v="1576"/>
    <n v="0"/>
    <n v="1"/>
    <n v="0"/>
    <n v="30915"/>
    <n v="58.45"/>
    <s v="People's Republic of China"/>
    <n v="41"/>
    <n v="18"/>
    <x v="0"/>
    <x v="0"/>
    <m/>
    <m/>
    <m/>
    <m/>
  </r>
  <r>
    <s v="2016-01-26"/>
    <s v="2016-02-27"/>
    <s v="2016-03-03"/>
    <s v="2016-03-03"/>
    <n v="32"/>
    <n v="37"/>
    <x v="0"/>
    <s v="FOB"/>
    <s v="SEA"/>
    <n v="0"/>
    <s v="MSKU7884824,MSKU8415333,TCLU5020224"/>
    <s v="RAILWAY"/>
    <s v="GDAŃSK"/>
    <s v="1"/>
    <s v="34782/2015/2"/>
    <n v="51"/>
    <s v="SS16"/>
    <s v="VICAN FOOTWEAR"/>
    <s v="FCL"/>
    <m/>
    <n v="1"/>
    <n v="1726"/>
    <n v="1"/>
    <n v="0"/>
    <n v="2"/>
    <n v="20570"/>
    <n v="154.41"/>
    <s v="People's Republic of China"/>
    <n v="108"/>
    <n v="46"/>
    <x v="5"/>
    <x v="5"/>
    <m/>
    <m/>
    <m/>
    <m/>
  </r>
  <r>
    <m/>
    <m/>
    <m/>
    <m/>
    <m/>
    <m/>
    <x v="6"/>
    <m/>
    <s v="SEA"/>
    <m/>
    <m/>
    <m/>
    <m/>
    <m/>
    <m/>
    <m/>
    <m/>
    <m/>
    <s v="FCL"/>
    <m/>
    <n v="1"/>
    <m/>
    <m/>
    <m/>
    <m/>
    <m/>
    <m/>
    <s v="People's Republic of China"/>
    <n v="0"/>
    <n v="0"/>
    <x v="5"/>
    <x v="4"/>
    <m/>
    <m/>
    <m/>
    <m/>
  </r>
  <r>
    <s v="2016-01-26"/>
    <s v="2016-02-27"/>
    <s v="2016-03-07"/>
    <s v="2016-03-07"/>
    <n v="32"/>
    <n v="41"/>
    <x v="3"/>
    <s v="FOB"/>
    <s v="SEA"/>
    <n v="1"/>
    <s v="MRKU3149347"/>
    <s v="RAILWAY"/>
    <s v="GDAŃSK"/>
    <s v="1"/>
    <s v="20808/2015/4"/>
    <n v="54"/>
    <s v="SS16"/>
    <s v="FASHION WEAR INT'L (AGENT)"/>
    <s v="CONSOLIDATION"/>
    <m/>
    <n v="1"/>
    <n v="2598"/>
    <n v="0"/>
    <n v="0"/>
    <n v="1"/>
    <n v="50734"/>
    <n v="25.53"/>
    <s v="Bangladesh"/>
    <n v="18"/>
    <n v="8"/>
    <x v="1"/>
    <x v="1"/>
    <m/>
    <m/>
    <m/>
    <m/>
  </r>
  <r>
    <s v="2016-01-26"/>
    <s v="2016-02-27"/>
    <s v="2016-03-07"/>
    <s v="2016-03-07"/>
    <n v="32"/>
    <n v="41"/>
    <x v="3"/>
    <s v="FOB"/>
    <s v="SEA"/>
    <n v="1"/>
    <m/>
    <s v="RAILWAY"/>
    <s v="GDAŃSK"/>
    <s v="1"/>
    <s v="25648/2015/2"/>
    <n v="54"/>
    <s v="SS16"/>
    <s v="ASROTEX"/>
    <s v="CONSOLIDATION"/>
    <m/>
    <n v="1"/>
    <n v="2352"/>
    <m/>
    <m/>
    <m/>
    <n v="42436"/>
    <n v="28.3"/>
    <s v="Bangladesh"/>
    <n v="20"/>
    <n v="8"/>
    <x v="1"/>
    <x v="1"/>
    <m/>
    <m/>
    <m/>
    <m/>
  </r>
  <r>
    <s v="2016-01-26"/>
    <s v="2016-02-27"/>
    <s v="2016-03-07"/>
    <s v="2016-03-07"/>
    <n v="32"/>
    <n v="41"/>
    <x v="3"/>
    <s v="FOB"/>
    <s v="SEA"/>
    <n v="1"/>
    <m/>
    <s v="RAILWAY"/>
    <s v="GDAŃSK"/>
    <s v="1"/>
    <s v="29296/2015/3"/>
    <n v="54"/>
    <s v="SS16"/>
    <s v="COTTON ZONE LTD."/>
    <s v="CONSOLIDATION"/>
    <m/>
    <n v="1"/>
    <n v="1009"/>
    <m/>
    <m/>
    <m/>
    <n v="19705"/>
    <n v="15.39"/>
    <s v="Bangladesh"/>
    <n v="11"/>
    <n v="5"/>
    <x v="2"/>
    <x v="1"/>
    <m/>
    <m/>
    <m/>
    <m/>
  </r>
  <r>
    <s v="2016-01-26"/>
    <s v="2016-02-27"/>
    <s v="2016-03-07"/>
    <s v="2016-03-07"/>
    <n v="32"/>
    <n v="41"/>
    <x v="3"/>
    <s v="FOB"/>
    <s v="SEA"/>
    <n v="1"/>
    <s v="PONU8257243"/>
    <s v="RAILWAY"/>
    <s v="GDAŃSK"/>
    <s v="1"/>
    <s v="20216/2015/20"/>
    <n v="54"/>
    <s v="SS16"/>
    <s v="FAIR TRADE INT'L (AGENT)"/>
    <s v="CONSOLIDATION"/>
    <m/>
    <n v="1"/>
    <n v="1692"/>
    <n v="0"/>
    <n v="0"/>
    <n v="1"/>
    <n v="32042"/>
    <n v="52.47"/>
    <s v="Bangladesh"/>
    <n v="37"/>
    <n v="16"/>
    <x v="0"/>
    <x v="0"/>
    <m/>
    <m/>
    <m/>
    <m/>
  </r>
  <r>
    <s v="2016-01-26"/>
    <s v="2016-02-27"/>
    <s v="2016-03-07"/>
    <s v="2016-03-07"/>
    <n v="32"/>
    <n v="41"/>
    <x v="3"/>
    <s v="FOB"/>
    <s v="SEA"/>
    <n v="1"/>
    <m/>
    <s v="RAILWAY"/>
    <s v="GDAŃSK"/>
    <s v="1"/>
    <s v="22847/2015/6"/>
    <n v="54"/>
    <s v="SS16"/>
    <s v="FASHIONTEX (AGENT)"/>
    <s v="CONSOLIDATION"/>
    <m/>
    <n v="1"/>
    <n v="724"/>
    <m/>
    <m/>
    <m/>
    <n v="11744"/>
    <n v="16.37"/>
    <s v="Bangladesh"/>
    <n v="11"/>
    <n v="5"/>
    <x v="2"/>
    <x v="1"/>
    <m/>
    <m/>
    <m/>
    <m/>
  </r>
  <r>
    <s v="2016-01-26"/>
    <s v="2016-02-27"/>
    <s v="2016-03-08"/>
    <s v="2016-03-08"/>
    <n v="32"/>
    <n v="42"/>
    <x v="3"/>
    <s v="FOB"/>
    <s v="SEA"/>
    <n v="1"/>
    <s v="MSKU8297987"/>
    <s v="TRUCK"/>
    <s v="GDAŃSK"/>
    <s v="1"/>
    <s v="20216/2015/19"/>
    <n v="54"/>
    <s v="SS16"/>
    <s v="FAIR TRADE INT'L (AGENT)"/>
    <s v="CONSOLIDATION"/>
    <m/>
    <n v="1"/>
    <n v="536"/>
    <n v="0"/>
    <n v="0"/>
    <n v="1"/>
    <n v="7486"/>
    <n v="17.8"/>
    <s v="Bangladesh"/>
    <n v="12"/>
    <n v="5"/>
    <x v="2"/>
    <x v="1"/>
    <m/>
    <m/>
    <m/>
    <m/>
  </r>
  <r>
    <s v="2016-01-26"/>
    <s v="2016-02-27"/>
    <s v="2016-03-08"/>
    <s v="2016-03-08"/>
    <n v="32"/>
    <n v="42"/>
    <x v="3"/>
    <s v="FOB"/>
    <s v="SEA"/>
    <n v="1"/>
    <m/>
    <s v="TRUCK"/>
    <s v="GDAŃSK"/>
    <s v="1"/>
    <s v="20370/2015/7"/>
    <n v="54"/>
    <s v="SS16"/>
    <s v="SAILOR MOON CLOTHING LTD (AGENT)"/>
    <s v="CONSOLIDATION"/>
    <m/>
    <n v="1"/>
    <n v="1107"/>
    <m/>
    <m/>
    <m/>
    <n v="18911"/>
    <n v="25.27"/>
    <s v="Bangladesh"/>
    <n v="18"/>
    <n v="8"/>
    <x v="1"/>
    <x v="1"/>
    <m/>
    <m/>
    <m/>
    <m/>
  </r>
  <r>
    <s v="2016-01-26"/>
    <s v="2016-02-27"/>
    <s v="2016-03-08"/>
    <s v="2016-03-08"/>
    <n v="32"/>
    <n v="42"/>
    <x v="3"/>
    <s v="FOB"/>
    <s v="SEA"/>
    <n v="1"/>
    <m/>
    <s v="TRUCK"/>
    <s v="GDAŃSK"/>
    <s v="1"/>
    <s v="20376/2015/31"/>
    <n v="54"/>
    <s v="SS16"/>
    <s v="TRANSFIGURE CLOTHING (AGENT)"/>
    <s v="CONSOLIDATION"/>
    <m/>
    <n v="1"/>
    <n v="247"/>
    <m/>
    <m/>
    <m/>
    <n v="3624"/>
    <n v="5.44"/>
    <s v="Bangladesh"/>
    <n v="4"/>
    <n v="2"/>
    <x v="2"/>
    <x v="1"/>
    <m/>
    <m/>
    <m/>
    <m/>
  </r>
  <r>
    <s v="2016-01-26"/>
    <s v="2016-02-27"/>
    <s v="2016-03-08"/>
    <s v="2016-03-08"/>
    <n v="32"/>
    <n v="42"/>
    <x v="3"/>
    <s v="FOB"/>
    <s v="SEA"/>
    <n v="1"/>
    <m/>
    <s v="TRUCK"/>
    <s v="GDAŃSK"/>
    <s v="1"/>
    <s v="20376/2015/32"/>
    <n v="54"/>
    <s v="SS16"/>
    <s v="TRANSFIGURE CLOTHING (AGENT)"/>
    <s v="CONSOLIDATION"/>
    <m/>
    <n v="1"/>
    <n v="593"/>
    <m/>
    <m/>
    <m/>
    <n v="11357"/>
    <n v="12.05"/>
    <s v="Bangladesh"/>
    <n v="8"/>
    <n v="4"/>
    <x v="2"/>
    <x v="1"/>
    <m/>
    <m/>
    <m/>
    <m/>
  </r>
  <r>
    <s v="2016-01-26"/>
    <s v="2016-02-27"/>
    <s v="2016-03-08"/>
    <s v="2016-03-08"/>
    <n v="32"/>
    <n v="42"/>
    <x v="3"/>
    <s v="FOB"/>
    <s v="SEA"/>
    <n v="1"/>
    <m/>
    <s v="TRUCK"/>
    <s v="GDAŃSK"/>
    <s v="1"/>
    <s v="32727/2015/1"/>
    <n v="54"/>
    <s v="SS16"/>
    <s v="ALEMA TEXTILE LTD."/>
    <s v="CONSOLIDATION"/>
    <m/>
    <n v="1"/>
    <n v="727"/>
    <m/>
    <m/>
    <m/>
    <n v="11772"/>
    <n v="7.36"/>
    <s v="Bangladesh"/>
    <n v="5"/>
    <n v="2"/>
    <x v="2"/>
    <x v="1"/>
    <m/>
    <m/>
    <m/>
    <m/>
  </r>
  <r>
    <s v="2016-01-28"/>
    <s v="2016-02-01"/>
    <s v="2016-02-03"/>
    <s v="2016-02-03"/>
    <n v="4"/>
    <n v="6"/>
    <x v="10"/>
    <s v="DDU"/>
    <s v="AIR"/>
    <n v="1"/>
    <s v="AIR"/>
    <s v="TRUCK"/>
    <s v="WARSZAWA"/>
    <s v="1"/>
    <s v="20991/2015/7"/>
    <n v="54"/>
    <s v="SS16"/>
    <s v="SANGOTRA FASHIONS"/>
    <s v="AIR"/>
    <n v="1"/>
    <m/>
    <n v="808"/>
    <n v="0"/>
    <n v="0"/>
    <n v="0"/>
    <n v="13511"/>
    <m/>
    <s v="India"/>
    <n v="0"/>
    <n v="0"/>
    <x v="2"/>
    <x v="1"/>
    <m/>
    <m/>
    <m/>
    <m/>
  </r>
  <r>
    <s v="2016-01-28"/>
    <s v="2016-02-27"/>
    <s v="2016-03-01"/>
    <s v="2016-03-01"/>
    <n v="30"/>
    <n v="33"/>
    <x v="12"/>
    <s v="FOB"/>
    <s v="SEA"/>
    <n v="0"/>
    <s v="MSKU6686927"/>
    <s v="TRUCK"/>
    <s v="GDAŃSK"/>
    <s v="1"/>
    <s v="62923/SS16/1"/>
    <n v="51"/>
    <s v="SS16"/>
    <s v="NIKOO COMPANY LTD."/>
    <s v="FCL"/>
    <m/>
    <n v="1"/>
    <n v="1001"/>
    <n v="0"/>
    <n v="1"/>
    <n v="0"/>
    <n v="9933"/>
    <n v="33.51"/>
    <s v="People's Republic of China"/>
    <n v="23"/>
    <n v="10"/>
    <x v="1"/>
    <x v="1"/>
    <m/>
    <m/>
    <m/>
    <m/>
  </r>
  <r>
    <s v="2016-01-29"/>
    <s v="2016-03-07"/>
    <s v="2016-03-11"/>
    <s v="2016-03-11"/>
    <n v="38"/>
    <n v="42"/>
    <x v="1"/>
    <s v="FOB"/>
    <s v="SEA"/>
    <n v="0"/>
    <s v="HLBU1485831"/>
    <s v="RAILWAY"/>
    <s v="GDAŃSK"/>
    <s v="1"/>
    <s v="41156/2015/1"/>
    <n v="51"/>
    <s v="SS16"/>
    <s v="ANHUI TECHNOLOGY I/E"/>
    <s v="FCL"/>
    <m/>
    <n v="1"/>
    <n v="2001"/>
    <n v="0"/>
    <n v="0"/>
    <n v="1"/>
    <n v="20366"/>
    <n v="56.37"/>
    <s v="People's Republic of China"/>
    <n v="39"/>
    <n v="17"/>
    <x v="0"/>
    <x v="0"/>
    <m/>
    <m/>
    <m/>
    <m/>
  </r>
  <r>
    <s v="2016-01-29"/>
    <s v="2016-03-07"/>
    <s v="2016-03-11"/>
    <s v="2016-03-11"/>
    <n v="38"/>
    <n v="42"/>
    <x v="1"/>
    <s v="FOB"/>
    <s v="SEA"/>
    <n v="0"/>
    <s v="IPXU3570183"/>
    <s v="TRUCK"/>
    <s v="GDAŃSK"/>
    <s v="1"/>
    <s v="21252/2015/4"/>
    <n v="52"/>
    <s v="SS16"/>
    <s v="SUZHOU QINJIAN I/E"/>
    <s v="FCL"/>
    <m/>
    <n v="1"/>
    <n v="1198"/>
    <n v="1"/>
    <n v="0"/>
    <n v="0"/>
    <n v="23805"/>
    <n v="24.14"/>
    <s v="People's Republic of China"/>
    <n v="17"/>
    <n v="7"/>
    <x v="1"/>
    <x v="1"/>
    <m/>
    <m/>
    <m/>
    <m/>
  </r>
  <r>
    <s v="2016-01-29"/>
    <s v="2016-03-07"/>
    <s v="2016-03-11"/>
    <s v="2016-03-11"/>
    <n v="38"/>
    <n v="42"/>
    <x v="1"/>
    <s v="FOB"/>
    <s v="SEA"/>
    <n v="1"/>
    <s v="FSCU4441739"/>
    <s v="RAILWAY"/>
    <s v="GDAŃSK"/>
    <s v="1"/>
    <s v="19960/2015/6"/>
    <n v="54"/>
    <s v="SS16"/>
    <s v="SUMEC TEXTILE"/>
    <s v="CONSOLIDATION"/>
    <m/>
    <n v="1"/>
    <n v="351"/>
    <n v="0"/>
    <n v="1"/>
    <n v="0"/>
    <n v="3665"/>
    <n v="12.53"/>
    <s v="People's Republic of China"/>
    <n v="9"/>
    <n v="4"/>
    <x v="2"/>
    <x v="1"/>
    <m/>
    <m/>
    <m/>
    <m/>
  </r>
  <r>
    <s v="2016-01-29"/>
    <s v="2016-03-07"/>
    <s v="2016-03-11"/>
    <s v="2016-03-11"/>
    <n v="38"/>
    <n v="42"/>
    <x v="1"/>
    <s v="FOB"/>
    <s v="SEA"/>
    <n v="1"/>
    <m/>
    <s v="RAILWAY"/>
    <s v="GDAŃSK"/>
    <s v="1"/>
    <s v="21822/2015/6"/>
    <n v="52"/>
    <s v="SS16"/>
    <s v="ZHENJIANG S&amp;C"/>
    <s v="CONSOLIDATION"/>
    <m/>
    <n v="1"/>
    <n v="1270"/>
    <m/>
    <m/>
    <m/>
    <n v="20923"/>
    <n v="22.62"/>
    <s v="People's Republic of China"/>
    <n v="16"/>
    <n v="7"/>
    <x v="1"/>
    <x v="1"/>
    <m/>
    <m/>
    <m/>
    <m/>
  </r>
  <r>
    <s v="2016-01-29"/>
    <s v="2016-03-07"/>
    <s v="2016-03-11"/>
    <s v="2016-03-11"/>
    <n v="38"/>
    <n v="42"/>
    <x v="1"/>
    <s v="FOB"/>
    <s v="SEA"/>
    <n v="1"/>
    <m/>
    <s v="RAILWAY"/>
    <s v="GDAŃSK"/>
    <s v="1"/>
    <s v="29139/2015/1"/>
    <n v="54"/>
    <s v="SS16"/>
    <s v="ANHUI TECHNOLOGY I/E"/>
    <s v="CONSOLIDATION"/>
    <m/>
    <n v="1"/>
    <n v="204"/>
    <m/>
    <m/>
    <m/>
    <n v="1601"/>
    <n v="6.25"/>
    <s v="People's Republic of China"/>
    <n v="4"/>
    <n v="2"/>
    <x v="2"/>
    <x v="1"/>
    <m/>
    <m/>
    <m/>
    <m/>
  </r>
  <r>
    <s v="2016-01-30"/>
    <s v="2016-02-02"/>
    <s v="2016-02-15"/>
    <s v="2016-02-15"/>
    <n v="3"/>
    <n v="16"/>
    <x v="10"/>
    <s v="DDU"/>
    <s v="AIR"/>
    <n v="1"/>
    <s v="AIR"/>
    <s v="TRUCK"/>
    <s v="WARSZAWA"/>
    <s v="1"/>
    <s v="20228/2015/7"/>
    <n v="54"/>
    <s v="SS16"/>
    <s v="BONDED FASHION LTD."/>
    <s v="AIR"/>
    <n v="1"/>
    <m/>
    <n v="684"/>
    <m/>
    <m/>
    <m/>
    <n v="12363"/>
    <n v="16"/>
    <s v="Bangladesh"/>
    <n v="11"/>
    <n v="5"/>
    <x v="2"/>
    <x v="1"/>
    <m/>
    <m/>
    <m/>
    <m/>
  </r>
  <r>
    <s v="2016-01-30"/>
    <s v="2016-03-05"/>
    <s v="2016-03-09"/>
    <s v="2016-03-09"/>
    <n v="35"/>
    <n v="39"/>
    <x v="3"/>
    <s v="FOB"/>
    <s v="SEA"/>
    <n v="0"/>
    <s v="MSKU9784589"/>
    <s v="RAILWAY"/>
    <s v="GDAŃSK"/>
    <s v="1"/>
    <s v="21146/2015/3"/>
    <n v="54"/>
    <s v="SS16"/>
    <s v="N.T.APPARELS LTD."/>
    <s v="FCL"/>
    <m/>
    <n v="1"/>
    <n v="1439"/>
    <n v="0"/>
    <n v="0"/>
    <n v="1"/>
    <n v="29217"/>
    <n v="67"/>
    <s v="Bangladesh"/>
    <n v="47"/>
    <n v="20"/>
    <x v="0"/>
    <x v="0"/>
    <m/>
    <m/>
    <m/>
    <m/>
  </r>
  <r>
    <s v="2016-01-30"/>
    <s v="2016-03-05"/>
    <s v="2016-03-09"/>
    <s v="2016-03-09"/>
    <n v="35"/>
    <n v="39"/>
    <x v="3"/>
    <s v="FOB"/>
    <s v="SEA"/>
    <n v="1"/>
    <s v="MSKU6650056"/>
    <s v="RAILWAY"/>
    <s v="GDAŃSK"/>
    <s v="1"/>
    <s v="20216/2015/21"/>
    <n v="54"/>
    <s v="SS16"/>
    <s v="FAIR TRADE INT'L (AGENT)"/>
    <s v="CONSOLIDATION"/>
    <m/>
    <n v="1"/>
    <n v="1720"/>
    <n v="0"/>
    <n v="1"/>
    <n v="0"/>
    <n v="31031"/>
    <n v="39.22"/>
    <s v="Bangladesh"/>
    <n v="27"/>
    <n v="12"/>
    <x v="1"/>
    <x v="1"/>
    <m/>
    <m/>
    <m/>
    <m/>
  </r>
  <r>
    <s v="2016-01-30"/>
    <s v="2016-03-05"/>
    <s v="2016-03-09"/>
    <s v="2016-03-09"/>
    <n v="35"/>
    <n v="39"/>
    <x v="3"/>
    <s v="FOB"/>
    <s v="SEA"/>
    <n v="1"/>
    <m/>
    <s v="RAILWAY"/>
    <s v="GDAŃSK"/>
    <s v="1"/>
    <s v="20216/2015/22"/>
    <n v="54"/>
    <s v="SS16"/>
    <s v="FAIR TRADE INT'L (AGENT)"/>
    <s v="CONSOLIDATION"/>
    <m/>
    <n v="1"/>
    <n v="584"/>
    <m/>
    <m/>
    <m/>
    <n v="7700"/>
    <n v="12.26"/>
    <s v="Bangladesh"/>
    <n v="9"/>
    <n v="4"/>
    <x v="2"/>
    <x v="1"/>
    <m/>
    <m/>
    <m/>
    <m/>
  </r>
  <r>
    <s v="2016-01-30"/>
    <s v="2016-03-05"/>
    <s v="2016-03-09"/>
    <s v="2016-03-09"/>
    <n v="35"/>
    <n v="39"/>
    <x v="3"/>
    <s v="FOB"/>
    <s v="SEA"/>
    <n v="1"/>
    <m/>
    <s v="RAILWAY"/>
    <s v="GDAŃSK"/>
    <s v="1"/>
    <s v="29157/2015/1"/>
    <n v="52"/>
    <s v="SS16"/>
    <s v="TEXZAM INTERNATIONAL (AGENT)"/>
    <s v="CONSOLIDATION"/>
    <m/>
    <n v="1"/>
    <n v="1049"/>
    <m/>
    <m/>
    <m/>
    <n v="16628"/>
    <n v="7"/>
    <s v="Bangladesh"/>
    <n v="5"/>
    <n v="2"/>
    <x v="2"/>
    <x v="1"/>
    <m/>
    <m/>
    <m/>
    <m/>
  </r>
  <r>
    <s v="2016-01-30"/>
    <s v="2016-03-05"/>
    <s v="2016-03-09"/>
    <s v="2016-03-09"/>
    <n v="35"/>
    <n v="39"/>
    <x v="3"/>
    <s v="FOB"/>
    <s v="SEA"/>
    <n v="1"/>
    <s v="PONU8209538"/>
    <s v="RAILWAY"/>
    <s v="GDAŃSK"/>
    <s v="1"/>
    <s v="21146/2015/2"/>
    <n v="54"/>
    <s v="SS16"/>
    <s v="N.T.APPARELS LTD."/>
    <s v="CONSOLIDATION"/>
    <m/>
    <n v="1"/>
    <n v="1392"/>
    <n v="0"/>
    <n v="0"/>
    <n v="1"/>
    <n v="32937"/>
    <n v="63.01"/>
    <s v="Bangladesh"/>
    <n v="44"/>
    <n v="19"/>
    <x v="0"/>
    <x v="0"/>
    <m/>
    <m/>
    <m/>
    <m/>
  </r>
  <r>
    <s v="2016-01-30"/>
    <s v="2016-03-05"/>
    <s v="2016-03-09"/>
    <s v="2016-03-09"/>
    <n v="35"/>
    <n v="39"/>
    <x v="3"/>
    <s v="FOB"/>
    <s v="SEA"/>
    <n v="1"/>
    <m/>
    <s v="RAILWAY"/>
    <s v="GDAŃSK"/>
    <s v="1"/>
    <s v="29296/2015/4"/>
    <n v="54"/>
    <s v="SS16"/>
    <s v="COTTON ZONE LTD."/>
    <s v="CONSOLIDATION"/>
    <m/>
    <n v="1"/>
    <n v="208"/>
    <m/>
    <m/>
    <m/>
    <n v="4600"/>
    <n v="3.96"/>
    <s v="Bangladesh"/>
    <n v="3"/>
    <n v="1"/>
    <x v="2"/>
    <x v="1"/>
    <m/>
    <m/>
    <m/>
    <m/>
  </r>
  <r>
    <s v="2016-01-31"/>
    <s v="2016-02-24"/>
    <s v="2016-02-29"/>
    <s v="2016-02-29"/>
    <n v="24"/>
    <n v="29"/>
    <x v="7"/>
    <s v="FOB"/>
    <s v="SEA"/>
    <n v="0"/>
    <s v="CMAU8378429"/>
    <s v="TRUCK"/>
    <s v="HAMBURG"/>
    <s v="1"/>
    <s v="20991/2015/4"/>
    <n v="54"/>
    <s v="SS16"/>
    <s v="SANGOTRA FASHIONS"/>
    <s v="FCL"/>
    <m/>
    <n v="1"/>
    <n v="2454"/>
    <n v="0"/>
    <n v="1"/>
    <n v="0"/>
    <n v="40309"/>
    <n v="54.5"/>
    <s v="India"/>
    <n v="38"/>
    <n v="16"/>
    <x v="0"/>
    <x v="0"/>
    <m/>
    <m/>
    <m/>
    <m/>
  </r>
  <r>
    <s v="2016-01-31"/>
    <s v="2016-02-24"/>
    <s v="2016-03-03"/>
    <s v="2016-03-03"/>
    <n v="24"/>
    <n v="32"/>
    <x v="7"/>
    <s v="FOB"/>
    <s v="SEA"/>
    <n v="0"/>
    <s v="CLHU3781336"/>
    <s v="RAILWAY"/>
    <s v="HAMBURG"/>
    <s v="1"/>
    <s v="20991/2015/13"/>
    <n v="54"/>
    <s v="SS16"/>
    <s v="SANGOTRA FASHIONS"/>
    <s v="FCL"/>
    <m/>
    <n v="1"/>
    <n v="888"/>
    <n v="1"/>
    <n v="0"/>
    <n v="0"/>
    <n v="12242"/>
    <n v="30"/>
    <s v="India"/>
    <n v="21"/>
    <n v="9"/>
    <x v="1"/>
    <x v="1"/>
    <m/>
    <m/>
    <m/>
    <m/>
  </r>
  <r>
    <s v="2016-02-02"/>
    <s v="2016-02-04"/>
    <s v="2016-02-12"/>
    <s v="2016-02-12"/>
    <n v="2"/>
    <n v="10"/>
    <x v="10"/>
    <s v="DDU"/>
    <s v="AIR"/>
    <n v="1"/>
    <s v="AIR"/>
    <s v="TRUCK"/>
    <s v="FRANKFURT"/>
    <s v="1"/>
    <s v="20808/2015/16"/>
    <n v="54"/>
    <s v="SS16"/>
    <s v="FASHION WEAR INT'L (AGENT)"/>
    <s v="AIR"/>
    <n v="1"/>
    <m/>
    <n v="1757"/>
    <n v="0"/>
    <n v="0"/>
    <n v="0"/>
    <n v="37076"/>
    <n v="31.47"/>
    <s v="Bangladesh"/>
    <n v="22"/>
    <n v="9"/>
    <x v="1"/>
    <x v="1"/>
    <m/>
    <m/>
    <m/>
    <m/>
  </r>
  <r>
    <s v="2016-02-02"/>
    <s v="2016-02-04"/>
    <s v="2016-02-12"/>
    <s v="2016-02-12"/>
    <n v="2"/>
    <n v="10"/>
    <x v="10"/>
    <s v="DDU"/>
    <s v="AIR"/>
    <n v="1"/>
    <s v="AIR"/>
    <s v="TRUCK"/>
    <s v="FRANKFURT"/>
    <s v="1"/>
    <s v="21143/2015/6"/>
    <n v="54"/>
    <s v="SS16"/>
    <s v="SEACOTEX FABRICS LTD"/>
    <s v="AIR"/>
    <n v="1"/>
    <m/>
    <n v="500"/>
    <n v="0"/>
    <n v="0"/>
    <n v="0"/>
    <n v="8989"/>
    <m/>
    <s v="Bangladesh"/>
    <n v="0"/>
    <n v="0"/>
    <x v="2"/>
    <x v="1"/>
    <m/>
    <m/>
    <m/>
    <m/>
  </r>
  <r>
    <s v="2016-02-02"/>
    <s v="2016-03-05"/>
    <s v="2016-03-11"/>
    <s v="2016-03-11"/>
    <n v="32"/>
    <n v="38"/>
    <x v="0"/>
    <s v="FOB"/>
    <s v="SEA"/>
    <n v="1"/>
    <s v="LCL"/>
    <s v="TRUCK"/>
    <s v="HAMBURG"/>
    <s v="1"/>
    <s v="20613/2015/5"/>
    <n v="54"/>
    <s v="SS16"/>
    <s v="VIVID COLOUR"/>
    <s v="LCL"/>
    <m/>
    <n v="1"/>
    <n v="7"/>
    <n v="0"/>
    <n v="0"/>
    <n v="0"/>
    <n v="650"/>
    <n v="0.8"/>
    <s v="People's Republic of China"/>
    <n v="1"/>
    <n v="0"/>
    <x v="2"/>
    <x v="1"/>
    <m/>
    <m/>
    <m/>
    <m/>
  </r>
  <r>
    <s v="2016-02-02"/>
    <s v="2016-03-05"/>
    <s v="2016-03-11"/>
    <s v="2016-03-11"/>
    <n v="32"/>
    <n v="38"/>
    <x v="0"/>
    <s v="FOB"/>
    <s v="SEA"/>
    <n v="1"/>
    <m/>
    <s v="TRUCK"/>
    <s v="HAMBURG"/>
    <s v="1"/>
    <s v="21046/2015/15"/>
    <n v="54"/>
    <s v="SS16"/>
    <s v="NINGBO MIAORUI"/>
    <s v="LCL"/>
    <m/>
    <n v="1"/>
    <n v="428"/>
    <n v="0"/>
    <n v="0"/>
    <n v="0"/>
    <n v="6732"/>
    <n v="11.26"/>
    <s v="People's Republic of China"/>
    <n v="8"/>
    <n v="3"/>
    <x v="2"/>
    <x v="1"/>
    <m/>
    <m/>
    <m/>
    <m/>
  </r>
  <r>
    <s v="2016-02-02"/>
    <s v="2016-03-07"/>
    <s v="2016-03-11"/>
    <s v="2016-03-11"/>
    <n v="34"/>
    <n v="38"/>
    <x v="2"/>
    <s v="FOB"/>
    <s v="SEA"/>
    <n v="0"/>
    <s v="HLXU1253371"/>
    <m/>
    <s v="HAMBURG"/>
    <s v="1"/>
    <s v="20336/2015/4"/>
    <n v="54"/>
    <s v="SS16"/>
    <s v="QUANZHOU CEREALS O&amp;F"/>
    <s v="FCL"/>
    <m/>
    <n v="1"/>
    <n v="1154"/>
    <n v="1"/>
    <n v="0"/>
    <n v="0"/>
    <n v="17117"/>
    <n v="20.82"/>
    <s v="People's Republic of China"/>
    <n v="15"/>
    <n v="6"/>
    <x v="1"/>
    <x v="1"/>
    <m/>
    <m/>
    <m/>
    <m/>
  </r>
  <r>
    <s v="2016-02-02"/>
    <s v="2016-03-07"/>
    <s v="2016-03-11"/>
    <s v="2016-03-11"/>
    <n v="34"/>
    <n v="38"/>
    <x v="2"/>
    <s v="FOB"/>
    <s v="SEA"/>
    <n v="0"/>
    <s v="HLXU5388821"/>
    <s v="TRUCK"/>
    <s v="HAMBURG"/>
    <s v="1"/>
    <s v="2524/2016/1"/>
    <n v="54"/>
    <s v="SS16"/>
    <s v="XIAMEN UNI-METAL CO."/>
    <s v="FCL"/>
    <m/>
    <n v="1"/>
    <n v="2283"/>
    <n v="0"/>
    <n v="1"/>
    <n v="0"/>
    <n v="35442"/>
    <n v="37.090000000000003"/>
    <s v="People's Republic of China"/>
    <n v="26"/>
    <n v="11"/>
    <x v="1"/>
    <x v="1"/>
    <m/>
    <m/>
    <m/>
    <m/>
  </r>
  <r>
    <s v="2016-02-02"/>
    <s v="2016-03-28"/>
    <s v="2016-04-01"/>
    <s v="2016-04-01"/>
    <n v="55"/>
    <n v="59"/>
    <x v="2"/>
    <s v="FOB"/>
    <s v="SEA"/>
    <n v="0"/>
    <s v="HLXU5167902"/>
    <s v="RAILWAY"/>
    <s v="GDAŃSK"/>
    <s v="1"/>
    <s v="20647/2015/4"/>
    <n v="54"/>
    <s v="SS16"/>
    <s v="XIAMEN KINGLAND"/>
    <s v="FCL"/>
    <m/>
    <n v="1"/>
    <n v="4088"/>
    <n v="0"/>
    <n v="1"/>
    <n v="0"/>
    <n v="64948"/>
    <n v="51.12"/>
    <s v="People's Republic of China"/>
    <n v="36"/>
    <n v="15"/>
    <x v="0"/>
    <x v="0"/>
    <m/>
    <m/>
    <m/>
    <m/>
  </r>
  <r>
    <s v="2016-02-03"/>
    <s v="2016-02-06"/>
    <s v="2016-02-17"/>
    <s v="2016-02-17"/>
    <n v="3"/>
    <n v="14"/>
    <x v="10"/>
    <s v="DDU"/>
    <s v="AIR"/>
    <n v="1"/>
    <s v="AIR"/>
    <s v="TRUCK"/>
    <s v="WARSZAWA"/>
    <s v="1"/>
    <s v="20228/2015/8"/>
    <n v="54"/>
    <s v="SS16"/>
    <s v="BONDED FASHION LTD."/>
    <s v="AIR"/>
    <n v="1"/>
    <m/>
    <n v="461"/>
    <n v="0"/>
    <n v="0"/>
    <n v="0"/>
    <n v="8699"/>
    <n v="16.920000000000002"/>
    <s v="Bangladesh"/>
    <n v="12"/>
    <n v="5"/>
    <x v="2"/>
    <x v="1"/>
    <m/>
    <m/>
    <m/>
    <m/>
  </r>
  <r>
    <s v="2016-02-04"/>
    <s v="2016-02-10"/>
    <s v="2016-02-15"/>
    <s v="2016-02-15"/>
    <n v="6"/>
    <n v="11"/>
    <x v="10"/>
    <s v="DDU"/>
    <s v="AIR"/>
    <n v="1"/>
    <s v="AIR"/>
    <s v="TRUCK"/>
    <s v="FRANKFURT"/>
    <s v="1"/>
    <s v="20467/2015/21"/>
    <n v="54"/>
    <s v="SS16"/>
    <s v="INNOVATION DESIGN (AGENT)"/>
    <s v="AIR"/>
    <n v="1"/>
    <m/>
    <n v="504"/>
    <n v="0"/>
    <n v="0"/>
    <n v="0"/>
    <n v="10497"/>
    <n v="13.83"/>
    <s v="Bangladesh"/>
    <n v="10"/>
    <n v="4"/>
    <x v="2"/>
    <x v="1"/>
    <m/>
    <m/>
    <m/>
    <m/>
  </r>
  <r>
    <s v="2016-02-05"/>
    <s v="2016-02-08"/>
    <s v="2016-02-11"/>
    <s v="2016-02-11"/>
    <n v="3"/>
    <n v="6"/>
    <x v="10"/>
    <s v="DDU"/>
    <s v="AIR"/>
    <n v="1"/>
    <s v="AIR"/>
    <s v="TRUCK"/>
    <s v="WARSZAWA"/>
    <s v="1"/>
    <s v="20194/2015/5"/>
    <n v="54"/>
    <s v="SS16"/>
    <s v="XIAMEN JUSTSUN"/>
    <s v="AIR"/>
    <n v="1"/>
    <m/>
    <n v="280"/>
    <n v="0"/>
    <n v="0"/>
    <n v="0"/>
    <n v="3644"/>
    <n v="2.93"/>
    <s v="People's Republic of China"/>
    <n v="2"/>
    <n v="1"/>
    <x v="2"/>
    <x v="1"/>
    <m/>
    <m/>
    <m/>
    <m/>
  </r>
  <r>
    <s v="2016-02-06"/>
    <s v="2016-03-02"/>
    <s v="2016-03-11"/>
    <s v="2016-03-11"/>
    <n v="25"/>
    <n v="34"/>
    <x v="5"/>
    <s v="FOB"/>
    <s v="SEA"/>
    <n v="1"/>
    <s v="LCL"/>
    <s v="TRUCK"/>
    <s v="HAMBURG"/>
    <s v="1"/>
    <s v="24094/2015/3"/>
    <n v="54"/>
    <s v="SS16"/>
    <s v="SANTEX INC"/>
    <s v="LCL"/>
    <m/>
    <n v="1"/>
    <n v="440"/>
    <n v="0"/>
    <n v="0"/>
    <n v="0"/>
    <n v="9870"/>
    <n v="14.76"/>
    <s v="India"/>
    <n v="10"/>
    <n v="4"/>
    <x v="2"/>
    <x v="1"/>
    <m/>
    <m/>
    <m/>
    <m/>
  </r>
  <r>
    <s v="2016-02-06"/>
    <s v="2016-03-18"/>
    <s v="2016-03-23"/>
    <s v="2016-03-23"/>
    <n v="41"/>
    <n v="46"/>
    <x v="3"/>
    <s v="FOB"/>
    <s v="SEA"/>
    <n v="1"/>
    <s v="TGHU8276950"/>
    <s v="RAILWAY"/>
    <s v="GDAŃSK"/>
    <s v="1"/>
    <s v="20376/2015/34"/>
    <n v="54"/>
    <s v="SS16"/>
    <s v="TRANSFIGURE CLOTHING (AGENT)"/>
    <s v="CONSOLIDATION"/>
    <m/>
    <n v="1"/>
    <n v="282"/>
    <n v="0"/>
    <n v="0"/>
    <n v="1"/>
    <n v="4414"/>
    <n v="4.4800000000000004"/>
    <s v="Bangladesh"/>
    <n v="3"/>
    <n v="1"/>
    <x v="2"/>
    <x v="1"/>
    <m/>
    <m/>
    <m/>
    <m/>
  </r>
  <r>
    <s v="2016-02-06"/>
    <s v="2016-03-18"/>
    <s v="2016-03-23"/>
    <s v="2016-03-23"/>
    <n v="41"/>
    <n v="46"/>
    <x v="3"/>
    <s v="FOB"/>
    <s v="SEA"/>
    <n v="1"/>
    <m/>
    <s v="RAILWAY"/>
    <s v="GDAŃSK"/>
    <s v="1"/>
    <s v="20376/2015/4"/>
    <n v="54"/>
    <s v="SS16"/>
    <s v="TRANSFIGURE CLOTHING (AGENT)"/>
    <s v="CONSOLIDATION"/>
    <m/>
    <n v="1"/>
    <n v="1160"/>
    <m/>
    <m/>
    <m/>
    <n v="18618"/>
    <n v="16.91"/>
    <s v="Bangladesh"/>
    <n v="12"/>
    <n v="5"/>
    <x v="2"/>
    <x v="1"/>
    <m/>
    <m/>
    <m/>
    <m/>
  </r>
  <r>
    <s v="2016-02-06"/>
    <s v="2016-03-18"/>
    <s v="2016-03-23"/>
    <s v="2016-03-23"/>
    <n v="41"/>
    <n v="46"/>
    <x v="3"/>
    <s v="FOB"/>
    <s v="SEA"/>
    <n v="1"/>
    <m/>
    <s v="RAILWAY"/>
    <s v="GDAŃSK"/>
    <s v="1"/>
    <s v="20808/2015/21"/>
    <n v="54"/>
    <s v="SS16"/>
    <s v="FASHION WEAR INT'L (AGENT)"/>
    <s v="CONSOLIDATION"/>
    <m/>
    <n v="1"/>
    <n v="3145"/>
    <m/>
    <m/>
    <m/>
    <n v="77138"/>
    <n v="47.84"/>
    <s v="Bangladesh"/>
    <n v="33"/>
    <n v="14"/>
    <x v="0"/>
    <x v="1"/>
    <m/>
    <m/>
    <m/>
    <m/>
  </r>
  <r>
    <s v="2016-02-06"/>
    <s v="2016-03-18"/>
    <s v="2016-03-23"/>
    <s v="2016-03-23"/>
    <n v="41"/>
    <n v="46"/>
    <x v="2"/>
    <s v="FOB"/>
    <s v="SEA"/>
    <n v="0"/>
    <s v="MSKU9440285"/>
    <s v="RAILWAY"/>
    <s v="GDAŃSK"/>
    <s v="1"/>
    <s v="34782/2015/6"/>
    <n v="51"/>
    <s v="SS16"/>
    <s v="VICAN FOOTWEAR"/>
    <s v="FCL"/>
    <m/>
    <n v="1"/>
    <n v="1201"/>
    <n v="0"/>
    <n v="0"/>
    <n v="1"/>
    <n v="13883"/>
    <n v="66.430000000000007"/>
    <s v="People's Republic of China"/>
    <n v="47"/>
    <n v="20"/>
    <x v="0"/>
    <x v="0"/>
    <m/>
    <m/>
    <m/>
    <m/>
  </r>
  <r>
    <s v="2016-02-06"/>
    <s v="2016-03-18"/>
    <s v="2016-03-24"/>
    <s v="2016-03-24"/>
    <n v="41"/>
    <n v="47"/>
    <x v="3"/>
    <s v="FOB"/>
    <s v="SEA"/>
    <n v="1"/>
    <s v="MSKU6866111"/>
    <s v="RAILWAY"/>
    <s v="GDAŃSK"/>
    <s v="1"/>
    <s v="20370/2015/8"/>
    <n v="54"/>
    <s v="SS16"/>
    <s v="SAILOR MOON CLOTHING LTD (AGENT)"/>
    <s v="CONSOLIDATION"/>
    <m/>
    <n v="1"/>
    <n v="385"/>
    <n v="0"/>
    <n v="1"/>
    <n v="0"/>
    <n v="7782"/>
    <n v="9.82"/>
    <s v="Bangladesh"/>
    <n v="7"/>
    <n v="3"/>
    <x v="2"/>
    <x v="1"/>
    <m/>
    <m/>
    <m/>
    <m/>
  </r>
  <r>
    <s v="2016-02-06"/>
    <s v="2016-03-18"/>
    <s v="2016-03-24"/>
    <s v="2016-03-24"/>
    <n v="41"/>
    <n v="47"/>
    <x v="3"/>
    <s v="FOB"/>
    <s v="SEA"/>
    <n v="1"/>
    <m/>
    <s v="RAILWAY"/>
    <s v="GDAŃSK"/>
    <s v="1"/>
    <s v="20808/2015/17"/>
    <n v="54"/>
    <s v="SS16"/>
    <s v="FASHION WEAR INT'L (AGENT)"/>
    <s v="CONSOLIDATION"/>
    <m/>
    <n v="1"/>
    <n v="1981"/>
    <m/>
    <m/>
    <m/>
    <n v="47682"/>
    <n v="35.380000000000003"/>
    <s v="Bangladesh"/>
    <n v="25"/>
    <n v="11"/>
    <x v="1"/>
    <x v="1"/>
    <m/>
    <m/>
    <m/>
    <m/>
  </r>
  <r>
    <s v="2016-02-06"/>
    <s v="2016-03-18"/>
    <s v="2016-03-24"/>
    <s v="2016-03-24"/>
    <n v="41"/>
    <n v="47"/>
    <x v="3"/>
    <s v="FOB"/>
    <s v="SEA"/>
    <n v="1"/>
    <m/>
    <s v="RAILWAY"/>
    <s v="GDAŃSK"/>
    <s v="1"/>
    <s v="29296/2015/6"/>
    <n v="54"/>
    <s v="SS16"/>
    <s v="COTTON ZONE LTD."/>
    <s v="CONSOLIDATION"/>
    <m/>
    <n v="1"/>
    <n v="429"/>
    <m/>
    <m/>
    <m/>
    <n v="9200"/>
    <n v="6.52"/>
    <s v="Bangladesh"/>
    <n v="5"/>
    <n v="2"/>
    <x v="2"/>
    <x v="1"/>
    <m/>
    <m/>
    <m/>
    <m/>
  </r>
  <r>
    <s v="2016-02-07"/>
    <s v="2016-02-09"/>
    <s v="2016-02-12"/>
    <s v="2016-02-12"/>
    <n v="2"/>
    <n v="5"/>
    <x v="10"/>
    <s v="DDU"/>
    <s v="AIR"/>
    <n v="1"/>
    <s v="AIR"/>
    <s v="TRUCK"/>
    <s v="WARSZAWA"/>
    <s v="1"/>
    <s v="20214/2015/11"/>
    <n v="54"/>
    <s v="SS16"/>
    <s v="LICHEE APPAREL (AGENT)"/>
    <s v="AIR"/>
    <n v="1"/>
    <m/>
    <n v="583"/>
    <n v="0"/>
    <n v="0"/>
    <n v="0"/>
    <n v="8830"/>
    <n v="5.61"/>
    <s v="India"/>
    <n v="4"/>
    <n v="2"/>
    <x v="2"/>
    <x v="1"/>
    <m/>
    <m/>
    <m/>
    <m/>
  </r>
  <r>
    <s v="2016-02-08"/>
    <s v="2016-03-12"/>
    <s v="2016-03-17"/>
    <s v="2016-03-17"/>
    <n v="33"/>
    <n v="38"/>
    <x v="0"/>
    <s v="FOB"/>
    <s v="SEA"/>
    <n v="0"/>
    <s v="MRKU0936056"/>
    <s v="RAILWAY"/>
    <s v="GDAŃSK"/>
    <s v="1"/>
    <s v="24125/2015/4"/>
    <n v="54"/>
    <s v="SS16"/>
    <s v="SHAOXING GOLDEN WAVE"/>
    <s v="FCL"/>
    <m/>
    <n v="1"/>
    <n v="1001"/>
    <n v="0"/>
    <n v="1"/>
    <n v="0"/>
    <n v="18572"/>
    <n v="41.62"/>
    <s v="People's Republic of China"/>
    <n v="29"/>
    <n v="12"/>
    <x v="0"/>
    <x v="1"/>
    <m/>
    <m/>
    <m/>
    <m/>
  </r>
  <r>
    <s v="2016-02-08"/>
    <s v="2016-03-12"/>
    <s v="2016-03-17"/>
    <s v="2016-03-17"/>
    <n v="33"/>
    <n v="38"/>
    <x v="0"/>
    <s v="FOB"/>
    <s v="SEA"/>
    <n v="0"/>
    <s v="PONU8086829"/>
    <s v="RAILWAY"/>
    <s v="GDAŃSK"/>
    <s v="1"/>
    <s v="21046/2015/4"/>
    <n v="54"/>
    <s v="SS16"/>
    <s v="NINGBO MIAORUI"/>
    <s v="FCL"/>
    <m/>
    <n v="1"/>
    <n v="2622"/>
    <n v="0"/>
    <n v="0"/>
    <n v="1"/>
    <n v="52777"/>
    <n v="57.82"/>
    <s v="People's Republic of China"/>
    <n v="40"/>
    <n v="17"/>
    <x v="0"/>
    <x v="0"/>
    <m/>
    <m/>
    <m/>
    <m/>
  </r>
  <r>
    <s v="2016-02-08"/>
    <s v="2016-03-12"/>
    <s v="2016-03-17"/>
    <s v="2016-03-17"/>
    <n v="33"/>
    <n v="38"/>
    <x v="2"/>
    <s v="FOB"/>
    <s v="SEA"/>
    <n v="0"/>
    <s v="MRKU9395055"/>
    <s v="RAILWAY"/>
    <s v="GDAŃSK"/>
    <s v="1"/>
    <s v="29754/2015/7"/>
    <n v="51"/>
    <s v="SS16"/>
    <s v="BOK CO., LTD."/>
    <s v="FCL"/>
    <m/>
    <n v="1"/>
    <n v="581"/>
    <n v="1"/>
    <n v="0"/>
    <n v="0"/>
    <n v="4939"/>
    <n v="19.62"/>
    <s v="People's Republic of China"/>
    <n v="14"/>
    <n v="6"/>
    <x v="2"/>
    <x v="1"/>
    <m/>
    <m/>
    <m/>
    <m/>
  </r>
  <r>
    <s v="2016-02-08"/>
    <s v="2016-03-28"/>
    <s v="2016-04-01"/>
    <s v="2016-04-01"/>
    <n v="49"/>
    <n v="53"/>
    <x v="0"/>
    <s v="FOB"/>
    <s v="SEA"/>
    <n v="0"/>
    <s v="CLHU4436870"/>
    <s v="RAILWAY"/>
    <s v="GDAŃSK"/>
    <s v="1"/>
    <s v="21046/2015/16"/>
    <n v="54"/>
    <s v="SS16"/>
    <s v="NINGBO MIAORUI"/>
    <s v="FCL"/>
    <m/>
    <n v="1"/>
    <n v="2379"/>
    <n v="0"/>
    <n v="1"/>
    <n v="0"/>
    <n v="44741"/>
    <n v="46.16"/>
    <s v="People's Republic of China"/>
    <n v="32"/>
    <n v="14"/>
    <x v="0"/>
    <x v="1"/>
    <m/>
    <m/>
    <m/>
    <m/>
  </r>
  <r>
    <s v="2016-02-08"/>
    <s v="2016-03-28"/>
    <s v="2016-04-01"/>
    <s v="2016-04-01"/>
    <n v="49"/>
    <n v="53"/>
    <x v="2"/>
    <s v="FOB"/>
    <s v="SEA"/>
    <n v="0"/>
    <s v="GESU3643129"/>
    <s v="RAILWAY"/>
    <s v="GDAŃSK"/>
    <s v="1"/>
    <s v="24550/2015/3"/>
    <n v="54"/>
    <s v="SS16"/>
    <s v="XIAMEN JINMAO LOGIST"/>
    <s v="FCL"/>
    <m/>
    <n v="1"/>
    <n v="576"/>
    <n v="1"/>
    <n v="0"/>
    <n v="0"/>
    <n v="14480"/>
    <n v="14.69"/>
    <s v="People's Republic of China"/>
    <n v="10"/>
    <n v="4"/>
    <x v="2"/>
    <x v="1"/>
    <m/>
    <m/>
    <m/>
    <m/>
  </r>
  <r>
    <s v="2016-02-08"/>
    <s v="2016-03-28"/>
    <s v="2016-04-04"/>
    <s v="2016-04-04"/>
    <n v="49"/>
    <n v="56"/>
    <x v="2"/>
    <s v="FOB"/>
    <s v="SEA"/>
    <n v="0"/>
    <s v="HLBU1526951"/>
    <s v="RAILWAY"/>
    <s v="GDAŃSK"/>
    <s v="1"/>
    <s v="20647/2015/7"/>
    <n v="54"/>
    <s v="SS16"/>
    <s v="XIAMEN KINGLAND"/>
    <s v="FCL"/>
    <m/>
    <n v="1"/>
    <n v="2248"/>
    <n v="0"/>
    <n v="1"/>
    <n v="0"/>
    <n v="36624"/>
    <n v="28.2"/>
    <s v="People's Republic of China"/>
    <n v="20"/>
    <n v="8"/>
    <x v="1"/>
    <x v="1"/>
    <m/>
    <m/>
    <m/>
    <m/>
  </r>
  <r>
    <s v="2016-02-09"/>
    <s v="2016-02-12"/>
    <s v="2016-03-02"/>
    <s v="2016-03-02"/>
    <n v="3"/>
    <n v="22"/>
    <x v="10"/>
    <s v="DDU"/>
    <s v="AIR"/>
    <n v="1"/>
    <s v="AIR"/>
    <s v="TRUCK"/>
    <s v="WARSZAWA"/>
    <s v="1"/>
    <s v="20991/2015/16"/>
    <n v="54"/>
    <s v="SS16"/>
    <s v="SANGOTRA FASHIONS"/>
    <s v="AIR"/>
    <n v="1"/>
    <m/>
    <n v="561"/>
    <n v="0"/>
    <n v="0"/>
    <n v="0"/>
    <n v="9254"/>
    <m/>
    <s v="India"/>
    <n v="0"/>
    <n v="0"/>
    <x v="2"/>
    <x v="1"/>
    <m/>
    <m/>
    <m/>
    <m/>
  </r>
  <r>
    <s v="2016-02-09"/>
    <s v="2016-02-13"/>
    <s v="2016-02-22"/>
    <s v="2016-02-22"/>
    <n v="4"/>
    <n v="13"/>
    <x v="10"/>
    <s v="DDU"/>
    <s v="AIR"/>
    <n v="1"/>
    <s v="AIR"/>
    <s v="TRUCK"/>
    <s v="WARSZAWA"/>
    <s v="1"/>
    <s v="28143/2015/3"/>
    <n v="54"/>
    <s v="SS16"/>
    <s v="TEX FASHION GLOBAL (AGENT)"/>
    <s v="AIR"/>
    <n v="1"/>
    <m/>
    <n v="403"/>
    <n v="0"/>
    <n v="0"/>
    <n v="0"/>
    <n v="6366"/>
    <n v="5.26"/>
    <s v="Bangladesh"/>
    <n v="4"/>
    <n v="2"/>
    <x v="2"/>
    <x v="1"/>
    <m/>
    <m/>
    <m/>
    <m/>
  </r>
  <r>
    <s v="2016-02-09"/>
    <s v="2016-03-03"/>
    <s v="2016-03-09"/>
    <s v="2016-03-09"/>
    <n v="23"/>
    <n v="29"/>
    <x v="7"/>
    <s v="FOB"/>
    <s v="SEA"/>
    <n v="0"/>
    <s v="HLXU3144873"/>
    <s v="TRUCK"/>
    <s v="HAMBURG"/>
    <s v="1"/>
    <s v="20991/2015/15"/>
    <n v="54"/>
    <s v="SS16"/>
    <s v="SANGOTRA FASHIONS"/>
    <s v="FCL"/>
    <m/>
    <n v="1"/>
    <n v="560"/>
    <n v="1"/>
    <n v="0"/>
    <n v="0"/>
    <n v="9461"/>
    <n v="18.3"/>
    <s v="India"/>
    <n v="13"/>
    <n v="5"/>
    <x v="2"/>
    <x v="1"/>
    <m/>
    <m/>
    <m/>
    <m/>
  </r>
  <r>
    <s v="2016-02-09"/>
    <s v="2016-03-18"/>
    <s v="2016-03-23"/>
    <s v="2016-03-23"/>
    <n v="38"/>
    <n v="43"/>
    <x v="2"/>
    <s v="FOB"/>
    <s v="SEA"/>
    <n v="0"/>
    <s v="PONU0109888"/>
    <s v="RAILWAY"/>
    <s v="GDAŃSK"/>
    <s v="1"/>
    <s v="34782/2015/5"/>
    <n v="51"/>
    <s v="SS16"/>
    <s v="VICAN FOOTWEAR"/>
    <s v="FCL"/>
    <m/>
    <n v="1"/>
    <n v="518"/>
    <n v="1"/>
    <n v="0"/>
    <n v="0"/>
    <n v="4910"/>
    <n v="23.23"/>
    <s v="People's Republic of China"/>
    <n v="16"/>
    <n v="7"/>
    <x v="1"/>
    <x v="1"/>
    <m/>
    <m/>
    <m/>
    <m/>
  </r>
  <r>
    <s v="2016-02-10"/>
    <s v="2016-03-12"/>
    <s v="2016-03-18"/>
    <s v="2016-03-18"/>
    <n v="31"/>
    <n v="37"/>
    <x v="4"/>
    <s v="FOB"/>
    <s v="SEA"/>
    <n v="0"/>
    <s v="MRKU9124330"/>
    <s v="RAILWAY"/>
    <s v="GDAŃSK"/>
    <s v="1"/>
    <s v="32380/2015/6"/>
    <n v="51"/>
    <s v="SS16"/>
    <s v="BEEKO"/>
    <s v="FCL"/>
    <m/>
    <n v="1"/>
    <n v="463"/>
    <n v="1"/>
    <n v="0"/>
    <n v="0"/>
    <n v="5944"/>
    <n v="20.28"/>
    <s v="People's Republic of China"/>
    <n v="14"/>
    <n v="6"/>
    <x v="2"/>
    <x v="1"/>
    <m/>
    <m/>
    <m/>
    <m/>
  </r>
  <r>
    <s v="2016-02-11"/>
    <s v="2016-02-12"/>
    <s v="2016-02-19"/>
    <s v="2016-02-19"/>
    <n v="1"/>
    <n v="8"/>
    <x v="10"/>
    <s v="DDU"/>
    <s v="AIR"/>
    <n v="1"/>
    <s v="AIR"/>
    <s v="TRUCK"/>
    <s v="FRANKFURT"/>
    <s v="1"/>
    <s v="21143/2015/3"/>
    <n v="54"/>
    <s v="SS16"/>
    <s v="SEACOTEX FABRICS LTD"/>
    <s v="AIR"/>
    <n v="1"/>
    <m/>
    <n v="783"/>
    <n v="0"/>
    <n v="0"/>
    <n v="0"/>
    <n v="19001"/>
    <m/>
    <s v="Bangladesh"/>
    <n v="0"/>
    <n v="0"/>
    <x v="2"/>
    <x v="1"/>
    <m/>
    <m/>
    <m/>
    <m/>
  </r>
  <r>
    <s v="2016-02-13"/>
    <s v="2016-02-14"/>
    <s v="2016-02-19"/>
    <s v="2016-02-19"/>
    <n v="1"/>
    <n v="6"/>
    <x v="10"/>
    <s v="DDU"/>
    <s v="AIR"/>
    <n v="1"/>
    <s v="AIR"/>
    <s v="TRUCK"/>
    <s v="FRANKFURT"/>
    <s v="1"/>
    <s v="20216/2015/18"/>
    <n v="54"/>
    <s v="SS16"/>
    <s v="FAIR TRADE INT'L (AGENT)"/>
    <s v="AIR"/>
    <n v="1"/>
    <m/>
    <n v="2760"/>
    <n v="0"/>
    <n v="0"/>
    <n v="0"/>
    <n v="51827"/>
    <m/>
    <s v="Bangladesh"/>
    <n v="0"/>
    <n v="0"/>
    <x v="2"/>
    <x v="1"/>
    <m/>
    <m/>
    <m/>
    <m/>
  </r>
  <r>
    <s v="2016-02-13"/>
    <s v="2016-02-15"/>
    <s v="2016-02-26"/>
    <s v="2016-02-26"/>
    <n v="2"/>
    <n v="13"/>
    <x v="10"/>
    <s v="DDU"/>
    <s v="AIR"/>
    <n v="1"/>
    <s v="AIR"/>
    <s v="TRUCK"/>
    <s v="WARSZAWA"/>
    <s v="1"/>
    <s v="21017/2015/4"/>
    <n v="54"/>
    <s v="SS16"/>
    <s v="SEER GLOBAL LTD."/>
    <s v="AIR"/>
    <n v="1"/>
    <m/>
    <n v="276"/>
    <n v="0"/>
    <n v="0"/>
    <n v="0"/>
    <n v="5349"/>
    <m/>
    <s v="India"/>
    <n v="0"/>
    <n v="0"/>
    <x v="2"/>
    <x v="1"/>
    <m/>
    <m/>
    <m/>
    <m/>
  </r>
  <r>
    <s v="2016-02-14"/>
    <s v="2016-02-15"/>
    <s v="2016-02-19"/>
    <s v="2016-02-19"/>
    <n v="1"/>
    <n v="5"/>
    <x v="10"/>
    <s v="DDU"/>
    <s v="AIR"/>
    <n v="1"/>
    <s v="AIR"/>
    <s v="TRUCK"/>
    <s v="FRANKFURT"/>
    <s v="1"/>
    <s v="20231/2015/2"/>
    <n v="54"/>
    <s v="SS16"/>
    <s v="SHUDDHO MODEHAUS (AGENT)"/>
    <s v="AIR"/>
    <n v="1"/>
    <m/>
    <n v="360"/>
    <n v="0"/>
    <n v="0"/>
    <n v="0"/>
    <n v="4164"/>
    <n v="11.36"/>
    <s v="Bangladesh"/>
    <n v="8"/>
    <n v="3"/>
    <x v="2"/>
    <x v="1"/>
    <m/>
    <m/>
    <m/>
    <m/>
  </r>
  <r>
    <s v="2016-02-14"/>
    <s v="2016-02-15"/>
    <s v="2016-02-22"/>
    <s v="2016-02-22"/>
    <n v="1"/>
    <n v="8"/>
    <x v="10"/>
    <s v="DDU"/>
    <s v="AIR"/>
    <n v="1"/>
    <s v="AIR"/>
    <s v="TRUCK"/>
    <s v="FRANKFURT"/>
    <s v="1"/>
    <s v="20231/2015/16"/>
    <n v="54"/>
    <s v="SS16"/>
    <s v="SHUDDHO MODEHAUS (AGENT)"/>
    <s v="AIR"/>
    <n v="1"/>
    <m/>
    <n v="1512"/>
    <n v="0"/>
    <n v="0"/>
    <n v="0"/>
    <n v="24887"/>
    <n v="34.549999999999997"/>
    <s v="Bangladesh"/>
    <n v="24"/>
    <n v="10"/>
    <x v="1"/>
    <x v="1"/>
    <m/>
    <m/>
    <m/>
    <m/>
  </r>
  <r>
    <s v="2016-02-14"/>
    <s v="2016-02-15"/>
    <s v="2016-02-24"/>
    <s v="2016-02-24"/>
    <n v="1"/>
    <n v="10"/>
    <x v="10"/>
    <s v="DDU"/>
    <s v="AIR"/>
    <n v="1"/>
    <s v="AIR"/>
    <s v="TRUCK"/>
    <s v="FRANKFURT"/>
    <s v="1"/>
    <s v="20231/2015/17"/>
    <n v="54"/>
    <s v="SS16"/>
    <s v="SHUDDHO MODEHAUS (AGENT)"/>
    <s v="AIR"/>
    <n v="1"/>
    <m/>
    <n v="572"/>
    <n v="0"/>
    <n v="0"/>
    <n v="0"/>
    <n v="8717"/>
    <n v="13.7"/>
    <s v="Bangladesh"/>
    <n v="10"/>
    <n v="4"/>
    <x v="2"/>
    <x v="1"/>
    <m/>
    <m/>
    <m/>
    <m/>
  </r>
  <r>
    <s v="2016-02-14"/>
    <s v="2016-02-15"/>
    <s v="2016-02-24"/>
    <s v="2016-02-24"/>
    <n v="1"/>
    <n v="10"/>
    <x v="10"/>
    <s v="DDU"/>
    <s v="AIR"/>
    <n v="1"/>
    <s v="AIR"/>
    <s v="TRUCK"/>
    <s v="FRANKFURT"/>
    <s v="1"/>
    <s v="20231/2015/18"/>
    <n v="54"/>
    <s v="SS16"/>
    <s v="SHUDDHO MODEHAUS (AGENT)"/>
    <s v="AIR"/>
    <n v="1"/>
    <m/>
    <n v="1323"/>
    <n v="0"/>
    <n v="0"/>
    <n v="0"/>
    <n v="21249"/>
    <n v="30"/>
    <s v="Bangladesh"/>
    <n v="21"/>
    <n v="9"/>
    <x v="1"/>
    <x v="1"/>
    <m/>
    <m/>
    <m/>
    <m/>
  </r>
  <r>
    <s v="2016-02-14"/>
    <s v="2016-02-19"/>
    <s v="2016-02-25"/>
    <s v="2016-02-25"/>
    <n v="5"/>
    <n v="11"/>
    <x v="10"/>
    <s v="DDU"/>
    <s v="AIR"/>
    <n v="1"/>
    <s v="AIR"/>
    <s v="TRUCK"/>
    <s v="FRANKFURT"/>
    <s v="1"/>
    <s v="20467/2015/22"/>
    <n v="54"/>
    <s v="SS16"/>
    <s v="INNOVATION DESIGN (AGENT)"/>
    <s v="AIR"/>
    <n v="1"/>
    <m/>
    <n v="818"/>
    <n v="0"/>
    <n v="0"/>
    <n v="0"/>
    <n v="12567"/>
    <n v="15.21"/>
    <s v="Bangladesh"/>
    <n v="11"/>
    <n v="5"/>
    <x v="2"/>
    <x v="1"/>
    <m/>
    <m/>
    <m/>
    <m/>
  </r>
  <r>
    <s v="2016-02-15"/>
    <s v="2016-03-26"/>
    <s v="2016-04-01"/>
    <s v="2016-04-01"/>
    <n v="40"/>
    <n v="46"/>
    <x v="0"/>
    <s v="FOB"/>
    <s v="SEA"/>
    <n v="1"/>
    <s v="LCL"/>
    <s v="TRUCK"/>
    <s v="HAMBURG"/>
    <s v="1"/>
    <s v="20462/2015/4"/>
    <n v="54"/>
    <s v="SS16"/>
    <s v="NINGBO EVERGREEN"/>
    <s v="LCL"/>
    <m/>
    <n v="1"/>
    <n v="264"/>
    <n v="0"/>
    <n v="0"/>
    <n v="0"/>
    <n v="5063"/>
    <n v="7.41"/>
    <s v="People's Republic of China"/>
    <n v="5"/>
    <n v="2"/>
    <x v="2"/>
    <x v="1"/>
    <m/>
    <m/>
    <m/>
    <m/>
  </r>
  <r>
    <s v="2016-02-16"/>
    <s v="2016-03-18"/>
    <s v="2016-03-24"/>
    <s v="2016-03-24"/>
    <n v="31"/>
    <n v="37"/>
    <x v="3"/>
    <s v="FOB"/>
    <s v="SEA"/>
    <n v="1"/>
    <s v="SEAU7820176"/>
    <s v="RAILWAY"/>
    <s v="GDAŃSK"/>
    <s v="1"/>
    <s v="20376/2015/35"/>
    <n v="54"/>
    <s v="SS16"/>
    <s v="TRANSFIGURE CLOTHING (AGENT)"/>
    <s v="CONSOLIDATION"/>
    <m/>
    <n v="1"/>
    <n v="3168"/>
    <n v="0"/>
    <n v="1"/>
    <n v="0"/>
    <n v="64553"/>
    <n v="40.6"/>
    <s v="Bangladesh"/>
    <n v="28"/>
    <n v="12"/>
    <x v="1"/>
    <x v="1"/>
    <m/>
    <m/>
    <m/>
    <m/>
  </r>
  <r>
    <s v="2016-02-16"/>
    <s v="2016-03-18"/>
    <s v="2016-03-24"/>
    <s v="2016-03-24"/>
    <n v="31"/>
    <n v="37"/>
    <x v="3"/>
    <s v="FOB"/>
    <s v="SEA"/>
    <n v="1"/>
    <m/>
    <s v="RAILWAY"/>
    <s v="GDAŃSK"/>
    <s v="1"/>
    <s v="29157/2015/2"/>
    <n v="52"/>
    <s v="SS16"/>
    <s v="TEXZAM INTERNATIONAL (AGENT)"/>
    <s v="CONSOLIDATION"/>
    <m/>
    <n v="1"/>
    <n v="408"/>
    <m/>
    <m/>
    <m/>
    <n v="5699"/>
    <n v="1.42"/>
    <s v="Bangladesh"/>
    <n v="1"/>
    <n v="0"/>
    <x v="2"/>
    <x v="1"/>
    <m/>
    <m/>
    <m/>
    <m/>
  </r>
  <r>
    <s v="2016-02-16"/>
    <s v="2016-03-18"/>
    <s v="2016-03-24"/>
    <s v="2016-03-24"/>
    <n v="31"/>
    <n v="37"/>
    <x v="3"/>
    <s v="FOB"/>
    <s v="SEA"/>
    <n v="1"/>
    <m/>
    <s v="RAILWAY"/>
    <s v="GDAŃSK"/>
    <s v="1"/>
    <s v="61828/SS16/3"/>
    <n v="52"/>
    <s v="SS16"/>
    <s v="FASHION WEAR INT'L (AGENT)"/>
    <s v="CONSOLIDATION"/>
    <m/>
    <n v="1"/>
    <n v="964"/>
    <m/>
    <m/>
    <m/>
    <n v="15344"/>
    <n v="7.29"/>
    <s v="Bangladesh"/>
    <n v="5"/>
    <n v="2"/>
    <x v="2"/>
    <x v="1"/>
    <m/>
    <m/>
    <m/>
    <m/>
  </r>
  <r>
    <s v="2016-02-17"/>
    <s v="2016-02-21"/>
    <s v="2016-02-26"/>
    <s v="2016-02-26"/>
    <n v="4"/>
    <n v="9"/>
    <x v="10"/>
    <s v="DDU"/>
    <s v="AIR"/>
    <n v="1"/>
    <s v="AIR"/>
    <s v="TRUCK"/>
    <s v="FRANKFURT"/>
    <s v="1"/>
    <s v="20808/2015/12"/>
    <n v="54"/>
    <s v="SS16"/>
    <s v="FASHION WEAR INT'L (AGENT)"/>
    <s v="AIR"/>
    <n v="1"/>
    <m/>
    <n v="2693"/>
    <n v="0"/>
    <n v="0"/>
    <n v="0"/>
    <n v="53902"/>
    <n v="37.71"/>
    <s v="Bangladesh"/>
    <n v="26"/>
    <n v="11"/>
    <x v="1"/>
    <x v="1"/>
    <m/>
    <m/>
    <m/>
    <m/>
  </r>
  <r>
    <s v="2016-02-17"/>
    <s v="2016-02-21"/>
    <s v="2016-03-03"/>
    <s v="2016-03-03"/>
    <n v="4"/>
    <n v="15"/>
    <x v="10"/>
    <s v="DDU"/>
    <s v="AIR"/>
    <n v="1"/>
    <s v="AIR"/>
    <s v="TRUCK"/>
    <s v="FRANKFURT"/>
    <s v="1"/>
    <s v="20231/2015/19"/>
    <n v="54"/>
    <s v="SS16"/>
    <s v="SHUDDHO MODEHAUS (AGENT)"/>
    <s v="AIR"/>
    <n v="1"/>
    <m/>
    <n v="486"/>
    <n v="0"/>
    <n v="0"/>
    <n v="0"/>
    <n v="6438"/>
    <n v="12.05"/>
    <s v="Bangladesh"/>
    <n v="8"/>
    <n v="4"/>
    <x v="2"/>
    <x v="1"/>
    <m/>
    <m/>
    <m/>
    <m/>
  </r>
  <r>
    <s v="2016-02-17"/>
    <s v="2016-03-26"/>
    <s v="2016-04-01"/>
    <s v="2016-04-01"/>
    <n v="38"/>
    <n v="44"/>
    <x v="3"/>
    <s v="FOB"/>
    <s v="SEA"/>
    <n v="1"/>
    <s v="MRKU5950458"/>
    <s v="RAILWAY"/>
    <s v="GDAŃSK"/>
    <s v="1"/>
    <s v="20216/2015/24"/>
    <n v="54"/>
    <s v="SS16"/>
    <s v="FAIR TRADE INT'L (AGENT)"/>
    <s v="CONSOLIDATION"/>
    <m/>
    <n v="1"/>
    <n v="1183"/>
    <n v="0"/>
    <n v="0"/>
    <n v="1"/>
    <n v="18210"/>
    <n v="19.309999999999999"/>
    <s v="Bangladesh"/>
    <n v="14"/>
    <n v="6"/>
    <x v="2"/>
    <x v="1"/>
    <m/>
    <m/>
    <m/>
    <m/>
  </r>
  <r>
    <s v="2016-02-19"/>
    <s v="2016-02-21"/>
    <s v="2016-02-24"/>
    <s v="2016-02-24"/>
    <n v="2"/>
    <n v="5"/>
    <x v="10"/>
    <s v="DDU"/>
    <s v="AIR"/>
    <n v="1"/>
    <s v="AIR"/>
    <s v="TRUCK"/>
    <s v="WARSZAWA"/>
    <s v="1"/>
    <s v="21017/2015/2"/>
    <n v="54"/>
    <s v="SS16"/>
    <s v="SEER GLOBAL LTD."/>
    <s v="AIR"/>
    <n v="1"/>
    <m/>
    <n v="276"/>
    <n v="0"/>
    <n v="0"/>
    <n v="0"/>
    <n v="5175"/>
    <m/>
    <s v="India"/>
    <n v="0"/>
    <n v="0"/>
    <x v="2"/>
    <x v="1"/>
    <m/>
    <m/>
    <m/>
    <m/>
  </r>
  <r>
    <s v="2016-02-19"/>
    <s v="2016-03-12"/>
    <s v="2016-03-22"/>
    <s v="2016-03-22"/>
    <n v="22"/>
    <n v="32"/>
    <x v="5"/>
    <s v="FOB"/>
    <s v="SEA"/>
    <n v="1"/>
    <s v="LCL"/>
    <s v="TRUCK"/>
    <s v="HAMBURG"/>
    <s v="1"/>
    <s v="21025/2015/6"/>
    <n v="54"/>
    <s v="SS16"/>
    <s v="KARTHIKAI TEXTILE"/>
    <s v="LCL"/>
    <m/>
    <n v="1"/>
    <n v="347"/>
    <n v="0"/>
    <n v="0"/>
    <n v="0"/>
    <n v="6415"/>
    <n v="4.4800000000000004"/>
    <s v="India"/>
    <n v="3"/>
    <n v="1"/>
    <x v="2"/>
    <x v="1"/>
    <m/>
    <m/>
    <m/>
    <m/>
  </r>
  <r>
    <s v="2016-02-19"/>
    <s v="2016-03-26"/>
    <s v="2016-04-01"/>
    <s v="2016-04-01"/>
    <n v="36"/>
    <n v="42"/>
    <x v="3"/>
    <s v="FOB"/>
    <s v="SEA"/>
    <n v="1"/>
    <s v="MRKU5950458"/>
    <s v="RAILWAY"/>
    <s v="GDAŃSK"/>
    <s v="1"/>
    <s v="20376/2015/36"/>
    <n v="54"/>
    <s v="SS16"/>
    <s v="TRANSFIGURE CLOTHING (AGENT)"/>
    <s v="CONSOLIDATION"/>
    <m/>
    <n v="1"/>
    <n v="1710"/>
    <n v="0"/>
    <n v="0"/>
    <n v="1"/>
    <n v="23534"/>
    <n v="18.600000000000001"/>
    <s v="Bangladesh"/>
    <n v="13"/>
    <n v="6"/>
    <x v="2"/>
    <x v="1"/>
    <m/>
    <m/>
    <m/>
    <m/>
  </r>
  <r>
    <s v="2016-02-19"/>
    <s v="2016-03-26"/>
    <s v="2016-04-01"/>
    <s v="2016-04-01"/>
    <n v="36"/>
    <n v="42"/>
    <x v="3"/>
    <s v="FOB"/>
    <s v="SEA"/>
    <n v="1"/>
    <m/>
    <s v="RAILWAY"/>
    <s v="GDAŃSK"/>
    <s v="1"/>
    <s v="20376/2015/37"/>
    <n v="54"/>
    <s v="SS16"/>
    <s v="TRANSFIGURE CLOTHING (AGENT)"/>
    <s v="CONSOLIDATION"/>
    <m/>
    <n v="1"/>
    <n v="2555"/>
    <m/>
    <m/>
    <m/>
    <n v="51596"/>
    <n v="30.25"/>
    <s v="Bangladesh"/>
    <n v="21"/>
    <n v="9"/>
    <x v="1"/>
    <x v="1"/>
    <m/>
    <m/>
    <m/>
    <m/>
  </r>
  <r>
    <s v="2016-02-20"/>
    <s v="2016-03-26"/>
    <s v="2016-04-01"/>
    <s v="2016-04-01"/>
    <n v="35"/>
    <n v="41"/>
    <x v="1"/>
    <s v="FOB"/>
    <s v="SEA"/>
    <n v="1"/>
    <s v="MSKU6621973"/>
    <s v="RAILWAY"/>
    <s v="GDAŃSK"/>
    <s v="1"/>
    <s v="21822/2015/4"/>
    <n v="52"/>
    <s v="SS16"/>
    <s v="ZHENJIANG S&amp;C"/>
    <s v="CONSOLIDATION"/>
    <m/>
    <n v="1"/>
    <n v="2509"/>
    <n v="0"/>
    <n v="1"/>
    <n v="0"/>
    <n v="39156"/>
    <n v="42.76"/>
    <s v="People's Republic of China"/>
    <n v="30"/>
    <n v="13"/>
    <x v="0"/>
    <x v="1"/>
    <m/>
    <m/>
    <m/>
    <m/>
  </r>
  <r>
    <s v="2016-02-20"/>
    <s v="2016-03-26"/>
    <s v="2016-04-01"/>
    <s v="2016-04-01"/>
    <n v="35"/>
    <n v="41"/>
    <x v="1"/>
    <s v="FOB"/>
    <s v="SEA"/>
    <n v="1"/>
    <m/>
    <s v="RAILWAY"/>
    <s v="GDAŃSK"/>
    <s v="1"/>
    <s v="36967/2015/1"/>
    <n v="52"/>
    <s v="SS16"/>
    <s v="YANTAI PACIFIC HOME"/>
    <s v="CONSOLIDATION"/>
    <m/>
    <n v="1"/>
    <n v="696"/>
    <m/>
    <m/>
    <m/>
    <n v="3400"/>
    <n v="6.43"/>
    <s v="People's Republic of China"/>
    <n v="5"/>
    <n v="2"/>
    <x v="2"/>
    <x v="1"/>
    <m/>
    <m/>
    <m/>
    <m/>
  </r>
  <r>
    <s v="2016-02-21"/>
    <s v="2016-02-23"/>
    <s v="2016-02-25"/>
    <s v="2016-02-25"/>
    <n v="2"/>
    <n v="4"/>
    <x v="10"/>
    <s v="DDU"/>
    <s v="AIR"/>
    <n v="1"/>
    <s v="AIR"/>
    <s v="TRUCK"/>
    <s v="WARSZAWA"/>
    <s v="1"/>
    <s v="21025/2015/3"/>
    <n v="54"/>
    <s v="SS16"/>
    <s v="KARTHIKAI TEXTILE"/>
    <s v="AIR"/>
    <n v="1"/>
    <m/>
    <n v="504"/>
    <n v="0"/>
    <n v="0"/>
    <n v="0"/>
    <n v="9532"/>
    <m/>
    <s v="India"/>
    <n v="0"/>
    <n v="0"/>
    <x v="2"/>
    <x v="1"/>
    <m/>
    <m/>
    <m/>
    <m/>
  </r>
  <r>
    <s v="2016-02-21"/>
    <s v="2016-03-26"/>
    <s v="2016-03-30"/>
    <s v="2016-03-30"/>
    <n v="34"/>
    <n v="38"/>
    <x v="3"/>
    <s v="FOB"/>
    <s v="SEA"/>
    <n v="1"/>
    <s v="MSKU6869091"/>
    <s v="TRUCK"/>
    <s v="GDAŃSK"/>
    <s v="1"/>
    <s v="20216/2015/26"/>
    <n v="54"/>
    <s v="SS16"/>
    <s v="FAIR TRADE INT'L (AGENT)"/>
    <s v="CONSOLIDATION"/>
    <m/>
    <n v="1"/>
    <n v="296"/>
    <n v="0"/>
    <n v="1"/>
    <n v="0"/>
    <n v="3749"/>
    <n v="2.99"/>
    <s v="Bangladesh"/>
    <n v="2"/>
    <n v="1"/>
    <x v="2"/>
    <x v="1"/>
    <m/>
    <m/>
    <m/>
    <m/>
  </r>
  <r>
    <s v="2016-02-21"/>
    <s v="2016-03-26"/>
    <s v="2016-03-30"/>
    <s v="2016-03-30"/>
    <n v="34"/>
    <n v="38"/>
    <x v="3"/>
    <s v="FOB"/>
    <s v="SEA"/>
    <n v="1"/>
    <m/>
    <s v="TRUCK"/>
    <s v="GDAŃSK"/>
    <s v="1"/>
    <s v="20376/2015/38"/>
    <n v="54"/>
    <s v="SS16"/>
    <s v="TRANSFIGURE CLOTHING (AGENT)"/>
    <s v="CONSOLIDATION"/>
    <m/>
    <n v="1"/>
    <n v="1518"/>
    <m/>
    <m/>
    <m/>
    <n v="31838"/>
    <n v="17.690000000000001"/>
    <s v="Bangladesh"/>
    <n v="12"/>
    <n v="5"/>
    <x v="2"/>
    <x v="1"/>
    <m/>
    <m/>
    <m/>
    <m/>
  </r>
  <r>
    <s v="2016-02-21"/>
    <s v="2016-03-26"/>
    <s v="2016-03-30"/>
    <s v="2016-03-30"/>
    <n v="34"/>
    <n v="38"/>
    <x v="3"/>
    <s v="FOB"/>
    <s v="SEA"/>
    <n v="1"/>
    <m/>
    <s v="TRUCK"/>
    <s v="GDAŃSK"/>
    <s v="1"/>
    <s v="28143/2015/4"/>
    <n v="54"/>
    <s v="SS16"/>
    <s v="TEX FASHION GLOBAL (AGENT)"/>
    <s v="CONSOLIDATION"/>
    <m/>
    <n v="1"/>
    <n v="1637"/>
    <m/>
    <m/>
    <m/>
    <n v="27953"/>
    <n v="30.42"/>
    <s v="Bangladesh"/>
    <n v="21"/>
    <n v="9"/>
    <x v="1"/>
    <x v="1"/>
    <m/>
    <m/>
    <m/>
    <m/>
  </r>
  <r>
    <s v="2016-02-21"/>
    <s v="2016-03-26"/>
    <s v="2016-04-01"/>
    <s v="2016-04-01"/>
    <n v="34"/>
    <n v="40"/>
    <x v="3"/>
    <s v="FOB"/>
    <s v="SEA"/>
    <n v="1"/>
    <s v="MRKU3034040"/>
    <s v="RAILWAY"/>
    <s v="GDAŃSK"/>
    <s v="1"/>
    <s v="20376/2015/39"/>
    <n v="54"/>
    <s v="SS16"/>
    <s v="TRANSFIGURE CLOTHING (AGENT)"/>
    <s v="CONSOLIDATION"/>
    <m/>
    <n v="1"/>
    <n v="496"/>
    <n v="0"/>
    <n v="0"/>
    <n v="1"/>
    <n v="10211"/>
    <n v="10.94"/>
    <s v="Bangladesh"/>
    <n v="8"/>
    <n v="3"/>
    <x v="2"/>
    <x v="1"/>
    <m/>
    <m/>
    <m/>
    <m/>
  </r>
  <r>
    <s v="2016-02-21"/>
    <s v="2016-03-26"/>
    <s v="2016-04-01"/>
    <s v="2016-04-01"/>
    <n v="34"/>
    <n v="40"/>
    <x v="3"/>
    <s v="FOB"/>
    <s v="SEA"/>
    <n v="1"/>
    <m/>
    <s v="RAILWAY"/>
    <s v="GDAŃSK"/>
    <s v="1"/>
    <s v="20376/2015/40"/>
    <n v="54"/>
    <s v="SS16"/>
    <s v="TRANSFIGURE CLOTHING (AGENT)"/>
    <s v="CONSOLIDATION"/>
    <m/>
    <n v="1"/>
    <n v="830"/>
    <m/>
    <m/>
    <m/>
    <n v="13653"/>
    <n v="7.41"/>
    <s v="Bangladesh"/>
    <n v="5"/>
    <n v="2"/>
    <x v="2"/>
    <x v="1"/>
    <m/>
    <m/>
    <m/>
    <m/>
  </r>
  <r>
    <s v="2016-02-21"/>
    <s v="2016-03-26"/>
    <s v="2016-04-01"/>
    <s v="2016-04-01"/>
    <n v="34"/>
    <n v="40"/>
    <x v="3"/>
    <s v="FOB"/>
    <s v="SEA"/>
    <n v="1"/>
    <m/>
    <s v="RAILWAY"/>
    <s v="GDAŃSK"/>
    <s v="1"/>
    <s v="20376/2015/42"/>
    <n v="54"/>
    <s v="SS16"/>
    <s v="TRANSFIGURE CLOTHING (AGENT)"/>
    <s v="CONSOLIDATION"/>
    <m/>
    <n v="1"/>
    <n v="402"/>
    <m/>
    <m/>
    <m/>
    <n v="8722"/>
    <n v="5.0999999999999996"/>
    <s v="Bangladesh"/>
    <n v="4"/>
    <n v="2"/>
    <x v="2"/>
    <x v="1"/>
    <m/>
    <m/>
    <m/>
    <m/>
  </r>
  <r>
    <s v="2016-02-21"/>
    <s v="2016-03-26"/>
    <s v="2016-04-01"/>
    <s v="2016-04-01"/>
    <n v="34"/>
    <n v="40"/>
    <x v="3"/>
    <s v="FOB"/>
    <s v="SEA"/>
    <n v="1"/>
    <m/>
    <s v="RAILWAY"/>
    <s v="GDAŃSK"/>
    <s v="1"/>
    <s v="32727/2015/2"/>
    <n v="54"/>
    <s v="SS16"/>
    <s v="ALEMA TEXTILE LTD."/>
    <s v="CONSOLIDATION"/>
    <m/>
    <n v="1"/>
    <n v="885"/>
    <m/>
    <m/>
    <m/>
    <n v="13096"/>
    <n v="22.73"/>
    <s v="Bangladesh"/>
    <n v="16"/>
    <n v="7"/>
    <x v="1"/>
    <x v="1"/>
    <m/>
    <m/>
    <m/>
    <m/>
  </r>
  <r>
    <s v="2016-02-21"/>
    <s v="2016-03-26"/>
    <s v="2016-04-01"/>
    <s v="2016-04-01"/>
    <n v="34"/>
    <n v="40"/>
    <x v="3"/>
    <s v="FOB"/>
    <s v="SEA"/>
    <n v="1"/>
    <m/>
    <s v="RAILWAY"/>
    <s v="GDAŃSK"/>
    <s v="1"/>
    <s v="33317/2015/2"/>
    <n v="54"/>
    <s v="SS16"/>
    <s v="KNIT WORLD LTD"/>
    <s v="CONSOLIDATION"/>
    <m/>
    <n v="1"/>
    <n v="2302"/>
    <m/>
    <m/>
    <m/>
    <n v="33538"/>
    <n v="21.86"/>
    <s v="Bangladesh"/>
    <n v="15"/>
    <n v="7"/>
    <x v="1"/>
    <x v="1"/>
    <m/>
    <m/>
    <m/>
    <m/>
  </r>
  <r>
    <s v="2016-02-21"/>
    <s v="2016-04-04"/>
    <s v="2016-04-14"/>
    <s v="2016-04-14"/>
    <n v="43"/>
    <n v="53"/>
    <x v="2"/>
    <s v="FOB"/>
    <s v="SEA"/>
    <n v="1"/>
    <s v="LCL"/>
    <s v="TRUCK"/>
    <s v="GDAŃSK"/>
    <s v="1"/>
    <s v="25689/2015/2"/>
    <n v="54"/>
    <s v="SS16"/>
    <s v="QUANZHOU PROPER"/>
    <s v="LCL"/>
    <m/>
    <n v="1"/>
    <n v="405"/>
    <n v="0"/>
    <n v="0"/>
    <n v="0"/>
    <n v="5840"/>
    <n v="6.84"/>
    <s v="People's Republic of China"/>
    <n v="5"/>
    <n v="2"/>
    <x v="2"/>
    <x v="1"/>
    <m/>
    <m/>
    <m/>
    <m/>
  </r>
  <r>
    <s v="2016-02-22"/>
    <s v="2016-03-16"/>
    <s v="2016-03-21"/>
    <s v="2016-03-21"/>
    <n v="23"/>
    <n v="28"/>
    <x v="7"/>
    <s v="FOB"/>
    <s v="SEA"/>
    <n v="0"/>
    <s v="FSCU6568086"/>
    <s v="TRUCK"/>
    <s v="HAMBURG"/>
    <s v="1"/>
    <s v="20991/2015/5"/>
    <n v="54"/>
    <s v="SS16"/>
    <s v="SANGOTRA FASHIONS"/>
    <s v="FCL"/>
    <m/>
    <n v="1"/>
    <n v="3870"/>
    <n v="0"/>
    <n v="0"/>
    <n v="1"/>
    <n v="58895"/>
    <n v="67"/>
    <s v="India"/>
    <n v="47"/>
    <n v="20"/>
    <x v="0"/>
    <x v="0"/>
    <m/>
    <m/>
    <m/>
    <m/>
  </r>
  <r>
    <s v="2016-02-22"/>
    <s v="2016-04-01"/>
    <s v="2016-04-05"/>
    <s v="2016-04-05"/>
    <n v="39"/>
    <n v="43"/>
    <x v="2"/>
    <s v="FOB"/>
    <s v="SEA"/>
    <n v="0"/>
    <s v="MRKU4499442"/>
    <s v="RAILWAY"/>
    <s v="GDAŃSK"/>
    <s v="1"/>
    <s v="61735/SS16/6"/>
    <n v="52"/>
    <s v="SS16"/>
    <s v="QUANZHOU CEREALS O&amp;F"/>
    <s v="FCL"/>
    <m/>
    <n v="1"/>
    <n v="2996"/>
    <n v="0"/>
    <n v="0"/>
    <n v="1"/>
    <n v="53252"/>
    <n v="58.61"/>
    <s v="People's Republic of China"/>
    <n v="41"/>
    <n v="18"/>
    <x v="0"/>
    <x v="0"/>
    <m/>
    <m/>
    <m/>
    <m/>
  </r>
  <r>
    <s v="2016-02-23"/>
    <s v="2016-03-05"/>
    <s v="2016-03-11"/>
    <s v="2016-03-11"/>
    <n v="11"/>
    <n v="17"/>
    <x v="10"/>
    <s v="DDU"/>
    <s v="AIR"/>
    <n v="1"/>
    <s v="AIR"/>
    <s v="TRUCK"/>
    <s v="FRANKFURT"/>
    <s v="1"/>
    <s v="32727/2015/3"/>
    <n v="54"/>
    <s v="SS16"/>
    <s v="ALEMA TEXTILE LTD."/>
    <s v="AIR"/>
    <n v="1"/>
    <m/>
    <n v="1577"/>
    <n v="0"/>
    <n v="0"/>
    <n v="0"/>
    <n v="24288"/>
    <n v="32.58"/>
    <s v="Bangladesh"/>
    <n v="23"/>
    <n v="10"/>
    <x v="1"/>
    <x v="1"/>
    <m/>
    <m/>
    <m/>
    <m/>
  </r>
  <r>
    <s v="2016-02-24"/>
    <s v="2016-03-13"/>
    <s v="2016-03-30"/>
    <s v="2016-03-30"/>
    <n v="18"/>
    <n v="35"/>
    <x v="10"/>
    <s v="DDU"/>
    <s v="SEA"/>
    <n v="1"/>
    <s v="MSKU6567912"/>
    <s v="TRUCK"/>
    <s v="HAMBURG"/>
    <s v="1"/>
    <s v="20214/2015/13"/>
    <n v="54"/>
    <s v="SS16"/>
    <s v="LICHEE APPAREL (AGENT)"/>
    <s v="CONSOLIDATION"/>
    <m/>
    <n v="1"/>
    <n v="1694"/>
    <n v="0"/>
    <n v="1"/>
    <n v="0"/>
    <n v="32202"/>
    <n v="31.83"/>
    <s v="India"/>
    <n v="22"/>
    <n v="10"/>
    <x v="1"/>
    <x v="1"/>
    <m/>
    <m/>
    <m/>
    <m/>
  </r>
  <r>
    <s v="2016-02-24"/>
    <s v="2016-03-13"/>
    <s v="2016-03-30"/>
    <s v="2016-03-30"/>
    <n v="18"/>
    <n v="35"/>
    <x v="10"/>
    <s v="DDU"/>
    <s v="SEA"/>
    <n v="1"/>
    <m/>
    <s v="TRUCK"/>
    <s v="HAMBURG"/>
    <s v="1"/>
    <s v="20214/2015/14"/>
    <n v="54"/>
    <s v="SS16"/>
    <s v="LICHEE APPAREL (AGENT)"/>
    <s v="CONSOLIDATION"/>
    <m/>
    <n v="1"/>
    <n v="329"/>
    <m/>
    <m/>
    <m/>
    <n v="8330"/>
    <n v="4.16"/>
    <s v="India"/>
    <n v="3"/>
    <n v="1"/>
    <x v="2"/>
    <x v="1"/>
    <m/>
    <m/>
    <m/>
    <m/>
  </r>
  <r>
    <s v="2016-02-24"/>
    <s v="2016-03-13"/>
    <s v="2016-03-30"/>
    <s v="2016-03-30"/>
    <n v="18"/>
    <n v="35"/>
    <x v="10"/>
    <s v="DDU"/>
    <s v="SEA"/>
    <n v="1"/>
    <m/>
    <s v="TRUCK"/>
    <s v="HAMBURG"/>
    <s v="1"/>
    <s v="20214/2015/17"/>
    <n v="54"/>
    <s v="SS16"/>
    <s v="LICHEE APPAREL (AGENT)"/>
    <s v="CONSOLIDATION"/>
    <m/>
    <n v="1"/>
    <n v="546"/>
    <m/>
    <m/>
    <m/>
    <n v="12220"/>
    <n v="19.57"/>
    <s v="India"/>
    <n v="14"/>
    <n v="6"/>
    <x v="2"/>
    <x v="1"/>
    <m/>
    <m/>
    <m/>
    <m/>
  </r>
  <r>
    <s v="2016-02-24"/>
    <s v="2016-04-01"/>
    <s v="2016-04-05"/>
    <s v="2016-04-05"/>
    <n v="37"/>
    <n v="41"/>
    <x v="3"/>
    <s v="FOB"/>
    <s v="SEA"/>
    <n v="1"/>
    <s v="TGHU4671581"/>
    <s v="RAILWAY"/>
    <s v="GDAŃSK"/>
    <s v="1"/>
    <s v="20216/2015/27"/>
    <n v="54"/>
    <s v="SS16"/>
    <s v="FAIR TRADE INT'L (AGENT)"/>
    <s v="CONSOLIDATION"/>
    <m/>
    <n v="1"/>
    <n v="677"/>
    <n v="0"/>
    <n v="1"/>
    <n v="0"/>
    <n v="11592"/>
    <n v="15.07"/>
    <s v="Bangladesh"/>
    <n v="11"/>
    <n v="5"/>
    <x v="2"/>
    <x v="1"/>
    <m/>
    <m/>
    <m/>
    <m/>
  </r>
  <r>
    <s v="2016-02-24"/>
    <s v="2016-04-01"/>
    <s v="2016-04-05"/>
    <s v="2016-04-05"/>
    <n v="37"/>
    <n v="41"/>
    <x v="3"/>
    <s v="FOB"/>
    <s v="SEA"/>
    <n v="1"/>
    <m/>
    <s v="RAILWAY"/>
    <s v="GDAŃSK"/>
    <s v="1"/>
    <s v="20376/2015/41"/>
    <n v="54"/>
    <s v="SS16"/>
    <s v="TRANSFIGURE CLOTHING (AGENT)"/>
    <s v="CONSOLIDATION"/>
    <m/>
    <n v="1"/>
    <n v="580"/>
    <m/>
    <m/>
    <m/>
    <n v="10600"/>
    <n v="6.9"/>
    <s v="Bangladesh"/>
    <n v="5"/>
    <n v="2"/>
    <x v="2"/>
    <x v="1"/>
    <m/>
    <m/>
    <m/>
    <m/>
  </r>
  <r>
    <s v="2016-02-24"/>
    <s v="2016-04-01"/>
    <s v="2016-04-05"/>
    <s v="2016-04-05"/>
    <n v="37"/>
    <n v="41"/>
    <x v="3"/>
    <s v="FOB"/>
    <s v="SEA"/>
    <n v="1"/>
    <m/>
    <s v="RAILWAY"/>
    <s v="GDAŃSK"/>
    <s v="1"/>
    <s v="20376/2015/43"/>
    <n v="54"/>
    <s v="SS16"/>
    <s v="TRANSFIGURE CLOTHING (AGENT)"/>
    <s v="CONSOLIDATION"/>
    <m/>
    <n v="1"/>
    <n v="703"/>
    <m/>
    <m/>
    <m/>
    <n v="14064"/>
    <n v="14.17"/>
    <s v="Bangladesh"/>
    <n v="10"/>
    <n v="4"/>
    <x v="2"/>
    <x v="1"/>
    <m/>
    <m/>
    <m/>
    <m/>
  </r>
  <r>
    <s v="2016-02-25"/>
    <s v="2016-03-30"/>
    <s v="2016-04-04"/>
    <s v="2016-04-04"/>
    <n v="34"/>
    <n v="39"/>
    <x v="3"/>
    <s v="FOB"/>
    <s v="SEA"/>
    <n v="1"/>
    <s v="AMFU3185344"/>
    <s v="RAILWAY"/>
    <s v="HAMBURG"/>
    <s v="1"/>
    <s v="28143/2015/5"/>
    <n v="54"/>
    <s v="SS16"/>
    <s v="TEX FASHION GLOBAL (AGENT)"/>
    <s v="CONSOLIDATION"/>
    <m/>
    <n v="1"/>
    <n v="631"/>
    <n v="1"/>
    <n v="0"/>
    <n v="0"/>
    <n v="7856"/>
    <n v="10.68"/>
    <s v="Bangladesh"/>
    <n v="7"/>
    <n v="3"/>
    <x v="2"/>
    <x v="1"/>
    <m/>
    <m/>
    <m/>
    <m/>
  </r>
  <r>
    <s v="2016-02-25"/>
    <s v="2016-03-30"/>
    <s v="2016-04-04"/>
    <s v="2016-04-04"/>
    <n v="34"/>
    <n v="39"/>
    <x v="3"/>
    <s v="FOB"/>
    <s v="SEA"/>
    <n v="1"/>
    <m/>
    <s v="RAILWAY"/>
    <s v="HAMBURG"/>
    <s v="1"/>
    <s v="29296/2015/2"/>
    <n v="54"/>
    <s v="SS16"/>
    <s v="COTTON ZONE LTD."/>
    <s v="CONSOLIDATION"/>
    <m/>
    <n v="1"/>
    <n v="712"/>
    <n v="1"/>
    <n v="0"/>
    <n v="0"/>
    <n v="13889"/>
    <n v="11.46"/>
    <s v="Bangladesh"/>
    <n v="8"/>
    <n v="3"/>
    <x v="2"/>
    <x v="1"/>
    <m/>
    <m/>
    <m/>
    <m/>
  </r>
  <r>
    <s v="2016-02-26"/>
    <s v="2016-02-27"/>
    <s v="2016-03-03"/>
    <s v="2016-03-03"/>
    <n v="1"/>
    <n v="6"/>
    <x v="10"/>
    <s v="DDU"/>
    <s v="AIR"/>
    <n v="1"/>
    <s v="AIR"/>
    <s v="TRUCK"/>
    <s v="VIENNA"/>
    <s v="1"/>
    <s v="20991/2015/10"/>
    <n v="54"/>
    <s v="SS16"/>
    <s v="SANGOTRA FASHIONS"/>
    <s v="AIR"/>
    <n v="1"/>
    <m/>
    <n v="1010"/>
    <n v="0"/>
    <n v="0"/>
    <n v="0"/>
    <n v="19848"/>
    <m/>
    <s v="India"/>
    <n v="0"/>
    <n v="0"/>
    <x v="2"/>
    <x v="1"/>
    <m/>
    <m/>
    <m/>
    <m/>
  </r>
  <r>
    <s v="2016-02-26"/>
    <s v="2016-03-14"/>
    <s v="2016-03-16"/>
    <s v="2016-03-16"/>
    <n v="17"/>
    <n v="19"/>
    <x v="10"/>
    <s v="DDU"/>
    <s v="AIR"/>
    <n v="1"/>
    <s v="AIR"/>
    <s v="TRUCK"/>
    <s v="FRANKFURT"/>
    <s v="1"/>
    <s v="20467/2015/2"/>
    <n v="54"/>
    <s v="SS16"/>
    <s v="INNOVATION DESIGN (AGENT)"/>
    <s v="AIR"/>
    <n v="1"/>
    <m/>
    <n v="300"/>
    <n v="0"/>
    <n v="0"/>
    <n v="0"/>
    <n v="3487"/>
    <n v="4.95"/>
    <s v="Bangladesh"/>
    <n v="3"/>
    <n v="1"/>
    <x v="2"/>
    <x v="1"/>
    <m/>
    <m/>
    <m/>
    <m/>
  </r>
  <r>
    <s v="2016-02-26"/>
    <s v="2016-03-14"/>
    <s v="2016-03-16"/>
    <s v="2016-03-16"/>
    <n v="17"/>
    <n v="19"/>
    <x v="10"/>
    <s v="DDU"/>
    <s v="AIR"/>
    <n v="1"/>
    <s v="AIR"/>
    <s v="TRUCK"/>
    <s v="FRANKFURT"/>
    <s v="1"/>
    <s v="20467/2015/23"/>
    <n v="54"/>
    <s v="SS16"/>
    <s v="INNOVATION DESIGN (AGENT)"/>
    <s v="AIR"/>
    <n v="1"/>
    <m/>
    <n v="236"/>
    <n v="0"/>
    <n v="0"/>
    <n v="0"/>
    <n v="3468"/>
    <n v="4.34"/>
    <s v="Bangladesh"/>
    <n v="3"/>
    <n v="1"/>
    <x v="2"/>
    <x v="1"/>
    <m/>
    <m/>
    <m/>
    <m/>
  </r>
  <r>
    <s v="2016-02-26"/>
    <s v="2016-03-14"/>
    <s v="2016-03-16"/>
    <s v="2016-03-16"/>
    <n v="17"/>
    <n v="19"/>
    <x v="10"/>
    <s v="DDU"/>
    <s v="AIR"/>
    <n v="1"/>
    <s v="AIR"/>
    <s v="TRUCK"/>
    <s v="FRANKFURT"/>
    <s v="1"/>
    <s v="20467/2015/3"/>
    <n v="54"/>
    <s v="SS16"/>
    <s v="INNOVATION DESIGN (AGENT)"/>
    <s v="AIR"/>
    <n v="1"/>
    <m/>
    <n v="589"/>
    <n v="0"/>
    <n v="0"/>
    <n v="0"/>
    <n v="8743"/>
    <n v="15.45"/>
    <s v="Bangladesh"/>
    <n v="11"/>
    <n v="5"/>
    <x v="2"/>
    <x v="1"/>
    <m/>
    <m/>
    <m/>
    <m/>
  </r>
  <r>
    <s v="2016-02-26"/>
    <s v="2016-03-28"/>
    <s v="2016-03-30"/>
    <s v="2016-03-30"/>
    <n v="31"/>
    <n v="33"/>
    <x v="5"/>
    <s v="FOB"/>
    <s v="SEA"/>
    <n v="0"/>
    <s v="CRSU1070360"/>
    <s v="TRUCK"/>
    <s v="HAMBURG"/>
    <s v="1"/>
    <s v="20217/2015/5"/>
    <n v="54"/>
    <s v="SS16"/>
    <s v="BLOOM CLOTHING CO. (AGENT)"/>
    <s v="FCL"/>
    <m/>
    <n v="1"/>
    <n v="1121"/>
    <n v="1"/>
    <n v="0"/>
    <n v="0"/>
    <n v="17522"/>
    <n v="16"/>
    <s v="India"/>
    <n v="11"/>
    <n v="5"/>
    <x v="2"/>
    <x v="1"/>
    <m/>
    <m/>
    <m/>
    <m/>
  </r>
  <r>
    <s v="2016-02-27"/>
    <s v="2016-03-08"/>
    <s v="2016-03-08"/>
    <s v="2016-03-08"/>
    <n v="10"/>
    <n v="10"/>
    <x v="11"/>
    <s v="FCA"/>
    <s v="TRUCK"/>
    <n v="1"/>
    <m/>
    <s v="TRUCK"/>
    <s v="ŁÓDŹ"/>
    <s v="1"/>
    <s v="22224/2015/2"/>
    <n v="54"/>
    <s v="SS16"/>
    <s v="KGB CORAP TEKSTIL"/>
    <s v="LCL"/>
    <m/>
    <n v="1"/>
    <n v="405"/>
    <n v="0"/>
    <n v="0"/>
    <n v="0"/>
    <n v="6670"/>
    <m/>
    <s v="Turkey"/>
    <n v="0"/>
    <n v="0"/>
    <x v="2"/>
    <x v="1"/>
    <m/>
    <m/>
    <m/>
    <m/>
  </r>
  <r>
    <s v="2016-02-27"/>
    <s v="2016-04-01"/>
    <s v="2016-04-08"/>
    <s v="2016-04-08"/>
    <n v="34"/>
    <n v="41"/>
    <x v="1"/>
    <s v="FOB"/>
    <s v="SEA"/>
    <n v="1"/>
    <s v="LCL"/>
    <s v="TRUCK"/>
    <s v="GDAŃSK"/>
    <s v="1"/>
    <s v="21822/2015/8"/>
    <n v="52"/>
    <s v="SS16"/>
    <s v="ZHENJIANG S&amp;C"/>
    <s v="LCL"/>
    <m/>
    <n v="1"/>
    <n v="264"/>
    <n v="0"/>
    <n v="0"/>
    <n v="0"/>
    <n v="3930"/>
    <n v="3.8"/>
    <s v="People's Republic of China"/>
    <n v="3"/>
    <n v="1"/>
    <x v="2"/>
    <x v="1"/>
    <m/>
    <m/>
    <m/>
    <m/>
  </r>
  <r>
    <s v="2016-02-28"/>
    <s v="2016-03-03"/>
    <s v="2016-03-10"/>
    <s v="2016-03-10"/>
    <n v="4"/>
    <n v="11"/>
    <x v="10"/>
    <s v="DDU"/>
    <s v="AIR"/>
    <n v="1"/>
    <s v="AIR"/>
    <s v="TRUCK"/>
    <s v="FRANKFURT"/>
    <s v="1"/>
    <s v="22847/2015/3"/>
    <n v="54"/>
    <s v="SS16"/>
    <s v="FASHIONTEX (AGENT)"/>
    <s v="AIR"/>
    <n v="1"/>
    <m/>
    <n v="301"/>
    <n v="0"/>
    <n v="0"/>
    <n v="0"/>
    <n v="4792"/>
    <n v="2.8"/>
    <s v="Bangladesh"/>
    <n v="2"/>
    <n v="1"/>
    <x v="2"/>
    <x v="1"/>
    <m/>
    <m/>
    <m/>
    <m/>
  </r>
  <r>
    <s v="2016-03-02"/>
    <s v="2016-03-28"/>
    <s v="2016-03-31"/>
    <s v="2016-03-31"/>
    <n v="26"/>
    <n v="29"/>
    <x v="5"/>
    <s v="FOB"/>
    <s v="SEA"/>
    <n v="1"/>
    <s v="MSKU1604274"/>
    <s v="TRUCK"/>
    <s v="HAMBURG"/>
    <s v="1"/>
    <s v="20214/2015/15"/>
    <n v="54"/>
    <s v="SS16"/>
    <s v="LICHEE APPAREL (AGENT)"/>
    <s v="CONSOLIDATION"/>
    <m/>
    <n v="1"/>
    <n v="613"/>
    <n v="0"/>
    <n v="0"/>
    <n v="1"/>
    <n v="12271"/>
    <n v="10.43"/>
    <s v="India"/>
    <n v="7"/>
    <n v="3"/>
    <x v="2"/>
    <x v="1"/>
    <m/>
    <m/>
    <m/>
    <m/>
  </r>
  <r>
    <s v="2016-03-02"/>
    <s v="2016-03-28"/>
    <s v="2016-03-31"/>
    <s v="2016-03-31"/>
    <n v="26"/>
    <n v="29"/>
    <x v="5"/>
    <s v="FOB"/>
    <s v="SEA"/>
    <n v="1"/>
    <m/>
    <s v="TRUCK"/>
    <s v="HAMBURG"/>
    <s v="1"/>
    <s v="24094/2015/5"/>
    <n v="54"/>
    <s v="SS16"/>
    <s v="SANTEX INC"/>
    <s v="CONSOLIDATION"/>
    <m/>
    <n v="1"/>
    <n v="927"/>
    <m/>
    <m/>
    <m/>
    <n v="21966"/>
    <n v="21.96"/>
    <s v="India"/>
    <n v="15"/>
    <n v="7"/>
    <x v="1"/>
    <x v="1"/>
    <m/>
    <m/>
    <m/>
    <m/>
  </r>
  <r>
    <s v="2016-03-02"/>
    <s v="2016-04-08"/>
    <s v="2016-04-13"/>
    <s v="2016-04-13"/>
    <n v="37"/>
    <n v="42"/>
    <x v="2"/>
    <s v="FOB"/>
    <s v="SEA"/>
    <n v="1"/>
    <s v="MSKU7172624"/>
    <s v="RAILWAY"/>
    <s v="GDAŃSK"/>
    <s v="1"/>
    <s v="20461/2015/3"/>
    <n v="52"/>
    <s v="SS16"/>
    <s v="XIAMEN KINGLAND"/>
    <s v="CONSOLIDATION"/>
    <m/>
    <n v="1"/>
    <n v="227"/>
    <n v="1"/>
    <n v="0"/>
    <n v="0"/>
    <n v="3000"/>
    <n v="11.75"/>
    <s v="People's Republic of China"/>
    <n v="8"/>
    <n v="4"/>
    <x v="2"/>
    <x v="1"/>
    <m/>
    <m/>
    <m/>
    <m/>
  </r>
  <r>
    <s v="2016-03-02"/>
    <s v="2016-04-08"/>
    <s v="2016-04-13"/>
    <s v="2016-04-13"/>
    <n v="37"/>
    <n v="42"/>
    <x v="2"/>
    <s v="FOB"/>
    <s v="SEA"/>
    <n v="1"/>
    <m/>
    <s v="RAILWAY"/>
    <s v="GDAŃSK"/>
    <s v="1"/>
    <s v="20647/2015/8"/>
    <n v="54"/>
    <s v="SS16"/>
    <s v="XIAMEN KINGLAND"/>
    <s v="CONSOLIDATION"/>
    <m/>
    <n v="1"/>
    <n v="28"/>
    <m/>
    <m/>
    <m/>
    <n v="1632"/>
    <n v="3.7"/>
    <s v="People's Republic of China"/>
    <n v="3"/>
    <n v="1"/>
    <x v="2"/>
    <x v="1"/>
    <m/>
    <m/>
    <m/>
    <m/>
  </r>
  <r>
    <s v="2016-03-02"/>
    <s v="2016-04-08"/>
    <s v="2016-04-14"/>
    <s v="2016-04-14"/>
    <n v="37"/>
    <n v="43"/>
    <x v="2"/>
    <s v="FOB"/>
    <s v="SEA"/>
    <n v="0"/>
    <s v="PONU0070132"/>
    <s v="RAILWAY"/>
    <s v="GDAŃSK"/>
    <s v="1"/>
    <s v="62841/SS16/1"/>
    <n v="52"/>
    <s v="SS16"/>
    <s v="XIAMEN JUSTSUN"/>
    <s v="FCL"/>
    <m/>
    <n v="1"/>
    <n v="2060"/>
    <n v="1"/>
    <n v="0"/>
    <n v="0"/>
    <n v="25579"/>
    <n v="17.86"/>
    <s v="People's Republic of China"/>
    <n v="13"/>
    <n v="5"/>
    <x v="2"/>
    <x v="1"/>
    <m/>
    <m/>
    <m/>
    <m/>
  </r>
  <r>
    <s v="2016-03-03"/>
    <s v="2016-03-04"/>
    <s v="2016-03-10"/>
    <s v="2016-03-10"/>
    <n v="1"/>
    <n v="7"/>
    <x v="10"/>
    <s v="DDU"/>
    <s v="AIR"/>
    <n v="1"/>
    <s v="AIR"/>
    <s v="TRUCK"/>
    <s v="FRANKFURT"/>
    <s v="1"/>
    <s v="21822/2015/7"/>
    <n v="52"/>
    <s v="SS16"/>
    <s v="ZHENJIANG S&amp;C"/>
    <s v="AIR"/>
    <n v="1"/>
    <m/>
    <n v="263"/>
    <n v="0"/>
    <n v="0"/>
    <n v="0"/>
    <n v="4130"/>
    <n v="3.13"/>
    <s v="People's Republic of China"/>
    <n v="2"/>
    <n v="1"/>
    <x v="2"/>
    <x v="1"/>
    <m/>
    <m/>
    <m/>
    <m/>
  </r>
  <r>
    <s v="2016-03-03"/>
    <s v="2016-03-06"/>
    <s v="2016-03-08"/>
    <s v="2016-03-08"/>
    <n v="3"/>
    <n v="5"/>
    <x v="10"/>
    <s v="DDU"/>
    <s v="AIR"/>
    <n v="1"/>
    <s v="AIR"/>
    <s v="TRUCK"/>
    <s v="VIENNA"/>
    <s v="1"/>
    <s v="20991/2015/14"/>
    <n v="54"/>
    <s v="SS16"/>
    <s v="SANGOTRA FASHIONS"/>
    <s v="AIR"/>
    <n v="1"/>
    <m/>
    <n v="1152"/>
    <n v="0"/>
    <n v="0"/>
    <n v="0"/>
    <n v="19077"/>
    <m/>
    <s v="India"/>
    <n v="0"/>
    <n v="0"/>
    <x v="2"/>
    <x v="1"/>
    <m/>
    <m/>
    <m/>
    <m/>
  </r>
  <r>
    <s v="2016-03-03"/>
    <s v="2016-03-07"/>
    <s v="2016-03-15"/>
    <s v="2016-03-15"/>
    <n v="4"/>
    <n v="12"/>
    <x v="10"/>
    <s v="DDU"/>
    <s v="AIR"/>
    <n v="1"/>
    <s v="AIR"/>
    <s v="TRUCK"/>
    <s v="WARSZAWA"/>
    <s v="1"/>
    <s v="28143/2015/6"/>
    <n v="54"/>
    <s v="SS16"/>
    <s v="TEX FASHION GLOBAL (AGENT)"/>
    <s v="AIR"/>
    <n v="1"/>
    <m/>
    <n v="608"/>
    <n v="0"/>
    <n v="0"/>
    <n v="0"/>
    <n v="10775"/>
    <n v="11.27"/>
    <s v="Bangladesh"/>
    <n v="8"/>
    <n v="3"/>
    <x v="2"/>
    <x v="1"/>
    <m/>
    <m/>
    <m/>
    <m/>
  </r>
  <r>
    <s v="2016-03-04"/>
    <s v="2016-03-05"/>
    <s v="2016-03-09"/>
    <s v="2016-03-09"/>
    <n v="1"/>
    <n v="5"/>
    <x v="10"/>
    <s v="DDU"/>
    <s v="AIR"/>
    <n v="1"/>
    <s v="AIR"/>
    <s v="TRUCK"/>
    <s v="WARSZAWA"/>
    <s v="1"/>
    <s v="25868/2015/2"/>
    <n v="54"/>
    <s v="SS16"/>
    <s v="SRI LAKSHMI FABRICS"/>
    <s v="AIR"/>
    <n v="1"/>
    <m/>
    <n v="229"/>
    <n v="0"/>
    <n v="0"/>
    <n v="0"/>
    <n v="4735"/>
    <m/>
    <s v="India"/>
    <n v="0"/>
    <n v="0"/>
    <x v="2"/>
    <x v="1"/>
    <m/>
    <m/>
    <m/>
    <m/>
  </r>
  <r>
    <s v="2016-03-04"/>
    <s v="2016-04-08"/>
    <s v="2016-04-15"/>
    <s v="2016-04-15"/>
    <n v="35"/>
    <n v="42"/>
    <x v="3"/>
    <s v="FOB"/>
    <s v="SEA"/>
    <n v="1"/>
    <s v="MSKU4000560"/>
    <s v="RAILWAY"/>
    <s v="GDAŃSK"/>
    <s v="1"/>
    <s v="20376/2015/5"/>
    <n v="54"/>
    <s v="SS16"/>
    <s v="TRANSFIGURE CLOTHING (AGENT)"/>
    <s v="CONSOLIDATION"/>
    <m/>
    <n v="1"/>
    <n v="401"/>
    <n v="1"/>
    <n v="0"/>
    <n v="0"/>
    <n v="9497"/>
    <n v="8.9499999999999993"/>
    <s v="Bangladesh"/>
    <n v="6"/>
    <n v="3"/>
    <x v="2"/>
    <x v="1"/>
    <m/>
    <m/>
    <m/>
    <m/>
  </r>
  <r>
    <s v="2016-03-04"/>
    <s v="2016-04-08"/>
    <s v="2016-04-15"/>
    <s v="2016-04-15"/>
    <n v="35"/>
    <n v="42"/>
    <x v="3"/>
    <s v="FOB"/>
    <s v="SEA"/>
    <n v="1"/>
    <m/>
    <s v="RAILWAY"/>
    <s v="GDAŃSK"/>
    <s v="1"/>
    <s v="33317/2015/3"/>
    <n v="54"/>
    <s v="SS16"/>
    <s v="KNIT WORLD LTD"/>
    <s v="CONSOLIDATION"/>
    <m/>
    <n v="1"/>
    <n v="856"/>
    <m/>
    <m/>
    <m/>
    <n v="11591"/>
    <n v="8.7100000000000009"/>
    <s v="Bangladesh"/>
    <n v="6"/>
    <n v="3"/>
    <x v="2"/>
    <x v="1"/>
    <m/>
    <m/>
    <m/>
    <m/>
  </r>
  <r>
    <s v="2016-03-05"/>
    <s v="2016-03-06"/>
    <s v="2016-03-17"/>
    <s v="2016-03-17"/>
    <n v="1"/>
    <n v="12"/>
    <x v="10"/>
    <s v="DDU"/>
    <s v="AIR"/>
    <n v="1"/>
    <s v="AIR"/>
    <s v="TRUCK"/>
    <s v="FRANKFURT"/>
    <s v="1"/>
    <s v="29296/2015/5"/>
    <n v="54"/>
    <s v="SS16"/>
    <s v="COTTON ZONE LTD."/>
    <s v="AIR"/>
    <n v="1"/>
    <m/>
    <n v="814"/>
    <n v="0"/>
    <n v="0"/>
    <n v="0"/>
    <n v="16128"/>
    <n v="12.15"/>
    <s v="Bangladesh"/>
    <n v="9"/>
    <n v="4"/>
    <x v="2"/>
    <x v="1"/>
    <m/>
    <m/>
    <m/>
    <m/>
  </r>
  <r>
    <s v="2016-03-05"/>
    <s v="2016-03-07"/>
    <s v="2016-03-11"/>
    <s v="2016-03-11"/>
    <n v="2"/>
    <n v="6"/>
    <x v="10"/>
    <s v="DDU"/>
    <s v="AIR"/>
    <n v="1"/>
    <s v="AIR"/>
    <s v="TRUCK"/>
    <s v="FRANKFURT"/>
    <s v="1"/>
    <s v="20216/2015/14"/>
    <n v="54"/>
    <s v="SS16"/>
    <s v="FAIR TRADE INT'L (AGENT)"/>
    <s v="AIR"/>
    <n v="1"/>
    <m/>
    <n v="233"/>
    <n v="0"/>
    <n v="0"/>
    <n v="0"/>
    <n v="4893"/>
    <m/>
    <s v="Bangladesh"/>
    <n v="0"/>
    <n v="0"/>
    <x v="2"/>
    <x v="1"/>
    <m/>
    <m/>
    <m/>
    <m/>
  </r>
  <r>
    <s v="2016-03-05"/>
    <s v="2016-03-28"/>
    <s v="2016-04-04"/>
    <s v="2016-04-04"/>
    <n v="23"/>
    <n v="30"/>
    <x v="5"/>
    <s v="FOB"/>
    <s v="SEA"/>
    <n v="1"/>
    <s v="MSKU7427480"/>
    <s v="TRUCK"/>
    <s v="HAMBURG"/>
    <s v="1"/>
    <s v="20214/2015/16"/>
    <n v="54"/>
    <s v="SS16"/>
    <s v="LICHEE APPAREL (AGENT)"/>
    <s v="CONSOLIDATION"/>
    <m/>
    <n v="1"/>
    <n v="620"/>
    <n v="1"/>
    <n v="0"/>
    <n v="0"/>
    <n v="13041"/>
    <n v="10.62"/>
    <s v="India"/>
    <n v="7"/>
    <n v="3"/>
    <x v="2"/>
    <x v="1"/>
    <m/>
    <m/>
    <m/>
    <m/>
  </r>
  <r>
    <s v="2016-03-05"/>
    <s v="2016-03-28"/>
    <s v="2016-04-04"/>
    <s v="2016-04-04"/>
    <n v="23"/>
    <n v="30"/>
    <x v="5"/>
    <s v="FOB"/>
    <s v="SEA"/>
    <n v="1"/>
    <m/>
    <s v="TRUCK"/>
    <s v="HAMBURG"/>
    <s v="1"/>
    <s v="21025/2015/4"/>
    <n v="54"/>
    <s v="SS16"/>
    <s v="KARTHIKAI TEXTILE"/>
    <s v="CONSOLIDATION"/>
    <m/>
    <n v="1"/>
    <n v="398"/>
    <n v="1"/>
    <n v="0"/>
    <n v="0"/>
    <n v="6551"/>
    <n v="8.3800000000000008"/>
    <s v="India"/>
    <n v="6"/>
    <n v="3"/>
    <x v="2"/>
    <x v="1"/>
    <m/>
    <m/>
    <m/>
    <m/>
  </r>
  <r>
    <s v="2016-03-05"/>
    <s v="2016-04-14"/>
    <s v="2016-04-22"/>
    <s v="2016-04-22"/>
    <n v="40"/>
    <n v="48"/>
    <x v="3"/>
    <s v="FOB"/>
    <s v="SEA"/>
    <n v="1"/>
    <s v="PONU1556453"/>
    <s v="RAILWAY"/>
    <s v="GDAŃSK"/>
    <s v="1"/>
    <s v="20216/2015/28"/>
    <n v="54"/>
    <s v="SS16"/>
    <s v="FAIR TRADE INT'L (AGENT)"/>
    <s v="CONSOLIDATION"/>
    <m/>
    <n v="1"/>
    <n v="592"/>
    <n v="0"/>
    <n v="1"/>
    <n v="0"/>
    <n v="8262"/>
    <n v="7.74"/>
    <s v="Bangladesh"/>
    <n v="5"/>
    <n v="2"/>
    <x v="2"/>
    <x v="1"/>
    <m/>
    <m/>
    <m/>
    <m/>
  </r>
  <r>
    <s v="2016-03-05"/>
    <s v="2016-04-14"/>
    <s v="2016-04-22"/>
    <s v="2016-04-22"/>
    <n v="40"/>
    <n v="48"/>
    <x v="3"/>
    <s v="FOB"/>
    <s v="SEA"/>
    <n v="1"/>
    <m/>
    <s v="RAILWAY"/>
    <s v="GDAŃSK"/>
    <s v="1"/>
    <s v="20216/2015/29"/>
    <n v="54"/>
    <s v="SS16"/>
    <s v="FAIR TRADE INT'L (AGENT)"/>
    <s v="CONSOLIDATION"/>
    <m/>
    <n v="1"/>
    <n v="220"/>
    <m/>
    <m/>
    <m/>
    <n v="3210"/>
    <n v="2.88"/>
    <s v="Bangladesh"/>
    <n v="2"/>
    <n v="1"/>
    <x v="2"/>
    <x v="1"/>
    <m/>
    <m/>
    <m/>
    <m/>
  </r>
  <r>
    <s v="2016-03-05"/>
    <s v="2016-04-14"/>
    <s v="2016-04-22"/>
    <s v="2016-04-22"/>
    <n v="40"/>
    <n v="48"/>
    <x v="3"/>
    <s v="FOB"/>
    <s v="SEA"/>
    <n v="1"/>
    <m/>
    <s v="RAILWAY"/>
    <s v="GDAŃSK"/>
    <s v="1"/>
    <s v="20808/2015/29"/>
    <n v="54"/>
    <s v="SS16"/>
    <s v="FASHION WEAR INT'L (AGENT)"/>
    <s v="CONSOLIDATION"/>
    <m/>
    <n v="1"/>
    <n v="946"/>
    <m/>
    <m/>
    <m/>
    <n v="25964"/>
    <n v="19.079999999999998"/>
    <s v="Bangladesh"/>
    <n v="13"/>
    <n v="6"/>
    <x v="2"/>
    <x v="1"/>
    <m/>
    <m/>
    <m/>
    <m/>
  </r>
  <r>
    <s v="2016-03-05"/>
    <s v="2016-04-14"/>
    <s v="2016-04-22"/>
    <s v="2016-04-22"/>
    <n v="40"/>
    <n v="48"/>
    <x v="3"/>
    <s v="FOB"/>
    <s v="SEA"/>
    <n v="1"/>
    <m/>
    <s v="RAILWAY"/>
    <s v="GDAŃSK"/>
    <s v="1"/>
    <s v="29296/2015/9"/>
    <n v="54"/>
    <s v="SS16"/>
    <s v="COTTON ZONE LTD."/>
    <s v="CONSOLIDATION"/>
    <m/>
    <n v="1"/>
    <n v="292"/>
    <m/>
    <m/>
    <m/>
    <n v="9133"/>
    <n v="6.07"/>
    <s v="Bangladesh"/>
    <n v="4"/>
    <n v="2"/>
    <x v="2"/>
    <x v="1"/>
    <m/>
    <m/>
    <m/>
    <m/>
  </r>
  <r>
    <s v="2016-03-06"/>
    <s v="2016-03-07"/>
    <s v="2016-03-23"/>
    <s v="2016-03-23"/>
    <n v="1"/>
    <n v="17"/>
    <x v="10"/>
    <s v="DDU"/>
    <s v="AIR"/>
    <n v="1"/>
    <s v="AIR"/>
    <s v="TRUCK"/>
    <s v="FRANKFURT"/>
    <s v="1"/>
    <s v="20231/2015/20"/>
    <n v="54"/>
    <s v="SS16"/>
    <s v="SHUDDHO MODEHAUS (AGENT)"/>
    <s v="AIR"/>
    <n v="1"/>
    <m/>
    <n v="599"/>
    <n v="0"/>
    <n v="0"/>
    <n v="0"/>
    <n v="8504"/>
    <n v="19.23"/>
    <s v="Bangladesh"/>
    <n v="13"/>
    <n v="6"/>
    <x v="2"/>
    <x v="1"/>
    <m/>
    <m/>
    <m/>
    <m/>
  </r>
  <r>
    <s v="2016-03-06"/>
    <s v="2016-03-07"/>
    <s v="2016-03-23"/>
    <s v="2016-03-23"/>
    <n v="1"/>
    <n v="17"/>
    <x v="10"/>
    <s v="DDU"/>
    <s v="AIR"/>
    <n v="1"/>
    <s v="AIR"/>
    <s v="TRUCK"/>
    <s v="FRANKFURT"/>
    <s v="1"/>
    <s v="20231/2015/3"/>
    <n v="54"/>
    <s v="SS16"/>
    <s v="SHUDDHO MODEHAUS (AGENT)"/>
    <s v="AIR"/>
    <n v="1"/>
    <m/>
    <n v="277"/>
    <n v="0"/>
    <n v="0"/>
    <n v="0"/>
    <n v="4455"/>
    <n v="5.61"/>
    <s v="Bangladesh"/>
    <n v="4"/>
    <n v="2"/>
    <x v="2"/>
    <x v="1"/>
    <m/>
    <m/>
    <m/>
    <m/>
  </r>
  <r>
    <s v="2016-03-09"/>
    <s v="2016-04-04"/>
    <s v="2016-04-07"/>
    <s v="2016-04-07"/>
    <n v="26"/>
    <n v="29"/>
    <x v="10"/>
    <s v="DDU"/>
    <s v="AIR"/>
    <n v="1"/>
    <s v="AIR"/>
    <s v="TRUCK"/>
    <s v="FRANKFURT"/>
    <s v="1"/>
    <s v="20467/2015/28"/>
    <n v="54"/>
    <s v="SS16"/>
    <s v="INNOVATION DESIGN (AGENT)"/>
    <s v="AIR"/>
    <n v="1"/>
    <m/>
    <n v="516"/>
    <n v="0"/>
    <n v="0"/>
    <n v="0"/>
    <n v="6893"/>
    <n v="6.93"/>
    <s v="Bangladesh"/>
    <n v="5"/>
    <n v="2"/>
    <x v="2"/>
    <x v="1"/>
    <m/>
    <m/>
    <m/>
    <m/>
  </r>
  <r>
    <s v="2016-03-10"/>
    <s v="2016-04-14"/>
    <s v="2016-04-19"/>
    <s v="2016-04-19"/>
    <n v="35"/>
    <n v="40"/>
    <x v="3"/>
    <s v="FOB"/>
    <s v="SEA"/>
    <n v="0"/>
    <s v="MRKU7044452"/>
    <s v="RAILWAY"/>
    <s v="GDAŃSK"/>
    <s v="1"/>
    <s v="22075/2015/5"/>
    <n v="54"/>
    <s v="SS16"/>
    <s v="DAZ INTERNATIONAL (AGENT)"/>
    <s v="FCL"/>
    <m/>
    <n v="1"/>
    <n v="508"/>
    <n v="1"/>
    <n v="0"/>
    <n v="0"/>
    <n v="7901"/>
    <n v="9.49"/>
    <s v="Bangladesh"/>
    <n v="7"/>
    <n v="3"/>
    <x v="2"/>
    <x v="1"/>
    <m/>
    <m/>
    <m/>
    <m/>
  </r>
  <r>
    <s v="2016-03-11"/>
    <s v="2016-03-12"/>
    <s v="2016-03-22"/>
    <s v="2016-03-22"/>
    <n v="1"/>
    <n v="11"/>
    <x v="10"/>
    <s v="DDU"/>
    <s v="AIR"/>
    <n v="1"/>
    <s v="AIR"/>
    <s v="TRUCK"/>
    <s v="FRANKFURT"/>
    <s v="1"/>
    <s v="20808/2015/19"/>
    <n v="54"/>
    <s v="SS16"/>
    <s v="FASHION WEAR INT'L (AGENT)"/>
    <s v="AIR"/>
    <n v="1"/>
    <m/>
    <n v="1762"/>
    <n v="0"/>
    <n v="0"/>
    <n v="0"/>
    <n v="35880"/>
    <n v="29.92"/>
    <s v="Bangladesh"/>
    <n v="21"/>
    <n v="9"/>
    <x v="1"/>
    <x v="1"/>
    <m/>
    <m/>
    <m/>
    <m/>
  </r>
  <r>
    <s v="2016-03-11"/>
    <s v="2016-03-12"/>
    <s v="2016-03-22"/>
    <s v="2016-03-22"/>
    <n v="1"/>
    <n v="11"/>
    <x v="10"/>
    <s v="DDU"/>
    <s v="AIR"/>
    <n v="1"/>
    <s v="AIR"/>
    <s v="TRUCK"/>
    <s v="FRANKFURT"/>
    <s v="1"/>
    <s v="61828/SS16/4"/>
    <n v="52"/>
    <s v="SS16"/>
    <s v="FASHION WEAR INT'L (AGENT)"/>
    <s v="AIR"/>
    <n v="1"/>
    <m/>
    <n v="2397"/>
    <n v="0"/>
    <n v="0"/>
    <n v="0"/>
    <n v="49153"/>
    <n v="25.74"/>
    <s v="Bangladesh"/>
    <n v="18"/>
    <n v="8"/>
    <x v="1"/>
    <x v="1"/>
    <m/>
    <m/>
    <m/>
    <m/>
  </r>
  <r>
    <s v="2016-03-11"/>
    <s v="2016-03-12"/>
    <s v="2016-03-24"/>
    <s v="2016-03-24"/>
    <n v="1"/>
    <n v="13"/>
    <x v="10"/>
    <s v="DDU"/>
    <s v="AIR"/>
    <n v="1"/>
    <s v="AIR"/>
    <s v="TRUCK"/>
    <s v="FRANKFURT"/>
    <s v="1"/>
    <s v="20808/2015/23"/>
    <n v="54"/>
    <s v="SS16"/>
    <s v="FASHION WEAR INT'L (AGENT)"/>
    <s v="AIR"/>
    <n v="1"/>
    <m/>
    <n v="1118"/>
    <n v="0"/>
    <n v="0"/>
    <n v="0"/>
    <n v="21501"/>
    <n v="11.92"/>
    <s v="Bangladesh"/>
    <n v="8"/>
    <n v="4"/>
    <x v="2"/>
    <x v="1"/>
    <m/>
    <m/>
    <m/>
    <m/>
  </r>
  <r>
    <s v="2016-03-11"/>
    <s v="2016-03-13"/>
    <s v="2016-03-30"/>
    <s v="2016-03-30"/>
    <n v="2"/>
    <n v="19"/>
    <x v="10"/>
    <s v="DDU"/>
    <s v="AIR"/>
    <n v="1"/>
    <s v="AIR"/>
    <s v="TRUCK"/>
    <s v="FRANKFURT"/>
    <s v="1"/>
    <s v="20231/2015/21"/>
    <n v="54"/>
    <s v="SS16"/>
    <s v="SHUDDHO MODEHAUS (AGENT)"/>
    <s v="AIR"/>
    <n v="1"/>
    <m/>
    <n v="671"/>
    <n v="0"/>
    <n v="0"/>
    <n v="0"/>
    <n v="9669"/>
    <n v="12.72"/>
    <s v="Bangladesh"/>
    <n v="9"/>
    <n v="4"/>
    <x v="2"/>
    <x v="1"/>
    <m/>
    <m/>
    <m/>
    <m/>
  </r>
  <r>
    <s v="2016-03-11"/>
    <s v="2016-03-13"/>
    <s v="2016-04-05"/>
    <s v="2016-04-05"/>
    <n v="2"/>
    <n v="25"/>
    <x v="10"/>
    <s v="DDU"/>
    <s v="AIR"/>
    <n v="1"/>
    <s v="AIR"/>
    <s v="TRUCK"/>
    <s v="FRANKFURT"/>
    <s v="1"/>
    <s v="25648/2015/3"/>
    <n v="54"/>
    <s v="SS16"/>
    <s v="ASROTEX"/>
    <s v="AIR"/>
    <n v="1"/>
    <m/>
    <n v="1708"/>
    <n v="0"/>
    <n v="0"/>
    <n v="0"/>
    <n v="29429"/>
    <n v="21.5"/>
    <s v="Bangladesh"/>
    <n v="15"/>
    <n v="6"/>
    <x v="1"/>
    <x v="1"/>
    <m/>
    <m/>
    <m/>
    <m/>
  </r>
  <r>
    <s v="2016-03-12"/>
    <s v="2016-03-15"/>
    <s v="2016-03-21"/>
    <s v="2016-03-21"/>
    <n v="3"/>
    <n v="9"/>
    <x v="10"/>
    <s v="DDU"/>
    <s v="AIR"/>
    <n v="1"/>
    <s v="AIR"/>
    <s v="TRUCK"/>
    <s v="FRANKFURT"/>
    <s v="1"/>
    <s v="20216/2015/25"/>
    <n v="54"/>
    <s v="SS16"/>
    <s v="FAIR TRADE INT'L (AGENT)"/>
    <s v="AIR"/>
    <n v="1"/>
    <m/>
    <n v="1190"/>
    <n v="0"/>
    <n v="0"/>
    <n v="0"/>
    <n v="17015"/>
    <m/>
    <s v="Bangladesh"/>
    <n v="0"/>
    <n v="0"/>
    <x v="2"/>
    <x v="1"/>
    <m/>
    <m/>
    <m/>
    <m/>
  </r>
  <r>
    <s v="2016-03-14"/>
    <s v="2016-03-18"/>
    <s v="2016-03-22"/>
    <s v="2016-03-22"/>
    <n v="4"/>
    <n v="8"/>
    <x v="10"/>
    <s v="DDU"/>
    <s v="AIR"/>
    <n v="1"/>
    <s v="AIR"/>
    <s v="TRUCK"/>
    <s v="WARSZAWA"/>
    <s v="1"/>
    <s v="20214/2015/18"/>
    <n v="54"/>
    <s v="SS16"/>
    <s v="LICHEE APPAREL (AGENT)"/>
    <s v="AIR"/>
    <n v="1"/>
    <m/>
    <n v="232"/>
    <n v="0"/>
    <n v="0"/>
    <n v="0"/>
    <n v="3235"/>
    <n v="2.69"/>
    <s v="India"/>
    <n v="2"/>
    <n v="1"/>
    <x v="2"/>
    <x v="1"/>
    <m/>
    <m/>
    <m/>
    <m/>
  </r>
  <r>
    <s v="2016-03-14"/>
    <s v="2016-03-22"/>
    <s v="2016-03-31"/>
    <s v="2016-03-31"/>
    <n v="8"/>
    <n v="17"/>
    <x v="10"/>
    <s v="DDU"/>
    <s v="AIR"/>
    <n v="1"/>
    <s v="AIR"/>
    <s v="TRUCK"/>
    <s v="FRANKFURT"/>
    <s v="1"/>
    <s v="20467/2015/25"/>
    <n v="54"/>
    <s v="SS16"/>
    <s v="INNOVATION DESIGN (AGENT)"/>
    <s v="AIR"/>
    <n v="1"/>
    <m/>
    <n v="1075"/>
    <n v="0"/>
    <n v="0"/>
    <n v="0"/>
    <n v="14686"/>
    <m/>
    <s v="Bangladesh"/>
    <n v="0"/>
    <n v="0"/>
    <x v="2"/>
    <x v="1"/>
    <m/>
    <m/>
    <m/>
    <m/>
  </r>
  <r>
    <s v="2016-03-16"/>
    <s v="2016-04-10"/>
    <s v="2016-04-15"/>
    <s v="2016-04-15"/>
    <n v="25"/>
    <n v="30"/>
    <x v="5"/>
    <s v="FOB"/>
    <s v="SEA"/>
    <n v="1"/>
    <s v="PONU1808787"/>
    <s v="TRUCK"/>
    <s v="HAMBURG"/>
    <s v="1"/>
    <s v="20214/2015/19"/>
    <n v="54"/>
    <s v="SS16"/>
    <s v="LICHEE APPAREL (AGENT)"/>
    <s v="CONSOLIDATION"/>
    <m/>
    <n v="1"/>
    <n v="1147"/>
    <n v="0"/>
    <n v="1"/>
    <n v="0"/>
    <n v="22883"/>
    <n v="25.08"/>
    <s v="India"/>
    <n v="18"/>
    <n v="8"/>
    <x v="1"/>
    <x v="1"/>
    <m/>
    <m/>
    <m/>
    <m/>
  </r>
  <r>
    <s v="2016-03-16"/>
    <s v="2016-04-10"/>
    <s v="2016-04-15"/>
    <s v="2016-04-15"/>
    <n v="25"/>
    <n v="30"/>
    <x v="5"/>
    <s v="FOB"/>
    <s v="SEA"/>
    <n v="1"/>
    <m/>
    <s v="TRUCK"/>
    <s v="HAMBURG"/>
    <s v="1"/>
    <s v="24094/2015/4"/>
    <n v="54"/>
    <s v="SS16"/>
    <s v="SANTEX INC"/>
    <s v="CONSOLIDATION"/>
    <m/>
    <n v="1"/>
    <n v="629"/>
    <m/>
    <m/>
    <m/>
    <n v="12817"/>
    <n v="14.28"/>
    <s v="India"/>
    <n v="10"/>
    <n v="4"/>
    <x v="2"/>
    <x v="1"/>
    <m/>
    <m/>
    <m/>
    <m/>
  </r>
  <r>
    <s v="2016-03-17"/>
    <s v="2016-03-19"/>
    <s v="2016-03-22"/>
    <s v="2016-03-22"/>
    <n v="2"/>
    <n v="5"/>
    <x v="10"/>
    <s v="DDU"/>
    <s v="AIR"/>
    <n v="1"/>
    <s v="AIR"/>
    <s v="TRUCK"/>
    <s v="VIENNA"/>
    <s v="1"/>
    <s v="20991/2015/18"/>
    <n v="54"/>
    <s v="SS16"/>
    <s v="SANGOTRA FASHIONS"/>
    <s v="AIR"/>
    <n v="1"/>
    <m/>
    <n v="454"/>
    <n v="0"/>
    <n v="0"/>
    <n v="0"/>
    <n v="8390"/>
    <m/>
    <s v="India"/>
    <n v="0"/>
    <n v="0"/>
    <x v="2"/>
    <x v="1"/>
    <m/>
    <m/>
    <m/>
    <m/>
  </r>
  <r>
    <s v="2016-03-17"/>
    <s v="2016-03-19"/>
    <s v="2016-04-04"/>
    <s v="2016-04-04"/>
    <n v="2"/>
    <n v="18"/>
    <x v="10"/>
    <s v="DDU"/>
    <s v="AIR"/>
    <n v="1"/>
    <s v="AIR"/>
    <s v="TRUCK"/>
    <s v="WARSZAWA"/>
    <s v="1"/>
    <s v="20228/2015/2"/>
    <n v="54"/>
    <s v="SS16"/>
    <s v="BONDED FASHION LTD."/>
    <s v="AIR"/>
    <n v="1"/>
    <m/>
    <n v="1065"/>
    <n v="0"/>
    <n v="0"/>
    <n v="0"/>
    <n v="20060"/>
    <n v="29.04"/>
    <s v="Bangladesh"/>
    <n v="20"/>
    <n v="9"/>
    <x v="1"/>
    <x v="1"/>
    <m/>
    <m/>
    <m/>
    <m/>
  </r>
  <r>
    <s v="2016-03-18"/>
    <s v="2016-03-24"/>
    <s v="2016-03-31"/>
    <s v="2016-03-31"/>
    <n v="6"/>
    <n v="13"/>
    <x v="10"/>
    <s v="DDU"/>
    <s v="AIR"/>
    <n v="1"/>
    <s v="AIR"/>
    <s v="TRUCK"/>
    <s v="FRANKFURT"/>
    <s v="1"/>
    <s v="20370/2015/3"/>
    <n v="54"/>
    <s v="SS16"/>
    <s v="SAILOR MOON CLOTHING LTD (AGENT)"/>
    <s v="AIR"/>
    <n v="1"/>
    <m/>
    <n v="1370"/>
    <n v="0"/>
    <n v="0"/>
    <n v="0"/>
    <n v="22409"/>
    <n v="17.89"/>
    <s v="Bangladesh"/>
    <n v="13"/>
    <n v="5"/>
    <x v="2"/>
    <x v="1"/>
    <m/>
    <m/>
    <m/>
    <m/>
  </r>
  <r>
    <s v="2016-03-18"/>
    <s v="2016-04-04"/>
    <s v="2016-04-18"/>
    <s v="2016-04-18"/>
    <n v="17"/>
    <n v="31"/>
    <x v="10"/>
    <s v="DDU"/>
    <s v="AIR"/>
    <n v="1"/>
    <s v="AIR"/>
    <s v="TRUCK"/>
    <s v="FRANKFURT"/>
    <s v="1"/>
    <s v="20467/2015/26"/>
    <n v="54"/>
    <s v="SS16"/>
    <s v="INNOVATION DESIGN (AGENT)"/>
    <s v="AIR"/>
    <n v="1"/>
    <m/>
    <n v="520"/>
    <n v="0"/>
    <n v="0"/>
    <n v="0"/>
    <n v="7649"/>
    <n v="7.41"/>
    <s v="Bangladesh"/>
    <n v="5"/>
    <n v="2"/>
    <x v="2"/>
    <x v="1"/>
    <m/>
    <m/>
    <m/>
    <m/>
  </r>
  <r>
    <s v="2016-03-18"/>
    <s v="2016-04-04"/>
    <s v="2016-04-18"/>
    <s v="2016-04-18"/>
    <n v="17"/>
    <n v="31"/>
    <x v="10"/>
    <s v="DDU"/>
    <s v="AIR"/>
    <n v="1"/>
    <s v="AIR"/>
    <s v="TRUCK"/>
    <s v="FRANKFURT"/>
    <s v="1"/>
    <s v="20467/2015/29"/>
    <n v="54"/>
    <s v="SS16"/>
    <s v="INNOVATION DESIGN (AGENT)"/>
    <s v="AIR"/>
    <n v="1"/>
    <m/>
    <n v="295"/>
    <n v="0"/>
    <n v="0"/>
    <n v="0"/>
    <n v="4565"/>
    <n v="5.17"/>
    <s v="Bangladesh"/>
    <n v="4"/>
    <n v="2"/>
    <x v="2"/>
    <x v="1"/>
    <m/>
    <m/>
    <m/>
    <m/>
  </r>
  <r>
    <s v="2016-03-19"/>
    <s v="2016-03-21"/>
    <s v="2016-04-06"/>
    <s v="2016-04-06"/>
    <n v="2"/>
    <n v="18"/>
    <x v="10"/>
    <s v="DDU"/>
    <s v="AIR"/>
    <n v="1"/>
    <s v="AIR"/>
    <s v="TRUCK"/>
    <s v="WARSZAWA"/>
    <s v="1"/>
    <s v="28143/2015/2"/>
    <n v="54"/>
    <s v="SS16"/>
    <s v="TEX FASHION GLOBAL (AGENT)"/>
    <s v="AIR"/>
    <n v="1"/>
    <m/>
    <n v="503"/>
    <n v="0"/>
    <n v="0"/>
    <n v="0"/>
    <n v="9252"/>
    <n v="9.08"/>
    <s v="Bangladesh"/>
    <n v="6"/>
    <n v="3"/>
    <x v="2"/>
    <x v="1"/>
    <m/>
    <m/>
    <m/>
    <m/>
  </r>
  <r>
    <s v="2016-03-20"/>
    <s v="2016-04-28"/>
    <s v="2016-05-02"/>
    <s v="2016-05-02"/>
    <n v="39"/>
    <n v="43"/>
    <x v="3"/>
    <s v="FOB"/>
    <s v="SEA"/>
    <n v="0"/>
    <s v="MRKU8047477"/>
    <s v="TRUCK"/>
    <s v="GDAŃSK"/>
    <s v="1"/>
    <s v="20376/2015/44"/>
    <n v="54"/>
    <s v="SS16"/>
    <s v="TRANSFIGURE CLOTHING (AGENT)"/>
    <s v="FCL"/>
    <m/>
    <n v="1"/>
    <n v="1348"/>
    <n v="1"/>
    <n v="0"/>
    <n v="0"/>
    <n v="24237"/>
    <n v="24.37"/>
    <s v="Bangladesh"/>
    <n v="17"/>
    <n v="7"/>
    <x v="1"/>
    <x v="1"/>
    <m/>
    <m/>
    <m/>
    <m/>
  </r>
  <r>
    <s v="2016-03-20"/>
    <s v="2016-04-28"/>
    <s v="2016-05-05"/>
    <s v="2016-05-05"/>
    <n v="39"/>
    <n v="46"/>
    <x v="3"/>
    <s v="FOB"/>
    <s v="SEA"/>
    <n v="1"/>
    <s v="MRKU0277025"/>
    <s v="RAILWAY"/>
    <s v="GDAŃSK"/>
    <s v="1"/>
    <s v="20376/2015/6"/>
    <n v="54"/>
    <s v="SS16"/>
    <s v="TRANSFIGURE CLOTHING (AGENT)"/>
    <s v="CONSOLIDATION"/>
    <m/>
    <n v="1"/>
    <n v="2109"/>
    <n v="0"/>
    <n v="1"/>
    <n v="0"/>
    <n v="40587"/>
    <n v="28.29"/>
    <s v="Bangladesh"/>
    <n v="20"/>
    <n v="8"/>
    <x v="1"/>
    <x v="1"/>
    <m/>
    <m/>
    <m/>
    <m/>
  </r>
  <r>
    <s v="2016-03-20"/>
    <s v="2016-04-28"/>
    <s v="2016-05-05"/>
    <s v="2016-05-05"/>
    <n v="39"/>
    <n v="46"/>
    <x v="3"/>
    <s v="FOB"/>
    <s v="SEA"/>
    <n v="1"/>
    <m/>
    <s v="RAILWAY"/>
    <s v="GDAŃSK"/>
    <s v="1"/>
    <s v="20808/2015/31"/>
    <n v="54"/>
    <s v="SS16"/>
    <s v="FASHION WEAR INT'L (AGENT)"/>
    <s v="CONSOLIDATION"/>
    <m/>
    <n v="1"/>
    <n v="2125"/>
    <m/>
    <m/>
    <m/>
    <n v="39679"/>
    <n v="27.29"/>
    <s v="Bangladesh"/>
    <n v="19"/>
    <n v="8"/>
    <x v="1"/>
    <x v="1"/>
    <m/>
    <m/>
    <m/>
    <m/>
  </r>
  <r>
    <s v="2016-03-21"/>
    <s v="2016-04-25"/>
    <s v="2016-04-29"/>
    <s v="2016-04-29"/>
    <n v="35"/>
    <n v="39"/>
    <x v="3"/>
    <s v="FOB"/>
    <s v="SEA"/>
    <n v="1"/>
    <s v="HLXU1047977"/>
    <s v="RAILWAY"/>
    <s v="GDAŃSK"/>
    <s v="1"/>
    <s v="20808/2015/32"/>
    <n v="54"/>
    <s v="SS16"/>
    <s v="FASHION WEAR INT'L (AGENT)"/>
    <s v="CONSOLIDATION"/>
    <m/>
    <n v="1"/>
    <n v="788"/>
    <n v="1"/>
    <n v="0"/>
    <n v="0"/>
    <n v="15060"/>
    <n v="10.39"/>
    <s v="Bangladesh"/>
    <n v="7"/>
    <n v="3"/>
    <x v="2"/>
    <x v="1"/>
    <m/>
    <m/>
    <m/>
    <m/>
  </r>
  <r>
    <s v="2016-03-21"/>
    <s v="2016-04-25"/>
    <s v="2016-04-29"/>
    <s v="2016-04-29"/>
    <n v="35"/>
    <n v="39"/>
    <x v="3"/>
    <s v="FOB"/>
    <s v="SEA"/>
    <n v="1"/>
    <m/>
    <s v="RAILWAY"/>
    <s v="GDAŃSK"/>
    <s v="1"/>
    <s v="22075/2015/4"/>
    <n v="54"/>
    <s v="SS16"/>
    <s v="DAZ INTERNATIONAL (AGENT)"/>
    <s v="CONSOLIDATION"/>
    <m/>
    <n v="1"/>
    <n v="235"/>
    <m/>
    <m/>
    <m/>
    <n v="3000"/>
    <n v="7.49"/>
    <s v="Bangladesh"/>
    <n v="5"/>
    <n v="2"/>
    <x v="2"/>
    <x v="1"/>
    <m/>
    <m/>
    <m/>
    <m/>
  </r>
  <r>
    <s v="2016-03-21"/>
    <s v="2016-04-25"/>
    <s v="2016-04-29"/>
    <s v="2016-04-29"/>
    <n v="35"/>
    <n v="39"/>
    <x v="3"/>
    <s v="FOB"/>
    <s v="SEA"/>
    <n v="1"/>
    <m/>
    <s v="RAILWAY"/>
    <s v="GDAŃSK"/>
    <s v="1"/>
    <s v="25648/2015/4"/>
    <n v="54"/>
    <s v="SS16"/>
    <s v="ASROTEX"/>
    <s v="CONSOLIDATION"/>
    <m/>
    <n v="1"/>
    <n v="829"/>
    <m/>
    <m/>
    <m/>
    <n v="11614"/>
    <n v="8.7799999999999994"/>
    <s v="Bangladesh"/>
    <n v="6"/>
    <n v="3"/>
    <x v="2"/>
    <x v="1"/>
    <m/>
    <m/>
    <m/>
    <m/>
  </r>
  <r>
    <s v="2016-03-22"/>
    <s v="2016-03-24"/>
    <s v="2016-03-30"/>
    <s v="2016-03-30"/>
    <n v="2"/>
    <n v="8"/>
    <x v="10"/>
    <s v="DDU"/>
    <s v="AIR"/>
    <n v="1"/>
    <s v="AIR"/>
    <s v="TRUCK"/>
    <s v="FRANKFURT"/>
    <s v="1"/>
    <s v="20461/2015/2"/>
    <n v="52"/>
    <s v="SS16"/>
    <s v="XIAMEN KINGLAND"/>
    <s v="AIR"/>
    <n v="1"/>
    <m/>
    <n v="19"/>
    <n v="0"/>
    <n v="0"/>
    <n v="0"/>
    <n v="1880"/>
    <n v="1.78"/>
    <s v="People's Republic of China"/>
    <n v="1"/>
    <n v="1"/>
    <x v="2"/>
    <x v="1"/>
    <m/>
    <m/>
    <m/>
    <m/>
  </r>
  <r>
    <s v="2016-03-23"/>
    <s v="2016-04-28"/>
    <s v="2016-05-02"/>
    <s v="2016-05-02"/>
    <n v="36"/>
    <n v="40"/>
    <x v="3"/>
    <s v="FOB"/>
    <s v="SEA"/>
    <n v="1"/>
    <s v="MRKU7677996"/>
    <s v="TRUCK"/>
    <s v="GDAŃSK"/>
    <s v="1"/>
    <s v="20808/2015/33"/>
    <n v="54"/>
    <s v="SS16"/>
    <s v="FASHION WEAR INT'L (AGENT)"/>
    <s v="FCL"/>
    <m/>
    <n v="1"/>
    <n v="806"/>
    <n v="1"/>
    <n v="0"/>
    <n v="0"/>
    <n v="11930"/>
    <n v="7.79"/>
    <s v="Bangladesh"/>
    <n v="5"/>
    <n v="2"/>
    <x v="2"/>
    <x v="1"/>
    <m/>
    <m/>
    <m/>
    <m/>
  </r>
  <r>
    <s v="2016-03-24"/>
    <s v="2016-03-27"/>
    <s v="2016-04-01"/>
    <s v="2016-04-01"/>
    <n v="3"/>
    <n v="8"/>
    <x v="10"/>
    <s v="DDU"/>
    <s v="AIR"/>
    <n v="1"/>
    <s v="AIR"/>
    <s v="TRUCK"/>
    <s v="FRANKFURT"/>
    <s v="1"/>
    <s v="20808/2015/18"/>
    <n v="54"/>
    <s v="SS16"/>
    <s v="FASHION WEAR INT'L (AGENT)"/>
    <s v="AIR"/>
    <n v="1"/>
    <m/>
    <n v="1079"/>
    <n v="0"/>
    <n v="0"/>
    <n v="0"/>
    <n v="22504"/>
    <m/>
    <s v="Bangladesh"/>
    <n v="0"/>
    <n v="0"/>
    <x v="2"/>
    <x v="1"/>
    <m/>
    <m/>
    <m/>
    <m/>
  </r>
  <r>
    <s v="2016-03-24"/>
    <s v="2016-03-27"/>
    <s v="2016-04-01"/>
    <s v="2016-04-01"/>
    <n v="3"/>
    <n v="8"/>
    <x v="10"/>
    <s v="DDU"/>
    <s v="AIR"/>
    <n v="1"/>
    <s v="AIR"/>
    <s v="TRUCK"/>
    <s v="FRANKFURT"/>
    <s v="1"/>
    <s v="20808/2015/24"/>
    <n v="54"/>
    <s v="SS16"/>
    <s v="FASHION WEAR INT'L (AGENT)"/>
    <s v="AIR"/>
    <n v="1"/>
    <m/>
    <n v="980"/>
    <n v="0"/>
    <n v="0"/>
    <n v="0"/>
    <n v="20802"/>
    <m/>
    <s v="Bangladesh"/>
    <n v="0"/>
    <n v="0"/>
    <x v="2"/>
    <x v="1"/>
    <m/>
    <m/>
    <m/>
    <m/>
  </r>
  <r>
    <s v="2016-03-24"/>
    <s v="2016-03-27"/>
    <s v="2016-04-01"/>
    <s v="2016-04-01"/>
    <n v="3"/>
    <n v="8"/>
    <x v="10"/>
    <s v="DDU"/>
    <s v="AIR"/>
    <n v="1"/>
    <s v="AIR"/>
    <s v="TRUCK"/>
    <s v="FRANKFURT"/>
    <s v="1"/>
    <s v="21143/2015/7"/>
    <n v="54"/>
    <s v="SS16"/>
    <s v="SEACOTEX FABRICS LTD"/>
    <s v="AIR"/>
    <n v="1"/>
    <m/>
    <n v="660"/>
    <n v="0"/>
    <n v="0"/>
    <n v="0"/>
    <n v="11602"/>
    <m/>
    <s v="Bangladesh"/>
    <n v="0"/>
    <n v="0"/>
    <x v="2"/>
    <x v="1"/>
    <m/>
    <m/>
    <m/>
    <m/>
  </r>
  <r>
    <s v="2016-03-25"/>
    <s v="2016-03-29"/>
    <s v="2016-03-31"/>
    <s v="2016-03-31"/>
    <n v="4"/>
    <n v="6"/>
    <x v="10"/>
    <s v="DDU"/>
    <s v="AIR"/>
    <n v="1"/>
    <s v="AIR"/>
    <s v="TRUCK"/>
    <s v="FRANKFURT"/>
    <s v="1"/>
    <s v="20216/2015/4"/>
    <n v="54"/>
    <s v="SS16"/>
    <s v="FAIR TRADE INT'L (AGENT)"/>
    <s v="AIR"/>
    <n v="1"/>
    <m/>
    <n v="1488"/>
    <n v="0"/>
    <n v="0"/>
    <n v="0"/>
    <n v="22894"/>
    <m/>
    <s v="Bangladesh"/>
    <n v="0"/>
    <n v="0"/>
    <x v="2"/>
    <x v="1"/>
    <m/>
    <m/>
    <m/>
    <m/>
  </r>
  <r>
    <s v="2016-03-26"/>
    <s v="2016-04-18"/>
    <s v="2016-04-27"/>
    <s v="2016-04-27"/>
    <n v="23"/>
    <n v="32"/>
    <x v="5"/>
    <s v="FOB"/>
    <s v="SEA"/>
    <n v="1"/>
    <s v="LCL"/>
    <s v="TRUCK"/>
    <s v="HAMBURG"/>
    <s v="1"/>
    <s v="20214/2015/20"/>
    <n v="54"/>
    <s v="SS16"/>
    <s v="LICHEE APPAREL (AGENT)"/>
    <s v="LCL"/>
    <m/>
    <n v="1"/>
    <n v="533"/>
    <n v="0"/>
    <n v="0"/>
    <n v="0"/>
    <n v="9672"/>
    <n v="9.76"/>
    <s v="India"/>
    <n v="7"/>
    <n v="3"/>
    <x v="2"/>
    <x v="1"/>
    <m/>
    <m/>
    <m/>
    <m/>
  </r>
  <r>
    <s v="2016-03-27"/>
    <s v="2016-05-02"/>
    <s v="2016-05-06"/>
    <s v="2016-05-06"/>
    <n v="36"/>
    <n v="40"/>
    <x v="3"/>
    <s v="FOB"/>
    <s v="SEA"/>
    <n v="1"/>
    <s v="GLDU5429370"/>
    <s v="RAILWAY"/>
    <s v="GDAŃSK"/>
    <s v="1"/>
    <s v="20216/2015/31"/>
    <n v="54"/>
    <s v="SS16"/>
    <s v="FAIR TRADE INT'L (AGENT)"/>
    <s v="CONSOLIDATION"/>
    <m/>
    <n v="1"/>
    <n v="299"/>
    <n v="1"/>
    <n v="0"/>
    <n v="0"/>
    <n v="3411"/>
    <n v="3.69"/>
    <s v="Bangladesh"/>
    <n v="3"/>
    <n v="1"/>
    <x v="2"/>
    <x v="1"/>
    <m/>
    <m/>
    <m/>
    <m/>
  </r>
  <r>
    <s v="2016-03-27"/>
    <s v="2016-05-02"/>
    <s v="2016-05-06"/>
    <s v="2016-05-06"/>
    <n v="36"/>
    <n v="40"/>
    <x v="3"/>
    <s v="FOB"/>
    <s v="SEA"/>
    <n v="1"/>
    <m/>
    <s v="RAILWAY"/>
    <s v="GDAŃSK"/>
    <s v="1"/>
    <s v="20808/2015/36"/>
    <n v="54"/>
    <s v="SS16"/>
    <s v="FASHION WEAR INT'L (AGENT)"/>
    <s v="CONSOLIDATION"/>
    <m/>
    <n v="1"/>
    <n v="421"/>
    <m/>
    <m/>
    <m/>
    <n v="7298"/>
    <n v="5.38"/>
    <s v="Bangladesh"/>
    <n v="4"/>
    <n v="2"/>
    <x v="2"/>
    <x v="1"/>
    <m/>
    <m/>
    <m/>
    <m/>
  </r>
  <r>
    <s v="2016-03-27"/>
    <s v="2016-05-02"/>
    <s v="2016-05-06"/>
    <s v="2016-05-06"/>
    <n v="36"/>
    <n v="40"/>
    <x v="3"/>
    <s v="FOB"/>
    <s v="SEA"/>
    <n v="1"/>
    <m/>
    <s v="RAILWAY"/>
    <s v="GDAŃSK"/>
    <s v="1"/>
    <s v="25648/2015/6"/>
    <n v="54"/>
    <s v="SS16"/>
    <s v="ASROTEX"/>
    <s v="CONSOLIDATION"/>
    <m/>
    <n v="1"/>
    <n v="625"/>
    <m/>
    <m/>
    <m/>
    <n v="8800"/>
    <n v="7.77"/>
    <s v="Bangladesh"/>
    <n v="5"/>
    <n v="2"/>
    <x v="2"/>
    <x v="1"/>
    <m/>
    <m/>
    <m/>
    <m/>
  </r>
  <r>
    <s v="2016-03-28"/>
    <s v="2016-04-28"/>
    <s v="2016-05-06"/>
    <s v="2016-05-06"/>
    <n v="31"/>
    <n v="39"/>
    <x v="0"/>
    <s v="FOB"/>
    <s v="SEA"/>
    <n v="1"/>
    <s v="LCL"/>
    <s v="RAILWAY"/>
    <s v="HAMBURG"/>
    <s v="1"/>
    <s v="21046/2015/5"/>
    <n v="54"/>
    <s v="SS16"/>
    <s v="NINGBO MIAORUI"/>
    <s v="LCL"/>
    <m/>
    <n v="1"/>
    <n v="360"/>
    <n v="0"/>
    <n v="0"/>
    <n v="0"/>
    <n v="6932"/>
    <n v="9.08"/>
    <s v="People's Republic of China"/>
    <n v="6"/>
    <n v="3"/>
    <x v="2"/>
    <x v="1"/>
    <m/>
    <m/>
    <m/>
    <m/>
  </r>
  <r>
    <s v="2016-03-29"/>
    <s v="2016-04-01"/>
    <s v="2016-04-08"/>
    <s v="2016-04-08"/>
    <n v="3"/>
    <n v="10"/>
    <x v="10"/>
    <s v="DDU"/>
    <s v="AIR"/>
    <n v="1"/>
    <s v="AIR"/>
    <s v="TRUCK"/>
    <s v="FRANKFURT"/>
    <s v="1"/>
    <s v="20808/2015/26"/>
    <n v="54"/>
    <s v="SS16"/>
    <s v="FASHION WEAR INT'L (AGENT)"/>
    <s v="AIR"/>
    <n v="1"/>
    <m/>
    <n v="913"/>
    <n v="0"/>
    <n v="0"/>
    <n v="0"/>
    <n v="21866"/>
    <n v="11.8"/>
    <s v="Bangladesh"/>
    <n v="8"/>
    <n v="4"/>
    <x v="2"/>
    <x v="1"/>
    <m/>
    <m/>
    <m/>
    <m/>
  </r>
  <r>
    <s v="2016-03-29"/>
    <s v="2016-04-01"/>
    <s v="2016-04-08"/>
    <s v="2016-04-08"/>
    <n v="3"/>
    <n v="10"/>
    <x v="10"/>
    <s v="DDU"/>
    <s v="AIR"/>
    <n v="1"/>
    <s v="AIR"/>
    <s v="TRUCK"/>
    <s v="FRANKFURT"/>
    <s v="1"/>
    <s v="21143/2015/4"/>
    <n v="54"/>
    <s v="SS16"/>
    <s v="SEACOTEX FABRICS LTD"/>
    <s v="AIR"/>
    <n v="1"/>
    <m/>
    <n v="466"/>
    <n v="0"/>
    <n v="0"/>
    <n v="0"/>
    <n v="9400"/>
    <m/>
    <s v="Bangladesh"/>
    <n v="0"/>
    <n v="0"/>
    <x v="2"/>
    <x v="1"/>
    <m/>
    <m/>
    <m/>
    <m/>
  </r>
  <r>
    <s v="2016-03-29"/>
    <s v="2016-04-01"/>
    <s v="2016-04-15"/>
    <s v="2016-04-15"/>
    <n v="3"/>
    <n v="17"/>
    <x v="10"/>
    <s v="DDU"/>
    <s v="AIR"/>
    <n v="1"/>
    <s v="AIR"/>
    <s v="TRUCK"/>
    <s v="FRANKFURT"/>
    <s v="1"/>
    <s v="22847/2015/4"/>
    <n v="54"/>
    <s v="SS16"/>
    <s v="FASHIONTEX (AGENT)"/>
    <s v="AIR"/>
    <n v="1"/>
    <m/>
    <n v="213"/>
    <n v="0"/>
    <n v="0"/>
    <n v="0"/>
    <n v="3355"/>
    <n v="5.5"/>
    <s v="Bangladesh"/>
    <n v="4"/>
    <n v="2"/>
    <x v="2"/>
    <x v="1"/>
    <m/>
    <m/>
    <m/>
    <m/>
  </r>
  <r>
    <s v="2016-03-29"/>
    <s v="2016-04-01"/>
    <s v="2016-04-20"/>
    <s v="2016-04-20"/>
    <n v="3"/>
    <n v="22"/>
    <x v="10"/>
    <s v="DDU"/>
    <s v="AIR"/>
    <n v="1"/>
    <s v="AIR"/>
    <s v="TRUCK"/>
    <s v="FRANKFURT"/>
    <s v="1"/>
    <s v="20231/2015/22"/>
    <n v="54"/>
    <s v="SS16"/>
    <s v="SHUDDHO MODEHAUS (AGENT)"/>
    <s v="AIR"/>
    <n v="1"/>
    <m/>
    <n v="610"/>
    <n v="0"/>
    <n v="0"/>
    <n v="0"/>
    <n v="10145"/>
    <n v="12.58"/>
    <s v="Bangladesh"/>
    <n v="9"/>
    <n v="4"/>
    <x v="2"/>
    <x v="1"/>
    <m/>
    <m/>
    <m/>
    <m/>
  </r>
  <r>
    <s v="2016-03-29"/>
    <s v="2016-04-01"/>
    <s v="2016-04-20"/>
    <s v="2016-04-20"/>
    <n v="3"/>
    <n v="22"/>
    <x v="10"/>
    <s v="DDU"/>
    <s v="AIR"/>
    <n v="1"/>
    <s v="AIR"/>
    <s v="TRUCK"/>
    <s v="FRANKFURT"/>
    <s v="1"/>
    <s v="20231/2015/23"/>
    <n v="54"/>
    <s v="SS16"/>
    <s v="SHUDDHO MODEHAUS (AGENT)"/>
    <s v="AIR"/>
    <n v="1"/>
    <m/>
    <n v="743"/>
    <n v="0"/>
    <n v="0"/>
    <n v="0"/>
    <n v="12042"/>
    <n v="14.69"/>
    <s v="Bangladesh"/>
    <n v="10"/>
    <n v="4"/>
    <x v="2"/>
    <x v="1"/>
    <m/>
    <m/>
    <m/>
    <m/>
  </r>
  <r>
    <s v="2016-04-04"/>
    <s v="2016-04-11"/>
    <s v="2016-04-13"/>
    <s v="2016-04-13"/>
    <n v="7"/>
    <n v="9"/>
    <x v="10"/>
    <s v="DDU"/>
    <s v="AIR"/>
    <n v="1"/>
    <s v="AIR"/>
    <s v="TRUCK"/>
    <s v="FRANKFURT"/>
    <s v="1"/>
    <s v="20467/2015/30"/>
    <n v="54"/>
    <s v="SS16"/>
    <s v="INNOVATION DESIGN (AGENT)"/>
    <s v="AIR"/>
    <n v="1"/>
    <m/>
    <n v="298"/>
    <n v="0"/>
    <n v="0"/>
    <n v="0"/>
    <n v="4428"/>
    <m/>
    <s v="Bangladesh"/>
    <n v="0"/>
    <n v="0"/>
    <x v="2"/>
    <x v="1"/>
    <m/>
    <m/>
    <m/>
    <m/>
  </r>
  <r>
    <s v="2016-04-05"/>
    <s v="2016-04-07"/>
    <s v="2016-04-11"/>
    <s v="2016-04-11"/>
    <n v="2"/>
    <n v="6"/>
    <x v="10"/>
    <s v="DDU"/>
    <s v="AIR"/>
    <n v="1"/>
    <s v="AIR"/>
    <s v="TRUCK"/>
    <s v="VIENNA"/>
    <s v="1"/>
    <s v="20991/2015/17"/>
    <n v="54"/>
    <s v="SS16"/>
    <s v="SANGOTRA FASHIONS"/>
    <s v="AIR"/>
    <n v="1"/>
    <m/>
    <n v="595"/>
    <n v="0"/>
    <n v="0"/>
    <n v="0"/>
    <n v="9569"/>
    <m/>
    <s v="India"/>
    <n v="0"/>
    <n v="0"/>
    <x v="2"/>
    <x v="1"/>
    <m/>
    <m/>
    <m/>
    <m/>
  </r>
  <r>
    <s v="2016-04-05"/>
    <s v="2016-04-22"/>
    <s v="2016-04-25"/>
    <s v="2016-04-25"/>
    <n v="17"/>
    <n v="20"/>
    <x v="10"/>
    <s v="DDU"/>
    <s v="AIR"/>
    <n v="1"/>
    <s v="AIR"/>
    <s v="TRUCK"/>
    <s v="FRANKFURT"/>
    <s v="1"/>
    <s v="20467/2015/27"/>
    <n v="54"/>
    <s v="SS16"/>
    <s v="INNOVATION DESIGN (AGENT)"/>
    <s v="AIR"/>
    <n v="1"/>
    <m/>
    <n v="743"/>
    <n v="0"/>
    <n v="0"/>
    <n v="0"/>
    <n v="11380"/>
    <n v="12.16"/>
    <s v="Bangladesh"/>
    <n v="9"/>
    <n v="4"/>
    <x v="2"/>
    <x v="1"/>
    <m/>
    <m/>
    <m/>
    <m/>
  </r>
  <r>
    <s v="2016-04-09"/>
    <s v="2016-04-12"/>
    <s v="2016-04-15"/>
    <s v="2016-04-15"/>
    <n v="3"/>
    <n v="6"/>
    <x v="10"/>
    <s v="DDU"/>
    <s v="AIR"/>
    <n v="1"/>
    <s v="AIR"/>
    <s v="TRUCK"/>
    <s v="FRANKFURT"/>
    <s v="1"/>
    <s v="20216/2015/5"/>
    <n v="54"/>
    <s v="SS16"/>
    <s v="FAIR TRADE INT'L (AGENT)"/>
    <s v="AIR"/>
    <n v="1"/>
    <m/>
    <n v="408"/>
    <n v="0"/>
    <n v="0"/>
    <n v="0"/>
    <n v="7929"/>
    <m/>
    <s v="Bangladesh"/>
    <n v="0"/>
    <n v="0"/>
    <x v="2"/>
    <x v="1"/>
    <m/>
    <m/>
    <m/>
    <m/>
  </r>
  <r>
    <s v="2016-04-19"/>
    <s v="2016-04-22"/>
    <s v="2016-04-28"/>
    <s v="2016-04-28"/>
    <n v="3"/>
    <n v="9"/>
    <x v="10"/>
    <s v="DDU"/>
    <s v="AIR"/>
    <n v="1"/>
    <s v="AIR"/>
    <s v="TRUCK"/>
    <s v="WARSZAWA"/>
    <s v="1"/>
    <s v="33317/2015/1"/>
    <n v="54"/>
    <s v="SS16"/>
    <s v="KNIT WORLD LTD"/>
    <s v="AIR"/>
    <n v="1"/>
    <m/>
    <n v="279"/>
    <n v="0"/>
    <n v="0"/>
    <n v="0"/>
    <n v="3067"/>
    <n v="2.29"/>
    <s v="Bangladesh"/>
    <n v="2"/>
    <n v="1"/>
    <x v="2"/>
    <x v="1"/>
    <m/>
    <m/>
    <m/>
    <m/>
  </r>
  <r>
    <s v="2016-04-19"/>
    <s v="2016-04-22"/>
    <s v="2016-05-09"/>
    <s v="2016-05-09"/>
    <n v="3"/>
    <n v="20"/>
    <x v="10"/>
    <s v="DDU"/>
    <s v="AIR"/>
    <n v="1"/>
    <s v="AIR"/>
    <s v="TRUCK"/>
    <s v="WARSZAWA"/>
    <s v="1"/>
    <s v="29296/2015/1"/>
    <n v="54"/>
    <s v="SS16"/>
    <s v="COTTON ZONE LTD."/>
    <s v="AIR"/>
    <n v="1"/>
    <m/>
    <n v="356"/>
    <n v="0"/>
    <n v="0"/>
    <n v="0"/>
    <n v="4904"/>
    <n v="4.5999999999999996"/>
    <s v="Bangladesh"/>
    <n v="3"/>
    <n v="1"/>
    <x v="2"/>
    <x v="1"/>
    <m/>
    <m/>
    <m/>
    <m/>
  </r>
  <r>
    <s v="2016-04-19"/>
    <s v="2016-04-22"/>
    <s v="2016-05-09"/>
    <s v="2016-05-09"/>
    <n v="3"/>
    <n v="20"/>
    <x v="10"/>
    <s v="DDU"/>
    <s v="AIR"/>
    <n v="1"/>
    <s v="AIR"/>
    <s v="TRUCK"/>
    <s v="WARSZAWA"/>
    <s v="1"/>
    <s v="29296/2015/10"/>
    <n v="54"/>
    <s v="SS16"/>
    <s v="COTTON ZONE LTD."/>
    <s v="AIR"/>
    <n v="1"/>
    <m/>
    <n v="400"/>
    <n v="0"/>
    <n v="0"/>
    <n v="0"/>
    <n v="8321"/>
    <n v="5.28"/>
    <s v="Bangladesh"/>
    <n v="4"/>
    <n v="2"/>
    <x v="2"/>
    <x v="1"/>
    <m/>
    <m/>
    <m/>
    <m/>
  </r>
  <r>
    <s v="2016-04-20"/>
    <s v="2016-04-21"/>
    <s v="2016-05-06"/>
    <s v="2016-05-06"/>
    <n v="1"/>
    <n v="16"/>
    <x v="10"/>
    <s v="DDU"/>
    <s v="AIR"/>
    <n v="1"/>
    <s v="AIR"/>
    <s v="TRUCK"/>
    <s v="FRANKFURT"/>
    <s v="1"/>
    <s v="20808/2015/28"/>
    <n v="54"/>
    <s v="SS16"/>
    <s v="FASHION WEAR INT'L (AGENT)"/>
    <s v="AIR"/>
    <n v="1"/>
    <m/>
    <n v="2908"/>
    <n v="0"/>
    <n v="0"/>
    <n v="0"/>
    <n v="58102"/>
    <n v="34.96"/>
    <s v="Bangladesh"/>
    <n v="24"/>
    <n v="10"/>
    <x v="1"/>
    <x v="1"/>
    <m/>
    <m/>
    <m/>
    <m/>
  </r>
  <r>
    <s v="2016-04-20"/>
    <s v="2016-04-21"/>
    <s v="2016-05-06"/>
    <s v="2016-05-06"/>
    <n v="1"/>
    <n v="16"/>
    <x v="10"/>
    <s v="DDU"/>
    <s v="AIR"/>
    <n v="1"/>
    <s v="AIR"/>
    <s v="TRUCK"/>
    <s v="FRANKFURT"/>
    <s v="1"/>
    <s v="29296/2015/7"/>
    <n v="54"/>
    <s v="SS16"/>
    <s v="COTTON ZONE LTD."/>
    <s v="AIR"/>
    <n v="1"/>
    <m/>
    <n v="455"/>
    <n v="0"/>
    <n v="0"/>
    <n v="0"/>
    <n v="8657"/>
    <n v="6.56"/>
    <s v="Bangladesh"/>
    <n v="5"/>
    <n v="2"/>
    <x v="2"/>
    <x v="1"/>
    <m/>
    <m/>
    <m/>
    <m/>
  </r>
  <r>
    <s v="2016-04-23"/>
    <s v="2016-04-29"/>
    <s v="2016-05-06"/>
    <s v="2016-05-06"/>
    <n v="6"/>
    <n v="13"/>
    <x v="10"/>
    <s v="DDU"/>
    <s v="AIR"/>
    <n v="1"/>
    <s v="AIR"/>
    <s v="TRUCK"/>
    <s v="FRANKFURT"/>
    <s v="1"/>
    <s v="20216/2015/23"/>
    <n v="54"/>
    <s v="SS16"/>
    <s v="FAIR TRADE INT'L (AGENT)"/>
    <s v="AIR"/>
    <n v="1"/>
    <m/>
    <n v="233"/>
    <n v="0"/>
    <n v="0"/>
    <n v="0"/>
    <n v="5068"/>
    <m/>
    <s v="Bangladesh"/>
    <n v="0"/>
    <n v="0"/>
    <x v="2"/>
    <x v="1"/>
    <m/>
    <m/>
    <m/>
    <m/>
  </r>
  <r>
    <s v="2016-04-24"/>
    <s v="2016-04-25"/>
    <s v="2016-05-09"/>
    <s v="2016-05-09"/>
    <n v="1"/>
    <n v="15"/>
    <x v="10"/>
    <s v="DDU"/>
    <s v="AIR"/>
    <n v="1"/>
    <s v="AIR"/>
    <s v="TRUCK"/>
    <s v="FRANKFURT"/>
    <s v="1"/>
    <s v="20808/2015/27"/>
    <n v="54"/>
    <s v="SS16"/>
    <s v="FASHION WEAR INT'L (AGENT)"/>
    <s v="AIR"/>
    <n v="1"/>
    <m/>
    <n v="1678"/>
    <n v="0"/>
    <n v="0"/>
    <n v="0"/>
    <n v="34174"/>
    <n v="22.29"/>
    <s v="Bangladesh"/>
    <n v="16"/>
    <n v="7"/>
    <x v="1"/>
    <x v="1"/>
    <m/>
    <m/>
    <m/>
    <m/>
  </r>
  <r>
    <s v="2016-04-24"/>
    <s v="2016-04-25"/>
    <s v="2016-05-09"/>
    <s v="2016-05-09"/>
    <n v="1"/>
    <n v="15"/>
    <x v="10"/>
    <s v="DDU"/>
    <s v="AIR"/>
    <n v="1"/>
    <s v="AIR"/>
    <s v="TRUCK"/>
    <s v="FRANKFURT"/>
    <s v="1"/>
    <s v="20808/2015/30"/>
    <n v="54"/>
    <s v="SS16"/>
    <s v="FASHION WEAR INT'L (AGENT)"/>
    <s v="AIR"/>
    <n v="1"/>
    <m/>
    <n v="2395"/>
    <n v="0"/>
    <n v="0"/>
    <n v="0"/>
    <n v="47163"/>
    <n v="24.29"/>
    <s v="Bangladesh"/>
    <n v="17"/>
    <n v="7"/>
    <x v="1"/>
    <x v="1"/>
    <m/>
    <m/>
    <m/>
    <m/>
  </r>
  <r>
    <s v="2016-04-24"/>
    <s v="2016-04-25"/>
    <s v="2016-05-09"/>
    <s v="2016-05-09"/>
    <n v="1"/>
    <n v="15"/>
    <x v="10"/>
    <s v="DDU"/>
    <s v="AIR"/>
    <n v="1"/>
    <s v="AIR"/>
    <s v="TRUCK"/>
    <s v="FRANKFURT"/>
    <s v="1"/>
    <s v="20808/2015/34"/>
    <n v="54"/>
    <s v="SS16"/>
    <s v="FASHION WEAR INT'L (AGENT)"/>
    <s v="AIR"/>
    <n v="1"/>
    <m/>
    <n v="2490"/>
    <n v="0"/>
    <n v="0"/>
    <n v="0"/>
    <n v="35481"/>
    <n v="22.26"/>
    <s v="Bangladesh"/>
    <n v="16"/>
    <n v="7"/>
    <x v="1"/>
    <x v="1"/>
    <m/>
    <m/>
    <m/>
    <m/>
  </r>
  <r>
    <s v="2016-04-24"/>
    <s v="2016-04-25"/>
    <s v="2016-05-09"/>
    <s v="2016-05-09"/>
    <n v="1"/>
    <n v="15"/>
    <x v="10"/>
    <s v="DDU"/>
    <s v="AIR"/>
    <n v="1"/>
    <s v="AIR"/>
    <s v="TRUCK"/>
    <s v="FRANKFURT"/>
    <s v="1"/>
    <s v="20808/2015/35"/>
    <n v="54"/>
    <s v="SS16"/>
    <s v="FASHION WEAR INT'L (AGENT)"/>
    <s v="AIR"/>
    <n v="1"/>
    <m/>
    <n v="1943"/>
    <n v="0"/>
    <n v="0"/>
    <n v="0"/>
    <n v="41454"/>
    <n v="22.39"/>
    <s v="Bangladesh"/>
    <n v="16"/>
    <n v="7"/>
    <x v="1"/>
    <x v="1"/>
    <m/>
    <m/>
    <m/>
    <m/>
  </r>
  <r>
    <s v="2016-04-24"/>
    <s v="2016-04-25"/>
    <s v="2016-05-09"/>
    <s v="2016-05-09"/>
    <n v="1"/>
    <n v="15"/>
    <x v="10"/>
    <s v="DDU"/>
    <s v="AIR"/>
    <n v="1"/>
    <s v="AIR"/>
    <s v="TRUCK"/>
    <s v="FRANKFURT"/>
    <s v="1"/>
    <s v="20808/2015/5"/>
    <n v="54"/>
    <s v="SS16"/>
    <s v="FASHION WEAR INT'L (AGENT)"/>
    <s v="AIR"/>
    <n v="1"/>
    <m/>
    <n v="1847"/>
    <n v="0"/>
    <n v="0"/>
    <n v="0"/>
    <n v="38702"/>
    <n v="21.21"/>
    <s v="Bangladesh"/>
    <n v="15"/>
    <n v="6"/>
    <x v="1"/>
    <x v="1"/>
    <m/>
    <m/>
    <m/>
    <m/>
  </r>
  <r>
    <s v="2016-04-24"/>
    <s v="2016-04-25"/>
    <s v="2016-05-09"/>
    <s v="2016-05-09"/>
    <n v="1"/>
    <n v="15"/>
    <x v="10"/>
    <s v="DDU"/>
    <s v="AIR"/>
    <n v="1"/>
    <s v="AIR"/>
    <s v="TRUCK"/>
    <s v="FRANKFURT"/>
    <s v="1"/>
    <s v="29296/2015/11"/>
    <n v="54"/>
    <s v="SS16"/>
    <s v="COTTON ZONE LTD."/>
    <s v="AIR"/>
    <n v="1"/>
    <m/>
    <n v="263"/>
    <n v="0"/>
    <n v="0"/>
    <n v="0"/>
    <n v="3690"/>
    <n v="2.96"/>
    <s v="Bangladesh"/>
    <n v="2"/>
    <n v="1"/>
    <x v="2"/>
    <x v="1"/>
    <m/>
    <m/>
    <m/>
    <m/>
  </r>
  <r>
    <s v="2016-04-24"/>
    <s v="2016-05-26"/>
    <s v="2016-05-31"/>
    <s v="2016-05-31"/>
    <n v="32"/>
    <n v="37"/>
    <x v="3"/>
    <s v="FOB"/>
    <s v="SEA"/>
    <n v="1"/>
    <s v="MSKU1402680"/>
    <s v="TRUCK"/>
    <s v="GDAŃSK"/>
    <s v="1"/>
    <s v="574/2016/6"/>
    <n v="54"/>
    <s v="AW16"/>
    <s v="TRANSFIGURE CLOTHING (AGENT)"/>
    <s v="CONSOLIDATION"/>
    <m/>
    <n v="1"/>
    <n v="2849"/>
    <n v="0"/>
    <n v="0"/>
    <n v="1"/>
    <n v="76786"/>
    <n v="43.4"/>
    <s v="Bangladesh"/>
    <n v="30"/>
    <n v="13"/>
    <x v="0"/>
    <x v="1"/>
    <m/>
    <m/>
    <m/>
    <m/>
  </r>
  <r>
    <s v="2016-04-24"/>
    <s v="2016-05-26"/>
    <s v="2016-05-31"/>
    <s v="2016-05-31"/>
    <n v="32"/>
    <n v="37"/>
    <x v="3"/>
    <s v="FOB"/>
    <s v="SEA"/>
    <n v="1"/>
    <m/>
    <s v="TRUCK"/>
    <s v="GDAŃSK"/>
    <s v="1"/>
    <s v="574/2016/7"/>
    <n v="54"/>
    <s v="AW16"/>
    <s v="TRANSFIGURE CLOTHING (AGENT)"/>
    <s v="CONSOLIDATION"/>
    <m/>
    <n v="1"/>
    <n v="1631"/>
    <m/>
    <m/>
    <m/>
    <n v="30282"/>
    <n v="25.85"/>
    <s v="Bangladesh"/>
    <n v="18"/>
    <n v="8"/>
    <x v="1"/>
    <x v="1"/>
    <m/>
    <m/>
    <m/>
    <m/>
  </r>
  <r>
    <s v="2016-04-25"/>
    <s v="2016-05-31"/>
    <s v="2016-06-08"/>
    <s v="2016-06-08"/>
    <n v="36"/>
    <n v="44"/>
    <x v="3"/>
    <s v="FOB"/>
    <s v="SEA"/>
    <n v="1"/>
    <s v="HLXU5393725"/>
    <s v="TRUCK"/>
    <s v="GDAŃSK"/>
    <s v="1"/>
    <s v="574/2016/8"/>
    <n v="54"/>
    <s v="AW16"/>
    <s v="TRANSFIGURE CLOTHING (AGENT)"/>
    <s v="CONSOLIDATION"/>
    <m/>
    <n v="1"/>
    <n v="973"/>
    <n v="0"/>
    <n v="1"/>
    <n v="0"/>
    <n v="18146"/>
    <n v="14.01"/>
    <s v="Bangladesh"/>
    <n v="10"/>
    <n v="4"/>
    <x v="2"/>
    <x v="1"/>
    <m/>
    <m/>
    <m/>
    <m/>
  </r>
  <r>
    <s v="2016-04-25"/>
    <s v="2016-05-31"/>
    <s v="2016-06-08"/>
    <s v="2016-06-08"/>
    <n v="36"/>
    <n v="44"/>
    <x v="3"/>
    <s v="FOB"/>
    <s v="SEA"/>
    <n v="1"/>
    <m/>
    <s v="TRUCK"/>
    <s v="GDAŃSK"/>
    <s v="1"/>
    <s v="574/2016/9"/>
    <n v="54"/>
    <s v="AW16"/>
    <s v="TRANSFIGURE CLOTHING (AGENT)"/>
    <s v="CONSOLIDATION"/>
    <m/>
    <n v="1"/>
    <n v="1541"/>
    <m/>
    <m/>
    <m/>
    <n v="33752"/>
    <n v="34.909999999999997"/>
    <s v="Bangladesh"/>
    <n v="24"/>
    <n v="10"/>
    <x v="1"/>
    <x v="1"/>
    <m/>
    <m/>
    <m/>
    <m/>
  </r>
  <r>
    <s v="2016-04-30"/>
    <s v="2016-05-27"/>
    <s v="2016-06-10"/>
    <s v="2016-06-10"/>
    <n v="27"/>
    <n v="41"/>
    <x v="5"/>
    <s v="FOB"/>
    <s v="SEA"/>
    <n v="1"/>
    <s v="LCL"/>
    <s v="TRUCK"/>
    <s v="HAMBURG"/>
    <s v="1"/>
    <s v="43190/2015/1"/>
    <n v="54"/>
    <s v="AW16"/>
    <s v="BLOOM CLOTHING CO. (AGENT)"/>
    <s v="LCL"/>
    <m/>
    <n v="1"/>
    <n v="517"/>
    <n v="0"/>
    <n v="0"/>
    <n v="0"/>
    <n v="9318"/>
    <n v="12.98"/>
    <s v="India"/>
    <n v="9"/>
    <n v="4"/>
    <x v="2"/>
    <x v="1"/>
    <m/>
    <m/>
    <m/>
    <m/>
  </r>
  <r>
    <s v="2016-05-01"/>
    <s v="2016-06-07"/>
    <s v="2016-06-13"/>
    <s v="2016-06-13"/>
    <n v="37"/>
    <n v="43"/>
    <x v="3"/>
    <s v="FOB"/>
    <s v="SEA"/>
    <n v="1"/>
    <s v="TRLU7099232"/>
    <s v="RAILWAY"/>
    <s v="GDYNIA"/>
    <s v="1"/>
    <s v="43192/2015/6"/>
    <n v="54"/>
    <s v="AW16"/>
    <s v="INNOVATION DESIGN (AGENT)"/>
    <s v="CONSOLIDATION"/>
    <m/>
    <n v="1"/>
    <n v="1327"/>
    <n v="0"/>
    <n v="0"/>
    <n v="1"/>
    <n v="20603"/>
    <n v="19.61"/>
    <s v="Bangladesh"/>
    <n v="14"/>
    <n v="6"/>
    <x v="2"/>
    <x v="1"/>
    <m/>
    <m/>
    <m/>
    <m/>
  </r>
  <r>
    <s v="2016-05-01"/>
    <s v="2016-06-07"/>
    <s v="2016-06-13"/>
    <s v="2016-06-13"/>
    <n v="37"/>
    <n v="43"/>
    <x v="3"/>
    <s v="FOB"/>
    <s v="SEA"/>
    <n v="1"/>
    <m/>
    <s v="RAILWAY"/>
    <s v="GDYNIA"/>
    <s v="1"/>
    <s v="43192/2015/7"/>
    <n v="54"/>
    <s v="AW16"/>
    <s v="INNOVATION DESIGN (AGENT)"/>
    <s v="CONSOLIDATION"/>
    <m/>
    <n v="1"/>
    <n v="757"/>
    <m/>
    <m/>
    <m/>
    <n v="15449"/>
    <n v="16.61"/>
    <s v="Bangladesh"/>
    <n v="12"/>
    <n v="5"/>
    <x v="2"/>
    <x v="1"/>
    <m/>
    <m/>
    <m/>
    <m/>
  </r>
  <r>
    <s v="2016-05-01"/>
    <s v="2016-06-07"/>
    <s v="2016-06-13"/>
    <s v="2016-06-13"/>
    <n v="37"/>
    <n v="43"/>
    <x v="3"/>
    <s v="FOB"/>
    <s v="SEA"/>
    <n v="1"/>
    <m/>
    <s v="RAILWAY"/>
    <s v="GDYNIA"/>
    <s v="1"/>
    <s v="571/2016/1"/>
    <n v="54"/>
    <s v="AW16"/>
    <s v="FASHIONTEX (AGENT)"/>
    <s v="CONSOLIDATION"/>
    <m/>
    <n v="1"/>
    <n v="1470"/>
    <m/>
    <m/>
    <m/>
    <n v="25650"/>
    <n v="28.1"/>
    <s v="Bangladesh"/>
    <n v="20"/>
    <n v="8"/>
    <x v="1"/>
    <x v="1"/>
    <m/>
    <m/>
    <m/>
    <m/>
  </r>
  <r>
    <s v="2016-05-02"/>
    <s v="2016-06-13"/>
    <s v="2016-06-16"/>
    <s v="2016-06-16"/>
    <n v="42"/>
    <n v="45"/>
    <x v="0"/>
    <s v="FOB"/>
    <s v="SEA"/>
    <n v="0"/>
    <s v="HLXU8159177"/>
    <s v="TRUCK"/>
    <s v="GDAŃSK"/>
    <s v="1"/>
    <s v="43197/2015/1"/>
    <n v="54"/>
    <s v="AW16"/>
    <s v="NINGBO JAGOO TRADING"/>
    <s v="FCL"/>
    <m/>
    <n v="1"/>
    <n v="1608"/>
    <n v="0"/>
    <n v="1"/>
    <n v="0"/>
    <n v="22401"/>
    <n v="63.96"/>
    <s v="People's Republic of China"/>
    <n v="45"/>
    <n v="19"/>
    <x v="0"/>
    <x v="0"/>
    <m/>
    <m/>
    <m/>
    <m/>
  </r>
  <r>
    <s v="2016-05-02"/>
    <s v="2016-06-13"/>
    <s v="2016-06-27"/>
    <s v="2016-06-27"/>
    <n v="42"/>
    <n v="56"/>
    <x v="7"/>
    <s v="FOB"/>
    <s v="SEA"/>
    <n v="1"/>
    <s v="LCL"/>
    <s v="TRUCK"/>
    <s v="HAMBURG"/>
    <s v="1"/>
    <s v="43191/2015/1"/>
    <n v="52"/>
    <s v="AW16"/>
    <s v="KANAHIYA OVERSEAS PVT LTD"/>
    <s v="LCL"/>
    <m/>
    <n v="1"/>
    <n v="298"/>
    <n v="0"/>
    <n v="0"/>
    <n v="0"/>
    <n v="7668"/>
    <n v="2.98"/>
    <s v="India"/>
    <n v="2"/>
    <n v="1"/>
    <x v="2"/>
    <x v="1"/>
    <m/>
    <m/>
    <m/>
    <m/>
  </r>
  <r>
    <s v="2016-05-05"/>
    <s v="2016-05-06"/>
    <s v="2016-05-09"/>
    <s v="2016-05-09"/>
    <n v="1"/>
    <n v="4"/>
    <x v="10"/>
    <s v="DDU"/>
    <s v="AIR"/>
    <n v="1"/>
    <s v="AIR"/>
    <s v="TRUCK"/>
    <s v="FRANKFURT"/>
    <s v="1"/>
    <s v="20808/2015/20"/>
    <n v="54"/>
    <s v="SS16"/>
    <s v="FASHION WEAR INT'L (AGENT)"/>
    <s v="AIR"/>
    <n v="1"/>
    <m/>
    <n v="1538"/>
    <n v="0"/>
    <n v="0"/>
    <n v="0"/>
    <n v="29527"/>
    <n v="19.14"/>
    <s v="Bangladesh"/>
    <n v="13"/>
    <n v="6"/>
    <x v="2"/>
    <x v="1"/>
    <m/>
    <m/>
    <m/>
    <m/>
  </r>
  <r>
    <s v="2016-05-05"/>
    <s v="2016-06-13"/>
    <s v="2016-06-16"/>
    <s v="2016-06-16"/>
    <n v="39"/>
    <n v="42"/>
    <x v="1"/>
    <s v="FOB"/>
    <s v="SEA"/>
    <n v="0"/>
    <s v="GLDU3383100"/>
    <s v="TRUCK"/>
    <s v="GDAŃSK"/>
    <s v="1"/>
    <s v="43063/2015/1"/>
    <n v="52"/>
    <s v="AW16"/>
    <s v="SUZHOU QINJIAN I/E"/>
    <s v="FCL"/>
    <m/>
    <n v="1"/>
    <n v="2382"/>
    <n v="1"/>
    <n v="0"/>
    <n v="0"/>
    <n v="39507"/>
    <n v="24.75"/>
    <s v="People's Republic of China"/>
    <n v="17"/>
    <n v="7"/>
    <x v="1"/>
    <x v="1"/>
    <m/>
    <m/>
    <m/>
    <m/>
  </r>
  <r>
    <s v="2016-05-05"/>
    <s v="2016-06-13"/>
    <s v="2016-06-16"/>
    <s v="2016-06-16"/>
    <n v="39"/>
    <n v="42"/>
    <x v="1"/>
    <s v="FOB"/>
    <s v="SEA"/>
    <n v="1"/>
    <s v="HLBU1267697"/>
    <s v="TRUCK"/>
    <s v="GDAŃSK"/>
    <s v="1"/>
    <s v="1071/2016/1"/>
    <n v="52"/>
    <s v="AW16"/>
    <s v="ZHENJIANG S&amp;C"/>
    <s v="CONSOLIDATION"/>
    <m/>
    <n v="1"/>
    <n v="871"/>
    <n v="0"/>
    <n v="1"/>
    <n v="0"/>
    <n v="11551"/>
    <n v="9.25"/>
    <s v="People's Republic of China"/>
    <n v="6"/>
    <n v="3"/>
    <x v="2"/>
    <x v="1"/>
    <m/>
    <m/>
    <m/>
    <m/>
  </r>
  <r>
    <s v="2016-05-05"/>
    <s v="2016-06-13"/>
    <s v="2016-06-16"/>
    <s v="2016-06-16"/>
    <n v="39"/>
    <n v="42"/>
    <x v="1"/>
    <s v="FOB"/>
    <s v="SEA"/>
    <n v="1"/>
    <m/>
    <s v="TRUCK"/>
    <s v="GDAŃSK"/>
    <s v="1"/>
    <s v="1305/2016/1"/>
    <n v="52"/>
    <s v="AW16"/>
    <s v="SHANGHAI BOSUN"/>
    <s v="CONSOLIDATION"/>
    <m/>
    <n v="1"/>
    <n v="2902"/>
    <m/>
    <m/>
    <m/>
    <n v="33866"/>
    <n v="21.99"/>
    <s v="People's Republic of China"/>
    <n v="15"/>
    <n v="7"/>
    <x v="1"/>
    <x v="1"/>
    <m/>
    <m/>
    <m/>
    <m/>
  </r>
  <r>
    <s v="2016-05-05"/>
    <s v="2016-06-13"/>
    <s v="2016-06-16"/>
    <s v="2016-06-16"/>
    <n v="39"/>
    <n v="42"/>
    <x v="1"/>
    <s v="FOB"/>
    <s v="SEA"/>
    <n v="1"/>
    <m/>
    <s v="TRUCK"/>
    <s v="GDAŃSK"/>
    <s v="1"/>
    <s v="588/2016/1"/>
    <n v="52"/>
    <s v="AW16"/>
    <s v="BRIGHT SHOW INT.LTD"/>
    <s v="CONSOLIDATION"/>
    <m/>
    <n v="1"/>
    <n v="517"/>
    <m/>
    <m/>
    <m/>
    <n v="8100"/>
    <n v="3.42"/>
    <s v="People's Republic of China"/>
    <n v="2"/>
    <n v="1"/>
    <x v="2"/>
    <x v="1"/>
    <m/>
    <m/>
    <m/>
    <m/>
  </r>
  <r>
    <s v="2016-05-05"/>
    <s v="2016-06-13"/>
    <s v="2016-06-17"/>
    <s v="2016-06-17"/>
    <n v="39"/>
    <n v="43"/>
    <x v="1"/>
    <s v="FOB"/>
    <s v="SEA"/>
    <n v="0"/>
    <s v="HLBU1816360,HLXU6363957,HLXU6537513,HLXU8297664,TCLU5976020"/>
    <s v="TRUCK"/>
    <s v="GDAŃSK"/>
    <s v="1"/>
    <s v="275/2016/1"/>
    <n v="54"/>
    <s v="AW16"/>
    <s v="SUMEC TEXTILE"/>
    <s v="FCL"/>
    <m/>
    <n v="1"/>
    <n v="6009"/>
    <n v="0"/>
    <n v="0"/>
    <n v="5"/>
    <n v="60524"/>
    <n v="318.04000000000002"/>
    <s v="People's Republic of China"/>
    <n v="223"/>
    <n v="95"/>
    <x v="3"/>
    <x v="2"/>
    <m/>
    <m/>
    <m/>
    <m/>
  </r>
  <r>
    <m/>
    <m/>
    <m/>
    <m/>
    <m/>
    <m/>
    <x v="6"/>
    <m/>
    <s v="SEA"/>
    <m/>
    <m/>
    <m/>
    <m/>
    <m/>
    <m/>
    <m/>
    <m/>
    <m/>
    <s v="FCL"/>
    <m/>
    <n v="1"/>
    <m/>
    <m/>
    <m/>
    <m/>
    <m/>
    <m/>
    <m/>
    <n v="0"/>
    <n v="0"/>
    <x v="3"/>
    <x v="2"/>
    <m/>
    <m/>
    <m/>
    <m/>
  </r>
  <r>
    <m/>
    <m/>
    <m/>
    <m/>
    <m/>
    <m/>
    <x v="6"/>
    <m/>
    <s v="SEA"/>
    <m/>
    <m/>
    <m/>
    <m/>
    <m/>
    <m/>
    <m/>
    <m/>
    <m/>
    <s v="FCL"/>
    <m/>
    <n v="1"/>
    <m/>
    <m/>
    <m/>
    <m/>
    <m/>
    <m/>
    <m/>
    <n v="0"/>
    <n v="0"/>
    <x v="3"/>
    <x v="4"/>
    <m/>
    <m/>
    <m/>
    <m/>
  </r>
  <r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x v="6"/>
    <x v="4"/>
    <m/>
    <m/>
    <m/>
    <m/>
  </r>
  <r>
    <s v="2016-05-05"/>
    <s v="2016-06-15"/>
    <s v="2016-06-20"/>
    <s v="2016-06-20"/>
    <n v="41"/>
    <n v="46"/>
    <x v="3"/>
    <s v="FOB"/>
    <s v="SEA"/>
    <n v="0"/>
    <s v="GLDU7691820"/>
    <s v="RAILWAY"/>
    <s v="GDYNIA"/>
    <s v="1"/>
    <s v="574/2016/11"/>
    <n v="54"/>
    <s v="AW16"/>
    <s v="TRANSFIGURE CLOTHING (AGENT)"/>
    <s v="FCL"/>
    <m/>
    <n v="1"/>
    <n v="2888"/>
    <n v="0"/>
    <n v="0"/>
    <n v="1"/>
    <n v="83656"/>
    <n v="66.91"/>
    <s v="Bangladesh"/>
    <n v="47"/>
    <n v="20"/>
    <x v="0"/>
    <x v="0"/>
    <m/>
    <m/>
    <m/>
    <m/>
  </r>
  <r>
    <s v="2016-05-05"/>
    <s v="2016-06-15"/>
    <s v="2016-06-20"/>
    <s v="2016-06-20"/>
    <n v="41"/>
    <n v="46"/>
    <x v="3"/>
    <s v="FOB"/>
    <s v="SEA"/>
    <n v="0"/>
    <s v="HLXU6259198"/>
    <s v="RAILWAY"/>
    <s v="GDYNIA"/>
    <s v="1"/>
    <s v="574/2016/10"/>
    <n v="54"/>
    <s v="AW16"/>
    <s v="TRANSFIGURE CLOTHING (AGENT)"/>
    <s v="FCL"/>
    <m/>
    <n v="1"/>
    <n v="5017"/>
    <n v="0"/>
    <n v="0"/>
    <n v="1"/>
    <n v="122047"/>
    <n v="69.930000000000007"/>
    <s v="Bangladesh"/>
    <n v="49"/>
    <n v="21"/>
    <x v="0"/>
    <x v="0"/>
    <m/>
    <m/>
    <m/>
    <m/>
  </r>
  <r>
    <s v="2016-05-05"/>
    <s v="2016-06-15"/>
    <s v="2016-06-20"/>
    <s v="2016-06-20"/>
    <n v="41"/>
    <n v="46"/>
    <x v="3"/>
    <s v="FOB"/>
    <s v="SEA"/>
    <n v="0"/>
    <s v="TEMU7651592"/>
    <s v="RAILWAY"/>
    <s v="GDYNIA"/>
    <s v="1"/>
    <s v="568/2016/5"/>
    <n v="54"/>
    <s v="AW16"/>
    <s v="FAIR TRADE INT'L (AGENT)"/>
    <s v="FCL"/>
    <m/>
    <n v="1"/>
    <n v="1076"/>
    <n v="0"/>
    <n v="0"/>
    <n v="1"/>
    <n v="18610"/>
    <n v="66.36"/>
    <s v="Bangladesh"/>
    <n v="46"/>
    <n v="20"/>
    <x v="0"/>
    <x v="0"/>
    <m/>
    <m/>
    <m/>
    <m/>
  </r>
  <r>
    <s v="2016-05-05"/>
    <s v="2016-06-15"/>
    <s v="2016-06-23"/>
    <s v="2016-06-23"/>
    <n v="41"/>
    <n v="49"/>
    <x v="3"/>
    <s v="FOB"/>
    <s v="SEA"/>
    <n v="1"/>
    <s v="GESU1261744"/>
    <s v="RAILWAY"/>
    <s v="GDYNIA"/>
    <s v="1"/>
    <s v="43192/2015/8"/>
    <n v="54"/>
    <s v="AW16"/>
    <s v="INNOVATION DESIGN (AGENT)"/>
    <s v="CONSOLIDATION"/>
    <m/>
    <n v="1"/>
    <n v="284"/>
    <n v="1"/>
    <n v="0"/>
    <n v="0"/>
    <n v="5478"/>
    <n v="7.21"/>
    <s v="Bangladesh"/>
    <n v="5"/>
    <n v="2"/>
    <x v="2"/>
    <x v="1"/>
    <m/>
    <m/>
    <m/>
    <m/>
  </r>
  <r>
    <s v="2016-05-05"/>
    <s v="2016-06-15"/>
    <s v="2016-06-23"/>
    <s v="2016-06-23"/>
    <n v="41"/>
    <n v="49"/>
    <x v="3"/>
    <s v="FOB"/>
    <s v="SEA"/>
    <n v="1"/>
    <m/>
    <s v="RAILWAY"/>
    <s v="GDYNIA"/>
    <s v="1"/>
    <s v="568/2016/6"/>
    <n v="54"/>
    <s v="AW16"/>
    <s v="FAIR TRADE INT'L (AGENT)"/>
    <s v="CONSOLIDATION"/>
    <m/>
    <n v="1"/>
    <n v="894"/>
    <m/>
    <m/>
    <m/>
    <n v="14635"/>
    <n v="22.35"/>
    <s v="Bangladesh"/>
    <n v="16"/>
    <n v="7"/>
    <x v="1"/>
    <x v="1"/>
    <m/>
    <m/>
    <m/>
    <m/>
  </r>
  <r>
    <s v="2016-05-07"/>
    <s v="2016-05-10"/>
    <s v="2016-05-12"/>
    <s v="2016-05-12"/>
    <n v="3"/>
    <n v="5"/>
    <x v="10"/>
    <s v="DDU"/>
    <s v="AIR"/>
    <n v="1"/>
    <s v="AIR"/>
    <s v="TRUCK"/>
    <s v="WARSZAWA"/>
    <s v="1"/>
    <s v="20214/2015/21"/>
    <n v="54"/>
    <s v="SS16"/>
    <s v="LICHEE APPAREL (AGENT)"/>
    <s v="AIR"/>
    <n v="1"/>
    <m/>
    <n v="153"/>
    <n v="0"/>
    <n v="0"/>
    <n v="0"/>
    <n v="3709"/>
    <n v="1.92"/>
    <s v="India"/>
    <n v="1"/>
    <n v="1"/>
    <x v="2"/>
    <x v="1"/>
    <m/>
    <m/>
    <m/>
    <m/>
  </r>
  <r>
    <s v="2016-05-07"/>
    <s v="2016-06-13"/>
    <s v="2016-06-17"/>
    <s v="2016-06-17"/>
    <n v="37"/>
    <n v="41"/>
    <x v="2"/>
    <s v="FOB"/>
    <s v="SEA"/>
    <n v="0"/>
    <s v="CLHU4783014"/>
    <s v="TRUCK"/>
    <s v="GDAŃSK"/>
    <s v="1"/>
    <s v="278/2016/1"/>
    <n v="54"/>
    <s v="AW16"/>
    <s v="XIAMEN KINGLAND"/>
    <s v="FCL"/>
    <m/>
    <n v="1"/>
    <n v="1219"/>
    <n v="0"/>
    <n v="1"/>
    <n v="0"/>
    <n v="18703"/>
    <n v="40.69"/>
    <s v="People's Republic of China"/>
    <n v="28"/>
    <n v="12"/>
    <x v="1"/>
    <x v="1"/>
    <m/>
    <m/>
    <m/>
    <m/>
  </r>
  <r>
    <s v="2016-05-07"/>
    <s v="2016-06-15"/>
    <s v="2016-06-20"/>
    <s v="2016-06-20"/>
    <n v="39"/>
    <n v="44"/>
    <x v="3"/>
    <s v="FOB"/>
    <s v="SEA"/>
    <n v="1"/>
    <s v="CAIU8367720"/>
    <s v="RAILWAY"/>
    <s v="GDYNIA"/>
    <s v="1"/>
    <s v="43188/2015/1"/>
    <n v="54"/>
    <s v="AW16"/>
    <s v="FASHION WEAR INT'L (AGENT)"/>
    <s v="CONSOLIDATION"/>
    <m/>
    <n v="1"/>
    <n v="1988"/>
    <n v="0"/>
    <n v="0"/>
    <n v="1"/>
    <n v="57486"/>
    <n v="31.81"/>
    <s v="Bangladesh"/>
    <n v="22"/>
    <n v="10"/>
    <x v="1"/>
    <x v="1"/>
    <m/>
    <m/>
    <m/>
    <m/>
  </r>
  <r>
    <s v="2016-05-07"/>
    <s v="2016-06-15"/>
    <s v="2016-06-20"/>
    <s v="2016-06-20"/>
    <n v="39"/>
    <n v="44"/>
    <x v="3"/>
    <s v="FOB"/>
    <s v="SEA"/>
    <n v="1"/>
    <m/>
    <s v="RAILWAY"/>
    <s v="GDYNIA"/>
    <s v="1"/>
    <s v="572/2016/4"/>
    <n v="52"/>
    <s v="AW16"/>
    <s v="TRANSFIGURE CLOTHING (AGENT)"/>
    <s v="CONSOLIDATION"/>
    <m/>
    <n v="1"/>
    <n v="3485"/>
    <m/>
    <m/>
    <m/>
    <n v="53901"/>
    <n v="38.11"/>
    <s v="Bangladesh"/>
    <n v="27"/>
    <n v="11"/>
    <x v="1"/>
    <x v="1"/>
    <m/>
    <m/>
    <m/>
    <m/>
  </r>
  <r>
    <s v="2016-05-07"/>
    <s v="2016-06-15"/>
    <s v="2016-06-21"/>
    <s v="2016-06-21"/>
    <n v="39"/>
    <n v="45"/>
    <x v="3"/>
    <s v="FOB"/>
    <s v="SEA"/>
    <n v="1"/>
    <s v="HLXU1299937"/>
    <s v="RAILWAY"/>
    <s v="GDYNIA"/>
    <s v="1"/>
    <s v="42575/2015/5"/>
    <n v="54"/>
    <s v="AW16"/>
    <s v="PADMA SATEL ARAB"/>
    <s v="CONSOLIDATION"/>
    <m/>
    <n v="1"/>
    <n v="801"/>
    <n v="1"/>
    <n v="0"/>
    <n v="0"/>
    <n v="9590"/>
    <n v="19.22"/>
    <s v="Bangladesh"/>
    <n v="13"/>
    <n v="6"/>
    <x v="2"/>
    <x v="1"/>
    <m/>
    <m/>
    <m/>
    <m/>
  </r>
  <r>
    <s v="2016-05-07"/>
    <s v="2016-06-15"/>
    <s v="2016-06-21"/>
    <s v="2016-06-21"/>
    <n v="39"/>
    <n v="45"/>
    <x v="3"/>
    <s v="FOB"/>
    <s v="SEA"/>
    <n v="1"/>
    <m/>
    <s v="RAILWAY"/>
    <s v="GDYNIA"/>
    <s v="1"/>
    <s v="574/2016/12"/>
    <n v="54"/>
    <s v="AW16"/>
    <s v="TRANSFIGURE CLOTHING (AGENT)"/>
    <s v="CONSOLIDATION"/>
    <m/>
    <n v="1"/>
    <n v="633"/>
    <m/>
    <m/>
    <m/>
    <n v="13772"/>
    <n v="10.050000000000001"/>
    <s v="Bangladesh"/>
    <n v="7"/>
    <n v="3"/>
    <x v="2"/>
    <x v="1"/>
    <m/>
    <m/>
    <m/>
    <m/>
  </r>
  <r>
    <s v="2016-05-08"/>
    <s v="2016-06-10"/>
    <s v="2016-06-15"/>
    <s v="2016-06-15"/>
    <n v="33"/>
    <n v="38"/>
    <x v="15"/>
    <s v="FOB"/>
    <s v="SEA"/>
    <n v="0"/>
    <s v="GESU3692756,MRKU3734336"/>
    <s v="RAILWAY"/>
    <s v="GDAŃSK"/>
    <s v="1"/>
    <s v="701/2016/1"/>
    <n v="54"/>
    <s v="AW16"/>
    <s v="NINGBO EVERGREEN"/>
    <s v="FCL"/>
    <m/>
    <n v="1"/>
    <n v="3035"/>
    <n v="1"/>
    <n v="0"/>
    <n v="1"/>
    <n v="54079"/>
    <n v="88.23"/>
    <s v="People's Republic of China"/>
    <n v="62"/>
    <n v="26"/>
    <x v="3"/>
    <x v="0"/>
    <m/>
    <m/>
    <m/>
    <m/>
  </r>
  <r>
    <s v="2016-05-08"/>
    <s v="2016-06-20"/>
    <s v="2016-06-23"/>
    <s v="2016-06-23"/>
    <n v="43"/>
    <n v="46"/>
    <x v="0"/>
    <s v="FOB"/>
    <s v="SEA"/>
    <n v="0"/>
    <s v="FSCU9170265,TGHU8777490"/>
    <s v="TRUCK"/>
    <s v="GDAŃSK"/>
    <s v="1"/>
    <s v="577/2016/1"/>
    <n v="54"/>
    <s v="AW16"/>
    <s v="NINGBO MIAORUI"/>
    <s v="FCL"/>
    <m/>
    <n v="1"/>
    <n v="1992"/>
    <n v="0"/>
    <n v="0"/>
    <n v="2"/>
    <n v="34123"/>
    <n v="130.52000000000001"/>
    <s v="People's Republic of China"/>
    <n v="91"/>
    <n v="39"/>
    <x v="5"/>
    <x v="5"/>
    <m/>
    <m/>
    <m/>
    <m/>
  </r>
  <r>
    <m/>
    <m/>
    <m/>
    <m/>
    <m/>
    <m/>
    <x v="6"/>
    <m/>
    <m/>
    <m/>
    <m/>
    <m/>
    <m/>
    <m/>
    <m/>
    <m/>
    <m/>
    <m/>
    <m/>
    <m/>
    <m/>
    <m/>
    <m/>
    <m/>
    <m/>
    <m/>
    <m/>
    <s v="People's Republic of China"/>
    <n v="0"/>
    <n v="0"/>
    <x v="5"/>
    <x v="4"/>
    <m/>
    <m/>
    <m/>
    <m/>
  </r>
  <r>
    <s v="2016-05-08"/>
    <s v="2016-06-20"/>
    <s v="2016-06-23"/>
    <s v="2016-06-23"/>
    <n v="43"/>
    <n v="46"/>
    <x v="0"/>
    <s v="FOB"/>
    <s v="SEA"/>
    <n v="0"/>
    <s v="INKU6394259"/>
    <s v="TRUCK"/>
    <s v="GDAŃSK"/>
    <s v="1"/>
    <s v="703/2016/1"/>
    <n v="54"/>
    <s v="AW16"/>
    <s v="NINGBO EVERGREEN"/>
    <s v="FCL"/>
    <m/>
    <n v="1"/>
    <n v="1313"/>
    <n v="0"/>
    <n v="0"/>
    <n v="1"/>
    <n v="26386"/>
    <n v="55.32"/>
    <s v="People's Republic of China"/>
    <n v="39"/>
    <n v="17"/>
    <x v="0"/>
    <x v="0"/>
    <m/>
    <m/>
    <m/>
    <m/>
  </r>
  <r>
    <s v="2016-05-08"/>
    <s v="2016-06-20"/>
    <s v="2016-06-24"/>
    <s v="2016-06-24"/>
    <n v="43"/>
    <n v="47"/>
    <x v="0"/>
    <s v="FOB"/>
    <s v="SEA"/>
    <n v="0"/>
    <s v="CAXU7446209"/>
    <s v="RAILWAY"/>
    <s v="GDAŃSK"/>
    <s v="1"/>
    <s v="7559/2016/1"/>
    <n v="51"/>
    <s v="AW16"/>
    <s v="ZHEJIANG YUHONG"/>
    <s v="FCL"/>
    <m/>
    <n v="1"/>
    <n v="991"/>
    <n v="0"/>
    <n v="1"/>
    <n v="0"/>
    <n v="14515"/>
    <n v="52.13"/>
    <s v="People's Republic of China"/>
    <n v="36"/>
    <n v="16"/>
    <x v="0"/>
    <x v="0"/>
    <m/>
    <m/>
    <m/>
    <m/>
  </r>
  <r>
    <s v="2016-05-09"/>
    <s v="2016-06-14"/>
    <s v="2016-06-20"/>
    <s v="2016-06-20"/>
    <n v="36"/>
    <n v="42"/>
    <x v="5"/>
    <s v="FOB"/>
    <s v="SEA"/>
    <n v="0"/>
    <s v="HLXU1225852"/>
    <s v="RAILWAY"/>
    <s v="GDYNIA"/>
    <s v="1"/>
    <s v="716/2016/5"/>
    <n v="54"/>
    <s v="AW16"/>
    <s v="LICHEE APPAREL (AGENT)"/>
    <s v="FCL"/>
    <m/>
    <n v="1"/>
    <n v="963"/>
    <n v="1"/>
    <n v="0"/>
    <n v="0"/>
    <n v="17953"/>
    <n v="26.87"/>
    <s v="India"/>
    <n v="19"/>
    <n v="8"/>
    <x v="1"/>
    <x v="1"/>
    <m/>
    <m/>
    <m/>
    <m/>
  </r>
  <r>
    <s v="2016-05-09"/>
    <s v="2016-06-15"/>
    <s v="2016-06-20"/>
    <s v="2016-06-20"/>
    <n v="37"/>
    <n v="42"/>
    <x v="3"/>
    <s v="FOB"/>
    <s v="SEA"/>
    <n v="1"/>
    <s v="BMOU2900791,CAIU8544738"/>
    <s v="RAILWAY"/>
    <s v="GDYNIA"/>
    <s v="1"/>
    <s v="43189/2015/2"/>
    <n v="54"/>
    <s v="AW16"/>
    <s v="SAILOR MOON CLOTHING LTD (AGENT)"/>
    <s v="CONSOLIDATION"/>
    <m/>
    <n v="1"/>
    <n v="1086"/>
    <n v="1"/>
    <n v="0"/>
    <n v="1"/>
    <n v="19015"/>
    <n v="40.75"/>
    <s v="Bangladesh"/>
    <n v="29"/>
    <n v="12"/>
    <x v="0"/>
    <x v="1"/>
    <m/>
    <m/>
    <m/>
    <m/>
  </r>
  <r>
    <s v="2016-05-09"/>
    <s v="2016-06-15"/>
    <s v="2016-06-20"/>
    <s v="2016-06-20"/>
    <n v="37"/>
    <n v="42"/>
    <x v="3"/>
    <s v="FOB"/>
    <s v="SEA"/>
    <n v="1"/>
    <m/>
    <s v="RAILWAY"/>
    <s v="GDYNIA"/>
    <s v="1"/>
    <s v="568/2016/1"/>
    <n v="54"/>
    <s v="AW16"/>
    <s v="FAIR TRADE INT'L (AGENT)"/>
    <s v="CONSOLIDATION"/>
    <m/>
    <n v="1"/>
    <n v="1478"/>
    <m/>
    <m/>
    <m/>
    <n v="32024"/>
    <n v="44.38"/>
    <s v="Bangladesh"/>
    <n v="31"/>
    <n v="13"/>
    <x v="0"/>
    <x v="1"/>
    <m/>
    <m/>
    <m/>
    <m/>
  </r>
  <r>
    <s v="2016-05-11"/>
    <s v="2016-06-21"/>
    <s v="2016-06-24"/>
    <s v="2016-06-24"/>
    <n v="41"/>
    <n v="44"/>
    <x v="3"/>
    <s v="FOB"/>
    <s v="SEA"/>
    <n v="1"/>
    <s v="BMOU3018540"/>
    <s v="TRUCK"/>
    <s v="GDYNIA"/>
    <s v="1"/>
    <s v="43189/2015/5"/>
    <n v="54"/>
    <s v="AW16"/>
    <s v="SAILOR MOON CLOTHING LTD (AGENT)"/>
    <s v="CONSOLIDATION"/>
    <m/>
    <n v="1"/>
    <n v="1614"/>
    <n v="0"/>
    <n v="1"/>
    <n v="0"/>
    <n v="25782"/>
    <n v="40.520000000000003"/>
    <s v="Bangladesh"/>
    <n v="28"/>
    <n v="12"/>
    <x v="1"/>
    <x v="1"/>
    <m/>
    <m/>
    <m/>
    <m/>
  </r>
  <r>
    <s v="2016-05-11"/>
    <s v="2016-06-21"/>
    <s v="2016-06-24"/>
    <s v="2016-06-24"/>
    <n v="41"/>
    <n v="44"/>
    <x v="3"/>
    <s v="FOB"/>
    <s v="SEA"/>
    <n v="1"/>
    <m/>
    <s v="TRUCK"/>
    <s v="GDYNIA"/>
    <s v="1"/>
    <s v="43192/2015/1"/>
    <n v="54"/>
    <s v="AW16"/>
    <s v="INNOVATION DESIGN (AGENT)"/>
    <s v="CONSOLIDATION"/>
    <m/>
    <n v="1"/>
    <n v="465"/>
    <m/>
    <m/>
    <m/>
    <n v="9471"/>
    <n v="12.46"/>
    <s v="Bangladesh"/>
    <n v="9"/>
    <n v="4"/>
    <x v="2"/>
    <x v="1"/>
    <m/>
    <m/>
    <m/>
    <m/>
  </r>
  <r>
    <s v="2016-05-11"/>
    <s v="2016-06-21"/>
    <s v="2016-06-24"/>
    <s v="2016-06-24"/>
    <n v="41"/>
    <n v="44"/>
    <x v="3"/>
    <s v="FOB"/>
    <s v="SEA"/>
    <n v="1"/>
    <s v="DRYU9010640"/>
    <s v="TRUCK"/>
    <s v="GDYNIA"/>
    <s v="1"/>
    <s v="42575/2015/6"/>
    <n v="54"/>
    <s v="AW16"/>
    <s v="PADMA SATEL ARAB"/>
    <s v="CONSOLIDATION"/>
    <m/>
    <n v="1"/>
    <n v="788"/>
    <n v="0"/>
    <n v="0"/>
    <n v="1"/>
    <n v="10810"/>
    <n v="18.16"/>
    <s v="Bangladesh"/>
    <n v="13"/>
    <n v="5"/>
    <x v="2"/>
    <x v="1"/>
    <m/>
    <m/>
    <m/>
    <m/>
  </r>
  <r>
    <s v="2016-05-11"/>
    <s v="2016-06-21"/>
    <s v="2016-06-24"/>
    <s v="2016-06-24"/>
    <n v="41"/>
    <n v="44"/>
    <x v="3"/>
    <s v="FOB"/>
    <s v="SEA"/>
    <n v="1"/>
    <m/>
    <s v="TRUCK"/>
    <s v="GDYNIA"/>
    <s v="1"/>
    <s v="43185/2015/5"/>
    <n v="54"/>
    <s v="AW16"/>
    <s v="ASROTEX"/>
    <s v="CONSOLIDATION"/>
    <m/>
    <n v="1"/>
    <n v="1912"/>
    <m/>
    <m/>
    <m/>
    <n v="41052"/>
    <n v="29.1"/>
    <s v="Bangladesh"/>
    <n v="20"/>
    <n v="9"/>
    <x v="1"/>
    <x v="1"/>
    <m/>
    <m/>
    <m/>
    <m/>
  </r>
  <r>
    <s v="2016-05-11"/>
    <s v="2016-06-21"/>
    <s v="2016-06-24"/>
    <s v="2016-06-24"/>
    <n v="41"/>
    <n v="44"/>
    <x v="3"/>
    <s v="FOB"/>
    <s v="SEA"/>
    <n v="1"/>
    <m/>
    <s v="TRUCK"/>
    <s v="GDYNIA"/>
    <s v="1"/>
    <s v="43188/2015/6"/>
    <n v="54"/>
    <s v="AW16"/>
    <s v="FASHION WEAR INT'L (AGENT)"/>
    <s v="CONSOLIDATION"/>
    <m/>
    <n v="1"/>
    <n v="1254"/>
    <m/>
    <m/>
    <m/>
    <n v="27907"/>
    <n v="19.91"/>
    <s v="Bangladesh"/>
    <n v="14"/>
    <n v="6"/>
    <x v="2"/>
    <x v="1"/>
    <m/>
    <m/>
    <m/>
    <m/>
  </r>
  <r>
    <s v="2016-05-11"/>
    <s v="2016-06-21"/>
    <s v="2016-06-24"/>
    <s v="2016-06-24"/>
    <n v="41"/>
    <n v="44"/>
    <x v="3"/>
    <s v="FOB"/>
    <s v="SEA"/>
    <n v="1"/>
    <m/>
    <s v="TRUCK"/>
    <s v="GDYNIA"/>
    <s v="1"/>
    <s v="697/2016/5"/>
    <n v="54"/>
    <s v="AW16"/>
    <s v="TEXZAM INTERNATIONAL (AGENT)"/>
    <s v="CONSOLIDATION"/>
    <m/>
    <n v="1"/>
    <n v="271"/>
    <m/>
    <m/>
    <m/>
    <n v="4080"/>
    <n v="2.42"/>
    <s v="Bangladesh"/>
    <n v="2"/>
    <n v="1"/>
    <x v="2"/>
    <x v="1"/>
    <m/>
    <m/>
    <m/>
    <m/>
  </r>
  <r>
    <s v="2016-05-12"/>
    <s v="2016-06-10"/>
    <s v="2016-06-15"/>
    <s v="2016-06-15"/>
    <n v="29"/>
    <n v="34"/>
    <x v="4"/>
    <s v="FOB"/>
    <s v="SEA"/>
    <n v="0"/>
    <s v="MSKU5025835,MSKU6302641"/>
    <s v="RAILWAY"/>
    <s v="GDAŃSK"/>
    <s v="1"/>
    <s v="8298/2016/1"/>
    <n v="51"/>
    <s v="AW16"/>
    <s v="EASTERN CHARM LIMITD"/>
    <s v="FCL"/>
    <m/>
    <n v="1"/>
    <n v="1722"/>
    <n v="1"/>
    <n v="1"/>
    <n v="0"/>
    <n v="18320"/>
    <n v="78.319999999999993"/>
    <s v="People's Republic of China"/>
    <n v="55"/>
    <n v="23"/>
    <x v="0"/>
    <x v="0"/>
    <m/>
    <m/>
    <m/>
    <m/>
  </r>
  <r>
    <s v="2016-05-12"/>
    <s v="2016-06-15"/>
    <s v="2016-06-21"/>
    <s v="2016-06-21"/>
    <n v="34"/>
    <n v="40"/>
    <x v="2"/>
    <s v="FOB"/>
    <s v="SEA"/>
    <n v="0"/>
    <s v="MAEU6111591,MSKU6445658"/>
    <s v="RAILWAY"/>
    <s v="GDAŃSK"/>
    <s v="1"/>
    <s v="278/2016/6"/>
    <n v="54"/>
    <s v="AW16"/>
    <s v="XIAMEN KINGLAND"/>
    <s v="FCL"/>
    <m/>
    <n v="1"/>
    <n v="1510"/>
    <n v="0"/>
    <n v="2"/>
    <n v="0"/>
    <n v="22192"/>
    <n v="95.06"/>
    <s v="People's Republic of China"/>
    <n v="67"/>
    <n v="29"/>
    <x v="4"/>
    <x v="3"/>
    <m/>
    <m/>
    <m/>
    <m/>
  </r>
  <r>
    <s v="2016-05-12"/>
    <s v="2016-06-27"/>
    <s v="2016-07-01"/>
    <s v="2016-07-01"/>
    <n v="46"/>
    <n v="50"/>
    <x v="1"/>
    <s v="FOB"/>
    <s v="SEA"/>
    <n v="0"/>
    <s v="TTNU4167566"/>
    <s v="RAILWAY"/>
    <s v="GDAŃSK"/>
    <s v="1"/>
    <s v="285/2016/1"/>
    <n v="54"/>
    <s v="AW16"/>
    <s v="JIANGSU SAINTEK"/>
    <s v="FCL"/>
    <m/>
    <n v="1"/>
    <n v="660"/>
    <n v="0"/>
    <n v="1"/>
    <n v="0"/>
    <n v="7810"/>
    <n v="50"/>
    <s v="People's Republic of China"/>
    <n v="35"/>
    <n v="15"/>
    <x v="0"/>
    <x v="0"/>
    <m/>
    <m/>
    <m/>
    <m/>
  </r>
  <r>
    <s v="2016-05-13"/>
    <s v="2016-06-20"/>
    <s v="2016-06-24"/>
    <s v="2016-06-24"/>
    <n v="38"/>
    <n v="42"/>
    <x v="1"/>
    <s v="FOB"/>
    <s v="SEA"/>
    <n v="0"/>
    <s v="BSIU4053639,HLBU1409560"/>
    <s v="RAILWAY"/>
    <s v="GDAŃSK"/>
    <s v="1"/>
    <s v="275/2016/6"/>
    <n v="54"/>
    <s v="AW16"/>
    <s v="SUMEC TEXTILE"/>
    <s v="FCL"/>
    <m/>
    <n v="1"/>
    <n v="1478"/>
    <n v="0"/>
    <n v="2"/>
    <n v="0"/>
    <n v="15501"/>
    <n v="89.05"/>
    <s v="People's Republic of China"/>
    <n v="62"/>
    <n v="27"/>
    <x v="3"/>
    <x v="0"/>
    <m/>
    <m/>
    <m/>
    <m/>
  </r>
  <r>
    <s v="2016-05-14"/>
    <s v="2016-05-16"/>
    <s v="2016-05-23"/>
    <s v="2016-05-23"/>
    <n v="2"/>
    <n v="9"/>
    <x v="10"/>
    <s v="DDU"/>
    <s v="AIR"/>
    <n v="1"/>
    <s v="AIR"/>
    <s v="TRUCK"/>
    <s v="WARSZAWA"/>
    <s v="1"/>
    <s v="20214/2015/12"/>
    <n v="54"/>
    <s v="SS16"/>
    <s v="LICHEE APPAREL (AGENT)"/>
    <s v="AIR"/>
    <n v="1"/>
    <m/>
    <n v="598"/>
    <n v="0"/>
    <n v="0"/>
    <n v="0"/>
    <n v="11198"/>
    <m/>
    <s v="India"/>
    <n v="0"/>
    <n v="0"/>
    <x v="2"/>
    <x v="1"/>
    <m/>
    <m/>
    <m/>
    <m/>
  </r>
  <r>
    <s v="2016-05-14"/>
    <s v="2016-06-16"/>
    <s v="2016-06-23"/>
    <s v="2016-06-23"/>
    <n v="33"/>
    <n v="40"/>
    <x v="1"/>
    <s v="FOB"/>
    <s v="SEA"/>
    <n v="1"/>
    <s v="LCL"/>
    <s v="TRUCK"/>
    <s v="GDAŃSK"/>
    <s v="1"/>
    <s v="1071/2016/5"/>
    <n v="52"/>
    <s v="AW16"/>
    <s v="ZHENJIANG S&amp;C"/>
    <s v="LCL"/>
    <m/>
    <n v="1"/>
    <n v="280"/>
    <n v="0"/>
    <n v="0"/>
    <n v="0"/>
    <n v="4200"/>
    <n v="2.72"/>
    <s v="People's Republic of China"/>
    <n v="2"/>
    <n v="1"/>
    <x v="2"/>
    <x v="1"/>
    <m/>
    <m/>
    <m/>
    <m/>
  </r>
  <r>
    <s v="2016-05-14"/>
    <s v="2016-06-16"/>
    <s v="2016-06-23"/>
    <s v="2016-06-23"/>
    <n v="33"/>
    <n v="40"/>
    <x v="1"/>
    <s v="FOB"/>
    <s v="SEA"/>
    <n v="1"/>
    <s v="LCL"/>
    <s v="TRUCK"/>
    <s v="GDAŃSK"/>
    <s v="1"/>
    <s v="687/2016/1"/>
    <n v="54"/>
    <s v="AW16"/>
    <s v="ANHUI TECHNOLOGY I/E"/>
    <s v="LCL"/>
    <m/>
    <n v="1"/>
    <n v="301"/>
    <n v="0"/>
    <n v="0"/>
    <n v="0"/>
    <n v="2501"/>
    <n v="3.43"/>
    <s v="People's Republic of China"/>
    <n v="2"/>
    <n v="1"/>
    <x v="2"/>
    <x v="1"/>
    <m/>
    <m/>
    <m/>
    <m/>
  </r>
  <r>
    <s v="2016-05-14"/>
    <s v="2016-06-21"/>
    <s v="2016-06-27"/>
    <s v="2016-06-27"/>
    <n v="38"/>
    <n v="44"/>
    <x v="3"/>
    <s v="FOB"/>
    <s v="SEA"/>
    <n v="0"/>
    <s v="TCNU7360494"/>
    <s v="RAILWAY"/>
    <s v="GDYNIA"/>
    <s v="1"/>
    <s v="571/2016/6"/>
    <n v="54"/>
    <s v="AW16"/>
    <s v="FASHIONTEX (AGENT)"/>
    <s v="FCL"/>
    <m/>
    <n v="1"/>
    <n v="2535"/>
    <n v="0"/>
    <n v="0"/>
    <n v="1"/>
    <n v="55344"/>
    <n v="69.900000000000006"/>
    <s v="Bangladesh"/>
    <n v="49"/>
    <n v="21"/>
    <x v="0"/>
    <x v="0"/>
    <m/>
    <m/>
    <m/>
    <m/>
  </r>
  <r>
    <s v="2016-05-14"/>
    <s v="2016-06-21"/>
    <s v="2016-06-27"/>
    <s v="2016-06-27"/>
    <n v="38"/>
    <n v="44"/>
    <x v="3"/>
    <s v="FOB"/>
    <s v="SEA"/>
    <n v="1"/>
    <s v="HLXU3260390"/>
    <s v="RAILWAY"/>
    <s v="GDYNIA"/>
    <s v="1"/>
    <s v="43188/2015/8"/>
    <n v="54"/>
    <s v="AW16"/>
    <s v="FASHION WEAR INT'L (AGENT)"/>
    <s v="CONSOLIDATION"/>
    <m/>
    <n v="1"/>
    <n v="622"/>
    <n v="1"/>
    <n v="0"/>
    <n v="0"/>
    <n v="14486"/>
    <n v="11.27"/>
    <s v="Bangladesh"/>
    <n v="8"/>
    <n v="3"/>
    <x v="2"/>
    <x v="1"/>
    <m/>
    <m/>
    <m/>
    <m/>
  </r>
  <r>
    <s v="2016-05-14"/>
    <s v="2016-06-21"/>
    <s v="2016-06-27"/>
    <s v="2016-06-27"/>
    <n v="38"/>
    <n v="44"/>
    <x v="3"/>
    <s v="FOB"/>
    <s v="SEA"/>
    <n v="1"/>
    <m/>
    <s v="RAILWAY"/>
    <s v="GDYNIA"/>
    <s v="1"/>
    <s v="43192/2015/11"/>
    <n v="54"/>
    <s v="AW16"/>
    <s v="INNOVATION DESIGN (AGENT)"/>
    <s v="CONSOLIDATION"/>
    <m/>
    <n v="1"/>
    <n v="531"/>
    <m/>
    <m/>
    <m/>
    <n v="10946"/>
    <n v="16.989999999999998"/>
    <s v="Bangladesh"/>
    <n v="12"/>
    <n v="5"/>
    <x v="2"/>
    <x v="1"/>
    <m/>
    <m/>
    <m/>
    <m/>
  </r>
  <r>
    <s v="2016-05-14"/>
    <s v="2016-06-21"/>
    <s v="2016-06-27"/>
    <s v="2016-06-27"/>
    <n v="38"/>
    <n v="44"/>
    <x v="3"/>
    <s v="FOB"/>
    <s v="SEA"/>
    <n v="1"/>
    <s v="QCLU4550130"/>
    <s v="RAILWAY"/>
    <s v="GDYNIA"/>
    <s v="1"/>
    <s v="43189/2015/6"/>
    <n v="54"/>
    <s v="AW16"/>
    <s v="SAILOR MOON CLOTHING LTD (AGENT)"/>
    <s v="CONSOLIDATION"/>
    <m/>
    <n v="1"/>
    <n v="789"/>
    <n v="0"/>
    <n v="0"/>
    <n v="1"/>
    <n v="11233"/>
    <n v="29.04"/>
    <s v="Bangladesh"/>
    <n v="20"/>
    <n v="9"/>
    <x v="1"/>
    <x v="1"/>
    <m/>
    <m/>
    <m/>
    <m/>
  </r>
  <r>
    <s v="2016-05-14"/>
    <s v="2016-06-21"/>
    <s v="2016-06-27"/>
    <s v="2016-06-27"/>
    <n v="38"/>
    <n v="44"/>
    <x v="3"/>
    <s v="FOB"/>
    <s v="SEA"/>
    <n v="1"/>
    <m/>
    <s v="RAILWAY"/>
    <s v="GDYNIA"/>
    <s v="1"/>
    <s v="574/2016/14"/>
    <n v="54"/>
    <s v="AW16"/>
    <s v="TRANSFIGURE CLOTHING (AGENT)"/>
    <s v="CONSOLIDATION"/>
    <m/>
    <n v="1"/>
    <n v="3070"/>
    <m/>
    <m/>
    <m/>
    <n v="62448"/>
    <n v="36.26"/>
    <s v="Bangladesh"/>
    <n v="25"/>
    <n v="11"/>
    <x v="1"/>
    <x v="1"/>
    <m/>
    <m/>
    <m/>
    <m/>
  </r>
  <r>
    <s v="2016-05-14"/>
    <s v="2016-06-21"/>
    <s v="2016-06-27"/>
    <s v="2016-06-27"/>
    <n v="38"/>
    <n v="44"/>
    <x v="3"/>
    <s v="FOB"/>
    <s v="SEA"/>
    <n v="1"/>
    <s v="TCLU8083150"/>
    <s v="RAILWAY"/>
    <s v="GDYNIA"/>
    <s v="1"/>
    <s v="43192/2015/10"/>
    <n v="54"/>
    <s v="AW16"/>
    <s v="INNOVATION DESIGN (AGENT)"/>
    <s v="CONSOLIDATION"/>
    <m/>
    <n v="1"/>
    <n v="1938"/>
    <n v="0"/>
    <n v="0"/>
    <n v="1"/>
    <n v="37107"/>
    <n v="41.8"/>
    <s v="Bangladesh"/>
    <n v="29"/>
    <n v="13"/>
    <x v="0"/>
    <x v="1"/>
    <m/>
    <m/>
    <m/>
    <m/>
  </r>
  <r>
    <s v="2016-05-14"/>
    <s v="2016-06-21"/>
    <s v="2016-06-27"/>
    <s v="2016-06-27"/>
    <n v="38"/>
    <n v="44"/>
    <x v="3"/>
    <s v="FOB"/>
    <s v="SEA"/>
    <n v="1"/>
    <m/>
    <s v="RAILWAY"/>
    <s v="GDYNIA"/>
    <s v="1"/>
    <s v="43192/2015/9"/>
    <n v="54"/>
    <s v="AW16"/>
    <s v="INNOVATION DESIGN (AGENT)"/>
    <s v="CONSOLIDATION"/>
    <m/>
    <n v="1"/>
    <n v="566"/>
    <m/>
    <m/>
    <m/>
    <n v="11879"/>
    <n v="13.01"/>
    <s v="Bangladesh"/>
    <n v="9"/>
    <n v="4"/>
    <x v="2"/>
    <x v="1"/>
    <m/>
    <m/>
    <m/>
    <m/>
  </r>
  <r>
    <s v="2016-05-14"/>
    <s v="2016-06-21"/>
    <s v="2016-06-27"/>
    <s v="2016-06-27"/>
    <n v="38"/>
    <n v="44"/>
    <x v="3"/>
    <s v="FOB"/>
    <s v="SEA"/>
    <n v="1"/>
    <m/>
    <s v="RAILWAY"/>
    <s v="GDYNIA"/>
    <s v="1"/>
    <s v="62092/AW16/2"/>
    <n v="52"/>
    <s v="AW16"/>
    <s v="TRANSFIGURE CLOTHING (AGENT)"/>
    <s v="CONSOLIDATION"/>
    <m/>
    <n v="1"/>
    <n v="632"/>
    <m/>
    <m/>
    <m/>
    <n v="15755"/>
    <n v="12.42"/>
    <s v="Bangladesh"/>
    <n v="9"/>
    <n v="4"/>
    <x v="2"/>
    <x v="1"/>
    <m/>
    <m/>
    <m/>
    <m/>
  </r>
  <r>
    <s v="2016-05-15"/>
    <s v="2016-05-16"/>
    <s v="2016-06-07"/>
    <s v="2016-06-07"/>
    <n v="1"/>
    <n v="23"/>
    <x v="10"/>
    <s v="DDU"/>
    <s v="AIR"/>
    <n v="1"/>
    <s v="AIR"/>
    <s v="TRUCK"/>
    <s v="FRANKFURT"/>
    <s v="1"/>
    <s v="20231/2015/24"/>
    <n v="54"/>
    <s v="SS16"/>
    <s v="SHUDDHO MODEHAUS (AGENT)"/>
    <s v="AIR"/>
    <n v="1"/>
    <m/>
    <n v="971"/>
    <n v="0"/>
    <n v="0"/>
    <n v="0"/>
    <n v="14876"/>
    <n v="19.16"/>
    <s v="Bangladesh"/>
    <n v="13"/>
    <n v="6"/>
    <x v="2"/>
    <x v="1"/>
    <m/>
    <m/>
    <m/>
    <m/>
  </r>
  <r>
    <s v="2016-05-15"/>
    <s v="2016-06-05"/>
    <s v="2016-06-15"/>
    <s v="2016-06-15"/>
    <n v="21"/>
    <n v="31"/>
    <x v="5"/>
    <s v="FOB"/>
    <s v="SEA"/>
    <n v="1"/>
    <s v="MRKU3894210"/>
    <s v="TRUCK"/>
    <s v="HAMBURG"/>
    <s v="1"/>
    <s v="43183/2015/1"/>
    <n v="54"/>
    <s v="AW16"/>
    <s v="KARTHIKAI TEXTILE"/>
    <s v="CONSOLIDATION"/>
    <m/>
    <n v="1"/>
    <n v="858"/>
    <n v="0"/>
    <n v="0"/>
    <n v="1"/>
    <n v="19530"/>
    <n v="21.96"/>
    <s v="India"/>
    <n v="15"/>
    <n v="7"/>
    <x v="1"/>
    <x v="1"/>
    <m/>
    <m/>
    <m/>
    <m/>
  </r>
  <r>
    <s v="2016-05-15"/>
    <s v="2016-06-05"/>
    <s v="2016-06-15"/>
    <s v="2016-06-15"/>
    <n v="21"/>
    <n v="31"/>
    <x v="5"/>
    <s v="FOB"/>
    <s v="SEA"/>
    <n v="1"/>
    <m/>
    <s v="TRUCK"/>
    <s v="HAMBURG"/>
    <s v="1"/>
    <s v="569/2016/4"/>
    <n v="54"/>
    <s v="AW16"/>
    <s v="SANTEX INC"/>
    <s v="CONSOLIDATION"/>
    <m/>
    <n v="1"/>
    <n v="1135"/>
    <m/>
    <m/>
    <m/>
    <n v="22112"/>
    <n v="24.34"/>
    <s v="India"/>
    <n v="17"/>
    <n v="7"/>
    <x v="1"/>
    <x v="1"/>
    <m/>
    <m/>
    <m/>
    <m/>
  </r>
  <r>
    <s v="2016-05-15"/>
    <s v="2016-06-05"/>
    <s v="2016-06-15"/>
    <s v="2016-06-15"/>
    <n v="21"/>
    <n v="31"/>
    <x v="5"/>
    <s v="FOB"/>
    <s v="SEA"/>
    <n v="1"/>
    <m/>
    <s v="TRUCK"/>
    <s v="HAMBURG"/>
    <s v="1"/>
    <s v="716/2016/6"/>
    <n v="54"/>
    <s v="AW16"/>
    <s v="LICHEE APPAREL (AGENT)"/>
    <s v="CONSOLIDATION"/>
    <m/>
    <n v="1"/>
    <n v="230"/>
    <m/>
    <m/>
    <m/>
    <n v="4801"/>
    <n v="4.17"/>
    <s v="India"/>
    <n v="3"/>
    <n v="1"/>
    <x v="2"/>
    <x v="1"/>
    <m/>
    <m/>
    <m/>
    <m/>
  </r>
  <r>
    <s v="2016-05-16"/>
    <s v="2016-06-16"/>
    <s v="2016-06-21"/>
    <s v="2016-06-21"/>
    <n v="31"/>
    <n v="36"/>
    <x v="0"/>
    <s v="FOB"/>
    <s v="SEA"/>
    <n v="0"/>
    <s v="GATU8545710,MIEU0026863,MRKU4378116,PONU8079331"/>
    <s v="RAILWAY"/>
    <s v="GDAŃSK"/>
    <s v="1"/>
    <s v="62103/AW16/1"/>
    <n v="52"/>
    <s v="AW16"/>
    <s v="NINGBO MIAORUI"/>
    <s v="FCL"/>
    <m/>
    <n v="1"/>
    <n v="5794"/>
    <n v="0"/>
    <n v="0"/>
    <n v="4"/>
    <n v="109159"/>
    <n v="242.96"/>
    <s v="People's Republic of China"/>
    <n v="170"/>
    <n v="73"/>
    <x v="4"/>
    <x v="2"/>
    <m/>
    <m/>
    <m/>
    <m/>
  </r>
  <r>
    <m/>
    <m/>
    <m/>
    <m/>
    <m/>
    <m/>
    <x v="6"/>
    <m/>
    <s v="SEA"/>
    <m/>
    <m/>
    <m/>
    <m/>
    <m/>
    <m/>
    <m/>
    <m/>
    <m/>
    <s v="FCL"/>
    <m/>
    <n v="1"/>
    <m/>
    <m/>
    <m/>
    <m/>
    <m/>
    <m/>
    <m/>
    <n v="0"/>
    <n v="0"/>
    <x v="4"/>
    <x v="3"/>
    <m/>
    <m/>
    <m/>
    <m/>
  </r>
  <r>
    <m/>
    <m/>
    <m/>
    <m/>
    <m/>
    <m/>
    <x v="6"/>
    <m/>
    <s v="SEA"/>
    <m/>
    <m/>
    <m/>
    <m/>
    <m/>
    <m/>
    <m/>
    <m/>
    <m/>
    <s v="FCL"/>
    <m/>
    <n v="1"/>
    <m/>
    <m/>
    <m/>
    <m/>
    <m/>
    <m/>
    <m/>
    <n v="0"/>
    <n v="0"/>
    <x v="5"/>
    <x v="4"/>
    <m/>
    <m/>
    <m/>
    <m/>
  </r>
  <r>
    <s v="2016-05-16"/>
    <s v="2016-06-16"/>
    <s v="2016-06-22"/>
    <s v="2016-06-22"/>
    <n v="31"/>
    <n v="37"/>
    <x v="0"/>
    <s v="FOB"/>
    <s v="SEA"/>
    <n v="0"/>
    <s v="MRKU0978410,MRKU3230274,MSKU0436371,MSKU9596555,MSKU9829580"/>
    <s v="RAILWAY"/>
    <s v="GDAŃSK"/>
    <s v="1"/>
    <s v="577/2016/8"/>
    <n v="54"/>
    <s v="AW16"/>
    <s v="NINGBO MIAORUI"/>
    <s v="FCL"/>
    <m/>
    <n v="1"/>
    <n v="4843"/>
    <n v="0"/>
    <n v="1"/>
    <n v="4"/>
    <n v="78668"/>
    <n v="293.83"/>
    <s v="People's Republic of China"/>
    <n v="206"/>
    <n v="88"/>
    <x v="3"/>
    <x v="2"/>
    <m/>
    <m/>
    <m/>
    <m/>
  </r>
  <r>
    <m/>
    <m/>
    <m/>
    <m/>
    <m/>
    <m/>
    <x v="6"/>
    <m/>
    <s v="SEA"/>
    <m/>
    <m/>
    <m/>
    <m/>
    <m/>
    <m/>
    <m/>
    <m/>
    <m/>
    <s v="FCL"/>
    <m/>
    <n v="1"/>
    <m/>
    <m/>
    <m/>
    <m/>
    <m/>
    <m/>
    <m/>
    <n v="0"/>
    <n v="0"/>
    <x v="3"/>
    <x v="2"/>
    <m/>
    <m/>
    <m/>
    <m/>
  </r>
  <r>
    <m/>
    <m/>
    <m/>
    <m/>
    <m/>
    <m/>
    <x v="6"/>
    <m/>
    <s v="SEA"/>
    <m/>
    <m/>
    <m/>
    <m/>
    <m/>
    <m/>
    <m/>
    <m/>
    <m/>
    <s v="FCL"/>
    <m/>
    <n v="1"/>
    <m/>
    <m/>
    <m/>
    <m/>
    <m/>
    <m/>
    <m/>
    <n v="0"/>
    <n v="0"/>
    <x v="4"/>
    <x v="4"/>
    <m/>
    <m/>
    <m/>
    <m/>
  </r>
  <r>
    <s v="2016-05-16"/>
    <s v="2016-06-16"/>
    <s v="2016-06-22"/>
    <s v="2016-06-22"/>
    <n v="31"/>
    <n v="37"/>
    <x v="0"/>
    <s v="FOB"/>
    <s v="SEA"/>
    <n v="0"/>
    <s v="MRKU2267140,MSKU6378668"/>
    <s v="RAILWAY"/>
    <s v="GDAŃSK"/>
    <s v="1"/>
    <s v="707/2016/1"/>
    <n v="54"/>
    <s v="AW16"/>
    <s v="SHAOXING GOLDEN WAVE"/>
    <s v="FCL"/>
    <m/>
    <n v="1"/>
    <n v="3194"/>
    <n v="0"/>
    <n v="1"/>
    <n v="1"/>
    <n v="60514"/>
    <n v="113.88"/>
    <s v="People's Republic of China"/>
    <n v="80"/>
    <n v="34"/>
    <x v="5"/>
    <x v="5"/>
    <m/>
    <m/>
    <m/>
    <m/>
  </r>
  <r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x v="5"/>
    <x v="4"/>
    <m/>
    <m/>
    <m/>
    <m/>
  </r>
  <r>
    <s v="2016-05-16"/>
    <s v="2016-06-16"/>
    <s v="2016-06-22"/>
    <s v="2016-06-22"/>
    <n v="31"/>
    <n v="37"/>
    <x v="0"/>
    <s v="FOB"/>
    <s v="SEA"/>
    <n v="0"/>
    <s v="MRKU4392454,MSKU9692121,PONU7412005"/>
    <s v="TRUCK"/>
    <s v="GDAŃSK"/>
    <s v="1"/>
    <s v="577/2016/7"/>
    <n v="54"/>
    <s v="AW16"/>
    <s v="NINGBO MIAORUI"/>
    <s v="FCL"/>
    <m/>
    <n v="1"/>
    <n v="3558"/>
    <n v="0"/>
    <n v="0"/>
    <n v="3"/>
    <n v="73999"/>
    <n v="191.66"/>
    <s v="People's Republic of China"/>
    <n v="134"/>
    <n v="57"/>
    <x v="4"/>
    <x v="2"/>
    <m/>
    <m/>
    <m/>
    <m/>
  </r>
  <r>
    <m/>
    <m/>
    <m/>
    <m/>
    <m/>
    <m/>
    <x v="6"/>
    <m/>
    <s v="SEA"/>
    <m/>
    <m/>
    <m/>
    <m/>
    <m/>
    <m/>
    <m/>
    <m/>
    <m/>
    <s v="FCL"/>
    <m/>
    <n v="1"/>
    <m/>
    <m/>
    <m/>
    <m/>
    <m/>
    <m/>
    <m/>
    <n v="0"/>
    <n v="0"/>
    <x v="4"/>
    <x v="4"/>
    <m/>
    <m/>
    <m/>
    <m/>
  </r>
  <r>
    <s v="2016-05-16"/>
    <s v="2016-06-16"/>
    <s v="2016-06-23"/>
    <s v="2016-06-23"/>
    <n v="31"/>
    <n v="38"/>
    <x v="0"/>
    <s v="FOB"/>
    <s v="SEA"/>
    <n v="0"/>
    <s v="MSKU0343896,MSKU1054584"/>
    <s v="TRUCK"/>
    <s v="GDAŃSK"/>
    <s v="1"/>
    <s v="61863/AW16/1"/>
    <n v="54"/>
    <s v="AW16"/>
    <s v="NINGBO JAGOO TRADING"/>
    <s v="FCL"/>
    <m/>
    <n v="1"/>
    <n v="1758"/>
    <n v="0"/>
    <n v="0"/>
    <n v="2"/>
    <n v="23384"/>
    <n v="122.3"/>
    <s v="People's Republic of China"/>
    <n v="86"/>
    <n v="37"/>
    <x v="5"/>
    <x v="5"/>
    <m/>
    <m/>
    <m/>
    <m/>
  </r>
  <r>
    <m/>
    <m/>
    <m/>
    <m/>
    <m/>
    <m/>
    <x v="6"/>
    <m/>
    <m/>
    <m/>
    <m/>
    <m/>
    <m/>
    <m/>
    <m/>
    <m/>
    <m/>
    <m/>
    <m/>
    <m/>
    <m/>
    <m/>
    <m/>
    <m/>
    <m/>
    <m/>
    <m/>
    <s v="People's Republic of China"/>
    <n v="0"/>
    <n v="0"/>
    <x v="6"/>
    <x v="4"/>
    <m/>
    <m/>
    <m/>
    <m/>
  </r>
  <r>
    <s v="2016-05-16"/>
    <s v="2016-06-21"/>
    <s v="2016-06-24"/>
    <s v="2016-06-24"/>
    <n v="36"/>
    <n v="39"/>
    <x v="5"/>
    <s v="FOB"/>
    <s v="SEA"/>
    <n v="0"/>
    <s v="HLXU1160710"/>
    <s v="TRUCK"/>
    <s v="GDYNIA"/>
    <s v="1"/>
    <s v="43190/2015/6"/>
    <n v="54"/>
    <s v="AW16"/>
    <s v="BLOOM CLOTHING CO. (AGENT)"/>
    <s v="FCL"/>
    <m/>
    <n v="1"/>
    <n v="830"/>
    <n v="1"/>
    <n v="0"/>
    <n v="0"/>
    <n v="14786"/>
    <n v="23.73"/>
    <s v="India"/>
    <n v="17"/>
    <n v="7"/>
    <x v="1"/>
    <x v="1"/>
    <m/>
    <m/>
    <m/>
    <m/>
  </r>
  <r>
    <s v="2016-05-18"/>
    <s v="2016-06-16"/>
    <s v="2016-06-24"/>
    <s v="2016-06-24"/>
    <n v="29"/>
    <n v="37"/>
    <x v="12"/>
    <s v="FOB"/>
    <s v="SEA"/>
    <n v="0"/>
    <s v="CLHU4521610"/>
    <s v="TRUCK"/>
    <s v="GDAŃSK"/>
    <s v="1"/>
    <s v="7536/2016/1"/>
    <n v="51"/>
    <s v="AW16"/>
    <s v="YONGXINGLONG CHILDRE"/>
    <s v="FCL"/>
    <m/>
    <n v="1"/>
    <n v="2497"/>
    <n v="1"/>
    <n v="0"/>
    <n v="0"/>
    <n v="21200"/>
    <n v="33.26"/>
    <s v="People's Republic of China"/>
    <n v="23"/>
    <n v="10"/>
    <x v="1"/>
    <x v="1"/>
    <m/>
    <m/>
    <m/>
    <m/>
  </r>
  <r>
    <s v="2016-05-18"/>
    <s v="2016-06-27"/>
    <s v="2016-06-30"/>
    <s v="2016-06-30"/>
    <n v="40"/>
    <n v="43"/>
    <x v="2"/>
    <s v="FOB"/>
    <s v="SEA"/>
    <n v="0"/>
    <s v="HLXU6414062"/>
    <s v="TRUCK"/>
    <s v="GDAŃSK"/>
    <s v="1"/>
    <s v="7533/2016/1"/>
    <n v="54"/>
    <s v="AW16"/>
    <s v="QUANZHOU HONGTU"/>
    <s v="FCL"/>
    <m/>
    <n v="1"/>
    <n v="2139"/>
    <n v="0"/>
    <n v="0"/>
    <n v="1"/>
    <n v="24019"/>
    <n v="39.01"/>
    <s v="People's Republic of China"/>
    <n v="27"/>
    <n v="12"/>
    <x v="1"/>
    <x v="1"/>
    <m/>
    <m/>
    <m/>
    <m/>
  </r>
  <r>
    <s v="2016-05-18"/>
    <s v="2016-06-27"/>
    <s v="2016-06-30"/>
    <s v="2016-06-30"/>
    <n v="40"/>
    <n v="43"/>
    <x v="2"/>
    <s v="FOB"/>
    <s v="SEA"/>
    <n v="1"/>
    <s v="HLXU8300984"/>
    <s v="TRUCK"/>
    <s v="GDAŃSK"/>
    <s v="1"/>
    <s v="2581/2016/1"/>
    <n v="52"/>
    <s v="AW16"/>
    <s v="XIAMEN KINGLAND"/>
    <s v="FCL"/>
    <m/>
    <n v="1"/>
    <n v="43"/>
    <n v="0"/>
    <n v="0"/>
    <n v="1"/>
    <n v="4300"/>
    <n v="3.86"/>
    <s v="People's Republic of China"/>
    <n v="3"/>
    <n v="1"/>
    <x v="2"/>
    <x v="1"/>
    <m/>
    <m/>
    <m/>
    <m/>
  </r>
  <r>
    <s v="2016-05-18"/>
    <s v="2016-06-27"/>
    <s v="2016-06-30"/>
    <s v="2016-06-30"/>
    <n v="40"/>
    <n v="43"/>
    <x v="2"/>
    <s v="FOB"/>
    <s v="SEA"/>
    <n v="1"/>
    <s v="HLXU8300984,TCNU7549220"/>
    <s v="TRUCK"/>
    <s v="GDAŃSK"/>
    <s v="1"/>
    <s v="278/2016/7"/>
    <n v="54"/>
    <s v="AW16"/>
    <s v="XIAMEN KINGLAND"/>
    <s v="FCL"/>
    <m/>
    <n v="1"/>
    <n v="1285"/>
    <n v="0"/>
    <n v="0"/>
    <n v="2"/>
    <n v="14851"/>
    <n v="62.64"/>
    <s v="People's Republic of China"/>
    <n v="44"/>
    <n v="19"/>
    <x v="0"/>
    <x v="0"/>
    <m/>
    <m/>
    <m/>
    <m/>
  </r>
  <r>
    <s v="2016-05-18"/>
    <s v="2016-06-27"/>
    <s v="2016-07-01"/>
    <s v="2016-07-01"/>
    <n v="40"/>
    <n v="44"/>
    <x v="2"/>
    <s v="FOB"/>
    <s v="SEA"/>
    <n v="0"/>
    <s v="HLBU1057725"/>
    <s v="RAILWAY"/>
    <s v="GDAŃSK"/>
    <s v="1"/>
    <s v="1037/2016/4"/>
    <n v="54"/>
    <s v="AW16"/>
    <s v="QUANZHOU CEREALS O&amp;F"/>
    <s v="FCL"/>
    <m/>
    <n v="1"/>
    <n v="1606"/>
    <n v="0"/>
    <n v="1"/>
    <n v="0"/>
    <n v="34774"/>
    <n v="46.09"/>
    <s v="People's Republic of China"/>
    <n v="32"/>
    <n v="14"/>
    <x v="0"/>
    <x v="1"/>
    <m/>
    <m/>
    <m/>
    <m/>
  </r>
  <r>
    <s v="2016-05-18"/>
    <s v="2016-06-27"/>
    <s v="2016-07-01"/>
    <s v="2016-07-01"/>
    <n v="40"/>
    <n v="44"/>
    <x v="2"/>
    <s v="FOB"/>
    <s v="SEA"/>
    <n v="0"/>
    <s v="HLXU6226110"/>
    <s v="RAILWAY"/>
    <s v="GDAŃSK"/>
    <s v="1"/>
    <s v="43196/2015/1"/>
    <n v="54"/>
    <s v="AW16"/>
    <s v="FUJIAN GREEN GROUP"/>
    <s v="FCL"/>
    <m/>
    <n v="1"/>
    <n v="2857"/>
    <n v="0"/>
    <n v="0"/>
    <n v="1"/>
    <n v="53202"/>
    <n v="46.48"/>
    <s v="People's Republic of China"/>
    <n v="33"/>
    <n v="14"/>
    <x v="0"/>
    <x v="1"/>
    <m/>
    <m/>
    <m/>
    <m/>
  </r>
  <r>
    <s v="2016-05-19"/>
    <s v="2016-05-20"/>
    <s v="2016-05-25"/>
    <s v="2016-05-25"/>
    <n v="1"/>
    <n v="6"/>
    <x v="10"/>
    <s v="DDU"/>
    <s v="AIR"/>
    <n v="1"/>
    <s v="AIR"/>
    <s v="TRUCK"/>
    <s v="FRANKFURT"/>
    <s v="1"/>
    <s v="20467/2015/4"/>
    <n v="54"/>
    <s v="SS16"/>
    <s v="INNOVATION DESIGN (AGENT)"/>
    <s v="AIR"/>
    <n v="1"/>
    <m/>
    <n v="301"/>
    <n v="0"/>
    <n v="0"/>
    <n v="0"/>
    <n v="5027"/>
    <m/>
    <s v="Bangladesh"/>
    <n v="0"/>
    <n v="0"/>
    <x v="2"/>
    <x v="1"/>
    <m/>
    <m/>
    <m/>
    <m/>
  </r>
  <r>
    <s v="2016-05-19"/>
    <s v="2016-05-20"/>
    <s v="2016-05-25"/>
    <s v="2016-05-25"/>
    <n v="1"/>
    <n v="6"/>
    <x v="10"/>
    <s v="DDU"/>
    <s v="AIR"/>
    <n v="1"/>
    <s v="AIR"/>
    <s v="TRUCK"/>
    <s v="FRANKFURT"/>
    <s v="1"/>
    <s v="20467/2015/5"/>
    <n v="54"/>
    <s v="SS16"/>
    <s v="INNOVATION DESIGN (AGENT)"/>
    <s v="AIR"/>
    <n v="1"/>
    <m/>
    <n v="261"/>
    <n v="0"/>
    <n v="0"/>
    <n v="0"/>
    <n v="3820"/>
    <m/>
    <s v="Bangladesh"/>
    <n v="0"/>
    <n v="0"/>
    <x v="2"/>
    <x v="1"/>
    <m/>
    <m/>
    <m/>
    <m/>
  </r>
  <r>
    <s v="2016-05-20"/>
    <s v="2016-06-16"/>
    <s v="2016-06-21"/>
    <s v="2016-06-21"/>
    <n v="27"/>
    <n v="32"/>
    <x v="16"/>
    <s v="FOB"/>
    <s v="SEA"/>
    <n v="0"/>
    <s v="MSKU6697691"/>
    <s v="TRUCK"/>
    <s v="HAMBURG"/>
    <s v="1"/>
    <s v="688/2016/1"/>
    <n v="54"/>
    <s v="AW16"/>
    <s v="SANGOTRA FASHIONS"/>
    <s v="FCL"/>
    <m/>
    <n v="1"/>
    <n v="3320"/>
    <n v="0"/>
    <n v="1"/>
    <n v="0"/>
    <n v="53092"/>
    <n v="55.6"/>
    <s v="India"/>
    <n v="39"/>
    <n v="17"/>
    <x v="0"/>
    <x v="0"/>
    <m/>
    <m/>
    <m/>
    <m/>
  </r>
  <r>
    <s v="2016-05-20"/>
    <s v="2016-06-27"/>
    <s v="2016-06-30"/>
    <s v="2016-06-30"/>
    <n v="38"/>
    <n v="41"/>
    <x v="1"/>
    <s v="FOB"/>
    <s v="SEA"/>
    <n v="0"/>
    <s v="ITAU4177635"/>
    <s v="TRUCK"/>
    <s v="GDAŃSK"/>
    <s v="1"/>
    <s v="588/2016/2"/>
    <n v="52"/>
    <s v="AW16"/>
    <s v="BRIGHT SHOW INT.LTD"/>
    <s v="FCL"/>
    <m/>
    <n v="1"/>
    <n v="3531"/>
    <n v="0"/>
    <n v="1"/>
    <n v="0"/>
    <n v="51730"/>
    <n v="38.450000000000003"/>
    <s v="People's Republic of China"/>
    <n v="27"/>
    <n v="12"/>
    <x v="1"/>
    <x v="1"/>
    <m/>
    <m/>
    <m/>
    <m/>
  </r>
  <r>
    <s v="2016-05-20"/>
    <s v="2016-06-27"/>
    <s v="2016-06-30"/>
    <s v="2016-06-30"/>
    <n v="38"/>
    <n v="41"/>
    <x v="1"/>
    <s v="FOB"/>
    <s v="SEA"/>
    <n v="0"/>
    <s v="ITAU4191865,TRLU4807765"/>
    <s v="TRUCK"/>
    <s v="GDAŃSK"/>
    <s v="1"/>
    <s v="687/2016/2"/>
    <n v="54"/>
    <s v="AW16"/>
    <s v="ANHUI TECHNOLOGY I/E"/>
    <s v="FCL"/>
    <m/>
    <n v="1"/>
    <n v="1412"/>
    <n v="0"/>
    <n v="2"/>
    <n v="0"/>
    <n v="12699"/>
    <n v="112.03"/>
    <s v="People's Republic of China"/>
    <n v="78"/>
    <n v="34"/>
    <x v="5"/>
    <x v="5"/>
    <m/>
    <m/>
    <m/>
    <m/>
  </r>
  <r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x v="6"/>
    <x v="4"/>
    <m/>
    <m/>
    <m/>
    <m/>
  </r>
  <r>
    <s v="2016-05-20"/>
    <s v="2016-06-27"/>
    <s v="2016-06-30"/>
    <s v="2016-06-30"/>
    <n v="38"/>
    <n v="41"/>
    <x v="1"/>
    <s v="FOB"/>
    <s v="SEA"/>
    <n v="0"/>
    <s v="SEGU5632998"/>
    <s v="TRUCK"/>
    <s v="GDAŃSK"/>
    <s v="1"/>
    <s v="280/2016/1"/>
    <n v="54"/>
    <s v="AW16"/>
    <s v="ZHUJI YUANJIN"/>
    <s v="FCL"/>
    <m/>
    <n v="1"/>
    <n v="2820"/>
    <n v="0"/>
    <n v="0"/>
    <n v="1"/>
    <n v="71413"/>
    <n v="69.11"/>
    <s v="People's Republic of China"/>
    <n v="48"/>
    <n v="21"/>
    <x v="0"/>
    <x v="0"/>
    <m/>
    <m/>
    <m/>
    <m/>
  </r>
  <r>
    <s v="2016-05-20"/>
    <s v="2016-06-27"/>
    <s v="2016-06-30"/>
    <s v="2016-06-30"/>
    <n v="38"/>
    <n v="41"/>
    <x v="1"/>
    <s v="FOB"/>
    <s v="SEA"/>
    <n v="0"/>
    <s v="TCLU4163344"/>
    <s v="TRUCK"/>
    <s v="GDAŃSK"/>
    <s v="1"/>
    <s v="281/2016/1"/>
    <n v="54"/>
    <s v="AW16"/>
    <s v="ZHEJIANG AMP-KINGHON"/>
    <s v="FCL"/>
    <m/>
    <n v="1"/>
    <n v="550"/>
    <n v="0"/>
    <n v="1"/>
    <n v="0"/>
    <n v="9285"/>
    <n v="50"/>
    <s v="People's Republic of China"/>
    <n v="35"/>
    <n v="15"/>
    <x v="0"/>
    <x v="0"/>
    <m/>
    <m/>
    <m/>
    <m/>
  </r>
  <r>
    <s v="2016-05-20"/>
    <s v="2016-06-27"/>
    <s v="2016-07-01"/>
    <s v="2016-07-01"/>
    <n v="38"/>
    <n v="42"/>
    <x v="1"/>
    <s v="FOB"/>
    <s v="SEA"/>
    <n v="0"/>
    <s v="CPSU4061814,GATU8420992,HLXU8031930,TTNU5806635"/>
    <s v="RAILWAY"/>
    <s v="GDAŃSK"/>
    <s v="1"/>
    <s v="8343/2016/1"/>
    <n v="51"/>
    <s v="AW16"/>
    <s v="ANHUI TECHNOLOGY I/E"/>
    <s v="FCL"/>
    <m/>
    <n v="1"/>
    <n v="5680"/>
    <n v="0"/>
    <n v="2"/>
    <n v="2"/>
    <n v="92961"/>
    <n v="232.18"/>
    <s v="People's Republic of China"/>
    <n v="163"/>
    <n v="70"/>
    <x v="3"/>
    <x v="2"/>
    <m/>
    <m/>
    <m/>
    <m/>
  </r>
  <r>
    <m/>
    <m/>
    <m/>
    <m/>
    <m/>
    <m/>
    <x v="6"/>
    <m/>
    <s v="SEA"/>
    <m/>
    <m/>
    <m/>
    <m/>
    <m/>
    <m/>
    <m/>
    <m/>
    <m/>
    <s v="FCL"/>
    <m/>
    <n v="1"/>
    <m/>
    <m/>
    <m/>
    <m/>
    <m/>
    <m/>
    <m/>
    <n v="0"/>
    <n v="0"/>
    <x v="3"/>
    <x v="3"/>
    <m/>
    <m/>
    <m/>
    <m/>
  </r>
  <r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x v="5"/>
    <x v="4"/>
    <m/>
    <m/>
    <m/>
    <m/>
  </r>
  <r>
    <s v="2016-05-20"/>
    <s v="2016-06-27"/>
    <s v="2016-07-01"/>
    <s v="2016-07-01"/>
    <n v="38"/>
    <n v="42"/>
    <x v="1"/>
    <s v="FOB"/>
    <s v="SEA"/>
    <n v="0"/>
    <s v="HLBU1397047"/>
    <s v="RAILWAY"/>
    <s v="GDAŃSK"/>
    <s v="1"/>
    <s v="287/2016/1"/>
    <n v="54"/>
    <s v="AW16"/>
    <s v="HANGZHOU EAST CO LTD"/>
    <s v="FCL"/>
    <m/>
    <n v="1"/>
    <n v="1770"/>
    <n v="0"/>
    <n v="1"/>
    <n v="0"/>
    <n v="26124"/>
    <n v="42.47"/>
    <s v="People's Republic of China"/>
    <n v="30"/>
    <n v="13"/>
    <x v="0"/>
    <x v="1"/>
    <m/>
    <m/>
    <m/>
    <m/>
  </r>
  <r>
    <s v="2016-05-20"/>
    <s v="2016-06-27"/>
    <s v="2016-07-01"/>
    <s v="2016-07-01"/>
    <n v="38"/>
    <n v="42"/>
    <x v="1"/>
    <s v="FOB"/>
    <s v="SEA"/>
    <n v="1"/>
    <s v="HLXU5349975"/>
    <s v="RAILWAY"/>
    <s v="GDAŃSK"/>
    <s v="1"/>
    <s v="1071/2016/2"/>
    <n v="52"/>
    <s v="AW16"/>
    <s v="ZHENJIANG S&amp;C"/>
    <s v="CONSOLIDATION"/>
    <m/>
    <n v="1"/>
    <n v="895"/>
    <n v="0"/>
    <n v="1"/>
    <n v="0"/>
    <n v="11341"/>
    <n v="17.48"/>
    <s v="People's Republic of China"/>
    <n v="12"/>
    <n v="5"/>
    <x v="2"/>
    <x v="1"/>
    <m/>
    <m/>
    <m/>
    <m/>
  </r>
  <r>
    <s v="2016-05-20"/>
    <s v="2016-06-27"/>
    <s v="2016-07-01"/>
    <s v="2016-07-01"/>
    <n v="38"/>
    <n v="42"/>
    <x v="1"/>
    <s v="FOB"/>
    <s v="SEA"/>
    <n v="1"/>
    <m/>
    <s v="RAILWAY"/>
    <s v="GDAŃSK"/>
    <s v="1"/>
    <s v="1785/2016/1"/>
    <n v="54"/>
    <s v="AW16"/>
    <s v="EUMETEX COMPANY"/>
    <s v="CONSOLIDATION"/>
    <m/>
    <n v="1"/>
    <n v="258"/>
    <m/>
    <m/>
    <m/>
    <n v="5032"/>
    <n v="5"/>
    <s v="People's Republic of China"/>
    <n v="4"/>
    <n v="2"/>
    <x v="2"/>
    <x v="1"/>
    <m/>
    <m/>
    <m/>
    <m/>
  </r>
  <r>
    <s v="2016-05-20"/>
    <s v="2016-06-27"/>
    <s v="2016-07-01"/>
    <s v="2016-07-01"/>
    <n v="38"/>
    <n v="42"/>
    <x v="1"/>
    <s v="FOB"/>
    <s v="SEA"/>
    <n v="1"/>
    <m/>
    <s v="RAILWAY"/>
    <s v="GDAŃSK"/>
    <s v="1"/>
    <s v="1799/2016/1"/>
    <n v="52"/>
    <s v="AW16"/>
    <s v="HAILI ACCESSORIES"/>
    <s v="CONSOLIDATION"/>
    <m/>
    <n v="1"/>
    <n v="89"/>
    <m/>
    <m/>
    <m/>
    <n v="10369"/>
    <n v="5.39"/>
    <s v="People's Republic of China"/>
    <n v="4"/>
    <n v="2"/>
    <x v="2"/>
    <x v="1"/>
    <m/>
    <m/>
    <m/>
    <m/>
  </r>
  <r>
    <s v="2016-05-20"/>
    <s v="2016-06-27"/>
    <s v="2016-07-01"/>
    <s v="2016-07-01"/>
    <n v="38"/>
    <n v="42"/>
    <x v="1"/>
    <s v="FOB"/>
    <s v="SEA"/>
    <n v="1"/>
    <m/>
    <s v="RAILWAY"/>
    <s v="GDAŃSK"/>
    <s v="1"/>
    <s v="5878/2016/1"/>
    <n v="52"/>
    <s v="AW16"/>
    <s v="SHANGHAI QUEENSHOW"/>
    <s v="CONSOLIDATION"/>
    <m/>
    <n v="1"/>
    <n v="33"/>
    <m/>
    <m/>
    <m/>
    <n v="1740"/>
    <n v="2.33"/>
    <s v="People's Republic of China"/>
    <n v="2"/>
    <n v="1"/>
    <x v="2"/>
    <x v="1"/>
    <m/>
    <m/>
    <m/>
    <m/>
  </r>
  <r>
    <s v="2016-05-20"/>
    <s v="2016-06-27"/>
    <s v="2016-07-01"/>
    <s v="2016-07-01"/>
    <n v="38"/>
    <n v="42"/>
    <x v="1"/>
    <s v="FOB"/>
    <s v="SEA"/>
    <n v="1"/>
    <m/>
    <s v="RAILWAY"/>
    <s v="GDAŃSK"/>
    <s v="1"/>
    <s v="6237/2016/1"/>
    <n v="54"/>
    <s v="AW16"/>
    <s v="ANHUI GARMENTS I&amp;E"/>
    <s v="CONSOLIDATION"/>
    <m/>
    <n v="1"/>
    <n v="146"/>
    <m/>
    <m/>
    <m/>
    <n v="2513"/>
    <n v="5.7"/>
    <s v="People's Republic of China"/>
    <n v="4"/>
    <n v="2"/>
    <x v="2"/>
    <x v="1"/>
    <m/>
    <m/>
    <m/>
    <m/>
  </r>
  <r>
    <s v="2016-05-20"/>
    <s v="2016-06-27"/>
    <s v="2016-07-04"/>
    <s v="2016-07-04"/>
    <n v="38"/>
    <n v="45"/>
    <x v="1"/>
    <s v="FOB"/>
    <s v="SEA"/>
    <n v="0"/>
    <s v="FCIU8544504,HLXU8203670,SEGU5669370,SEGU5669410,TCLU8087540,TCNU9589089"/>
    <s v="RAILWAY"/>
    <s v="GDAŃSK"/>
    <s v="1"/>
    <s v="62805/AW16/2"/>
    <n v="52"/>
    <s v="AW16"/>
    <s v="SUZHOU QINJIAN I/E"/>
    <s v="FCL"/>
    <m/>
    <n v="1"/>
    <n v="20792"/>
    <n v="0"/>
    <n v="0"/>
    <n v="6"/>
    <n v="393878"/>
    <n v="350.59"/>
    <s v="People's Republic of China"/>
    <n v="245"/>
    <n v="105"/>
    <x v="3"/>
    <x v="6"/>
    <m/>
    <m/>
    <m/>
    <m/>
  </r>
  <r>
    <m/>
    <m/>
    <m/>
    <m/>
    <m/>
    <m/>
    <x v="6"/>
    <m/>
    <s v="SEA"/>
    <m/>
    <m/>
    <m/>
    <m/>
    <m/>
    <m/>
    <m/>
    <m/>
    <m/>
    <s v="FCL"/>
    <m/>
    <n v="1"/>
    <m/>
    <m/>
    <m/>
    <m/>
    <m/>
    <m/>
    <m/>
    <n v="0"/>
    <n v="0"/>
    <x v="3"/>
    <x v="6"/>
    <m/>
    <m/>
    <m/>
    <m/>
  </r>
  <r>
    <m/>
    <m/>
    <m/>
    <m/>
    <m/>
    <m/>
    <x v="6"/>
    <m/>
    <s v="SEA"/>
    <m/>
    <m/>
    <m/>
    <m/>
    <m/>
    <m/>
    <m/>
    <m/>
    <m/>
    <s v="FCL"/>
    <m/>
    <n v="1"/>
    <m/>
    <m/>
    <m/>
    <m/>
    <m/>
    <m/>
    <m/>
    <n v="0"/>
    <n v="0"/>
    <x v="3"/>
    <x v="4"/>
    <m/>
    <m/>
    <m/>
    <m/>
  </r>
  <r>
    <m/>
    <m/>
    <m/>
    <m/>
    <m/>
    <m/>
    <x v="6"/>
    <m/>
    <s v="SEA"/>
    <m/>
    <m/>
    <m/>
    <m/>
    <m/>
    <m/>
    <m/>
    <m/>
    <m/>
    <m/>
    <m/>
    <m/>
    <m/>
    <m/>
    <m/>
    <m/>
    <m/>
    <m/>
    <m/>
    <n v="0"/>
    <n v="0"/>
    <x v="5"/>
    <x v="4"/>
    <m/>
    <m/>
    <m/>
    <m/>
  </r>
  <r>
    <s v="2016-05-21"/>
    <s v="2016-05-22"/>
    <s v="2016-05-30"/>
    <s v="2016-05-30"/>
    <n v="1"/>
    <n v="9"/>
    <x v="10"/>
    <s v="DDU"/>
    <s v="AIR"/>
    <n v="1"/>
    <s v="AIR"/>
    <s v="TRUCK"/>
    <s v="FRANKFURT"/>
    <s v="1"/>
    <s v="20808/2015/6"/>
    <n v="54"/>
    <s v="SS16"/>
    <s v="FASHION WEAR INT'L (AGENT)"/>
    <s v="AIR"/>
    <n v="1"/>
    <m/>
    <n v="467"/>
    <n v="0"/>
    <n v="0"/>
    <n v="0"/>
    <n v="9477"/>
    <n v="9.4700000000000006"/>
    <s v="Bangladesh"/>
    <n v="7"/>
    <n v="3"/>
    <x v="2"/>
    <x v="1"/>
    <m/>
    <m/>
    <m/>
    <m/>
  </r>
  <r>
    <s v="2016-05-21"/>
    <s v="2016-06-27"/>
    <s v="2016-06-30"/>
    <s v="2016-06-30"/>
    <n v="37"/>
    <n v="40"/>
    <x v="0"/>
    <s v="FOB"/>
    <s v="SEA"/>
    <n v="0"/>
    <s v="HLXU1289374"/>
    <s v="TRUCK"/>
    <s v="GDAŃSK"/>
    <s v="1"/>
    <s v="703/2016/5"/>
    <n v="54"/>
    <s v="AW16"/>
    <s v="NINGBO EVERGREEN"/>
    <s v="FCL"/>
    <m/>
    <n v="1"/>
    <n v="724"/>
    <n v="1"/>
    <n v="0"/>
    <n v="0"/>
    <n v="15040"/>
    <n v="26.35"/>
    <s v="People's Republic of China"/>
    <n v="18"/>
    <n v="8"/>
    <x v="1"/>
    <x v="1"/>
    <m/>
    <m/>
    <m/>
    <m/>
  </r>
  <r>
    <s v="2016-05-21"/>
    <s v="2016-06-27"/>
    <s v="2016-06-30"/>
    <s v="2016-06-30"/>
    <n v="37"/>
    <n v="40"/>
    <x v="0"/>
    <s v="FOB"/>
    <s v="SEA"/>
    <n v="0"/>
    <s v="HLXU5156472"/>
    <s v="TRUCK"/>
    <s v="GDAŃSK"/>
    <s v="1"/>
    <s v="703/2016/2"/>
    <n v="54"/>
    <s v="AW16"/>
    <s v="NINGBO EVERGREEN"/>
    <s v="FCL"/>
    <m/>
    <n v="1"/>
    <n v="1497"/>
    <n v="0"/>
    <n v="1"/>
    <n v="0"/>
    <n v="29071"/>
    <n v="54.22"/>
    <s v="People's Republic of China"/>
    <n v="38"/>
    <n v="16"/>
    <x v="0"/>
    <x v="0"/>
    <m/>
    <m/>
    <m/>
    <m/>
  </r>
  <r>
    <s v="2016-05-21"/>
    <s v="2016-06-27"/>
    <s v="2016-07-01"/>
    <s v="2016-07-01"/>
    <n v="37"/>
    <n v="41"/>
    <x v="12"/>
    <s v="FOB"/>
    <s v="SEA"/>
    <n v="0"/>
    <s v="HLXU3323800"/>
    <s v="RAILWAY"/>
    <s v="GDAŃSK"/>
    <s v="1"/>
    <s v="8041/2016/1"/>
    <n v="51"/>
    <s v="AW16"/>
    <s v="HANGZHOU JASON TRAD"/>
    <s v="FCL"/>
    <m/>
    <n v="1"/>
    <n v="1840"/>
    <n v="1"/>
    <n v="0"/>
    <n v="0"/>
    <n v="14130"/>
    <n v="27.22"/>
    <s v="People's Republic of China"/>
    <n v="19"/>
    <n v="8"/>
    <x v="1"/>
    <x v="1"/>
    <m/>
    <m/>
    <m/>
    <m/>
  </r>
  <r>
    <s v="2016-05-22"/>
    <s v="2016-06-08"/>
    <s v="2016-06-09"/>
    <s v="2016-06-09"/>
    <n v="17"/>
    <n v="18"/>
    <x v="10"/>
    <s v="DDU"/>
    <s v="RAILWAY"/>
    <n v="0"/>
    <s v="TGHU7785741"/>
    <s v="RAILWAY"/>
    <s v="MAŁASZEWICZE"/>
    <s v="1"/>
    <s v="276/2016/1"/>
    <n v="54"/>
    <s v="AW16"/>
    <s v="XIAMEN JUSTSUN"/>
    <s v="FCL"/>
    <m/>
    <n v="1"/>
    <n v="1494"/>
    <n v="0"/>
    <n v="1"/>
    <n v="0"/>
    <n v="23926"/>
    <n v="26.66"/>
    <s v="People's Republic of China"/>
    <n v="19"/>
    <n v="8"/>
    <x v="1"/>
    <x v="1"/>
    <m/>
    <m/>
    <m/>
    <m/>
  </r>
  <r>
    <s v="2016-05-23"/>
    <s v="2016-06-23"/>
    <s v="2016-06-27"/>
    <s v="2016-06-27"/>
    <n v="31"/>
    <n v="35"/>
    <x v="0"/>
    <s v="FOB"/>
    <s v="SEA"/>
    <n v="0"/>
    <s v="MAEU6343787"/>
    <s v="RAILWAY"/>
    <s v="GDAŃSK"/>
    <s v="1"/>
    <s v="928/2016/1"/>
    <n v="54"/>
    <s v="AW16"/>
    <s v="NINGBO HEYU INT."/>
    <s v="FCL"/>
    <m/>
    <n v="1"/>
    <n v="948"/>
    <n v="0"/>
    <n v="1"/>
    <n v="0"/>
    <n v="20596"/>
    <n v="36.479999999999997"/>
    <s v="People's Republic of China"/>
    <n v="26"/>
    <n v="11"/>
    <x v="1"/>
    <x v="1"/>
    <m/>
    <m/>
    <m/>
    <m/>
  </r>
  <r>
    <s v="2016-05-23"/>
    <s v="2016-06-23"/>
    <s v="2016-06-28"/>
    <s v="2016-06-28"/>
    <n v="31"/>
    <n v="36"/>
    <x v="0"/>
    <s v="FOB"/>
    <s v="SEA"/>
    <n v="0"/>
    <s v="MRKU0162875,MSKU6100928,MSKU6628160,PONU7900484"/>
    <s v="RAILWAY"/>
    <s v="GDAŃSK"/>
    <s v="1"/>
    <s v="7559/2016/2"/>
    <n v="51"/>
    <s v="AW16"/>
    <s v="ZHEJIANG YUHONG"/>
    <s v="FCL"/>
    <m/>
    <n v="1"/>
    <n v="4384"/>
    <n v="0"/>
    <n v="3"/>
    <n v="1"/>
    <n v="64300"/>
    <n v="211.48"/>
    <s v="People's Republic of China"/>
    <n v="148"/>
    <n v="63"/>
    <x v="3"/>
    <x v="6"/>
    <m/>
    <m/>
    <m/>
    <m/>
  </r>
  <r>
    <m/>
    <m/>
    <m/>
    <m/>
    <m/>
    <m/>
    <x v="6"/>
    <m/>
    <s v="SEA"/>
    <m/>
    <m/>
    <m/>
    <m/>
    <m/>
    <m/>
    <m/>
    <m/>
    <m/>
    <s v="FCL"/>
    <m/>
    <n v="1"/>
    <m/>
    <m/>
    <m/>
    <m/>
    <m/>
    <m/>
    <m/>
    <n v="0"/>
    <n v="0"/>
    <x v="3"/>
    <x v="4"/>
    <m/>
    <m/>
    <m/>
    <m/>
  </r>
  <r>
    <m/>
    <m/>
    <m/>
    <m/>
    <m/>
    <m/>
    <x v="6"/>
    <m/>
    <s v="SEA"/>
    <m/>
    <m/>
    <m/>
    <m/>
    <m/>
    <m/>
    <m/>
    <m/>
    <m/>
    <m/>
    <m/>
    <m/>
    <m/>
    <m/>
    <m/>
    <m/>
    <m/>
    <m/>
    <m/>
    <n v="0"/>
    <n v="0"/>
    <x v="2"/>
    <x v="4"/>
    <m/>
    <m/>
    <m/>
    <m/>
  </r>
  <r>
    <s v="2016-05-23"/>
    <s v="2016-06-23"/>
    <s v="2016-06-28"/>
    <s v="2016-06-28"/>
    <n v="31"/>
    <n v="36"/>
    <x v="0"/>
    <s v="FOB"/>
    <s v="SEA"/>
    <n v="0"/>
    <s v="MRKU0450260"/>
    <s v="RAILWAY"/>
    <s v="GDAŃSK"/>
    <s v="1"/>
    <s v="61556/AW16/1"/>
    <n v="52"/>
    <s v="AW16"/>
    <s v="VIVID COLOUR"/>
    <s v="FCL"/>
    <m/>
    <n v="1"/>
    <n v="1790"/>
    <n v="0"/>
    <n v="1"/>
    <n v="0"/>
    <n v="34216"/>
    <n v="35.799999999999997"/>
    <s v="People's Republic of China"/>
    <n v="25"/>
    <n v="11"/>
    <x v="1"/>
    <x v="1"/>
    <m/>
    <m/>
    <m/>
    <m/>
  </r>
  <r>
    <s v="2016-05-23"/>
    <s v="2016-06-23"/>
    <s v="2016-06-28"/>
    <s v="2016-06-28"/>
    <n v="31"/>
    <n v="36"/>
    <x v="0"/>
    <s v="FOB"/>
    <s v="SEA"/>
    <n v="0"/>
    <s v="MRKU3526800,MRKU4948970,MSKU0323652,MSKU3071132,TRLU8066378"/>
    <s v="RAILWAY"/>
    <s v="GDAŃSK"/>
    <s v="1"/>
    <s v="62103/AW16/2"/>
    <n v="52"/>
    <s v="AW16"/>
    <s v="NINGBO MIAORUI"/>
    <s v="FCL"/>
    <m/>
    <n v="1"/>
    <n v="7154"/>
    <n v="1"/>
    <n v="0"/>
    <n v="4"/>
    <n v="130373"/>
    <n v="286.41000000000003"/>
    <s v="People's Republic of China"/>
    <n v="200"/>
    <n v="86"/>
    <x v="3"/>
    <x v="7"/>
    <m/>
    <m/>
    <m/>
    <m/>
  </r>
  <r>
    <m/>
    <m/>
    <m/>
    <m/>
    <m/>
    <m/>
    <x v="6"/>
    <m/>
    <s v="SEA"/>
    <m/>
    <m/>
    <m/>
    <m/>
    <m/>
    <m/>
    <m/>
    <m/>
    <m/>
    <s v="FCL"/>
    <m/>
    <n v="1"/>
    <m/>
    <m/>
    <m/>
    <m/>
    <m/>
    <m/>
    <m/>
    <n v="0"/>
    <n v="0"/>
    <x v="3"/>
    <x v="4"/>
    <m/>
    <m/>
    <m/>
    <m/>
  </r>
  <r>
    <m/>
    <m/>
    <m/>
    <m/>
    <m/>
    <m/>
    <x v="6"/>
    <m/>
    <s v="SEA"/>
    <m/>
    <m/>
    <m/>
    <m/>
    <m/>
    <m/>
    <m/>
    <m/>
    <m/>
    <s v="FCL"/>
    <m/>
    <n v="1"/>
    <m/>
    <m/>
    <m/>
    <m/>
    <m/>
    <m/>
    <m/>
    <n v="0"/>
    <n v="0"/>
    <x v="3"/>
    <x v="3"/>
    <m/>
    <m/>
    <m/>
    <m/>
  </r>
  <r>
    <s v="2016-05-23"/>
    <s v="2016-07-01"/>
    <s v="2016-07-05"/>
    <s v="2016-07-05"/>
    <n v="39"/>
    <n v="43"/>
    <x v="2"/>
    <s v="FOB"/>
    <s v="SEA"/>
    <n v="0"/>
    <s v="MRKU0268384"/>
    <s v="TRUCK"/>
    <s v="GDAŃSK"/>
    <s v="1"/>
    <s v="9345/2016/1"/>
    <n v="51"/>
    <s v="AW16"/>
    <s v="XIAMEN OCEAN IMP."/>
    <s v="FCL"/>
    <m/>
    <n v="1"/>
    <n v="1036"/>
    <n v="0"/>
    <n v="1"/>
    <n v="0"/>
    <n v="6840"/>
    <n v="37.51"/>
    <s v="People's Republic of China"/>
    <n v="26"/>
    <n v="11"/>
    <x v="1"/>
    <x v="1"/>
    <m/>
    <m/>
    <m/>
    <m/>
  </r>
  <r>
    <s v="2016-05-23"/>
    <s v="2016-07-01"/>
    <s v="2016-07-05"/>
    <s v="2016-07-05"/>
    <n v="39"/>
    <n v="43"/>
    <x v="2"/>
    <s v="FOB"/>
    <s v="SEA"/>
    <n v="0"/>
    <s v="MRKU0717660"/>
    <s v="TRUCK"/>
    <s v="GDAŃSK"/>
    <s v="1"/>
    <s v="5999/2016/1"/>
    <n v="54"/>
    <s v="AW16"/>
    <s v="XIAMEN UNI-METAL CO."/>
    <s v="FCL"/>
    <m/>
    <n v="1"/>
    <n v="2640"/>
    <n v="0"/>
    <n v="1"/>
    <n v="0"/>
    <n v="50450"/>
    <n v="46.55"/>
    <s v="People's Republic of China"/>
    <n v="33"/>
    <n v="14"/>
    <x v="0"/>
    <x v="1"/>
    <m/>
    <m/>
    <m/>
    <m/>
  </r>
  <r>
    <s v="2016-05-23"/>
    <s v="2016-07-01"/>
    <s v="2016-07-06"/>
    <s v="2016-07-06"/>
    <n v="39"/>
    <n v="44"/>
    <x v="0"/>
    <s v="FOB"/>
    <s v="SEA"/>
    <n v="0"/>
    <s v="MSKU6942269"/>
    <s v="TRUCK"/>
    <s v="GDAŃSK"/>
    <s v="1"/>
    <s v="8068/2016/1"/>
    <n v="51"/>
    <s v="AW16"/>
    <s v="BOK CO., LTD."/>
    <s v="FCL"/>
    <m/>
    <n v="1"/>
    <n v="1605"/>
    <n v="0"/>
    <n v="1"/>
    <n v="0"/>
    <n v="12690"/>
    <n v="48.36"/>
    <s v="People's Republic of China"/>
    <n v="34"/>
    <n v="15"/>
    <x v="0"/>
    <x v="0"/>
    <m/>
    <m/>
    <m/>
    <m/>
  </r>
  <r>
    <s v="2016-05-23"/>
    <s v="2016-07-01"/>
    <s v="2016-07-06"/>
    <s v="2016-07-06"/>
    <n v="39"/>
    <n v="44"/>
    <x v="2"/>
    <s v="FOB"/>
    <s v="SEA"/>
    <n v="0"/>
    <s v="MSKU0973468"/>
    <s v="TRUCK"/>
    <s v="GDAŃSK"/>
    <s v="1"/>
    <s v="729/2016/1"/>
    <n v="54"/>
    <s v="AW16"/>
    <s v="XIAMEN HALO WORLD"/>
    <s v="FCL"/>
    <m/>
    <n v="1"/>
    <n v="2254"/>
    <n v="0"/>
    <n v="0"/>
    <n v="1"/>
    <n v="40310"/>
    <n v="58.15"/>
    <s v="People's Republic of China"/>
    <n v="41"/>
    <n v="17"/>
    <x v="0"/>
    <x v="0"/>
    <m/>
    <m/>
    <m/>
    <m/>
  </r>
  <r>
    <s v="2016-05-24"/>
    <s v="2016-07-05"/>
    <s v="2016-07-12"/>
    <s v="2016-07-12"/>
    <n v="42"/>
    <n v="49"/>
    <x v="3"/>
    <s v="FOB"/>
    <s v="SEA"/>
    <n v="0"/>
    <s v="HLXU6520090"/>
    <s v="TRUCK"/>
    <s v="GDYNIA"/>
    <s v="1"/>
    <s v="568/2016/2"/>
    <n v="54"/>
    <s v="AW16"/>
    <s v="FAIR TRADE INT'L (AGENT)"/>
    <s v="FCL"/>
    <m/>
    <n v="1"/>
    <n v="2144"/>
    <n v="0"/>
    <n v="0"/>
    <n v="1"/>
    <n v="36546"/>
    <n v="67.5"/>
    <s v="Bangladesh"/>
    <n v="47"/>
    <n v="20"/>
    <x v="0"/>
    <x v="0"/>
    <m/>
    <m/>
    <m/>
    <m/>
  </r>
  <r>
    <s v="2016-05-24"/>
    <s v="2016-07-05"/>
    <s v="2016-07-14"/>
    <s v="2016-07-14"/>
    <n v="42"/>
    <n v="51"/>
    <x v="3"/>
    <s v="FOB"/>
    <s v="SEA"/>
    <n v="1"/>
    <s v="HLXU8007765"/>
    <s v="TRUCK"/>
    <s v="GDYNIA"/>
    <s v="1"/>
    <s v="568/2016/13"/>
    <n v="54"/>
    <s v="AW16"/>
    <s v="FAIR TRADE INT'L (AGENT)"/>
    <s v="CONSOLIDATION"/>
    <m/>
    <n v="1"/>
    <n v="354"/>
    <n v="0"/>
    <n v="0"/>
    <n v="1"/>
    <n v="7559"/>
    <n v="9.1300000000000008"/>
    <s v="Bangladesh"/>
    <n v="6"/>
    <n v="3"/>
    <x v="2"/>
    <x v="1"/>
    <m/>
    <m/>
    <m/>
    <m/>
  </r>
  <r>
    <s v="2016-05-24"/>
    <s v="2016-07-05"/>
    <s v="2016-07-14"/>
    <s v="2016-07-14"/>
    <n v="42"/>
    <n v="51"/>
    <x v="3"/>
    <s v="FOB"/>
    <s v="SEA"/>
    <n v="1"/>
    <m/>
    <s v="TRUCK"/>
    <s v="GDYNIA"/>
    <s v="1"/>
    <s v="571/2016/7"/>
    <n v="54"/>
    <s v="AW16"/>
    <s v="FASHIONTEX (AGENT)"/>
    <s v="CONSOLIDATION"/>
    <m/>
    <n v="1"/>
    <n v="2050"/>
    <m/>
    <m/>
    <m/>
    <n v="42430"/>
    <n v="60.68"/>
    <s v="Bangladesh"/>
    <n v="42"/>
    <n v="18"/>
    <x v="0"/>
    <x v="0"/>
    <m/>
    <m/>
    <m/>
    <m/>
  </r>
  <r>
    <s v="2016-05-24"/>
    <s v="2016-07-06"/>
    <s v="2016-07-08"/>
    <s v="2016-07-08"/>
    <n v="43"/>
    <n v="45"/>
    <x v="3"/>
    <s v="FOB"/>
    <s v="SEA"/>
    <n v="0"/>
    <s v="BSIU2148490,GATU8731103"/>
    <s v="TRUCK"/>
    <s v="GDYNIA"/>
    <s v="1"/>
    <s v="568/2016/12"/>
    <n v="54"/>
    <s v="AW16"/>
    <s v="FAIR TRADE INT'L (AGENT)"/>
    <s v="FCL"/>
    <m/>
    <n v="1"/>
    <n v="1708"/>
    <n v="1"/>
    <n v="0"/>
    <n v="1"/>
    <n v="29900"/>
    <n v="91.92"/>
    <s v="Bangladesh"/>
    <n v="64"/>
    <n v="28"/>
    <x v="3"/>
    <x v="0"/>
    <m/>
    <m/>
    <m/>
    <m/>
  </r>
  <r>
    <s v="2016-05-24"/>
    <s v="2016-07-06"/>
    <s v="2016-07-08"/>
    <s v="2016-07-08"/>
    <n v="43"/>
    <n v="45"/>
    <x v="3"/>
    <s v="FOB"/>
    <s v="SEA"/>
    <n v="0"/>
    <s v="CPSU6440355"/>
    <s v="TRUCK"/>
    <s v="GDYNIA"/>
    <s v="1"/>
    <s v="568/2016/10"/>
    <n v="54"/>
    <s v="AW16"/>
    <s v="FAIR TRADE INT'L (AGENT)"/>
    <s v="FCL"/>
    <m/>
    <n v="1"/>
    <n v="1006"/>
    <n v="0"/>
    <n v="0"/>
    <n v="1"/>
    <n v="22618"/>
    <n v="66.010000000000005"/>
    <s v="Bangladesh"/>
    <n v="46"/>
    <n v="20"/>
    <x v="0"/>
    <x v="0"/>
    <m/>
    <m/>
    <m/>
    <m/>
  </r>
  <r>
    <s v="2016-05-24"/>
    <s v="2016-07-06"/>
    <s v="2016-07-08"/>
    <s v="2016-07-08"/>
    <n v="43"/>
    <n v="45"/>
    <x v="3"/>
    <s v="FOB"/>
    <s v="SEA"/>
    <n v="0"/>
    <s v="GATU0803038"/>
    <s v="TRUCK"/>
    <s v="GDYNIA"/>
    <s v="1"/>
    <s v="697/2016/10"/>
    <n v="54"/>
    <s v="AW16"/>
    <s v="TEXZAM INTERNATIONAL (AGENT)"/>
    <s v="FCL"/>
    <m/>
    <n v="1"/>
    <n v="727"/>
    <n v="1"/>
    <n v="0"/>
    <n v="0"/>
    <n v="13798"/>
    <n v="29.16"/>
    <s v="Bangladesh"/>
    <n v="20"/>
    <n v="9"/>
    <x v="1"/>
    <x v="1"/>
    <m/>
    <m/>
    <m/>
    <m/>
  </r>
  <r>
    <s v="2016-05-24"/>
    <s v="2016-07-06"/>
    <s v="2016-07-08"/>
    <s v="2016-07-08"/>
    <n v="43"/>
    <n v="45"/>
    <x v="3"/>
    <s v="FOB"/>
    <s v="SEA"/>
    <n v="0"/>
    <s v="HLBU1623015"/>
    <s v="TRUCK"/>
    <s v="GDYNIA"/>
    <s v="1"/>
    <s v="1019/2016/5"/>
    <n v="54"/>
    <s v="AW16"/>
    <s v="TEX FASHION GLOBAL (AGENT)"/>
    <s v="FCL"/>
    <m/>
    <n v="1"/>
    <n v="2724"/>
    <n v="0"/>
    <n v="0"/>
    <n v="1"/>
    <n v="45913"/>
    <n v="67.53"/>
    <s v="Bangladesh"/>
    <n v="47"/>
    <n v="20"/>
    <x v="0"/>
    <x v="0"/>
    <m/>
    <m/>
    <m/>
    <m/>
  </r>
  <r>
    <s v="2016-05-24"/>
    <s v="2016-07-06"/>
    <s v="2016-07-08"/>
    <s v="2016-07-08"/>
    <n v="43"/>
    <n v="45"/>
    <x v="3"/>
    <s v="FOB"/>
    <s v="SEA"/>
    <n v="1"/>
    <s v="FSCU6442101"/>
    <s v="TRUCK"/>
    <s v="GDYNIA"/>
    <s v="1"/>
    <s v="574/2016/18"/>
    <n v="54"/>
    <s v="AW16"/>
    <s v="TRANSFIGURE CLOTHING (AGENT)"/>
    <s v="CONSOLIDATION"/>
    <m/>
    <n v="1"/>
    <n v="2917"/>
    <n v="0"/>
    <n v="0"/>
    <n v="1"/>
    <n v="56796"/>
    <n v="44.22"/>
    <s v="Bangladesh"/>
    <n v="31"/>
    <n v="13"/>
    <x v="0"/>
    <x v="1"/>
    <m/>
    <m/>
    <m/>
    <m/>
  </r>
  <r>
    <s v="2016-05-24"/>
    <s v="2016-07-06"/>
    <s v="2016-07-08"/>
    <s v="2016-07-08"/>
    <n v="43"/>
    <n v="45"/>
    <x v="3"/>
    <s v="FOB"/>
    <s v="SEA"/>
    <n v="1"/>
    <m/>
    <s v="TRUCK"/>
    <s v="GDYNIA"/>
    <s v="1"/>
    <s v="734/2016/5"/>
    <n v="54"/>
    <s v="AW16"/>
    <s v="ZEMTEX EXPORT LTD"/>
    <s v="CONSOLIDATION"/>
    <m/>
    <n v="1"/>
    <n v="607"/>
    <m/>
    <m/>
    <m/>
    <n v="13141"/>
    <n v="21.88"/>
    <s v="Bangladesh"/>
    <n v="15"/>
    <n v="7"/>
    <x v="1"/>
    <x v="1"/>
    <m/>
    <m/>
    <m/>
    <m/>
  </r>
  <r>
    <s v="2016-05-24"/>
    <s v="2016-07-06"/>
    <s v="2016-07-11"/>
    <s v="2016-07-11"/>
    <n v="43"/>
    <n v="48"/>
    <x v="3"/>
    <s v="FOB"/>
    <s v="SEA"/>
    <n v="1"/>
    <s v="FCIU8735516"/>
    <s v="RAILWAY"/>
    <s v="GDYNIA"/>
    <s v="1"/>
    <s v="571/2016/9"/>
    <n v="54"/>
    <s v="AW16"/>
    <s v="FASHIONTEX (AGENT)"/>
    <s v="CONSOLIDATION"/>
    <m/>
    <n v="1"/>
    <n v="644"/>
    <n v="0"/>
    <n v="0"/>
    <n v="1"/>
    <n v="9050"/>
    <n v="14.83"/>
    <s v="Bangladesh"/>
    <n v="10"/>
    <n v="4"/>
    <x v="2"/>
    <x v="1"/>
    <m/>
    <m/>
    <m/>
    <m/>
  </r>
  <r>
    <s v="2016-05-24"/>
    <s v="2016-07-06"/>
    <s v="2016-07-11"/>
    <s v="2016-07-11"/>
    <n v="43"/>
    <n v="48"/>
    <x v="3"/>
    <s v="FOB"/>
    <s v="SEA"/>
    <n v="1"/>
    <m/>
    <s v="RAILWAY"/>
    <s v="GDYNIA"/>
    <s v="1"/>
    <s v="697/2016/1"/>
    <n v="54"/>
    <s v="AW16"/>
    <s v="TEXZAM INTERNATIONAL (AGENT)"/>
    <s v="CONSOLIDATION"/>
    <m/>
    <n v="1"/>
    <n v="889"/>
    <m/>
    <m/>
    <m/>
    <n v="17923"/>
    <n v="52.89"/>
    <s v="Bangladesh"/>
    <n v="37"/>
    <n v="16"/>
    <x v="0"/>
    <x v="0"/>
    <m/>
    <m/>
    <m/>
    <m/>
  </r>
  <r>
    <s v="2016-05-24"/>
    <s v="2016-07-06"/>
    <s v="2016-07-11"/>
    <s v="2016-07-11"/>
    <n v="43"/>
    <n v="48"/>
    <x v="3"/>
    <s v="FOB"/>
    <s v="SEA"/>
    <n v="1"/>
    <s v="HLXU5372907"/>
    <s v="RAILWAY"/>
    <s v="GDYNIA"/>
    <s v="1"/>
    <s v="43185/2015/7"/>
    <n v="54"/>
    <s v="AW16"/>
    <s v="ASROTEX"/>
    <s v="CONSOLIDATION"/>
    <m/>
    <n v="1"/>
    <n v="213"/>
    <n v="0"/>
    <n v="1"/>
    <n v="0"/>
    <n v="4000"/>
    <n v="10.37"/>
    <s v="Bangladesh"/>
    <n v="7"/>
    <n v="3"/>
    <x v="2"/>
    <x v="1"/>
    <m/>
    <m/>
    <m/>
    <m/>
  </r>
  <r>
    <s v="2016-05-24"/>
    <s v="2016-07-06"/>
    <s v="2016-07-11"/>
    <s v="2016-07-11"/>
    <n v="43"/>
    <n v="48"/>
    <x v="3"/>
    <s v="FOB"/>
    <s v="SEA"/>
    <n v="1"/>
    <m/>
    <s v="RAILWAY"/>
    <s v="GDYNIA"/>
    <s v="1"/>
    <s v="43187/2015/5"/>
    <n v="54"/>
    <s v="AW16"/>
    <s v="DAZ INTERNATIONAL (AGENT)"/>
    <s v="CONSOLIDATION"/>
    <m/>
    <n v="1"/>
    <n v="500"/>
    <m/>
    <m/>
    <m/>
    <n v="10401"/>
    <n v="12.54"/>
    <s v="Bangladesh"/>
    <n v="9"/>
    <n v="4"/>
    <x v="2"/>
    <x v="1"/>
    <m/>
    <m/>
    <m/>
    <m/>
  </r>
  <r>
    <s v="2016-05-24"/>
    <s v="2016-07-06"/>
    <s v="2016-07-11"/>
    <s v="2016-07-11"/>
    <n v="43"/>
    <n v="48"/>
    <x v="3"/>
    <s v="FOB"/>
    <s v="SEA"/>
    <n v="1"/>
    <m/>
    <s v="RAILWAY"/>
    <s v="GDYNIA"/>
    <s v="1"/>
    <s v="43192/2015/14"/>
    <n v="54"/>
    <s v="AW16"/>
    <s v="INNOVATION DESIGN (AGENT)"/>
    <s v="CONSOLIDATION"/>
    <m/>
    <n v="1"/>
    <n v="438"/>
    <m/>
    <m/>
    <m/>
    <n v="8852"/>
    <n v="12.04"/>
    <s v="Bangladesh"/>
    <n v="8"/>
    <n v="4"/>
    <x v="2"/>
    <x v="1"/>
    <m/>
    <m/>
    <m/>
    <m/>
  </r>
  <r>
    <s v="2016-05-24"/>
    <s v="2016-07-06"/>
    <s v="2016-07-11"/>
    <s v="2016-07-11"/>
    <n v="43"/>
    <n v="48"/>
    <x v="3"/>
    <s v="FOB"/>
    <s v="SEA"/>
    <n v="1"/>
    <m/>
    <s v="RAILWAY"/>
    <s v="GDYNIA"/>
    <s v="1"/>
    <s v="571/2016/8"/>
    <n v="54"/>
    <s v="AW16"/>
    <s v="FASHIONTEX (AGENT)"/>
    <s v="CONSOLIDATION"/>
    <m/>
    <n v="1"/>
    <n v="861"/>
    <m/>
    <m/>
    <m/>
    <n v="16350"/>
    <n v="11.42"/>
    <s v="Bangladesh"/>
    <n v="8"/>
    <n v="3"/>
    <x v="2"/>
    <x v="1"/>
    <m/>
    <m/>
    <m/>
    <m/>
  </r>
  <r>
    <s v="2016-05-24"/>
    <s v="2016-07-06"/>
    <s v="2016-07-11"/>
    <s v="2016-07-11"/>
    <n v="43"/>
    <n v="48"/>
    <x v="3"/>
    <s v="FOB"/>
    <s v="SEA"/>
    <n v="1"/>
    <m/>
    <s v="RAILWAY"/>
    <s v="GDYNIA"/>
    <s v="1"/>
    <s v="574/2016/17"/>
    <n v="54"/>
    <s v="AW16"/>
    <s v="TRANSFIGURE CLOTHING (AGENT)"/>
    <s v="CONSOLIDATION"/>
    <m/>
    <n v="1"/>
    <n v="171"/>
    <m/>
    <m/>
    <m/>
    <n v="4376"/>
    <n v="3.26"/>
    <s v="Bangladesh"/>
    <n v="2"/>
    <n v="1"/>
    <x v="2"/>
    <x v="1"/>
    <m/>
    <m/>
    <m/>
    <m/>
  </r>
  <r>
    <s v="2016-05-24"/>
    <s v="2016-07-06"/>
    <s v="2016-07-11"/>
    <s v="2016-07-11"/>
    <n v="43"/>
    <n v="48"/>
    <x v="3"/>
    <s v="FOB"/>
    <s v="SEA"/>
    <n v="1"/>
    <m/>
    <s v="RAILWAY"/>
    <s v="GDYNIA"/>
    <s v="1"/>
    <s v="606/2016/1"/>
    <n v="54"/>
    <s v="AW16"/>
    <s v="ALEMA TEXTILE LTD."/>
    <s v="CONSOLIDATION"/>
    <m/>
    <n v="1"/>
    <n v="392"/>
    <m/>
    <m/>
    <m/>
    <n v="9114"/>
    <n v="6.13"/>
    <s v="Bangladesh"/>
    <n v="4"/>
    <n v="2"/>
    <x v="2"/>
    <x v="1"/>
    <m/>
    <m/>
    <m/>
    <m/>
  </r>
  <r>
    <s v="2016-05-24"/>
    <s v="2016-07-06"/>
    <s v="2016-07-11"/>
    <s v="2016-07-11"/>
    <n v="43"/>
    <n v="48"/>
    <x v="3"/>
    <s v="FOB"/>
    <s v="SEA"/>
    <n v="1"/>
    <s v="HLXU6256291"/>
    <s v="RAILWAY"/>
    <s v="GDYNIA"/>
    <s v="1"/>
    <s v="43188/2015/10"/>
    <n v="54"/>
    <s v="AW16"/>
    <s v="FASHION WEAR INT'L (AGENT)"/>
    <s v="CONSOLIDATION"/>
    <m/>
    <n v="1"/>
    <n v="258"/>
    <n v="0"/>
    <n v="0"/>
    <n v="1"/>
    <n v="4320"/>
    <n v="6.06"/>
    <s v="Bangladesh"/>
    <n v="4"/>
    <n v="2"/>
    <x v="2"/>
    <x v="1"/>
    <m/>
    <m/>
    <m/>
    <m/>
  </r>
  <r>
    <s v="2016-05-24"/>
    <s v="2016-07-06"/>
    <s v="2016-07-11"/>
    <s v="2016-07-11"/>
    <n v="43"/>
    <n v="48"/>
    <x v="3"/>
    <s v="FOB"/>
    <s v="SEA"/>
    <n v="1"/>
    <m/>
    <s v="RAILWAY"/>
    <s v="GDYNIA"/>
    <s v="1"/>
    <s v="43192/2015/12"/>
    <n v="54"/>
    <s v="AW16"/>
    <s v="INNOVATION DESIGN (AGENT)"/>
    <s v="CONSOLIDATION"/>
    <m/>
    <n v="1"/>
    <n v="436"/>
    <m/>
    <m/>
    <m/>
    <n v="7470"/>
    <n v="13.82"/>
    <s v="Bangladesh"/>
    <n v="10"/>
    <n v="4"/>
    <x v="2"/>
    <x v="1"/>
    <m/>
    <m/>
    <m/>
    <m/>
  </r>
  <r>
    <s v="2016-05-24"/>
    <s v="2016-07-06"/>
    <s v="2016-07-11"/>
    <s v="2016-07-11"/>
    <n v="43"/>
    <n v="48"/>
    <x v="3"/>
    <s v="FOB"/>
    <s v="SEA"/>
    <n v="1"/>
    <m/>
    <s v="RAILWAY"/>
    <s v="GDYNIA"/>
    <s v="1"/>
    <s v="43192/2015/13"/>
    <n v="54"/>
    <s v="AW16"/>
    <s v="INNOVATION DESIGN (AGENT)"/>
    <s v="CONSOLIDATION"/>
    <m/>
    <n v="1"/>
    <n v="571"/>
    <m/>
    <m/>
    <m/>
    <n v="8809"/>
    <n v="15.4"/>
    <s v="Bangladesh"/>
    <n v="11"/>
    <n v="5"/>
    <x v="2"/>
    <x v="1"/>
    <m/>
    <m/>
    <m/>
    <m/>
  </r>
  <r>
    <s v="2016-05-24"/>
    <s v="2016-07-06"/>
    <s v="2016-07-11"/>
    <s v="2016-07-11"/>
    <n v="43"/>
    <n v="48"/>
    <x v="3"/>
    <s v="FOB"/>
    <s v="SEA"/>
    <n v="1"/>
    <m/>
    <s v="RAILWAY"/>
    <s v="GDYNIA"/>
    <s v="1"/>
    <s v="62092/AW16/1"/>
    <n v="52"/>
    <s v="AW16"/>
    <s v="TRANSFIGURE CLOTHING (AGENT)"/>
    <s v="CONSOLIDATION"/>
    <m/>
    <n v="1"/>
    <n v="2407"/>
    <m/>
    <m/>
    <m/>
    <n v="48031"/>
    <n v="33.96"/>
    <s v="Bangladesh"/>
    <n v="24"/>
    <n v="10"/>
    <x v="1"/>
    <x v="1"/>
    <m/>
    <m/>
    <m/>
    <m/>
  </r>
  <r>
    <s v="2016-05-24"/>
    <s v="2016-07-06"/>
    <s v="2016-07-12"/>
    <s v="2016-07-12"/>
    <n v="43"/>
    <n v="49"/>
    <x v="3"/>
    <s v="FOB"/>
    <s v="SEA"/>
    <n v="0"/>
    <s v="TGHU9317478"/>
    <s v="RAILWAY"/>
    <s v="GDYNIA"/>
    <s v="1"/>
    <s v="734/2016/1"/>
    <n v="54"/>
    <s v="AW16"/>
    <s v="ZEMTEX EXPORT LTD"/>
    <s v="FCL"/>
    <m/>
    <n v="1"/>
    <n v="1769"/>
    <n v="0"/>
    <n v="0"/>
    <n v="1"/>
    <n v="35748"/>
    <n v="65.150000000000006"/>
    <s v="Bangladesh"/>
    <n v="46"/>
    <n v="20"/>
    <x v="0"/>
    <x v="0"/>
    <m/>
    <m/>
    <m/>
    <m/>
  </r>
  <r>
    <s v="2016-05-24"/>
    <s v="2016-07-06"/>
    <s v="2016-07-14"/>
    <s v="2016-07-14"/>
    <n v="43"/>
    <n v="51"/>
    <x v="3"/>
    <s v="FOB"/>
    <s v="SEA"/>
    <n v="1"/>
    <s v="CPSU6052555"/>
    <s v="TRUCK"/>
    <s v="GDYNIA"/>
    <s v="1"/>
    <s v="43188/2015/11"/>
    <n v="54"/>
    <s v="AW16"/>
    <s v="FASHION WEAR INT'L (AGENT)"/>
    <s v="CONSOLIDATION"/>
    <m/>
    <n v="1"/>
    <n v="1203"/>
    <n v="0"/>
    <n v="0"/>
    <n v="1"/>
    <n v="27070"/>
    <n v="25.41"/>
    <s v="Bangladesh"/>
    <n v="18"/>
    <n v="8"/>
    <x v="1"/>
    <x v="1"/>
    <m/>
    <m/>
    <m/>
    <m/>
  </r>
  <r>
    <s v="2016-05-24"/>
    <s v="2016-07-06"/>
    <s v="2016-07-14"/>
    <s v="2016-07-14"/>
    <n v="43"/>
    <n v="51"/>
    <x v="3"/>
    <s v="FOB"/>
    <s v="SEA"/>
    <n v="1"/>
    <m/>
    <s v="TRUCK"/>
    <s v="GDYNIA"/>
    <s v="1"/>
    <s v="568/2016/14"/>
    <n v="54"/>
    <s v="AW16"/>
    <s v="FAIR TRADE INT'L (AGENT)"/>
    <s v="CONSOLIDATION"/>
    <m/>
    <n v="1"/>
    <n v="477"/>
    <m/>
    <m/>
    <m/>
    <n v="7760"/>
    <n v="12.3"/>
    <s v="Bangladesh"/>
    <n v="9"/>
    <n v="4"/>
    <x v="2"/>
    <x v="1"/>
    <m/>
    <m/>
    <m/>
    <m/>
  </r>
  <r>
    <s v="2016-05-24"/>
    <s v="2016-07-06"/>
    <s v="2016-07-14"/>
    <s v="2016-07-14"/>
    <n v="43"/>
    <n v="51"/>
    <x v="3"/>
    <s v="FOB"/>
    <s v="SEA"/>
    <n v="1"/>
    <m/>
    <s v="TRUCK"/>
    <s v="GDYNIA"/>
    <s v="1"/>
    <s v="574/2016/2"/>
    <n v="54"/>
    <s v="AW16"/>
    <s v="TRANSFIGURE CLOTHING (AGENT)"/>
    <s v="CONSOLIDATION"/>
    <m/>
    <n v="1"/>
    <n v="1885"/>
    <m/>
    <m/>
    <m/>
    <n v="38884"/>
    <n v="27.41"/>
    <s v="Bangladesh"/>
    <n v="19"/>
    <n v="8"/>
    <x v="1"/>
    <x v="1"/>
    <m/>
    <m/>
    <m/>
    <m/>
  </r>
  <r>
    <s v="2016-05-24"/>
    <s v="2016-07-06"/>
    <s v="2016-07-15"/>
    <s v="2016-07-15"/>
    <n v="43"/>
    <n v="52"/>
    <x v="3"/>
    <s v="FOB"/>
    <s v="SEA"/>
    <n v="1"/>
    <s v="TCNU9664480"/>
    <s v="RAILWAY"/>
    <s v="GDYNIA"/>
    <s v="1"/>
    <s v="1019/2016/4"/>
    <n v="54"/>
    <s v="AW16"/>
    <s v="TEX FASHION GLOBAL (AGENT)"/>
    <s v="CONSOLIDATION"/>
    <m/>
    <n v="1"/>
    <n v="1080"/>
    <n v="0"/>
    <n v="0"/>
    <n v="1"/>
    <n v="16281"/>
    <n v="42.02"/>
    <s v="Bangladesh"/>
    <n v="29"/>
    <n v="13"/>
    <x v="0"/>
    <x v="1"/>
    <m/>
    <m/>
    <m/>
    <m/>
  </r>
  <r>
    <s v="2016-05-24"/>
    <s v="2016-07-06"/>
    <s v="2016-07-15"/>
    <s v="2016-07-15"/>
    <n v="43"/>
    <n v="52"/>
    <x v="3"/>
    <s v="FOB"/>
    <s v="SEA"/>
    <n v="1"/>
    <m/>
    <s v="RAILWAY"/>
    <s v="GDYNIA"/>
    <s v="1"/>
    <s v="574/2016/16"/>
    <n v="54"/>
    <s v="AW16"/>
    <s v="TRANSFIGURE CLOTHING (AGENT)"/>
    <s v="CONSOLIDATION"/>
    <m/>
    <n v="1"/>
    <n v="2075"/>
    <m/>
    <m/>
    <m/>
    <n v="32507"/>
    <n v="23.9"/>
    <s v="Bangladesh"/>
    <n v="17"/>
    <n v="7"/>
    <x v="1"/>
    <x v="1"/>
    <m/>
    <m/>
    <m/>
    <m/>
  </r>
  <r>
    <s v="2016-05-24"/>
    <s v="2016-07-06"/>
    <s v="2016-07-18"/>
    <s v="2016-07-18"/>
    <n v="43"/>
    <n v="55"/>
    <x v="3"/>
    <s v="FOB"/>
    <s v="SEA"/>
    <n v="1"/>
    <s v="CAXU9554692"/>
    <s v="RAILWAY"/>
    <s v="GDYNIA"/>
    <s v="1"/>
    <s v="43192/2015/15"/>
    <n v="54"/>
    <s v="AW16"/>
    <s v="INNOVATION DESIGN (AGENT)"/>
    <s v="CONSOLIDATION"/>
    <m/>
    <n v="1"/>
    <n v="802"/>
    <n v="0"/>
    <n v="0"/>
    <n v="1"/>
    <n v="14709"/>
    <n v="18.7"/>
    <s v="Bangladesh"/>
    <n v="13"/>
    <n v="6"/>
    <x v="2"/>
    <x v="1"/>
    <m/>
    <m/>
    <m/>
    <m/>
  </r>
  <r>
    <s v="2016-05-24"/>
    <s v="2016-07-06"/>
    <s v="2016-07-18"/>
    <s v="2016-07-18"/>
    <n v="43"/>
    <n v="55"/>
    <x v="3"/>
    <s v="FOB"/>
    <s v="SEA"/>
    <n v="1"/>
    <m/>
    <s v="RAILWAY"/>
    <s v="GDYNIA"/>
    <s v="1"/>
    <s v="568/2016/9"/>
    <n v="54"/>
    <s v="AW16"/>
    <s v="FAIR TRADE INT'L (AGENT)"/>
    <s v="CONSOLIDATION"/>
    <m/>
    <n v="1"/>
    <n v="331"/>
    <m/>
    <m/>
    <m/>
    <n v="8007"/>
    <n v="10.210000000000001"/>
    <s v="Bangladesh"/>
    <n v="7"/>
    <n v="3"/>
    <x v="2"/>
    <x v="1"/>
    <m/>
    <m/>
    <m/>
    <m/>
  </r>
  <r>
    <s v="2016-05-24"/>
    <s v="2016-07-06"/>
    <s v="2016-07-18"/>
    <s v="2016-07-18"/>
    <n v="43"/>
    <n v="55"/>
    <x v="3"/>
    <s v="FOB"/>
    <s v="SEA"/>
    <n v="1"/>
    <m/>
    <s v="RAILWAY"/>
    <s v="GDYNIA"/>
    <s v="1"/>
    <s v="697/2016/6"/>
    <n v="54"/>
    <s v="AW16"/>
    <s v="TEXZAM INTERNATIONAL (AGENT)"/>
    <s v="CONSOLIDATION"/>
    <m/>
    <n v="1"/>
    <n v="660"/>
    <m/>
    <m/>
    <m/>
    <n v="10457"/>
    <n v="24.26"/>
    <s v="Bangladesh"/>
    <n v="17"/>
    <n v="7"/>
    <x v="1"/>
    <x v="1"/>
    <m/>
    <m/>
    <m/>
    <m/>
  </r>
  <r>
    <s v="2016-05-24"/>
    <s v="2016-07-06"/>
    <s v="2016-07-18"/>
    <s v="2016-07-18"/>
    <n v="43"/>
    <n v="55"/>
    <x v="3"/>
    <s v="FOB"/>
    <s v="SEA"/>
    <n v="1"/>
    <m/>
    <s v="RAILWAY"/>
    <s v="GDYNIA"/>
    <s v="1"/>
    <s v="697/2016/7"/>
    <n v="54"/>
    <s v="AW16"/>
    <s v="TEXZAM INTERNATIONAL (AGENT)"/>
    <s v="CONSOLIDATION"/>
    <m/>
    <n v="1"/>
    <n v="333"/>
    <m/>
    <m/>
    <m/>
    <n v="5113"/>
    <n v="12.3"/>
    <s v="Bangladesh"/>
    <n v="9"/>
    <n v="4"/>
    <x v="2"/>
    <x v="1"/>
    <m/>
    <m/>
    <m/>
    <m/>
  </r>
  <r>
    <s v="2016-05-25"/>
    <s v="2016-06-18"/>
    <s v="2016-07-11"/>
    <s v="2016-07-11"/>
    <n v="24"/>
    <n v="47"/>
    <x v="5"/>
    <s v="FOB"/>
    <s v="SEA"/>
    <n v="0"/>
    <s v="MSKU9568173"/>
    <s v="TRUCK"/>
    <s v="HAMBURG"/>
    <s v="1"/>
    <s v="60982/AW16/1"/>
    <n v="54"/>
    <s v="AW16"/>
    <s v="RVEE"/>
    <s v="FCL"/>
    <m/>
    <n v="1"/>
    <n v="2364"/>
    <n v="0"/>
    <n v="0"/>
    <n v="1"/>
    <n v="65694"/>
    <n v="62.12"/>
    <s v="India"/>
    <n v="43"/>
    <n v="19"/>
    <x v="0"/>
    <x v="0"/>
    <m/>
    <m/>
    <m/>
    <m/>
  </r>
  <r>
    <s v="2016-05-25"/>
    <s v="2016-06-22"/>
    <s v="2016-06-27"/>
    <s v="2016-06-27"/>
    <n v="28"/>
    <n v="33"/>
    <x v="17"/>
    <s v="FOB"/>
    <s v="SEA"/>
    <n v="0"/>
    <s v="CLHU4753690,CMAU8130474"/>
    <s v="TRUCK"/>
    <s v="HAMBURG"/>
    <s v="1"/>
    <s v="43186/2015/1"/>
    <n v="54"/>
    <s v="AW16"/>
    <s v="AZAD INT'L CLOTHING"/>
    <s v="FCL"/>
    <m/>
    <n v="1"/>
    <n v="2708"/>
    <n v="0"/>
    <n v="2"/>
    <n v="0"/>
    <n v="47679"/>
    <n v="105.39"/>
    <s v="Islamic Republic of Pakistan"/>
    <n v="74"/>
    <n v="32"/>
    <x v="5"/>
    <x v="5"/>
    <m/>
    <m/>
    <m/>
    <m/>
  </r>
  <r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x v="6"/>
    <x v="4"/>
    <m/>
    <m/>
    <m/>
    <m/>
  </r>
  <r>
    <s v="2016-05-25"/>
    <s v="2016-06-23"/>
    <s v="2016-06-27"/>
    <s v="2016-06-27"/>
    <n v="29"/>
    <n v="33"/>
    <x v="12"/>
    <s v="FOB"/>
    <s v="SEA"/>
    <n v="0"/>
    <s v="PONU1466719,PONU1622684,PONU1772426"/>
    <s v="RAILWAY"/>
    <s v="GDAŃSK"/>
    <s v="1"/>
    <s v="7769/2016/1"/>
    <n v="51"/>
    <s v="AW16"/>
    <s v="BEEKO"/>
    <s v="FCL"/>
    <m/>
    <n v="1"/>
    <n v="2823"/>
    <n v="0"/>
    <n v="3"/>
    <n v="0"/>
    <n v="29011"/>
    <n v="130.94"/>
    <s v="People's Republic of China"/>
    <n v="92"/>
    <n v="39"/>
    <x v="5"/>
    <x v="5"/>
    <m/>
    <m/>
    <m/>
    <m/>
  </r>
  <r>
    <m/>
    <m/>
    <m/>
    <m/>
    <m/>
    <m/>
    <x v="6"/>
    <m/>
    <m/>
    <m/>
    <m/>
    <m/>
    <m/>
    <m/>
    <m/>
    <m/>
    <m/>
    <m/>
    <m/>
    <m/>
    <m/>
    <m/>
    <m/>
    <m/>
    <m/>
    <m/>
    <m/>
    <s v="People's Republic of China"/>
    <n v="0"/>
    <n v="0"/>
    <x v="5"/>
    <x v="4"/>
    <m/>
    <m/>
    <m/>
    <m/>
  </r>
  <r>
    <s v="2016-05-25"/>
    <s v="2016-06-26"/>
    <s v="2016-07-07"/>
    <s v="2016-07-07"/>
    <n v="32"/>
    <n v="43"/>
    <x v="5"/>
    <s v="FOB"/>
    <s v="SEA"/>
    <n v="1"/>
    <s v="HLXU1315730"/>
    <s v="TRUCK"/>
    <s v="HAMBURG"/>
    <s v="1"/>
    <s v="43190/2015/2"/>
    <n v="54"/>
    <s v="AW16"/>
    <s v="BLOOM CLOTHING CO. (AGENT)"/>
    <s v="CONSOLIDATION"/>
    <m/>
    <n v="1"/>
    <n v="481"/>
    <n v="1"/>
    <n v="0"/>
    <n v="0"/>
    <n v="7297"/>
    <n v="7.63"/>
    <s v="India"/>
    <n v="5"/>
    <n v="2"/>
    <x v="2"/>
    <x v="1"/>
    <m/>
    <m/>
    <m/>
    <m/>
  </r>
  <r>
    <s v="2016-05-25"/>
    <s v="2016-06-26"/>
    <s v="2016-07-07"/>
    <s v="2016-07-07"/>
    <n v="32"/>
    <n v="43"/>
    <x v="5"/>
    <s v="FOB"/>
    <s v="SEA"/>
    <n v="1"/>
    <m/>
    <s v="TRUCK"/>
    <s v="HAMBURG"/>
    <s v="1"/>
    <s v="716/2016/7"/>
    <n v="54"/>
    <s v="AW16"/>
    <s v="LICHEE APPAREL (AGENT)"/>
    <s v="CONSOLIDATION"/>
    <m/>
    <n v="1"/>
    <n v="549"/>
    <m/>
    <m/>
    <m/>
    <n v="10199"/>
    <n v="11.74"/>
    <s v="India"/>
    <n v="8"/>
    <n v="4"/>
    <x v="2"/>
    <x v="1"/>
    <m/>
    <m/>
    <m/>
    <m/>
  </r>
  <r>
    <s v="2016-05-25"/>
    <s v="2016-06-27"/>
    <s v="2016-07-01"/>
    <s v="2016-07-01"/>
    <n v="33"/>
    <n v="37"/>
    <x v="4"/>
    <s v="FOB"/>
    <s v="SEA"/>
    <n v="0"/>
    <s v="DRYU4059334"/>
    <s v="RAILWAY"/>
    <s v="GDAŃSK"/>
    <s v="1"/>
    <s v="7665/2016/1"/>
    <n v="51"/>
    <s v="AW16"/>
    <s v="EUROSHINE COMPANY"/>
    <s v="FCL"/>
    <m/>
    <n v="1"/>
    <n v="1270"/>
    <n v="0"/>
    <n v="1"/>
    <n v="0"/>
    <n v="18960"/>
    <n v="36.229999999999997"/>
    <s v="People's Republic of China"/>
    <n v="25"/>
    <n v="11"/>
    <x v="1"/>
    <x v="1"/>
    <m/>
    <m/>
    <m/>
    <m/>
  </r>
  <r>
    <s v="2016-05-25"/>
    <s v="2016-07-06"/>
    <s v="2016-07-08"/>
    <s v="2016-07-08"/>
    <n v="42"/>
    <n v="44"/>
    <x v="3"/>
    <s v="FOB"/>
    <s v="SEA"/>
    <n v="0"/>
    <s v="CPSU6432684"/>
    <s v="TRUCK"/>
    <s v="GDYNIA"/>
    <s v="1"/>
    <s v="43185/2015/6"/>
    <n v="54"/>
    <s v="AW16"/>
    <s v="ASROTEX"/>
    <s v="FCL"/>
    <m/>
    <n v="1"/>
    <n v="1933"/>
    <n v="0"/>
    <n v="0"/>
    <n v="1"/>
    <n v="46203"/>
    <n v="66.08"/>
    <s v="Bangladesh"/>
    <n v="46"/>
    <n v="20"/>
    <x v="0"/>
    <x v="0"/>
    <m/>
    <m/>
    <m/>
    <m/>
  </r>
  <r>
    <s v="2016-05-25"/>
    <s v="2016-07-06"/>
    <s v="2016-07-08"/>
    <s v="2016-07-08"/>
    <n v="42"/>
    <n v="44"/>
    <x v="3"/>
    <s v="FOB"/>
    <s v="SEA"/>
    <n v="0"/>
    <s v="DRYU9147530"/>
    <s v="TRUCK"/>
    <s v="GDYNIA"/>
    <s v="1"/>
    <s v="568/2016/8"/>
    <n v="54"/>
    <s v="AW16"/>
    <s v="FAIR TRADE INT'L (AGENT)"/>
    <s v="FCL"/>
    <m/>
    <n v="1"/>
    <n v="1809"/>
    <n v="0"/>
    <n v="0"/>
    <n v="1"/>
    <n v="39283"/>
    <n v="66.91"/>
    <s v="Bangladesh"/>
    <n v="47"/>
    <n v="20"/>
    <x v="0"/>
    <x v="0"/>
    <m/>
    <m/>
    <m/>
    <m/>
  </r>
  <r>
    <s v="2016-05-25"/>
    <s v="2016-07-06"/>
    <s v="2016-07-08"/>
    <s v="2016-07-08"/>
    <n v="42"/>
    <n v="44"/>
    <x v="3"/>
    <s v="FOB"/>
    <s v="SEA"/>
    <n v="1"/>
    <s v="CLHU9063280"/>
    <s v="TRUCK"/>
    <s v="GDYNIA"/>
    <s v="1"/>
    <s v="574/2016/15"/>
    <n v="54"/>
    <s v="AW16"/>
    <s v="TRANSFIGURE CLOTHING (AGENT)"/>
    <s v="CONSOLIDATION"/>
    <m/>
    <n v="1"/>
    <n v="2410"/>
    <n v="0"/>
    <n v="0"/>
    <n v="1"/>
    <n v="48998"/>
    <n v="38.869999999999997"/>
    <s v="Bangladesh"/>
    <n v="27"/>
    <n v="12"/>
    <x v="1"/>
    <x v="1"/>
    <m/>
    <m/>
    <m/>
    <m/>
  </r>
  <r>
    <s v="2016-05-25"/>
    <s v="2016-07-06"/>
    <s v="2016-07-08"/>
    <s v="2016-07-08"/>
    <n v="42"/>
    <n v="44"/>
    <x v="3"/>
    <s v="FOB"/>
    <s v="SEA"/>
    <n v="1"/>
    <m/>
    <s v="TRUCK"/>
    <s v="GDYNIA"/>
    <s v="1"/>
    <s v="63060/AW16/1"/>
    <n v="52"/>
    <s v="AW16"/>
    <s v="ALEMA TEXTILE LTD."/>
    <s v="CONSOLIDATION"/>
    <m/>
    <n v="1"/>
    <n v="2125"/>
    <m/>
    <m/>
    <m/>
    <n v="41703"/>
    <n v="27.9"/>
    <s v="Bangladesh"/>
    <n v="20"/>
    <n v="8"/>
    <x v="1"/>
    <x v="1"/>
    <m/>
    <m/>
    <m/>
    <m/>
  </r>
  <r>
    <s v="2016-05-25"/>
    <s v="2016-07-06"/>
    <s v="2016-07-12"/>
    <s v="2016-07-12"/>
    <n v="42"/>
    <n v="48"/>
    <x v="3"/>
    <s v="FOB"/>
    <s v="SEA"/>
    <n v="0"/>
    <s v="HLXU6290906"/>
    <s v="RAILWAY"/>
    <s v="GDYNIA"/>
    <s v="1"/>
    <s v="568/2016/11"/>
    <n v="54"/>
    <s v="AW16"/>
    <s v="FAIR TRADE INT'L (AGENT)"/>
    <s v="FCL"/>
    <m/>
    <n v="1"/>
    <n v="2661"/>
    <n v="0"/>
    <n v="0"/>
    <n v="1"/>
    <n v="55669"/>
    <n v="67.12"/>
    <s v="Bangladesh"/>
    <n v="47"/>
    <n v="20"/>
    <x v="0"/>
    <x v="0"/>
    <m/>
    <m/>
    <m/>
    <m/>
  </r>
  <r>
    <s v="2016-05-27"/>
    <s v="2016-07-04"/>
    <s v="2016-07-07"/>
    <s v="2016-07-07"/>
    <n v="38"/>
    <n v="41"/>
    <x v="1"/>
    <s v="FOB"/>
    <s v="SEA"/>
    <n v="0"/>
    <s v="HLXU5187792,HLXU5287512,TTNU4489243"/>
    <s v="TRUCK"/>
    <s v="GDAŃSK"/>
    <s v="1"/>
    <s v="578/2016/1"/>
    <n v="54"/>
    <s v="AW16"/>
    <s v="JOC GREAT WALL CORP."/>
    <s v="FCL"/>
    <m/>
    <n v="1"/>
    <n v="6449"/>
    <n v="0"/>
    <n v="3"/>
    <n v="0"/>
    <n v="131212"/>
    <n v="151.66"/>
    <s v="People's Republic of China"/>
    <n v="106"/>
    <n v="45"/>
    <x v="5"/>
    <x v="5"/>
    <m/>
    <m/>
    <m/>
    <m/>
  </r>
  <r>
    <m/>
    <m/>
    <m/>
    <m/>
    <m/>
    <m/>
    <x v="6"/>
    <m/>
    <s v="SEA"/>
    <m/>
    <m/>
    <m/>
    <m/>
    <m/>
    <m/>
    <m/>
    <m/>
    <m/>
    <s v="FCL"/>
    <m/>
    <n v="1"/>
    <m/>
    <m/>
    <m/>
    <m/>
    <m/>
    <m/>
    <m/>
    <n v="0"/>
    <n v="0"/>
    <x v="5"/>
    <x v="4"/>
    <m/>
    <m/>
    <m/>
    <m/>
  </r>
  <r>
    <s v="2016-05-27"/>
    <s v="2016-07-04"/>
    <s v="2016-07-07"/>
    <s v="2016-07-07"/>
    <n v="38"/>
    <n v="41"/>
    <x v="1"/>
    <s v="FOB"/>
    <s v="SEA"/>
    <n v="0"/>
    <s v="HLXU8490333"/>
    <s v="TRUCK"/>
    <s v="GDAŃSK"/>
    <s v="1"/>
    <s v="275/2016/8"/>
    <n v="54"/>
    <s v="AW16"/>
    <s v="SUMEC TEXTILE"/>
    <s v="FCL"/>
    <m/>
    <n v="1"/>
    <n v="1118"/>
    <n v="0"/>
    <n v="0"/>
    <n v="1"/>
    <n v="11476"/>
    <n v="62.25"/>
    <s v="People's Republic of China"/>
    <n v="44"/>
    <n v="19"/>
    <x v="0"/>
    <x v="0"/>
    <m/>
    <m/>
    <m/>
    <m/>
  </r>
  <r>
    <s v="2016-05-27"/>
    <s v="2016-07-06"/>
    <s v="2016-07-11"/>
    <s v="2016-07-11"/>
    <n v="40"/>
    <n v="45"/>
    <x v="3"/>
    <s v="FOB"/>
    <s v="SEA"/>
    <n v="0"/>
    <s v="HLXU3358598"/>
    <s v="TRUCK"/>
    <s v="GDYNIA"/>
    <s v="1"/>
    <s v="734/2016/6"/>
    <n v="54"/>
    <s v="AW16"/>
    <s v="ZEMTEX EXPORT LTD"/>
    <s v="FCL"/>
    <m/>
    <n v="1"/>
    <n v="820"/>
    <n v="1"/>
    <n v="0"/>
    <n v="0"/>
    <n v="15556"/>
    <n v="26.49"/>
    <s v="Bangladesh"/>
    <n v="19"/>
    <n v="8"/>
    <x v="1"/>
    <x v="1"/>
    <m/>
    <m/>
    <m/>
    <m/>
  </r>
  <r>
    <s v="2016-05-27"/>
    <s v="2016-07-06"/>
    <s v="2016-07-11"/>
    <s v="2016-07-11"/>
    <n v="40"/>
    <n v="45"/>
    <x v="3"/>
    <s v="FOB"/>
    <s v="SEA"/>
    <n v="1"/>
    <s v="TGHU4450810"/>
    <s v="RAILWAY"/>
    <s v="GDYNIA"/>
    <s v="1"/>
    <s v="43188/2015/9"/>
    <n v="54"/>
    <s v="AW16"/>
    <s v="FASHION WEAR INT'L (AGENT)"/>
    <s v="CONSOLIDATION"/>
    <m/>
    <n v="1"/>
    <n v="895"/>
    <n v="0"/>
    <n v="1"/>
    <n v="0"/>
    <n v="18881"/>
    <n v="16.899999999999999"/>
    <s v="Bangladesh"/>
    <n v="12"/>
    <n v="5"/>
    <x v="2"/>
    <x v="1"/>
    <m/>
    <m/>
    <m/>
    <m/>
  </r>
  <r>
    <s v="2016-05-27"/>
    <s v="2016-07-06"/>
    <s v="2016-07-11"/>
    <s v="2016-07-11"/>
    <n v="40"/>
    <n v="45"/>
    <x v="3"/>
    <s v="FOB"/>
    <s v="SEA"/>
    <n v="1"/>
    <m/>
    <s v="RAILWAY"/>
    <s v="GDYNIA"/>
    <s v="1"/>
    <s v="697/2016/9"/>
    <n v="54"/>
    <s v="AW16"/>
    <s v="TEXZAM INTERNATIONAL (AGENT)"/>
    <s v="CONSOLIDATION"/>
    <m/>
    <n v="1"/>
    <n v="178"/>
    <m/>
    <m/>
    <m/>
    <n v="3999"/>
    <n v="16.23"/>
    <s v="Bangladesh"/>
    <n v="11"/>
    <n v="5"/>
    <x v="2"/>
    <x v="1"/>
    <m/>
    <m/>
    <m/>
    <m/>
  </r>
  <r>
    <s v="2016-05-28"/>
    <s v="2016-06-18"/>
    <s v="2016-06-23"/>
    <s v="2016-06-23"/>
    <n v="21"/>
    <n v="26"/>
    <x v="5"/>
    <s v="FOB"/>
    <s v="SEA"/>
    <n v="0"/>
    <s v="PONU1403393"/>
    <s v="TRUCK"/>
    <s v="HAMBURG"/>
    <s v="1"/>
    <s v="43190/2015/8"/>
    <n v="54"/>
    <s v="AW16"/>
    <s v="BLOOM CLOTHING CO. (AGENT)"/>
    <s v="FCL"/>
    <m/>
    <n v="1"/>
    <n v="952"/>
    <n v="0"/>
    <n v="1"/>
    <n v="0"/>
    <n v="18014"/>
    <n v="32.130000000000003"/>
    <s v="India"/>
    <n v="22"/>
    <n v="10"/>
    <x v="1"/>
    <x v="1"/>
    <m/>
    <m/>
    <m/>
    <m/>
  </r>
  <r>
    <s v="2016-05-28"/>
    <s v="2016-07-01"/>
    <s v="2016-07-11"/>
    <s v="2016-07-11"/>
    <n v="34"/>
    <n v="44"/>
    <x v="3"/>
    <s v="FOB"/>
    <s v="SEA"/>
    <n v="1"/>
    <s v="GLDU0396187"/>
    <s v="RAILWAY"/>
    <s v="GDAŃSK"/>
    <s v="1"/>
    <s v="1019/2016/6"/>
    <n v="54"/>
    <s v="AW16"/>
    <s v="TEX FASHION GLOBAL (AGENT)"/>
    <s v="CONSOLIDATION"/>
    <m/>
    <n v="1"/>
    <n v="238"/>
    <n v="1"/>
    <n v="0"/>
    <n v="0"/>
    <n v="2837"/>
    <n v="8.94"/>
    <s v="Bangladesh"/>
    <n v="6"/>
    <n v="3"/>
    <x v="2"/>
    <x v="1"/>
    <m/>
    <m/>
    <m/>
    <m/>
  </r>
  <r>
    <s v="2016-05-28"/>
    <s v="2016-07-01"/>
    <s v="2016-07-11"/>
    <s v="2016-07-11"/>
    <n v="34"/>
    <n v="44"/>
    <x v="3"/>
    <s v="FOB"/>
    <s v="SEA"/>
    <n v="1"/>
    <m/>
    <s v="RAILWAY"/>
    <s v="GDAŃSK"/>
    <s v="1"/>
    <s v="43192/2015/16"/>
    <n v="54"/>
    <s v="AW16"/>
    <s v="INNOVATION DESIGN (AGENT)"/>
    <s v="CONSOLIDATION"/>
    <m/>
    <n v="1"/>
    <n v="726"/>
    <m/>
    <m/>
    <m/>
    <n v="12315"/>
    <n v="20.41"/>
    <s v="Bangladesh"/>
    <n v="14"/>
    <n v="6"/>
    <x v="2"/>
    <x v="1"/>
    <m/>
    <m/>
    <m/>
    <m/>
  </r>
  <r>
    <s v="2016-05-28"/>
    <s v="2016-07-06"/>
    <s v="2016-07-11"/>
    <s v="2016-07-11"/>
    <n v="39"/>
    <n v="44"/>
    <x v="3"/>
    <s v="FOB"/>
    <s v="SEA"/>
    <n v="1"/>
    <s v="TGHU4450810"/>
    <s v="RAILWAY"/>
    <s v="GDYNIA"/>
    <s v="1"/>
    <s v="697/2016/12"/>
    <n v="54"/>
    <s v="AW16"/>
    <s v="TEXZAM INTERNATIONAL (AGENT)"/>
    <s v="CONSOLIDATION"/>
    <m/>
    <n v="1"/>
    <n v="373"/>
    <n v="0"/>
    <n v="1"/>
    <n v="0"/>
    <n v="8193"/>
    <n v="13.81"/>
    <s v="Bangladesh"/>
    <n v="10"/>
    <n v="4"/>
    <x v="2"/>
    <x v="1"/>
    <m/>
    <m/>
    <m/>
    <m/>
  </r>
  <r>
    <s v="2016-05-28"/>
    <s v="2016-07-06"/>
    <s v="2016-07-11"/>
    <s v="2016-07-11"/>
    <n v="39"/>
    <n v="44"/>
    <x v="3"/>
    <s v="FOB"/>
    <s v="SEA"/>
    <n v="1"/>
    <m/>
    <s v="RAILWAY"/>
    <s v="GDYNIA"/>
    <s v="1"/>
    <s v="697/2016/8"/>
    <n v="54"/>
    <s v="AW16"/>
    <s v="TEXZAM INTERNATIONAL (AGENT)"/>
    <s v="CONSOLIDATION"/>
    <m/>
    <n v="1"/>
    <n v="316"/>
    <m/>
    <m/>
    <m/>
    <n v="5269"/>
    <n v="9.1199999999999992"/>
    <s v="Bangladesh"/>
    <n v="6"/>
    <n v="3"/>
    <x v="2"/>
    <x v="1"/>
    <m/>
    <m/>
    <m/>
    <m/>
  </r>
  <r>
    <s v="2016-05-28"/>
    <s v="2016-07-06"/>
    <s v="2016-07-15"/>
    <s v="2016-07-15"/>
    <n v="39"/>
    <n v="48"/>
    <x v="1"/>
    <s v="FOB"/>
    <s v="SEA"/>
    <n v="1"/>
    <s v="LCL"/>
    <s v="TRUCK"/>
    <s v="GDAŃSK"/>
    <s v="1"/>
    <s v="1799/2016/5"/>
    <n v="52"/>
    <s v="AW16"/>
    <s v="HAILI ACCESSORIES"/>
    <s v="LCL"/>
    <m/>
    <n v="1"/>
    <n v="10"/>
    <n v="0"/>
    <n v="0"/>
    <n v="0"/>
    <n v="3150"/>
    <n v="0.8"/>
    <s v="People's Republic of China"/>
    <n v="1"/>
    <n v="0"/>
    <x v="2"/>
    <x v="1"/>
    <m/>
    <m/>
    <m/>
    <m/>
  </r>
  <r>
    <s v="2016-05-28"/>
    <s v="2016-07-11"/>
    <s v="2016-07-15"/>
    <s v="2016-07-15"/>
    <n v="44"/>
    <n v="48"/>
    <x v="1"/>
    <s v="FOB"/>
    <s v="SEA"/>
    <n v="1"/>
    <s v=""/>
    <s v="TRUCK"/>
    <s v="GDAŃSK"/>
    <s v="1"/>
    <s v="1305/2016/3"/>
    <n v="52"/>
    <s v="AW16"/>
    <s v="SHANGHAI BOSUN"/>
    <s v="LCL"/>
    <m/>
    <n v="1"/>
    <n v="287"/>
    <n v="0"/>
    <n v="0"/>
    <n v="0"/>
    <n v="4501"/>
    <n v="2.77"/>
    <s v="People's Republic of China"/>
    <n v="2"/>
    <n v="1"/>
    <x v="2"/>
    <x v="1"/>
    <m/>
    <m/>
    <m/>
    <m/>
  </r>
  <r>
    <s v="2016-05-28"/>
    <s v="2016-07-11"/>
    <s v="2016-07-15"/>
    <s v="2016-07-15"/>
    <n v="44"/>
    <n v="48"/>
    <x v="1"/>
    <s v="FOB"/>
    <s v="SEA"/>
    <n v="1"/>
    <m/>
    <s v="TRUCK"/>
    <s v="GDAŃSK"/>
    <s v="1"/>
    <s v="588/2016/5"/>
    <n v="52"/>
    <s v="AW16"/>
    <s v="BRIGHT SHOW INT.LTD"/>
    <s v="LCL"/>
    <m/>
    <n v="1"/>
    <n v="242"/>
    <n v="0"/>
    <n v="0"/>
    <n v="0"/>
    <n v="3150"/>
    <n v="2.4"/>
    <s v="People's Republic of China"/>
    <n v="2"/>
    <n v="1"/>
    <x v="2"/>
    <x v="1"/>
    <m/>
    <m/>
    <m/>
    <m/>
  </r>
  <r>
    <s v="2016-05-28"/>
    <s v="2016-07-11"/>
    <s v="2016-07-15"/>
    <s v="2016-07-15"/>
    <n v="44"/>
    <n v="48"/>
    <x v="1"/>
    <s v="FOB"/>
    <s v="SEA"/>
    <n v="1"/>
    <m/>
    <s v="TRUCK"/>
    <s v="GDAŃSK"/>
    <s v="1"/>
    <s v="62805/AW16/1"/>
    <n v="52"/>
    <s v="AW16"/>
    <s v="SUZHOU QINJIAN I/E"/>
    <s v="LCL"/>
    <m/>
    <n v="1"/>
    <n v="792"/>
    <n v="0"/>
    <n v="0"/>
    <n v="0"/>
    <n v="13001"/>
    <n v="11.66"/>
    <s v="People's Republic of China"/>
    <n v="8"/>
    <n v="3"/>
    <x v="2"/>
    <x v="1"/>
    <m/>
    <m/>
    <m/>
    <m/>
  </r>
  <r>
    <s v="2016-05-29"/>
    <s v="2016-06-29"/>
    <s v="2016-07-06"/>
    <s v="2016-07-06"/>
    <n v="31"/>
    <n v="38"/>
    <x v="5"/>
    <s v="FOB"/>
    <s v="SEA"/>
    <n v="0"/>
    <s v="MSKU2171121"/>
    <s v="TRUCK"/>
    <s v="GDAŃSK"/>
    <s v="1"/>
    <s v="43190/2015/7"/>
    <n v="54"/>
    <s v="AW16"/>
    <s v="BLOOM CLOTHING CO. (AGENT)"/>
    <s v="FCL"/>
    <m/>
    <n v="1"/>
    <n v="873"/>
    <n v="1"/>
    <n v="0"/>
    <n v="0"/>
    <n v="18481"/>
    <n v="12.84"/>
    <s v="India"/>
    <n v="9"/>
    <n v="4"/>
    <x v="2"/>
    <x v="1"/>
    <m/>
    <m/>
    <m/>
    <m/>
  </r>
  <r>
    <s v="2016-05-30"/>
    <s v="2016-07-07"/>
    <s v="2016-07-12"/>
    <s v="2016-07-12"/>
    <n v="38"/>
    <n v="43"/>
    <x v="0"/>
    <s v="FOB"/>
    <s v="SEA"/>
    <n v="0"/>
    <s v="PONU1879918"/>
    <s v="TRUCK"/>
    <s v="GDAŃSK"/>
    <s v="1"/>
    <s v="8068/2016/2"/>
    <n v="51"/>
    <s v="AW16"/>
    <s v="BOK CO., LTD."/>
    <s v="FCL"/>
    <m/>
    <n v="1"/>
    <n v="1840"/>
    <n v="0"/>
    <n v="1"/>
    <n v="0"/>
    <n v="14160"/>
    <n v="53.19"/>
    <s v="People's Republic of China"/>
    <n v="37"/>
    <n v="16"/>
    <x v="0"/>
    <x v="0"/>
    <m/>
    <m/>
    <m/>
    <m/>
  </r>
  <r>
    <s v="2016-05-30"/>
    <s v="2016-07-16"/>
    <s v="2016-07-21"/>
    <s v="2016-07-21"/>
    <n v="47"/>
    <n v="52"/>
    <x v="2"/>
    <s v="FOB"/>
    <s v="SEA"/>
    <n v="0"/>
    <s v="MRKU0088417"/>
    <s v="TRUCK"/>
    <s v="GDAŃSK"/>
    <s v="1"/>
    <s v="61735/AW16/1"/>
    <n v="52"/>
    <s v="AW16"/>
    <s v="QUANZHOU CEREALS O&amp;F"/>
    <s v="FCL"/>
    <m/>
    <n v="1"/>
    <n v="1612"/>
    <n v="0"/>
    <n v="1"/>
    <n v="0"/>
    <n v="28804"/>
    <n v="44.99"/>
    <s v="People's Republic of China"/>
    <n v="31"/>
    <n v="13"/>
    <x v="0"/>
    <x v="1"/>
    <m/>
    <m/>
    <m/>
    <m/>
  </r>
  <r>
    <s v="2016-05-30"/>
    <s v="2016-07-16"/>
    <s v="2016-07-21"/>
    <s v="2016-07-21"/>
    <n v="47"/>
    <n v="52"/>
    <x v="2"/>
    <s v="FOB"/>
    <s v="SEA"/>
    <n v="0"/>
    <s v="MSKU6446675"/>
    <s v="TRUCK"/>
    <s v="GDAŃSK"/>
    <s v="1"/>
    <s v="1037/2016/5"/>
    <n v="54"/>
    <s v="AW16"/>
    <s v="QUANZHOU CEREALS O&amp;F"/>
    <s v="FCL"/>
    <m/>
    <n v="1"/>
    <n v="968"/>
    <n v="0"/>
    <n v="1"/>
    <n v="0"/>
    <n v="19002"/>
    <n v="47.84"/>
    <s v="People's Republic of China"/>
    <n v="33"/>
    <n v="14"/>
    <x v="0"/>
    <x v="1"/>
    <m/>
    <m/>
    <m/>
    <m/>
  </r>
  <r>
    <s v="2016-05-30"/>
    <s v="2016-07-16"/>
    <s v="2016-07-21"/>
    <s v="2016-07-21"/>
    <n v="47"/>
    <n v="52"/>
    <x v="2"/>
    <s v="FOB"/>
    <s v="SEA"/>
    <n v="0"/>
    <s v="MSKU8821585"/>
    <s v="TRUCK"/>
    <s v="GDAŃSK"/>
    <s v="1"/>
    <s v="61735/AW16/2"/>
    <n v="52"/>
    <s v="AW16"/>
    <s v="QUANZHOU CEREALS O&amp;F"/>
    <s v="FCL"/>
    <m/>
    <n v="1"/>
    <n v="2515"/>
    <n v="0"/>
    <n v="0"/>
    <n v="1"/>
    <n v="45108"/>
    <n v="55.09"/>
    <s v="People's Republic of China"/>
    <n v="39"/>
    <n v="17"/>
    <x v="0"/>
    <x v="0"/>
    <m/>
    <m/>
    <m/>
    <m/>
  </r>
  <r>
    <s v="2016-05-31"/>
    <s v="2016-06-04"/>
    <s v="2016-06-13"/>
    <s v="2016-06-13"/>
    <n v="4"/>
    <n v="13"/>
    <x v="10"/>
    <s v="DDU"/>
    <s v="AIR"/>
    <n v="1"/>
    <s v="AIR"/>
    <s v="TRUCK"/>
    <s v="WARSZAWA"/>
    <s v="1"/>
    <s v="42575/2015/7"/>
    <n v="54"/>
    <s v="AW16"/>
    <s v="PADMA SATEL ARAB"/>
    <s v="AIR"/>
    <n v="1"/>
    <m/>
    <n v="1025"/>
    <n v="0"/>
    <n v="0"/>
    <n v="0"/>
    <n v="15572"/>
    <m/>
    <s v="Bangladesh"/>
    <n v="0"/>
    <n v="0"/>
    <x v="2"/>
    <x v="1"/>
    <m/>
    <m/>
    <m/>
    <m/>
  </r>
  <r>
    <s v="2016-05-31"/>
    <s v="2016-06-14"/>
    <s v="2016-06-16"/>
    <s v="2016-06-16"/>
    <n v="14"/>
    <n v="16"/>
    <x v="10"/>
    <s v="DDU"/>
    <s v="RAILWAY"/>
    <n v="1"/>
    <s v="LCL"/>
    <s v="RAILWAY"/>
    <s v="MAŁASZEWICZE"/>
    <s v="1"/>
    <s v="275/2016/7"/>
    <n v="54"/>
    <s v="AW16"/>
    <s v="SUMEC TEXTILE"/>
    <s v="LCL"/>
    <m/>
    <n v="1"/>
    <n v="361"/>
    <n v="0"/>
    <n v="0"/>
    <n v="0"/>
    <n v="3690"/>
    <n v="12.96"/>
    <s v="People's Republic of China"/>
    <n v="9"/>
    <n v="4"/>
    <x v="2"/>
    <x v="1"/>
    <m/>
    <m/>
    <m/>
    <m/>
  </r>
  <r>
    <s v="2016-05-31"/>
    <s v="2016-07-01"/>
    <s v="2016-07-05"/>
    <s v="2016-07-05"/>
    <n v="31"/>
    <n v="35"/>
    <x v="0"/>
    <s v="FOB"/>
    <s v="SEA"/>
    <n v="0"/>
    <s v="MRKU0676724"/>
    <s v="TRUCK"/>
    <s v="GDAŃSK"/>
    <s v="1"/>
    <s v="577/2016/9"/>
    <n v="54"/>
    <s v="AW16"/>
    <s v="NINGBO MIAORUI"/>
    <s v="FCL"/>
    <m/>
    <n v="1"/>
    <n v="1457"/>
    <n v="0"/>
    <n v="1"/>
    <n v="0"/>
    <n v="23637"/>
    <n v="45.37"/>
    <s v="People's Republic of China"/>
    <n v="32"/>
    <n v="14"/>
    <x v="0"/>
    <x v="1"/>
    <m/>
    <m/>
    <m/>
    <m/>
  </r>
  <r>
    <s v="2016-05-31"/>
    <s v="2016-07-01"/>
    <s v="2016-07-05"/>
    <s v="2016-07-05"/>
    <n v="31"/>
    <n v="35"/>
    <x v="0"/>
    <s v="FOB"/>
    <s v="SEA"/>
    <n v="0"/>
    <s v="MSKU0603885,MSKU9216568,YMLU3138511"/>
    <s v="TRUCK"/>
    <s v="GDAŃSK"/>
    <s v="1"/>
    <s v="7800/2016/1"/>
    <n v="51"/>
    <s v="AW16"/>
    <s v="VICAN FOOTWEAR"/>
    <s v="FCL"/>
    <m/>
    <n v="1"/>
    <n v="2458"/>
    <n v="1"/>
    <n v="0"/>
    <n v="2"/>
    <n v="19740"/>
    <n v="149.27000000000001"/>
    <s v="People's Republic of China"/>
    <n v="104"/>
    <n v="45"/>
    <x v="5"/>
    <x v="5"/>
    <m/>
    <m/>
    <m/>
    <m/>
  </r>
  <r>
    <m/>
    <m/>
    <m/>
    <m/>
    <m/>
    <m/>
    <x v="6"/>
    <m/>
    <s v="SEA"/>
    <m/>
    <m/>
    <m/>
    <m/>
    <m/>
    <m/>
    <m/>
    <m/>
    <m/>
    <s v="FCL"/>
    <m/>
    <n v="1"/>
    <m/>
    <m/>
    <m/>
    <m/>
    <m/>
    <m/>
    <m/>
    <n v="0"/>
    <n v="0"/>
    <x v="5"/>
    <x v="4"/>
    <m/>
    <m/>
    <m/>
    <m/>
  </r>
  <r>
    <s v="2016-05-31"/>
    <s v="2016-07-01"/>
    <s v="2016-07-06"/>
    <s v="2016-07-06"/>
    <n v="31"/>
    <n v="36"/>
    <x v="0"/>
    <s v="FOB"/>
    <s v="SEA"/>
    <n v="0"/>
    <s v="MSKU3905997"/>
    <s v="TRUCK"/>
    <s v="GDAŃSK"/>
    <s v="1"/>
    <s v="8068/2016/5"/>
    <n v="51"/>
    <s v="AW16"/>
    <s v="BOK CO., LTD."/>
    <s v="FCL"/>
    <m/>
    <n v="1"/>
    <n v="667"/>
    <n v="1"/>
    <n v="0"/>
    <n v="0"/>
    <n v="5316"/>
    <n v="26.2"/>
    <s v="People's Republic of China"/>
    <n v="18"/>
    <n v="8"/>
    <x v="1"/>
    <x v="1"/>
    <m/>
    <m/>
    <m/>
    <m/>
  </r>
  <r>
    <s v="2016-05-31"/>
    <s v="2016-07-01"/>
    <s v="2016-07-06"/>
    <s v="2016-07-06"/>
    <n v="31"/>
    <n v="36"/>
    <x v="0"/>
    <s v="FOB"/>
    <s v="SEA"/>
    <n v="0"/>
    <s v="TGHU1658586"/>
    <s v="TRUCK"/>
    <s v="GDAŃSK"/>
    <s v="1"/>
    <s v="9345/2016/2"/>
    <n v="51"/>
    <s v="AW16"/>
    <s v="XIAMEN OCEAN IMP."/>
    <s v="FCL"/>
    <m/>
    <n v="1"/>
    <n v="587"/>
    <n v="1"/>
    <n v="0"/>
    <n v="0"/>
    <n v="3920"/>
    <n v="29.42"/>
    <s v="People's Republic of China"/>
    <n v="21"/>
    <n v="9"/>
    <x v="1"/>
    <x v="1"/>
    <m/>
    <m/>
    <m/>
    <m/>
  </r>
  <r>
    <s v="2016-05-31"/>
    <s v="2016-07-06"/>
    <s v="2016-07-15"/>
    <s v="2016-07-15"/>
    <n v="36"/>
    <n v="45"/>
    <x v="0"/>
    <s v="FOB"/>
    <s v="SEA"/>
    <n v="1"/>
    <s v="LCL"/>
    <s v="TRUCK"/>
    <s v="GDAŃSK"/>
    <s v="1"/>
    <s v="5669/2016/1"/>
    <n v="52"/>
    <s v="AW16"/>
    <s v="NINGBO HAITIAN"/>
    <s v="LCL"/>
    <m/>
    <n v="1"/>
    <n v="57"/>
    <n v="0"/>
    <n v="0"/>
    <n v="0"/>
    <n v="19596"/>
    <n v="4.0999999999999996"/>
    <s v="People's Republic of China"/>
    <n v="3"/>
    <n v="1"/>
    <x v="2"/>
    <x v="1"/>
    <m/>
    <m/>
    <m/>
    <m/>
  </r>
  <r>
    <s v="2016-06-01"/>
    <s v="2016-06-07"/>
    <s v="2016-06-10"/>
    <s v="2016-06-10"/>
    <n v="6"/>
    <n v="9"/>
    <x v="10"/>
    <s v="DDU"/>
    <s v="AIR"/>
    <n v="1"/>
    <s v="AIR"/>
    <s v="TRUCK"/>
    <s v="WARSZAWA"/>
    <s v="1"/>
    <s v="278/2016/8"/>
    <n v="54"/>
    <s v="AW16"/>
    <s v="XIAMEN KINGLAND"/>
    <s v="AIR"/>
    <n v="1"/>
    <m/>
    <n v="653"/>
    <n v="0"/>
    <n v="0"/>
    <n v="0"/>
    <n v="9431"/>
    <m/>
    <s v="People's Republic of China"/>
    <n v="0"/>
    <n v="0"/>
    <x v="2"/>
    <x v="1"/>
    <m/>
    <m/>
    <m/>
    <m/>
  </r>
  <r>
    <s v="2016-06-01"/>
    <s v="2016-07-07"/>
    <s v="2016-07-15"/>
    <s v="2016-07-15"/>
    <n v="36"/>
    <n v="44"/>
    <x v="3"/>
    <s v="FOB"/>
    <s v="SEA"/>
    <n v="1"/>
    <s v="MRKU2716430"/>
    <s v="RAILWAY"/>
    <s v="GDAŃSK"/>
    <s v="1"/>
    <s v="1019/2016/8"/>
    <n v="54"/>
    <s v="AW16"/>
    <s v="TEX FASHION GLOBAL (AGENT)"/>
    <s v="CONSOLIDATION"/>
    <m/>
    <n v="1"/>
    <n v="297"/>
    <n v="0"/>
    <n v="0"/>
    <n v="1"/>
    <n v="3003"/>
    <n v="5.94"/>
    <s v="Bangladesh"/>
    <n v="4"/>
    <n v="2"/>
    <x v="2"/>
    <x v="1"/>
    <m/>
    <m/>
    <m/>
    <m/>
  </r>
  <r>
    <s v="2016-06-01"/>
    <s v="2016-07-07"/>
    <s v="2016-07-15"/>
    <s v="2016-07-15"/>
    <n v="36"/>
    <n v="44"/>
    <x v="3"/>
    <s v="FOB"/>
    <s v="SEA"/>
    <n v="1"/>
    <m/>
    <s v="RAILWAY"/>
    <s v="GDAŃSK"/>
    <s v="1"/>
    <s v="1019/2016/9"/>
    <n v="54"/>
    <s v="AW16"/>
    <s v="TEX FASHION GLOBAL (AGENT)"/>
    <s v="CONSOLIDATION"/>
    <m/>
    <n v="1"/>
    <n v="333"/>
    <m/>
    <m/>
    <m/>
    <n v="5479"/>
    <n v="5.42"/>
    <s v="Bangladesh"/>
    <n v="4"/>
    <n v="2"/>
    <x v="2"/>
    <x v="1"/>
    <m/>
    <m/>
    <m/>
    <m/>
  </r>
  <r>
    <s v="2016-06-01"/>
    <s v="2016-07-07"/>
    <s v="2016-07-15"/>
    <s v="2016-07-15"/>
    <n v="36"/>
    <n v="44"/>
    <x v="3"/>
    <s v="FOB"/>
    <s v="SEA"/>
    <n v="1"/>
    <m/>
    <s v="RAILWAY"/>
    <s v="GDAŃSK"/>
    <s v="1"/>
    <s v="571/2016/2"/>
    <n v="54"/>
    <s v="AW16"/>
    <s v="FASHIONTEX (AGENT)"/>
    <s v="CONSOLIDATION"/>
    <m/>
    <n v="1"/>
    <n v="674"/>
    <m/>
    <m/>
    <m/>
    <n v="11786"/>
    <n v="23.71"/>
    <s v="Bangladesh"/>
    <n v="17"/>
    <n v="7"/>
    <x v="1"/>
    <x v="1"/>
    <m/>
    <m/>
    <m/>
    <m/>
  </r>
  <r>
    <s v="2016-06-01"/>
    <s v="2016-07-07"/>
    <s v="2016-07-15"/>
    <s v="2016-07-15"/>
    <n v="36"/>
    <n v="44"/>
    <x v="3"/>
    <s v="FOB"/>
    <s v="SEA"/>
    <n v="1"/>
    <m/>
    <s v="RAILWAY"/>
    <s v="GDAŃSK"/>
    <s v="1"/>
    <s v="697/2016/13"/>
    <n v="54"/>
    <s v="AW16"/>
    <s v="TEXZAM INTERNATIONAL (AGENT)"/>
    <s v="CONSOLIDATION"/>
    <m/>
    <n v="1"/>
    <n v="1058"/>
    <m/>
    <m/>
    <m/>
    <n v="14193"/>
    <n v="34.479999999999997"/>
    <s v="Bangladesh"/>
    <n v="24"/>
    <n v="10"/>
    <x v="1"/>
    <x v="1"/>
    <m/>
    <m/>
    <m/>
    <m/>
  </r>
  <r>
    <s v="2016-06-03"/>
    <s v="2016-07-11"/>
    <s v="2016-07-15"/>
    <s v="2016-07-15"/>
    <n v="38"/>
    <n v="42"/>
    <x v="1"/>
    <s v="FOB"/>
    <s v="SEA"/>
    <n v="0"/>
    <s v="TGHU4191670"/>
    <s v="RAILWAY"/>
    <s v="GDAŃSK"/>
    <s v="1"/>
    <s v="275/2016/2"/>
    <n v="54"/>
    <s v="AW16"/>
    <s v="SUMEC TEXTILE"/>
    <s v="FCL"/>
    <m/>
    <n v="1"/>
    <n v="856"/>
    <n v="0"/>
    <n v="1"/>
    <n v="0"/>
    <n v="9585"/>
    <n v="45.9"/>
    <s v="People's Republic of China"/>
    <n v="32"/>
    <n v="14"/>
    <x v="0"/>
    <x v="1"/>
    <m/>
    <m/>
    <m/>
    <m/>
  </r>
  <r>
    <s v="2016-06-04"/>
    <s v="2016-07-07"/>
    <s v="2016-07-15"/>
    <s v="2016-07-15"/>
    <n v="33"/>
    <n v="41"/>
    <x v="3"/>
    <s v="FOB"/>
    <s v="SEA"/>
    <n v="0"/>
    <s v="MSKU5080318"/>
    <s v="RAILWAY"/>
    <s v="GDAŃSK"/>
    <s v="1"/>
    <s v="43188/2015/13"/>
    <n v="54"/>
    <s v="AW16"/>
    <s v="FASHION WEAR INT'L (AGENT)"/>
    <s v="FCL"/>
    <m/>
    <n v="1"/>
    <n v="792"/>
    <n v="1"/>
    <n v="0"/>
    <n v="0"/>
    <n v="14475"/>
    <n v="25.2"/>
    <s v="Bangladesh"/>
    <n v="18"/>
    <n v="8"/>
    <x v="1"/>
    <x v="1"/>
    <m/>
    <m/>
    <m/>
    <m/>
  </r>
  <r>
    <s v="2016-06-04"/>
    <s v="2016-07-10"/>
    <s v="2016-07-14"/>
    <s v="2016-07-14"/>
    <n v="36"/>
    <n v="40"/>
    <x v="2"/>
    <s v="FOB"/>
    <s v="SEA"/>
    <n v="0"/>
    <s v="HLXU3334338"/>
    <s v="TRUCK"/>
    <s v="HAMBURG"/>
    <s v="1"/>
    <s v="7533/2016/5"/>
    <n v="54"/>
    <s v="AW16"/>
    <s v="QUANZHOU HONGTU"/>
    <s v="FCL"/>
    <m/>
    <n v="1"/>
    <n v="1620"/>
    <n v="1"/>
    <n v="0"/>
    <n v="0"/>
    <n v="12038"/>
    <n v="27.75"/>
    <s v="People's Republic of China"/>
    <n v="19"/>
    <n v="8"/>
    <x v="1"/>
    <x v="1"/>
    <m/>
    <m/>
    <m/>
    <m/>
  </r>
  <r>
    <s v="2016-06-04"/>
    <s v="2016-07-11"/>
    <s v="2016-07-14"/>
    <s v="2016-07-14"/>
    <n v="37"/>
    <n v="40"/>
    <x v="2"/>
    <s v="FOB"/>
    <s v="SEA"/>
    <n v="0"/>
    <s v="TCLU4790690"/>
    <s v="TRUCK"/>
    <s v="HAMBURG"/>
    <s v="1"/>
    <s v="7533/2016/6"/>
    <n v="54"/>
    <s v="AW16"/>
    <s v="QUANZHOU HONGTU"/>
    <s v="FCL"/>
    <m/>
    <n v="1"/>
    <n v="2654"/>
    <n v="0"/>
    <n v="1"/>
    <n v="0"/>
    <n v="21299"/>
    <n v="56.39"/>
    <s v="People's Republic of China"/>
    <n v="39"/>
    <n v="17"/>
    <x v="0"/>
    <x v="0"/>
    <m/>
    <m/>
    <m/>
    <m/>
  </r>
  <r>
    <s v="2016-06-04"/>
    <s v="2016-07-11"/>
    <s v="2016-07-15"/>
    <s v="2016-07-15"/>
    <n v="37"/>
    <n v="41"/>
    <x v="1"/>
    <s v="FOB"/>
    <s v="SEA"/>
    <n v="1"/>
    <s v="LCL"/>
    <s v="TRUCK"/>
    <s v="GDAŃSK"/>
    <s v="1"/>
    <s v="43063/2015/6"/>
    <n v="52"/>
    <s v="AW16"/>
    <s v="SUZHOU QINJIAN I/E"/>
    <s v="LCL"/>
    <m/>
    <n v="1"/>
    <n v="512"/>
    <n v="0"/>
    <n v="0"/>
    <n v="0"/>
    <n v="7200"/>
    <n v="5.51"/>
    <s v="People's Republic of China"/>
    <n v="4"/>
    <n v="2"/>
    <x v="2"/>
    <x v="1"/>
    <m/>
    <m/>
    <m/>
    <m/>
  </r>
  <r>
    <s v="2016-06-06"/>
    <s v="2016-06-14"/>
    <s v="2016-06-24"/>
    <s v="2016-06-24"/>
    <n v="8"/>
    <n v="18"/>
    <x v="10"/>
    <s v="DDU"/>
    <s v="RAILWAY"/>
    <n v="1"/>
    <s v="LCL"/>
    <s v="RAILWAY"/>
    <s v="MAŁASZEWICZE"/>
    <s v="1"/>
    <s v="276/2016/2"/>
    <n v="54"/>
    <s v="AW16"/>
    <s v="XIAMEN JUSTSUN"/>
    <s v="LCL"/>
    <m/>
    <n v="1"/>
    <n v="315"/>
    <n v="0"/>
    <n v="0"/>
    <n v="0"/>
    <n v="4891"/>
    <n v="5.98"/>
    <s v="People's Republic of China"/>
    <n v="4"/>
    <n v="2"/>
    <x v="2"/>
    <x v="1"/>
    <m/>
    <m/>
    <m/>
    <m/>
  </r>
  <r>
    <s v="2016-06-06"/>
    <s v="2016-07-05"/>
    <s v="2016-07-12"/>
    <s v="2016-07-12"/>
    <n v="29"/>
    <n v="36"/>
    <x v="16"/>
    <s v="FOB"/>
    <s v="SEA"/>
    <n v="0"/>
    <s v="GLDU3200488"/>
    <s v="RAILWAY"/>
    <s v="GDYNIA"/>
    <s v="1"/>
    <s v="688/2016/5"/>
    <n v="54"/>
    <s v="AW16"/>
    <s v="SANGOTRA FASHIONS"/>
    <s v="FCL"/>
    <m/>
    <n v="1"/>
    <n v="935"/>
    <n v="1"/>
    <n v="0"/>
    <n v="0"/>
    <n v="19580"/>
    <n v="29.78"/>
    <s v="India"/>
    <n v="21"/>
    <n v="9"/>
    <x v="1"/>
    <x v="1"/>
    <m/>
    <m/>
    <m/>
    <m/>
  </r>
  <r>
    <s v="2016-06-06"/>
    <s v="2016-07-07"/>
    <s v="2016-07-14"/>
    <s v="2016-07-14"/>
    <n v="31"/>
    <n v="38"/>
    <x v="0"/>
    <s v="FOB"/>
    <s v="SEA"/>
    <n v="0"/>
    <s v="TGHU069200"/>
    <s v="RAILWAY"/>
    <s v="GDAŃSK"/>
    <s v="1"/>
    <s v="7559/2016/4"/>
    <n v="51"/>
    <s v="AW16"/>
    <s v="ZHEJIANG YUHONG"/>
    <s v="FCL"/>
    <m/>
    <n v="1"/>
    <n v="377"/>
    <n v="1"/>
    <n v="0"/>
    <n v="0"/>
    <n v="5400"/>
    <n v="25.54"/>
    <s v="People's Republic of China"/>
    <n v="18"/>
    <n v="8"/>
    <x v="1"/>
    <x v="1"/>
    <m/>
    <m/>
    <m/>
    <m/>
  </r>
  <r>
    <s v="2016-06-06"/>
    <s v="2016-07-11"/>
    <s v="2016-07-15"/>
    <s v="2016-07-15"/>
    <n v="35"/>
    <n v="39"/>
    <x v="0"/>
    <s v="FOB"/>
    <s v="SEA"/>
    <n v="1"/>
    <s v="LCL"/>
    <s v="TRUCK"/>
    <s v="GDAŃSK"/>
    <s v="1"/>
    <s v="928/2016/2"/>
    <n v="54"/>
    <s v="AW16"/>
    <s v="NINGBO HEYU INT."/>
    <s v="LCL"/>
    <m/>
    <n v="1"/>
    <n v="33"/>
    <n v="0"/>
    <n v="0"/>
    <n v="0"/>
    <n v="1102"/>
    <n v="1.1299999999999999"/>
    <s v="People's Republic of China"/>
    <n v="1"/>
    <n v="0"/>
    <x v="2"/>
    <x v="1"/>
    <m/>
    <m/>
    <m/>
    <m/>
  </r>
  <r>
    <s v="2016-06-07"/>
    <s v="2016-06-09"/>
    <s v="2016-06-14"/>
    <s v="2016-06-14"/>
    <n v="2"/>
    <n v="7"/>
    <x v="10"/>
    <s v="DDU"/>
    <s v="AIR"/>
    <n v="1"/>
    <s v="AIR"/>
    <s v="TRUCK"/>
    <s v="WARSZAWA"/>
    <s v="1"/>
    <s v="43188/2015/7"/>
    <n v="54"/>
    <s v="AW16"/>
    <s v="FASHION WEAR INT'L (AGENT)"/>
    <s v="AIR"/>
    <n v="1"/>
    <m/>
    <n v="996"/>
    <n v="0"/>
    <n v="0"/>
    <n v="0"/>
    <n v="24696"/>
    <n v="14.78"/>
    <s v="Bangladesh"/>
    <n v="10"/>
    <n v="4"/>
    <x v="2"/>
    <x v="1"/>
    <m/>
    <m/>
    <m/>
    <m/>
  </r>
  <r>
    <s v="2016-06-07"/>
    <s v="2016-07-22"/>
    <s v="2016-07-27"/>
    <s v="2016-07-27"/>
    <n v="45"/>
    <n v="50"/>
    <x v="2"/>
    <s v="FOB"/>
    <s v="SEA"/>
    <n v="0"/>
    <s v="MSKU6391037,MVIU0009282"/>
    <s v="RAILWAY"/>
    <s v="GDAŃSK"/>
    <s v="1"/>
    <s v="7800/2016/2"/>
    <n v="51"/>
    <s v="AW16"/>
    <s v="VICAN FOOTWEAR"/>
    <s v="FCL"/>
    <m/>
    <n v="1"/>
    <n v="2339"/>
    <n v="0"/>
    <n v="1"/>
    <n v="1"/>
    <n v="24180"/>
    <n v="106.08"/>
    <s v="People's Republic of China"/>
    <n v="74"/>
    <n v="32"/>
    <x v="5"/>
    <x v="5"/>
    <m/>
    <m/>
    <m/>
    <m/>
  </r>
  <r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x v="6"/>
    <x v="4"/>
    <m/>
    <m/>
    <m/>
    <m/>
  </r>
  <r>
    <s v="2016-06-08"/>
    <s v="2016-06-22"/>
    <s v="2016-06-30"/>
    <s v="2016-06-30"/>
    <n v="14"/>
    <n v="22"/>
    <x v="10"/>
    <s v="DDU"/>
    <s v="SEA-AIR"/>
    <n v="1"/>
    <s v="AIR"/>
    <s v="TRUCK"/>
    <s v="WARSZAWA"/>
    <s v="1"/>
    <s v="43185/2015/8"/>
    <n v="54"/>
    <s v="AW16"/>
    <s v="ASROTEX"/>
    <s v="AIR"/>
    <n v="1"/>
    <m/>
    <n v="1084"/>
    <n v="0"/>
    <n v="0"/>
    <n v="0"/>
    <n v="22260"/>
    <n v="38.47"/>
    <s v="Bangladesh"/>
    <n v="27"/>
    <n v="12"/>
    <x v="1"/>
    <x v="1"/>
    <m/>
    <m/>
    <m/>
    <m/>
  </r>
  <r>
    <s v="2016-06-08"/>
    <s v="2016-06-22"/>
    <s v="2016-06-30"/>
    <s v="2016-06-30"/>
    <n v="14"/>
    <n v="22"/>
    <x v="10"/>
    <s v="DDU"/>
    <s v="SEA-AIR"/>
    <n v="1"/>
    <s v="AIR"/>
    <s v="TRUCK"/>
    <s v="WARSZAWA"/>
    <s v="1"/>
    <s v="43185/2015/9"/>
    <n v="54"/>
    <s v="AW16"/>
    <s v="ASROTEX"/>
    <s v="AIR"/>
    <n v="1"/>
    <m/>
    <n v="1110"/>
    <n v="0"/>
    <n v="0"/>
    <n v="0"/>
    <n v="26036"/>
    <n v="22.5"/>
    <s v="Bangladesh"/>
    <n v="16"/>
    <n v="7"/>
    <x v="1"/>
    <x v="1"/>
    <m/>
    <m/>
    <m/>
    <m/>
  </r>
  <r>
    <s v="2016-06-08"/>
    <s v="2016-07-07"/>
    <s v="2016-07-13"/>
    <s v="2016-07-13"/>
    <n v="29"/>
    <n v="35"/>
    <x v="12"/>
    <s v="FOB"/>
    <s v="SEA"/>
    <n v="0"/>
    <s v="MRKU5290924"/>
    <s v="RAILWAY"/>
    <s v="GDAŃSK"/>
    <s v="1"/>
    <s v="7536/2016/2"/>
    <n v="51"/>
    <s v="AW16"/>
    <s v="YONGXINGLONG CHILDRE"/>
    <s v="FCL"/>
    <m/>
    <n v="1"/>
    <n v="765"/>
    <n v="0"/>
    <n v="0"/>
    <n v="1"/>
    <n v="10000"/>
    <n v="54.39"/>
    <s v="People's Republic of China"/>
    <n v="38"/>
    <n v="16"/>
    <x v="0"/>
    <x v="0"/>
    <m/>
    <m/>
    <m/>
    <m/>
  </r>
  <r>
    <s v="2016-06-08"/>
    <s v="2016-07-07"/>
    <s v="2016-07-13"/>
    <s v="2016-07-13"/>
    <n v="29"/>
    <n v="35"/>
    <x v="4"/>
    <s v="FOB"/>
    <s v="SEA"/>
    <n v="0"/>
    <s v="MRKU0943190,SCMU4008551"/>
    <s v="RAILWAY"/>
    <s v="GDAŃSK"/>
    <s v="1"/>
    <s v="8298/2016/3"/>
    <n v="51"/>
    <s v="AW16"/>
    <s v="EASTERN CHARM LIMITD"/>
    <s v="FCL"/>
    <m/>
    <n v="1"/>
    <n v="1128"/>
    <n v="0"/>
    <n v="2"/>
    <n v="0"/>
    <n v="12380"/>
    <n v="84.4"/>
    <s v="People's Republic of China"/>
    <n v="59"/>
    <n v="25"/>
    <x v="3"/>
    <x v="0"/>
    <m/>
    <m/>
    <m/>
    <m/>
  </r>
  <r>
    <s v="2016-06-08"/>
    <s v="2016-07-07"/>
    <s v="2016-07-14"/>
    <s v="2016-07-14"/>
    <n v="29"/>
    <n v="36"/>
    <x v="12"/>
    <s v="FOB"/>
    <s v="SEA"/>
    <n v="0"/>
    <s v="PONU1466637"/>
    <s v="RAILWAY"/>
    <s v="GDAŃSK"/>
    <s v="1"/>
    <s v="7769/2016/3"/>
    <n v="51"/>
    <s v="AW16"/>
    <s v="BEEKO"/>
    <s v="FCL"/>
    <m/>
    <n v="1"/>
    <n v="706"/>
    <n v="0"/>
    <n v="1"/>
    <n v="0"/>
    <n v="7399"/>
    <n v="49.37"/>
    <s v="People's Republic of China"/>
    <n v="35"/>
    <n v="15"/>
    <x v="0"/>
    <x v="0"/>
    <m/>
    <m/>
    <m/>
    <m/>
  </r>
  <r>
    <s v="2016-06-11"/>
    <s v="2016-06-24"/>
    <s v="2016-07-05"/>
    <s v="2016-07-05"/>
    <n v="13"/>
    <n v="24"/>
    <x v="10"/>
    <s v="DDU"/>
    <s v="RAILWAY"/>
    <n v="0"/>
    <s v="CLHU8728627"/>
    <s v="RAILWAY"/>
    <s v="MAŁASZEWICZE"/>
    <s v="1"/>
    <s v="61735/AW16/3"/>
    <n v="52"/>
    <s v="AW16"/>
    <s v="QUANZHOU CEREALS O&amp;F"/>
    <s v="FCL"/>
    <m/>
    <n v="1"/>
    <n v="2497"/>
    <n v="0"/>
    <n v="1"/>
    <n v="0"/>
    <n v="43829"/>
    <n v="51.05"/>
    <s v="People's Republic of China"/>
    <n v="36"/>
    <n v="15"/>
    <x v="0"/>
    <x v="0"/>
    <m/>
    <m/>
    <m/>
    <m/>
  </r>
  <r>
    <s v="2016-06-11"/>
    <s v="2016-07-16"/>
    <s v="2016-07-22"/>
    <s v="2016-07-22"/>
    <n v="35"/>
    <n v="41"/>
    <x v="1"/>
    <s v="FOB"/>
    <s v="SEA"/>
    <n v="1"/>
    <s v="LCL"/>
    <s v="TRUCK"/>
    <s v="GDAŃSK"/>
    <s v="1"/>
    <s v="8496/2016/1"/>
    <n v="52"/>
    <s v="AW16"/>
    <s v="ZHANGJIAGANG ORCA"/>
    <s v="LCL"/>
    <m/>
    <n v="1"/>
    <n v="58"/>
    <n v="0"/>
    <n v="0"/>
    <n v="0"/>
    <n v="14400"/>
    <n v="3.2"/>
    <s v="People's Republic of China"/>
    <n v="2"/>
    <n v="1"/>
    <x v="2"/>
    <x v="1"/>
    <m/>
    <m/>
    <m/>
    <m/>
  </r>
  <r>
    <s v="2016-06-13"/>
    <s v="2016-06-15"/>
    <s v="2016-06-20"/>
    <s v="2016-06-20"/>
    <n v="2"/>
    <n v="7"/>
    <x v="10"/>
    <s v="DDU"/>
    <s v="AIR"/>
    <n v="1"/>
    <s v="AIR"/>
    <s v="TRUCK"/>
    <s v="FRANKFURT"/>
    <s v="1"/>
    <s v="43189/2015/7"/>
    <n v="54"/>
    <s v="AW16"/>
    <s v="SAILOR MOON CLOTHING LTD (AGENT)"/>
    <s v="AIR"/>
    <n v="1"/>
    <m/>
    <n v="575"/>
    <n v="0"/>
    <n v="0"/>
    <n v="0"/>
    <n v="8625"/>
    <n v="16.559999999999999"/>
    <s v="Bangladesh"/>
    <n v="12"/>
    <n v="5"/>
    <x v="2"/>
    <x v="1"/>
    <m/>
    <m/>
    <m/>
    <m/>
  </r>
  <r>
    <s v="2016-06-13"/>
    <s v="2016-06-15"/>
    <s v="2016-06-20"/>
    <s v="2016-06-20"/>
    <n v="2"/>
    <n v="7"/>
    <x v="10"/>
    <s v="DDU"/>
    <s v="AIR"/>
    <n v="1"/>
    <s v="AIR"/>
    <s v="TRUCK"/>
    <s v="FRANKFURT"/>
    <s v="1"/>
    <s v="572/2016/1"/>
    <n v="52"/>
    <s v="AW16"/>
    <s v="TRANSFIGURE CLOTHING (AGENT)"/>
    <s v="AIR"/>
    <n v="1"/>
    <m/>
    <n v="233"/>
    <n v="0"/>
    <n v="0"/>
    <n v="0"/>
    <n v="2240"/>
    <n v="1.66"/>
    <s v="Bangladesh"/>
    <n v="1"/>
    <n v="0"/>
    <x v="2"/>
    <x v="1"/>
    <m/>
    <m/>
    <m/>
    <m/>
  </r>
  <r>
    <s v="2016-06-13"/>
    <s v="2016-06-16"/>
    <s v="2016-06-22"/>
    <s v="2016-06-22"/>
    <n v="3"/>
    <n v="9"/>
    <x v="10"/>
    <s v="DDU"/>
    <s v="AIR"/>
    <n v="1"/>
    <s v="AIR"/>
    <s v="TRUCK"/>
    <s v="FRANKFURT"/>
    <s v="1"/>
    <s v="569/2016/5"/>
    <n v="54"/>
    <s v="AW16"/>
    <s v="SANTEX INC"/>
    <s v="AIR"/>
    <n v="1"/>
    <m/>
    <n v="688"/>
    <n v="0"/>
    <n v="0"/>
    <n v="0"/>
    <n v="12852"/>
    <n v="9.6"/>
    <s v="India"/>
    <n v="7"/>
    <n v="3"/>
    <x v="2"/>
    <x v="1"/>
    <m/>
    <m/>
    <m/>
    <m/>
  </r>
  <r>
    <s v="2016-06-13"/>
    <s v="2016-07-19"/>
    <s v="2016-07-22"/>
    <s v="2016-07-22"/>
    <n v="36"/>
    <n v="39"/>
    <x v="3"/>
    <s v="FOB"/>
    <s v="SEA"/>
    <n v="1"/>
    <s v="HLXU8225601"/>
    <s v="TRUCK"/>
    <s v="GDYNIA"/>
    <s v="1"/>
    <s v="1019/2016/10"/>
    <n v="54"/>
    <s v="AW16"/>
    <s v="TEX FASHION GLOBAL (AGENT)"/>
    <s v="CONSOLIDATION"/>
    <m/>
    <n v="1"/>
    <n v="331"/>
    <n v="0"/>
    <n v="0"/>
    <n v="1"/>
    <n v="6634"/>
    <n v="9.5299999999999994"/>
    <s v="Bangladesh"/>
    <n v="7"/>
    <n v="3"/>
    <x v="2"/>
    <x v="1"/>
    <m/>
    <m/>
    <m/>
    <m/>
  </r>
  <r>
    <s v="2016-06-13"/>
    <s v="2016-07-19"/>
    <s v="2016-07-22"/>
    <s v="2016-07-22"/>
    <n v="36"/>
    <n v="39"/>
    <x v="3"/>
    <s v="FOB"/>
    <s v="SEA"/>
    <n v="1"/>
    <m/>
    <s v="TRUCK"/>
    <s v="GDYNIA"/>
    <s v="1"/>
    <s v="1019/2016/2"/>
    <n v="54"/>
    <s v="AW16"/>
    <s v="TEX FASHION GLOBAL (AGENT)"/>
    <s v="CONSOLIDATION"/>
    <m/>
    <n v="1"/>
    <n v="575"/>
    <m/>
    <m/>
    <m/>
    <n v="7440"/>
    <n v="16.03"/>
    <s v="Bangladesh"/>
    <n v="11"/>
    <n v="5"/>
    <x v="2"/>
    <x v="1"/>
    <m/>
    <m/>
    <m/>
    <m/>
  </r>
  <r>
    <s v="2016-06-13"/>
    <s v="2016-07-19"/>
    <s v="2016-07-22"/>
    <s v="2016-07-22"/>
    <n v="36"/>
    <n v="39"/>
    <x v="3"/>
    <s v="FOB"/>
    <s v="SEA"/>
    <n v="1"/>
    <m/>
    <s v="TRUCK"/>
    <s v="GDYNIA"/>
    <s v="1"/>
    <s v="1019/2016/7"/>
    <n v="54"/>
    <s v="AW16"/>
    <s v="TEX FASHION GLOBAL (AGENT)"/>
    <s v="CONSOLIDATION"/>
    <m/>
    <n v="1"/>
    <n v="409"/>
    <m/>
    <m/>
    <m/>
    <n v="6127"/>
    <n v="9.98"/>
    <s v="Bangladesh"/>
    <n v="7"/>
    <n v="3"/>
    <x v="2"/>
    <x v="1"/>
    <m/>
    <m/>
    <m/>
    <m/>
  </r>
  <r>
    <s v="2016-06-13"/>
    <s v="2016-07-19"/>
    <s v="2016-07-22"/>
    <s v="2016-07-22"/>
    <n v="36"/>
    <n v="39"/>
    <x v="3"/>
    <s v="FOB"/>
    <s v="SEA"/>
    <n v="1"/>
    <m/>
    <s v="TRUCK"/>
    <s v="GDYNIA"/>
    <s v="1"/>
    <s v="43188/2015/12"/>
    <n v="54"/>
    <s v="AW16"/>
    <s v="FASHION WEAR INT'L (AGENT)"/>
    <s v="CONSOLIDATION"/>
    <m/>
    <n v="1"/>
    <n v="1177"/>
    <m/>
    <m/>
    <m/>
    <n v="19591"/>
    <n v="31.65"/>
    <s v="Bangladesh"/>
    <n v="22"/>
    <n v="9"/>
    <x v="1"/>
    <x v="1"/>
    <m/>
    <m/>
    <m/>
    <m/>
  </r>
  <r>
    <s v="2016-06-17"/>
    <s v="2016-07-25"/>
    <s v="2016-07-29"/>
    <s v="2016-07-29"/>
    <n v="38"/>
    <n v="42"/>
    <x v="1"/>
    <s v="FOB"/>
    <s v="SEA"/>
    <n v="0"/>
    <s v="DRYU4006669,FSCU9542064,GATU4371821,HLXU6257868,TCLU4776897,TGHU8578630,TRLU6589580"/>
    <s v="TRUCK"/>
    <s v="GDAŃSK"/>
    <s v="1"/>
    <s v="281/2016/2"/>
    <n v="54"/>
    <s v="AW16"/>
    <s v="ZHEJIANG AMP-KINGHON"/>
    <s v="FCL"/>
    <m/>
    <n v="1"/>
    <n v="4214"/>
    <n v="0"/>
    <n v="4"/>
    <n v="3"/>
    <n v="48298"/>
    <n v="414"/>
    <s v="People's Republic of China"/>
    <n v="290"/>
    <n v="124"/>
    <x v="3"/>
    <x v="6"/>
    <m/>
    <m/>
    <m/>
    <m/>
  </r>
  <r>
    <m/>
    <m/>
    <m/>
    <m/>
    <m/>
    <m/>
    <x v="6"/>
    <m/>
    <s v="SEA"/>
    <m/>
    <m/>
    <m/>
    <m/>
    <m/>
    <m/>
    <m/>
    <m/>
    <m/>
    <s v="FCL"/>
    <m/>
    <n v="1"/>
    <m/>
    <m/>
    <m/>
    <m/>
    <m/>
    <m/>
    <m/>
    <n v="0"/>
    <n v="0"/>
    <x v="3"/>
    <x v="2"/>
    <m/>
    <m/>
    <m/>
    <m/>
  </r>
  <r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x v="3"/>
    <x v="4"/>
    <m/>
    <m/>
    <m/>
    <m/>
  </r>
  <r>
    <m/>
    <m/>
    <m/>
    <m/>
    <m/>
    <m/>
    <x v="6"/>
    <m/>
    <s v="SEA"/>
    <m/>
    <m/>
    <m/>
    <m/>
    <m/>
    <m/>
    <m/>
    <m/>
    <m/>
    <s v="FCL"/>
    <m/>
    <n v="1"/>
    <m/>
    <m/>
    <m/>
    <m/>
    <m/>
    <m/>
    <m/>
    <n v="0"/>
    <n v="0"/>
    <x v="3"/>
    <x v="4"/>
    <m/>
    <m/>
    <m/>
    <m/>
  </r>
  <r>
    <s v="2016-06-17"/>
    <s v="2016-07-25"/>
    <s v="2016-08-01"/>
    <s v="2016-08-01"/>
    <n v="38"/>
    <n v="45"/>
    <x v="1"/>
    <s v="FOB"/>
    <s v="SEA"/>
    <n v="0"/>
    <s v="DFSU2696015"/>
    <s v="RAILWAY"/>
    <s v="GDAŃSK"/>
    <s v="1"/>
    <s v="275/2016/9"/>
    <n v="54"/>
    <s v="AW16"/>
    <s v="SUMEC TEXTILE"/>
    <s v="FCL"/>
    <m/>
    <n v="1"/>
    <n v="332"/>
    <n v="1"/>
    <n v="0"/>
    <n v="0"/>
    <n v="3280"/>
    <n v="26.9"/>
    <s v="People's Republic of China"/>
    <n v="19"/>
    <n v="8"/>
    <x v="1"/>
    <x v="1"/>
    <m/>
    <m/>
    <m/>
    <m/>
  </r>
  <r>
    <s v="2016-06-17"/>
    <s v="2016-07-25"/>
    <s v="2016-08-01"/>
    <s v="2016-08-01"/>
    <n v="38"/>
    <n v="45"/>
    <x v="1"/>
    <s v="FOB"/>
    <s v="SEA"/>
    <n v="0"/>
    <s v="FSCU4722490,TTNU5948650"/>
    <s v="RAILWAY"/>
    <s v="GDAŃSK"/>
    <s v="1"/>
    <s v="8343/2016/2"/>
    <n v="51"/>
    <s v="AW16"/>
    <s v="ANHUI TECHNOLOGY I/E"/>
    <s v="FCL"/>
    <m/>
    <n v="1"/>
    <n v="2713"/>
    <n v="0"/>
    <n v="2"/>
    <n v="0"/>
    <n v="42410"/>
    <n v="101.24"/>
    <s v="People's Republic of China"/>
    <n v="71"/>
    <n v="30"/>
    <x v="5"/>
    <x v="5"/>
    <m/>
    <m/>
    <m/>
    <m/>
  </r>
  <r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x v="6"/>
    <x v="4"/>
    <m/>
    <m/>
    <m/>
    <m/>
  </r>
  <r>
    <s v="2016-06-17"/>
    <s v="2016-07-25"/>
    <s v="2016-08-01"/>
    <s v="2016-08-01"/>
    <n v="38"/>
    <n v="45"/>
    <x v="1"/>
    <s v="FOB"/>
    <s v="SEA"/>
    <n v="1"/>
    <s v="HLXU1122962"/>
    <s v="RAILWAY"/>
    <s v="GDAŃSK"/>
    <s v="1"/>
    <s v="3676/2016/1"/>
    <n v="52"/>
    <s v="AW16"/>
    <s v="EUMETEX COMPANY"/>
    <s v="CONSOLIDATION"/>
    <m/>
    <n v="1"/>
    <n v="266"/>
    <n v="1"/>
    <n v="0"/>
    <n v="0"/>
    <n v="2028"/>
    <n v="6.77"/>
    <s v="People's Republic of China"/>
    <n v="5"/>
    <n v="2"/>
    <x v="2"/>
    <x v="1"/>
    <m/>
    <m/>
    <m/>
    <m/>
  </r>
  <r>
    <s v="2016-06-17"/>
    <s v="2016-07-25"/>
    <s v="2016-08-01"/>
    <s v="2016-08-01"/>
    <n v="38"/>
    <n v="45"/>
    <x v="1"/>
    <s v="FOB"/>
    <s v="SEA"/>
    <n v="1"/>
    <m/>
    <s v="RAILWAY"/>
    <s v="GDAŃSK"/>
    <s v="1"/>
    <s v="5375/2016/1"/>
    <n v="52"/>
    <s v="AW16"/>
    <s v="TONGLU NINGHANG"/>
    <s v="CONSOLIDATION"/>
    <m/>
    <n v="1"/>
    <n v="525"/>
    <m/>
    <m/>
    <m/>
    <n v="7179"/>
    <n v="9.2899999999999991"/>
    <s v="People's Republic of China"/>
    <n v="7"/>
    <n v="3"/>
    <x v="2"/>
    <x v="1"/>
    <m/>
    <m/>
    <m/>
    <m/>
  </r>
  <r>
    <s v="2016-06-17"/>
    <s v="2016-07-25"/>
    <s v="2016-08-01"/>
    <s v="2016-08-01"/>
    <n v="38"/>
    <n v="45"/>
    <x v="1"/>
    <s v="FOB"/>
    <s v="SEA"/>
    <n v="1"/>
    <m/>
    <s v="RAILWAY"/>
    <s v="GDAŃSK"/>
    <s v="1"/>
    <s v="5878/2016/2"/>
    <n v="52"/>
    <s v="AW16"/>
    <s v="SHANGHAI QUEENSHOW"/>
    <s v="CONSOLIDATION"/>
    <m/>
    <n v="1"/>
    <n v="47"/>
    <m/>
    <m/>
    <m/>
    <n v="1850"/>
    <n v="2.38"/>
    <s v="People's Republic of China"/>
    <n v="2"/>
    <n v="1"/>
    <x v="2"/>
    <x v="1"/>
    <m/>
    <m/>
    <m/>
    <m/>
  </r>
  <r>
    <s v="2016-06-18"/>
    <s v="2016-07-25"/>
    <s v="2016-08-01"/>
    <s v="2016-08-01"/>
    <n v="37"/>
    <n v="44"/>
    <x v="0"/>
    <s v="FOB"/>
    <s v="SEA"/>
    <n v="0"/>
    <s v="BSIU4068650"/>
    <s v="RAILWAY"/>
    <s v="GDAŃSK"/>
    <s v="1"/>
    <s v="3520/2016/1"/>
    <n v="54"/>
    <s v="AW16"/>
    <s v="NINGBO YINZHOU VANDK"/>
    <s v="FCL"/>
    <m/>
    <n v="1"/>
    <n v="1462"/>
    <n v="0"/>
    <n v="1"/>
    <n v="0"/>
    <n v="19178"/>
    <n v="41.64"/>
    <s v="People's Republic of China"/>
    <n v="29"/>
    <n v="12"/>
    <x v="0"/>
    <x v="1"/>
    <m/>
    <m/>
    <m/>
    <m/>
  </r>
  <r>
    <s v="2016-06-19"/>
    <s v="2016-06-23"/>
    <s v="2016-07-01"/>
    <s v="2016-07-01"/>
    <n v="4"/>
    <n v="12"/>
    <x v="10"/>
    <s v="DDU"/>
    <s v="AIR"/>
    <n v="1"/>
    <s v="AIR"/>
    <s v="TRUCK"/>
    <s v="WARSZAWA"/>
    <s v="1"/>
    <s v="43186/2015/5"/>
    <n v="54"/>
    <s v="AW16"/>
    <s v="AZAD INT'L CLOTHING"/>
    <s v="AIR"/>
    <n v="1"/>
    <m/>
    <n v="1054"/>
    <n v="0"/>
    <n v="0"/>
    <n v="0"/>
    <n v="18571"/>
    <m/>
    <s v="Islamic Republic of Pakistan"/>
    <n v="0"/>
    <n v="0"/>
    <x v="2"/>
    <x v="1"/>
    <m/>
    <m/>
    <m/>
    <m/>
  </r>
  <r>
    <s v="2016-06-19"/>
    <s v="2016-06-23"/>
    <s v="2016-07-13"/>
    <s v="2016-07-13"/>
    <n v="4"/>
    <n v="24"/>
    <x v="10"/>
    <s v="DDU"/>
    <s v="AIR"/>
    <n v="1"/>
    <s v="AIR"/>
    <s v="TRUCK"/>
    <s v="WARSZAWA"/>
    <s v="1"/>
    <s v="42566/2015/4"/>
    <n v="54"/>
    <s v="AW16"/>
    <s v="REDWAN TEX&amp;APPARELS"/>
    <s v="AIR"/>
    <n v="1"/>
    <m/>
    <n v="646"/>
    <n v="0"/>
    <n v="0"/>
    <n v="0"/>
    <n v="11605"/>
    <n v="17.690000000000001"/>
    <s v="Bangladesh"/>
    <n v="12"/>
    <n v="5"/>
    <x v="2"/>
    <x v="1"/>
    <m/>
    <m/>
    <m/>
    <m/>
  </r>
  <r>
    <s v="2016-06-19"/>
    <s v="2016-06-23"/>
    <s v="2016-08-01"/>
    <s v="2016-08-01"/>
    <n v="4"/>
    <n v="43"/>
    <x v="10"/>
    <s v="DDU"/>
    <s v="AIR"/>
    <n v="1"/>
    <s v="AIR"/>
    <s v="TRUCK"/>
    <s v="WARSZAWA"/>
    <s v="1"/>
    <s v="42566/2015/5"/>
    <n v="54"/>
    <s v="AW16"/>
    <s v="REDWAN TEX&amp;APPARELS"/>
    <s v="AIR"/>
    <n v="1"/>
    <m/>
    <n v="319"/>
    <n v="0"/>
    <n v="0"/>
    <n v="0"/>
    <n v="6650"/>
    <n v="12.34"/>
    <s v="Bangladesh"/>
    <n v="9"/>
    <n v="4"/>
    <x v="2"/>
    <x v="1"/>
    <m/>
    <m/>
    <m/>
    <m/>
  </r>
  <r>
    <s v="2016-06-19"/>
    <s v="2016-06-27"/>
    <s v="2016-06-30"/>
    <s v="2016-06-30"/>
    <n v="8"/>
    <n v="11"/>
    <x v="10"/>
    <s v="DDU"/>
    <s v="AIR"/>
    <n v="1"/>
    <s v="AIR"/>
    <s v="TRUCK"/>
    <s v="WARSZAWA"/>
    <s v="1"/>
    <s v="20214/2015/5"/>
    <n v="54"/>
    <s v="SS16"/>
    <s v="LICHEE APPAREL (AGENT)"/>
    <s v="AIR"/>
    <n v="1"/>
    <m/>
    <n v="294"/>
    <n v="0"/>
    <n v="0"/>
    <n v="0"/>
    <n v="6020"/>
    <m/>
    <s v="India"/>
    <n v="0"/>
    <n v="0"/>
    <x v="2"/>
    <x v="1"/>
    <m/>
    <m/>
    <m/>
    <m/>
  </r>
  <r>
    <s v="2016-06-19"/>
    <s v="2016-06-27"/>
    <s v="2016-06-30"/>
    <s v="2016-06-30"/>
    <n v="8"/>
    <n v="11"/>
    <x v="10"/>
    <s v="DDU"/>
    <s v="AIR"/>
    <n v="1"/>
    <s v="AIR"/>
    <s v="TRUCK"/>
    <s v="WARSZAWA"/>
    <s v="1"/>
    <s v="716/2016/8"/>
    <n v="54"/>
    <s v="AW16"/>
    <s v="LICHEE APPAREL (AGENT)"/>
    <s v="AIR"/>
    <n v="1"/>
    <m/>
    <n v="579"/>
    <n v="0"/>
    <n v="0"/>
    <n v="0"/>
    <n v="11902"/>
    <m/>
    <s v="India"/>
    <n v="0"/>
    <n v="0"/>
    <x v="2"/>
    <x v="1"/>
    <m/>
    <m/>
    <m/>
    <m/>
  </r>
  <r>
    <s v="2016-06-19"/>
    <s v="2016-07-26"/>
    <s v="2016-08-01"/>
    <s v="2016-08-01"/>
    <n v="37"/>
    <n v="43"/>
    <x v="3"/>
    <s v="FOB"/>
    <s v="SEA"/>
    <n v="0"/>
    <s v="DRYU4001060"/>
    <s v="RAILWAY"/>
    <s v="GDYNIA"/>
    <s v="1"/>
    <s v="574/2016/21"/>
    <n v="54"/>
    <s v="AW16"/>
    <s v="TRANSFIGURE CLOTHING (AGENT)"/>
    <s v="FCL"/>
    <m/>
    <n v="1"/>
    <n v="3004"/>
    <n v="0"/>
    <n v="1"/>
    <n v="0"/>
    <n v="59376"/>
    <n v="47.75"/>
    <s v="Bangladesh"/>
    <n v="33"/>
    <n v="14"/>
    <x v="0"/>
    <x v="1"/>
    <m/>
    <m/>
    <m/>
    <m/>
  </r>
  <r>
    <s v="2016-06-20"/>
    <s v="2016-06-23"/>
    <s v="2016-07-01"/>
    <s v="2016-07-01"/>
    <n v="3"/>
    <n v="11"/>
    <x v="10"/>
    <s v="DDU"/>
    <s v="AIR"/>
    <n v="1"/>
    <s v="AIR"/>
    <s v="TRUCK"/>
    <s v="WARSZAWA"/>
    <s v="1"/>
    <s v="42575/2015/9"/>
    <n v="54"/>
    <s v="AW16"/>
    <s v="PADMA SATEL ARAB"/>
    <s v="AIR"/>
    <n v="1"/>
    <m/>
    <n v="431"/>
    <n v="0"/>
    <n v="0"/>
    <n v="0"/>
    <n v="5001"/>
    <n v="14.6"/>
    <s v="Bangladesh"/>
    <n v="10"/>
    <n v="4"/>
    <x v="2"/>
    <x v="1"/>
    <m/>
    <m/>
    <m/>
    <m/>
  </r>
  <r>
    <s v="2016-06-20"/>
    <s v="2016-07-19"/>
    <s v="2016-07-25"/>
    <s v="2016-07-25"/>
    <n v="29"/>
    <n v="35"/>
    <x v="5"/>
    <s v="FOB"/>
    <s v="SEA"/>
    <n v="1"/>
    <s v="HLXU3113846"/>
    <s v="TRUCK"/>
    <s v="HAMBURG"/>
    <s v="1"/>
    <s v="43190/2015/9"/>
    <n v="54"/>
    <s v="AW16"/>
    <s v="BLOOM CLOTHING CO. (AGENT)"/>
    <s v="CONSOLIDATION"/>
    <m/>
    <n v="1"/>
    <n v="299"/>
    <n v="1"/>
    <n v="0"/>
    <n v="0"/>
    <n v="6368"/>
    <n v="3.18"/>
    <s v="India"/>
    <n v="2"/>
    <n v="1"/>
    <x v="2"/>
    <x v="1"/>
    <m/>
    <m/>
    <m/>
    <m/>
  </r>
  <r>
    <s v="2016-06-20"/>
    <s v="2016-07-19"/>
    <s v="2016-07-25"/>
    <s v="2016-07-25"/>
    <n v="29"/>
    <n v="35"/>
    <x v="5"/>
    <s v="FOB"/>
    <s v="SEA"/>
    <n v="1"/>
    <m/>
    <s v="TRUCK"/>
    <s v="HAMBURG"/>
    <s v="1"/>
    <s v="716/2016/9"/>
    <n v="54"/>
    <s v="AW16"/>
    <s v="LICHEE APPAREL (AGENT)"/>
    <s v="CONSOLIDATION"/>
    <m/>
    <n v="1"/>
    <n v="1367"/>
    <m/>
    <m/>
    <m/>
    <n v="25772"/>
    <n v="27.26"/>
    <s v="India"/>
    <n v="19"/>
    <n v="8"/>
    <x v="1"/>
    <x v="1"/>
    <m/>
    <m/>
    <m/>
    <m/>
  </r>
  <r>
    <s v="2016-06-20"/>
    <s v="2016-07-22"/>
    <s v="2016-07-27"/>
    <s v="2016-07-27"/>
    <n v="32"/>
    <n v="37"/>
    <x v="0"/>
    <s v="FOB"/>
    <s v="SEA"/>
    <n v="0"/>
    <s v="MRKU3926024,MSKU0078262,MSKU1285758"/>
    <s v="TRUCK"/>
    <s v="GDAŃSK"/>
    <s v="1"/>
    <s v="577/2016/12"/>
    <n v="54"/>
    <s v="AW16"/>
    <s v="NINGBO MIAORUI"/>
    <s v="FCL"/>
    <m/>
    <n v="1"/>
    <n v="3357"/>
    <n v="0"/>
    <n v="0"/>
    <n v="3"/>
    <n v="60711"/>
    <n v="195.65"/>
    <s v="People's Republic of China"/>
    <n v="137"/>
    <n v="59"/>
    <x v="4"/>
    <x v="2"/>
    <m/>
    <m/>
    <m/>
    <m/>
  </r>
  <r>
    <m/>
    <m/>
    <m/>
    <m/>
    <m/>
    <m/>
    <x v="6"/>
    <m/>
    <s v="SEA"/>
    <m/>
    <m/>
    <m/>
    <m/>
    <m/>
    <m/>
    <m/>
    <m/>
    <m/>
    <s v="FCL"/>
    <m/>
    <n v="1"/>
    <m/>
    <m/>
    <m/>
    <m/>
    <m/>
    <m/>
    <m/>
    <n v="0"/>
    <n v="0"/>
    <x v="3"/>
    <x v="4"/>
    <m/>
    <m/>
    <m/>
    <m/>
  </r>
  <r>
    <s v="2016-06-20"/>
    <s v="2016-07-22"/>
    <s v="2016-07-28"/>
    <s v="2016-07-28"/>
    <n v="32"/>
    <n v="38"/>
    <x v="0"/>
    <s v="FOB"/>
    <s v="SEA"/>
    <n v="0"/>
    <s v="BMOU4160797,MRKU4423426,MSKU1694180,MSKU8216624"/>
    <s v="TRUCK"/>
    <s v="GDAŃSK"/>
    <s v="1"/>
    <s v="577/2016/11"/>
    <n v="54"/>
    <s v="AW16"/>
    <s v="NINGBO MIAORUI"/>
    <s v="FCL"/>
    <m/>
    <n v="1"/>
    <n v="5861"/>
    <n v="0"/>
    <n v="0"/>
    <n v="4"/>
    <n v="112832"/>
    <n v="258"/>
    <s v="People's Republic of China"/>
    <n v="181"/>
    <n v="77"/>
    <x v="3"/>
    <x v="2"/>
    <m/>
    <m/>
    <m/>
    <m/>
  </r>
  <r>
    <m/>
    <m/>
    <m/>
    <m/>
    <m/>
    <m/>
    <x v="6"/>
    <m/>
    <s v="SEA"/>
    <m/>
    <m/>
    <m/>
    <m/>
    <m/>
    <m/>
    <m/>
    <m/>
    <m/>
    <s v="FCL"/>
    <m/>
    <n v="1"/>
    <m/>
    <m/>
    <m/>
    <m/>
    <m/>
    <m/>
    <m/>
    <n v="0"/>
    <n v="0"/>
    <x v="3"/>
    <x v="3"/>
    <m/>
    <m/>
    <m/>
    <m/>
  </r>
  <r>
    <m/>
    <m/>
    <m/>
    <m/>
    <m/>
    <m/>
    <x v="6"/>
    <m/>
    <s v="SEA"/>
    <m/>
    <m/>
    <m/>
    <m/>
    <m/>
    <m/>
    <m/>
    <m/>
    <m/>
    <s v="FCL"/>
    <m/>
    <n v="1"/>
    <m/>
    <m/>
    <m/>
    <m/>
    <m/>
    <m/>
    <m/>
    <n v="0"/>
    <n v="0"/>
    <x v="5"/>
    <x v="4"/>
    <m/>
    <m/>
    <m/>
    <m/>
  </r>
  <r>
    <s v="2016-06-20"/>
    <s v="2016-07-22"/>
    <s v="2016-07-29"/>
    <s v="2016-07-29"/>
    <n v="32"/>
    <n v="39"/>
    <x v="0"/>
    <s v="FOB"/>
    <s v="SEA"/>
    <n v="0"/>
    <s v="BSIU9015610,MRKU3629177,MSKU1113882,TCKU9641705"/>
    <s v="TRUCK"/>
    <s v="GDAŃSK"/>
    <s v="1"/>
    <s v="61863/AW16/2"/>
    <n v="54"/>
    <s v="AW16"/>
    <s v="NINGBO JAGOO TRADING"/>
    <s v="FCL"/>
    <m/>
    <n v="1"/>
    <n v="4380"/>
    <n v="0"/>
    <n v="4"/>
    <n v="0"/>
    <n v="55386"/>
    <n v="225.78"/>
    <s v="People's Republic of China"/>
    <n v="158"/>
    <n v="68"/>
    <x v="3"/>
    <x v="2"/>
    <m/>
    <m/>
    <m/>
    <m/>
  </r>
  <r>
    <m/>
    <m/>
    <m/>
    <m/>
    <m/>
    <m/>
    <x v="6"/>
    <m/>
    <s v="SEA"/>
    <m/>
    <m/>
    <m/>
    <m/>
    <m/>
    <m/>
    <m/>
    <m/>
    <m/>
    <s v="FCL"/>
    <m/>
    <n v="1"/>
    <m/>
    <m/>
    <m/>
    <m/>
    <m/>
    <m/>
    <m/>
    <n v="0"/>
    <n v="0"/>
    <x v="3"/>
    <x v="4"/>
    <m/>
    <m/>
    <m/>
    <m/>
  </r>
  <r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x v="2"/>
    <x v="4"/>
    <m/>
    <m/>
    <m/>
    <m/>
  </r>
  <r>
    <s v="2016-06-21"/>
    <s v="2016-06-26"/>
    <s v="2016-08-01"/>
    <s v="2016-08-01"/>
    <n v="5"/>
    <n v="41"/>
    <x v="10"/>
    <s v="DDU"/>
    <s v="AIR"/>
    <n v="1"/>
    <s v="AIR"/>
    <s v="TRUCK"/>
    <s v="WARSZAWA"/>
    <s v="1"/>
    <s v="42566/2015/2"/>
    <n v="54"/>
    <s v="AW16"/>
    <s v="REDWAN TEX&amp;APPARELS"/>
    <s v="AIR"/>
    <n v="1"/>
    <m/>
    <n v="293"/>
    <n v="0"/>
    <n v="0"/>
    <n v="0"/>
    <n v="4724"/>
    <m/>
    <s v="Bangladesh"/>
    <n v="0"/>
    <n v="0"/>
    <x v="2"/>
    <x v="1"/>
    <m/>
    <m/>
    <m/>
    <m/>
  </r>
  <r>
    <s v="2016-06-21"/>
    <s v="2016-06-28"/>
    <s v="2016-07-05"/>
    <s v="2016-07-05"/>
    <n v="7"/>
    <n v="14"/>
    <x v="10"/>
    <s v="DDU"/>
    <s v="AIR"/>
    <n v="1"/>
    <s v="AIR"/>
    <s v="TRUCK"/>
    <s v="WARSZAWA"/>
    <s v="1"/>
    <s v="278/2016/2"/>
    <n v="54"/>
    <s v="AW16"/>
    <s v="XIAMEN KINGLAND"/>
    <s v="AIR"/>
    <n v="1"/>
    <m/>
    <n v="364"/>
    <n v="0"/>
    <n v="0"/>
    <n v="0"/>
    <n v="4294"/>
    <m/>
    <s v="People's Republic of China"/>
    <n v="0"/>
    <n v="0"/>
    <x v="2"/>
    <x v="1"/>
    <m/>
    <m/>
    <m/>
    <m/>
  </r>
  <r>
    <s v="2016-06-21"/>
    <s v="2016-08-17"/>
    <s v="2016-08-29"/>
    <s v="2016-08-29"/>
    <n v="57"/>
    <n v="69"/>
    <x v="3"/>
    <s v="FOB"/>
    <s v="SEA"/>
    <n v="1"/>
    <s v="PONU1889670"/>
    <s v="RAILWAY"/>
    <s v="KOPER"/>
    <s v="1"/>
    <s v="43188/2015/14"/>
    <n v="54"/>
    <s v="AW16"/>
    <s v="FASHION WEAR INT'L (AGENT)"/>
    <s v="CONSOLIDATION"/>
    <m/>
    <n v="1"/>
    <n v="400"/>
    <n v="0"/>
    <n v="1"/>
    <n v="0"/>
    <n v="8346"/>
    <n v="12.71"/>
    <s v="Bangladesh"/>
    <n v="9"/>
    <n v="4"/>
    <x v="2"/>
    <x v="1"/>
    <m/>
    <m/>
    <m/>
    <m/>
  </r>
  <r>
    <s v="2016-06-21"/>
    <s v="2016-08-17"/>
    <s v="2016-08-29"/>
    <s v="2016-08-29"/>
    <n v="57"/>
    <n v="69"/>
    <x v="3"/>
    <s v="FOB"/>
    <s v="SEA"/>
    <n v="1"/>
    <m/>
    <s v="RAILWAY"/>
    <s v="KOPER"/>
    <s v="1"/>
    <s v="574/2016/19"/>
    <n v="54"/>
    <s v="AW16"/>
    <s v="TRANSFIGURE CLOTHING (AGENT)"/>
    <s v="CONSOLIDATION"/>
    <m/>
    <n v="1"/>
    <n v="520"/>
    <m/>
    <m/>
    <m/>
    <n v="9635"/>
    <n v="9.35"/>
    <s v="Bangladesh"/>
    <n v="7"/>
    <n v="3"/>
    <x v="2"/>
    <x v="1"/>
    <m/>
    <m/>
    <m/>
    <m/>
  </r>
  <r>
    <s v="2016-06-21"/>
    <s v="2016-08-17"/>
    <s v="2016-08-29"/>
    <s v="2016-08-29"/>
    <n v="57"/>
    <n v="69"/>
    <x v="3"/>
    <s v="FOB"/>
    <s v="SEA"/>
    <n v="1"/>
    <m/>
    <s v="RAILWAY"/>
    <s v="KOPER"/>
    <s v="1"/>
    <s v="574/2016/20"/>
    <n v="54"/>
    <s v="AW16"/>
    <s v="TRANSFIGURE CLOTHING (AGENT)"/>
    <s v="CONSOLIDATION"/>
    <m/>
    <n v="1"/>
    <n v="845"/>
    <m/>
    <m/>
    <m/>
    <n v="14946"/>
    <n v="7.52"/>
    <s v="Bangladesh"/>
    <n v="5"/>
    <n v="2"/>
    <x v="2"/>
    <x v="1"/>
    <m/>
    <m/>
    <m/>
    <m/>
  </r>
  <r>
    <s v="2016-06-21"/>
    <s v="2016-08-17"/>
    <s v="2016-08-29"/>
    <s v="2016-08-29"/>
    <n v="57"/>
    <n v="69"/>
    <x v="3"/>
    <s v="FOB"/>
    <s v="SEA"/>
    <n v="1"/>
    <m/>
    <s v="RAILWAY"/>
    <s v="KOPER"/>
    <s v="1"/>
    <s v="702/2016/1"/>
    <n v="52"/>
    <s v="AW16"/>
    <s v="TEXZAM INTERNATIONAL (AGENT)"/>
    <s v="CONSOLIDATION"/>
    <m/>
    <n v="1"/>
    <n v="1801"/>
    <m/>
    <m/>
    <m/>
    <n v="27800"/>
    <n v="14.98"/>
    <s v="Bangladesh"/>
    <n v="10"/>
    <n v="4"/>
    <x v="2"/>
    <x v="1"/>
    <m/>
    <m/>
    <m/>
    <m/>
  </r>
  <r>
    <s v="2016-06-22"/>
    <s v="2016-06-24"/>
    <s v="2016-06-28"/>
    <s v="2016-06-28"/>
    <n v="2"/>
    <n v="6"/>
    <x v="10"/>
    <s v="DDU"/>
    <s v="AIR"/>
    <n v="1"/>
    <s v="AIR"/>
    <s v="TRUCK"/>
    <s v="FRANKFURT"/>
    <s v="1"/>
    <s v="921/2016/1"/>
    <n v="54"/>
    <s v="AW16"/>
    <s v="RVEE"/>
    <s v="AIR"/>
    <n v="1"/>
    <m/>
    <n v="309"/>
    <n v="0"/>
    <n v="0"/>
    <n v="0"/>
    <n v="9201"/>
    <n v="5.96"/>
    <s v="India"/>
    <n v="4"/>
    <n v="2"/>
    <x v="2"/>
    <x v="1"/>
    <m/>
    <m/>
    <m/>
    <m/>
  </r>
  <r>
    <s v="2016-06-22"/>
    <s v="2016-07-22"/>
    <s v="2016-07-28"/>
    <s v="2016-07-28"/>
    <n v="30"/>
    <n v="36"/>
    <x v="4"/>
    <s v="FOB"/>
    <s v="SEA"/>
    <n v="0"/>
    <s v="MSKU6983015"/>
    <s v="TRUCK"/>
    <s v="GDAŃSK"/>
    <s v="1"/>
    <s v="7665/2016/2"/>
    <n v="51"/>
    <s v="AW16"/>
    <s v="EUROSHINE COMPANY"/>
    <s v="FCL"/>
    <m/>
    <n v="1"/>
    <n v="978"/>
    <n v="0"/>
    <n v="1"/>
    <n v="0"/>
    <n v="13075"/>
    <n v="31.57"/>
    <s v="People's Republic of China"/>
    <n v="22"/>
    <n v="9"/>
    <x v="1"/>
    <x v="1"/>
    <m/>
    <m/>
    <m/>
    <m/>
  </r>
  <r>
    <s v="2016-06-22"/>
    <s v="2016-07-22"/>
    <s v="2016-07-29"/>
    <s v="2016-07-29"/>
    <n v="30"/>
    <n v="37"/>
    <x v="4"/>
    <s v="FOB"/>
    <s v="SEA"/>
    <n v="1"/>
    <s v="LCL"/>
    <s v="RAILWAY"/>
    <s v="GDAŃSK"/>
    <s v="1"/>
    <s v="8298/2016/4"/>
    <n v="51"/>
    <s v="AW16"/>
    <s v="EASTERN CHARM LIMITD"/>
    <s v="LCL"/>
    <m/>
    <n v="1"/>
    <n v="185"/>
    <n v="0"/>
    <n v="0"/>
    <n v="0"/>
    <n v="1950"/>
    <n v="11.93"/>
    <s v="People's Republic of China"/>
    <n v="8"/>
    <n v="4"/>
    <x v="2"/>
    <x v="1"/>
    <m/>
    <m/>
    <m/>
    <m/>
  </r>
  <r>
    <s v="2016-06-22"/>
    <s v="2016-07-24"/>
    <s v="2016-07-27"/>
    <s v="2016-07-27"/>
    <n v="32"/>
    <n v="35"/>
    <x v="5"/>
    <s v="FOB"/>
    <s v="SEA"/>
    <n v="0"/>
    <s v="HLXU3417427"/>
    <s v="TRUCK"/>
    <s v="HAMBURG"/>
    <s v="1"/>
    <s v="43190/2015/10"/>
    <n v="54"/>
    <s v="AW16"/>
    <s v="BLOOM CLOTHING CO. (AGENT)"/>
    <s v="FCL"/>
    <m/>
    <n v="1"/>
    <n v="588"/>
    <n v="1"/>
    <n v="0"/>
    <n v="0"/>
    <n v="9639"/>
    <n v="16.079999999999998"/>
    <s v="India"/>
    <n v="11"/>
    <n v="5"/>
    <x v="2"/>
    <x v="1"/>
    <m/>
    <m/>
    <m/>
    <m/>
  </r>
  <r>
    <s v="2016-06-22"/>
    <s v="2016-07-28"/>
    <s v="2016-08-02"/>
    <s v="2016-08-02"/>
    <n v="36"/>
    <n v="41"/>
    <x v="5"/>
    <s v="FOB"/>
    <s v="SEA"/>
    <n v="0"/>
    <s v="POCU0402188"/>
    <s v="RAILWAY"/>
    <s v="GDAŃSK"/>
    <s v="1"/>
    <s v="43190/2015/3"/>
    <n v="54"/>
    <s v="AW16"/>
    <s v="BLOOM CLOTHING CO. (AGENT)"/>
    <s v="FCL"/>
    <m/>
    <n v="1"/>
    <n v="1075"/>
    <n v="1"/>
    <n v="0"/>
    <n v="0"/>
    <n v="21100"/>
    <n v="14.07"/>
    <s v="India"/>
    <n v="10"/>
    <n v="4"/>
    <x v="2"/>
    <x v="1"/>
    <m/>
    <m/>
    <m/>
    <m/>
  </r>
  <r>
    <s v="2016-06-22"/>
    <s v="2016-08-02"/>
    <s v="2016-08-05"/>
    <s v="2016-08-05"/>
    <n v="41"/>
    <n v="44"/>
    <x v="3"/>
    <s v="FOB"/>
    <s v="SEA"/>
    <n v="1"/>
    <s v="HLXU6513574"/>
    <s v="TRUCK"/>
    <s v="GDYNIA"/>
    <s v="1"/>
    <s v="43189/2015/8"/>
    <n v="54"/>
    <s v="AW16"/>
    <s v="SAILOR MOON CLOTHING LTD (AGENT)"/>
    <s v="CONSOLIDATION"/>
    <m/>
    <n v="1"/>
    <n v="1207"/>
    <n v="0"/>
    <n v="0"/>
    <n v="1"/>
    <n v="17384"/>
    <n v="34.770000000000003"/>
    <s v="Bangladesh"/>
    <n v="24"/>
    <n v="10"/>
    <x v="1"/>
    <x v="1"/>
    <m/>
    <m/>
    <m/>
    <m/>
  </r>
  <r>
    <s v="2016-06-22"/>
    <s v="2016-08-02"/>
    <s v="2016-08-05"/>
    <s v="2016-08-05"/>
    <n v="41"/>
    <n v="44"/>
    <x v="3"/>
    <s v="FOB"/>
    <s v="SEA"/>
    <n v="1"/>
    <m/>
    <s v="TRUCK"/>
    <s v="GDYNIA"/>
    <s v="1"/>
    <s v="574/2016/22"/>
    <n v="54"/>
    <s v="AW16"/>
    <s v="TRANSFIGURE CLOTHING (AGENT)"/>
    <s v="CONSOLIDATION"/>
    <m/>
    <n v="1"/>
    <n v="2558"/>
    <m/>
    <m/>
    <m/>
    <n v="50941"/>
    <n v="34.85"/>
    <s v="Bangladesh"/>
    <n v="24"/>
    <n v="10"/>
    <x v="1"/>
    <x v="1"/>
    <m/>
    <m/>
    <m/>
    <m/>
  </r>
  <r>
    <s v="2016-06-23"/>
    <s v="2016-06-26"/>
    <s v="2016-07-12"/>
    <s v="2016-07-12"/>
    <n v="3"/>
    <n v="19"/>
    <x v="10"/>
    <s v="DDU"/>
    <s v="AIR"/>
    <n v="1"/>
    <s v="AIR"/>
    <s v="TRUCK"/>
    <s v="WARSZAWA"/>
    <s v="1"/>
    <s v="43187/2015/6"/>
    <n v="54"/>
    <s v="AW16"/>
    <s v="DAZ INTERNATIONAL (AGENT)"/>
    <s v="AIR"/>
    <n v="1"/>
    <m/>
    <n v="789"/>
    <n v="0"/>
    <n v="0"/>
    <n v="0"/>
    <n v="18249"/>
    <m/>
    <s v="Bangladesh"/>
    <n v="0"/>
    <n v="0"/>
    <x v="2"/>
    <x v="1"/>
    <m/>
    <m/>
    <m/>
    <m/>
  </r>
  <r>
    <s v="2016-06-23"/>
    <s v="2016-06-26"/>
    <s v="2016-07-12"/>
    <s v="2016-07-12"/>
    <n v="3"/>
    <n v="19"/>
    <x v="10"/>
    <s v="DDU"/>
    <s v="AIR"/>
    <n v="1"/>
    <s v="AIR"/>
    <s v="TRUCK"/>
    <s v="WARSZAWA"/>
    <s v="1"/>
    <s v="697/2016/14"/>
    <n v="54"/>
    <s v="AW16"/>
    <s v="TEXZAM INTERNATIONAL (AGENT)"/>
    <s v="AIR"/>
    <n v="1"/>
    <m/>
    <n v="311"/>
    <n v="0"/>
    <n v="0"/>
    <n v="0"/>
    <n v="3080"/>
    <m/>
    <s v="Bangladesh"/>
    <n v="0"/>
    <n v="0"/>
    <x v="2"/>
    <x v="1"/>
    <m/>
    <m/>
    <m/>
    <m/>
  </r>
  <r>
    <s v="2016-06-23"/>
    <s v="2016-07-30"/>
    <s v="2016-08-10"/>
    <s v="2016-08-10"/>
    <n v="37"/>
    <n v="48"/>
    <x v="3"/>
    <s v="FOB"/>
    <s v="SEA"/>
    <n v="0"/>
    <s v="MRKU7973874"/>
    <s v="RAILWAY"/>
    <s v="GDAŃSK"/>
    <s v="1"/>
    <s v="697/2016/2"/>
    <n v="54"/>
    <s v="AW16"/>
    <s v="TEXZAM INTERNATIONAL (AGENT)"/>
    <s v="FCL"/>
    <m/>
    <n v="1"/>
    <n v="552"/>
    <n v="1"/>
    <n v="0"/>
    <n v="0"/>
    <n v="9777"/>
    <n v="23.39"/>
    <s v="Bangladesh"/>
    <n v="16"/>
    <n v="7"/>
    <x v="1"/>
    <x v="1"/>
    <m/>
    <m/>
    <m/>
    <m/>
  </r>
  <r>
    <s v="2016-06-23"/>
    <s v="2016-07-30"/>
    <s v="2016-08-17"/>
    <s v="2016-08-17"/>
    <n v="37"/>
    <n v="55"/>
    <x v="3"/>
    <s v="FOB"/>
    <s v="SEA"/>
    <n v="1"/>
    <s v="PONU7930236"/>
    <s v="RAILWAY"/>
    <s v="GDAŃSK"/>
    <s v="1"/>
    <s v="1019/2016/11"/>
    <n v="54"/>
    <s v="AW16"/>
    <s v="TEX FASHION GLOBAL (AGENT)"/>
    <s v="CONSOLIDATION"/>
    <m/>
    <n v="1"/>
    <n v="378"/>
    <n v="0"/>
    <n v="0"/>
    <n v="1"/>
    <n v="5855"/>
    <n v="15.76"/>
    <s v="Bangladesh"/>
    <n v="11"/>
    <n v="5"/>
    <x v="2"/>
    <x v="1"/>
    <m/>
    <m/>
    <m/>
    <m/>
  </r>
  <r>
    <s v="2016-06-23"/>
    <s v="2016-07-30"/>
    <s v="2016-08-17"/>
    <s v="2016-08-17"/>
    <n v="37"/>
    <n v="55"/>
    <x v="3"/>
    <s v="FOB"/>
    <s v="SEA"/>
    <n v="1"/>
    <m/>
    <s v="RAILWAY"/>
    <s v="GDAŃSK"/>
    <s v="1"/>
    <s v="568/2016/15"/>
    <n v="54"/>
    <s v="AW16"/>
    <s v="FAIR TRADE INT'L (AGENT)"/>
    <s v="CONSOLIDATION"/>
    <m/>
    <n v="1"/>
    <n v="2027"/>
    <m/>
    <m/>
    <m/>
    <n v="40938"/>
    <n v="33.51"/>
    <s v="Bangladesh"/>
    <n v="23"/>
    <n v="10"/>
    <x v="1"/>
    <x v="1"/>
    <m/>
    <m/>
    <m/>
    <m/>
  </r>
  <r>
    <s v="2016-06-23"/>
    <s v="2016-07-30"/>
    <s v="2016-08-17"/>
    <s v="2016-08-17"/>
    <n v="37"/>
    <n v="55"/>
    <x v="3"/>
    <s v="FOB"/>
    <s v="SEA"/>
    <n v="1"/>
    <m/>
    <s v="RAILWAY"/>
    <s v="GDAŃSK"/>
    <s v="1"/>
    <s v="571/2016/3"/>
    <n v="54"/>
    <s v="AW16"/>
    <s v="FASHIONTEX (AGENT)"/>
    <s v="CONSOLIDATION"/>
    <m/>
    <n v="1"/>
    <n v="994"/>
    <m/>
    <m/>
    <m/>
    <n v="15125"/>
    <n v="20.73"/>
    <s v="Bangladesh"/>
    <n v="15"/>
    <n v="6"/>
    <x v="1"/>
    <x v="1"/>
    <m/>
    <m/>
    <m/>
    <m/>
  </r>
  <r>
    <s v="2016-06-24"/>
    <s v="2016-08-03"/>
    <s v="2016-08-08"/>
    <s v="2016-08-08"/>
    <n v="40"/>
    <n v="45"/>
    <x v="1"/>
    <s v="FOB"/>
    <s v="SEA"/>
    <n v="0"/>
    <s v="FSCU8940119,SEGU5768156,SEGU5768670"/>
    <s v="RAILWAY"/>
    <s v="GDAŃSK"/>
    <s v="1"/>
    <s v="43063/2015/3"/>
    <n v="52"/>
    <s v="AW16"/>
    <s v="SUZHOU QINJIAN I/E"/>
    <s v="FCL"/>
    <m/>
    <n v="1"/>
    <n v="11325"/>
    <n v="0"/>
    <n v="0"/>
    <n v="3"/>
    <n v="166098"/>
    <n v="174.15"/>
    <s v="People's Republic of China"/>
    <n v="122"/>
    <n v="52"/>
    <x v="3"/>
    <x v="2"/>
    <m/>
    <m/>
    <m/>
    <m/>
  </r>
  <r>
    <m/>
    <m/>
    <m/>
    <m/>
    <m/>
    <m/>
    <x v="6"/>
    <m/>
    <s v="SEA"/>
    <m/>
    <m/>
    <m/>
    <m/>
    <m/>
    <m/>
    <m/>
    <m/>
    <m/>
    <s v="FCL"/>
    <m/>
    <n v="1"/>
    <m/>
    <m/>
    <m/>
    <m/>
    <m/>
    <m/>
    <m/>
    <n v="0"/>
    <n v="0"/>
    <x v="3"/>
    <x v="4"/>
    <m/>
    <m/>
    <m/>
    <m/>
  </r>
  <r>
    <s v="2016-06-24"/>
    <s v="2016-08-03"/>
    <s v="2016-08-09"/>
    <s v="2016-08-09"/>
    <n v="40"/>
    <n v="46"/>
    <x v="1"/>
    <s v="FOB"/>
    <s v="SEA"/>
    <n v="0"/>
    <s v="CAIU8078100,DFSU7492523,FSCU8905864,FSCU8911086,FSCU8912950,HLXU5128948,HLXU5285588,HLXU8116350,SEGU5769867,TGHU4818482"/>
    <s v="RAILWAY"/>
    <s v="GDAŃSK"/>
    <s v="1"/>
    <s v="275/2016/3"/>
    <n v="54"/>
    <s v="AW16"/>
    <s v="SUMEC TEXTILE"/>
    <s v="FCL"/>
    <m/>
    <n v="1"/>
    <n v="6227"/>
    <n v="0"/>
    <n v="3"/>
    <n v="7"/>
    <n v="62883"/>
    <n v="586.37"/>
    <s v="People's Republic of China"/>
    <n v="410"/>
    <n v="176"/>
    <x v="3"/>
    <x v="7"/>
    <m/>
    <m/>
    <m/>
    <m/>
  </r>
  <r>
    <m/>
    <m/>
    <m/>
    <m/>
    <m/>
    <m/>
    <x v="6"/>
    <m/>
    <s v="SEA"/>
    <m/>
    <m/>
    <m/>
    <m/>
    <m/>
    <m/>
    <m/>
    <m/>
    <m/>
    <s v="FCL"/>
    <m/>
    <n v="1"/>
    <m/>
    <m/>
    <m/>
    <m/>
    <m/>
    <m/>
    <m/>
    <n v="0"/>
    <n v="0"/>
    <x v="3"/>
    <x v="7"/>
    <m/>
    <m/>
    <m/>
    <m/>
  </r>
  <r>
    <m/>
    <m/>
    <m/>
    <m/>
    <m/>
    <m/>
    <x v="6"/>
    <m/>
    <s v="SEA"/>
    <m/>
    <m/>
    <m/>
    <m/>
    <m/>
    <m/>
    <m/>
    <m/>
    <m/>
    <s v="FCL"/>
    <m/>
    <n v="1"/>
    <m/>
    <m/>
    <m/>
    <m/>
    <m/>
    <m/>
    <m/>
    <n v="0"/>
    <n v="0"/>
    <x v="3"/>
    <x v="2"/>
    <m/>
    <m/>
    <m/>
    <m/>
  </r>
  <r>
    <m/>
    <m/>
    <m/>
    <m/>
    <m/>
    <m/>
    <x v="6"/>
    <m/>
    <s v="SEA"/>
    <m/>
    <m/>
    <m/>
    <m/>
    <m/>
    <m/>
    <m/>
    <m/>
    <m/>
    <s v="FCL"/>
    <m/>
    <n v="1"/>
    <m/>
    <m/>
    <m/>
    <m/>
    <m/>
    <m/>
    <m/>
    <n v="0"/>
    <n v="0"/>
    <x v="3"/>
    <x v="4"/>
    <m/>
    <m/>
    <m/>
    <m/>
  </r>
  <r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x v="4"/>
    <x v="4"/>
    <m/>
    <m/>
    <m/>
    <m/>
  </r>
  <r>
    <m/>
    <m/>
    <m/>
    <m/>
    <m/>
    <m/>
    <x v="6"/>
    <m/>
    <s v="SEA"/>
    <m/>
    <m/>
    <m/>
    <m/>
    <m/>
    <m/>
    <m/>
    <m/>
    <m/>
    <s v="FCL"/>
    <m/>
    <n v="1"/>
    <m/>
    <m/>
    <m/>
    <m/>
    <m/>
    <m/>
    <m/>
    <n v="0"/>
    <n v="0"/>
    <x v="3"/>
    <x v="4"/>
    <m/>
    <m/>
    <m/>
    <m/>
  </r>
  <r>
    <s v="2016-06-24"/>
    <s v="2016-08-03"/>
    <s v="2016-08-10"/>
    <s v="2016-08-10"/>
    <n v="40"/>
    <n v="47"/>
    <x v="1"/>
    <s v="FOB"/>
    <s v="SEA"/>
    <n v="0"/>
    <s v="NYKU8020872"/>
    <s v="RAILWAY"/>
    <s v="GDAŃSK"/>
    <s v="1"/>
    <s v="588/2016/3"/>
    <n v="52"/>
    <s v="AW16"/>
    <s v="BRIGHT SHOW INT.LTD"/>
    <s v="FCL"/>
    <m/>
    <n v="1"/>
    <n v="2609"/>
    <n v="0"/>
    <n v="1"/>
    <n v="0"/>
    <n v="35398"/>
    <n v="34.659999999999997"/>
    <s v="People's Republic of China"/>
    <n v="24"/>
    <n v="10"/>
    <x v="1"/>
    <x v="1"/>
    <m/>
    <m/>
    <m/>
    <m/>
  </r>
  <r>
    <s v="2016-06-24"/>
    <s v="2016-08-03"/>
    <s v="2016-08-10"/>
    <s v="2016-08-10"/>
    <n v="40"/>
    <n v="47"/>
    <x v="1"/>
    <s v="FOB"/>
    <s v="SEA"/>
    <n v="1"/>
    <s v="AMFU8788886"/>
    <s v="RAILWAY"/>
    <s v="GDAŃSK"/>
    <s v="1"/>
    <s v="1305/2016/2"/>
    <n v="52"/>
    <s v="AW16"/>
    <s v="SHANGHAI BOSUN"/>
    <s v="CONSOLIDATION"/>
    <m/>
    <n v="1"/>
    <n v="517"/>
    <n v="0"/>
    <n v="0"/>
    <n v="1"/>
    <n v="6400"/>
    <n v="6.68"/>
    <s v="People's Republic of China"/>
    <n v="5"/>
    <n v="2"/>
    <x v="2"/>
    <x v="1"/>
    <m/>
    <m/>
    <m/>
    <m/>
  </r>
  <r>
    <s v="2016-06-24"/>
    <s v="2016-08-03"/>
    <s v="2016-08-10"/>
    <s v="2016-08-10"/>
    <n v="40"/>
    <n v="47"/>
    <x v="1"/>
    <s v="FOB"/>
    <s v="SEA"/>
    <n v="1"/>
    <m/>
    <s v="RAILWAY"/>
    <s v="GDAŃSK"/>
    <s v="1"/>
    <s v="285/2016/2"/>
    <n v="54"/>
    <s v="AW16"/>
    <s v="JIANGSU SAINTEK"/>
    <s v="CONSOLIDATION"/>
    <m/>
    <n v="1"/>
    <n v="326"/>
    <m/>
    <m/>
    <m/>
    <n v="2722"/>
    <n v="21.7"/>
    <s v="People's Republic of China"/>
    <n v="15"/>
    <n v="7"/>
    <x v="1"/>
    <x v="1"/>
    <m/>
    <m/>
    <m/>
    <m/>
  </r>
  <r>
    <s v="2016-06-24"/>
    <s v="2016-08-03"/>
    <s v="2016-08-10"/>
    <s v="2016-08-10"/>
    <n v="40"/>
    <n v="47"/>
    <x v="1"/>
    <s v="FOB"/>
    <s v="SEA"/>
    <n v="1"/>
    <m/>
    <s v="RAILWAY"/>
    <s v="GDAŃSK"/>
    <s v="1"/>
    <s v="4165/2016/1"/>
    <n v="54"/>
    <s v="AW16"/>
    <s v="ANHUI SUNNY FASHION"/>
    <s v="CONSOLIDATION"/>
    <m/>
    <n v="1"/>
    <n v="437"/>
    <m/>
    <m/>
    <m/>
    <n v="4050"/>
    <n v="36.42"/>
    <s v="People's Republic of China"/>
    <n v="25"/>
    <n v="11"/>
    <x v="1"/>
    <x v="1"/>
    <m/>
    <m/>
    <m/>
    <m/>
  </r>
  <r>
    <s v="2016-06-24"/>
    <s v="2016-08-03"/>
    <s v="2016-08-10"/>
    <s v="2016-08-10"/>
    <n v="40"/>
    <n v="47"/>
    <x v="1"/>
    <s v="FOB"/>
    <s v="SEA"/>
    <n v="1"/>
    <s v="CPSU4017196"/>
    <s v="RAILWAY"/>
    <s v="GDAŃSK"/>
    <s v="1"/>
    <s v="1071/2016/6"/>
    <n v="52"/>
    <s v="AW16"/>
    <s v="ZHENJIANG S&amp;C"/>
    <s v="CONSOLIDATION"/>
    <m/>
    <n v="1"/>
    <n v="1174"/>
    <n v="0"/>
    <n v="1"/>
    <n v="0"/>
    <n v="15821"/>
    <n v="31.46"/>
    <s v="People's Republic of China"/>
    <n v="22"/>
    <n v="9"/>
    <x v="1"/>
    <x v="1"/>
    <m/>
    <m/>
    <m/>
    <m/>
  </r>
  <r>
    <s v="2016-06-24"/>
    <s v="2016-08-03"/>
    <s v="2016-08-10"/>
    <s v="2016-08-10"/>
    <n v="40"/>
    <n v="47"/>
    <x v="1"/>
    <s v="FOB"/>
    <s v="SEA"/>
    <n v="1"/>
    <m/>
    <s v="RAILWAY"/>
    <s v="GDAŃSK"/>
    <s v="1"/>
    <s v="1799/2016/6"/>
    <n v="52"/>
    <s v="AW16"/>
    <s v="HAILI ACCESSORIES"/>
    <s v="CONSOLIDATION"/>
    <m/>
    <n v="1"/>
    <n v="113"/>
    <m/>
    <m/>
    <m/>
    <n v="7452"/>
    <n v="8.6199999999999992"/>
    <s v="People's Republic of China"/>
    <n v="6"/>
    <n v="3"/>
    <x v="2"/>
    <x v="1"/>
    <m/>
    <m/>
    <m/>
    <m/>
  </r>
  <r>
    <s v="2016-06-24"/>
    <s v="2016-08-03"/>
    <s v="2016-08-10"/>
    <s v="2016-08-10"/>
    <n v="40"/>
    <n v="47"/>
    <x v="1"/>
    <s v="FOB"/>
    <s v="SEA"/>
    <n v="1"/>
    <m/>
    <s v="RAILWAY"/>
    <s v="GDAŃSK"/>
    <s v="1"/>
    <s v="287/2016/2"/>
    <n v="54"/>
    <s v="AW16"/>
    <s v="HANGZHOU EAST CO LTD"/>
    <s v="CONSOLIDATION"/>
    <m/>
    <n v="1"/>
    <n v="635"/>
    <m/>
    <m/>
    <m/>
    <n v="8298"/>
    <n v="15.62"/>
    <s v="People's Republic of China"/>
    <n v="11"/>
    <n v="5"/>
    <x v="2"/>
    <x v="1"/>
    <m/>
    <m/>
    <m/>
    <m/>
  </r>
  <r>
    <s v="2016-06-25"/>
    <s v="2016-06-27"/>
    <s v="2016-07-11"/>
    <s v="2016-07-11"/>
    <n v="2"/>
    <n v="16"/>
    <x v="10"/>
    <s v="DDU"/>
    <s v="AIR"/>
    <n v="1"/>
    <s v="AIR"/>
    <s v="TRUCK"/>
    <s v="WARSZAWA"/>
    <s v="1"/>
    <s v="42575/2015/1"/>
    <n v="54"/>
    <s v="AW16"/>
    <s v="PADMA SATEL ARAB"/>
    <s v="AIR"/>
    <n v="1"/>
    <m/>
    <n v="1082"/>
    <n v="0"/>
    <n v="0"/>
    <n v="0"/>
    <n v="14907"/>
    <n v="24.28"/>
    <s v="Bangladesh"/>
    <n v="17"/>
    <n v="7"/>
    <x v="1"/>
    <x v="1"/>
    <m/>
    <m/>
    <m/>
    <m/>
  </r>
  <r>
    <s v="2016-06-25"/>
    <s v="2016-06-27"/>
    <s v="2016-07-11"/>
    <s v="2016-07-11"/>
    <n v="2"/>
    <n v="16"/>
    <x v="10"/>
    <s v="DDU"/>
    <s v="AIR"/>
    <n v="1"/>
    <s v="AIR"/>
    <s v="TRUCK"/>
    <s v="WARSZAWA"/>
    <s v="1"/>
    <s v="42575/2015/10"/>
    <n v="54"/>
    <s v="AW16"/>
    <s v="PADMA SATEL ARAB"/>
    <s v="AIR"/>
    <n v="1"/>
    <m/>
    <n v="955"/>
    <n v="0"/>
    <n v="0"/>
    <n v="0"/>
    <n v="12491"/>
    <n v="23.87"/>
    <s v="Bangladesh"/>
    <n v="17"/>
    <n v="7"/>
    <x v="1"/>
    <x v="1"/>
    <m/>
    <m/>
    <m/>
    <m/>
  </r>
  <r>
    <s v="2016-06-25"/>
    <s v="2016-06-27"/>
    <s v="2016-07-11"/>
    <s v="2016-07-11"/>
    <n v="2"/>
    <n v="16"/>
    <x v="10"/>
    <s v="DDU"/>
    <s v="AIR"/>
    <n v="1"/>
    <s v="AIR"/>
    <s v="TRUCK"/>
    <s v="WARSZAWA"/>
    <s v="1"/>
    <s v="42575/2015/8"/>
    <n v="54"/>
    <s v="AW16"/>
    <s v="PADMA SATEL ARAB"/>
    <s v="AIR"/>
    <n v="1"/>
    <m/>
    <n v="413"/>
    <n v="0"/>
    <n v="0"/>
    <n v="0"/>
    <n v="5864"/>
    <n v="10.77"/>
    <s v="Bangladesh"/>
    <n v="8"/>
    <n v="3"/>
    <x v="2"/>
    <x v="1"/>
    <m/>
    <m/>
    <m/>
    <m/>
  </r>
  <r>
    <s v="2016-06-25"/>
    <s v="2016-06-28"/>
    <s v="2016-07-07"/>
    <s v="2016-07-07"/>
    <n v="3"/>
    <n v="12"/>
    <x v="10"/>
    <s v="DDU"/>
    <s v="AIR"/>
    <n v="1"/>
    <s v="AIR"/>
    <s v="TRUCK"/>
    <s v="WARSZAWA"/>
    <s v="1"/>
    <s v="688/2016/7"/>
    <n v="54"/>
    <s v="AW16"/>
    <s v="SANGOTRA FASHIONS"/>
    <s v="AIR"/>
    <n v="1"/>
    <m/>
    <n v="321"/>
    <n v="0"/>
    <n v="0"/>
    <n v="0"/>
    <n v="3601"/>
    <m/>
    <s v="India"/>
    <n v="0"/>
    <n v="0"/>
    <x v="2"/>
    <x v="1"/>
    <m/>
    <m/>
    <m/>
    <m/>
  </r>
  <r>
    <s v="2016-06-25"/>
    <s v="2016-06-29"/>
    <s v="2016-07-07"/>
    <s v="2016-07-07"/>
    <n v="4"/>
    <n v="12"/>
    <x v="10"/>
    <s v="DDU"/>
    <s v="AIR"/>
    <n v="1"/>
    <s v="AIR"/>
    <s v="TRUCK"/>
    <s v="WARSZAWA"/>
    <s v="1"/>
    <s v="43188/2015/15"/>
    <n v="54"/>
    <s v="AW16"/>
    <s v="FASHION WEAR INT'L (AGENT)"/>
    <s v="AIR"/>
    <n v="1"/>
    <m/>
    <n v="1482"/>
    <n v="0"/>
    <n v="0"/>
    <n v="0"/>
    <n v="34010"/>
    <n v="29.53"/>
    <s v="Bangladesh"/>
    <n v="21"/>
    <n v="9"/>
    <x v="1"/>
    <x v="1"/>
    <m/>
    <m/>
    <m/>
    <m/>
  </r>
  <r>
    <s v="2016-06-25"/>
    <s v="2016-07-10"/>
    <s v="2016-07-15"/>
    <s v="2016-07-15"/>
    <n v="15"/>
    <n v="20"/>
    <x v="10"/>
    <s v="DDU"/>
    <s v="RAILWAY"/>
    <n v="0"/>
    <s v="FSCU9783020"/>
    <s v="RAILWAY"/>
    <s v="MAŁASZEWICZE"/>
    <s v="1"/>
    <s v="1037/2016/9"/>
    <n v="54"/>
    <s v="AW16"/>
    <s v="QUANZHOU CEREALS O&amp;F"/>
    <s v="FCL"/>
    <m/>
    <n v="1"/>
    <n v="1239"/>
    <n v="0"/>
    <n v="1"/>
    <n v="0"/>
    <n v="10900"/>
    <m/>
    <s v="People's Republic of China"/>
    <n v="0"/>
    <n v="0"/>
    <x v="2"/>
    <x v="1"/>
    <m/>
    <m/>
    <m/>
    <m/>
  </r>
  <r>
    <s v="2016-06-25"/>
    <s v="2016-07-23"/>
    <s v="2016-07-27"/>
    <s v="2016-07-27"/>
    <n v="28"/>
    <n v="32"/>
    <x v="5"/>
    <s v="FOB"/>
    <s v="SEA"/>
    <n v="1"/>
    <s v="MRKU4983647"/>
    <s v="TRUCK"/>
    <s v="HAMBURG"/>
    <s v="1"/>
    <s v="4043/2016/1"/>
    <n v="52"/>
    <s v="AW16"/>
    <s v="BLOOM CLOTHING CO. (AGENT)"/>
    <s v="CONSOLIDATION"/>
    <m/>
    <n v="1"/>
    <n v="1160"/>
    <n v="0"/>
    <n v="0"/>
    <n v="1"/>
    <n v="17643"/>
    <n v="6.2"/>
    <s v="India"/>
    <n v="4"/>
    <n v="2"/>
    <x v="2"/>
    <x v="1"/>
    <m/>
    <m/>
    <m/>
    <m/>
  </r>
  <r>
    <s v="2016-06-25"/>
    <s v="2016-07-23"/>
    <s v="2016-07-27"/>
    <s v="2016-07-27"/>
    <n v="28"/>
    <n v="32"/>
    <x v="5"/>
    <s v="FOB"/>
    <s v="SEA"/>
    <n v="1"/>
    <m/>
    <s v="TRUCK"/>
    <s v="HAMBURG"/>
    <s v="1"/>
    <s v="43183/2015/2"/>
    <n v="54"/>
    <s v="AW16"/>
    <s v="KARTHIKAI TEXTILE"/>
    <s v="CONSOLIDATION"/>
    <m/>
    <n v="1"/>
    <n v="2034"/>
    <m/>
    <m/>
    <m/>
    <n v="40975"/>
    <n v="43.19"/>
    <s v="India"/>
    <n v="30"/>
    <n v="13"/>
    <x v="0"/>
    <x v="1"/>
    <m/>
    <m/>
    <m/>
    <m/>
  </r>
  <r>
    <s v="2016-06-25"/>
    <s v="2016-07-23"/>
    <s v="2016-07-27"/>
    <s v="2016-07-27"/>
    <n v="28"/>
    <n v="32"/>
    <x v="5"/>
    <s v="FOB"/>
    <s v="SEA"/>
    <n v="1"/>
    <m/>
    <s v="TRUCK"/>
    <s v="HAMBURG"/>
    <s v="1"/>
    <s v="716/2016/10"/>
    <n v="54"/>
    <s v="AW16"/>
    <s v="LICHEE APPAREL (AGENT)"/>
    <s v="CONSOLIDATION"/>
    <m/>
    <n v="1"/>
    <n v="288"/>
    <m/>
    <m/>
    <m/>
    <n v="5328"/>
    <n v="5.78"/>
    <s v="India"/>
    <n v="4"/>
    <n v="2"/>
    <x v="2"/>
    <x v="1"/>
    <m/>
    <m/>
    <m/>
    <m/>
  </r>
  <r>
    <s v="2016-06-25"/>
    <s v="2016-07-28"/>
    <s v="2016-08-02"/>
    <s v="2016-08-02"/>
    <n v="33"/>
    <n v="38"/>
    <x v="5"/>
    <s v="FOB"/>
    <s v="SEA"/>
    <n v="0"/>
    <s v="MSKU2946878"/>
    <s v="RAILWAY"/>
    <s v="GDAŃSK"/>
    <s v="1"/>
    <s v="43190/2015/11"/>
    <n v="54"/>
    <s v="AW16"/>
    <s v="BLOOM CLOTHING CO. (AGENT)"/>
    <s v="FCL"/>
    <m/>
    <n v="1"/>
    <n v="847"/>
    <n v="1"/>
    <n v="0"/>
    <n v="0"/>
    <n v="16737"/>
    <n v="21.97"/>
    <s v="India"/>
    <n v="15"/>
    <n v="7"/>
    <x v="1"/>
    <x v="1"/>
    <m/>
    <m/>
    <m/>
    <m/>
  </r>
  <r>
    <s v="2016-06-25"/>
    <s v="2016-07-31"/>
    <s v="2016-08-23"/>
    <s v="2016-08-23"/>
    <n v="36"/>
    <n v="59"/>
    <x v="3"/>
    <s v="FOB"/>
    <s v="SEA"/>
    <n v="1"/>
    <s v="MRKU8870870"/>
    <s v="RAILWAY"/>
    <s v="GDAŃSK"/>
    <s v="1"/>
    <s v="568/2016/16"/>
    <n v="54"/>
    <s v="AW16"/>
    <s v="FAIR TRADE INT'L (AGENT)"/>
    <s v="CONSOLIDATION"/>
    <m/>
    <n v="1"/>
    <n v="951"/>
    <n v="1"/>
    <n v="0"/>
    <n v="0"/>
    <n v="17415"/>
    <n v="16"/>
    <s v="Bangladesh"/>
    <n v="11"/>
    <n v="5"/>
    <x v="2"/>
    <x v="1"/>
    <m/>
    <m/>
    <m/>
    <m/>
  </r>
  <r>
    <s v="2016-06-25"/>
    <s v="2016-07-31"/>
    <s v="2016-08-23"/>
    <s v="2016-08-23"/>
    <n v="36"/>
    <n v="59"/>
    <x v="3"/>
    <s v="FOB"/>
    <s v="SEA"/>
    <n v="1"/>
    <m/>
    <s v="RAILWAY"/>
    <s v="GDAŃSK"/>
    <s v="1"/>
    <s v="574/2016/23"/>
    <n v="54"/>
    <s v="AW16"/>
    <s v="TRANSFIGURE CLOTHING (AGENT)"/>
    <s v="CONSOLIDATION"/>
    <m/>
    <n v="1"/>
    <n v="783"/>
    <m/>
    <m/>
    <m/>
    <n v="14295"/>
    <n v="14"/>
    <s v="Bangladesh"/>
    <n v="10"/>
    <n v="4"/>
    <x v="2"/>
    <x v="1"/>
    <m/>
    <m/>
    <m/>
    <m/>
  </r>
  <r>
    <s v="2016-06-26"/>
    <s v="2016-06-28"/>
    <s v="2016-06-30"/>
    <s v="2016-06-30"/>
    <n v="2"/>
    <n v="4"/>
    <x v="10"/>
    <s v="DDU"/>
    <s v="AIR"/>
    <n v="1"/>
    <s v="AIR"/>
    <s v="TRUCK"/>
    <s v="FRANKFURT"/>
    <s v="1"/>
    <s v="1037/2016/10"/>
    <n v="54"/>
    <s v="AW16"/>
    <s v="QUANZHOU CEREALS O&amp;F"/>
    <s v="AIR"/>
    <n v="1"/>
    <m/>
    <n v="2374"/>
    <n v="0"/>
    <n v="0"/>
    <n v="0"/>
    <n v="39599"/>
    <n v="57.52"/>
    <s v="People's Republic of China"/>
    <n v="40"/>
    <n v="17"/>
    <x v="0"/>
    <x v="0"/>
    <m/>
    <m/>
    <m/>
    <m/>
  </r>
  <r>
    <s v="2016-06-26"/>
    <s v="2016-08-10"/>
    <s v="2016-08-17"/>
    <s v="2016-08-17"/>
    <n v="45"/>
    <n v="52"/>
    <x v="3"/>
    <s v="FOB"/>
    <s v="SEA"/>
    <n v="1"/>
    <s v="HLXU8083786"/>
    <s v="RAILWAY"/>
    <s v="GDYNIA"/>
    <s v="1"/>
    <s v="43189/2015/9"/>
    <n v="54"/>
    <s v="AW16"/>
    <s v="SAILOR MOON CLOTHING LTD (AGENT)"/>
    <s v="CONSOLIDATION"/>
    <m/>
    <n v="1"/>
    <n v="799"/>
    <n v="0"/>
    <n v="0"/>
    <n v="1"/>
    <n v="11881"/>
    <n v="19.68"/>
    <s v="Bangladesh"/>
    <n v="14"/>
    <n v="6"/>
    <x v="2"/>
    <x v="1"/>
    <m/>
    <m/>
    <m/>
    <m/>
  </r>
  <r>
    <s v="2016-06-26"/>
    <s v="2016-08-10"/>
    <s v="2016-08-17"/>
    <s v="2016-08-17"/>
    <n v="45"/>
    <n v="52"/>
    <x v="3"/>
    <s v="FOB"/>
    <s v="SEA"/>
    <n v="1"/>
    <m/>
    <s v="RAILWAY"/>
    <s v="GDYNIA"/>
    <s v="1"/>
    <s v="574/2016/24"/>
    <n v="54"/>
    <s v="AW16"/>
    <s v="TRANSFIGURE CLOTHING (AGENT)"/>
    <s v="CONSOLIDATION"/>
    <m/>
    <n v="1"/>
    <n v="2904"/>
    <m/>
    <m/>
    <m/>
    <n v="55389"/>
    <n v="43.31"/>
    <s v="Bangladesh"/>
    <n v="30"/>
    <n v="13"/>
    <x v="0"/>
    <x v="1"/>
    <m/>
    <m/>
    <m/>
    <m/>
  </r>
  <r>
    <s v="2016-06-27"/>
    <s v="2016-06-29"/>
    <s v="2016-07-11"/>
    <s v="2016-07-11"/>
    <n v="2"/>
    <n v="14"/>
    <x v="10"/>
    <s v="DDU"/>
    <s v="AIR"/>
    <n v="1"/>
    <s v="AIR"/>
    <s v="TRUCK"/>
    <s v="WARSZAWA"/>
    <s v="1"/>
    <s v="42575/2015/12"/>
    <n v="54"/>
    <s v="AW16"/>
    <s v="PADMA SATEL ARAB"/>
    <s v="AIR"/>
    <n v="1"/>
    <m/>
    <n v="495"/>
    <n v="0"/>
    <n v="0"/>
    <n v="0"/>
    <n v="6987"/>
    <n v="12.46"/>
    <s v="Bangladesh"/>
    <n v="9"/>
    <n v="4"/>
    <x v="2"/>
    <x v="1"/>
    <m/>
    <m/>
    <m/>
    <m/>
  </r>
  <r>
    <s v="2016-06-27"/>
    <s v="2016-07-21"/>
    <s v="2016-08-04"/>
    <s v="2016-08-04"/>
    <n v="24"/>
    <n v="38"/>
    <x v="16"/>
    <s v="FOB"/>
    <s v="SEA"/>
    <n v="0"/>
    <s v="HLXU8470785"/>
    <s v="TRUCK"/>
    <s v="HAMBURG"/>
    <s v="1"/>
    <s v="61435/AW16/1"/>
    <n v="54"/>
    <s v="AW16"/>
    <s v="SANGOTRA FASHIONS"/>
    <s v="FCL"/>
    <m/>
    <n v="1"/>
    <n v="3375"/>
    <n v="0"/>
    <n v="0"/>
    <n v="1"/>
    <n v="45400"/>
    <n v="67.819999999999993"/>
    <s v="India"/>
    <n v="47"/>
    <n v="20"/>
    <x v="0"/>
    <x v="0"/>
    <m/>
    <m/>
    <m/>
    <m/>
  </r>
  <r>
    <s v="2016-06-27"/>
    <s v="2016-07-30"/>
    <s v="2016-08-03"/>
    <s v="2016-08-03"/>
    <n v="33"/>
    <n v="37"/>
    <x v="0"/>
    <s v="FOB"/>
    <s v="SEA"/>
    <n v="0"/>
    <s v="MSKU0008033,MSKU0280463,MSKU8412381,MSKU9600327"/>
    <s v="TRUCK"/>
    <s v="GDAŃSK"/>
    <s v="1"/>
    <s v="577/2016/13"/>
    <n v="54"/>
    <s v="AW16"/>
    <s v="NINGBO MIAORUI"/>
    <s v="FCL"/>
    <m/>
    <n v="1"/>
    <n v="5178"/>
    <n v="0"/>
    <n v="0"/>
    <n v="4"/>
    <n v="93391"/>
    <n v="268.73"/>
    <s v="People's Republic of China"/>
    <n v="188"/>
    <n v="81"/>
    <x v="3"/>
    <x v="7"/>
    <m/>
    <m/>
    <m/>
    <m/>
  </r>
  <r>
    <m/>
    <m/>
    <m/>
    <m/>
    <m/>
    <m/>
    <x v="6"/>
    <m/>
    <s v="SEA"/>
    <m/>
    <m/>
    <m/>
    <m/>
    <m/>
    <m/>
    <m/>
    <m/>
    <m/>
    <s v="FCL"/>
    <m/>
    <n v="1"/>
    <m/>
    <m/>
    <m/>
    <m/>
    <m/>
    <m/>
    <m/>
    <n v="0"/>
    <n v="0"/>
    <x v="3"/>
    <x v="3"/>
    <m/>
    <m/>
    <m/>
    <m/>
  </r>
  <r>
    <m/>
    <m/>
    <m/>
    <m/>
    <m/>
    <m/>
    <x v="6"/>
    <m/>
    <s v="SEA"/>
    <m/>
    <m/>
    <m/>
    <m/>
    <m/>
    <m/>
    <m/>
    <m/>
    <m/>
    <s v="FCL"/>
    <m/>
    <n v="1"/>
    <m/>
    <m/>
    <m/>
    <m/>
    <m/>
    <m/>
    <m/>
    <n v="0"/>
    <n v="0"/>
    <x v="5"/>
    <x v="4"/>
    <m/>
    <m/>
    <m/>
    <m/>
  </r>
  <r>
    <s v="2016-06-27"/>
    <s v="2016-07-30"/>
    <s v="2016-08-04"/>
    <s v="2016-08-04"/>
    <n v="33"/>
    <n v="38"/>
    <x v="0"/>
    <s v="FOB"/>
    <s v="SEA"/>
    <n v="0"/>
    <s v="GESU2977498"/>
    <s v="TRUCK"/>
    <s v="GDAŃSK"/>
    <s v="1"/>
    <s v="8068/2016/4"/>
    <n v="51"/>
    <s v="AW16"/>
    <s v="BOK CO., LTD."/>
    <s v="FCL"/>
    <m/>
    <n v="1"/>
    <n v="871"/>
    <n v="1"/>
    <n v="0"/>
    <n v="0"/>
    <n v="7534"/>
    <n v="25.26"/>
    <s v="People's Republic of China"/>
    <n v="18"/>
    <n v="8"/>
    <x v="1"/>
    <x v="1"/>
    <m/>
    <m/>
    <m/>
    <m/>
  </r>
  <r>
    <s v="2016-06-27"/>
    <s v="2016-07-30"/>
    <s v="2016-08-04"/>
    <s v="2016-08-04"/>
    <n v="33"/>
    <n v="38"/>
    <x v="0"/>
    <s v="FOB"/>
    <s v="SEA"/>
    <n v="0"/>
    <s v="PONU1480403,PONU1671816"/>
    <s v="TRUCK"/>
    <s v="GDAŃSK"/>
    <s v="1"/>
    <s v="7559/2016/3"/>
    <n v="51"/>
    <s v="AW16"/>
    <s v="ZHEJIANG YUHONG"/>
    <s v="FCL"/>
    <m/>
    <n v="1"/>
    <n v="1983"/>
    <n v="0"/>
    <n v="2"/>
    <n v="0"/>
    <n v="28160"/>
    <n v="98.65"/>
    <s v="People's Republic of China"/>
    <n v="69"/>
    <n v="30"/>
    <x v="4"/>
    <x v="5"/>
    <m/>
    <m/>
    <m/>
    <m/>
  </r>
  <r>
    <s v="2016-06-27"/>
    <s v="2016-07-30"/>
    <s v="2016-08-04"/>
    <s v="2016-08-04"/>
    <n v="33"/>
    <n v="38"/>
    <x v="0"/>
    <s v="FOB"/>
    <s v="SEA"/>
    <n v="1"/>
    <s v="MSKU6870317"/>
    <s v="TRUCK"/>
    <s v="GDAŃSK"/>
    <s v="1"/>
    <s v="3703/2016/2"/>
    <n v="54"/>
    <s v="AW16"/>
    <s v="VIVID COLOUR"/>
    <s v="CONSOLIDATION"/>
    <m/>
    <n v="1"/>
    <n v="501"/>
    <n v="0"/>
    <n v="1"/>
    <n v="0"/>
    <n v="8692"/>
    <n v="19.010000000000002"/>
    <s v="People's Republic of China"/>
    <n v="13"/>
    <n v="6"/>
    <x v="2"/>
    <x v="1"/>
    <m/>
    <m/>
    <m/>
    <m/>
  </r>
  <r>
    <s v="2016-06-27"/>
    <s v="2016-07-30"/>
    <s v="2016-08-04"/>
    <s v="2016-08-04"/>
    <n v="33"/>
    <n v="38"/>
    <x v="0"/>
    <s v="FOB"/>
    <s v="SEA"/>
    <n v="1"/>
    <m/>
    <s v="TRUCK"/>
    <s v="GDAŃSK"/>
    <s v="1"/>
    <s v="703/2016/3"/>
    <n v="54"/>
    <s v="AW16"/>
    <s v="NINGBO EVERGREEN"/>
    <s v="CONSOLIDATION"/>
    <m/>
    <n v="1"/>
    <n v="842"/>
    <m/>
    <m/>
    <m/>
    <n v="14108"/>
    <n v="35.65"/>
    <s v="People's Republic of China"/>
    <n v="25"/>
    <n v="11"/>
    <x v="1"/>
    <x v="1"/>
    <m/>
    <m/>
    <m/>
    <m/>
  </r>
  <r>
    <s v="2016-06-27"/>
    <s v="2016-08-03"/>
    <s v="2016-08-08"/>
    <s v="2016-08-08"/>
    <n v="37"/>
    <n v="42"/>
    <x v="3"/>
    <s v="FOB"/>
    <s v="SEA"/>
    <n v="0"/>
    <s v="IPXU3170320"/>
    <s v="RAILWAY"/>
    <s v="GDYNIA"/>
    <s v="1"/>
    <s v="43189/2015/11"/>
    <n v="54"/>
    <s v="AW16"/>
    <s v="SAILOR MOON CLOTHING LTD (AGENT)"/>
    <s v="FCL"/>
    <m/>
    <n v="1"/>
    <n v="977"/>
    <n v="1"/>
    <n v="0"/>
    <n v="0"/>
    <n v="12770"/>
    <n v="25.26"/>
    <s v="Bangladesh"/>
    <n v="18"/>
    <n v="8"/>
    <x v="1"/>
    <x v="1"/>
    <m/>
    <m/>
    <m/>
    <m/>
  </r>
  <r>
    <s v="2016-06-27"/>
    <s v="2016-08-04"/>
    <s v="2016-08-23"/>
    <s v="2016-08-23"/>
    <n v="38"/>
    <n v="57"/>
    <x v="3"/>
    <s v="FOB"/>
    <s v="SEA"/>
    <n v="0"/>
    <s v="HLBU1436185"/>
    <s v="RAILWAY"/>
    <s v="GDYNIA"/>
    <s v="1"/>
    <s v="697/2016/17"/>
    <n v="54"/>
    <s v="AW16"/>
    <s v="TEXZAM INTERNATIONAL (AGENT)"/>
    <s v="FCL"/>
    <m/>
    <n v="1"/>
    <n v="1084"/>
    <n v="0"/>
    <n v="0"/>
    <n v="1"/>
    <n v="18694"/>
    <n v="69.31"/>
    <s v="Bangladesh"/>
    <n v="49"/>
    <n v="21"/>
    <x v="0"/>
    <x v="0"/>
    <m/>
    <m/>
    <m/>
    <m/>
  </r>
  <r>
    <s v="2016-06-27"/>
    <s v="2016-08-04"/>
    <s v="2016-08-23"/>
    <s v="2016-08-23"/>
    <n v="38"/>
    <n v="57"/>
    <x v="3"/>
    <s v="FOB"/>
    <s v="SEA"/>
    <n v="1"/>
    <s v="CLHU8767114"/>
    <s v="RAILWAY"/>
    <s v="GDYNIA"/>
    <s v="1"/>
    <s v="43189/2015/10"/>
    <n v="54"/>
    <s v="AW16"/>
    <s v="SAILOR MOON CLOTHING LTD (AGENT)"/>
    <s v="CONSOLIDATION"/>
    <m/>
    <n v="1"/>
    <n v="1118"/>
    <n v="0"/>
    <n v="0"/>
    <n v="1"/>
    <n v="21023"/>
    <n v="41.29"/>
    <s v="Bangladesh"/>
    <n v="29"/>
    <n v="12"/>
    <x v="0"/>
    <x v="1"/>
    <m/>
    <m/>
    <m/>
    <m/>
  </r>
  <r>
    <s v="2016-06-27"/>
    <s v="2016-08-04"/>
    <s v="2016-08-23"/>
    <s v="2016-08-23"/>
    <n v="38"/>
    <n v="57"/>
    <x v="3"/>
    <s v="FOB"/>
    <s v="SEA"/>
    <n v="1"/>
    <m/>
    <s v="RAILWAY"/>
    <s v="GDYNIA"/>
    <s v="1"/>
    <s v="568/2016/19"/>
    <n v="54"/>
    <s v="AW16"/>
    <s v="FAIR TRADE INT'L (AGENT)"/>
    <s v="CONSOLIDATION"/>
    <m/>
    <n v="1"/>
    <n v="250"/>
    <m/>
    <m/>
    <m/>
    <n v="3968"/>
    <n v="10.130000000000001"/>
    <s v="Bangladesh"/>
    <n v="7"/>
    <n v="3"/>
    <x v="2"/>
    <x v="1"/>
    <m/>
    <m/>
    <m/>
    <m/>
  </r>
  <r>
    <s v="2016-06-27"/>
    <s v="2016-08-04"/>
    <s v="2016-08-23"/>
    <s v="2016-08-23"/>
    <n v="38"/>
    <n v="57"/>
    <x v="3"/>
    <s v="FOB"/>
    <s v="SEA"/>
    <n v="1"/>
    <m/>
    <s v="RAILWAY"/>
    <s v="GDYNIA"/>
    <s v="1"/>
    <s v="697/2016/18"/>
    <n v="54"/>
    <s v="AW16"/>
    <s v="TEXZAM INTERNATIONAL (AGENT)"/>
    <s v="CONSOLIDATION"/>
    <m/>
    <n v="1"/>
    <n v="507"/>
    <m/>
    <m/>
    <m/>
    <n v="7647"/>
    <n v="15.49"/>
    <s v="Bangladesh"/>
    <n v="11"/>
    <n v="5"/>
    <x v="2"/>
    <x v="1"/>
    <m/>
    <m/>
    <m/>
    <m/>
  </r>
  <r>
    <s v="2016-06-27"/>
    <s v="2016-08-04"/>
    <s v="2016-08-24"/>
    <s v="2016-08-24"/>
    <n v="38"/>
    <n v="58"/>
    <x v="3"/>
    <s v="FOB"/>
    <s v="SEA"/>
    <n v="0"/>
    <s v="HLBU1771141"/>
    <s v="TRUCK"/>
    <s v="GDYNIA"/>
    <s v="1"/>
    <s v="568/2016/18"/>
    <n v="54"/>
    <s v="AW16"/>
    <s v="FAIR TRADE INT'L (AGENT)"/>
    <s v="FCL"/>
    <m/>
    <n v="1"/>
    <n v="1635"/>
    <n v="0"/>
    <n v="0"/>
    <n v="1"/>
    <n v="29952"/>
    <n v="64.099999999999994"/>
    <s v="Bangladesh"/>
    <n v="45"/>
    <n v="19"/>
    <x v="0"/>
    <x v="0"/>
    <m/>
    <m/>
    <m/>
    <m/>
  </r>
  <r>
    <s v="2016-06-28"/>
    <s v="2016-06-30"/>
    <s v="2016-07-11"/>
    <s v="2016-07-11"/>
    <n v="2"/>
    <n v="13"/>
    <x v="10"/>
    <s v="DDU"/>
    <s v="AIR"/>
    <n v="1"/>
    <s v="AIR"/>
    <s v="TRUCK"/>
    <s v="WARSZAWA"/>
    <s v="1"/>
    <s v="42575/2015/11"/>
    <n v="54"/>
    <s v="AW16"/>
    <s v="PADMA SATEL ARAB"/>
    <s v="AIR"/>
    <n v="1"/>
    <m/>
    <n v="584"/>
    <n v="0"/>
    <n v="0"/>
    <n v="0"/>
    <n v="7435"/>
    <m/>
    <s v="Bangladesh"/>
    <n v="0"/>
    <n v="0"/>
    <x v="2"/>
    <x v="1"/>
    <m/>
    <m/>
    <m/>
    <m/>
  </r>
  <r>
    <s v="2016-06-28"/>
    <s v="2016-07-04"/>
    <s v="2016-07-05"/>
    <s v="2016-07-05"/>
    <n v="6"/>
    <n v="7"/>
    <x v="18"/>
    <s v="DDU"/>
    <s v="AIR"/>
    <n v="1"/>
    <s v="AIR"/>
    <s v="TRUCK"/>
    <s v="FRANKFURT"/>
    <s v="1"/>
    <s v="43192/2015/17"/>
    <n v="54"/>
    <s v="AW16"/>
    <s v="INNOVATION DESIGN (AGENT)"/>
    <s v="AIR"/>
    <n v="1"/>
    <m/>
    <n v="302"/>
    <n v="0"/>
    <n v="0"/>
    <n v="0"/>
    <n v="3701"/>
    <n v="8.43"/>
    <s v="Bangladesh"/>
    <n v="6"/>
    <n v="3"/>
    <x v="2"/>
    <x v="1"/>
    <m/>
    <m/>
    <m/>
    <m/>
  </r>
  <r>
    <s v="2016-06-29"/>
    <s v="2016-07-30"/>
    <s v="2016-08-04"/>
    <s v="2016-08-04"/>
    <n v="31"/>
    <n v="36"/>
    <x v="12"/>
    <s v="FOB"/>
    <s v="SEA"/>
    <n v="0"/>
    <s v="MSKU7454628"/>
    <s v="TRUCK"/>
    <s v="GDAŃSK"/>
    <s v="1"/>
    <s v="7536/2016/3"/>
    <n v="51"/>
    <s v="AW16"/>
    <s v="YONGXINGLONG CHILDRE"/>
    <s v="FCL"/>
    <m/>
    <n v="1"/>
    <n v="1259"/>
    <n v="1"/>
    <n v="0"/>
    <n v="0"/>
    <n v="11060"/>
    <n v="26.09"/>
    <s v="People's Republic of China"/>
    <n v="18"/>
    <n v="8"/>
    <x v="1"/>
    <x v="1"/>
    <m/>
    <m/>
    <m/>
    <m/>
  </r>
  <r>
    <s v="2016-06-30"/>
    <s v="2016-08-10"/>
    <s v="2016-09-05"/>
    <s v="2016-09-05"/>
    <n v="41"/>
    <n v="67"/>
    <x v="3"/>
    <s v="FOB"/>
    <s v="SEA"/>
    <n v="1"/>
    <s v="HLXU3081857"/>
    <s v="RAILWAY"/>
    <s v="GDYNIA"/>
    <s v="1"/>
    <s v="568/2016/17"/>
    <n v="54"/>
    <s v="AW16"/>
    <s v="FAIR TRADE INT'L (AGENT)"/>
    <s v="CONSOLIDATION"/>
    <m/>
    <n v="1"/>
    <n v="243"/>
    <n v="1"/>
    <n v="0"/>
    <n v="0"/>
    <n v="3550"/>
    <n v="7.82"/>
    <s v="Bangladesh"/>
    <n v="5"/>
    <n v="2"/>
    <x v="2"/>
    <x v="1"/>
    <m/>
    <m/>
    <m/>
    <m/>
  </r>
  <r>
    <s v="2016-06-30"/>
    <s v="2016-08-10"/>
    <s v="2016-09-05"/>
    <s v="2016-09-05"/>
    <n v="41"/>
    <n v="67"/>
    <x v="3"/>
    <s v="FOB"/>
    <s v="SEA"/>
    <n v="1"/>
    <m/>
    <s v="RAILWAY"/>
    <s v="GDYNIA"/>
    <s v="1"/>
    <s v="697/2016/16"/>
    <n v="54"/>
    <s v="AW16"/>
    <s v="TEXZAM INTERNATIONAL (AGENT)"/>
    <s v="CONSOLIDATION"/>
    <m/>
    <n v="1"/>
    <n v="334"/>
    <m/>
    <m/>
    <m/>
    <n v="4462"/>
    <n v="6.45"/>
    <s v="Bangladesh"/>
    <n v="5"/>
    <n v="2"/>
    <x v="2"/>
    <x v="1"/>
    <m/>
    <m/>
    <m/>
    <m/>
  </r>
  <r>
    <s v="2016-06-30"/>
    <s v="2016-08-10"/>
    <s v="2016-09-05"/>
    <s v="2016-09-05"/>
    <n v="41"/>
    <n v="67"/>
    <x v="3"/>
    <s v="FOB"/>
    <s v="SEA"/>
    <n v="1"/>
    <m/>
    <s v="RAILWAY"/>
    <s v="GDYNIA"/>
    <s v="1"/>
    <s v="697/2016/19"/>
    <n v="54"/>
    <s v="AW16"/>
    <s v="TEXZAM INTERNATIONAL (AGENT)"/>
    <s v="CONSOLIDATION"/>
    <m/>
    <n v="1"/>
    <n v="272"/>
    <m/>
    <m/>
    <m/>
    <n v="3295"/>
    <n v="10.88"/>
    <s v="Bangladesh"/>
    <n v="8"/>
    <n v="3"/>
    <x v="2"/>
    <x v="1"/>
    <m/>
    <m/>
    <m/>
    <m/>
  </r>
  <r>
    <s v="2016-07-01"/>
    <s v="2016-07-03"/>
    <s v="2016-07-14"/>
    <s v="2016-07-14"/>
    <n v="2"/>
    <n v="13"/>
    <x v="10"/>
    <s v="DDU"/>
    <s v="AIR"/>
    <n v="1"/>
    <s v="AIR"/>
    <s v="TRUCK"/>
    <s v="WARSZAWA"/>
    <s v="1"/>
    <s v="1019/2016/1"/>
    <n v="54"/>
    <s v="AW16"/>
    <s v="TEX FASHION GLOBAL (AGENT)"/>
    <s v="AIR"/>
    <n v="1"/>
    <m/>
    <n v="714"/>
    <n v="0"/>
    <n v="0"/>
    <n v="0"/>
    <n v="8701"/>
    <m/>
    <s v="Bangladesh"/>
    <n v="0"/>
    <n v="0"/>
    <x v="2"/>
    <x v="1"/>
    <m/>
    <m/>
    <m/>
    <m/>
  </r>
  <r>
    <s v="2016-07-01"/>
    <s v="2016-07-04"/>
    <s v="2016-07-06"/>
    <s v="2016-07-06"/>
    <n v="3"/>
    <n v="5"/>
    <x v="10"/>
    <s v="DDU"/>
    <s v="AIR"/>
    <n v="1"/>
    <s v="AIR"/>
    <s v="TRUCK"/>
    <s v="FRANKFURT"/>
    <s v="1"/>
    <s v="1037/2016/1"/>
    <n v="54"/>
    <s v="AW16"/>
    <s v="QUANZHOU CEREALS O&amp;F"/>
    <s v="AIR"/>
    <n v="1"/>
    <m/>
    <n v="1253"/>
    <n v="0"/>
    <n v="0"/>
    <n v="0"/>
    <n v="21902"/>
    <n v="21.62"/>
    <s v="People's Republic of China"/>
    <n v="15"/>
    <n v="6"/>
    <x v="1"/>
    <x v="1"/>
    <m/>
    <m/>
    <m/>
    <m/>
  </r>
  <r>
    <s v="2016-07-01"/>
    <s v="2016-08-04"/>
    <s v="2016-08-10"/>
    <s v="2016-08-10"/>
    <n v="34"/>
    <n v="40"/>
    <x v="2"/>
    <s v="FOB"/>
    <s v="SEA"/>
    <n v="0"/>
    <s v="GATU0589374"/>
    <s v="RAILWAY"/>
    <s v="GDAŃSK"/>
    <s v="1"/>
    <s v="4183/2016/1"/>
    <n v="54"/>
    <s v="AW16"/>
    <s v="QUANZHOU ANCHOR"/>
    <s v="FCL"/>
    <m/>
    <n v="1"/>
    <n v="330"/>
    <n v="1"/>
    <n v="0"/>
    <n v="0"/>
    <n v="3651"/>
    <n v="28.6"/>
    <s v="People's Republic of China"/>
    <n v="20"/>
    <n v="9"/>
    <x v="1"/>
    <x v="1"/>
    <m/>
    <m/>
    <m/>
    <m/>
  </r>
  <r>
    <s v="2016-07-01"/>
    <s v="2016-08-08"/>
    <s v="2016-08-11"/>
    <s v="2016-08-11"/>
    <n v="38"/>
    <n v="41"/>
    <x v="1"/>
    <s v="FOB"/>
    <s v="SEA"/>
    <n v="0"/>
    <s v="FSCU9454446,HLBU1410365"/>
    <s v="RAILWAY"/>
    <s v="GDAŃSK"/>
    <s v="1"/>
    <s v="275/2016/12"/>
    <n v="54"/>
    <s v="AW16"/>
    <s v="SUMEC TEXTILE"/>
    <s v="FCL"/>
    <m/>
    <n v="1"/>
    <n v="1329"/>
    <n v="0"/>
    <n v="1"/>
    <n v="1"/>
    <n v="13392"/>
    <n v="101.13"/>
    <s v="People's Republic of China"/>
    <n v="71"/>
    <n v="30"/>
    <x v="5"/>
    <x v="5"/>
    <m/>
    <m/>
    <m/>
    <m/>
  </r>
  <r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x v="6"/>
    <x v="4"/>
    <m/>
    <m/>
    <m/>
    <m/>
  </r>
  <r>
    <s v="2016-07-01"/>
    <s v="2016-08-08"/>
    <s v="2016-08-11"/>
    <s v="2016-08-11"/>
    <n v="38"/>
    <n v="41"/>
    <x v="1"/>
    <s v="FOB"/>
    <s v="SEA"/>
    <n v="0"/>
    <s v="HLXU1171951"/>
    <s v="RAILWAY"/>
    <s v="GDAŃSK"/>
    <s v="1"/>
    <s v="275/2016/11"/>
    <n v="54"/>
    <s v="AW16"/>
    <s v="SUMEC TEXTILE"/>
    <s v="FCL"/>
    <m/>
    <n v="1"/>
    <n v="448"/>
    <n v="1"/>
    <n v="0"/>
    <n v="0"/>
    <n v="4634"/>
    <n v="16.43"/>
    <s v="People's Republic of China"/>
    <n v="12"/>
    <n v="5"/>
    <x v="2"/>
    <x v="1"/>
    <m/>
    <m/>
    <m/>
    <m/>
  </r>
  <r>
    <s v="2016-07-01"/>
    <s v="2016-08-08"/>
    <s v="2016-08-11"/>
    <s v="2016-08-11"/>
    <n v="38"/>
    <n v="41"/>
    <x v="1"/>
    <s v="FOB"/>
    <s v="SEA"/>
    <n v="0"/>
    <s v="TCLU4141411"/>
    <s v="RAILWAY"/>
    <s v="GDAŃSK"/>
    <s v="1"/>
    <s v="43063/2015/11"/>
    <n v="52"/>
    <s v="AW16"/>
    <s v="SUZHOU QINJIAN I/E"/>
    <s v="FCL"/>
    <m/>
    <n v="1"/>
    <n v="1994"/>
    <n v="0"/>
    <n v="1"/>
    <n v="0"/>
    <n v="29073"/>
    <n v="25.13"/>
    <s v="People's Republic of China"/>
    <n v="18"/>
    <n v="8"/>
    <x v="1"/>
    <x v="1"/>
    <m/>
    <m/>
    <m/>
    <m/>
  </r>
  <r>
    <s v="2016-07-01"/>
    <s v="2016-08-08"/>
    <s v="2016-08-12"/>
    <s v="2016-08-12"/>
    <n v="38"/>
    <n v="42"/>
    <x v="1"/>
    <s v="FOB"/>
    <s v="SEA"/>
    <n v="1"/>
    <s v="SEGU5766739"/>
    <s v="RAILWAY"/>
    <s v="GDAŃSK"/>
    <s v="1"/>
    <s v="1071/2016/3"/>
    <n v="52"/>
    <s v="AW16"/>
    <s v="ZHENJIANG S&amp;C"/>
    <s v="CONSOLIDATION"/>
    <m/>
    <n v="1"/>
    <n v="2579"/>
    <n v="0"/>
    <n v="0"/>
    <n v="1"/>
    <n v="34902"/>
    <n v="35.99"/>
    <s v="People's Republic of China"/>
    <n v="25"/>
    <n v="11"/>
    <x v="1"/>
    <x v="1"/>
    <m/>
    <m/>
    <m/>
    <m/>
  </r>
  <r>
    <s v="2016-07-01"/>
    <s v="2016-08-08"/>
    <s v="2016-08-12"/>
    <s v="2016-08-12"/>
    <n v="38"/>
    <n v="42"/>
    <x v="1"/>
    <s v="FOB"/>
    <s v="SEA"/>
    <n v="1"/>
    <m/>
    <s v="RAILWAY"/>
    <s v="GDAŃSK"/>
    <s v="1"/>
    <s v="1799/2016/2"/>
    <n v="52"/>
    <s v="AW16"/>
    <s v="HAILI ACCESSORIES"/>
    <s v="CONSOLIDATION"/>
    <m/>
    <n v="1"/>
    <n v="38"/>
    <m/>
    <m/>
    <m/>
    <n v="3200"/>
    <n v="2.74"/>
    <s v="People's Republic of China"/>
    <n v="2"/>
    <n v="1"/>
    <x v="2"/>
    <x v="1"/>
    <m/>
    <m/>
    <m/>
    <m/>
  </r>
  <r>
    <s v="2016-07-01"/>
    <s v="2016-08-08"/>
    <s v="2016-08-12"/>
    <s v="2016-08-12"/>
    <n v="38"/>
    <n v="42"/>
    <x v="1"/>
    <s v="FOB"/>
    <s v="SEA"/>
    <n v="1"/>
    <m/>
    <s v="RAILWAY"/>
    <s v="GDAŃSK"/>
    <s v="1"/>
    <s v="588/2016/6"/>
    <n v="52"/>
    <s v="AW16"/>
    <s v="BRIGHT SHOW INT.LTD"/>
    <s v="CONSOLIDATION"/>
    <m/>
    <n v="1"/>
    <n v="286"/>
    <m/>
    <m/>
    <m/>
    <n v="4200"/>
    <n v="4.3099999999999996"/>
    <s v="People's Republic of China"/>
    <n v="3"/>
    <n v="1"/>
    <x v="2"/>
    <x v="1"/>
    <m/>
    <m/>
    <m/>
    <m/>
  </r>
  <r>
    <s v="2016-07-01"/>
    <s v="2016-08-08"/>
    <s v="2016-08-12"/>
    <s v="2016-08-12"/>
    <n v="38"/>
    <n v="42"/>
    <x v="1"/>
    <s v="FOB"/>
    <s v="SEA"/>
    <n v="1"/>
    <m/>
    <s v="RAILWAY"/>
    <s v="GDAŃSK"/>
    <s v="1"/>
    <s v="6237/2016/2"/>
    <n v="54"/>
    <s v="AW16"/>
    <s v="ANHUI GARMENTS I&amp;E"/>
    <s v="CONSOLIDATION"/>
    <m/>
    <n v="1"/>
    <n v="426"/>
    <m/>
    <m/>
    <m/>
    <n v="5931"/>
    <n v="16.68"/>
    <s v="People's Republic of China"/>
    <n v="12"/>
    <n v="5"/>
    <x v="2"/>
    <x v="1"/>
    <m/>
    <m/>
    <m/>
    <m/>
  </r>
  <r>
    <s v="2016-07-02"/>
    <s v="2016-08-06"/>
    <s v="2016-08-12"/>
    <s v="2016-08-12"/>
    <n v="35"/>
    <n v="41"/>
    <x v="3"/>
    <s v="FOB"/>
    <s v="SEA"/>
    <n v="0"/>
    <s v="MRKU4006660"/>
    <s v="RAILWAY"/>
    <s v="GDAŃSK"/>
    <s v="1"/>
    <s v="734/2016/2"/>
    <n v="54"/>
    <s v="AW16"/>
    <s v="ZEMTEX EXPORT LTD"/>
    <s v="FCL"/>
    <m/>
    <n v="1"/>
    <n v="1119"/>
    <n v="0"/>
    <n v="0"/>
    <n v="1"/>
    <n v="19128"/>
    <n v="62.1"/>
    <s v="Bangladesh"/>
    <n v="43"/>
    <n v="19"/>
    <x v="0"/>
    <x v="0"/>
    <m/>
    <m/>
    <m/>
    <m/>
  </r>
  <r>
    <s v="2016-07-02"/>
    <s v="2016-08-06"/>
    <s v="2016-08-16"/>
    <s v="2016-08-16"/>
    <n v="35"/>
    <n v="45"/>
    <x v="3"/>
    <s v="FOB"/>
    <s v="SEA"/>
    <n v="0"/>
    <s v="PONU0901956"/>
    <s v="RAILWAY"/>
    <s v="GDAŃSK"/>
    <s v="1"/>
    <s v="5344/2016/1"/>
    <n v="54"/>
    <s v="AW16"/>
    <s v="S.B.KNITTING LTD."/>
    <s v="FCL"/>
    <m/>
    <n v="1"/>
    <n v="911"/>
    <n v="1"/>
    <n v="0"/>
    <n v="0"/>
    <n v="17584"/>
    <n v="25.3"/>
    <s v="Bangladesh"/>
    <n v="18"/>
    <n v="8"/>
    <x v="1"/>
    <x v="1"/>
    <m/>
    <m/>
    <m/>
    <m/>
  </r>
  <r>
    <s v="2016-07-03"/>
    <s v="2016-07-05"/>
    <s v="2016-07-11"/>
    <s v="2016-07-11"/>
    <n v="2"/>
    <n v="8"/>
    <x v="10"/>
    <s v="DDU"/>
    <s v="AIR"/>
    <n v="1"/>
    <s v="AIR"/>
    <s v="TRUCK"/>
    <s v="WARSZAWA"/>
    <s v="1"/>
    <s v="569/2016/6"/>
    <n v="54"/>
    <s v="AW16"/>
    <s v="SANTEX INC"/>
    <s v="AIR"/>
    <n v="1"/>
    <m/>
    <n v="771"/>
    <n v="0"/>
    <n v="0"/>
    <n v="0"/>
    <n v="14865"/>
    <n v="13.94"/>
    <s v="India"/>
    <n v="10"/>
    <n v="4"/>
    <x v="2"/>
    <x v="1"/>
    <m/>
    <m/>
    <m/>
    <m/>
  </r>
  <r>
    <s v="2016-07-04"/>
    <s v="2016-07-05"/>
    <s v="2016-07-12"/>
    <s v="2016-07-12"/>
    <n v="1"/>
    <n v="8"/>
    <x v="18"/>
    <s v="DDU"/>
    <s v="AIR"/>
    <n v="1"/>
    <s v="AIR"/>
    <s v="TRUCK"/>
    <s v="WARSZAWA"/>
    <s v="1"/>
    <s v="43186/2015/4"/>
    <n v="54"/>
    <s v="AW16"/>
    <s v="AZAD INT'L CLOTHING"/>
    <s v="AIR"/>
    <n v="1"/>
    <m/>
    <n v="302"/>
    <n v="0"/>
    <n v="0"/>
    <n v="0"/>
    <n v="6166"/>
    <m/>
    <s v="Islamic Republic of Pakistan"/>
    <n v="0"/>
    <n v="0"/>
    <x v="2"/>
    <x v="1"/>
    <m/>
    <m/>
    <m/>
    <m/>
  </r>
  <r>
    <s v="2016-07-04"/>
    <s v="2016-07-11"/>
    <s v="2016-07-15"/>
    <s v="2016-07-15"/>
    <n v="7"/>
    <n v="11"/>
    <x v="10"/>
    <s v="DDU"/>
    <s v="AIR"/>
    <n v="1"/>
    <s v="AIR"/>
    <s v="TRUCK"/>
    <s v="WARSZAWA"/>
    <s v="1"/>
    <s v="43192/2015/18"/>
    <n v="54"/>
    <s v="AW16"/>
    <s v="INNOVATION DESIGN (AGENT)"/>
    <s v="AIR"/>
    <n v="1"/>
    <m/>
    <n v="755"/>
    <n v="0"/>
    <n v="0"/>
    <n v="0"/>
    <n v="14010"/>
    <m/>
    <s v="Bangladesh"/>
    <n v="0"/>
    <n v="0"/>
    <x v="2"/>
    <x v="1"/>
    <m/>
    <m/>
    <m/>
    <m/>
  </r>
  <r>
    <s v="2016-07-04"/>
    <s v="2016-07-12"/>
    <s v="2016-07-14"/>
    <s v="2016-07-14"/>
    <n v="8"/>
    <n v="10"/>
    <x v="10"/>
    <s v="DDU"/>
    <s v="AIR"/>
    <n v="1"/>
    <s v="AIR"/>
    <s v="TRUCK"/>
    <s v="VIENNA"/>
    <s v="1"/>
    <s v="688/2016/8"/>
    <n v="54"/>
    <s v="AW16"/>
    <s v="SANGOTRA FASHIONS"/>
    <s v="AIR"/>
    <n v="1"/>
    <m/>
    <n v="647"/>
    <n v="0"/>
    <n v="0"/>
    <n v="0"/>
    <n v="13177"/>
    <m/>
    <s v="India"/>
    <n v="0"/>
    <n v="0"/>
    <x v="2"/>
    <x v="1"/>
    <m/>
    <m/>
    <m/>
    <m/>
  </r>
  <r>
    <s v="2016-07-04"/>
    <s v="2016-07-31"/>
    <s v="2016-08-05"/>
    <s v="2016-08-05"/>
    <n v="27"/>
    <n v="32"/>
    <x v="16"/>
    <s v="FOB"/>
    <s v="SEA"/>
    <n v="1"/>
    <s v="LCL"/>
    <s v="TRUCK"/>
    <s v="HAMBURG"/>
    <s v="1"/>
    <s v="3706/2016/4"/>
    <n v="54"/>
    <s v="AW16"/>
    <s v="SEER GLOBAL LTD."/>
    <s v="LCL"/>
    <m/>
    <n v="1"/>
    <n v="333"/>
    <n v="0"/>
    <n v="0"/>
    <n v="0"/>
    <n v="5835"/>
    <n v="6.22"/>
    <s v="India"/>
    <n v="4"/>
    <n v="2"/>
    <x v="2"/>
    <x v="1"/>
    <m/>
    <m/>
    <m/>
    <m/>
  </r>
  <r>
    <s v="2016-07-04"/>
    <s v="2016-08-07"/>
    <s v="2016-08-16"/>
    <s v="2016-08-16"/>
    <n v="34"/>
    <n v="43"/>
    <x v="3"/>
    <s v="FOB"/>
    <s v="SEA"/>
    <n v="1"/>
    <s v="MSKU6106124"/>
    <s v="RAILWAY"/>
    <s v="GDAŃSK"/>
    <s v="1"/>
    <s v="727/2016/3"/>
    <n v="54"/>
    <s v="AW16"/>
    <s v="SHUDDHO MODEHAUS (AGENT)"/>
    <s v="CONSOLIDATION"/>
    <m/>
    <n v="1"/>
    <n v="1198"/>
    <n v="0"/>
    <n v="1"/>
    <n v="0"/>
    <n v="18490"/>
    <n v="29.31"/>
    <s v="Bangladesh"/>
    <n v="21"/>
    <n v="9"/>
    <x v="1"/>
    <x v="1"/>
    <m/>
    <m/>
    <m/>
    <m/>
  </r>
  <r>
    <s v="2016-07-04"/>
    <s v="2016-08-07"/>
    <s v="2016-08-16"/>
    <s v="2016-08-16"/>
    <n v="34"/>
    <n v="43"/>
    <x v="3"/>
    <s v="FOB"/>
    <s v="SEA"/>
    <n v="1"/>
    <m/>
    <s v="RAILWAY"/>
    <s v="GDAŃSK"/>
    <s v="1"/>
    <s v="734/2016/7"/>
    <n v="54"/>
    <s v="AW16"/>
    <s v="ZEMTEX EXPORT LTD"/>
    <s v="CONSOLIDATION"/>
    <m/>
    <n v="1"/>
    <n v="331"/>
    <m/>
    <m/>
    <m/>
    <n v="6585"/>
    <n v="24.51"/>
    <s v="Bangladesh"/>
    <n v="17"/>
    <n v="7"/>
    <x v="1"/>
    <x v="1"/>
    <m/>
    <m/>
    <m/>
    <m/>
  </r>
  <r>
    <s v="2016-07-04"/>
    <s v="2016-08-12"/>
    <s v="2016-08-17"/>
    <s v="2016-08-17"/>
    <n v="39"/>
    <n v="44"/>
    <x v="2"/>
    <s v="FOB"/>
    <s v="SEA"/>
    <n v="1"/>
    <s v="MSKU3838287"/>
    <s v="RAILWAY"/>
    <s v="GDAŃSK"/>
    <s v="1"/>
    <s v="18336/2016/1"/>
    <n v="51"/>
    <s v="AW16"/>
    <s v="VICAN FOOTWEAR"/>
    <s v="CONSOLIDATION"/>
    <m/>
    <n v="1"/>
    <n v="78"/>
    <n v="1"/>
    <n v="0"/>
    <n v="0"/>
    <n v="2808"/>
    <n v="10.62"/>
    <s v="People's Republic of China"/>
    <n v="7"/>
    <n v="3"/>
    <x v="2"/>
    <x v="1"/>
    <m/>
    <m/>
    <m/>
    <m/>
  </r>
  <r>
    <s v="2016-07-04"/>
    <s v="2016-08-12"/>
    <s v="2016-08-17"/>
    <s v="2016-08-17"/>
    <n v="39"/>
    <n v="44"/>
    <x v="2"/>
    <s v="FOB"/>
    <s v="SEA"/>
    <n v="1"/>
    <m/>
    <s v="RAILWAY"/>
    <s v="GDAŃSK"/>
    <s v="1"/>
    <s v="60881/AW16/1"/>
    <n v="54"/>
    <s v="AW16"/>
    <s v="TALENTED DRAGON LTD."/>
    <s v="CONSOLIDATION"/>
    <m/>
    <n v="1"/>
    <n v="447"/>
    <m/>
    <m/>
    <m/>
    <n v="10101"/>
    <n v="4.79"/>
    <s v="People's Republic of China"/>
    <n v="3"/>
    <n v="1"/>
    <x v="2"/>
    <x v="1"/>
    <m/>
    <m/>
    <m/>
    <m/>
  </r>
  <r>
    <s v="2016-07-05"/>
    <s v="2016-08-21"/>
    <s v="2016-08-26"/>
    <s v="2016-08-26"/>
    <n v="47"/>
    <n v="52"/>
    <x v="19"/>
    <s v="FOB"/>
    <s v="SEA"/>
    <n v="0"/>
    <s v="MSKU4020000"/>
    <s v="RAILWAY"/>
    <s v="GDAŃSK"/>
    <s v="1"/>
    <s v="43063/2015/9"/>
    <n v="52"/>
    <s v="AW16"/>
    <s v="SUZHOU QINJIAN I/E"/>
    <s v="FCL"/>
    <m/>
    <n v="1"/>
    <n v="812"/>
    <n v="1"/>
    <n v="0"/>
    <n v="0"/>
    <n v="11320"/>
    <n v="13.69"/>
    <s v="People's Republic of China"/>
    <n v="10"/>
    <n v="4"/>
    <x v="2"/>
    <x v="1"/>
    <m/>
    <m/>
    <m/>
    <m/>
  </r>
  <r>
    <s v="2016-07-07"/>
    <s v="2016-07-19"/>
    <s v="2016-07-25"/>
    <s v="2016-07-25"/>
    <n v="12"/>
    <n v="18"/>
    <x v="10"/>
    <s v="DDU"/>
    <s v="RAILWAY"/>
    <n v="0"/>
    <s v="CARU9618472,TCKU9021108,TTNU9431183"/>
    <s v="RAILWAY"/>
    <s v="MAŁASZEWICZE"/>
    <s v="1"/>
    <s v="62103/AW16/3"/>
    <n v="52"/>
    <s v="AW16"/>
    <s v="NINGBO MIAORUI"/>
    <s v="FCL"/>
    <m/>
    <n v="1"/>
    <n v="3700"/>
    <n v="0"/>
    <n v="3"/>
    <n v="0"/>
    <n v="59974"/>
    <m/>
    <s v="People's Republic of China"/>
    <n v="0"/>
    <n v="0"/>
    <x v="2"/>
    <x v="1"/>
    <m/>
    <m/>
    <m/>
    <m/>
  </r>
  <r>
    <s v="2016-07-07"/>
    <s v="2016-08-21"/>
    <s v="2016-08-25"/>
    <s v="2016-08-25"/>
    <n v="45"/>
    <n v="49"/>
    <x v="1"/>
    <s v="FOB"/>
    <s v="SEA"/>
    <n v="0"/>
    <s v="MSKU7126531"/>
    <s v="TRUCK"/>
    <s v="GDAŃSK"/>
    <s v="1"/>
    <s v="43063/2015/10"/>
    <n v="52"/>
    <s v="AW16"/>
    <s v="SUZHOU QINJIAN I/E"/>
    <s v="FCL"/>
    <m/>
    <n v="1"/>
    <n v="1108"/>
    <n v="1"/>
    <n v="0"/>
    <n v="0"/>
    <n v="15301"/>
    <n v="19.73"/>
    <s v="People's Republic of China"/>
    <n v="14"/>
    <n v="6"/>
    <x v="2"/>
    <x v="1"/>
    <m/>
    <m/>
    <m/>
    <m/>
  </r>
  <r>
    <s v="2016-07-08"/>
    <s v="2016-08-16"/>
    <s v="2016-08-19"/>
    <s v="2016-08-19"/>
    <n v="39"/>
    <n v="42"/>
    <x v="1"/>
    <s v="FOB"/>
    <s v="SEA"/>
    <n v="1"/>
    <s v="IPXU3706259"/>
    <s v="TRUCK"/>
    <s v="GDAŃSK"/>
    <s v="1"/>
    <s v="1071/2016/7"/>
    <n v="52"/>
    <s v="AW16"/>
    <s v="ZHENJIANG S&amp;C"/>
    <s v="CONSOLIDATION"/>
    <m/>
    <n v="1"/>
    <n v="264"/>
    <n v="1"/>
    <n v="0"/>
    <n v="0"/>
    <n v="4100"/>
    <n v="5.26"/>
    <s v="People's Republic of China"/>
    <n v="4"/>
    <n v="2"/>
    <x v="2"/>
    <x v="1"/>
    <m/>
    <m/>
    <m/>
    <m/>
  </r>
  <r>
    <s v="2016-07-08"/>
    <s v="2016-08-16"/>
    <s v="2016-08-19"/>
    <s v="2016-08-19"/>
    <n v="39"/>
    <n v="42"/>
    <x v="1"/>
    <s v="FOB"/>
    <s v="SEA"/>
    <n v="1"/>
    <m/>
    <s v="TRUCK"/>
    <s v="GDAŃSK"/>
    <s v="1"/>
    <s v="43063/2015/12"/>
    <n v="52"/>
    <s v="AW16"/>
    <s v="SUZHOU QINJIAN I/E"/>
    <s v="CONSOLIDATION"/>
    <m/>
    <n v="1"/>
    <n v="901"/>
    <m/>
    <m/>
    <m/>
    <n v="14778"/>
    <n v="15.1"/>
    <s v="People's Republic of China"/>
    <n v="11"/>
    <n v="5"/>
    <x v="2"/>
    <x v="1"/>
    <m/>
    <m/>
    <m/>
    <m/>
  </r>
  <r>
    <s v="2016-07-09"/>
    <s v="2016-07-13"/>
    <s v="2016-07-29"/>
    <s v="2016-07-29"/>
    <n v="4"/>
    <n v="20"/>
    <x v="10"/>
    <s v="DDU"/>
    <s v="AIR"/>
    <n v="1"/>
    <s v="AIR"/>
    <s v="TRUCK"/>
    <s v="WARSZAWA"/>
    <s v="1"/>
    <s v="42575/2015/2"/>
    <n v="54"/>
    <s v="AW16"/>
    <s v="PADMA SATEL ARAB"/>
    <s v="AIR"/>
    <n v="1"/>
    <m/>
    <n v="414"/>
    <n v="0"/>
    <n v="0"/>
    <n v="0"/>
    <n v="4961"/>
    <n v="10.63"/>
    <s v="Bangladesh"/>
    <n v="7"/>
    <n v="3"/>
    <x v="2"/>
    <x v="1"/>
    <m/>
    <m/>
    <m/>
    <m/>
  </r>
  <r>
    <s v="2016-07-09"/>
    <s v="2016-07-31"/>
    <s v="2016-08-05"/>
    <s v="2016-08-05"/>
    <n v="22"/>
    <n v="27"/>
    <x v="5"/>
    <s v="FOB"/>
    <s v="SEA"/>
    <n v="1"/>
    <s v="LCL"/>
    <s v="TRUCK"/>
    <s v="HAMBURG"/>
    <s v="1"/>
    <s v="921/2016/8"/>
    <n v="54"/>
    <s v="AW16"/>
    <s v="RVEE"/>
    <s v="LCL"/>
    <m/>
    <n v="1"/>
    <n v="35"/>
    <n v="0"/>
    <n v="0"/>
    <n v="0"/>
    <n v="840"/>
    <n v="0.95"/>
    <s v="India"/>
    <n v="1"/>
    <n v="0"/>
    <x v="2"/>
    <x v="1"/>
    <m/>
    <m/>
    <m/>
    <m/>
  </r>
  <r>
    <s v="2016-07-10"/>
    <s v="2016-08-12"/>
    <s v="2016-08-18"/>
    <s v="2016-08-18"/>
    <n v="33"/>
    <n v="39"/>
    <x v="3"/>
    <s v="FOB"/>
    <s v="SEA"/>
    <n v="1"/>
    <s v="MRKU4627651"/>
    <s v="TRUCK"/>
    <s v="GDAŃSK"/>
    <s v="1"/>
    <s v="568/2016/20"/>
    <n v="54"/>
    <s v="AW16"/>
    <s v="FAIR TRADE INT'L (AGENT)"/>
    <s v="CONSOLIDATION"/>
    <m/>
    <n v="1"/>
    <n v="832"/>
    <n v="0"/>
    <n v="0"/>
    <n v="1"/>
    <n v="15115"/>
    <n v="57.4"/>
    <s v="Bangladesh"/>
    <n v="40"/>
    <n v="17"/>
    <x v="0"/>
    <x v="0"/>
    <m/>
    <m/>
    <m/>
    <m/>
  </r>
  <r>
    <s v="2016-07-10"/>
    <s v="2016-08-12"/>
    <s v="2016-08-18"/>
    <s v="2016-08-18"/>
    <n v="33"/>
    <n v="39"/>
    <x v="3"/>
    <s v="FOB"/>
    <s v="SEA"/>
    <n v="1"/>
    <m/>
    <s v="TRUCK"/>
    <s v="GDAŃSK"/>
    <s v="1"/>
    <s v="727/2016/1"/>
    <n v="54"/>
    <s v="AW16"/>
    <s v="SHUDDHO MODEHAUS (AGENT)"/>
    <s v="CONSOLIDATION"/>
    <m/>
    <n v="1"/>
    <n v="477"/>
    <m/>
    <m/>
    <m/>
    <n v="7636"/>
    <n v="12.44"/>
    <s v="Bangladesh"/>
    <n v="9"/>
    <n v="4"/>
    <x v="2"/>
    <x v="1"/>
    <m/>
    <m/>
    <m/>
    <m/>
  </r>
  <r>
    <s v="2016-07-11"/>
    <s v="2016-08-06"/>
    <s v="2016-08-12"/>
    <s v="2016-08-12"/>
    <n v="26"/>
    <n v="32"/>
    <x v="16"/>
    <s v="FOB"/>
    <s v="SEA"/>
    <n v="1"/>
    <s v="LCL"/>
    <s v="TRUCK"/>
    <s v="HAMBURG"/>
    <s v="1"/>
    <s v="3706/2016/5"/>
    <n v="54"/>
    <s v="AW16"/>
    <s v="SEER GLOBAL LTD."/>
    <s v="LCL"/>
    <m/>
    <n v="1"/>
    <n v="446"/>
    <n v="0"/>
    <n v="0"/>
    <n v="0"/>
    <n v="5466"/>
    <n v="12.12"/>
    <s v="India"/>
    <n v="8"/>
    <n v="4"/>
    <x v="2"/>
    <x v="1"/>
    <m/>
    <m/>
    <m/>
    <m/>
  </r>
  <r>
    <s v="2016-07-11"/>
    <s v="2016-08-12"/>
    <s v="2016-08-17"/>
    <s v="2016-08-17"/>
    <n v="32"/>
    <n v="37"/>
    <x v="0"/>
    <s v="FOB"/>
    <s v="SEA"/>
    <n v="0"/>
    <s v="MSKU3217320,PONU7329101"/>
    <s v="RAILWAY"/>
    <s v="GDAŃSK"/>
    <s v="1"/>
    <s v="9345/2016/3"/>
    <n v="51"/>
    <s v="AW16"/>
    <s v="XIAMEN OCEAN IMP."/>
    <s v="FCL"/>
    <m/>
    <n v="1"/>
    <n v="1833"/>
    <n v="1"/>
    <n v="0"/>
    <n v="1"/>
    <n v="11976"/>
    <n v="94.08"/>
    <s v="People's Republic of China"/>
    <n v="66"/>
    <n v="28"/>
    <x v="3"/>
    <x v="0"/>
    <m/>
    <m/>
    <m/>
    <m/>
  </r>
  <r>
    <s v="2016-07-11"/>
    <s v="2016-08-18"/>
    <s v="2016-08-22"/>
    <s v="2016-08-22"/>
    <n v="38"/>
    <n v="42"/>
    <x v="3"/>
    <s v="FOB"/>
    <s v="SEA"/>
    <n v="1"/>
    <s v="HLXU3287215"/>
    <s v="TRUCK"/>
    <s v="BREMERHAVEN"/>
    <s v="1"/>
    <s v="42575/2015/13"/>
    <n v="54"/>
    <s v="AW16"/>
    <s v="PADMA SATEL ARAB"/>
    <s v="CONSOLIDATION"/>
    <m/>
    <n v="1"/>
    <n v="254"/>
    <n v="1"/>
    <n v="0"/>
    <n v="0"/>
    <n v="3213"/>
    <n v="7.05"/>
    <s v="Bangladesh"/>
    <n v="5"/>
    <n v="2"/>
    <x v="2"/>
    <x v="1"/>
    <m/>
    <m/>
    <m/>
    <m/>
  </r>
  <r>
    <s v="2016-07-11"/>
    <s v="2016-08-18"/>
    <s v="2016-08-22"/>
    <s v="2016-08-22"/>
    <n v="38"/>
    <n v="42"/>
    <x v="3"/>
    <s v="FOB"/>
    <s v="SEA"/>
    <n v="1"/>
    <m/>
    <s v="TRUCK"/>
    <s v="BREMERHAVEN"/>
    <s v="1"/>
    <s v="61828/AW16/1"/>
    <n v="52"/>
    <s v="AW16"/>
    <s v="FASHION WEAR INT'L (AGENT)"/>
    <s v="CONSOLIDATION"/>
    <m/>
    <n v="1"/>
    <n v="1356"/>
    <m/>
    <m/>
    <m/>
    <n v="25736"/>
    <n v="15.29"/>
    <s v="Bangladesh"/>
    <n v="11"/>
    <n v="5"/>
    <x v="2"/>
    <x v="1"/>
    <m/>
    <m/>
    <m/>
    <m/>
  </r>
  <r>
    <s v="2016-07-11"/>
    <s v="2016-08-18"/>
    <s v="2016-08-22"/>
    <s v="2016-08-22"/>
    <n v="38"/>
    <n v="42"/>
    <x v="3"/>
    <s v="FOB"/>
    <s v="SEA"/>
    <n v="1"/>
    <s v="TRLU4840439"/>
    <s v="TRUCK"/>
    <s v="BREMERHAVEN"/>
    <s v="1"/>
    <s v="43189/2015/12"/>
    <n v="54"/>
    <s v="AW16"/>
    <s v="SAILOR MOON CLOTHING LTD (AGENT)"/>
    <s v="CONSOLIDATION"/>
    <m/>
    <n v="1"/>
    <n v="663"/>
    <n v="0"/>
    <n v="1"/>
    <n v="0"/>
    <n v="9929"/>
    <n v="24.24"/>
    <s v="Bangladesh"/>
    <n v="17"/>
    <n v="7"/>
    <x v="1"/>
    <x v="1"/>
    <m/>
    <m/>
    <m/>
    <m/>
  </r>
  <r>
    <s v="2016-07-11"/>
    <s v="2016-08-18"/>
    <s v="2016-08-22"/>
    <s v="2016-08-22"/>
    <n v="38"/>
    <n v="42"/>
    <x v="3"/>
    <s v="FOB"/>
    <s v="SEA"/>
    <n v="1"/>
    <m/>
    <s v="TRUCK"/>
    <s v="BREMERHAVEN"/>
    <s v="1"/>
    <s v="43189/2015/13"/>
    <n v="54"/>
    <s v="AW16"/>
    <s v="SAILOR MOON CLOTHING LTD (AGENT)"/>
    <s v="CONSOLIDATION"/>
    <m/>
    <n v="1"/>
    <n v="885"/>
    <m/>
    <m/>
    <m/>
    <n v="12727"/>
    <n v="21.57"/>
    <s v="Bangladesh"/>
    <n v="15"/>
    <n v="6"/>
    <x v="1"/>
    <x v="1"/>
    <m/>
    <m/>
    <m/>
    <m/>
  </r>
  <r>
    <s v="2016-07-11"/>
    <s v="2016-08-18"/>
    <s v="2016-08-22"/>
    <s v="2016-08-22"/>
    <n v="38"/>
    <n v="42"/>
    <x v="3"/>
    <s v="FOB"/>
    <s v="SEA"/>
    <n v="1"/>
    <m/>
    <s v="TRUCK"/>
    <s v="BREMERHAVEN"/>
    <s v="1"/>
    <s v="574/2016/3"/>
    <n v="54"/>
    <s v="AW16"/>
    <s v="TRANSFIGURE CLOTHING (AGENT)"/>
    <s v="CONSOLIDATION"/>
    <m/>
    <n v="1"/>
    <n v="352"/>
    <m/>
    <m/>
    <m/>
    <n v="5401"/>
    <n v="7.62"/>
    <s v="Bangladesh"/>
    <n v="5"/>
    <n v="2"/>
    <x v="2"/>
    <x v="1"/>
    <m/>
    <m/>
    <m/>
    <m/>
  </r>
  <r>
    <s v="2016-07-12"/>
    <s v="2016-07-13"/>
    <s v="2016-07-19"/>
    <s v="2016-07-19"/>
    <n v="1"/>
    <n v="7"/>
    <x v="10"/>
    <s v="DDU"/>
    <s v="AIR"/>
    <n v="1"/>
    <s v="AIR"/>
    <s v="TRUCK"/>
    <s v="WARSZAWA"/>
    <s v="1"/>
    <s v="569/2016/1"/>
    <n v="54"/>
    <s v="AW16"/>
    <s v="SANTEX INC"/>
    <s v="AIR"/>
    <n v="1"/>
    <m/>
    <n v="705"/>
    <n v="0"/>
    <n v="0"/>
    <n v="0"/>
    <n v="14401"/>
    <n v="18.190000000000001"/>
    <s v="India"/>
    <n v="13"/>
    <n v="5"/>
    <x v="2"/>
    <x v="1"/>
    <m/>
    <m/>
    <m/>
    <m/>
  </r>
  <r>
    <s v="2016-07-12"/>
    <s v="2016-07-19"/>
    <s v="2016-07-21"/>
    <s v="2016-07-21"/>
    <n v="7"/>
    <n v="9"/>
    <x v="11"/>
    <s v="FCA"/>
    <s v="TRUCK"/>
    <n v="0"/>
    <s v=""/>
    <s v="TRUCK"/>
    <s v="ŁÓDŹ"/>
    <s v="1"/>
    <s v="2175/2016/1"/>
    <n v="54"/>
    <s v="AW16"/>
    <s v="FATIH TEKSTIL SANAYI"/>
    <s v="FCL"/>
    <m/>
    <n v="1"/>
    <n v="1717"/>
    <n v="0"/>
    <n v="0"/>
    <n v="0"/>
    <n v="136183"/>
    <n v="123.62"/>
    <s v="Turkey"/>
    <n v="87"/>
    <n v="37"/>
    <x v="7"/>
    <x v="5"/>
    <m/>
    <m/>
    <m/>
    <m/>
  </r>
  <r>
    <s v="2016-07-12"/>
    <s v="2016-07-19"/>
    <s v="2016-07-21"/>
    <s v="2016-07-21"/>
    <n v="7"/>
    <n v="9"/>
    <x v="11"/>
    <s v="FCA"/>
    <s v="TRUCK"/>
    <n v="0"/>
    <m/>
    <s v="TRUCK"/>
    <s v="ŁÓDŹ"/>
    <s v="1"/>
    <s v="283/2016/3"/>
    <n v="54"/>
    <s v="AW16"/>
    <s v="KGB CORAP TEKSTIL"/>
    <s v="FCL"/>
    <m/>
    <n v="1"/>
    <n v="1627"/>
    <n v="0"/>
    <n v="0"/>
    <n v="0"/>
    <n v="32345"/>
    <n v="40.29"/>
    <s v="Turkey"/>
    <n v="28"/>
    <n v="12"/>
    <x v="1"/>
    <x v="1"/>
    <m/>
    <m/>
    <m/>
    <m/>
  </r>
  <r>
    <s v="2016-07-14"/>
    <s v="2016-07-17"/>
    <s v="2016-08-02"/>
    <s v="2016-08-02"/>
    <n v="3"/>
    <n v="19"/>
    <x v="10"/>
    <s v="DDU"/>
    <s v="AIR"/>
    <n v="1"/>
    <s v="AIR"/>
    <s v="TRUCK"/>
    <s v="WARSZAWA"/>
    <s v="1"/>
    <s v="43185/2015/10"/>
    <n v="54"/>
    <s v="AW16"/>
    <s v="ASROTEX"/>
    <s v="AIR"/>
    <n v="1"/>
    <m/>
    <n v="581"/>
    <n v="0"/>
    <n v="0"/>
    <n v="0"/>
    <n v="10600"/>
    <m/>
    <s v="Bangladesh"/>
    <n v="0"/>
    <n v="0"/>
    <x v="2"/>
    <x v="1"/>
    <m/>
    <m/>
    <m/>
    <m/>
  </r>
  <r>
    <s v="2016-07-14"/>
    <s v="2016-07-17"/>
    <s v="2016-08-02"/>
    <s v="2016-08-02"/>
    <n v="3"/>
    <n v="19"/>
    <x v="10"/>
    <s v="DDU"/>
    <s v="AIR"/>
    <n v="1"/>
    <s v="AIR"/>
    <s v="TRUCK"/>
    <s v="WARSZAWA"/>
    <s v="1"/>
    <s v="43185/2015/11"/>
    <n v="54"/>
    <s v="AW16"/>
    <s v="ASROTEX"/>
    <s v="AIR"/>
    <n v="1"/>
    <m/>
    <n v="972"/>
    <n v="0"/>
    <n v="0"/>
    <n v="0"/>
    <n v="19554"/>
    <m/>
    <s v="Bangladesh"/>
    <n v="0"/>
    <n v="0"/>
    <x v="2"/>
    <x v="1"/>
    <m/>
    <m/>
    <m/>
    <m/>
  </r>
  <r>
    <s v="2016-07-14"/>
    <s v="2016-07-17"/>
    <s v="2016-08-02"/>
    <s v="2016-08-02"/>
    <n v="3"/>
    <n v="19"/>
    <x v="10"/>
    <s v="DDU"/>
    <s v="AIR"/>
    <n v="1"/>
    <s v="AIR"/>
    <s v="TRUCK"/>
    <s v="WARSZAWA"/>
    <s v="1"/>
    <s v="43185/2015/12"/>
    <n v="54"/>
    <s v="AW16"/>
    <s v="ASROTEX"/>
    <s v="AIR"/>
    <n v="1"/>
    <m/>
    <n v="1137"/>
    <n v="0"/>
    <n v="0"/>
    <n v="0"/>
    <n v="22682"/>
    <m/>
    <s v="Bangladesh"/>
    <n v="0"/>
    <n v="0"/>
    <x v="2"/>
    <x v="1"/>
    <m/>
    <m/>
    <m/>
    <m/>
  </r>
  <r>
    <s v="2016-07-14"/>
    <s v="2016-07-17"/>
    <s v="2016-08-02"/>
    <s v="2016-08-02"/>
    <n v="3"/>
    <n v="19"/>
    <x v="10"/>
    <s v="DDU"/>
    <s v="AIR"/>
    <n v="1"/>
    <s v="AIR"/>
    <s v="TRUCK"/>
    <s v="WARSZAWA"/>
    <s v="1"/>
    <s v="43185/2015/13"/>
    <n v="54"/>
    <s v="AW16"/>
    <s v="ASROTEX"/>
    <s v="AIR"/>
    <n v="1"/>
    <m/>
    <n v="1007"/>
    <n v="0"/>
    <n v="0"/>
    <n v="0"/>
    <n v="20502"/>
    <m/>
    <s v="Bangladesh"/>
    <n v="0"/>
    <n v="0"/>
    <x v="2"/>
    <x v="1"/>
    <m/>
    <m/>
    <m/>
    <m/>
  </r>
  <r>
    <s v="2016-07-14"/>
    <s v="2016-07-17"/>
    <s v="2016-08-02"/>
    <s v="2016-08-02"/>
    <n v="3"/>
    <n v="19"/>
    <x v="10"/>
    <s v="DDU"/>
    <s v="AIR"/>
    <n v="1"/>
    <s v="AIR"/>
    <s v="TRUCK"/>
    <s v="WARSZAWA"/>
    <s v="1"/>
    <s v="43185/2015/14"/>
    <n v="54"/>
    <s v="AW16"/>
    <s v="ASROTEX"/>
    <s v="AIR"/>
    <n v="1"/>
    <m/>
    <n v="664"/>
    <n v="0"/>
    <n v="0"/>
    <n v="0"/>
    <n v="10298"/>
    <m/>
    <s v="Bangladesh"/>
    <n v="0"/>
    <n v="0"/>
    <x v="2"/>
    <x v="1"/>
    <m/>
    <m/>
    <m/>
    <m/>
  </r>
  <r>
    <s v="2016-07-14"/>
    <s v="2016-07-24"/>
    <s v="2016-07-28"/>
    <s v="2016-07-28"/>
    <n v="10"/>
    <n v="14"/>
    <x v="10"/>
    <s v="DDU"/>
    <s v="RAILWAY"/>
    <n v="0"/>
    <s v="CARU9621136,WSCU8427926,ZCSU8207951"/>
    <s v="RAILWAY"/>
    <s v="MAŁASZEWICZE"/>
    <s v="1"/>
    <s v="577/2016/15"/>
    <n v="54"/>
    <s v="AW16"/>
    <s v="NINGBO MIAORUI"/>
    <s v="FCL"/>
    <m/>
    <n v="1"/>
    <n v="3817"/>
    <n v="0"/>
    <n v="3"/>
    <n v="0"/>
    <n v="61004"/>
    <n v="192.64"/>
    <s v="People's Republic of China"/>
    <n v="135"/>
    <n v="58"/>
    <x v="3"/>
    <x v="2"/>
    <m/>
    <m/>
    <m/>
    <m/>
  </r>
  <r>
    <m/>
    <m/>
    <m/>
    <m/>
    <m/>
    <m/>
    <x v="6"/>
    <m/>
    <s v="SEA"/>
    <m/>
    <m/>
    <m/>
    <m/>
    <m/>
    <m/>
    <m/>
    <m/>
    <m/>
    <s v="FCL"/>
    <m/>
    <n v="1"/>
    <m/>
    <m/>
    <m/>
    <m/>
    <m/>
    <m/>
    <m/>
    <n v="0"/>
    <n v="0"/>
    <x v="3"/>
    <x v="4"/>
    <m/>
    <m/>
    <m/>
    <m/>
  </r>
  <r>
    <s v="2016-07-15"/>
    <s v="2016-07-17"/>
    <s v="2016-07-27"/>
    <s v="2016-07-27"/>
    <n v="2"/>
    <n v="12"/>
    <x v="10"/>
    <s v="DDU"/>
    <s v="AIR"/>
    <n v="1"/>
    <s v="AIR"/>
    <s v="TRUCK"/>
    <s v="WARSZAWA"/>
    <s v="1"/>
    <s v="43188/2015/2"/>
    <n v="54"/>
    <s v="AW16"/>
    <s v="FASHION WEAR INT'L (AGENT)"/>
    <s v="AIR"/>
    <n v="1"/>
    <m/>
    <n v="827"/>
    <n v="0"/>
    <n v="0"/>
    <n v="0"/>
    <n v="20667"/>
    <n v="12.8"/>
    <s v="Bangladesh"/>
    <n v="9"/>
    <n v="4"/>
    <x v="2"/>
    <x v="1"/>
    <m/>
    <m/>
    <m/>
    <m/>
  </r>
  <r>
    <s v="2016-07-15"/>
    <s v="2016-07-17"/>
    <s v="2016-08-23"/>
    <s v="2016-08-23"/>
    <n v="2"/>
    <n v="39"/>
    <x v="10"/>
    <s v="DDU"/>
    <s v="AIR"/>
    <n v="1"/>
    <s v="AIR"/>
    <s v="TRUCK"/>
    <s v="WARSZAWA"/>
    <s v="1"/>
    <s v="697/2016/11"/>
    <n v="54"/>
    <s v="AW16"/>
    <s v="TEXZAM INTERNATIONAL (AGENT)"/>
    <s v="AIR"/>
    <n v="1"/>
    <m/>
    <n v="423"/>
    <n v="0"/>
    <n v="0"/>
    <n v="0"/>
    <n v="8665"/>
    <m/>
    <s v="Bangladesh"/>
    <n v="0"/>
    <n v="0"/>
    <x v="2"/>
    <x v="1"/>
    <m/>
    <m/>
    <m/>
    <m/>
  </r>
  <r>
    <s v="2016-07-15"/>
    <s v="2016-07-18"/>
    <s v="2016-08-02"/>
    <s v="2016-08-02"/>
    <n v="3"/>
    <n v="18"/>
    <x v="10"/>
    <s v="DDU"/>
    <s v="AIR"/>
    <n v="1"/>
    <s v="AIR"/>
    <s v="TRUCK"/>
    <s v="WARSZAWA"/>
    <s v="1"/>
    <s v="43185/2015/1"/>
    <n v="54"/>
    <s v="AW16"/>
    <s v="ASROTEX"/>
    <s v="AIR"/>
    <n v="1"/>
    <m/>
    <n v="1076"/>
    <n v="0"/>
    <n v="0"/>
    <n v="0"/>
    <n v="24352"/>
    <m/>
    <s v="Bangladesh"/>
    <n v="0"/>
    <n v="0"/>
    <x v="2"/>
    <x v="1"/>
    <m/>
    <m/>
    <m/>
    <m/>
  </r>
  <r>
    <s v="2016-07-15"/>
    <s v="2016-07-28"/>
    <s v="2016-08-05"/>
    <s v="2016-08-05"/>
    <n v="13"/>
    <n v="21"/>
    <x v="10"/>
    <s v="DDU"/>
    <s v="RAILWAY"/>
    <n v="0"/>
    <s v="TRLU6604427"/>
    <s v="RAILWAY"/>
    <s v="MAŁASZEWICZE"/>
    <s v="1"/>
    <s v="687/2016/3"/>
    <n v="54"/>
    <s v="AW16"/>
    <s v="ANHUI TECHNOLOGY I/E"/>
    <s v="FCL"/>
    <m/>
    <n v="1"/>
    <n v="771"/>
    <n v="0"/>
    <n v="0"/>
    <n v="1"/>
    <n v="6688"/>
    <n v="61.22"/>
    <s v="People's Republic of China"/>
    <n v="43"/>
    <n v="18"/>
    <x v="0"/>
    <x v="0"/>
    <m/>
    <m/>
    <m/>
    <m/>
  </r>
  <r>
    <s v="2016-07-15"/>
    <s v="2016-07-29"/>
    <s v="2016-08-01"/>
    <s v="2016-08-01"/>
    <n v="14"/>
    <n v="17"/>
    <x v="10"/>
    <s v="DDU"/>
    <s v="RAILWAY"/>
    <n v="0"/>
    <s v="CICU9870564"/>
    <s v="RAILWAY"/>
    <s v="MAŁASZEWICZE"/>
    <s v="1"/>
    <s v="275/2016/13"/>
    <n v="54"/>
    <s v="AW16"/>
    <s v="SUMEC TEXTILE"/>
    <s v="FCL"/>
    <m/>
    <n v="1"/>
    <n v="0"/>
    <n v="0"/>
    <n v="1"/>
    <n v="0"/>
    <n v="6794"/>
    <m/>
    <s v="People's Republic of China"/>
    <n v="0"/>
    <n v="0"/>
    <x v="2"/>
    <x v="1"/>
    <m/>
    <m/>
    <m/>
    <m/>
  </r>
  <r>
    <s v="2016-07-15"/>
    <s v="2016-08-23"/>
    <s v="2016-09-05"/>
    <s v="2016-09-05"/>
    <n v="39"/>
    <n v="52"/>
    <x v="3"/>
    <s v="FOB"/>
    <s v="SEA"/>
    <n v="1"/>
    <s v="HLXU8613973"/>
    <s v="RAILWAY"/>
    <s v="GDAŃSK"/>
    <s v="1"/>
    <s v="568/2016/21"/>
    <n v="54"/>
    <s v="AW16"/>
    <s v="FAIR TRADE INT'L (AGENT)"/>
    <s v="CONSOLIDATION"/>
    <m/>
    <n v="1"/>
    <n v="595"/>
    <n v="0"/>
    <n v="0"/>
    <n v="1"/>
    <n v="9950"/>
    <n v="39.369999999999997"/>
    <s v="Bangladesh"/>
    <n v="28"/>
    <n v="12"/>
    <x v="1"/>
    <x v="1"/>
    <m/>
    <m/>
    <m/>
    <m/>
  </r>
  <r>
    <s v="2016-07-15"/>
    <s v="2016-08-23"/>
    <s v="2016-09-05"/>
    <s v="2016-09-05"/>
    <n v="39"/>
    <n v="52"/>
    <x v="3"/>
    <s v="FOB"/>
    <s v="SEA"/>
    <n v="1"/>
    <m/>
    <s v="RAILWAY"/>
    <s v="GDAŃSK"/>
    <s v="1"/>
    <s v="702/2016/2"/>
    <n v="52"/>
    <s v="AW16"/>
    <s v="TEXZAM INTERNATIONAL (AGENT)"/>
    <s v="CONSOLIDATION"/>
    <m/>
    <n v="1"/>
    <n v="605"/>
    <m/>
    <m/>
    <m/>
    <n v="9799"/>
    <n v="5.2"/>
    <s v="Bangladesh"/>
    <n v="4"/>
    <n v="2"/>
    <x v="2"/>
    <x v="1"/>
    <m/>
    <m/>
    <m/>
    <m/>
  </r>
  <r>
    <s v="2016-07-15"/>
    <s v="2016-08-23"/>
    <s v="2016-09-05"/>
    <s v="2016-09-05"/>
    <n v="39"/>
    <n v="52"/>
    <x v="3"/>
    <s v="FOB"/>
    <s v="SEA"/>
    <n v="1"/>
    <m/>
    <s v="RAILWAY"/>
    <s v="GDYNIA"/>
    <s v="1"/>
    <s v="697/2016/15"/>
    <n v="54"/>
    <s v="AW16"/>
    <s v="TEXZAM INTERNATIONAL (AGENT)"/>
    <s v="CONSOLIDATION"/>
    <m/>
    <n v="1"/>
    <n v="269"/>
    <m/>
    <m/>
    <m/>
    <n v="3120"/>
    <n v="13.32"/>
    <s v="Bangladesh"/>
    <n v="9"/>
    <n v="4"/>
    <x v="2"/>
    <x v="1"/>
    <m/>
    <m/>
    <m/>
    <m/>
  </r>
  <r>
    <s v="2016-07-15"/>
    <s v="2016-08-23"/>
    <s v="2016-09-05"/>
    <s v="2016-09-05"/>
    <n v="39"/>
    <n v="52"/>
    <x v="3"/>
    <s v="FOB"/>
    <s v="SEA"/>
    <n v="1"/>
    <m/>
    <s v="RAILWAY"/>
    <s v="GDYNIA"/>
    <s v="1"/>
    <s v="697/2016/20"/>
    <n v="54"/>
    <s v="AW16"/>
    <s v="TEXZAM INTERNATIONAL (AGENT)"/>
    <s v="CONSOLIDATION"/>
    <m/>
    <n v="1"/>
    <n v="311"/>
    <m/>
    <m/>
    <m/>
    <n v="4234"/>
    <n v="12"/>
    <s v="Bangladesh"/>
    <n v="8"/>
    <n v="4"/>
    <x v="2"/>
    <x v="1"/>
    <m/>
    <m/>
    <m/>
    <m/>
  </r>
  <r>
    <s v="2016-07-16"/>
    <s v="2016-07-22"/>
    <s v="2016-07-26"/>
    <s v="2016-07-26"/>
    <n v="6"/>
    <n v="10"/>
    <x v="10"/>
    <s v="DDU"/>
    <s v="AIR"/>
    <n v="1"/>
    <s v="AIR"/>
    <s v="TRUCK"/>
    <s v="WARSZAWA"/>
    <s v="1"/>
    <s v="7533/2016/4"/>
    <n v="54"/>
    <s v="AW16"/>
    <s v="QUANZHOU HONGTU"/>
    <s v="AIR"/>
    <n v="1"/>
    <m/>
    <n v="680"/>
    <n v="0"/>
    <n v="0"/>
    <n v="0"/>
    <n v="8170"/>
    <n v="12.41"/>
    <s v="People's Republic of China"/>
    <n v="9"/>
    <n v="4"/>
    <x v="2"/>
    <x v="1"/>
    <m/>
    <m/>
    <m/>
    <m/>
  </r>
  <r>
    <s v="2016-07-18"/>
    <s v="2016-07-30"/>
    <s v="2016-08-03"/>
    <s v="2016-08-03"/>
    <n v="12"/>
    <n v="16"/>
    <x v="10"/>
    <s v="DDU"/>
    <s v="RAILWAY"/>
    <n v="0"/>
    <s v="AMFU8517272"/>
    <s v="RAILWAY"/>
    <s v="MAŁASZEWICZE"/>
    <s v="1"/>
    <s v="7533/2016/2"/>
    <n v="54"/>
    <s v="AW16"/>
    <s v="QUANZHOU HONGTU"/>
    <s v="FCL"/>
    <m/>
    <n v="1"/>
    <n v="1768"/>
    <n v="0"/>
    <n v="1"/>
    <n v="0"/>
    <n v="22730"/>
    <m/>
    <s v="People's Republic of China"/>
    <n v="0"/>
    <n v="0"/>
    <x v="2"/>
    <x v="1"/>
    <m/>
    <m/>
    <m/>
    <m/>
  </r>
  <r>
    <s v="2016-07-19"/>
    <s v="2016-07-22"/>
    <s v="2016-07-27"/>
    <s v="2016-07-27"/>
    <n v="3"/>
    <n v="8"/>
    <x v="10"/>
    <s v="DDU"/>
    <s v="AIR"/>
    <n v="1"/>
    <s v="AIR"/>
    <s v="TRUCK"/>
    <s v="FRANKFURT"/>
    <s v="1"/>
    <s v="7533/2016/7"/>
    <n v="54"/>
    <s v="AW16"/>
    <s v="QUANZHOU HONGTU"/>
    <s v="AIR"/>
    <n v="1"/>
    <m/>
    <n v="312"/>
    <n v="0"/>
    <n v="0"/>
    <n v="0"/>
    <n v="4195"/>
    <n v="7.18"/>
    <s v="People's Republic of China"/>
    <n v="5"/>
    <n v="2"/>
    <x v="2"/>
    <x v="1"/>
    <m/>
    <m/>
    <m/>
    <m/>
  </r>
  <r>
    <s v="2016-07-19"/>
    <s v="2016-08-21"/>
    <s v="2016-08-26"/>
    <s v="2016-08-26"/>
    <n v="33"/>
    <n v="38"/>
    <x v="0"/>
    <s v="FOB"/>
    <s v="SEA"/>
    <n v="0"/>
    <s v="BMOU4179149,MRKU3976772,MSKU1936860"/>
    <s v="RAILWAY"/>
    <s v="GDAŃSK"/>
    <s v="1"/>
    <s v="577/2016/16"/>
    <n v="54"/>
    <s v="AW16"/>
    <s v="NINGBO MIAORUI"/>
    <s v="FCL"/>
    <m/>
    <n v="1"/>
    <n v="3126"/>
    <n v="0"/>
    <n v="0"/>
    <n v="3"/>
    <n v="62902"/>
    <n v="177.59"/>
    <s v="People's Republic of China"/>
    <n v="124"/>
    <n v="53"/>
    <x v="4"/>
    <x v="5"/>
    <m/>
    <m/>
    <m/>
    <m/>
  </r>
  <r>
    <m/>
    <m/>
    <m/>
    <m/>
    <m/>
    <m/>
    <x v="6"/>
    <m/>
    <s v="SEA"/>
    <m/>
    <m/>
    <m/>
    <m/>
    <m/>
    <m/>
    <m/>
    <m/>
    <m/>
    <s v="FCL"/>
    <m/>
    <n v="1"/>
    <m/>
    <m/>
    <m/>
    <m/>
    <m/>
    <m/>
    <m/>
    <n v="0"/>
    <n v="0"/>
    <x v="5"/>
    <x v="4"/>
    <m/>
    <m/>
    <m/>
    <m/>
  </r>
  <r>
    <s v="2016-07-19"/>
    <s v="2016-08-21"/>
    <s v="2016-08-26"/>
    <s v="2016-08-26"/>
    <n v="33"/>
    <n v="38"/>
    <x v="0"/>
    <s v="FOB"/>
    <s v="SEA"/>
    <n v="1"/>
    <s v="MSKU7364503"/>
    <s v="RAILWAY"/>
    <s v="GDAŃSK"/>
    <s v="1"/>
    <s v="43197/2015/4"/>
    <n v="54"/>
    <s v="AW16"/>
    <s v="NINGBO JAGOO TRADING"/>
    <s v="FCL"/>
    <m/>
    <n v="1"/>
    <n v="287"/>
    <n v="1"/>
    <n v="0"/>
    <n v="0"/>
    <n v="4276"/>
    <n v="10.98"/>
    <s v="People's Republic of China"/>
    <n v="8"/>
    <n v="3"/>
    <x v="2"/>
    <x v="1"/>
    <m/>
    <m/>
    <m/>
    <m/>
  </r>
  <r>
    <s v="2016-07-19"/>
    <s v="2016-08-31"/>
    <s v="2016-09-05"/>
    <s v="2016-09-05"/>
    <n v="43"/>
    <n v="48"/>
    <x v="3"/>
    <s v="FOB"/>
    <s v="SEA"/>
    <n v="0"/>
    <s v="HLXU8130086"/>
    <s v="RAILWAY"/>
    <s v="GDYNIA"/>
    <s v="1"/>
    <s v="574/2016/25"/>
    <n v="54"/>
    <s v="AW16"/>
    <s v="TRANSFIGURE CLOTHING (AGENT)"/>
    <s v="FCL"/>
    <m/>
    <n v="1"/>
    <n v="3852"/>
    <n v="0"/>
    <n v="0"/>
    <n v="1"/>
    <n v="68166"/>
    <n v="65.03"/>
    <s v="Bangladesh"/>
    <n v="46"/>
    <n v="20"/>
    <x v="0"/>
    <x v="0"/>
    <m/>
    <m/>
    <m/>
    <m/>
  </r>
  <r>
    <s v="2016-07-20"/>
    <s v="2016-08-02"/>
    <s v="2016-08-16"/>
    <s v="2016-08-16"/>
    <n v="13"/>
    <n v="27"/>
    <x v="10"/>
    <s v="DDU"/>
    <s v="RAILWAY"/>
    <n v="0"/>
    <s v="WSCU8437293"/>
    <s v="RAILWAY"/>
    <s v="MAŁASZEWICZE"/>
    <s v="1"/>
    <s v="2581/2016/2"/>
    <n v="52"/>
    <s v="AW16"/>
    <s v="XIAMEN KINGLAND"/>
    <s v="FCL"/>
    <m/>
    <n v="1"/>
    <n v="777"/>
    <n v="0"/>
    <n v="1"/>
    <n v="0"/>
    <n v="4843"/>
    <m/>
    <s v="People's Republic of China"/>
    <n v="0"/>
    <n v="0"/>
    <x v="2"/>
    <x v="1"/>
    <m/>
    <m/>
    <m/>
    <m/>
  </r>
  <r>
    <s v="2016-07-20"/>
    <s v="2016-08-02"/>
    <s v="2016-08-16"/>
    <s v="2016-08-16"/>
    <n v="13"/>
    <n v="27"/>
    <x v="10"/>
    <s v="DDU"/>
    <s v="RAILWAY"/>
    <n v="0"/>
    <s v="WSCU8461406"/>
    <s v="RAILWAY"/>
    <s v="MAŁASZEWICZE"/>
    <s v="1"/>
    <s v="278/2016/11"/>
    <n v="54"/>
    <s v="AW16"/>
    <s v="XIAMEN KINGLAND"/>
    <s v="FCL"/>
    <m/>
    <n v="1"/>
    <n v="1417"/>
    <n v="0"/>
    <n v="1"/>
    <n v="0"/>
    <n v="21587"/>
    <m/>
    <s v="People's Republic of China"/>
    <n v="0"/>
    <n v="0"/>
    <x v="2"/>
    <x v="1"/>
    <m/>
    <m/>
    <m/>
    <m/>
  </r>
  <r>
    <s v="2016-07-20"/>
    <s v="2016-08-02"/>
    <s v="2016-08-16"/>
    <s v="2016-08-16"/>
    <n v="13"/>
    <n v="27"/>
    <x v="10"/>
    <s v="DDU"/>
    <s v="RAILWAY"/>
    <n v="0"/>
    <m/>
    <s v="RAILWAY"/>
    <s v="MAŁASZEWICZE"/>
    <s v="1"/>
    <s v="278/2016/3"/>
    <n v="54"/>
    <s v="AW16"/>
    <s v="XIAMEN KINGLAND"/>
    <s v="FCL"/>
    <m/>
    <n v="1"/>
    <n v="1569"/>
    <m/>
    <m/>
    <m/>
    <n v="22678"/>
    <m/>
    <s v="People's Republic of China"/>
    <n v="0"/>
    <n v="0"/>
    <x v="2"/>
    <x v="1"/>
    <m/>
    <m/>
    <m/>
    <m/>
  </r>
  <r>
    <s v="2016-07-20"/>
    <s v="2016-08-03"/>
    <s v="2016-08-11"/>
    <s v="2016-08-11"/>
    <n v="14"/>
    <n v="22"/>
    <x v="10"/>
    <s v="DDU"/>
    <s v="RAILWAY"/>
    <n v="0"/>
    <s v="CICU9912567"/>
    <s v="RAILWAY"/>
    <s v="MAŁASZEWICZE"/>
    <s v="1"/>
    <s v="275/2016/10"/>
    <n v="54"/>
    <s v="AW16"/>
    <s v="SUMEC TEXTILE"/>
    <s v="FCL"/>
    <m/>
    <n v="1"/>
    <n v="395"/>
    <n v="1"/>
    <n v="0"/>
    <n v="0"/>
    <n v="3880"/>
    <m/>
    <s v="People's Republic of China"/>
    <n v="0"/>
    <n v="0"/>
    <x v="2"/>
    <x v="1"/>
    <m/>
    <m/>
    <m/>
    <m/>
  </r>
  <r>
    <s v="2016-07-21"/>
    <s v="2016-08-04"/>
    <s v="2016-08-05"/>
    <s v="2016-08-05"/>
    <n v="14"/>
    <n v="15"/>
    <x v="10"/>
    <s v="DDU"/>
    <s v="RAILWAY"/>
    <n v="0"/>
    <s v="WSCU8265018"/>
    <s v="RAILWAY"/>
    <s v="MAŁASZEWICZE"/>
    <s v="1"/>
    <s v="577/2016/17"/>
    <n v="54"/>
    <s v="AW16"/>
    <s v="NINGBO MIAORUI"/>
    <s v="FCL"/>
    <m/>
    <n v="1"/>
    <n v="776"/>
    <n v="0"/>
    <n v="1"/>
    <n v="0"/>
    <n v="10358"/>
    <n v="63.44"/>
    <s v="People's Republic of China"/>
    <n v="44"/>
    <n v="19"/>
    <x v="0"/>
    <x v="0"/>
    <m/>
    <m/>
    <m/>
    <m/>
  </r>
  <r>
    <s v="2016-07-21"/>
    <s v="2016-08-05"/>
    <s v="2016-08-08"/>
    <s v="2016-08-08"/>
    <n v="15"/>
    <n v="18"/>
    <x v="10"/>
    <s v="DDU"/>
    <s v="AIR"/>
    <n v="1"/>
    <s v="AIR"/>
    <s v="TRUCK"/>
    <s v="FRANKFURT"/>
    <s v="1"/>
    <s v="43189/2015/3"/>
    <n v="54"/>
    <s v="AW16"/>
    <s v="SAILOR MOON CLOTHING LTD (AGENT)"/>
    <s v="AIR"/>
    <n v="1"/>
    <m/>
    <n v="408"/>
    <n v="0"/>
    <n v="0"/>
    <n v="0"/>
    <n v="5362"/>
    <n v="14.85"/>
    <s v="Bangladesh"/>
    <n v="10"/>
    <n v="4"/>
    <x v="2"/>
    <x v="1"/>
    <m/>
    <m/>
    <m/>
    <m/>
  </r>
  <r>
    <s v="2016-07-21"/>
    <s v="2016-08-21"/>
    <s v="2016-08-26"/>
    <s v="2016-08-26"/>
    <n v="31"/>
    <n v="36"/>
    <x v="4"/>
    <s v="FOB"/>
    <s v="SEA"/>
    <n v="0"/>
    <s v="MRKU4510990,MSKU3506425"/>
    <s v="RAILWAY"/>
    <s v="GDAŃSK"/>
    <s v="1"/>
    <s v="8298/2016/2"/>
    <n v="51"/>
    <s v="AW16"/>
    <s v="EASTERN CHARM LIMITD"/>
    <s v="FCL"/>
    <m/>
    <n v="1"/>
    <n v="1077"/>
    <n v="1"/>
    <n v="0"/>
    <n v="1"/>
    <n v="11125"/>
    <n v="80.13"/>
    <s v="People's Republic of China"/>
    <n v="56"/>
    <n v="24"/>
    <x v="3"/>
    <x v="0"/>
    <m/>
    <m/>
    <m/>
    <m/>
  </r>
  <r>
    <s v="2016-07-21"/>
    <s v="2016-09-05"/>
    <s v="2016-09-09"/>
    <s v="2016-09-09"/>
    <n v="46"/>
    <n v="50"/>
    <x v="1"/>
    <s v="FOB"/>
    <s v="SEA"/>
    <n v="0"/>
    <s v="IKSU4662018"/>
    <s v="RAILWAY"/>
    <s v="GDAŃSK"/>
    <s v="1"/>
    <s v="285/2016/4"/>
    <n v="54"/>
    <s v="AW16"/>
    <s v="JIANGSU SAINTEK"/>
    <s v="FCL"/>
    <m/>
    <n v="1"/>
    <n v="710"/>
    <n v="0"/>
    <n v="1"/>
    <n v="0"/>
    <n v="5676"/>
    <n v="50"/>
    <s v="People's Republic of China"/>
    <n v="35"/>
    <n v="15"/>
    <x v="0"/>
    <x v="0"/>
    <m/>
    <m/>
    <m/>
    <m/>
  </r>
  <r>
    <s v="2016-07-21"/>
    <s v="2016-09-06"/>
    <s v="2016-09-16"/>
    <s v="2016-09-16"/>
    <n v="47"/>
    <n v="57"/>
    <x v="2"/>
    <s v="FOB"/>
    <s v="SEA"/>
    <n v="1"/>
    <s v="LCL"/>
    <s v="TRUCK"/>
    <s v="GDAŃSK"/>
    <s v="1"/>
    <s v="11885/2016/1"/>
    <n v="51"/>
    <s v="AW16"/>
    <s v="RUN LIFEWEAR"/>
    <s v="LCL"/>
    <m/>
    <n v="1"/>
    <n v="227"/>
    <n v="0"/>
    <n v="0"/>
    <n v="0"/>
    <n v="3216"/>
    <n v="13.03"/>
    <s v="People's Republic of China"/>
    <n v="9"/>
    <n v="4"/>
    <x v="2"/>
    <x v="1"/>
    <m/>
    <m/>
    <m/>
    <m/>
  </r>
  <r>
    <s v="2016-07-22"/>
    <s v="2016-07-27"/>
    <s v="2016-08-03"/>
    <s v="2016-08-03"/>
    <n v="5"/>
    <n v="12"/>
    <x v="10"/>
    <s v="DDU"/>
    <s v="AIR"/>
    <n v="1"/>
    <s v="AIR"/>
    <s v="TRUCK"/>
    <s v="WARSZAWA"/>
    <s v="1"/>
    <s v="3706/2016/7"/>
    <n v="54"/>
    <s v="AW16"/>
    <s v="SEER GLOBAL LTD."/>
    <s v="AIR"/>
    <n v="1"/>
    <m/>
    <n v="191"/>
    <n v="0"/>
    <n v="0"/>
    <n v="0"/>
    <n v="3460"/>
    <m/>
    <s v="India"/>
    <n v="0"/>
    <n v="0"/>
    <x v="2"/>
    <x v="1"/>
    <m/>
    <m/>
    <m/>
    <m/>
  </r>
  <r>
    <s v="2016-07-22"/>
    <s v="2016-08-29"/>
    <s v="2016-09-01"/>
    <s v="2016-09-01"/>
    <n v="38"/>
    <n v="41"/>
    <x v="1"/>
    <s v="FOB"/>
    <s v="SEA"/>
    <n v="0"/>
    <s v="CPSU1043170"/>
    <s v="TRUCK"/>
    <s v="GDAŃSK"/>
    <s v="1"/>
    <s v="280/2016/2"/>
    <n v="54"/>
    <s v="AW16"/>
    <s v="ZHUJI YUANJIN"/>
    <s v="FCL"/>
    <m/>
    <n v="1"/>
    <n v="786"/>
    <n v="1"/>
    <n v="0"/>
    <n v="0"/>
    <n v="22000"/>
    <n v="18.82"/>
    <s v="People's Republic of China"/>
    <n v="13"/>
    <n v="6"/>
    <x v="2"/>
    <x v="1"/>
    <m/>
    <m/>
    <m/>
    <m/>
  </r>
  <r>
    <s v="2016-07-22"/>
    <s v="2016-08-29"/>
    <s v="2016-09-01"/>
    <s v="2016-09-01"/>
    <n v="38"/>
    <n v="41"/>
    <x v="1"/>
    <s v="FOB"/>
    <s v="SEA"/>
    <n v="1"/>
    <s v="TCNU8661018"/>
    <s v="TRUCK"/>
    <s v="GDAŃSK"/>
    <s v="1"/>
    <s v="287/2016/3"/>
    <n v="54"/>
    <s v="AW16"/>
    <s v="HANGZHOU EAST CO LTD"/>
    <s v="CONSOLIDATION"/>
    <m/>
    <n v="1"/>
    <n v="308"/>
    <n v="0"/>
    <n v="0"/>
    <n v="1"/>
    <n v="4092"/>
    <n v="7.21"/>
    <s v="People's Republic of China"/>
    <n v="5"/>
    <n v="2"/>
    <x v="2"/>
    <x v="1"/>
    <m/>
    <m/>
    <m/>
    <m/>
  </r>
  <r>
    <s v="2016-07-22"/>
    <s v="2016-08-29"/>
    <s v="2016-09-01"/>
    <s v="2016-09-01"/>
    <n v="38"/>
    <n v="41"/>
    <x v="1"/>
    <s v="FOB"/>
    <s v="SEA"/>
    <n v="1"/>
    <m/>
    <s v="TRUCK"/>
    <s v="GDAŃSK"/>
    <s v="1"/>
    <s v="61527/AW16/1"/>
    <n v="52"/>
    <s v="AW16"/>
    <s v="HAILI ACCESSORIES"/>
    <s v="CONSOLIDATION"/>
    <m/>
    <n v="1"/>
    <n v="555"/>
    <m/>
    <m/>
    <m/>
    <n v="33493"/>
    <n v="39.72"/>
    <s v="People's Republic of China"/>
    <n v="28"/>
    <n v="12"/>
    <x v="1"/>
    <x v="1"/>
    <m/>
    <m/>
    <m/>
    <m/>
  </r>
  <r>
    <s v="2016-07-22"/>
    <s v="2016-08-29"/>
    <s v="2016-09-01"/>
    <s v="2016-09-01"/>
    <n v="38"/>
    <n v="41"/>
    <x v="1"/>
    <s v="FOB"/>
    <s v="SEA"/>
    <n v="1"/>
    <m/>
    <s v="TRUCK"/>
    <s v="GDAŃSK"/>
    <s v="1"/>
    <s v="8343/2016/4"/>
    <n v="51"/>
    <s v="AW16"/>
    <s v="ANHUI TECHNOLOGY I/E"/>
    <s v="CONSOLIDATION"/>
    <m/>
    <n v="1"/>
    <n v="533"/>
    <m/>
    <m/>
    <m/>
    <n v="7150"/>
    <n v="19.04"/>
    <s v="People's Republic of China"/>
    <n v="13"/>
    <n v="6"/>
    <x v="2"/>
    <x v="1"/>
    <m/>
    <m/>
    <m/>
    <m/>
  </r>
  <r>
    <s v="2016-07-22"/>
    <s v="2016-08-29"/>
    <s v="2016-09-02"/>
    <s v="2016-09-02"/>
    <n v="38"/>
    <n v="42"/>
    <x v="1"/>
    <s v="FOB"/>
    <s v="SEA"/>
    <n v="0"/>
    <s v="CXDU1669748,MOTU0778579,MOTU6724693,TCLU6725918,TGHU6018848"/>
    <s v="TRUCK"/>
    <s v="GDAŃSK"/>
    <s v="1"/>
    <s v="62805/AW16/3"/>
    <n v="52"/>
    <s v="AW16"/>
    <s v="SUZHOU QINJIAN I/E"/>
    <s v="FCL"/>
    <m/>
    <n v="1"/>
    <n v="14627"/>
    <n v="0"/>
    <n v="0"/>
    <n v="5"/>
    <n v="216100"/>
    <n v="286"/>
    <s v="People's Republic of China"/>
    <n v="200"/>
    <n v="86"/>
    <x v="3"/>
    <x v="2"/>
    <m/>
    <m/>
    <m/>
    <m/>
  </r>
  <r>
    <m/>
    <m/>
    <m/>
    <m/>
    <m/>
    <m/>
    <x v="6"/>
    <m/>
    <s v="SEA"/>
    <m/>
    <m/>
    <m/>
    <m/>
    <m/>
    <m/>
    <m/>
    <m/>
    <m/>
    <s v="FCL"/>
    <m/>
    <n v="1"/>
    <m/>
    <m/>
    <m/>
    <m/>
    <m/>
    <m/>
    <m/>
    <n v="0"/>
    <n v="0"/>
    <x v="3"/>
    <x v="3"/>
    <m/>
    <m/>
    <m/>
    <m/>
  </r>
  <r>
    <m/>
    <m/>
    <m/>
    <m/>
    <m/>
    <m/>
    <x v="6"/>
    <m/>
    <s v="SEA"/>
    <m/>
    <m/>
    <m/>
    <m/>
    <m/>
    <m/>
    <m/>
    <m/>
    <m/>
    <s v="FCL"/>
    <m/>
    <n v="1"/>
    <m/>
    <m/>
    <m/>
    <m/>
    <m/>
    <m/>
    <m/>
    <n v="0"/>
    <n v="0"/>
    <x v="5"/>
    <x v="4"/>
    <m/>
    <m/>
    <m/>
    <m/>
  </r>
  <r>
    <s v="2016-07-22"/>
    <s v="2016-08-29"/>
    <s v="2016-09-02"/>
    <s v="2016-09-02"/>
    <n v="38"/>
    <n v="42"/>
    <x v="1"/>
    <s v="FOB"/>
    <s v="SEA"/>
    <n v="1"/>
    <s v="FSCU8232059"/>
    <s v="TRUCK"/>
    <s v="GDAŃSK"/>
    <s v="1"/>
    <s v="1071/2016/4"/>
    <n v="52"/>
    <s v="AW16"/>
    <s v="ZHENJIANG S&amp;C"/>
    <s v="CONSOLIDATION"/>
    <m/>
    <n v="1"/>
    <n v="1409"/>
    <n v="0"/>
    <n v="0"/>
    <n v="1"/>
    <n v="19381"/>
    <n v="31.62"/>
    <s v="People's Republic of China"/>
    <n v="22"/>
    <n v="9"/>
    <x v="1"/>
    <x v="1"/>
    <m/>
    <m/>
    <m/>
    <m/>
  </r>
  <r>
    <s v="2016-07-22"/>
    <s v="2016-08-29"/>
    <s v="2016-09-02"/>
    <s v="2016-09-02"/>
    <n v="38"/>
    <n v="42"/>
    <x v="1"/>
    <s v="FOB"/>
    <s v="SEA"/>
    <n v="1"/>
    <m/>
    <s v="TRUCK"/>
    <s v="GDAŃSK"/>
    <s v="1"/>
    <s v="1305/2016/4"/>
    <n v="52"/>
    <s v="AW16"/>
    <s v="SHANGHAI BOSUN"/>
    <s v="CONSOLIDATION"/>
    <m/>
    <n v="1"/>
    <n v="842"/>
    <m/>
    <m/>
    <m/>
    <n v="11801"/>
    <n v="17.350000000000001"/>
    <s v="People's Republic of China"/>
    <n v="12"/>
    <n v="5"/>
    <x v="2"/>
    <x v="1"/>
    <m/>
    <m/>
    <m/>
    <m/>
  </r>
  <r>
    <s v="2016-07-22"/>
    <s v="2016-08-29"/>
    <s v="2016-09-02"/>
    <s v="2016-09-02"/>
    <n v="38"/>
    <n v="42"/>
    <x v="1"/>
    <s v="FOB"/>
    <s v="SEA"/>
    <n v="1"/>
    <m/>
    <s v="TRUCK"/>
    <s v="GDAŃSK"/>
    <s v="1"/>
    <s v="5878/2016/3"/>
    <n v="52"/>
    <s v="AW16"/>
    <s v="SHANGHAI QUEENSHOW"/>
    <s v="CONSOLIDATION"/>
    <m/>
    <n v="1"/>
    <n v="43"/>
    <m/>
    <m/>
    <m/>
    <n v="1510"/>
    <n v="3.1"/>
    <s v="People's Republic of China"/>
    <n v="2"/>
    <n v="1"/>
    <x v="2"/>
    <x v="1"/>
    <m/>
    <m/>
    <m/>
    <m/>
  </r>
  <r>
    <s v="2016-07-22"/>
    <s v="2016-08-29"/>
    <s v="2016-09-02"/>
    <s v="2016-09-02"/>
    <n v="38"/>
    <n v="42"/>
    <x v="1"/>
    <s v="FOB"/>
    <s v="SEA"/>
    <n v="1"/>
    <m/>
    <s v="TRUCK"/>
    <s v="GDAŃSK"/>
    <s v="1"/>
    <s v="588/2016/4"/>
    <n v="52"/>
    <s v="AW16"/>
    <s v="BRIGHT SHOW INT.LTD"/>
    <s v="CONSOLIDATION"/>
    <m/>
    <n v="1"/>
    <n v="896"/>
    <m/>
    <m/>
    <m/>
    <n v="11572"/>
    <n v="12.8"/>
    <s v="People's Republic of China"/>
    <n v="9"/>
    <n v="4"/>
    <x v="2"/>
    <x v="1"/>
    <m/>
    <m/>
    <m/>
    <m/>
  </r>
  <r>
    <s v="2016-07-22"/>
    <s v="2016-08-29"/>
    <s v="2016-09-03"/>
    <s v="2016-09-03"/>
    <n v="38"/>
    <n v="43"/>
    <x v="1"/>
    <s v="FOB"/>
    <s v="SEA"/>
    <n v="0"/>
    <s v="DRYU4286678,GESU3976304,MOFU0628168"/>
    <s v="TRUCK"/>
    <s v="GDAŃSK"/>
    <s v="1"/>
    <s v="281/2016/3"/>
    <n v="54"/>
    <s v="AW16"/>
    <s v="ZHEJIANG AMP-KINGHON"/>
    <s v="FCL"/>
    <m/>
    <n v="1"/>
    <n v="1412"/>
    <n v="1"/>
    <n v="2"/>
    <n v="0"/>
    <n v="17841"/>
    <n v="135.19999999999999"/>
    <s v="People's Republic of China"/>
    <n v="95"/>
    <n v="41"/>
    <x v="4"/>
    <x v="5"/>
    <m/>
    <m/>
    <m/>
    <m/>
  </r>
  <r>
    <m/>
    <m/>
    <m/>
    <m/>
    <m/>
    <m/>
    <x v="6"/>
    <m/>
    <m/>
    <m/>
    <m/>
    <m/>
    <m/>
    <m/>
    <m/>
    <m/>
    <m/>
    <m/>
    <m/>
    <m/>
    <m/>
    <m/>
    <m/>
    <m/>
    <m/>
    <m/>
    <m/>
    <s v="People's Republic of China"/>
    <n v="0"/>
    <n v="0"/>
    <x v="5"/>
    <x v="4"/>
    <m/>
    <m/>
    <m/>
    <m/>
  </r>
  <r>
    <s v="2016-07-22"/>
    <s v="2016-08-29"/>
    <s v="2016-09-05"/>
    <s v="2016-09-05"/>
    <n v="38"/>
    <n v="45"/>
    <x v="1"/>
    <s v="FOB"/>
    <s v="SEA"/>
    <n v="0"/>
    <s v="TCNU4919315,TCNU8718561"/>
    <s v="TRUCK"/>
    <s v="GDAŃSK"/>
    <s v="1"/>
    <s v="687/2016/4"/>
    <n v="54"/>
    <s v="AW16"/>
    <s v="ANHUI TECHNOLOGY I/E"/>
    <s v="FCL"/>
    <m/>
    <n v="1"/>
    <n v="1204"/>
    <n v="0"/>
    <n v="0"/>
    <n v="2"/>
    <n v="10317"/>
    <n v="110.58"/>
    <s v="People's Republic of China"/>
    <n v="77"/>
    <n v="33"/>
    <x v="5"/>
    <x v="5"/>
    <m/>
    <m/>
    <m/>
    <m/>
  </r>
  <r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x v="6"/>
    <x v="4"/>
    <m/>
    <m/>
    <m/>
    <m/>
  </r>
  <r>
    <s v="2016-07-22"/>
    <s v="2016-08-29"/>
    <s v="2016-09-06"/>
    <s v="2016-09-06"/>
    <n v="38"/>
    <n v="46"/>
    <x v="1"/>
    <s v="FOB"/>
    <s v="SEA"/>
    <n v="0"/>
    <s v="CAIU9627380,HLXU8621372,TRLU6933253"/>
    <s v="TRUCK"/>
    <s v="GDAŃSK"/>
    <s v="1"/>
    <s v="275/2016/14"/>
    <n v="54"/>
    <s v="AW16"/>
    <s v="SUMEC TEXTILE"/>
    <s v="FCL"/>
    <m/>
    <n v="1"/>
    <n v="2714"/>
    <n v="0"/>
    <n v="0"/>
    <n v="3"/>
    <n v="27336"/>
    <n v="178.95"/>
    <s v="People's Republic of China"/>
    <n v="125"/>
    <n v="54"/>
    <x v="3"/>
    <x v="5"/>
    <m/>
    <m/>
    <m/>
    <m/>
  </r>
  <r>
    <m/>
    <m/>
    <m/>
    <m/>
    <m/>
    <m/>
    <x v="6"/>
    <m/>
    <s v="SEA"/>
    <m/>
    <m/>
    <m/>
    <m/>
    <m/>
    <m/>
    <m/>
    <m/>
    <m/>
    <s v="FCL"/>
    <m/>
    <n v="1"/>
    <m/>
    <m/>
    <m/>
    <m/>
    <m/>
    <m/>
    <m/>
    <n v="0"/>
    <n v="0"/>
    <x v="5"/>
    <x v="4"/>
    <m/>
    <m/>
    <m/>
    <m/>
  </r>
  <r>
    <s v="2016-07-22"/>
    <s v="2016-08-30"/>
    <s v="2016-09-06"/>
    <s v="2016-09-06"/>
    <n v="39"/>
    <n v="46"/>
    <x v="1"/>
    <s v="FOB"/>
    <s v="SEA"/>
    <n v="0"/>
    <s v="TCLU4254779"/>
    <s v="RAILWAY"/>
    <s v="GDAŃSK"/>
    <s v="1"/>
    <s v="578/2016/2"/>
    <n v="54"/>
    <s v="AW16"/>
    <s v="JOC GREAT WALL CORP."/>
    <s v="FCL"/>
    <m/>
    <n v="1"/>
    <n v="671"/>
    <n v="0"/>
    <n v="1"/>
    <n v="0"/>
    <n v="47420"/>
    <n v="42"/>
    <s v="People's Republic of China"/>
    <n v="29"/>
    <n v="13"/>
    <x v="0"/>
    <x v="1"/>
    <m/>
    <m/>
    <m/>
    <m/>
  </r>
  <r>
    <s v="2016-07-23"/>
    <s v="2016-08-26"/>
    <s v="2016-08-30"/>
    <s v="2016-08-30"/>
    <n v="34"/>
    <n v="38"/>
    <x v="0"/>
    <s v="FOB"/>
    <s v="SEA"/>
    <n v="0"/>
    <s v="INKU2623850,MVIU0027732"/>
    <s v="RAILWAY"/>
    <s v="GDAŃSK"/>
    <s v="1"/>
    <s v="577/2016/18"/>
    <n v="54"/>
    <s v="AW16"/>
    <s v="NINGBO MIAORUI"/>
    <s v="FCL"/>
    <m/>
    <n v="1"/>
    <n v="2651"/>
    <n v="0"/>
    <n v="0"/>
    <n v="2"/>
    <n v="43927"/>
    <n v="99.07"/>
    <s v="People's Republic of China"/>
    <n v="69"/>
    <n v="30"/>
    <x v="4"/>
    <x v="5"/>
    <m/>
    <m/>
    <m/>
    <m/>
  </r>
  <r>
    <s v="2016-07-23"/>
    <s v="2016-08-26"/>
    <s v="2016-08-31"/>
    <s v="2016-08-31"/>
    <n v="34"/>
    <n v="39"/>
    <x v="0"/>
    <s v="FOB"/>
    <s v="SEA"/>
    <n v="1"/>
    <s v="MSKU6698980"/>
    <s v="RAILWAY"/>
    <s v="GDAŃSK"/>
    <s v="1"/>
    <s v="3520/2016/2"/>
    <n v="54"/>
    <s v="AW16"/>
    <s v="NINGBO YINZHOU VANDK"/>
    <s v="CONSOLIDATION"/>
    <m/>
    <n v="1"/>
    <n v="1370"/>
    <n v="0"/>
    <n v="1"/>
    <n v="0"/>
    <n v="20626"/>
    <n v="36.11"/>
    <s v="People's Republic of China"/>
    <n v="25"/>
    <n v="11"/>
    <x v="1"/>
    <x v="1"/>
    <m/>
    <m/>
    <m/>
    <m/>
  </r>
  <r>
    <s v="2016-07-23"/>
    <s v="2016-08-26"/>
    <s v="2016-08-31"/>
    <s v="2016-08-31"/>
    <n v="34"/>
    <n v="39"/>
    <x v="0"/>
    <s v="FOB"/>
    <s v="SEA"/>
    <n v="1"/>
    <m/>
    <s v="RAILWAY"/>
    <s v="GDAŃSK"/>
    <s v="1"/>
    <s v="703/2016/4"/>
    <n v="54"/>
    <s v="AW16"/>
    <s v="NINGBO EVERGREEN"/>
    <s v="CONSOLIDATION"/>
    <m/>
    <n v="1"/>
    <n v="504"/>
    <m/>
    <m/>
    <m/>
    <n v="8170"/>
    <n v="15.48"/>
    <s v="People's Republic of China"/>
    <n v="11"/>
    <n v="5"/>
    <x v="2"/>
    <x v="1"/>
    <m/>
    <m/>
    <m/>
    <m/>
  </r>
  <r>
    <s v="2016-07-23"/>
    <s v="2016-08-30"/>
    <s v="2016-09-02"/>
    <s v="2016-09-02"/>
    <n v="38"/>
    <n v="41"/>
    <x v="3"/>
    <s v="FOB"/>
    <s v="SEA"/>
    <n v="1"/>
    <s v="INKU2496550"/>
    <s v="TRUCK"/>
    <s v="GDYNIA"/>
    <s v="1"/>
    <s v="571/2016/11"/>
    <n v="54"/>
    <s v="AW16"/>
    <s v="FASHIONTEX (AGENT)"/>
    <s v="CONSOLIDATION"/>
    <m/>
    <n v="1"/>
    <n v="953"/>
    <n v="0"/>
    <n v="0"/>
    <n v="1"/>
    <n v="14291"/>
    <n v="12.4"/>
    <s v="Bangladesh"/>
    <n v="9"/>
    <n v="4"/>
    <x v="2"/>
    <x v="1"/>
    <m/>
    <m/>
    <m/>
    <m/>
  </r>
  <r>
    <s v="2016-07-23"/>
    <s v="2016-08-30"/>
    <s v="2016-09-02"/>
    <s v="2016-09-02"/>
    <n v="38"/>
    <n v="41"/>
    <x v="3"/>
    <s v="FOB"/>
    <s v="SEA"/>
    <n v="1"/>
    <m/>
    <s v="TRUCK"/>
    <s v="GDYNIA"/>
    <s v="1"/>
    <s v="574/2016/26"/>
    <n v="54"/>
    <s v="AW16"/>
    <s v="TRANSFIGURE CLOTHING (AGENT)"/>
    <s v="CONSOLIDATION"/>
    <m/>
    <n v="1"/>
    <n v="2185"/>
    <m/>
    <m/>
    <m/>
    <n v="40055"/>
    <n v="47.28"/>
    <s v="Bangladesh"/>
    <n v="33"/>
    <n v="14"/>
    <x v="0"/>
    <x v="1"/>
    <m/>
    <m/>
    <m/>
    <m/>
  </r>
  <r>
    <s v="2016-07-23"/>
    <s v="2016-08-30"/>
    <s v="2016-09-16"/>
    <s v="2016-09-16"/>
    <n v="38"/>
    <n v="55"/>
    <x v="0"/>
    <s v="FOB"/>
    <s v="SEA"/>
    <n v="0"/>
    <s v="CLHU4508223,GVCU4039693,HLBU1771814"/>
    <s v="TRUCK"/>
    <s v="GDAŃSK"/>
    <s v="1"/>
    <s v="707/2016/2"/>
    <n v="54"/>
    <s v="AW16"/>
    <s v="SHAOXING GOLDEN WAVE"/>
    <s v="FCL"/>
    <m/>
    <n v="1"/>
    <n v="4360"/>
    <n v="0"/>
    <n v="3"/>
    <n v="0"/>
    <n v="73344"/>
    <n v="147.28"/>
    <s v="People's Republic of China"/>
    <n v="103"/>
    <n v="44"/>
    <x v="5"/>
    <x v="5"/>
    <m/>
    <m/>
    <m/>
    <m/>
  </r>
  <r>
    <m/>
    <m/>
    <m/>
    <m/>
    <m/>
    <m/>
    <x v="6"/>
    <m/>
    <s v="SEA"/>
    <m/>
    <m/>
    <m/>
    <m/>
    <m/>
    <m/>
    <m/>
    <m/>
    <m/>
    <s v="FCL"/>
    <m/>
    <n v="1"/>
    <m/>
    <m/>
    <m/>
    <m/>
    <m/>
    <m/>
    <m/>
    <n v="0"/>
    <n v="0"/>
    <x v="5"/>
    <x v="4"/>
    <m/>
    <m/>
    <m/>
    <m/>
  </r>
  <r>
    <s v="2016-07-24"/>
    <s v="2016-07-27"/>
    <s v="2016-08-02"/>
    <s v="2016-08-02"/>
    <n v="3"/>
    <n v="9"/>
    <x v="10"/>
    <s v="DDU"/>
    <s v="AIR"/>
    <n v="1"/>
    <s v="AIR"/>
    <s v="TRUCK"/>
    <s v="WARSZAWA"/>
    <s v="1"/>
    <s v="569/2016/2"/>
    <n v="54"/>
    <s v="AW16"/>
    <s v="SANTEX INC"/>
    <s v="AIR"/>
    <n v="1"/>
    <m/>
    <n v="518"/>
    <n v="0"/>
    <n v="0"/>
    <n v="0"/>
    <n v="12480"/>
    <m/>
    <s v="India"/>
    <n v="0"/>
    <n v="0"/>
    <x v="2"/>
    <x v="1"/>
    <m/>
    <m/>
    <m/>
    <m/>
  </r>
  <r>
    <s v="2016-07-24"/>
    <s v="2016-08-26"/>
    <s v="2016-09-06"/>
    <s v="2016-09-06"/>
    <n v="33"/>
    <n v="44"/>
    <x v="3"/>
    <s v="FOB"/>
    <s v="SEA"/>
    <n v="1"/>
    <s v="PONU8023395"/>
    <s v="RAILWAY"/>
    <s v="GDAŃSK"/>
    <s v="1"/>
    <s v="571/2016/12"/>
    <n v="54"/>
    <s v="AW16"/>
    <s v="FASHIONTEX (AGENT)"/>
    <s v="CONSOLIDATION"/>
    <m/>
    <n v="1"/>
    <n v="460"/>
    <n v="0"/>
    <n v="0"/>
    <n v="1"/>
    <n v="8366"/>
    <n v="17.760000000000002"/>
    <s v="Bangladesh"/>
    <n v="12"/>
    <n v="5"/>
    <x v="2"/>
    <x v="1"/>
    <m/>
    <m/>
    <m/>
    <m/>
  </r>
  <r>
    <s v="2016-07-24"/>
    <s v="2016-08-26"/>
    <s v="2016-09-06"/>
    <s v="2016-09-06"/>
    <n v="33"/>
    <n v="44"/>
    <x v="3"/>
    <s v="FOB"/>
    <s v="SEA"/>
    <n v="1"/>
    <m/>
    <s v="RAILWAY"/>
    <s v="GDAŃSK"/>
    <s v="1"/>
    <s v="574/2016/28"/>
    <n v="54"/>
    <s v="AW16"/>
    <s v="TRANSFIGURE CLOTHING (AGENT)"/>
    <s v="CONSOLIDATION"/>
    <m/>
    <n v="1"/>
    <n v="1593"/>
    <m/>
    <m/>
    <m/>
    <n v="27220"/>
    <n v="28.59"/>
    <s v="Bangladesh"/>
    <n v="20"/>
    <n v="9"/>
    <x v="1"/>
    <x v="1"/>
    <m/>
    <m/>
    <m/>
    <m/>
  </r>
  <r>
    <s v="2016-07-24"/>
    <s v="2016-08-26"/>
    <s v="2016-09-06"/>
    <s v="2016-09-06"/>
    <n v="33"/>
    <n v="44"/>
    <x v="3"/>
    <s v="FOB"/>
    <s v="SEA"/>
    <n v="1"/>
    <m/>
    <s v="RAILWAY"/>
    <s v="GDAŃSK"/>
    <s v="1"/>
    <s v="7518/2016/1"/>
    <n v="54"/>
    <s v="AW16"/>
    <s v="INTRAMEX FASHIONS"/>
    <s v="CONSOLIDATION"/>
    <m/>
    <n v="1"/>
    <n v="621"/>
    <m/>
    <m/>
    <m/>
    <n v="7960"/>
    <n v="13.36"/>
    <s v="Bangladesh"/>
    <n v="9"/>
    <n v="4"/>
    <x v="2"/>
    <x v="1"/>
    <m/>
    <m/>
    <m/>
    <m/>
  </r>
  <r>
    <s v="2016-07-26"/>
    <s v="2016-08-26"/>
    <s v="2016-08-30"/>
    <s v="2016-08-30"/>
    <n v="31"/>
    <n v="35"/>
    <x v="0"/>
    <s v="FOB"/>
    <s v="SEA"/>
    <n v="0"/>
    <s v="MRKU0049051,MSKU9503995,UESU4159010"/>
    <s v="RAILWAY"/>
    <s v="GDAŃSK"/>
    <s v="1"/>
    <s v="8068/2016/3"/>
    <n v="51"/>
    <s v="AW16"/>
    <s v="BOK CO., LTD."/>
    <s v="FCL"/>
    <m/>
    <n v="1"/>
    <n v="3392"/>
    <n v="0"/>
    <n v="2"/>
    <n v="1"/>
    <n v="26210"/>
    <n v="168.6"/>
    <s v="People's Republic of China"/>
    <n v="118"/>
    <n v="51"/>
    <x v="4"/>
    <x v="2"/>
    <m/>
    <m/>
    <m/>
    <m/>
  </r>
  <r>
    <m/>
    <m/>
    <m/>
    <m/>
    <m/>
    <m/>
    <x v="6"/>
    <m/>
    <s v="SEA"/>
    <m/>
    <m/>
    <m/>
    <m/>
    <m/>
    <m/>
    <m/>
    <m/>
    <m/>
    <s v="FCL"/>
    <m/>
    <n v="1"/>
    <m/>
    <m/>
    <m/>
    <m/>
    <m/>
    <m/>
    <m/>
    <n v="0"/>
    <n v="0"/>
    <x v="5"/>
    <x v="4"/>
    <m/>
    <m/>
    <m/>
    <m/>
  </r>
  <r>
    <s v="2016-07-26"/>
    <s v="2016-08-26"/>
    <s v="2016-08-31"/>
    <s v="2016-08-31"/>
    <n v="31"/>
    <n v="36"/>
    <x v="2"/>
    <s v="FOB"/>
    <s v="SEA"/>
    <n v="0"/>
    <s v="MRKU3253897,MRKU6852754,MSKU9427719"/>
    <s v="RAILWAY"/>
    <s v="GDAŃSK"/>
    <s v="1"/>
    <s v="278/2016/10"/>
    <n v="54"/>
    <s v="AW16"/>
    <s v="XIAMEN KINGLAND"/>
    <s v="FCL"/>
    <m/>
    <n v="1"/>
    <n v="1765"/>
    <n v="1"/>
    <n v="0"/>
    <n v="2"/>
    <n v="21426"/>
    <n v="131.51"/>
    <s v="People's Republic of China"/>
    <n v="92"/>
    <n v="39"/>
    <x v="5"/>
    <x v="5"/>
    <m/>
    <m/>
    <m/>
    <m/>
  </r>
  <r>
    <m/>
    <m/>
    <m/>
    <m/>
    <m/>
    <m/>
    <x v="6"/>
    <m/>
    <m/>
    <m/>
    <m/>
    <m/>
    <m/>
    <m/>
    <m/>
    <m/>
    <m/>
    <m/>
    <m/>
    <m/>
    <m/>
    <m/>
    <m/>
    <m/>
    <m/>
    <m/>
    <m/>
    <s v="People's Republic of China"/>
    <n v="0"/>
    <n v="0"/>
    <x v="5"/>
    <x v="4"/>
    <m/>
    <m/>
    <m/>
    <m/>
  </r>
  <r>
    <s v="2016-07-26"/>
    <s v="2016-08-26"/>
    <s v="2016-08-31"/>
    <s v="2016-08-31"/>
    <n v="31"/>
    <n v="36"/>
    <x v="2"/>
    <s v="FOB"/>
    <s v="SEA"/>
    <n v="0"/>
    <s v="PONU1657119"/>
    <s v="TRUCK"/>
    <s v="GDAŃSK"/>
    <s v="1"/>
    <s v="1037/2016/11"/>
    <n v="54"/>
    <s v="AW16"/>
    <s v="QUANZHOU CEREALS O&amp;F"/>
    <s v="FCL"/>
    <m/>
    <n v="1"/>
    <n v="2065"/>
    <n v="0"/>
    <n v="1"/>
    <n v="0"/>
    <n v="39014"/>
    <n v="50.96"/>
    <s v="People's Republic of China"/>
    <n v="36"/>
    <n v="15"/>
    <x v="0"/>
    <x v="0"/>
    <m/>
    <m/>
    <m/>
    <m/>
  </r>
  <r>
    <s v="2016-07-27"/>
    <s v="2016-07-31"/>
    <s v="2016-08-30"/>
    <s v="2016-08-30"/>
    <n v="4"/>
    <n v="34"/>
    <x v="10"/>
    <s v="DDU"/>
    <s v="AIR"/>
    <n v="1"/>
    <s v="AIR"/>
    <s v="TRUCK"/>
    <s v="WARSZAWA"/>
    <s v="1"/>
    <s v="42566/2015/1"/>
    <n v="54"/>
    <s v="AW16"/>
    <s v="REDWAN TEX&amp;APPARELS"/>
    <s v="AIR"/>
    <n v="1"/>
    <m/>
    <n v="691"/>
    <n v="0"/>
    <n v="0"/>
    <n v="0"/>
    <n v="9484"/>
    <n v="14.01"/>
    <s v="Bangladesh"/>
    <n v="10"/>
    <n v="4"/>
    <x v="2"/>
    <x v="1"/>
    <m/>
    <m/>
    <m/>
    <m/>
  </r>
  <r>
    <s v="2016-07-27"/>
    <s v="2016-08-05"/>
    <s v="2016-08-11"/>
    <s v="2016-08-11"/>
    <n v="9"/>
    <n v="15"/>
    <x v="3"/>
    <s v="FOB"/>
    <s v="AIR"/>
    <n v="1"/>
    <s v="AIR"/>
    <s v="TRUCK"/>
    <s v="WARSZAWA"/>
    <s v="1"/>
    <s v="42575/2015/14"/>
    <n v="54"/>
    <s v="AW16"/>
    <s v="PADMA SATEL ARAB"/>
    <s v="AIR"/>
    <n v="1"/>
    <m/>
    <n v="906"/>
    <n v="0"/>
    <n v="0"/>
    <n v="0"/>
    <n v="13116"/>
    <n v="24.17"/>
    <s v="Bangladesh"/>
    <n v="17"/>
    <n v="7"/>
    <x v="1"/>
    <x v="1"/>
    <m/>
    <m/>
    <m/>
    <m/>
  </r>
  <r>
    <s v="2016-07-27"/>
    <s v="2016-09-09"/>
    <s v="2016-09-14"/>
    <s v="2016-09-14"/>
    <n v="44"/>
    <n v="49"/>
    <x v="19"/>
    <s v="FOB"/>
    <s v="SEA"/>
    <n v="0"/>
    <s v="MSKU5670572"/>
    <s v="TRUCK"/>
    <s v="GDAŃSK"/>
    <s v="1"/>
    <s v="43063/2015/7"/>
    <n v="52"/>
    <s v="AW16"/>
    <s v="SUZHOU QINJIAN I/E"/>
    <s v="FCL"/>
    <m/>
    <n v="1"/>
    <n v="1287"/>
    <n v="1"/>
    <n v="0"/>
    <n v="0"/>
    <n v="18691"/>
    <n v="24.42"/>
    <s v="People's Republic of China"/>
    <n v="17"/>
    <n v="7"/>
    <x v="1"/>
    <x v="1"/>
    <m/>
    <m/>
    <m/>
    <m/>
  </r>
  <r>
    <s v="2016-07-28"/>
    <s v="2016-08-01"/>
    <s v="2016-08-22"/>
    <s v="2016-08-22"/>
    <n v="4"/>
    <n v="25"/>
    <x v="10"/>
    <s v="DDU"/>
    <s v="AIR"/>
    <n v="1"/>
    <s v="AIR"/>
    <s v="TRUCK"/>
    <s v="WARSZAWA"/>
    <s v="1"/>
    <s v="571/2016/10"/>
    <n v="54"/>
    <s v="AW16"/>
    <s v="FASHIONTEX (AGENT)"/>
    <s v="AIR"/>
    <n v="1"/>
    <m/>
    <n v="39"/>
    <n v="0"/>
    <n v="0"/>
    <n v="0"/>
    <n v="733"/>
    <n v="0.9"/>
    <s v="Bangladesh"/>
    <n v="1"/>
    <n v="0"/>
    <x v="2"/>
    <x v="1"/>
    <m/>
    <m/>
    <m/>
    <m/>
  </r>
  <r>
    <s v="2016-07-28"/>
    <s v="2016-08-26"/>
    <s v="2016-08-31"/>
    <s v="2016-08-31"/>
    <n v="29"/>
    <n v="34"/>
    <x v="12"/>
    <s v="FOB"/>
    <s v="SEA"/>
    <n v="0"/>
    <s v="MRKU3928516,MSKU5734614"/>
    <s v="TRUCK"/>
    <s v="GDAŃSK"/>
    <s v="1"/>
    <s v="7769/2016/2"/>
    <n v="51"/>
    <s v="AW16"/>
    <s v="BEEKO"/>
    <s v="FCL"/>
    <m/>
    <n v="1"/>
    <n v="1564"/>
    <n v="1"/>
    <n v="0"/>
    <n v="1"/>
    <n v="16610"/>
    <n v="80.05"/>
    <s v="People's Republic of China"/>
    <n v="56"/>
    <n v="24"/>
    <x v="5"/>
    <x v="0"/>
    <m/>
    <m/>
    <m/>
    <m/>
  </r>
  <r>
    <s v="2016-07-28"/>
    <s v="2016-08-27"/>
    <s v="2016-09-21"/>
    <s v="2016-09-21"/>
    <n v="30"/>
    <n v="55"/>
    <x v="12"/>
    <s v="FOB"/>
    <s v="SEA"/>
    <n v="0"/>
    <s v="MRKU2298691,MSKU3206921"/>
    <s v="TRUCK"/>
    <s v="GDAŃSK"/>
    <s v="1"/>
    <s v="7536/2016/4"/>
    <n v="51"/>
    <s v="AW16"/>
    <s v="YONGXINGLONG CHILDRE"/>
    <s v="FCL"/>
    <m/>
    <n v="1"/>
    <n v="1591"/>
    <n v="1"/>
    <n v="0"/>
    <n v="1"/>
    <n v="15525"/>
    <n v="73.5"/>
    <s v="People's Republic of China"/>
    <n v="51"/>
    <n v="22"/>
    <x v="0"/>
    <x v="0"/>
    <m/>
    <m/>
    <m/>
    <m/>
  </r>
  <r>
    <s v="2016-07-28"/>
    <s v="2016-09-05"/>
    <s v="2016-09-08"/>
    <s v="2016-09-08"/>
    <n v="39"/>
    <n v="42"/>
    <x v="2"/>
    <s v="FOB"/>
    <s v="SEA"/>
    <n v="0"/>
    <s v="TRLU8865121"/>
    <s v="TRUCK"/>
    <s v="GDAŃSK"/>
    <s v="1"/>
    <s v="729/2016/2"/>
    <n v="54"/>
    <s v="AW16"/>
    <s v="XIAMEN HALO WORLD"/>
    <s v="FCL"/>
    <m/>
    <n v="1"/>
    <n v="1268"/>
    <n v="1"/>
    <n v="0"/>
    <n v="0"/>
    <n v="16542"/>
    <n v="24.84"/>
    <s v="People's Republic of China"/>
    <n v="17"/>
    <n v="7"/>
    <x v="1"/>
    <x v="1"/>
    <m/>
    <m/>
    <m/>
    <m/>
  </r>
  <r>
    <s v="2016-07-28"/>
    <s v="2016-09-12"/>
    <s v="2016-09-16"/>
    <s v="2016-09-16"/>
    <n v="46"/>
    <n v="50"/>
    <x v="1"/>
    <s v="FOB"/>
    <s v="SEA"/>
    <n v="0"/>
    <s v="FSCU4841381"/>
    <s v="TRUCK"/>
    <s v="GDAŃSK"/>
    <s v="1"/>
    <s v="285/2016/3"/>
    <n v="54"/>
    <s v="AW16"/>
    <s v="JIANGSU SAINTEK"/>
    <s v="FCL"/>
    <m/>
    <n v="1"/>
    <n v="774"/>
    <n v="0"/>
    <n v="1"/>
    <n v="0"/>
    <n v="7560"/>
    <n v="52.6"/>
    <s v="People's Republic of China"/>
    <n v="37"/>
    <n v="16"/>
    <x v="0"/>
    <x v="0"/>
    <m/>
    <m/>
    <m/>
    <m/>
  </r>
  <r>
    <s v="2016-07-29"/>
    <s v="2016-09-03"/>
    <s v="2016-09-07"/>
    <s v="2016-09-07"/>
    <n v="36"/>
    <n v="40"/>
    <x v="0"/>
    <s v="FOB"/>
    <s v="SEA"/>
    <n v="0"/>
    <s v="CLHU8956150,MSKU0786003,MSKU9194052,PONU0684228,UESU4617576"/>
    <s v="TRUCK"/>
    <s v="GDAŃSK"/>
    <s v="1"/>
    <s v="577/2016/19"/>
    <n v="54"/>
    <s v="AW16"/>
    <s v="NINGBO MIAORUI"/>
    <s v="FCL"/>
    <m/>
    <n v="1"/>
    <n v="6294"/>
    <n v="1"/>
    <n v="0"/>
    <n v="4"/>
    <n v="105079"/>
    <n v="272.24"/>
    <s v="People's Republic of China"/>
    <n v="191"/>
    <n v="82"/>
    <x v="3"/>
    <x v="2"/>
    <m/>
    <m/>
    <m/>
    <m/>
  </r>
  <r>
    <m/>
    <m/>
    <m/>
    <m/>
    <m/>
    <m/>
    <x v="6"/>
    <m/>
    <s v="SEA"/>
    <m/>
    <m/>
    <m/>
    <m/>
    <m/>
    <m/>
    <m/>
    <m/>
    <m/>
    <s v="FCL"/>
    <m/>
    <n v="1"/>
    <m/>
    <m/>
    <m/>
    <m/>
    <m/>
    <m/>
    <m/>
    <n v="0"/>
    <n v="0"/>
    <x v="3"/>
    <x v="3"/>
    <m/>
    <m/>
    <m/>
    <m/>
  </r>
  <r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x v="5"/>
    <x v="4"/>
    <m/>
    <m/>
    <m/>
    <m/>
  </r>
  <r>
    <s v="2016-07-29"/>
    <s v="2016-09-04"/>
    <s v="2016-09-16"/>
    <s v="2016-09-16"/>
    <n v="37"/>
    <n v="49"/>
    <x v="1"/>
    <s v="FOB"/>
    <s v="SEA"/>
    <n v="1"/>
    <s v="LCL"/>
    <s v="TRUCK"/>
    <s v="GDAŃSK"/>
    <s v="1"/>
    <s v="43063/2015/14"/>
    <n v="52"/>
    <s v="AW16"/>
    <s v="SUZHOU QINJIAN I/E"/>
    <s v="LCL"/>
    <m/>
    <n v="1"/>
    <n v="715"/>
    <n v="0"/>
    <n v="0"/>
    <n v="0"/>
    <n v="11238"/>
    <n v="9.7899999999999991"/>
    <s v="People's Republic of China"/>
    <n v="7"/>
    <n v="3"/>
    <x v="2"/>
    <x v="1"/>
    <m/>
    <m/>
    <m/>
    <m/>
  </r>
  <r>
    <s v="2016-07-29"/>
    <s v="2016-09-05"/>
    <s v="2016-09-08"/>
    <s v="2016-09-08"/>
    <n v="38"/>
    <n v="41"/>
    <x v="1"/>
    <s v="FOB"/>
    <s v="SEA"/>
    <n v="0"/>
    <s v="TGHU4977313"/>
    <s v="TRUCK"/>
    <s v="GDAŃSK"/>
    <s v="1"/>
    <s v="687/2016/5"/>
    <n v="54"/>
    <s v="AW16"/>
    <s v="ANHUI TECHNOLOGY I/E"/>
    <s v="FCL"/>
    <m/>
    <n v="1"/>
    <n v="581"/>
    <n v="0"/>
    <n v="1"/>
    <n v="0"/>
    <n v="4953"/>
    <n v="55.51"/>
    <s v="People's Republic of China"/>
    <n v="39"/>
    <n v="17"/>
    <x v="0"/>
    <x v="0"/>
    <m/>
    <m/>
    <m/>
    <m/>
  </r>
  <r>
    <s v="2016-07-29"/>
    <s v="2016-09-05"/>
    <s v="2016-09-09"/>
    <s v="2016-09-09"/>
    <n v="38"/>
    <n v="42"/>
    <x v="1"/>
    <s v="FOB"/>
    <s v="SEA"/>
    <n v="0"/>
    <s v="DRYU4274764,TTNU5823930"/>
    <s v="RAILWAY"/>
    <s v="GDAŃSK"/>
    <s v="1"/>
    <s v="281/2016/4"/>
    <n v="54"/>
    <s v="AW16"/>
    <s v="ZHEJIANG AMP-KINGHON"/>
    <s v="FCL"/>
    <m/>
    <n v="1"/>
    <n v="844"/>
    <n v="0"/>
    <n v="2"/>
    <n v="0"/>
    <n v="10034"/>
    <n v="98"/>
    <s v="People's Republic of China"/>
    <n v="69"/>
    <n v="29"/>
    <x v="4"/>
    <x v="3"/>
    <m/>
    <m/>
    <m/>
    <m/>
  </r>
  <r>
    <s v="2016-07-29"/>
    <s v="2016-09-05"/>
    <s v="2016-09-09"/>
    <s v="2016-09-09"/>
    <n v="38"/>
    <n v="42"/>
    <x v="1"/>
    <s v="FOB"/>
    <s v="SEA"/>
    <n v="0"/>
    <s v="GATU8578592,HLXU6539898,TTNU1561914"/>
    <s v="RAILWAY"/>
    <s v="GDAŃSK"/>
    <s v="1"/>
    <s v="275/2016/15"/>
    <n v="54"/>
    <s v="AW16"/>
    <s v="SUMEC TEXTILE"/>
    <s v="FCL"/>
    <m/>
    <n v="1"/>
    <n v="2545"/>
    <n v="1"/>
    <n v="0"/>
    <n v="2"/>
    <n v="25012"/>
    <n v="140.86000000000001"/>
    <s v="People's Republic of China"/>
    <n v="99"/>
    <n v="42"/>
    <x v="4"/>
    <x v="5"/>
    <m/>
    <m/>
    <m/>
    <m/>
  </r>
  <r>
    <m/>
    <m/>
    <m/>
    <m/>
    <m/>
    <m/>
    <x v="6"/>
    <m/>
    <m/>
    <m/>
    <m/>
    <m/>
    <m/>
    <m/>
    <m/>
    <m/>
    <m/>
    <m/>
    <m/>
    <m/>
    <m/>
    <m/>
    <m/>
    <m/>
    <m/>
    <m/>
    <m/>
    <s v="People's Republic of China"/>
    <n v="0"/>
    <n v="0"/>
    <x v="5"/>
    <x v="4"/>
    <m/>
    <m/>
    <m/>
    <m/>
  </r>
  <r>
    <s v="2016-07-29"/>
    <s v="2016-09-05"/>
    <s v="2016-09-09"/>
    <s v="2016-09-09"/>
    <n v="38"/>
    <n v="42"/>
    <x v="1"/>
    <s v="FOB"/>
    <s v="SEA"/>
    <n v="0"/>
    <s v="TCLU3860410"/>
    <s v="RAILWAY"/>
    <s v="GDAŃSK"/>
    <s v="1"/>
    <s v="43063/2015/13"/>
    <n v="52"/>
    <s v="AW16"/>
    <s v="SUZHOU QINJIAN I/E"/>
    <s v="FCL"/>
    <m/>
    <n v="1"/>
    <n v="1188"/>
    <n v="1"/>
    <n v="0"/>
    <n v="0"/>
    <n v="19674"/>
    <n v="24.58"/>
    <s v="People's Republic of China"/>
    <n v="17"/>
    <n v="7"/>
    <x v="1"/>
    <x v="1"/>
    <m/>
    <m/>
    <m/>
    <m/>
  </r>
  <r>
    <s v="2016-07-30"/>
    <s v="2016-08-11"/>
    <s v="2016-08-18"/>
    <s v="2016-08-18"/>
    <n v="12"/>
    <n v="19"/>
    <x v="10"/>
    <s v="DDU"/>
    <s v="RAILWAY"/>
    <n v="0"/>
    <s v="CBHU8488758"/>
    <s v="RAILWAY"/>
    <s v="MAŁASZEWICZE"/>
    <s v="1"/>
    <s v="1037/2016/12"/>
    <n v="54"/>
    <s v="AW16"/>
    <s v="QUANZHOU CEREALS O&amp;F"/>
    <s v="FCL"/>
    <m/>
    <n v="1"/>
    <n v="1585"/>
    <n v="0"/>
    <n v="1"/>
    <n v="0"/>
    <n v="28350"/>
    <n v="32.57"/>
    <s v="People's Republic of China"/>
    <n v="23"/>
    <n v="10"/>
    <x v="1"/>
    <x v="1"/>
    <m/>
    <m/>
    <m/>
    <m/>
  </r>
  <r>
    <s v="2016-07-31"/>
    <s v="2016-09-08"/>
    <s v="2016-09-12"/>
    <s v="2016-09-12"/>
    <n v="39"/>
    <n v="43"/>
    <x v="5"/>
    <s v="FOB"/>
    <s v="SEA"/>
    <n v="0"/>
    <s v="MSKU3502950"/>
    <s v="TRUCK"/>
    <s v="GDAŃSK"/>
    <s v="1"/>
    <s v="43190/2015/12"/>
    <n v="54"/>
    <s v="AW16"/>
    <s v="BLOOM CLOTHING CO. (AGENT)"/>
    <s v="FCL"/>
    <m/>
    <n v="1"/>
    <n v="1090"/>
    <n v="1"/>
    <n v="0"/>
    <n v="0"/>
    <n v="17194"/>
    <n v="25.87"/>
    <s v="India"/>
    <n v="18"/>
    <n v="8"/>
    <x v="1"/>
    <x v="1"/>
    <m/>
    <m/>
    <m/>
    <m/>
  </r>
  <r>
    <s v="2016-07-31"/>
    <s v="2016-09-09"/>
    <s v="2016-09-15"/>
    <s v="2016-09-15"/>
    <n v="40"/>
    <n v="46"/>
    <x v="3"/>
    <s v="FOB"/>
    <s v="SEA"/>
    <n v="1"/>
    <s v="MRKU2752058"/>
    <s v="TRUCK"/>
    <s v="GDAŃSK"/>
    <s v="1"/>
    <s v="568/2016/24"/>
    <n v="54"/>
    <s v="AW16"/>
    <s v="FAIR TRADE INT'L (AGENT)"/>
    <s v="CONSOLIDATION"/>
    <m/>
    <n v="1"/>
    <n v="904"/>
    <n v="0"/>
    <n v="0"/>
    <n v="1"/>
    <n v="15211"/>
    <n v="35.700000000000003"/>
    <s v="Bangladesh"/>
    <n v="25"/>
    <n v="11"/>
    <x v="1"/>
    <x v="1"/>
    <m/>
    <m/>
    <m/>
    <m/>
  </r>
  <r>
    <s v="2016-07-31"/>
    <s v="2016-09-09"/>
    <s v="2016-09-15"/>
    <s v="2016-09-15"/>
    <n v="40"/>
    <n v="46"/>
    <x v="3"/>
    <s v="FOB"/>
    <s v="SEA"/>
    <n v="1"/>
    <m/>
    <s v="TRUCK"/>
    <s v="GDAŃSK"/>
    <s v="1"/>
    <s v="7518/2016/2"/>
    <n v="54"/>
    <s v="AW16"/>
    <s v="INTRAMEX FASHIONS"/>
    <s v="CONSOLIDATION"/>
    <m/>
    <n v="1"/>
    <n v="230"/>
    <m/>
    <m/>
    <m/>
    <n v="3445"/>
    <n v="8.14"/>
    <s v="Bangladesh"/>
    <n v="6"/>
    <n v="2"/>
    <x v="2"/>
    <x v="1"/>
    <m/>
    <m/>
    <m/>
    <m/>
  </r>
  <r>
    <s v="2016-07-31"/>
    <s v="2016-09-09"/>
    <s v="2016-09-15"/>
    <s v="2016-09-15"/>
    <n v="40"/>
    <n v="46"/>
    <x v="3"/>
    <s v="FOB"/>
    <s v="SEA"/>
    <n v="1"/>
    <s v="MSKU9188131"/>
    <s v="TRUCK"/>
    <s v="GDAŃSK"/>
    <s v="1"/>
    <s v="568/2016/23"/>
    <n v="54"/>
    <s v="AW16"/>
    <s v="FAIR TRADE INT'L (AGENT)"/>
    <s v="CONSOLIDATION"/>
    <m/>
    <n v="1"/>
    <n v="396"/>
    <n v="0"/>
    <n v="0"/>
    <n v="1"/>
    <n v="5848"/>
    <n v="11.6"/>
    <s v="Bangladesh"/>
    <n v="8"/>
    <n v="3"/>
    <x v="2"/>
    <x v="1"/>
    <m/>
    <m/>
    <m/>
    <m/>
  </r>
  <r>
    <s v="2016-07-31"/>
    <s v="2016-09-09"/>
    <s v="2016-09-15"/>
    <s v="2016-09-15"/>
    <n v="40"/>
    <n v="46"/>
    <x v="3"/>
    <s v="FOB"/>
    <s v="SEA"/>
    <n v="1"/>
    <m/>
    <s v="TRUCK"/>
    <s v="GDAŃSK"/>
    <s v="1"/>
    <s v="574/2016/30"/>
    <n v="54"/>
    <s v="AW16"/>
    <s v="TRANSFIGURE CLOTHING (AGENT)"/>
    <s v="CONSOLIDATION"/>
    <m/>
    <n v="1"/>
    <n v="1372"/>
    <m/>
    <m/>
    <m/>
    <n v="26435"/>
    <n v="25.7"/>
    <s v="Bangladesh"/>
    <n v="18"/>
    <n v="8"/>
    <x v="1"/>
    <x v="1"/>
    <m/>
    <m/>
    <m/>
    <m/>
  </r>
  <r>
    <s v="2016-07-31"/>
    <s v="2016-09-09"/>
    <s v="2016-09-15"/>
    <s v="2016-09-15"/>
    <n v="40"/>
    <n v="46"/>
    <x v="3"/>
    <s v="FOB"/>
    <s v="SEA"/>
    <n v="1"/>
    <m/>
    <s v="TRUCK"/>
    <s v="GDAŃSK"/>
    <s v="1"/>
    <s v="61828/AW16/2"/>
    <n v="52"/>
    <s v="AW16"/>
    <s v="FASHION WEAR INT'L (AGENT)"/>
    <s v="CONSOLIDATION"/>
    <m/>
    <n v="1"/>
    <n v="727"/>
    <m/>
    <m/>
    <m/>
    <n v="10776"/>
    <n v="15.48"/>
    <s v="Bangladesh"/>
    <n v="11"/>
    <n v="5"/>
    <x v="2"/>
    <x v="1"/>
    <m/>
    <m/>
    <m/>
    <m/>
  </r>
  <r>
    <s v="2016-07-31"/>
    <s v="2016-09-09"/>
    <s v="2016-09-15"/>
    <s v="2016-09-15"/>
    <n v="40"/>
    <n v="46"/>
    <x v="3"/>
    <s v="FOB"/>
    <s v="SEA"/>
    <n v="1"/>
    <m/>
    <s v="TRUCK"/>
    <s v="GDAŃSK"/>
    <s v="1"/>
    <s v="62092/AW16/3"/>
    <n v="52"/>
    <s v="AW16"/>
    <s v="TRANSFIGURE CLOTHING (AGENT)"/>
    <s v="CONSOLIDATION"/>
    <m/>
    <n v="1"/>
    <n v="815"/>
    <m/>
    <m/>
    <m/>
    <n v="13912"/>
    <n v="13.02"/>
    <s v="Bangladesh"/>
    <n v="9"/>
    <n v="4"/>
    <x v="2"/>
    <x v="1"/>
    <m/>
    <m/>
    <m/>
    <m/>
  </r>
  <r>
    <s v="2016-07-31"/>
    <s v="2016-09-09"/>
    <s v="2016-09-19"/>
    <s v="2016-09-19"/>
    <n v="40"/>
    <n v="50"/>
    <x v="3"/>
    <s v="FOB"/>
    <s v="SEA"/>
    <n v="1"/>
    <s v="MSKU0615422"/>
    <s v="RAILWAY"/>
    <s v="GDAŃSK"/>
    <s v="1"/>
    <s v="574/2016/29"/>
    <n v="54"/>
    <s v="AW16"/>
    <s v="TRANSFIGURE CLOTHING (AGENT)"/>
    <s v="CONSOLIDATION"/>
    <m/>
    <n v="1"/>
    <n v="397"/>
    <n v="0"/>
    <n v="0"/>
    <n v="1"/>
    <n v="8099"/>
    <n v="7.42"/>
    <s v="Bangladesh"/>
    <n v="5"/>
    <n v="2"/>
    <x v="2"/>
    <x v="1"/>
    <m/>
    <m/>
    <m/>
    <m/>
  </r>
  <r>
    <s v="2016-07-31"/>
    <s v="2016-09-09"/>
    <s v="2016-09-19"/>
    <s v="2016-09-19"/>
    <n v="40"/>
    <n v="50"/>
    <x v="3"/>
    <s v="FOB"/>
    <s v="SEA"/>
    <n v="1"/>
    <m/>
    <s v="RAILWAY"/>
    <s v="GDAŃSK"/>
    <s v="1"/>
    <s v="697/2016/21"/>
    <n v="54"/>
    <s v="AW16"/>
    <s v="TEXZAM INTERNATIONAL (AGENT)"/>
    <s v="CONSOLIDATION"/>
    <m/>
    <n v="1"/>
    <n v="720"/>
    <m/>
    <m/>
    <m/>
    <n v="12183"/>
    <n v="29.11"/>
    <s v="Bangladesh"/>
    <n v="20"/>
    <n v="9"/>
    <x v="1"/>
    <x v="1"/>
    <m/>
    <m/>
    <m/>
    <m/>
  </r>
  <r>
    <s v="2016-07-31"/>
    <s v="2016-09-09"/>
    <s v="2016-09-19"/>
    <s v="2016-09-19"/>
    <n v="40"/>
    <n v="50"/>
    <x v="3"/>
    <s v="FOB"/>
    <s v="SEA"/>
    <n v="1"/>
    <m/>
    <s v="RAILWAY"/>
    <s v="GDAŃSK"/>
    <s v="1"/>
    <s v="727/2016/2"/>
    <n v="54"/>
    <s v="AW16"/>
    <s v="SHUDDHO MODEHAUS (AGENT)"/>
    <s v="CONSOLIDATION"/>
    <m/>
    <n v="1"/>
    <n v="768"/>
    <m/>
    <m/>
    <m/>
    <n v="9379"/>
    <n v="27.28"/>
    <s v="Bangladesh"/>
    <n v="19"/>
    <n v="8"/>
    <x v="1"/>
    <x v="1"/>
    <m/>
    <m/>
    <m/>
    <m/>
  </r>
  <r>
    <s v="2016-07-31"/>
    <s v="2016-09-16"/>
    <s v="2016-09-20"/>
    <s v="2016-09-20"/>
    <n v="47"/>
    <n v="51"/>
    <x v="5"/>
    <s v="FOB"/>
    <s v="SEA"/>
    <n v="1"/>
    <s v="MRKU0405867"/>
    <s v="TRUCK"/>
    <s v="GDAŃSK"/>
    <s v="1"/>
    <s v="43183/2015/3"/>
    <n v="54"/>
    <s v="AW16"/>
    <s v="KARTHIKAI TEXTILE"/>
    <s v="CONSOLIDATION"/>
    <m/>
    <n v="1"/>
    <n v="291"/>
    <n v="0"/>
    <n v="1"/>
    <n v="0"/>
    <n v="4199"/>
    <n v="10.19"/>
    <s v="India"/>
    <n v="7"/>
    <n v="3"/>
    <x v="2"/>
    <x v="1"/>
    <m/>
    <m/>
    <m/>
    <m/>
  </r>
  <r>
    <s v="2016-07-31"/>
    <s v="2016-09-16"/>
    <s v="2016-09-20"/>
    <s v="2016-09-20"/>
    <n v="47"/>
    <n v="51"/>
    <x v="5"/>
    <s v="FOB"/>
    <s v="SEA"/>
    <n v="1"/>
    <m/>
    <s v="TRUCK"/>
    <s v="GDAŃSK"/>
    <s v="1"/>
    <s v="43190/2015/13"/>
    <n v="54"/>
    <s v="AW16"/>
    <s v="BLOOM CLOTHING CO. (AGENT)"/>
    <s v="CONSOLIDATION"/>
    <m/>
    <n v="1"/>
    <n v="526"/>
    <m/>
    <m/>
    <m/>
    <n v="9676"/>
    <n v="5.84"/>
    <s v="India"/>
    <n v="4"/>
    <n v="2"/>
    <x v="2"/>
    <x v="1"/>
    <m/>
    <m/>
    <m/>
    <m/>
  </r>
  <r>
    <s v="2016-07-31"/>
    <s v="2016-09-16"/>
    <s v="2016-09-20"/>
    <s v="2016-09-20"/>
    <n v="47"/>
    <n v="51"/>
    <x v="5"/>
    <s v="FOB"/>
    <s v="SEA"/>
    <n v="1"/>
    <m/>
    <s v="TRUCK"/>
    <s v="GDAŃSK"/>
    <s v="1"/>
    <s v="716/2016/11"/>
    <n v="54"/>
    <s v="AW16"/>
    <s v="LICHEE APPAREL (AGENT)"/>
    <s v="CONSOLIDATION"/>
    <m/>
    <n v="1"/>
    <n v="923"/>
    <m/>
    <m/>
    <m/>
    <n v="15592"/>
    <n v="27.91"/>
    <s v="India"/>
    <n v="20"/>
    <n v="8"/>
    <x v="1"/>
    <x v="1"/>
    <m/>
    <m/>
    <m/>
    <m/>
  </r>
  <r>
    <s v="2016-08-01"/>
    <s v="2016-08-02"/>
    <s v="2016-08-05"/>
    <s v="2016-08-05"/>
    <n v="1"/>
    <n v="4"/>
    <x v="10"/>
    <s v="DDU"/>
    <s v="AIR"/>
    <n v="1"/>
    <s v="AIR"/>
    <s v="TRUCK"/>
    <s v="VIENNA"/>
    <s v="1"/>
    <s v="688/2016/6"/>
    <n v="54"/>
    <s v="AW16"/>
    <s v="SANGOTRA FASHIONS"/>
    <s v="AIR"/>
    <n v="1"/>
    <m/>
    <n v="455"/>
    <n v="0"/>
    <n v="0"/>
    <n v="0"/>
    <n v="13161"/>
    <m/>
    <s v="India"/>
    <n v="0"/>
    <n v="0"/>
    <x v="2"/>
    <x v="1"/>
    <m/>
    <m/>
    <m/>
    <m/>
  </r>
  <r>
    <s v="2016-08-01"/>
    <s v="2016-08-05"/>
    <s v="2016-08-09"/>
    <s v="2016-08-09"/>
    <n v="4"/>
    <n v="8"/>
    <x v="10"/>
    <s v="DDU"/>
    <s v="AIR"/>
    <n v="1"/>
    <s v="AIR"/>
    <s v="TRUCK"/>
    <s v="WARSZAWA"/>
    <s v="1"/>
    <s v="568/2016/3"/>
    <n v="54"/>
    <s v="AW16"/>
    <s v="FAIR TRADE INT'L (AGENT)"/>
    <s v="AIR"/>
    <n v="1"/>
    <m/>
    <n v="289"/>
    <n v="0"/>
    <n v="0"/>
    <n v="0"/>
    <n v="4358"/>
    <m/>
    <s v="Bangladesh"/>
    <n v="0"/>
    <n v="0"/>
    <x v="2"/>
    <x v="1"/>
    <m/>
    <m/>
    <m/>
    <m/>
  </r>
  <r>
    <s v="2016-08-01"/>
    <s v="2016-08-27"/>
    <s v="2016-09-02"/>
    <s v="2016-09-02"/>
    <n v="26"/>
    <n v="32"/>
    <x v="16"/>
    <s v="FOB"/>
    <s v="SEA"/>
    <n v="1"/>
    <s v="LCL"/>
    <s v="TRUCK"/>
    <s v="HAMBURG"/>
    <s v="1"/>
    <s v="3706/2016/6"/>
    <n v="54"/>
    <s v="AW16"/>
    <s v="SEER GLOBAL LTD."/>
    <s v="LCL"/>
    <m/>
    <n v="1"/>
    <n v="171"/>
    <n v="0"/>
    <n v="0"/>
    <n v="0"/>
    <n v="2849"/>
    <n v="3.66"/>
    <s v="India"/>
    <n v="3"/>
    <n v="1"/>
    <x v="2"/>
    <x v="1"/>
    <m/>
    <m/>
    <m/>
    <m/>
  </r>
  <r>
    <s v="2016-08-01"/>
    <s v="2016-08-27"/>
    <s v="2016-09-02"/>
    <s v="2016-09-02"/>
    <n v="26"/>
    <n v="32"/>
    <x v="16"/>
    <s v="FOB"/>
    <s v="SEA"/>
    <n v="1"/>
    <s v="LCL"/>
    <s v="TRUCK"/>
    <s v="HAMBURG"/>
    <s v="1"/>
    <s v="688/2016/3"/>
    <n v="54"/>
    <s v="AW16"/>
    <s v="SANGOTRA FASHIONS"/>
    <s v="LCL"/>
    <m/>
    <n v="1"/>
    <n v="582"/>
    <n v="0"/>
    <n v="0"/>
    <n v="0"/>
    <n v="8952"/>
    <n v="8.2899999999999991"/>
    <s v="India"/>
    <n v="6"/>
    <n v="2"/>
    <x v="2"/>
    <x v="1"/>
    <m/>
    <m/>
    <m/>
    <m/>
  </r>
  <r>
    <s v="2016-08-02"/>
    <s v="2016-09-03"/>
    <s v="2016-09-07"/>
    <s v="2016-09-07"/>
    <n v="32"/>
    <n v="36"/>
    <x v="3"/>
    <s v="FOB"/>
    <s v="SEA"/>
    <n v="1"/>
    <s v="MRKU3648053"/>
    <s v="TRUCK"/>
    <s v="GDAŃSK"/>
    <s v="1"/>
    <s v="568/2016/27"/>
    <n v="54"/>
    <s v="AW16"/>
    <s v="FAIR TRADE INT'L (AGENT)"/>
    <s v="CONSOLIDATION"/>
    <m/>
    <n v="1"/>
    <n v="241"/>
    <n v="0"/>
    <n v="0"/>
    <n v="1"/>
    <n v="4697"/>
    <n v="15.36"/>
    <s v="Bangladesh"/>
    <n v="11"/>
    <n v="5"/>
    <x v="2"/>
    <x v="1"/>
    <m/>
    <m/>
    <m/>
    <m/>
  </r>
  <r>
    <s v="2016-08-02"/>
    <s v="2016-09-03"/>
    <s v="2016-09-07"/>
    <s v="2016-09-07"/>
    <n v="32"/>
    <n v="36"/>
    <x v="3"/>
    <s v="FOB"/>
    <s v="SEA"/>
    <n v="1"/>
    <m/>
    <s v="TRUCK"/>
    <s v="GDAŃSK"/>
    <s v="1"/>
    <s v="574/2016/31"/>
    <n v="54"/>
    <s v="AW16"/>
    <s v="TRANSFIGURE CLOTHING (AGENT)"/>
    <s v="CONSOLIDATION"/>
    <m/>
    <n v="1"/>
    <n v="1396"/>
    <m/>
    <m/>
    <m/>
    <n v="25158"/>
    <n v="43.88"/>
    <s v="Bangladesh"/>
    <n v="31"/>
    <n v="13"/>
    <x v="0"/>
    <x v="1"/>
    <m/>
    <m/>
    <m/>
    <m/>
  </r>
  <r>
    <s v="2016-08-02"/>
    <s v="2016-09-03"/>
    <s v="2016-09-07"/>
    <s v="2016-09-07"/>
    <n v="32"/>
    <n v="36"/>
    <x v="3"/>
    <s v="FOB"/>
    <s v="SEA"/>
    <n v="1"/>
    <s v="MSKU9648155"/>
    <s v="TRUCK"/>
    <s v="GDAŃSK"/>
    <s v="1"/>
    <s v="568/2016/26"/>
    <n v="54"/>
    <s v="AW16"/>
    <s v="FAIR TRADE INT'L (AGENT)"/>
    <s v="CONSOLIDATION"/>
    <m/>
    <n v="1"/>
    <n v="710"/>
    <n v="0"/>
    <n v="0"/>
    <n v="1"/>
    <n v="12267"/>
    <n v="40.200000000000003"/>
    <s v="Bangladesh"/>
    <n v="28"/>
    <n v="12"/>
    <x v="1"/>
    <x v="1"/>
    <m/>
    <m/>
    <m/>
    <m/>
  </r>
  <r>
    <s v="2016-08-02"/>
    <s v="2016-09-03"/>
    <s v="2016-09-07"/>
    <s v="2016-09-07"/>
    <n v="32"/>
    <n v="36"/>
    <x v="3"/>
    <s v="FOB"/>
    <s v="SEA"/>
    <n v="1"/>
    <m/>
    <s v="TRUCK"/>
    <s v="GDAŃSK"/>
    <s v="1"/>
    <s v="571/2016/13"/>
    <n v="54"/>
    <s v="AW16"/>
    <s v="FASHIONTEX (AGENT)"/>
    <s v="CONSOLIDATION"/>
    <m/>
    <n v="1"/>
    <n v="556"/>
    <m/>
    <m/>
    <m/>
    <n v="6317"/>
    <n v="15.77"/>
    <s v="Bangladesh"/>
    <n v="11"/>
    <n v="5"/>
    <x v="2"/>
    <x v="1"/>
    <m/>
    <m/>
    <m/>
    <m/>
  </r>
  <r>
    <s v="2016-08-02"/>
    <s v="2016-09-03"/>
    <s v="2016-09-08"/>
    <s v="2016-09-08"/>
    <n v="32"/>
    <n v="37"/>
    <x v="3"/>
    <s v="FOB"/>
    <s v="SEA"/>
    <n v="0"/>
    <s v="MSKU9508410"/>
    <s v="RAILWAY"/>
    <s v="GDAŃSK"/>
    <s v="1"/>
    <s v="734/2016/8"/>
    <n v="54"/>
    <s v="AW16"/>
    <s v="ZEMTEX EXPORT LTD"/>
    <s v="FCL"/>
    <m/>
    <n v="1"/>
    <n v="1016"/>
    <n v="0"/>
    <n v="0"/>
    <n v="1"/>
    <n v="19418"/>
    <n v="65.39"/>
    <s v="Bangladesh"/>
    <n v="46"/>
    <n v="20"/>
    <x v="0"/>
    <x v="0"/>
    <m/>
    <m/>
    <m/>
    <m/>
  </r>
  <r>
    <s v="2016-08-02"/>
    <s v="2016-09-03"/>
    <s v="2016-09-10"/>
    <s v="2016-09-10"/>
    <n v="32"/>
    <n v="39"/>
    <x v="3"/>
    <s v="FOB"/>
    <s v="SEA"/>
    <n v="0"/>
    <s v="MSKU7315746"/>
    <s v="RAILWAY"/>
    <s v="GDAŃSK"/>
    <s v="1"/>
    <s v="43188/2015/19"/>
    <n v="54"/>
    <s v="AW16"/>
    <s v="FASHION WEAR INT'L (AGENT)"/>
    <s v="FCL"/>
    <m/>
    <n v="1"/>
    <n v="1041"/>
    <n v="1"/>
    <n v="0"/>
    <n v="0"/>
    <n v="19789"/>
    <n v="19.34"/>
    <s v="Bangladesh"/>
    <n v="14"/>
    <n v="6"/>
    <x v="2"/>
    <x v="1"/>
    <m/>
    <m/>
    <m/>
    <m/>
  </r>
  <r>
    <s v="2016-08-02"/>
    <s v="2016-09-03"/>
    <s v="2016-09-10"/>
    <s v="2016-09-10"/>
    <n v="32"/>
    <n v="39"/>
    <x v="3"/>
    <s v="FOB"/>
    <s v="SEA"/>
    <n v="1"/>
    <s v="PONU7533706"/>
    <s v="RAILWAY"/>
    <s v="GDAŃSK"/>
    <s v="1"/>
    <s v="42575/2015/15"/>
    <n v="54"/>
    <s v="AW16"/>
    <s v="PADMA SATEL ARAB"/>
    <s v="CONSOLIDATION"/>
    <m/>
    <n v="1"/>
    <n v="1207"/>
    <n v="0"/>
    <n v="0"/>
    <n v="1"/>
    <n v="18272"/>
    <n v="48.25"/>
    <s v="Bangladesh"/>
    <n v="34"/>
    <n v="14"/>
    <x v="0"/>
    <x v="1"/>
    <m/>
    <m/>
    <m/>
    <m/>
  </r>
  <r>
    <s v="2016-08-02"/>
    <s v="2016-09-03"/>
    <s v="2016-09-10"/>
    <s v="2016-09-10"/>
    <n v="32"/>
    <n v="39"/>
    <x v="3"/>
    <s v="FOB"/>
    <s v="SEA"/>
    <n v="1"/>
    <m/>
    <s v="RAILWAY"/>
    <s v="GDAŃSK"/>
    <s v="1"/>
    <s v="568/2016/22"/>
    <n v="54"/>
    <s v="AW16"/>
    <s v="FAIR TRADE INT'L (AGENT)"/>
    <s v="CONSOLIDATION"/>
    <m/>
    <n v="1"/>
    <n v="654"/>
    <m/>
    <m/>
    <m/>
    <n v="9294"/>
    <n v="16"/>
    <s v="Bangladesh"/>
    <n v="11"/>
    <n v="5"/>
    <x v="2"/>
    <x v="1"/>
    <m/>
    <m/>
    <m/>
    <m/>
  </r>
  <r>
    <s v="2016-08-02"/>
    <s v="2016-09-03"/>
    <s v="2016-09-19"/>
    <s v="2016-09-19"/>
    <n v="32"/>
    <n v="48"/>
    <x v="3"/>
    <s v="FOB"/>
    <s v="SEA"/>
    <n v="1"/>
    <s v="MRKU3450670"/>
    <s v="RAILWAY"/>
    <s v="GDAŃSK"/>
    <s v="1"/>
    <s v="42575/2015/4"/>
    <n v="54"/>
    <s v="AW16"/>
    <s v="PADMA SATEL ARAB"/>
    <s v="CONSOLIDATION"/>
    <m/>
    <n v="1"/>
    <n v="1231"/>
    <n v="0"/>
    <n v="0"/>
    <n v="1"/>
    <n v="24287"/>
    <n v="55.13"/>
    <s v="Bangladesh"/>
    <n v="39"/>
    <n v="17"/>
    <x v="0"/>
    <x v="0"/>
    <m/>
    <m/>
    <m/>
    <m/>
  </r>
  <r>
    <s v="2016-08-02"/>
    <s v="2016-09-03"/>
    <s v="2016-09-19"/>
    <s v="2016-09-19"/>
    <n v="32"/>
    <n v="48"/>
    <x v="3"/>
    <s v="FOB"/>
    <s v="SEA"/>
    <n v="1"/>
    <m/>
    <s v="RAILWAY"/>
    <s v="GDAŃSK"/>
    <s v="1"/>
    <s v="697/2016/22"/>
    <n v="54"/>
    <s v="AW16"/>
    <s v="TEXZAM INTERNATIONAL (AGENT)"/>
    <s v="CONSOLIDATION"/>
    <m/>
    <n v="1"/>
    <n v="508"/>
    <m/>
    <m/>
    <m/>
    <n v="7414"/>
    <n v="12.7"/>
    <s v="Bangladesh"/>
    <n v="9"/>
    <n v="4"/>
    <x v="2"/>
    <x v="1"/>
    <m/>
    <m/>
    <m/>
    <m/>
  </r>
  <r>
    <s v="2016-08-03"/>
    <s v="2016-08-09"/>
    <s v="2016-08-22"/>
    <s v="2016-08-22"/>
    <n v="6"/>
    <n v="19"/>
    <x v="3"/>
    <s v="FOB"/>
    <s v="AIR"/>
    <n v="1"/>
    <s v="AIR"/>
    <s v="TRUCK"/>
    <s v="WARSZAWA"/>
    <s v="1"/>
    <s v="43185/2015/17"/>
    <n v="54"/>
    <s v="AW16"/>
    <s v="ASROTEX"/>
    <s v="AIR"/>
    <n v="1"/>
    <m/>
    <n v="650"/>
    <n v="0"/>
    <n v="0"/>
    <n v="0"/>
    <n v="10753"/>
    <m/>
    <s v="Bangladesh"/>
    <n v="0"/>
    <n v="0"/>
    <x v="2"/>
    <x v="1"/>
    <m/>
    <m/>
    <m/>
    <m/>
  </r>
  <r>
    <s v="2016-08-03"/>
    <s v="2016-09-03"/>
    <s v="2016-09-07"/>
    <s v="2016-09-07"/>
    <n v="31"/>
    <n v="35"/>
    <x v="0"/>
    <s v="FOB"/>
    <s v="SEA"/>
    <n v="0"/>
    <s v="MRKU7409843"/>
    <s v="TRUCK"/>
    <s v="GDAŃSK"/>
    <s v="1"/>
    <s v="8068/2016/6"/>
    <n v="51"/>
    <s v="AW16"/>
    <s v="BOK CO., LTD."/>
    <s v="FCL"/>
    <m/>
    <n v="1"/>
    <n v="474"/>
    <n v="1"/>
    <n v="0"/>
    <n v="0"/>
    <n v="3890"/>
    <n v="21.85"/>
    <s v="People's Republic of China"/>
    <n v="15"/>
    <n v="7"/>
    <x v="1"/>
    <x v="1"/>
    <m/>
    <m/>
    <m/>
    <m/>
  </r>
  <r>
    <s v="2016-08-03"/>
    <s v="2016-09-03"/>
    <s v="2016-09-07"/>
    <s v="2016-09-07"/>
    <n v="31"/>
    <n v="35"/>
    <x v="2"/>
    <s v="FOB"/>
    <s v="SEA"/>
    <n v="0"/>
    <s v="MRKU8327734"/>
    <s v="TRUCK"/>
    <s v="GDAŃSK"/>
    <s v="1"/>
    <s v="43196/2015/2"/>
    <n v="54"/>
    <s v="AW16"/>
    <s v="FUJIAN GREEN GROUP"/>
    <s v="FCL"/>
    <m/>
    <n v="1"/>
    <n v="1084"/>
    <n v="1"/>
    <n v="0"/>
    <n v="0"/>
    <n v="19949"/>
    <n v="20.68"/>
    <s v="People's Republic of China"/>
    <n v="14"/>
    <n v="6"/>
    <x v="2"/>
    <x v="1"/>
    <m/>
    <m/>
    <m/>
    <m/>
  </r>
  <r>
    <s v="2016-08-03"/>
    <s v="2016-09-03"/>
    <s v="2016-09-08"/>
    <s v="2016-09-08"/>
    <n v="31"/>
    <n v="36"/>
    <x v="2"/>
    <s v="FOB"/>
    <s v="SEA"/>
    <n v="0"/>
    <s v="MRKU7980847"/>
    <s v="TRUCK"/>
    <s v="GDAŃSK"/>
    <s v="1"/>
    <s v="1037/2016/13"/>
    <n v="54"/>
    <s v="AW16"/>
    <s v="QUANZHOU CEREALS O&amp;F"/>
    <s v="FCL"/>
    <m/>
    <n v="1"/>
    <n v="1322"/>
    <n v="1"/>
    <n v="0"/>
    <n v="0"/>
    <n v="23143"/>
    <n v="20.37"/>
    <s v="People's Republic of China"/>
    <n v="14"/>
    <n v="6"/>
    <x v="2"/>
    <x v="1"/>
    <m/>
    <m/>
    <m/>
    <m/>
  </r>
  <r>
    <s v="2016-08-03"/>
    <s v="2016-09-03"/>
    <s v="2016-09-08"/>
    <s v="2016-09-08"/>
    <n v="31"/>
    <n v="36"/>
    <x v="2"/>
    <s v="FOB"/>
    <s v="SEA"/>
    <n v="0"/>
    <s v="MRKU8207071"/>
    <s v="TRUCK"/>
    <s v="GDAŃSK"/>
    <s v="1"/>
    <s v="1037/2016/14"/>
    <n v="54"/>
    <s v="AW16"/>
    <s v="QUANZHOU CEREALS O&amp;F"/>
    <s v="FCL"/>
    <m/>
    <n v="1"/>
    <n v="645"/>
    <n v="1"/>
    <n v="0"/>
    <n v="0"/>
    <n v="12481"/>
    <n v="20.91"/>
    <s v="People's Republic of China"/>
    <n v="15"/>
    <n v="6"/>
    <x v="1"/>
    <x v="1"/>
    <m/>
    <m/>
    <m/>
    <m/>
  </r>
  <r>
    <s v="2016-08-04"/>
    <s v="2016-08-07"/>
    <s v="2016-08-11"/>
    <s v="2016-08-11"/>
    <n v="3"/>
    <n v="7"/>
    <x v="10"/>
    <s v="DDU"/>
    <s v="AIR"/>
    <n v="1"/>
    <s v="AIR"/>
    <s v="TRUCK"/>
    <s v="WARSZAWA"/>
    <s v="1"/>
    <s v="3706/2016/8"/>
    <n v="54"/>
    <s v="AW16"/>
    <s v="SEER GLOBAL LTD."/>
    <s v="AIR"/>
    <n v="1"/>
    <m/>
    <n v="216"/>
    <n v="0"/>
    <n v="0"/>
    <n v="0"/>
    <n v="3690"/>
    <m/>
    <s v="India"/>
    <n v="0"/>
    <n v="0"/>
    <x v="2"/>
    <x v="1"/>
    <m/>
    <m/>
    <m/>
    <m/>
  </r>
  <r>
    <s v="2016-08-04"/>
    <s v="2016-08-14"/>
    <s v="2016-08-22"/>
    <s v="2016-08-22"/>
    <n v="10"/>
    <n v="18"/>
    <x v="10"/>
    <s v="DDU"/>
    <s v="RAILWAY"/>
    <n v="0"/>
    <s v="TBJU7370743"/>
    <s v="RAILWAY"/>
    <s v="MAŁASZEWICZE"/>
    <s v="1"/>
    <s v="577/2016/20"/>
    <n v="54"/>
    <s v="AW16"/>
    <s v="NINGBO MIAORUI"/>
    <s v="FCL"/>
    <m/>
    <n v="1"/>
    <n v="1568"/>
    <n v="0"/>
    <n v="1"/>
    <n v="0"/>
    <n v="24391"/>
    <n v="66.900000000000006"/>
    <s v="People's Republic of China"/>
    <n v="47"/>
    <n v="20"/>
    <x v="0"/>
    <x v="0"/>
    <m/>
    <m/>
    <m/>
    <m/>
  </r>
  <r>
    <s v="2016-08-04"/>
    <s v="2016-09-03"/>
    <s v="2016-09-07"/>
    <s v="2016-09-07"/>
    <n v="30"/>
    <n v="34"/>
    <x v="12"/>
    <s v="FOB"/>
    <s v="SEA"/>
    <n v="0"/>
    <s v="MRKU3528823,UESU4619521"/>
    <s v="TRUCK"/>
    <s v="GDAŃSK"/>
    <s v="1"/>
    <s v="7769/2016/4"/>
    <n v="51"/>
    <s v="AW16"/>
    <s v="BEEKO"/>
    <s v="FCL"/>
    <m/>
    <n v="1"/>
    <n v="1579"/>
    <n v="0"/>
    <n v="0"/>
    <n v="2"/>
    <n v="15396"/>
    <n v="116.74"/>
    <s v="People's Republic of China"/>
    <n v="82"/>
    <n v="35"/>
    <x v="5"/>
    <x v="5"/>
    <m/>
    <m/>
    <m/>
    <m/>
  </r>
  <r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x v="5"/>
    <x v="4"/>
    <m/>
    <m/>
    <m/>
    <m/>
  </r>
  <r>
    <s v="2016-08-04"/>
    <s v="2016-09-09"/>
    <s v="2016-09-23"/>
    <s v="2016-09-23"/>
    <n v="36"/>
    <n v="50"/>
    <x v="3"/>
    <s v="FOB"/>
    <s v="SEA"/>
    <n v="1"/>
    <s v="MRKU4058088"/>
    <s v="TRUCK"/>
    <s v="GDAŃSK"/>
    <s v="1"/>
    <s v="43185/2015/18"/>
    <n v="54"/>
    <s v="AW16"/>
    <s v="ASROTEX"/>
    <s v="CONSOLIDATION"/>
    <m/>
    <n v="1"/>
    <n v="861"/>
    <n v="0"/>
    <n v="0"/>
    <n v="1"/>
    <n v="13351"/>
    <n v="12.7"/>
    <s v="Bangladesh"/>
    <n v="9"/>
    <n v="4"/>
    <x v="2"/>
    <x v="1"/>
    <m/>
    <m/>
    <m/>
    <m/>
  </r>
  <r>
    <s v="2016-08-04"/>
    <s v="2016-09-09"/>
    <s v="2016-09-23"/>
    <s v="2016-09-23"/>
    <n v="36"/>
    <n v="50"/>
    <x v="3"/>
    <s v="FOB"/>
    <s v="SEA"/>
    <n v="1"/>
    <m/>
    <s v="TRUCK"/>
    <s v="GDAŃSK"/>
    <s v="1"/>
    <s v="5344/2016/2"/>
    <n v="54"/>
    <s v="AW16"/>
    <s v="S.B.KNITTING LTD."/>
    <s v="CONSOLIDATION"/>
    <m/>
    <n v="1"/>
    <n v="1228"/>
    <m/>
    <m/>
    <m/>
    <n v="27886"/>
    <n v="23.68"/>
    <s v="Bangladesh"/>
    <n v="17"/>
    <n v="7"/>
    <x v="1"/>
    <x v="1"/>
    <m/>
    <m/>
    <m/>
    <m/>
  </r>
  <r>
    <s v="2016-08-04"/>
    <s v="2016-09-09"/>
    <s v="2016-09-23"/>
    <s v="2016-09-23"/>
    <n v="36"/>
    <n v="50"/>
    <x v="3"/>
    <s v="FOB"/>
    <s v="SEA"/>
    <n v="1"/>
    <m/>
    <s v="TRUCK"/>
    <s v="GDAŃSK"/>
    <s v="1"/>
    <s v="571/2016/4"/>
    <n v="54"/>
    <s v="AW16"/>
    <s v="FASHIONTEX (AGENT)"/>
    <s v="CONSOLIDATION"/>
    <m/>
    <n v="1"/>
    <n v="585"/>
    <m/>
    <m/>
    <m/>
    <n v="7728"/>
    <n v="11.08"/>
    <s v="Bangladesh"/>
    <n v="8"/>
    <n v="3"/>
    <x v="2"/>
    <x v="1"/>
    <m/>
    <m/>
    <m/>
    <m/>
  </r>
  <r>
    <s v="2016-08-04"/>
    <s v="2016-09-09"/>
    <s v="2016-09-23"/>
    <s v="2016-09-23"/>
    <n v="36"/>
    <n v="50"/>
    <x v="3"/>
    <s v="FOB"/>
    <s v="SEA"/>
    <n v="1"/>
    <m/>
    <s v="TRUCK"/>
    <s v="GDAŃSK"/>
    <s v="1"/>
    <s v="697/2016/23"/>
    <n v="54"/>
    <s v="AW16"/>
    <s v="TEXZAM INTERNATIONAL (AGENT)"/>
    <s v="CONSOLIDATION"/>
    <m/>
    <n v="1"/>
    <n v="868"/>
    <m/>
    <m/>
    <m/>
    <n v="10916"/>
    <n v="20.09"/>
    <s v="Bangladesh"/>
    <n v="14"/>
    <n v="6"/>
    <x v="2"/>
    <x v="1"/>
    <m/>
    <m/>
    <m/>
    <m/>
  </r>
  <r>
    <s v="2016-08-05"/>
    <s v="2016-09-11"/>
    <s v="2016-09-20"/>
    <s v="2016-09-20"/>
    <n v="37"/>
    <n v="46"/>
    <x v="0"/>
    <s v="FOB"/>
    <s v="SEA"/>
    <n v="1"/>
    <s v="LCL"/>
    <s v="TRUCK"/>
    <s v="HAMBURG"/>
    <s v="1"/>
    <s v="62219/AW16/1"/>
    <n v="52"/>
    <s v="AW16"/>
    <s v="NINGBO HAITIAN"/>
    <s v="LCL"/>
    <m/>
    <n v="1"/>
    <n v="18"/>
    <n v="0"/>
    <n v="0"/>
    <n v="0"/>
    <n v="5624"/>
    <n v="1.3"/>
    <s v="People's Republic of China"/>
    <n v="1"/>
    <n v="0"/>
    <x v="2"/>
    <x v="1"/>
    <m/>
    <m/>
    <m/>
    <m/>
  </r>
  <r>
    <s v="2016-08-05"/>
    <s v="2016-09-12"/>
    <s v="2016-09-16"/>
    <s v="2016-09-16"/>
    <n v="38"/>
    <n v="42"/>
    <x v="1"/>
    <s v="FOB"/>
    <s v="SEA"/>
    <n v="0"/>
    <s v="CAXU7325932"/>
    <s v="TRUCK"/>
    <s v="GDAŃSK"/>
    <s v="1"/>
    <s v="275/2016/16"/>
    <n v="54"/>
    <s v="AW16"/>
    <s v="SUMEC TEXTILE"/>
    <s v="FCL"/>
    <m/>
    <n v="1"/>
    <n v="540"/>
    <n v="0"/>
    <n v="1"/>
    <n v="0"/>
    <n v="5925"/>
    <n v="51.59"/>
    <s v="People's Republic of China"/>
    <n v="36"/>
    <n v="15"/>
    <x v="0"/>
    <x v="0"/>
    <m/>
    <m/>
    <m/>
    <m/>
  </r>
  <r>
    <s v="2016-08-05"/>
    <s v="2016-09-12"/>
    <s v="2016-09-16"/>
    <s v="2016-09-16"/>
    <n v="38"/>
    <n v="42"/>
    <x v="1"/>
    <s v="FOB"/>
    <s v="SEA"/>
    <n v="0"/>
    <s v="HLXU1294745"/>
    <s v="TRUCK"/>
    <s v="GDAŃSK"/>
    <s v="1"/>
    <s v="275/2016/17"/>
    <n v="54"/>
    <s v="AW16"/>
    <s v="SUMEC TEXTILE"/>
    <s v="FCL"/>
    <m/>
    <n v="1"/>
    <n v="555"/>
    <n v="1"/>
    <n v="0"/>
    <n v="0"/>
    <n v="5853"/>
    <n v="19.66"/>
    <s v="People's Republic of China"/>
    <n v="14"/>
    <n v="6"/>
    <x v="2"/>
    <x v="1"/>
    <m/>
    <m/>
    <m/>
    <m/>
  </r>
  <r>
    <s v="2016-08-05"/>
    <s v="2016-09-12"/>
    <s v="2016-09-16"/>
    <s v="2016-09-16"/>
    <n v="38"/>
    <n v="42"/>
    <x v="1"/>
    <s v="FOB"/>
    <s v="SEA"/>
    <n v="1"/>
    <s v="GLDU3047954"/>
    <s v="TRUCK"/>
    <s v="GDAŃSK"/>
    <s v="1"/>
    <s v="1799/2016/7"/>
    <n v="52"/>
    <s v="AW16"/>
    <s v="HAILI ACCESSORIES"/>
    <s v="CONSOLIDATION"/>
    <m/>
    <n v="1"/>
    <n v="109"/>
    <n v="1"/>
    <n v="0"/>
    <n v="0"/>
    <n v="4301"/>
    <n v="8.2799999999999994"/>
    <s v="People's Republic of China"/>
    <n v="6"/>
    <n v="2"/>
    <x v="2"/>
    <x v="1"/>
    <m/>
    <m/>
    <m/>
    <m/>
  </r>
  <r>
    <s v="2016-08-05"/>
    <s v="2016-09-12"/>
    <s v="2016-09-16"/>
    <s v="2016-09-16"/>
    <n v="38"/>
    <n v="42"/>
    <x v="1"/>
    <s v="FOB"/>
    <s v="SEA"/>
    <n v="1"/>
    <m/>
    <s v="TRUCK"/>
    <s v="GDAŃSK"/>
    <s v="1"/>
    <s v="43063/2015/8"/>
    <n v="52"/>
    <s v="AW16"/>
    <s v="SUZHOU QINJIAN I/E"/>
    <s v="CONSOLIDATION"/>
    <m/>
    <n v="1"/>
    <n v="515"/>
    <m/>
    <m/>
    <m/>
    <n v="8401"/>
    <n v="8.1"/>
    <s v="People's Republic of China"/>
    <n v="6"/>
    <n v="2"/>
    <x v="2"/>
    <x v="1"/>
    <m/>
    <m/>
    <m/>
    <m/>
  </r>
  <r>
    <s v="2016-08-05"/>
    <s v="2016-09-12"/>
    <s v="2016-09-16"/>
    <s v="2016-09-16"/>
    <n v="38"/>
    <n v="42"/>
    <x v="1"/>
    <s v="FOB"/>
    <s v="SEA"/>
    <n v="1"/>
    <m/>
    <s v="TRUCK"/>
    <s v="GDAŃSK"/>
    <s v="1"/>
    <s v="578/2016/4"/>
    <n v="54"/>
    <s v="AW16"/>
    <s v="JOC GREAT WALL CORP."/>
    <s v="CONSOLIDATION"/>
    <m/>
    <n v="1"/>
    <n v="35"/>
    <m/>
    <m/>
    <m/>
    <n v="2501"/>
    <n v="4.2300000000000004"/>
    <s v="People's Republic of China"/>
    <n v="3"/>
    <n v="1"/>
    <x v="2"/>
    <x v="1"/>
    <m/>
    <m/>
    <m/>
    <m/>
  </r>
  <r>
    <s v="2016-08-05"/>
    <s v="2016-09-12"/>
    <s v="2016-09-16"/>
    <s v="2016-09-16"/>
    <n v="38"/>
    <n v="42"/>
    <x v="1"/>
    <s v="FOB"/>
    <s v="SEA"/>
    <n v="1"/>
    <m/>
    <s v="TRUCK"/>
    <s v="GDAŃSK"/>
    <s v="1"/>
    <s v="588/2016/7"/>
    <n v="52"/>
    <s v="AW16"/>
    <s v="BRIGHT SHOW INT.LTD"/>
    <s v="CONSOLIDATION"/>
    <m/>
    <n v="1"/>
    <n v="269"/>
    <m/>
    <m/>
    <m/>
    <n v="3570"/>
    <n v="6.19"/>
    <s v="People's Republic of China"/>
    <n v="4"/>
    <n v="2"/>
    <x v="2"/>
    <x v="1"/>
    <m/>
    <m/>
    <m/>
    <m/>
  </r>
  <r>
    <s v="2016-08-06"/>
    <s v="2016-09-13"/>
    <s v="2016-10-05"/>
    <s v="2016-10-05"/>
    <n v="38"/>
    <n v="60"/>
    <x v="2"/>
    <s v="FOB"/>
    <s v="SEA"/>
    <n v="1"/>
    <s v="LCL"/>
    <s v="TRUCK"/>
    <s v="HAMBURG"/>
    <s v="1"/>
    <s v="7533/2016/8"/>
    <n v="54"/>
    <s v="AW16"/>
    <s v="QUANZHOU HONGTU"/>
    <s v="LCL"/>
    <m/>
    <n v="1"/>
    <n v="378"/>
    <n v="0"/>
    <n v="0"/>
    <n v="0"/>
    <n v="4416"/>
    <n v="6.79"/>
    <s v="People's Republic of China"/>
    <n v="5"/>
    <n v="2"/>
    <x v="2"/>
    <x v="1"/>
    <m/>
    <m/>
    <m/>
    <m/>
  </r>
  <r>
    <s v="2016-08-07"/>
    <s v="2016-09-07"/>
    <s v="2016-09-16"/>
    <s v="2016-09-16"/>
    <n v="31"/>
    <n v="40"/>
    <x v="5"/>
    <s v="FOB"/>
    <s v="SEA"/>
    <n v="1"/>
    <s v="LCL"/>
    <s v="TRUCK"/>
    <s v="HAMBURG"/>
    <s v="1"/>
    <s v="43190/2015/4"/>
    <n v="54"/>
    <s v="AW16"/>
    <s v="BLOOM CLOTHING CO. (AGENT)"/>
    <s v="LCL"/>
    <m/>
    <n v="1"/>
    <n v="870"/>
    <n v="0"/>
    <n v="0"/>
    <n v="0"/>
    <n v="14192"/>
    <n v="6.83"/>
    <s v="India"/>
    <n v="5"/>
    <n v="2"/>
    <x v="2"/>
    <x v="1"/>
    <m/>
    <m/>
    <m/>
    <m/>
  </r>
  <r>
    <s v="2016-08-09"/>
    <s v="2016-09-09"/>
    <s v="2016-09-13"/>
    <s v="2016-09-13"/>
    <n v="31"/>
    <n v="35"/>
    <x v="2"/>
    <s v="FOB"/>
    <s v="SEA"/>
    <n v="0"/>
    <s v="MSKU5646344"/>
    <s v="TRUCK"/>
    <s v="GDAŃSK"/>
    <s v="1"/>
    <s v="5999/2016/2"/>
    <n v="54"/>
    <s v="AW16"/>
    <s v="XIAMEN UNI-METAL CO."/>
    <s v="FCL"/>
    <m/>
    <n v="1"/>
    <n v="1570"/>
    <n v="1"/>
    <n v="0"/>
    <n v="0"/>
    <n v="26282"/>
    <n v="23.57"/>
    <s v="People's Republic of China"/>
    <n v="16"/>
    <n v="7"/>
    <x v="1"/>
    <x v="1"/>
    <m/>
    <m/>
    <m/>
    <m/>
  </r>
  <r>
    <s v="2016-08-09"/>
    <s v="2016-09-16"/>
    <s v="2016-09-22"/>
    <s v="2016-09-22"/>
    <n v="38"/>
    <n v="44"/>
    <x v="3"/>
    <s v="FOB"/>
    <s v="SEA"/>
    <n v="1"/>
    <s v="MSKU9629582"/>
    <s v="TRUCK"/>
    <s v="GDAŃSK"/>
    <s v="1"/>
    <s v="43188/2015/23"/>
    <n v="54"/>
    <s v="AW16"/>
    <s v="FASHION WEAR INT'L (AGENT)"/>
    <s v="CONSOLIDATION"/>
    <m/>
    <n v="1"/>
    <n v="1630"/>
    <n v="0"/>
    <n v="0"/>
    <n v="1"/>
    <n v="34947"/>
    <n v="25.8"/>
    <s v="Bangladesh"/>
    <n v="18"/>
    <n v="8"/>
    <x v="1"/>
    <x v="1"/>
    <m/>
    <m/>
    <m/>
    <m/>
  </r>
  <r>
    <s v="2016-08-09"/>
    <s v="2016-09-16"/>
    <s v="2016-09-22"/>
    <s v="2016-09-22"/>
    <n v="38"/>
    <n v="44"/>
    <x v="3"/>
    <s v="FOB"/>
    <s v="SEA"/>
    <n v="1"/>
    <m/>
    <s v="TRUCK"/>
    <s v="GDAŃSK"/>
    <s v="1"/>
    <s v="574/2016/33"/>
    <n v="54"/>
    <s v="AW16"/>
    <s v="TRANSFIGURE CLOTHING (AGENT)"/>
    <s v="CONSOLIDATION"/>
    <m/>
    <n v="1"/>
    <n v="661"/>
    <m/>
    <m/>
    <m/>
    <n v="14282"/>
    <n v="15.25"/>
    <s v="Bangladesh"/>
    <n v="11"/>
    <n v="5"/>
    <x v="2"/>
    <x v="1"/>
    <m/>
    <m/>
    <m/>
    <m/>
  </r>
  <r>
    <s v="2016-08-10"/>
    <s v="2016-08-12"/>
    <s v="2016-08-29"/>
    <s v="2016-08-29"/>
    <n v="2"/>
    <n v="19"/>
    <x v="10"/>
    <s v="DDU"/>
    <s v="AIR"/>
    <n v="1"/>
    <s v="AIR"/>
    <s v="TRUCK"/>
    <s v="WARSZAWA"/>
    <s v="1"/>
    <s v="42566/2015/3"/>
    <n v="54"/>
    <s v="AW16"/>
    <s v="REDWAN TEX&amp;APPARELS"/>
    <s v="AIR"/>
    <n v="1"/>
    <m/>
    <n v="955"/>
    <n v="0"/>
    <n v="0"/>
    <n v="0"/>
    <n v="11287"/>
    <m/>
    <s v="Bangladesh"/>
    <n v="0"/>
    <n v="0"/>
    <x v="2"/>
    <x v="1"/>
    <m/>
    <m/>
    <m/>
    <m/>
  </r>
  <r>
    <s v="2016-08-11"/>
    <s v="2016-08-14"/>
    <s v="2016-08-18"/>
    <s v="2016-08-18"/>
    <n v="3"/>
    <n v="7"/>
    <x v="3"/>
    <s v="FOB"/>
    <s v="AIR"/>
    <n v="1"/>
    <s v="AIR"/>
    <s v="TRUCK"/>
    <s v="FRANKFURT"/>
    <s v="1"/>
    <s v="43188/2015/21"/>
    <n v="54"/>
    <s v="AW16"/>
    <s v="FASHION WEAR INT'L (AGENT)"/>
    <s v="AIR"/>
    <n v="1"/>
    <m/>
    <n v="253"/>
    <n v="0"/>
    <n v="0"/>
    <n v="0"/>
    <n v="4506"/>
    <n v="6.84"/>
    <s v="Bangladesh"/>
    <n v="5"/>
    <n v="2"/>
    <x v="2"/>
    <x v="1"/>
    <m/>
    <m/>
    <m/>
    <m/>
  </r>
  <r>
    <s v="2016-08-11"/>
    <s v="2016-08-14"/>
    <s v="2016-08-18"/>
    <s v="2016-08-18"/>
    <n v="3"/>
    <n v="7"/>
    <x v="10"/>
    <s v="DDU"/>
    <s v="AIR"/>
    <n v="1"/>
    <s v="AIR"/>
    <s v="TRUCK"/>
    <s v="FRANKFURT"/>
    <s v="1"/>
    <s v="43188/2015/16"/>
    <n v="54"/>
    <s v="AW16"/>
    <s v="FASHION WEAR INT'L (AGENT)"/>
    <s v="AIR"/>
    <n v="1"/>
    <m/>
    <n v="1423"/>
    <n v="0"/>
    <n v="0"/>
    <n v="0"/>
    <n v="33654"/>
    <n v="20.57"/>
    <s v="Bangladesh"/>
    <n v="14"/>
    <n v="6"/>
    <x v="2"/>
    <x v="1"/>
    <m/>
    <m/>
    <m/>
    <m/>
  </r>
  <r>
    <s v="2016-08-11"/>
    <s v="2016-08-19"/>
    <s v="2016-08-19"/>
    <s v="2016-08-19"/>
    <n v="8"/>
    <n v="8"/>
    <x v="11"/>
    <s v="FCA"/>
    <s v="TRUCK"/>
    <n v="1"/>
    <m/>
    <s v="TRUCK"/>
    <s v="ŁÓDŹ"/>
    <s v="1"/>
    <s v="283/2016/4"/>
    <n v="54"/>
    <s v="AW16"/>
    <s v="KGB CORAP TEKSTIL"/>
    <s v="LCL"/>
    <m/>
    <n v="1"/>
    <n v="555"/>
    <n v="0"/>
    <n v="0"/>
    <n v="0"/>
    <n v="17025"/>
    <n v="16.38"/>
    <s v="Turkey"/>
    <n v="11"/>
    <n v="5"/>
    <x v="2"/>
    <x v="1"/>
    <m/>
    <m/>
    <m/>
    <m/>
  </r>
  <r>
    <s v="2016-08-11"/>
    <s v="2016-08-23"/>
    <s v="2016-08-26"/>
    <s v="2016-08-26"/>
    <n v="12"/>
    <n v="15"/>
    <x v="10"/>
    <s v="DDU"/>
    <s v="RAILWAY"/>
    <n v="0"/>
    <s v="CBHU8488758"/>
    <s v="RAILWAY"/>
    <s v="MAŁASZEWICZE"/>
    <s v="1"/>
    <s v="1037/2016/2"/>
    <n v="54"/>
    <s v="AW16"/>
    <s v="QUANZHOU CEREALS O&amp;F"/>
    <s v="FCL"/>
    <m/>
    <n v="1"/>
    <n v="862"/>
    <n v="0"/>
    <n v="1"/>
    <n v="0"/>
    <n v="6700"/>
    <m/>
    <s v="People's Republic of China"/>
    <n v="0"/>
    <n v="0"/>
    <x v="2"/>
    <x v="1"/>
    <m/>
    <m/>
    <m/>
    <m/>
  </r>
  <r>
    <s v="2016-08-11"/>
    <s v="2016-08-23"/>
    <s v="2016-08-26"/>
    <s v="2016-08-26"/>
    <n v="12"/>
    <n v="15"/>
    <x v="10"/>
    <s v="DDU"/>
    <s v="RAILWAY"/>
    <n v="0"/>
    <s v="GESU4900387,GESU5147998"/>
    <s v="RAILWAY"/>
    <s v="MAŁASZEWICZE"/>
    <s v="1"/>
    <s v="577/2016/21"/>
    <n v="54"/>
    <s v="AW16"/>
    <s v="NINGBO MIAORUI"/>
    <s v="FCL"/>
    <m/>
    <n v="1"/>
    <n v="2887"/>
    <n v="0"/>
    <n v="2"/>
    <n v="0"/>
    <n v="53495"/>
    <n v="129.12"/>
    <s v="People's Republic of China"/>
    <n v="90"/>
    <n v="39"/>
    <x v="5"/>
    <x v="5"/>
    <m/>
    <m/>
    <m/>
    <m/>
  </r>
  <r>
    <m/>
    <m/>
    <m/>
    <m/>
    <m/>
    <m/>
    <x v="6"/>
    <m/>
    <m/>
    <m/>
    <m/>
    <m/>
    <m/>
    <m/>
    <m/>
    <m/>
    <m/>
    <m/>
    <m/>
    <m/>
    <m/>
    <m/>
    <m/>
    <m/>
    <m/>
    <m/>
    <m/>
    <s v="People's Republic of China"/>
    <n v="0"/>
    <n v="0"/>
    <x v="5"/>
    <x v="4"/>
    <m/>
    <m/>
    <m/>
    <m/>
  </r>
  <r>
    <s v="2016-08-11"/>
    <s v="2016-09-16"/>
    <s v="2016-09-27"/>
    <s v="2016-09-27"/>
    <n v="36"/>
    <n v="47"/>
    <x v="3"/>
    <s v="FOB"/>
    <s v="SEA"/>
    <n v="1"/>
    <s v="PONU7589876"/>
    <s v="TRUCK"/>
    <s v="GDAŃSK"/>
    <s v="1"/>
    <s v="43185/2015/16"/>
    <n v="54"/>
    <s v="AW16"/>
    <s v="ASROTEX"/>
    <s v="CONSOLIDATION"/>
    <m/>
    <n v="1"/>
    <n v="1186"/>
    <n v="0"/>
    <n v="0"/>
    <n v="1"/>
    <n v="20499"/>
    <n v="18.22"/>
    <s v="Bangladesh"/>
    <n v="13"/>
    <n v="5"/>
    <x v="2"/>
    <x v="1"/>
    <m/>
    <m/>
    <m/>
    <m/>
  </r>
  <r>
    <s v="2016-08-11"/>
    <s v="2016-09-16"/>
    <s v="2016-09-27"/>
    <s v="2016-09-27"/>
    <n v="36"/>
    <n v="47"/>
    <x v="3"/>
    <s v="FOB"/>
    <s v="SEA"/>
    <n v="1"/>
    <m/>
    <s v="TRUCK"/>
    <s v="GDAŃSK"/>
    <s v="1"/>
    <s v="697/2016/3"/>
    <n v="54"/>
    <s v="AW16"/>
    <s v="TEXZAM INTERNATIONAL (AGENT)"/>
    <s v="CONSOLIDATION"/>
    <m/>
    <n v="1"/>
    <n v="311"/>
    <m/>
    <m/>
    <m/>
    <n v="4360"/>
    <n v="7.82"/>
    <s v="Bangladesh"/>
    <n v="5"/>
    <n v="2"/>
    <x v="2"/>
    <x v="1"/>
    <m/>
    <m/>
    <m/>
    <m/>
  </r>
  <r>
    <s v="2016-08-11"/>
    <s v="2016-09-16"/>
    <s v="2016-09-27"/>
    <s v="2016-09-27"/>
    <n v="36"/>
    <n v="47"/>
    <x v="3"/>
    <s v="FOB"/>
    <s v="SEA"/>
    <n v="1"/>
    <m/>
    <s v="TRUCK"/>
    <s v="GDAŃSK"/>
    <s v="1"/>
    <s v="734/2016/3"/>
    <n v="54"/>
    <s v="AW16"/>
    <s v="ZEMTEX EXPORT LTD"/>
    <s v="CONSOLIDATION"/>
    <m/>
    <n v="1"/>
    <n v="688"/>
    <m/>
    <m/>
    <m/>
    <n v="9273"/>
    <n v="33.44"/>
    <s v="Bangladesh"/>
    <n v="23"/>
    <n v="10"/>
    <x v="1"/>
    <x v="1"/>
    <m/>
    <m/>
    <m/>
    <m/>
  </r>
  <r>
    <s v="2016-08-11"/>
    <s v="2016-09-16"/>
    <s v="2016-09-28"/>
    <s v="2016-09-28"/>
    <n v="36"/>
    <n v="48"/>
    <x v="3"/>
    <s v="FOB"/>
    <s v="SEA"/>
    <n v="1"/>
    <s v="MRKU2295619"/>
    <s v="RAILWAY"/>
    <s v="GDAŃSK"/>
    <s v="1"/>
    <s v="43188/2015/24"/>
    <n v="54"/>
    <s v="AW16"/>
    <s v="FASHION WEAR INT'L (AGENT)"/>
    <s v="CONSOLIDATION"/>
    <m/>
    <n v="1"/>
    <n v="279"/>
    <n v="0"/>
    <n v="0"/>
    <n v="1"/>
    <n v="4437"/>
    <n v="11.41"/>
    <s v="Bangladesh"/>
    <n v="8"/>
    <n v="3"/>
    <x v="2"/>
    <x v="1"/>
    <m/>
    <m/>
    <m/>
    <m/>
  </r>
  <r>
    <s v="2016-08-11"/>
    <s v="2016-09-16"/>
    <s v="2016-09-28"/>
    <s v="2016-09-28"/>
    <n v="36"/>
    <n v="48"/>
    <x v="3"/>
    <s v="FOB"/>
    <s v="SEA"/>
    <n v="1"/>
    <m/>
    <s v="RAILWAY"/>
    <s v="GDAŃSK"/>
    <s v="1"/>
    <s v="43192/2015/19"/>
    <n v="54"/>
    <s v="AW16"/>
    <s v="INNOVATION DESIGN (AGENT)"/>
    <s v="CONSOLIDATION"/>
    <m/>
    <n v="1"/>
    <n v="914"/>
    <m/>
    <m/>
    <m/>
    <n v="14249"/>
    <n v="15.47"/>
    <s v="Bangladesh"/>
    <n v="11"/>
    <n v="5"/>
    <x v="2"/>
    <x v="1"/>
    <m/>
    <m/>
    <m/>
    <m/>
  </r>
  <r>
    <s v="2016-08-11"/>
    <s v="2016-09-16"/>
    <s v="2016-09-28"/>
    <s v="2016-09-28"/>
    <n v="36"/>
    <n v="48"/>
    <x v="3"/>
    <s v="FOB"/>
    <s v="SEA"/>
    <n v="1"/>
    <m/>
    <s v="RAILWAY"/>
    <s v="GDAŃSK"/>
    <s v="1"/>
    <s v="734/2016/9"/>
    <n v="54"/>
    <s v="AW16"/>
    <s v="ZEMTEX EXPORT LTD"/>
    <s v="CONSOLIDATION"/>
    <m/>
    <n v="1"/>
    <n v="958"/>
    <m/>
    <m/>
    <m/>
    <n v="14584"/>
    <n v="38.119999999999997"/>
    <s v="Bangladesh"/>
    <n v="27"/>
    <n v="11"/>
    <x v="1"/>
    <x v="1"/>
    <m/>
    <m/>
    <m/>
    <m/>
  </r>
  <r>
    <s v="2016-08-12"/>
    <s v="2016-08-18"/>
    <s v="2016-08-23"/>
    <s v="2016-08-23"/>
    <n v="6"/>
    <n v="11"/>
    <x v="10"/>
    <s v="DDU"/>
    <s v="AIR"/>
    <n v="1"/>
    <s v="AIR"/>
    <s v="TRUCK"/>
    <s v="WARSZAWA"/>
    <s v="1"/>
    <s v="42575/2015/17"/>
    <n v="54"/>
    <s v="AW16"/>
    <s v="PADMA SATEL ARAB"/>
    <s v="AIR"/>
    <n v="1"/>
    <m/>
    <n v="790"/>
    <n v="0"/>
    <n v="0"/>
    <n v="0"/>
    <n v="14828"/>
    <m/>
    <s v="Bangladesh"/>
    <n v="0"/>
    <n v="0"/>
    <x v="2"/>
    <x v="1"/>
    <m/>
    <m/>
    <m/>
    <m/>
  </r>
  <r>
    <s v="2016-08-12"/>
    <s v="2016-09-20"/>
    <s v="2016-09-29"/>
    <s v="2016-09-29"/>
    <n v="39"/>
    <n v="48"/>
    <x v="1"/>
    <s v="FOB"/>
    <s v="SEA"/>
    <n v="1"/>
    <s v="LCL"/>
    <m/>
    <s v="GDAŃSK"/>
    <s v="1"/>
    <s v="1071/2016/9"/>
    <n v="52"/>
    <s v="AW16"/>
    <s v="ZHENJIANG S&amp;C"/>
    <s v="LCL"/>
    <m/>
    <n v="1"/>
    <n v="264"/>
    <n v="0"/>
    <n v="0"/>
    <n v="0"/>
    <n v="3570"/>
    <n v="3.92"/>
    <s v="People's Republic of China"/>
    <n v="3"/>
    <n v="1"/>
    <x v="2"/>
    <x v="1"/>
    <m/>
    <m/>
    <m/>
    <m/>
  </r>
  <r>
    <s v="2016-08-13"/>
    <s v="2016-08-17"/>
    <s v="2016-09-12"/>
    <s v="2016-09-12"/>
    <n v="4"/>
    <n v="30"/>
    <x v="10"/>
    <s v="DDU"/>
    <s v="AIR"/>
    <n v="1"/>
    <s v="AIR"/>
    <s v="TRUCK"/>
    <s v="WARSZAWA"/>
    <s v="1"/>
    <s v="43185/2015/15"/>
    <n v="54"/>
    <s v="AW16"/>
    <s v="ASROTEX"/>
    <s v="AIR"/>
    <n v="1"/>
    <m/>
    <n v="1195"/>
    <n v="0"/>
    <n v="0"/>
    <n v="0"/>
    <n v="18361"/>
    <m/>
    <s v="Bangladesh"/>
    <n v="0"/>
    <n v="0"/>
    <x v="2"/>
    <x v="1"/>
    <m/>
    <m/>
    <m/>
    <m/>
  </r>
  <r>
    <s v="2016-08-13"/>
    <s v="2016-08-26"/>
    <s v="2016-08-30"/>
    <s v="2016-08-30"/>
    <n v="13"/>
    <n v="17"/>
    <x v="10"/>
    <s v="DDP"/>
    <s v="RAILWAY"/>
    <n v="0"/>
    <s v="LYGU4023012"/>
    <s v="RAILWAY"/>
    <s v="MAŁASZEWICZE"/>
    <s v="1"/>
    <s v="275/2016/18"/>
    <n v="54"/>
    <s v="AW16"/>
    <s v="SUMEC TEXTILE"/>
    <s v="FCL"/>
    <m/>
    <n v="1"/>
    <n v="617"/>
    <n v="0"/>
    <n v="1"/>
    <n v="0"/>
    <n v="5938"/>
    <m/>
    <s v="People's Republic of China"/>
    <n v="0"/>
    <n v="0"/>
    <x v="2"/>
    <x v="1"/>
    <m/>
    <m/>
    <m/>
    <m/>
  </r>
  <r>
    <s v="2016-08-14"/>
    <s v="2016-08-26"/>
    <s v="2016-08-31"/>
    <s v="2016-08-31"/>
    <n v="12"/>
    <n v="17"/>
    <x v="10"/>
    <s v="DDU"/>
    <s v="RAILWAY"/>
    <n v="0"/>
    <s v="GESU5084689"/>
    <s v="RAILWAY"/>
    <s v="MAŁASZEWICZE"/>
    <s v="1"/>
    <s v="687/2016/6"/>
    <n v="54"/>
    <s v="AW16"/>
    <s v="ANHUI TECHNOLOGY I/E"/>
    <s v="FCL"/>
    <m/>
    <n v="1"/>
    <n v="562"/>
    <n v="0"/>
    <n v="0"/>
    <n v="1"/>
    <n v="4875"/>
    <m/>
    <s v="People's Republic of China"/>
    <n v="0"/>
    <n v="0"/>
    <x v="2"/>
    <x v="1"/>
    <m/>
    <m/>
    <m/>
    <m/>
  </r>
  <r>
    <s v="2016-08-15"/>
    <s v="2016-08-31"/>
    <s v="2016-09-12"/>
    <s v="2016-09-12"/>
    <n v="16"/>
    <n v="28"/>
    <x v="3"/>
    <s v="FOB"/>
    <s v="SEA-AIR"/>
    <n v="1"/>
    <m/>
    <s v="TRUCK"/>
    <s v="FRANKFURT"/>
    <s v="1"/>
    <s v="7694/2016/1"/>
    <n v="54"/>
    <s v="AW16"/>
    <s v="GLARE FASHIONS LTD."/>
    <s v="FCL"/>
    <m/>
    <n v="1"/>
    <n v="532"/>
    <n v="0"/>
    <n v="0"/>
    <n v="0"/>
    <n v="10355"/>
    <m/>
    <s v="Bangladesh"/>
    <n v="0"/>
    <n v="0"/>
    <x v="2"/>
    <x v="1"/>
    <m/>
    <m/>
    <m/>
    <m/>
  </r>
  <r>
    <s v="2016-08-15"/>
    <s v="2016-09-07"/>
    <s v="2016-09-19"/>
    <s v="2016-09-19"/>
    <n v="23"/>
    <n v="35"/>
    <x v="5"/>
    <s v="FOB"/>
    <s v="SEA"/>
    <n v="1"/>
    <s v="LCL"/>
    <s v="TRUCK"/>
    <s v="HAMBURG"/>
    <s v="1"/>
    <s v="716/2016/12"/>
    <n v="54"/>
    <s v="AW16"/>
    <s v="LICHEE APPAREL (AGENT)"/>
    <s v="LCL"/>
    <m/>
    <n v="1"/>
    <n v="426"/>
    <n v="0"/>
    <n v="0"/>
    <n v="0"/>
    <n v="7488"/>
    <n v="15"/>
    <s v="India"/>
    <n v="11"/>
    <n v="5"/>
    <x v="2"/>
    <x v="1"/>
    <m/>
    <m/>
    <m/>
    <m/>
  </r>
  <r>
    <s v="2016-08-15"/>
    <s v="2016-09-28"/>
    <s v="2016-10-04"/>
    <s v="2016-10-04"/>
    <n v="44"/>
    <n v="50"/>
    <x v="3"/>
    <s v="FOB"/>
    <s v="SEA"/>
    <n v="1"/>
    <s v="CAIU8254678"/>
    <s v="RAILWAY"/>
    <s v="GDAŃSK"/>
    <s v="1"/>
    <s v="568/2016/28"/>
    <n v="54"/>
    <s v="AW16"/>
    <s v="FAIR TRADE INT'L (AGENT)"/>
    <s v="CONSOLIDATION"/>
    <m/>
    <n v="1"/>
    <n v="518"/>
    <n v="0"/>
    <n v="0"/>
    <n v="1"/>
    <n v="12068"/>
    <n v="36.35"/>
    <s v="Bangladesh"/>
    <n v="25"/>
    <n v="11"/>
    <x v="1"/>
    <x v="1"/>
    <m/>
    <m/>
    <m/>
    <m/>
  </r>
  <r>
    <s v="2016-08-15"/>
    <s v="2016-09-28"/>
    <s v="2016-10-04"/>
    <s v="2016-10-04"/>
    <n v="44"/>
    <n v="50"/>
    <x v="3"/>
    <s v="FOB"/>
    <s v="SEA"/>
    <n v="1"/>
    <m/>
    <s v="RAILWAY"/>
    <s v="GDAŃSK"/>
    <s v="1"/>
    <s v="574/2016/34"/>
    <n v="54"/>
    <s v="AW16"/>
    <s v="TRANSFIGURE CLOTHING (AGENT)"/>
    <s v="CONSOLIDATION"/>
    <m/>
    <n v="1"/>
    <n v="1397"/>
    <m/>
    <m/>
    <m/>
    <n v="21195"/>
    <n v="30.63"/>
    <s v="Bangladesh"/>
    <n v="21"/>
    <n v="9"/>
    <x v="1"/>
    <x v="1"/>
    <m/>
    <m/>
    <m/>
    <m/>
  </r>
  <r>
    <s v="2016-08-15"/>
    <s v="2016-09-28"/>
    <s v="2016-10-05"/>
    <s v="2016-10-05"/>
    <n v="44"/>
    <n v="51"/>
    <x v="3"/>
    <s v="FOB"/>
    <s v="SEA"/>
    <n v="0"/>
    <s v="BMOU4010082"/>
    <s v="RAILWAY"/>
    <s v="GDAŃSK"/>
    <s v="1"/>
    <s v="43187/2015/4"/>
    <n v="54"/>
    <s v="AW16"/>
    <s v="DAZ INTERNATIONAL (AGENT)"/>
    <s v="FCL"/>
    <m/>
    <n v="1"/>
    <n v="2208"/>
    <n v="0"/>
    <n v="1"/>
    <n v="0"/>
    <n v="42946"/>
    <n v="43.7"/>
    <s v="Bangladesh"/>
    <n v="31"/>
    <n v="13"/>
    <x v="0"/>
    <x v="1"/>
    <m/>
    <m/>
    <m/>
    <m/>
  </r>
  <r>
    <s v="2016-08-16"/>
    <s v="2016-08-18"/>
    <s v="2016-08-25"/>
    <s v="2016-08-25"/>
    <n v="2"/>
    <n v="9"/>
    <x v="10"/>
    <s v="DDU"/>
    <s v="AIR"/>
    <n v="1"/>
    <s v="AIR"/>
    <s v="TRUCK"/>
    <s v="WARSZAWA"/>
    <s v="1"/>
    <s v="43063/2015/15"/>
    <n v="52"/>
    <s v="AW16"/>
    <s v="SUZHOU QINJIAN I/E"/>
    <s v="AIR"/>
    <n v="1"/>
    <m/>
    <n v="496"/>
    <n v="0"/>
    <n v="0"/>
    <n v="0"/>
    <n v="8041"/>
    <n v="9.57"/>
    <s v="People's Republic of China"/>
    <n v="7"/>
    <n v="3"/>
    <x v="2"/>
    <x v="1"/>
    <m/>
    <m/>
    <m/>
    <m/>
  </r>
  <r>
    <s v="2016-08-16"/>
    <s v="2016-08-24"/>
    <s v="2016-08-26"/>
    <s v="2016-08-26"/>
    <n v="8"/>
    <n v="10"/>
    <x v="10"/>
    <s v="DDU"/>
    <s v="AIR"/>
    <n v="1"/>
    <s v="AIR"/>
    <s v="TRUCK"/>
    <s v="WARSZAWA"/>
    <s v="1"/>
    <s v="606/2016/5"/>
    <n v="54"/>
    <s v="AW16"/>
    <s v="ALEMA TEXTILE LTD."/>
    <s v="AIR"/>
    <n v="1"/>
    <m/>
    <n v="260"/>
    <n v="0"/>
    <n v="0"/>
    <n v="0"/>
    <n v="4903"/>
    <n v="2.5099999999999998"/>
    <s v="Bangladesh"/>
    <n v="2"/>
    <n v="1"/>
    <x v="2"/>
    <x v="1"/>
    <m/>
    <m/>
    <m/>
    <m/>
  </r>
  <r>
    <s v="2016-08-16"/>
    <s v="2016-08-25"/>
    <s v="2016-08-26"/>
    <s v="2016-08-26"/>
    <n v="9"/>
    <n v="10"/>
    <x v="10"/>
    <s v="DDU"/>
    <s v="AIR"/>
    <n v="1"/>
    <s v="AIR"/>
    <s v="TRUCK"/>
    <s v="WARSZAWA"/>
    <s v="1"/>
    <s v="606/2016/4"/>
    <n v="54"/>
    <s v="AW16"/>
    <s v="ALEMA TEXTILE LTD."/>
    <s v="AIR"/>
    <n v="1"/>
    <m/>
    <n v="729"/>
    <n v="0"/>
    <n v="0"/>
    <n v="0"/>
    <n v="13916"/>
    <n v="10.73"/>
    <s v="Bangladesh"/>
    <n v="8"/>
    <n v="3"/>
    <x v="2"/>
    <x v="1"/>
    <m/>
    <m/>
    <m/>
    <m/>
  </r>
  <r>
    <s v="2016-08-16"/>
    <s v="2016-09-15"/>
    <s v="2016-09-27"/>
    <s v="2016-09-27"/>
    <n v="30"/>
    <n v="42"/>
    <x v="16"/>
    <s v="FOB"/>
    <s v="SEA"/>
    <n v="0"/>
    <s v="FCIU3041873"/>
    <s v="TRUCK"/>
    <s v="GDYNIA"/>
    <s v="1"/>
    <s v="688/2016/4"/>
    <n v="54"/>
    <s v="AW16"/>
    <s v="SANGOTRA FASHIONS"/>
    <s v="FCL"/>
    <m/>
    <n v="1"/>
    <n v="1201"/>
    <n v="1"/>
    <n v="0"/>
    <n v="0"/>
    <n v="18614"/>
    <n v="23.4"/>
    <s v="India"/>
    <n v="16"/>
    <n v="7"/>
    <x v="1"/>
    <x v="1"/>
    <m/>
    <m/>
    <m/>
    <m/>
  </r>
  <r>
    <s v="2016-08-16"/>
    <s v="2016-09-20"/>
    <s v="2016-09-29"/>
    <s v="2016-09-29"/>
    <n v="35"/>
    <n v="44"/>
    <x v="2"/>
    <s v="FOB"/>
    <s v="SEA"/>
    <n v="1"/>
    <s v="LCL"/>
    <m/>
    <s v="GDYNIA"/>
    <s v="1"/>
    <s v="7533/2016/3"/>
    <n v="54"/>
    <s v="AW16"/>
    <s v="QUANZHOU HONGTU"/>
    <s v="LCL"/>
    <m/>
    <n v="1"/>
    <n v="341"/>
    <n v="0"/>
    <n v="0"/>
    <n v="0"/>
    <n v="4067"/>
    <n v="3.97"/>
    <s v="People's Republic of China"/>
    <n v="3"/>
    <n v="1"/>
    <x v="2"/>
    <x v="1"/>
    <m/>
    <m/>
    <m/>
    <m/>
  </r>
  <r>
    <s v="2016-08-17"/>
    <s v="2016-08-19"/>
    <s v="2016-08-26"/>
    <s v="2016-08-26"/>
    <n v="2"/>
    <n v="9"/>
    <x v="10"/>
    <s v="DDU"/>
    <s v="AIR"/>
    <n v="1"/>
    <s v="AIR"/>
    <s v="TRUCK"/>
    <s v="WARSZAWA"/>
    <s v="1"/>
    <s v="716/2016/13"/>
    <n v="54"/>
    <s v="AW16"/>
    <s v="LICHEE APPAREL (AGENT)"/>
    <s v="AIR"/>
    <n v="1"/>
    <m/>
    <n v="532"/>
    <n v="0"/>
    <n v="0"/>
    <n v="0"/>
    <n v="9608"/>
    <n v="10.83"/>
    <s v="India"/>
    <n v="8"/>
    <n v="3"/>
    <x v="2"/>
    <x v="1"/>
    <m/>
    <m/>
    <m/>
    <m/>
  </r>
  <r>
    <s v="2016-08-17"/>
    <s v="2016-08-20"/>
    <s v="2016-08-26"/>
    <s v="2016-08-26"/>
    <n v="3"/>
    <n v="9"/>
    <x v="10"/>
    <s v="DDU"/>
    <s v="AIR"/>
    <n v="1"/>
    <s v="AIR"/>
    <s v="TRUCK"/>
    <s v="WARSZAWA"/>
    <s v="1"/>
    <s v="716/2016/1"/>
    <n v="54"/>
    <s v="AW16"/>
    <s v="LICHEE APPAREL (AGENT)"/>
    <s v="AIR"/>
    <n v="1"/>
    <m/>
    <n v="573"/>
    <n v="0"/>
    <n v="0"/>
    <n v="0"/>
    <n v="10752"/>
    <n v="12.21"/>
    <s v="India"/>
    <n v="9"/>
    <n v="4"/>
    <x v="2"/>
    <x v="1"/>
    <m/>
    <m/>
    <m/>
    <m/>
  </r>
  <r>
    <s v="2016-08-17"/>
    <s v="2016-09-16"/>
    <s v="2016-09-22"/>
    <s v="2016-09-22"/>
    <n v="30"/>
    <n v="36"/>
    <x v="12"/>
    <s v="FOB"/>
    <s v="SEA"/>
    <n v="0"/>
    <s v="MRKU0053004,MSKU7978707"/>
    <s v="TRUCK"/>
    <s v="GDAŃSK"/>
    <s v="1"/>
    <s v="7769/2016/5"/>
    <n v="51"/>
    <s v="AW16"/>
    <s v="BEEKO"/>
    <s v="FCL"/>
    <m/>
    <n v="1"/>
    <n v="513"/>
    <n v="1"/>
    <n v="1"/>
    <n v="0"/>
    <n v="5994"/>
    <n v="63.58"/>
    <s v="People's Republic of China"/>
    <n v="45"/>
    <n v="19"/>
    <x v="0"/>
    <x v="0"/>
    <m/>
    <m/>
    <m/>
    <m/>
  </r>
  <r>
    <s v="2016-08-17"/>
    <s v="2016-10-07"/>
    <s v="2016-10-11"/>
    <s v="2016-10-11"/>
    <n v="51"/>
    <n v="55"/>
    <x v="3"/>
    <s v="FOB"/>
    <s v="SEA"/>
    <n v="1"/>
    <s v="MRKU2421229"/>
    <s v="TRUCK"/>
    <s v="GDAŃSK"/>
    <s v="1"/>
    <s v="7056/2016/1"/>
    <n v="52"/>
    <s v="AW16"/>
    <s v="ZABER &amp; ZUABIR FABR."/>
    <s v="FCL"/>
    <m/>
    <n v="1"/>
    <n v="662"/>
    <n v="0"/>
    <n v="0"/>
    <n v="1"/>
    <n v="9000"/>
    <n v="34.6"/>
    <s v="Bangladesh"/>
    <n v="24"/>
    <n v="10"/>
    <x v="1"/>
    <x v="1"/>
    <m/>
    <m/>
    <m/>
    <m/>
  </r>
  <r>
    <s v="2016-08-17"/>
    <s v="2016-10-07"/>
    <s v="2016-10-11"/>
    <s v="2016-10-11"/>
    <n v="51"/>
    <n v="55"/>
    <x v="3"/>
    <s v="FOB"/>
    <s v="SEA"/>
    <n v="1"/>
    <s v="MRKU2421229,MRKU8392370,MSKU9869665,PONU7339250"/>
    <s v="RAILWAY"/>
    <s v="GDAŃSK"/>
    <s v="1"/>
    <s v="7056/2016/2"/>
    <n v="52"/>
    <s v="AW16"/>
    <s v="ZABER &amp; ZUABIR FABR."/>
    <s v="FCL"/>
    <m/>
    <n v="1"/>
    <n v="1652"/>
    <n v="1"/>
    <n v="0"/>
    <n v="3"/>
    <n v="10500"/>
    <n v="155.6"/>
    <s v="Bangladesh"/>
    <n v="109"/>
    <n v="47"/>
    <x v="5"/>
    <x v="5"/>
    <m/>
    <m/>
    <m/>
    <m/>
  </r>
  <r>
    <m/>
    <m/>
    <m/>
    <m/>
    <m/>
    <m/>
    <x v="6"/>
    <m/>
    <s v="SEA"/>
    <m/>
    <m/>
    <m/>
    <m/>
    <m/>
    <m/>
    <m/>
    <m/>
    <m/>
    <s v="FCL"/>
    <m/>
    <n v="1"/>
    <m/>
    <m/>
    <m/>
    <m/>
    <m/>
    <m/>
    <m/>
    <n v="0"/>
    <n v="0"/>
    <x v="5"/>
    <x v="4"/>
    <m/>
    <m/>
    <m/>
    <m/>
  </r>
  <r>
    <s v="2016-08-18"/>
    <s v="2016-08-23"/>
    <s v="2016-08-29"/>
    <s v="2016-08-29"/>
    <n v="5"/>
    <n v="11"/>
    <x v="10"/>
    <s v="DDU"/>
    <s v="AIR"/>
    <n v="1"/>
    <s v="AIR"/>
    <s v="TRUCK"/>
    <s v="WARSZAWA"/>
    <s v="1"/>
    <s v="3706/2016/9"/>
    <n v="54"/>
    <s v="AW16"/>
    <s v="SEER GLOBAL LTD."/>
    <s v="AIR"/>
    <n v="1"/>
    <m/>
    <n v="195"/>
    <n v="0"/>
    <n v="0"/>
    <n v="0"/>
    <n v="3245"/>
    <m/>
    <s v="India"/>
    <n v="0"/>
    <n v="0"/>
    <x v="2"/>
    <x v="1"/>
    <m/>
    <m/>
    <m/>
    <m/>
  </r>
  <r>
    <s v="2016-08-18"/>
    <s v="2016-08-25"/>
    <s v="2016-09-02"/>
    <s v="2016-09-02"/>
    <n v="7"/>
    <n v="15"/>
    <x v="10"/>
    <s v="DDU"/>
    <s v="AIR"/>
    <n v="1"/>
    <s v="AIR"/>
    <s v="TRUCK"/>
    <s v="WARSZAWA"/>
    <s v="1"/>
    <s v="568/2016/25"/>
    <n v="54"/>
    <s v="AW16"/>
    <s v="FAIR TRADE INT'L (AGENT)"/>
    <s v="AIR"/>
    <n v="1"/>
    <m/>
    <n v="240"/>
    <n v="0"/>
    <n v="0"/>
    <n v="0"/>
    <n v="3534"/>
    <m/>
    <s v="Bangladesh"/>
    <n v="0"/>
    <n v="0"/>
    <x v="2"/>
    <x v="1"/>
    <m/>
    <m/>
    <m/>
    <m/>
  </r>
  <r>
    <s v="2016-08-18"/>
    <s v="2016-08-25"/>
    <s v="2016-09-02"/>
    <s v="2016-09-02"/>
    <n v="7"/>
    <n v="15"/>
    <x v="10"/>
    <s v="DDU"/>
    <s v="AIR"/>
    <n v="1"/>
    <s v="AIR"/>
    <s v="TRUCK"/>
    <s v="WARSZAWA"/>
    <s v="1"/>
    <s v="568/2016/4"/>
    <n v="54"/>
    <s v="AW16"/>
    <s v="FAIR TRADE INT'L (AGENT)"/>
    <s v="AIR"/>
    <n v="1"/>
    <m/>
    <n v="503"/>
    <n v="0"/>
    <n v="0"/>
    <n v="0"/>
    <n v="7888"/>
    <n v="11"/>
    <s v="Bangladesh"/>
    <n v="8"/>
    <n v="3"/>
    <x v="2"/>
    <x v="1"/>
    <m/>
    <m/>
    <m/>
    <m/>
  </r>
  <r>
    <s v="2016-08-18"/>
    <s v="2016-08-28"/>
    <s v="2016-08-31"/>
    <s v="2016-08-31"/>
    <n v="10"/>
    <n v="13"/>
    <x v="10"/>
    <s v="DDU"/>
    <s v="AIR"/>
    <n v="1"/>
    <s v="AIR"/>
    <s v="TRUCK"/>
    <s v="WARSZAWA"/>
    <s v="1"/>
    <s v="42575/2015/16"/>
    <n v="54"/>
    <s v="AW16"/>
    <s v="PADMA SATEL ARAB"/>
    <s v="AIR"/>
    <n v="1"/>
    <m/>
    <n v="241"/>
    <n v="0"/>
    <n v="0"/>
    <n v="0"/>
    <n v="5721"/>
    <n v="12.86"/>
    <s v="Bangladesh"/>
    <n v="9"/>
    <n v="4"/>
    <x v="2"/>
    <x v="1"/>
    <m/>
    <m/>
    <m/>
    <m/>
  </r>
  <r>
    <s v="2016-08-18"/>
    <s v="2016-09-01"/>
    <s v="2016-09-05"/>
    <s v="2016-09-05"/>
    <n v="14"/>
    <n v="18"/>
    <x v="10"/>
    <s v="DDU"/>
    <s v="RAILWAY"/>
    <n v="0"/>
    <s v="ARDU5010877,ARDU5010882,ARDU5010898"/>
    <s v="RAILWAY"/>
    <s v="MAŁASZEWICZE"/>
    <s v="1"/>
    <s v="62103/AW16/4"/>
    <n v="52"/>
    <s v="AW16"/>
    <s v="NINGBO MIAORUI"/>
    <s v="FCL"/>
    <m/>
    <n v="1"/>
    <n v="4056"/>
    <n v="0"/>
    <n v="3"/>
    <n v="0"/>
    <n v="63798"/>
    <n v="166.27"/>
    <s v="People's Republic of China"/>
    <n v="116"/>
    <n v="50"/>
    <x v="5"/>
    <x v="5"/>
    <m/>
    <m/>
    <m/>
    <m/>
  </r>
  <r>
    <m/>
    <m/>
    <m/>
    <m/>
    <m/>
    <m/>
    <x v="6"/>
    <m/>
    <s v="SEA"/>
    <m/>
    <m/>
    <m/>
    <m/>
    <m/>
    <m/>
    <m/>
    <m/>
    <m/>
    <s v="FCL"/>
    <m/>
    <n v="1"/>
    <m/>
    <m/>
    <m/>
    <m/>
    <m/>
    <m/>
    <m/>
    <n v="0"/>
    <n v="0"/>
    <x v="5"/>
    <x v="4"/>
    <m/>
    <m/>
    <m/>
    <m/>
  </r>
  <r>
    <s v="2016-08-19"/>
    <s v="2016-08-25"/>
    <s v="2016-08-30"/>
    <s v="2016-08-30"/>
    <n v="6"/>
    <n v="11"/>
    <x v="10"/>
    <s v="DDU"/>
    <s v="AIR"/>
    <n v="1"/>
    <s v="AIR"/>
    <s v="TRUCK"/>
    <s v="WARSZAWA"/>
    <s v="1"/>
    <s v="42575/2015/18"/>
    <n v="54"/>
    <s v="AW16"/>
    <s v="PADMA SATEL ARAB"/>
    <s v="AIR"/>
    <n v="1"/>
    <m/>
    <n v="760"/>
    <n v="0"/>
    <n v="0"/>
    <n v="0"/>
    <n v="9734"/>
    <n v="22.27"/>
    <s v="Bangladesh"/>
    <n v="16"/>
    <n v="7"/>
    <x v="1"/>
    <x v="1"/>
    <m/>
    <m/>
    <m/>
    <m/>
  </r>
  <r>
    <s v="2016-08-19"/>
    <s v="2016-09-23"/>
    <s v="2016-09-29"/>
    <s v="2016-09-29"/>
    <n v="35"/>
    <n v="41"/>
    <x v="0"/>
    <s v="FOB"/>
    <s v="SEA"/>
    <n v="0"/>
    <s v="MSKU0632461"/>
    <s v="RAILWAY"/>
    <s v="GDAŃSK"/>
    <s v="1"/>
    <s v="577/2016/22"/>
    <n v="54"/>
    <s v="AW16"/>
    <s v="NINGBO MIAORUI"/>
    <s v="FCL"/>
    <m/>
    <n v="1"/>
    <n v="1629"/>
    <n v="0"/>
    <n v="0"/>
    <n v="1"/>
    <n v="31117"/>
    <n v="62.35"/>
    <s v="People's Republic of China"/>
    <n v="44"/>
    <n v="19"/>
    <x v="0"/>
    <x v="0"/>
    <m/>
    <m/>
    <m/>
    <m/>
  </r>
  <r>
    <s v="2016-08-19"/>
    <s v="2016-09-28"/>
    <s v="2016-10-04"/>
    <s v="2016-10-04"/>
    <n v="40"/>
    <n v="46"/>
    <x v="1"/>
    <s v="FOB"/>
    <s v="SEA"/>
    <n v="0"/>
    <s v="HLXU3325892,TCLU4155436"/>
    <s v="RAILWAY"/>
    <s v="GDAŃSK"/>
    <s v="1"/>
    <s v="275/2016/19"/>
    <n v="54"/>
    <s v="AW16"/>
    <s v="SUMEC TEXTILE"/>
    <s v="FCL"/>
    <m/>
    <n v="1"/>
    <n v="731"/>
    <n v="1"/>
    <n v="1"/>
    <n v="0"/>
    <n v="8032"/>
    <n v="68.97"/>
    <s v="People's Republic of China"/>
    <n v="48"/>
    <n v="21"/>
    <x v="0"/>
    <x v="0"/>
    <m/>
    <m/>
    <m/>
    <m/>
  </r>
  <r>
    <s v="2016-08-19"/>
    <s v="2016-09-28"/>
    <s v="2016-10-04"/>
    <s v="2016-10-04"/>
    <n v="40"/>
    <n v="46"/>
    <x v="1"/>
    <s v="FOB"/>
    <s v="SEA"/>
    <n v="1"/>
    <s v="GESU1211912"/>
    <s v="RAILWAY"/>
    <s v="GDAŃSK"/>
    <s v="1"/>
    <s v="1071/2016/8"/>
    <n v="52"/>
    <s v="AW16"/>
    <s v="ZHENJIANG S&amp;C"/>
    <s v="CONSOLIDATION"/>
    <m/>
    <n v="1"/>
    <n v="234"/>
    <n v="1"/>
    <n v="0"/>
    <n v="0"/>
    <n v="3520"/>
    <n v="2.25"/>
    <s v="People's Republic of China"/>
    <n v="2"/>
    <n v="1"/>
    <x v="2"/>
    <x v="1"/>
    <m/>
    <m/>
    <m/>
    <m/>
  </r>
  <r>
    <s v="2016-08-19"/>
    <s v="2016-09-28"/>
    <s v="2016-10-04"/>
    <s v="2016-10-04"/>
    <n v="40"/>
    <n v="46"/>
    <x v="1"/>
    <s v="FOB"/>
    <s v="SEA"/>
    <n v="1"/>
    <m/>
    <s v="RAILWAY"/>
    <s v="GDAŃSK"/>
    <s v="1"/>
    <s v="1799/2016/4"/>
    <n v="52"/>
    <s v="AW16"/>
    <s v="HAILI ACCESSORIES"/>
    <s v="CONSOLIDATION"/>
    <m/>
    <n v="1"/>
    <n v="34"/>
    <m/>
    <m/>
    <m/>
    <n v="4000"/>
    <n v="2.4500000000000002"/>
    <s v="People's Republic of China"/>
    <n v="2"/>
    <n v="1"/>
    <x v="2"/>
    <x v="1"/>
    <m/>
    <m/>
    <m/>
    <m/>
  </r>
  <r>
    <s v="2016-08-19"/>
    <s v="2016-09-28"/>
    <s v="2016-10-04"/>
    <s v="2016-10-04"/>
    <n v="40"/>
    <n v="46"/>
    <x v="1"/>
    <s v="FOB"/>
    <s v="SEA"/>
    <n v="1"/>
    <m/>
    <s v="RAILWAY"/>
    <s v="GDAŃSK"/>
    <s v="1"/>
    <s v="578/2016/3"/>
    <n v="54"/>
    <s v="AW16"/>
    <s v="JOC GREAT WALL CORP."/>
    <s v="CONSOLIDATION"/>
    <m/>
    <n v="1"/>
    <n v="306"/>
    <m/>
    <m/>
    <m/>
    <n v="21600"/>
    <n v="24.38"/>
    <s v="People's Republic of China"/>
    <n v="17"/>
    <n v="7"/>
    <x v="1"/>
    <x v="1"/>
    <m/>
    <m/>
    <m/>
    <m/>
  </r>
  <r>
    <s v="2016-08-20"/>
    <s v="2016-08-23"/>
    <s v="2016-09-29"/>
    <s v="2016-09-29"/>
    <n v="3"/>
    <n v="40"/>
    <x v="10"/>
    <s v="DDU"/>
    <s v="AIR"/>
    <n v="1"/>
    <s v="AIR"/>
    <s v="TRUCK"/>
    <s v="FRANKFURT"/>
    <s v="1"/>
    <s v="43188/2015/20"/>
    <n v="54"/>
    <s v="AW16"/>
    <s v="FASHION WEAR INT'L (AGENT)"/>
    <s v="AIR"/>
    <n v="1"/>
    <m/>
    <n v="1248"/>
    <n v="0"/>
    <n v="0"/>
    <n v="0"/>
    <n v="24913"/>
    <n v="17.21"/>
    <s v="Bangladesh"/>
    <n v="12"/>
    <n v="5"/>
    <x v="2"/>
    <x v="1"/>
    <m/>
    <m/>
    <m/>
    <m/>
  </r>
  <r>
    <s v="2016-08-20"/>
    <s v="2016-08-29"/>
    <s v="2016-08-29"/>
    <s v="2016-08-29"/>
    <n v="9"/>
    <n v="9"/>
    <x v="11"/>
    <s v="FCA"/>
    <s v="TRUCK"/>
    <n v="1"/>
    <m/>
    <s v="TRUCK"/>
    <s v="ŁÓDŹ"/>
    <s v="1"/>
    <s v="2175/2016/2"/>
    <n v="54"/>
    <s v="AW16"/>
    <s v="FATIH TEKSTIL SANAYI"/>
    <s v="LCL"/>
    <m/>
    <n v="1"/>
    <n v="380"/>
    <n v="0"/>
    <n v="0"/>
    <n v="0"/>
    <n v="34920"/>
    <n v="27.36"/>
    <s v="Turkey"/>
    <n v="19"/>
    <n v="8"/>
    <x v="1"/>
    <x v="1"/>
    <m/>
    <m/>
    <m/>
    <m/>
  </r>
  <r>
    <s v="2016-08-20"/>
    <s v="2016-09-28"/>
    <s v="2016-10-05"/>
    <s v="2016-10-05"/>
    <n v="39"/>
    <n v="46"/>
    <x v="0"/>
    <s v="FOB"/>
    <s v="SEA"/>
    <n v="0"/>
    <s v="HLXU4320215,HLXU5237893"/>
    <s v="RAILWAY"/>
    <s v="GDAŃSK"/>
    <s v="1"/>
    <s v="707/2016/3"/>
    <n v="54"/>
    <s v="AW16"/>
    <s v="SHAOXING GOLDEN WAVE"/>
    <s v="FCL"/>
    <m/>
    <n v="1"/>
    <n v="3330"/>
    <n v="0"/>
    <n v="2"/>
    <n v="0"/>
    <n v="54917"/>
    <n v="106.46"/>
    <s v="People's Republic of China"/>
    <n v="75"/>
    <n v="32"/>
    <x v="5"/>
    <x v="5"/>
    <m/>
    <m/>
    <m/>
    <m/>
  </r>
  <r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x v="6"/>
    <x v="4"/>
    <m/>
    <m/>
    <m/>
    <m/>
  </r>
  <r>
    <s v="2016-08-21"/>
    <s v="2016-10-07"/>
    <s v="2016-10-10"/>
    <s v="2016-10-10"/>
    <n v="47"/>
    <n v="50"/>
    <x v="3"/>
    <s v="FOB"/>
    <s v="SEA"/>
    <n v="0"/>
    <s v="MSKU9972056"/>
    <s v="TRUCK"/>
    <s v="GDAŃSK"/>
    <s v="1"/>
    <s v="568/2016/7"/>
    <n v="54"/>
    <s v="AW16"/>
    <s v="FAIR TRADE INT'L (AGENT)"/>
    <s v="FCL"/>
    <m/>
    <n v="1"/>
    <n v="1193"/>
    <n v="0"/>
    <n v="0"/>
    <n v="1"/>
    <n v="25036"/>
    <n v="69.86"/>
    <s v="Bangladesh"/>
    <n v="49"/>
    <n v="21"/>
    <x v="0"/>
    <x v="0"/>
    <m/>
    <m/>
    <m/>
    <m/>
  </r>
  <r>
    <s v="2016-08-21"/>
    <s v="2016-10-07"/>
    <s v="2016-10-12"/>
    <s v="2016-10-12"/>
    <n v="47"/>
    <n v="52"/>
    <x v="3"/>
    <s v="FOB"/>
    <s v="SEA"/>
    <n v="1"/>
    <s v="PONU8080332"/>
    <s v="RAILWAY"/>
    <s v="GDAŃSK"/>
    <s v="1"/>
    <s v="43189/2015/14"/>
    <n v="54"/>
    <s v="AW16"/>
    <s v="SAILOR MOON CLOTHING LTD (AGENT)"/>
    <s v="CONSOLIDATION"/>
    <m/>
    <n v="1"/>
    <n v="534"/>
    <n v="0"/>
    <n v="0"/>
    <n v="1"/>
    <n v="5837"/>
    <n v="12.46"/>
    <s v="Bangladesh"/>
    <n v="9"/>
    <n v="4"/>
    <x v="2"/>
    <x v="1"/>
    <m/>
    <m/>
    <m/>
    <m/>
  </r>
  <r>
    <s v="2016-08-21"/>
    <s v="2016-10-07"/>
    <s v="2016-10-12"/>
    <s v="2016-10-12"/>
    <n v="47"/>
    <n v="52"/>
    <x v="3"/>
    <s v="FOB"/>
    <s v="SEA"/>
    <n v="1"/>
    <m/>
    <s v="RAILWAY"/>
    <s v="GDAŃSK"/>
    <s v="1"/>
    <s v="571/2016/14"/>
    <n v="54"/>
    <s v="AW16"/>
    <s v="FASHIONTEX (AGENT)"/>
    <s v="CONSOLIDATION"/>
    <m/>
    <n v="1"/>
    <n v="1393"/>
    <m/>
    <m/>
    <m/>
    <n v="20339"/>
    <n v="30.81"/>
    <s v="Bangladesh"/>
    <n v="22"/>
    <n v="9"/>
    <x v="1"/>
    <x v="1"/>
    <m/>
    <m/>
    <m/>
    <m/>
  </r>
  <r>
    <s v="2016-08-21"/>
    <s v="2016-10-07"/>
    <s v="2016-10-12"/>
    <s v="2016-10-12"/>
    <n v="47"/>
    <n v="52"/>
    <x v="3"/>
    <s v="FOB"/>
    <s v="SEA"/>
    <n v="1"/>
    <m/>
    <s v="RAILWAY"/>
    <s v="GDAŃSK"/>
    <s v="1"/>
    <s v="574/2016/5"/>
    <n v="54"/>
    <s v="AW16"/>
    <s v="TRANSFIGURE CLOTHING (AGENT)"/>
    <s v="CONSOLIDATION"/>
    <m/>
    <n v="1"/>
    <n v="1254"/>
    <m/>
    <m/>
    <m/>
    <n v="24269"/>
    <n v="23.51"/>
    <s v="Bangladesh"/>
    <n v="16"/>
    <n v="7"/>
    <x v="1"/>
    <x v="1"/>
    <m/>
    <m/>
    <m/>
    <m/>
  </r>
  <r>
    <s v="2016-08-23"/>
    <s v="2016-08-29"/>
    <s v="2016-09-15"/>
    <s v="2016-09-15"/>
    <n v="6"/>
    <n v="23"/>
    <x v="10"/>
    <s v="DDU"/>
    <s v="SEA-AIR"/>
    <n v="1"/>
    <s v="AIR"/>
    <s v="TRUCK"/>
    <s v="FRANKFURT"/>
    <s v="1"/>
    <s v="43185/2015/19"/>
    <n v="54"/>
    <s v="AW16"/>
    <s v="ASROTEX"/>
    <s v="AIR"/>
    <n v="1"/>
    <m/>
    <n v="1370"/>
    <n v="0"/>
    <n v="0"/>
    <n v="0"/>
    <n v="23434"/>
    <n v="22.61"/>
    <s v="Bangladesh"/>
    <n v="16"/>
    <n v="7"/>
    <x v="1"/>
    <x v="1"/>
    <m/>
    <m/>
    <m/>
    <m/>
  </r>
  <r>
    <s v="2016-08-23"/>
    <s v="2016-08-29"/>
    <s v="2016-09-15"/>
    <s v="2016-09-15"/>
    <n v="6"/>
    <n v="23"/>
    <x v="10"/>
    <s v="DDU"/>
    <s v="SEA-AIR"/>
    <n v="1"/>
    <s v="AIR"/>
    <s v="TRUCK"/>
    <s v="FRANKFURT"/>
    <s v="1"/>
    <s v="43185/2015/2"/>
    <n v="54"/>
    <s v="AW16"/>
    <s v="ASROTEX"/>
    <s v="AIR"/>
    <n v="1"/>
    <m/>
    <n v="728"/>
    <n v="0"/>
    <n v="0"/>
    <n v="0"/>
    <n v="11650"/>
    <n v="17.27"/>
    <s v="Bangladesh"/>
    <n v="12"/>
    <n v="5"/>
    <x v="2"/>
    <x v="1"/>
    <m/>
    <m/>
    <m/>
    <m/>
  </r>
  <r>
    <s v="2016-08-23"/>
    <s v="2016-09-03"/>
    <s v="2016-09-06"/>
    <s v="2016-09-06"/>
    <n v="11"/>
    <n v="14"/>
    <x v="10"/>
    <s v="DDU"/>
    <s v="RAILWAY"/>
    <n v="0"/>
    <s v="CICU9880201"/>
    <s v="RAILWAY"/>
    <s v="MAŁASZEWICZE"/>
    <s v="1"/>
    <s v="275/2016/20"/>
    <n v="54"/>
    <s v="AW16"/>
    <s v="SUMEC TEXTILE"/>
    <s v="FCL"/>
    <m/>
    <n v="1"/>
    <n v="968"/>
    <n v="0"/>
    <n v="1"/>
    <n v="0"/>
    <n v="9815"/>
    <m/>
    <s v="People's Republic of China"/>
    <n v="0"/>
    <n v="0"/>
    <x v="2"/>
    <x v="1"/>
    <m/>
    <m/>
    <m/>
    <m/>
  </r>
  <r>
    <s v="2016-08-25"/>
    <s v="2016-08-27"/>
    <s v="2016-09-06"/>
    <s v="2016-09-06"/>
    <n v="2"/>
    <n v="12"/>
    <x v="10"/>
    <s v="DDU"/>
    <s v="AIR"/>
    <n v="1"/>
    <s v="AIR"/>
    <s v="TRUCK"/>
    <s v="WARSZAWA"/>
    <s v="1"/>
    <s v="3706/2016/1"/>
    <n v="54"/>
    <s v="AW16"/>
    <s v="SEER GLOBAL LTD."/>
    <s v="AIR"/>
    <n v="1"/>
    <m/>
    <n v="248"/>
    <n v="0"/>
    <n v="0"/>
    <n v="0"/>
    <n v="4090"/>
    <m/>
    <s v="India"/>
    <n v="0"/>
    <n v="0"/>
    <x v="2"/>
    <x v="1"/>
    <m/>
    <m/>
    <m/>
    <m/>
  </r>
  <r>
    <s v="2016-08-25"/>
    <s v="2016-09-02"/>
    <s v="2016-09-05"/>
    <s v="2016-09-05"/>
    <n v="8"/>
    <n v="11"/>
    <x v="10"/>
    <s v="DDU"/>
    <s v="AIR"/>
    <n v="1"/>
    <s v="AIR"/>
    <s v="TRUCK"/>
    <s v="FRANKFURT"/>
    <s v="1"/>
    <s v="574/2016/4"/>
    <n v="54"/>
    <s v="AW16"/>
    <s v="TRANSFIGURE CLOTHING (AGENT)"/>
    <s v="AIR"/>
    <n v="1"/>
    <m/>
    <n v="547"/>
    <n v="0"/>
    <n v="0"/>
    <n v="0"/>
    <n v="9063"/>
    <m/>
    <s v="Bangladesh"/>
    <n v="0"/>
    <n v="0"/>
    <x v="2"/>
    <x v="1"/>
    <m/>
    <m/>
    <m/>
    <m/>
  </r>
  <r>
    <s v="2016-08-25"/>
    <s v="2016-09-06"/>
    <s v="2016-09-09"/>
    <s v="2016-09-09"/>
    <n v="12"/>
    <n v="15"/>
    <x v="10"/>
    <s v="DDU"/>
    <s v="RAILWAY"/>
    <n v="0"/>
    <s v="CICU9913049"/>
    <s v="RAILWAY"/>
    <s v="MAŁASZEWICZE"/>
    <s v="1"/>
    <s v="275/2016/4"/>
    <n v="54"/>
    <s v="AW16"/>
    <s v="SUMEC TEXTILE"/>
    <s v="FCL"/>
    <m/>
    <n v="1"/>
    <n v="465"/>
    <n v="1"/>
    <n v="0"/>
    <n v="0"/>
    <n v="4736"/>
    <m/>
    <s v="People's Republic of China"/>
    <n v="0"/>
    <n v="0"/>
    <x v="2"/>
    <x v="1"/>
    <m/>
    <m/>
    <m/>
    <m/>
  </r>
  <r>
    <s v="2016-08-25"/>
    <s v="2016-09-08"/>
    <s v="2016-09-12"/>
    <s v="2016-09-12"/>
    <n v="14"/>
    <n v="18"/>
    <x v="10"/>
    <s v="DDU"/>
    <s v="RAILWAY"/>
    <n v="1"/>
    <s v="WSCU9013176"/>
    <s v="RAILWAY"/>
    <s v="MAŁASZEWICZE"/>
    <s v="1"/>
    <s v="2581/2016/3"/>
    <n v="52"/>
    <s v="AW16"/>
    <s v="XIAMEN KINGLAND"/>
    <s v="CONSOLIDATION"/>
    <m/>
    <n v="1"/>
    <n v="234"/>
    <n v="0"/>
    <n v="1"/>
    <n v="0"/>
    <n v="1832"/>
    <m/>
    <s v="People's Republic of China"/>
    <n v="0"/>
    <n v="0"/>
    <x v="2"/>
    <x v="1"/>
    <m/>
    <m/>
    <m/>
    <m/>
  </r>
  <r>
    <s v="2016-08-25"/>
    <s v="2016-09-08"/>
    <s v="2016-09-12"/>
    <s v="2016-09-12"/>
    <n v="14"/>
    <n v="18"/>
    <x v="10"/>
    <s v="DDU"/>
    <s v="RAILWAY"/>
    <n v="1"/>
    <m/>
    <s v="RAILWAY"/>
    <s v="MAŁASZEWICZE"/>
    <s v="1"/>
    <s v="278/2016/12"/>
    <n v="54"/>
    <s v="AW16"/>
    <s v="XIAMEN KINGLAND"/>
    <s v="CONSOLIDATION"/>
    <m/>
    <n v="1"/>
    <n v="1495"/>
    <m/>
    <m/>
    <m/>
    <n v="23215"/>
    <m/>
    <s v="People's Republic of China"/>
    <n v="0"/>
    <n v="0"/>
    <x v="2"/>
    <x v="1"/>
    <m/>
    <m/>
    <m/>
    <m/>
  </r>
  <r>
    <s v="2016-08-25"/>
    <s v="2016-10-14"/>
    <s v="2016-10-20"/>
    <s v="2016-10-20"/>
    <n v="50"/>
    <n v="56"/>
    <x v="3"/>
    <s v="FOB"/>
    <s v="SEA"/>
    <n v="1"/>
    <s v="MRKU0403674"/>
    <s v="RAILWAY"/>
    <s v="GDYNIA"/>
    <s v="1"/>
    <s v="13227/2016/2"/>
    <n v="54"/>
    <s v="AW16"/>
    <s v="COTTON ZONE LTD."/>
    <s v="CONSOLIDATION"/>
    <m/>
    <n v="1"/>
    <n v="265"/>
    <n v="0"/>
    <n v="1"/>
    <n v="0"/>
    <n v="4609"/>
    <n v="3.29"/>
    <s v="Bangladesh"/>
    <n v="2"/>
    <n v="1"/>
    <x v="2"/>
    <x v="1"/>
    <m/>
    <m/>
    <m/>
    <m/>
  </r>
  <r>
    <s v="2016-08-25"/>
    <s v="2016-10-14"/>
    <s v="2016-10-20"/>
    <s v="2016-10-20"/>
    <n v="50"/>
    <n v="56"/>
    <x v="3"/>
    <s v="FOB"/>
    <s v="SEA"/>
    <n v="1"/>
    <m/>
    <s v="RAILWAY"/>
    <s v="GDYNIA"/>
    <s v="1"/>
    <s v="43189/2015/15"/>
    <n v="54"/>
    <s v="AW16"/>
    <s v="SAILOR MOON CLOTHING LTD (AGENT)"/>
    <s v="CONSOLIDATION"/>
    <m/>
    <n v="1"/>
    <n v="968"/>
    <m/>
    <m/>
    <m/>
    <n v="11942"/>
    <n v="28.34"/>
    <s v="Bangladesh"/>
    <n v="20"/>
    <n v="9"/>
    <x v="1"/>
    <x v="1"/>
    <m/>
    <m/>
    <m/>
    <m/>
  </r>
  <r>
    <s v="2016-08-25"/>
    <s v="2016-10-14"/>
    <s v="2016-10-20"/>
    <s v="2016-10-20"/>
    <n v="50"/>
    <n v="56"/>
    <x v="3"/>
    <s v="FOB"/>
    <s v="SEA"/>
    <n v="1"/>
    <m/>
    <s v="RAILWAY"/>
    <s v="GDYNIA"/>
    <s v="1"/>
    <s v="571/2016/15"/>
    <n v="54"/>
    <s v="AW16"/>
    <s v="FASHIONTEX (AGENT)"/>
    <s v="CONSOLIDATION"/>
    <m/>
    <n v="1"/>
    <n v="255"/>
    <m/>
    <m/>
    <m/>
    <n v="4011"/>
    <n v="4.05"/>
    <s v="Bangladesh"/>
    <n v="3"/>
    <n v="1"/>
    <x v="2"/>
    <x v="1"/>
    <m/>
    <m/>
    <m/>
    <m/>
  </r>
  <r>
    <s v="2016-08-25"/>
    <s v="2016-10-14"/>
    <s v="2016-10-20"/>
    <s v="2016-10-20"/>
    <n v="50"/>
    <n v="56"/>
    <x v="3"/>
    <s v="FOB"/>
    <s v="SEA"/>
    <n v="1"/>
    <m/>
    <s v="RAILWAY"/>
    <s v="GDYNIA"/>
    <s v="1"/>
    <s v="697/2016/25"/>
    <n v="54"/>
    <s v="AW16"/>
    <s v="TEXZAM INTERNATIONAL (AGENT)"/>
    <s v="CONSOLIDATION"/>
    <m/>
    <n v="1"/>
    <n v="603"/>
    <m/>
    <m/>
    <m/>
    <n v="8362"/>
    <n v="12.97"/>
    <s v="Bangladesh"/>
    <n v="9"/>
    <n v="4"/>
    <x v="2"/>
    <x v="1"/>
    <m/>
    <m/>
    <m/>
    <m/>
  </r>
  <r>
    <s v="2016-08-25"/>
    <s v="2016-10-14"/>
    <s v="2016-10-20"/>
    <s v="2016-10-20"/>
    <n v="50"/>
    <n v="56"/>
    <x v="3"/>
    <s v="FOB"/>
    <s v="SEA"/>
    <n v="1"/>
    <m/>
    <s v="RAILWAY"/>
    <s v="GDYNIA"/>
    <s v="1"/>
    <s v="697/2016/4"/>
    <n v="54"/>
    <s v="AW16"/>
    <s v="TEXZAM INTERNATIONAL (AGENT)"/>
    <s v="CONSOLIDATION"/>
    <m/>
    <n v="1"/>
    <n v="298"/>
    <m/>
    <m/>
    <m/>
    <n v="4024"/>
    <n v="8.43"/>
    <s v="Bangladesh"/>
    <n v="6"/>
    <n v="3"/>
    <x v="2"/>
    <x v="1"/>
    <m/>
    <m/>
    <m/>
    <m/>
  </r>
  <r>
    <s v="2016-08-26"/>
    <s v="2016-08-28"/>
    <s v="2016-08-31"/>
    <s v="2016-08-31"/>
    <n v="2"/>
    <n v="5"/>
    <x v="10"/>
    <s v="DDU"/>
    <s v="AIR"/>
    <n v="1"/>
    <s v="AIR"/>
    <s v="TRUCK"/>
    <s v="WARSZAWA"/>
    <s v="1"/>
    <s v="577/2016/3"/>
    <n v="54"/>
    <s v="AW16"/>
    <s v="NINGBO MIAORUI"/>
    <s v="AIR"/>
    <n v="1"/>
    <m/>
    <n v="504"/>
    <n v="0"/>
    <n v="0"/>
    <n v="0"/>
    <n v="8090"/>
    <n v="11.89"/>
    <s v="People's Republic of China"/>
    <n v="8"/>
    <n v="4"/>
    <x v="2"/>
    <x v="1"/>
    <m/>
    <m/>
    <m/>
    <m/>
  </r>
  <r>
    <s v="2016-08-26"/>
    <s v="2016-09-30"/>
    <s v="2016-10-06"/>
    <s v="2016-10-06"/>
    <n v="35"/>
    <n v="41"/>
    <x v="0"/>
    <s v="FOB"/>
    <s v="SEA"/>
    <n v="0"/>
    <s v="MRKU0181330,MRKU1023010,MSKU6356550"/>
    <s v="RAILWAY"/>
    <s v="GDAŃSK"/>
    <s v="1"/>
    <s v="577/2016/5"/>
    <n v="54"/>
    <s v="AW16"/>
    <s v="NINGBO MIAORUI"/>
    <s v="FCL"/>
    <m/>
    <n v="1"/>
    <n v="3407"/>
    <n v="0"/>
    <n v="3"/>
    <n v="0"/>
    <n v="57354"/>
    <n v="135.11000000000001"/>
    <s v="People's Republic of China"/>
    <n v="95"/>
    <n v="41"/>
    <x v="5"/>
    <x v="5"/>
    <m/>
    <m/>
    <m/>
    <m/>
  </r>
  <r>
    <m/>
    <m/>
    <m/>
    <m/>
    <m/>
    <m/>
    <x v="6"/>
    <m/>
    <m/>
    <m/>
    <m/>
    <m/>
    <m/>
    <m/>
    <m/>
    <m/>
    <m/>
    <m/>
    <m/>
    <m/>
    <m/>
    <m/>
    <m/>
    <m/>
    <m/>
    <m/>
    <m/>
    <s v="People's Republic of China"/>
    <n v="0"/>
    <n v="0"/>
    <x v="5"/>
    <x v="4"/>
    <m/>
    <m/>
    <m/>
    <m/>
  </r>
  <r>
    <s v="2016-08-26"/>
    <s v="2016-09-30"/>
    <s v="2016-10-07"/>
    <s v="2016-10-07"/>
    <n v="35"/>
    <n v="42"/>
    <x v="0"/>
    <s v="FOB"/>
    <s v="SEA"/>
    <n v="1"/>
    <s v="LCL"/>
    <s v="TRUCK"/>
    <s v="GDAŃSK"/>
    <s v="1"/>
    <s v="3520/2016/3"/>
    <n v="54"/>
    <s v="AW16"/>
    <s v="NINGBO YINZHOU VANDK"/>
    <s v="LCL"/>
    <m/>
    <n v="1"/>
    <n v="299"/>
    <n v="0"/>
    <n v="0"/>
    <n v="0"/>
    <n v="3809"/>
    <n v="6.04"/>
    <s v="People's Republic of China"/>
    <n v="4"/>
    <n v="2"/>
    <x v="2"/>
    <x v="1"/>
    <m/>
    <m/>
    <m/>
    <m/>
  </r>
  <r>
    <s v="2016-08-26"/>
    <s v="2016-10-08"/>
    <s v="2016-10-13"/>
    <s v="2016-10-13"/>
    <n v="43"/>
    <n v="48"/>
    <x v="1"/>
    <s v="FOB"/>
    <s v="SEA"/>
    <n v="0"/>
    <s v="TCLU4145145"/>
    <s v="TRUCK"/>
    <s v="GDAŃSK"/>
    <s v="1"/>
    <s v="8343/2016/5"/>
    <n v="51"/>
    <s v="AW16"/>
    <s v="ANHUI TECHNOLOGY I/E"/>
    <s v="FCL"/>
    <m/>
    <n v="1"/>
    <n v="1093"/>
    <n v="0"/>
    <n v="1"/>
    <n v="0"/>
    <n v="12080"/>
    <n v="35.409999999999997"/>
    <s v="People's Republic of China"/>
    <n v="25"/>
    <n v="11"/>
    <x v="1"/>
    <x v="1"/>
    <m/>
    <m/>
    <m/>
    <m/>
  </r>
  <r>
    <s v="2016-08-27"/>
    <s v="2016-09-07"/>
    <s v="2016-09-13"/>
    <s v="2016-09-13"/>
    <n v="11"/>
    <n v="17"/>
    <x v="10"/>
    <s v="DDU"/>
    <s v="RAILWAY"/>
    <n v="0"/>
    <s v="WSCU8626044"/>
    <s v="RAILWAY"/>
    <s v="MAŁASZEWICZE"/>
    <s v="1"/>
    <s v="1037/2016/3"/>
    <n v="54"/>
    <s v="AW16"/>
    <s v="QUANZHOU CEREALS O&amp;F"/>
    <s v="FCL"/>
    <m/>
    <n v="1"/>
    <n v="2621"/>
    <n v="0"/>
    <n v="1"/>
    <n v="0"/>
    <n v="43465"/>
    <m/>
    <s v="People's Republic of China"/>
    <n v="0"/>
    <n v="0"/>
    <x v="2"/>
    <x v="1"/>
    <m/>
    <m/>
    <m/>
    <m/>
  </r>
  <r>
    <s v="2016-08-28"/>
    <s v="2016-09-02"/>
    <s v="2016-09-08"/>
    <s v="2016-09-08"/>
    <n v="5"/>
    <n v="11"/>
    <x v="10"/>
    <s v="DDU"/>
    <s v="AIR"/>
    <n v="1"/>
    <s v="AIR"/>
    <s v="TRUCK"/>
    <s v="WARSZAWA"/>
    <s v="1"/>
    <s v="1019/2016/3"/>
    <n v="54"/>
    <s v="AW16"/>
    <s v="TEX FASHION GLOBAL (AGENT)"/>
    <s v="AIR"/>
    <n v="1"/>
    <m/>
    <n v="449"/>
    <n v="0"/>
    <n v="0"/>
    <n v="0"/>
    <n v="5335"/>
    <m/>
    <s v="Bangladesh"/>
    <n v="0"/>
    <n v="0"/>
    <x v="2"/>
    <x v="1"/>
    <m/>
    <m/>
    <m/>
    <m/>
  </r>
  <r>
    <s v="2016-08-30"/>
    <s v="2016-09-07"/>
    <s v="2016-09-09"/>
    <s v="2016-09-09"/>
    <n v="8"/>
    <n v="10"/>
    <x v="10"/>
    <s v="DDU"/>
    <s v="AIR"/>
    <n v="1"/>
    <s v="AIR"/>
    <s v="TRUCK"/>
    <s v="WARSZAWA"/>
    <s v="1"/>
    <s v="42575/2015/19"/>
    <n v="54"/>
    <s v="AW16"/>
    <s v="PADMA SATEL ARAB"/>
    <s v="AIR"/>
    <n v="1"/>
    <m/>
    <n v="542"/>
    <n v="0"/>
    <n v="0"/>
    <n v="0"/>
    <n v="6478"/>
    <m/>
    <s v="Bangladesh"/>
    <n v="0"/>
    <n v="0"/>
    <x v="2"/>
    <x v="1"/>
    <m/>
    <m/>
    <m/>
    <m/>
  </r>
  <r>
    <s v="2016-08-30"/>
    <s v="2016-09-07"/>
    <s v="2016-09-27"/>
    <s v="2016-09-27"/>
    <n v="8"/>
    <n v="28"/>
    <x v="10"/>
    <s v="DDU"/>
    <s v="SEA-AIR"/>
    <n v="1"/>
    <s v="AIR"/>
    <s v="TRUCK"/>
    <s v="FRANKFURT"/>
    <s v="1"/>
    <s v="697/2016/27"/>
    <n v="54"/>
    <s v="AW16"/>
    <s v="TEXZAM INTERNATIONAL (AGENT)"/>
    <s v="AIR"/>
    <n v="1"/>
    <m/>
    <n v="593"/>
    <n v="0"/>
    <n v="0"/>
    <n v="0"/>
    <n v="14595"/>
    <n v="44.49"/>
    <s v="Bangladesh"/>
    <n v="31"/>
    <n v="13"/>
    <x v="0"/>
    <x v="1"/>
    <m/>
    <m/>
    <m/>
    <m/>
  </r>
  <r>
    <s v="2016-08-30"/>
    <s v="2016-10-14"/>
    <s v="2016-10-19"/>
    <s v="2016-10-19"/>
    <n v="45"/>
    <n v="50"/>
    <x v="3"/>
    <s v="FOB"/>
    <s v="SEA"/>
    <n v="1"/>
    <s v="MRKU8228860"/>
    <s v="TRUCK"/>
    <s v="GDYNIA"/>
    <s v="1"/>
    <s v="43188/2015/28"/>
    <n v="54"/>
    <s v="AW16"/>
    <s v="FASHION WEAR INT'L (AGENT)"/>
    <s v="CONSOLIDATION"/>
    <m/>
    <n v="1"/>
    <n v="255"/>
    <n v="1"/>
    <n v="0"/>
    <n v="0"/>
    <n v="4503"/>
    <n v="3.28"/>
    <s v="Bangladesh"/>
    <n v="2"/>
    <n v="1"/>
    <x v="2"/>
    <x v="1"/>
    <m/>
    <m/>
    <m/>
    <m/>
  </r>
  <r>
    <s v="2016-08-30"/>
    <s v="2016-10-14"/>
    <s v="2016-10-19"/>
    <s v="2016-10-19"/>
    <n v="45"/>
    <n v="50"/>
    <x v="3"/>
    <s v="FOB"/>
    <s v="SEA"/>
    <n v="1"/>
    <m/>
    <s v="TRUCK"/>
    <s v="GDYNIA"/>
    <s v="1"/>
    <s v="697/2016/29"/>
    <n v="54"/>
    <s v="AW16"/>
    <s v="TEXZAM INTERNATIONAL (AGENT)"/>
    <s v="CONSOLIDATION"/>
    <m/>
    <n v="1"/>
    <n v="469"/>
    <m/>
    <m/>
    <m/>
    <n v="9126"/>
    <n v="19.399999999999999"/>
    <s v="Bangladesh"/>
    <n v="14"/>
    <n v="6"/>
    <x v="2"/>
    <x v="1"/>
    <m/>
    <m/>
    <m/>
    <m/>
  </r>
  <r>
    <s v="2016-08-30"/>
    <s v="2016-10-14"/>
    <s v="2016-10-19"/>
    <s v="2016-10-19"/>
    <n v="45"/>
    <n v="50"/>
    <x v="3"/>
    <s v="FOB"/>
    <s v="SEA"/>
    <n v="1"/>
    <s v="MRKU8644600"/>
    <s v="TRUCK"/>
    <s v="GDYNIA"/>
    <s v="1"/>
    <s v="571/2016/5"/>
    <n v="54"/>
    <s v="AW16"/>
    <s v="FASHIONTEX (AGENT)"/>
    <s v="CONSOLIDATION"/>
    <m/>
    <n v="1"/>
    <n v="493"/>
    <n v="1"/>
    <n v="0"/>
    <n v="0"/>
    <n v="5460"/>
    <n v="13.34"/>
    <s v="Bangladesh"/>
    <n v="9"/>
    <n v="4"/>
    <x v="2"/>
    <x v="1"/>
    <m/>
    <m/>
    <m/>
    <m/>
  </r>
  <r>
    <s v="2016-08-30"/>
    <s v="2016-10-14"/>
    <s v="2016-10-19"/>
    <s v="2016-10-19"/>
    <n v="45"/>
    <n v="50"/>
    <x v="3"/>
    <s v="FOB"/>
    <s v="SEA"/>
    <n v="1"/>
    <m/>
    <s v="TRUCK"/>
    <s v="GDYNIA"/>
    <s v="1"/>
    <s v="697/2016/30"/>
    <n v="54"/>
    <s v="AW16"/>
    <s v="TEXZAM INTERNATIONAL (AGENT)"/>
    <s v="CONSOLIDATION"/>
    <m/>
    <n v="1"/>
    <n v="558"/>
    <m/>
    <m/>
    <m/>
    <n v="7532"/>
    <n v="12.34"/>
    <s v="Bangladesh"/>
    <n v="9"/>
    <n v="4"/>
    <x v="2"/>
    <x v="1"/>
    <m/>
    <m/>
    <m/>
    <m/>
  </r>
  <r>
    <s v="2016-08-31"/>
    <s v="2016-10-07"/>
    <s v="2016-10-12"/>
    <s v="2016-10-12"/>
    <n v="37"/>
    <n v="42"/>
    <x v="5"/>
    <s v="FOB"/>
    <s v="SEA"/>
    <n v="0"/>
    <s v="MRKU7232193"/>
    <s v="RAILWAY"/>
    <s v="GDAŃSK"/>
    <s v="1"/>
    <s v="43183/2015/4"/>
    <n v="54"/>
    <s v="AW16"/>
    <s v="KARTHIKAI TEXTILE"/>
    <s v="FCL"/>
    <m/>
    <n v="1"/>
    <n v="458"/>
    <n v="1"/>
    <n v="0"/>
    <n v="0"/>
    <n v="10067"/>
    <n v="11.45"/>
    <s v="India"/>
    <n v="8"/>
    <n v="3"/>
    <x v="2"/>
    <x v="1"/>
    <m/>
    <m/>
    <m/>
    <m/>
  </r>
  <r>
    <s v="2016-09-01"/>
    <s v="2016-09-06"/>
    <s v="2016-09-12"/>
    <s v="2016-09-12"/>
    <n v="5"/>
    <n v="11"/>
    <x v="10"/>
    <s v="DDU"/>
    <s v="AIR"/>
    <n v="1"/>
    <s v="AIR"/>
    <s v="TRUCK"/>
    <s v="WARSZAWA"/>
    <s v="1"/>
    <s v="43186/2015/6"/>
    <n v="54"/>
    <s v="AW16"/>
    <s v="AZAD INT'L CLOTHING"/>
    <s v="AIR"/>
    <n v="1"/>
    <m/>
    <n v="515"/>
    <n v="0"/>
    <n v="0"/>
    <n v="0"/>
    <n v="8182"/>
    <m/>
    <s v="Islamic Republic of Pakistan"/>
    <n v="0"/>
    <n v="0"/>
    <x v="2"/>
    <x v="1"/>
    <m/>
    <m/>
    <m/>
    <m/>
  </r>
  <r>
    <s v="2016-09-01"/>
    <s v="2016-09-13"/>
    <s v="2016-09-14"/>
    <s v="2016-09-14"/>
    <n v="12"/>
    <n v="13"/>
    <x v="10"/>
    <s v="DDU"/>
    <s v="RAILWAY"/>
    <n v="0"/>
    <s v="ARDU5010970"/>
    <s v="RAILWAY"/>
    <s v="MAŁASZEWICZE"/>
    <s v="1"/>
    <s v="577/2016/24"/>
    <n v="54"/>
    <s v="AW16"/>
    <s v="NINGBO MIAORUI"/>
    <s v="FCL"/>
    <m/>
    <n v="1"/>
    <n v="1559"/>
    <n v="0"/>
    <n v="1"/>
    <n v="0"/>
    <n v="29269"/>
    <n v="55.96"/>
    <s v="People's Republic of China"/>
    <n v="39"/>
    <n v="17"/>
    <x v="0"/>
    <x v="0"/>
    <m/>
    <m/>
    <m/>
    <m/>
  </r>
  <r>
    <s v="2016-09-02"/>
    <s v="2016-09-04"/>
    <s v="2016-09-16"/>
    <s v="2016-09-16"/>
    <n v="2"/>
    <n v="14"/>
    <x v="10"/>
    <s v="DDU"/>
    <s v="AIR"/>
    <n v="1"/>
    <s v="AIR"/>
    <s v="TRUCK"/>
    <s v="FRANKFURT"/>
    <s v="1"/>
    <s v="43187/2015/7"/>
    <n v="54"/>
    <s v="AW16"/>
    <s v="DAZ INTERNATIONAL (AGENT)"/>
    <s v="AIR"/>
    <n v="1"/>
    <m/>
    <n v="661"/>
    <n v="0"/>
    <n v="0"/>
    <n v="0"/>
    <n v="11597"/>
    <m/>
    <s v="Bangladesh"/>
    <n v="0"/>
    <n v="0"/>
    <x v="2"/>
    <x v="1"/>
    <m/>
    <m/>
    <m/>
    <m/>
  </r>
  <r>
    <s v="2016-09-02"/>
    <s v="2016-09-04"/>
    <s v="2016-09-16"/>
    <s v="2016-09-16"/>
    <n v="2"/>
    <n v="14"/>
    <x v="10"/>
    <s v="DDU"/>
    <s v="AIR"/>
    <n v="1"/>
    <s v="AIR"/>
    <s v="TRUCK"/>
    <s v="FRANKFURT"/>
    <s v="1"/>
    <s v="43187/2015/8"/>
    <n v="54"/>
    <s v="AW16"/>
    <s v="DAZ INTERNATIONAL (AGENT)"/>
    <s v="AIR"/>
    <n v="1"/>
    <m/>
    <n v="624"/>
    <n v="0"/>
    <n v="0"/>
    <n v="0"/>
    <n v="11847"/>
    <m/>
    <s v="Bangladesh"/>
    <n v="0"/>
    <n v="0"/>
    <x v="2"/>
    <x v="1"/>
    <m/>
    <m/>
    <m/>
    <m/>
  </r>
  <r>
    <s v="2016-09-02"/>
    <s v="2016-10-07"/>
    <s v="2016-10-12"/>
    <s v="2016-10-12"/>
    <n v="35"/>
    <n v="40"/>
    <x v="5"/>
    <s v="FOB"/>
    <s v="SEA"/>
    <n v="0"/>
    <s v="MSKU3833855"/>
    <s v="RAILWAY"/>
    <s v="GDAŃSK"/>
    <s v="1"/>
    <s v="43190/2015/5"/>
    <n v="54"/>
    <s v="AW16"/>
    <s v="BLOOM CLOTHING CO. (AGENT)"/>
    <s v="FCL"/>
    <m/>
    <n v="1"/>
    <n v="873"/>
    <n v="1"/>
    <n v="0"/>
    <n v="0"/>
    <n v="16800"/>
    <n v="15.41"/>
    <s v="India"/>
    <n v="11"/>
    <n v="5"/>
    <x v="2"/>
    <x v="1"/>
    <m/>
    <m/>
    <m/>
    <m/>
  </r>
  <r>
    <s v="2016-09-03"/>
    <s v="2016-09-06"/>
    <s v="2016-09-13"/>
    <s v="2016-09-13"/>
    <n v="3"/>
    <n v="10"/>
    <x v="10"/>
    <s v="DDU"/>
    <s v="AIR"/>
    <n v="1"/>
    <s v="AIR"/>
    <s v="TRUCK"/>
    <s v="WARSZAWA"/>
    <s v="1"/>
    <s v="716/2016/3"/>
    <n v="54"/>
    <s v="AW16"/>
    <s v="LICHEE APPAREL (AGENT)"/>
    <s v="AIR"/>
    <n v="1"/>
    <m/>
    <n v="909"/>
    <n v="0"/>
    <n v="0"/>
    <n v="0"/>
    <n v="13485"/>
    <m/>
    <s v="India"/>
    <n v="0"/>
    <n v="0"/>
    <x v="2"/>
    <x v="1"/>
    <m/>
    <m/>
    <m/>
    <m/>
  </r>
  <r>
    <s v="2016-09-03"/>
    <s v="2016-09-06"/>
    <s v="2016-09-16"/>
    <s v="2016-09-16"/>
    <n v="3"/>
    <n v="13"/>
    <x v="10"/>
    <s v="DDU"/>
    <s v="AIR"/>
    <n v="1"/>
    <s v="AIR"/>
    <s v="TRUCK"/>
    <s v="WARSZAWA"/>
    <s v="1"/>
    <s v="5344/2016/3"/>
    <n v="54"/>
    <s v="AW16"/>
    <s v="S.B.KNITTING LTD."/>
    <s v="AIR"/>
    <n v="1"/>
    <m/>
    <n v="302"/>
    <n v="0"/>
    <n v="0"/>
    <n v="0"/>
    <n v="7210"/>
    <n v="4.62"/>
    <s v="Bangladesh"/>
    <n v="3"/>
    <n v="1"/>
    <x v="2"/>
    <x v="1"/>
    <m/>
    <m/>
    <m/>
    <m/>
  </r>
  <r>
    <s v="2016-09-04"/>
    <s v="2016-10-05"/>
    <s v="2016-10-25"/>
    <s v="2016-10-25"/>
    <n v="31"/>
    <n v="51"/>
    <x v="5"/>
    <s v="FOB"/>
    <s v="SEA"/>
    <n v="1"/>
    <s v="LCL"/>
    <s v="TRUCK"/>
    <s v="HAMBURG"/>
    <s v="1"/>
    <s v="716/2016/14"/>
    <n v="54"/>
    <s v="AW16"/>
    <s v="LICHEE APPAREL (AGENT)"/>
    <s v="LCL"/>
    <m/>
    <n v="1"/>
    <n v="236"/>
    <n v="0"/>
    <n v="0"/>
    <n v="0"/>
    <n v="4323"/>
    <n v="4"/>
    <s v="India"/>
    <n v="3"/>
    <n v="1"/>
    <x v="2"/>
    <x v="1"/>
    <m/>
    <m/>
    <m/>
    <m/>
  </r>
  <r>
    <s v="2016-09-05"/>
    <s v="2016-09-07"/>
    <s v="2016-09-13"/>
    <s v="2016-09-13"/>
    <n v="2"/>
    <n v="8"/>
    <x v="10"/>
    <s v="DDU"/>
    <s v="AIR"/>
    <n v="1"/>
    <s v="AIR"/>
    <s v="TRUCK"/>
    <s v="WARSZAWA"/>
    <s v="1"/>
    <s v="606/2016/6"/>
    <n v="54"/>
    <s v="AW16"/>
    <s v="ALEMA TEXTILE LTD."/>
    <s v="AIR"/>
    <n v="1"/>
    <m/>
    <n v="207"/>
    <n v="0"/>
    <n v="0"/>
    <n v="0"/>
    <n v="4085"/>
    <m/>
    <s v="Bangladesh"/>
    <n v="0"/>
    <n v="0"/>
    <x v="2"/>
    <x v="1"/>
    <m/>
    <m/>
    <m/>
    <m/>
  </r>
  <r>
    <s v="2016-09-06"/>
    <s v="2016-09-08"/>
    <s v="2016-09-28"/>
    <s v="2016-09-28"/>
    <n v="2"/>
    <n v="22"/>
    <x v="10"/>
    <s v="DDU"/>
    <s v="AIR"/>
    <n v="1"/>
    <s v="AIR"/>
    <s v="TRUCK"/>
    <s v="WARSZAWA"/>
    <s v="1"/>
    <s v="43188/2015/25"/>
    <n v="54"/>
    <s v="AW16"/>
    <s v="FASHION WEAR INT'L (AGENT)"/>
    <s v="AIR"/>
    <n v="1"/>
    <m/>
    <n v="1202"/>
    <n v="0"/>
    <n v="0"/>
    <n v="0"/>
    <n v="28902"/>
    <m/>
    <s v="Bangladesh"/>
    <n v="0"/>
    <n v="0"/>
    <x v="2"/>
    <x v="1"/>
    <m/>
    <m/>
    <m/>
    <m/>
  </r>
  <r>
    <s v="2016-09-06"/>
    <s v="2016-09-16"/>
    <s v="2016-10-04"/>
    <s v="2016-10-04"/>
    <n v="10"/>
    <n v="28"/>
    <x v="10"/>
    <s v="DDU"/>
    <s v="SEA-AIR"/>
    <n v="1"/>
    <s v="AIR"/>
    <s v="TRUCK"/>
    <s v="WARSZAWA"/>
    <s v="1"/>
    <s v="43185/2015/20"/>
    <n v="54"/>
    <s v="AW16"/>
    <s v="ASROTEX"/>
    <s v="AIR"/>
    <n v="1"/>
    <m/>
    <n v="887"/>
    <n v="0"/>
    <n v="0"/>
    <n v="0"/>
    <n v="15172"/>
    <n v="17.760000000000002"/>
    <s v="Bangladesh"/>
    <n v="12"/>
    <n v="5"/>
    <x v="2"/>
    <x v="1"/>
    <m/>
    <m/>
    <m/>
    <m/>
  </r>
  <r>
    <s v="2016-09-06"/>
    <s v="2016-09-16"/>
    <s v="2016-10-04"/>
    <s v="2016-10-04"/>
    <n v="10"/>
    <n v="28"/>
    <x v="10"/>
    <s v="DDU"/>
    <s v="SEA-AIR"/>
    <n v="1"/>
    <s v="AIR"/>
    <s v="TRUCK"/>
    <s v="WARSZAWA"/>
    <s v="1"/>
    <s v="43185/2015/21"/>
    <n v="54"/>
    <s v="AW16"/>
    <s v="ASROTEX"/>
    <s v="AIR"/>
    <n v="1"/>
    <m/>
    <n v="874"/>
    <n v="0"/>
    <n v="0"/>
    <n v="0"/>
    <n v="14417"/>
    <n v="20.34"/>
    <s v="Bangladesh"/>
    <n v="14"/>
    <n v="6"/>
    <x v="2"/>
    <x v="1"/>
    <m/>
    <m/>
    <m/>
    <m/>
  </r>
  <r>
    <s v="2016-09-06"/>
    <s v="2016-09-16"/>
    <s v="2016-10-04"/>
    <s v="2016-10-04"/>
    <n v="10"/>
    <n v="28"/>
    <x v="10"/>
    <s v="DDU"/>
    <s v="SEA-AIR"/>
    <n v="1"/>
    <s v="AIR"/>
    <s v="TRUCK"/>
    <s v="WARSZAWA"/>
    <s v="1"/>
    <s v="43185/2015/22"/>
    <n v="54"/>
    <s v="AW16"/>
    <s v="ASROTEX"/>
    <s v="AIR"/>
    <n v="1"/>
    <m/>
    <n v="844"/>
    <n v="0"/>
    <n v="0"/>
    <n v="0"/>
    <n v="16105"/>
    <n v="14.99"/>
    <s v="Bangladesh"/>
    <n v="10"/>
    <n v="4"/>
    <x v="2"/>
    <x v="1"/>
    <m/>
    <m/>
    <m/>
    <m/>
  </r>
  <r>
    <s v="2016-09-06"/>
    <s v="2016-09-19"/>
    <s v="2016-09-23"/>
    <s v="2016-09-23"/>
    <n v="13"/>
    <n v="17"/>
    <x v="10"/>
    <s v="DDU"/>
    <s v="RAILWAY"/>
    <n v="1"/>
    <s v="LCL"/>
    <s v="RAILWAY"/>
    <s v="MAŁASZEWICZE"/>
    <s v="1"/>
    <s v="275/2016/22"/>
    <n v="54"/>
    <s v="AW16"/>
    <s v="SUMEC TEXTILE"/>
    <s v="LCL"/>
    <m/>
    <n v="1"/>
    <n v="280"/>
    <n v="0"/>
    <n v="0"/>
    <n v="0"/>
    <n v="3365"/>
    <n v="8.41"/>
    <s v="People's Republic of China"/>
    <n v="6"/>
    <n v="3"/>
    <x v="2"/>
    <x v="1"/>
    <m/>
    <m/>
    <m/>
    <m/>
  </r>
  <r>
    <s v="2016-09-07"/>
    <s v="2016-09-11"/>
    <s v="2016-09-20"/>
    <s v="2016-09-20"/>
    <n v="4"/>
    <n v="13"/>
    <x v="10"/>
    <s v="DDU"/>
    <s v="AIR"/>
    <n v="1"/>
    <s v="AIR"/>
    <s v="TRUCK"/>
    <s v="WARSZAWA"/>
    <s v="1"/>
    <s v="568/2016/31"/>
    <n v="54"/>
    <s v="AW16"/>
    <s v="FAIR TRADE INT'L (AGENT)"/>
    <s v="AIR"/>
    <n v="1"/>
    <m/>
    <n v="7"/>
    <n v="0"/>
    <n v="0"/>
    <n v="0"/>
    <n v="160"/>
    <m/>
    <s v="Bangladesh"/>
    <n v="0"/>
    <n v="0"/>
    <x v="2"/>
    <x v="1"/>
    <m/>
    <m/>
    <m/>
    <m/>
  </r>
  <r>
    <s v="2016-09-07"/>
    <s v="2016-09-21"/>
    <s v="2016-09-29"/>
    <s v="2016-09-29"/>
    <n v="14"/>
    <n v="22"/>
    <x v="10"/>
    <s v="DDU"/>
    <s v="SEA-AIR"/>
    <n v="1"/>
    <s v="AIR"/>
    <s v="TRUCK"/>
    <s v="WARSZAWA"/>
    <s v="1"/>
    <s v="7694/2016/2"/>
    <n v="54"/>
    <s v="AW16"/>
    <s v="GLARE FASHIONS LTD."/>
    <s v="AIR"/>
    <n v="1"/>
    <m/>
    <n v="499"/>
    <n v="0"/>
    <n v="0"/>
    <n v="0"/>
    <n v="10583"/>
    <m/>
    <s v="Bangladesh"/>
    <n v="0"/>
    <n v="0"/>
    <x v="2"/>
    <x v="1"/>
    <m/>
    <m/>
    <m/>
    <m/>
  </r>
  <r>
    <s v="2016-09-08"/>
    <s v="2016-09-20"/>
    <s v="2016-09-30"/>
    <s v="2016-09-30"/>
    <n v="12"/>
    <n v="22"/>
    <x v="10"/>
    <s v="DDU"/>
    <s v="RAILWAY"/>
    <n v="0"/>
    <s v="FSCU9193785,TRLU3718010,ZCSU8200221"/>
    <s v="RAILWAY"/>
    <s v="MAŁASZEWICZE"/>
    <s v="1"/>
    <s v="577/2016/23"/>
    <n v="54"/>
    <s v="AW16"/>
    <s v="NINGBO MIAORUI"/>
    <s v="FCL"/>
    <m/>
    <n v="1"/>
    <n v="2327"/>
    <n v="1"/>
    <n v="2"/>
    <n v="0"/>
    <n v="36355"/>
    <n v="149.77000000000001"/>
    <s v="People's Republic of China"/>
    <n v="105"/>
    <n v="45"/>
    <x v="5"/>
    <x v="5"/>
    <m/>
    <m/>
    <m/>
    <m/>
  </r>
  <r>
    <m/>
    <m/>
    <m/>
    <m/>
    <m/>
    <m/>
    <x v="6"/>
    <m/>
    <s v="RAILWAY"/>
    <m/>
    <m/>
    <m/>
    <m/>
    <m/>
    <m/>
    <m/>
    <m/>
    <m/>
    <s v="FCL"/>
    <m/>
    <n v="1"/>
    <m/>
    <m/>
    <m/>
    <m/>
    <m/>
    <m/>
    <m/>
    <n v="0"/>
    <n v="0"/>
    <x v="5"/>
    <x v="4"/>
    <m/>
    <m/>
    <m/>
    <m/>
  </r>
  <r>
    <s v="2016-09-09"/>
    <s v="2016-09-13"/>
    <s v="2016-09-28"/>
    <s v="2016-09-28"/>
    <n v="4"/>
    <n v="19"/>
    <x v="10"/>
    <s v="DDU"/>
    <s v="AIR"/>
    <n v="1"/>
    <s v="AIR"/>
    <s v="TRUCK"/>
    <s v="WARSZAWA"/>
    <s v="1"/>
    <s v="43188/2015/26"/>
    <n v="54"/>
    <s v="AW16"/>
    <s v="FASHION WEAR INT'L (AGENT)"/>
    <s v="AIR"/>
    <n v="1"/>
    <m/>
    <n v="1204"/>
    <n v="0"/>
    <n v="0"/>
    <n v="0"/>
    <n v="32638"/>
    <m/>
    <s v="Bangladesh"/>
    <n v="0"/>
    <n v="0"/>
    <x v="2"/>
    <x v="1"/>
    <m/>
    <m/>
    <m/>
    <m/>
  </r>
  <r>
    <s v="2016-09-09"/>
    <s v="2016-09-13"/>
    <s v="2016-09-28"/>
    <s v="2016-09-28"/>
    <n v="4"/>
    <n v="19"/>
    <x v="10"/>
    <s v="DDU"/>
    <s v="AIR"/>
    <n v="1"/>
    <s v="AIR"/>
    <s v="TRUCK"/>
    <s v="WARSZAWA"/>
    <s v="1"/>
    <s v="43188/2015/27"/>
    <n v="54"/>
    <s v="AW16"/>
    <s v="FASHION WEAR INT'L (AGENT)"/>
    <s v="AIR"/>
    <n v="1"/>
    <m/>
    <n v="1394"/>
    <n v="0"/>
    <n v="0"/>
    <n v="0"/>
    <n v="27135"/>
    <m/>
    <s v="Bangladesh"/>
    <n v="0"/>
    <n v="0"/>
    <x v="2"/>
    <x v="1"/>
    <m/>
    <m/>
    <m/>
    <m/>
  </r>
  <r>
    <s v="2016-09-09"/>
    <s v="2016-09-14"/>
    <s v="2016-09-29"/>
    <s v="2016-09-29"/>
    <n v="5"/>
    <n v="20"/>
    <x v="10"/>
    <s v="DDU"/>
    <s v="AIR"/>
    <n v="1"/>
    <s v="AIR"/>
    <s v="TRUCK"/>
    <s v="FRANKFURT"/>
    <s v="1"/>
    <s v="7705/2016/1"/>
    <n v="54"/>
    <s v="AW16"/>
    <s v="NEWSUN INNOVATION (AGENT)"/>
    <s v="AIR"/>
    <n v="1"/>
    <m/>
    <n v="1774"/>
    <n v="0"/>
    <n v="0"/>
    <n v="0"/>
    <n v="28523"/>
    <n v="19.59"/>
    <s v="India"/>
    <n v="14"/>
    <n v="6"/>
    <x v="2"/>
    <x v="1"/>
    <m/>
    <m/>
    <m/>
    <m/>
  </r>
  <r>
    <s v="2016-09-09"/>
    <s v="2016-10-21"/>
    <s v="2016-10-26"/>
    <s v="2016-10-26"/>
    <n v="42"/>
    <n v="47"/>
    <x v="3"/>
    <s v="FOB"/>
    <s v="SEA"/>
    <n v="1"/>
    <s v="MRKU8328617"/>
    <s v="RAILWAY"/>
    <s v="GDAŃSK"/>
    <s v="1"/>
    <s v="13227/2016/1"/>
    <n v="54"/>
    <s v="AW16"/>
    <s v="COTTON ZONE LTD."/>
    <s v="CONSOLIDATION"/>
    <m/>
    <n v="1"/>
    <n v="270"/>
    <n v="1"/>
    <n v="0"/>
    <n v="0"/>
    <n v="4592"/>
    <n v="3.41"/>
    <s v="Bangladesh"/>
    <n v="2"/>
    <n v="1"/>
    <x v="2"/>
    <x v="1"/>
    <m/>
    <m/>
    <m/>
    <m/>
  </r>
  <r>
    <s v="2016-09-09"/>
    <s v="2016-10-21"/>
    <s v="2016-10-26"/>
    <s v="2016-10-26"/>
    <n v="42"/>
    <n v="47"/>
    <x v="3"/>
    <s v="FOB"/>
    <s v="SEA"/>
    <n v="1"/>
    <m/>
    <s v="RAILWAY"/>
    <s v="GDAŃSK"/>
    <s v="1"/>
    <s v="734/2016/4"/>
    <n v="54"/>
    <s v="AW16"/>
    <s v="ZEMTEX EXPORT LTD"/>
    <s v="CONSOLIDATION"/>
    <m/>
    <n v="1"/>
    <n v="892"/>
    <m/>
    <m/>
    <m/>
    <n v="10784"/>
    <n v="25.6"/>
    <s v="Bangladesh"/>
    <n v="18"/>
    <n v="8"/>
    <x v="1"/>
    <x v="1"/>
    <m/>
    <m/>
    <m/>
    <m/>
  </r>
  <r>
    <s v="2016-09-10"/>
    <s v="2016-09-12"/>
    <s v="2016-09-16"/>
    <s v="2016-09-16"/>
    <n v="2"/>
    <n v="6"/>
    <x v="10"/>
    <s v="DDU"/>
    <s v="AIR"/>
    <n v="1"/>
    <s v="AIR"/>
    <s v="TRUCK"/>
    <s v="WARSZAWA"/>
    <s v="1"/>
    <s v="42575/2015/3"/>
    <n v="54"/>
    <s v="AW16"/>
    <s v="PADMA SATEL ARAB"/>
    <s v="AIR"/>
    <n v="1"/>
    <m/>
    <n v="526"/>
    <n v="0"/>
    <n v="0"/>
    <n v="0"/>
    <n v="6799"/>
    <m/>
    <s v="Bangladesh"/>
    <n v="0"/>
    <n v="0"/>
    <x v="2"/>
    <x v="1"/>
    <m/>
    <m/>
    <m/>
    <m/>
  </r>
  <r>
    <s v="2016-09-13"/>
    <s v="2016-09-16"/>
    <s v="2016-09-29"/>
    <s v="2016-09-29"/>
    <n v="3"/>
    <n v="16"/>
    <x v="10"/>
    <s v="DDU"/>
    <s v="AIR"/>
    <n v="1"/>
    <s v="AIR"/>
    <s v="TRUCK"/>
    <s v="WARSZAWA"/>
    <s v="1"/>
    <s v="43185/2015/4"/>
    <n v="54"/>
    <s v="AW16"/>
    <s v="ASROTEX"/>
    <s v="AIR"/>
    <n v="1"/>
    <m/>
    <n v="1270"/>
    <n v="0"/>
    <n v="0"/>
    <n v="0"/>
    <n v="20634"/>
    <n v="5.28"/>
    <s v="Bangladesh"/>
    <n v="4"/>
    <n v="2"/>
    <x v="2"/>
    <x v="1"/>
    <m/>
    <m/>
    <m/>
    <m/>
  </r>
  <r>
    <s v="2016-09-13"/>
    <s v="2016-09-29"/>
    <s v="2016-10-05"/>
    <s v="2016-10-05"/>
    <n v="16"/>
    <n v="22"/>
    <x v="10"/>
    <s v="DDU"/>
    <s v="SEA-AIR"/>
    <n v="1"/>
    <s v="AIR"/>
    <s v="TRUCK"/>
    <s v="WARSZAWA"/>
    <s v="1"/>
    <s v="7694/2016/3"/>
    <n v="54"/>
    <s v="AW16"/>
    <s v="GLARE FASHIONS LTD."/>
    <s v="AIR"/>
    <n v="1"/>
    <m/>
    <n v="291"/>
    <n v="0"/>
    <n v="0"/>
    <n v="0"/>
    <n v="3997"/>
    <n v="4.22"/>
    <s v="Bangladesh"/>
    <n v="3"/>
    <n v="1"/>
    <x v="2"/>
    <x v="1"/>
    <m/>
    <m/>
    <m/>
    <m/>
  </r>
  <r>
    <s v="2016-09-15"/>
    <s v="2016-09-18"/>
    <s v="2016-09-21"/>
    <s v="2016-09-21"/>
    <n v="3"/>
    <n v="6"/>
    <x v="10"/>
    <s v="DDU"/>
    <s v="AIR"/>
    <n v="1"/>
    <s v="AIR"/>
    <s v="TRUCK"/>
    <s v="WARSZAWA"/>
    <s v="1"/>
    <s v="568/2016/30"/>
    <n v="54"/>
    <s v="AW16"/>
    <s v="FAIR TRADE INT'L (AGENT)"/>
    <s v="AIR"/>
    <n v="1"/>
    <m/>
    <n v="18"/>
    <n v="0"/>
    <n v="0"/>
    <n v="0"/>
    <n v="432"/>
    <n v="0.82"/>
    <s v="Bangladesh"/>
    <n v="1"/>
    <n v="0"/>
    <x v="2"/>
    <x v="1"/>
    <m/>
    <m/>
    <m/>
    <m/>
  </r>
  <r>
    <s v="2016-09-15"/>
    <s v="2016-09-29"/>
    <s v="2016-10-03"/>
    <s v="2016-10-03"/>
    <n v="14"/>
    <n v="18"/>
    <x v="10"/>
    <s v="DDU"/>
    <s v="RAILWAY"/>
    <n v="1"/>
    <s v="LCL"/>
    <s v="RAILWAY"/>
    <s v="MAŁASZEWICZE"/>
    <s v="1"/>
    <s v="275/2016/5"/>
    <n v="54"/>
    <s v="AW16"/>
    <s v="SUMEC TEXTILE"/>
    <s v="LCL"/>
    <m/>
    <n v="1"/>
    <n v="161"/>
    <n v="0"/>
    <n v="0"/>
    <n v="0"/>
    <n v="1535"/>
    <n v="6.77"/>
    <s v="People's Republic of China"/>
    <n v="5"/>
    <n v="2"/>
    <x v="2"/>
    <x v="1"/>
    <m/>
    <m/>
    <m/>
    <m/>
  </r>
  <r>
    <s v="2016-09-16"/>
    <s v="2016-10-20"/>
    <s v="2016-10-28"/>
    <s v="2016-10-28"/>
    <n v="34"/>
    <n v="42"/>
    <x v="0"/>
    <s v="FOB"/>
    <s v="SEA"/>
    <n v="1"/>
    <s v="LCL"/>
    <s v="TRUCK"/>
    <s v="HAMBURG"/>
    <s v="1"/>
    <s v="5669/2016/4"/>
    <n v="52"/>
    <s v="AW16"/>
    <s v="NINGBO HAITIAN"/>
    <s v="LCL"/>
    <m/>
    <n v="1"/>
    <n v="10"/>
    <n v="0"/>
    <n v="0"/>
    <n v="0"/>
    <n v="3738"/>
    <n v="0.72"/>
    <s v="People's Republic of China"/>
    <n v="1"/>
    <n v="0"/>
    <x v="2"/>
    <x v="1"/>
    <m/>
    <m/>
    <m/>
    <m/>
  </r>
  <r>
    <s v="2016-09-18"/>
    <s v="2016-10-06"/>
    <s v="2016-10-13"/>
    <s v="2016-10-13"/>
    <n v="18"/>
    <n v="25"/>
    <x v="10"/>
    <s v="DDU"/>
    <s v="SEA-AIR"/>
    <n v="1"/>
    <s v="AIR"/>
    <s v="TRUCK"/>
    <s v="WARSZAWA"/>
    <s v="1"/>
    <s v="43185/2015/3"/>
    <n v="54"/>
    <s v="AW16"/>
    <s v="ASROTEX"/>
    <s v="AIR"/>
    <n v="1"/>
    <m/>
    <n v="725"/>
    <n v="0"/>
    <n v="0"/>
    <n v="0"/>
    <n v="11952"/>
    <n v="15"/>
    <s v="Bangladesh"/>
    <n v="11"/>
    <n v="5"/>
    <x v="2"/>
    <x v="1"/>
    <m/>
    <m/>
    <m/>
    <m/>
  </r>
  <r>
    <s v="2016-09-19"/>
    <s v="2016-09-23"/>
    <s v="2016-09-26"/>
    <s v="2016-09-26"/>
    <n v="4"/>
    <n v="7"/>
    <x v="10"/>
    <s v="DDU"/>
    <s v="AIR"/>
    <n v="1"/>
    <s v="AIR"/>
    <s v="TRUCK"/>
    <s v="FRANKFURT"/>
    <s v="1"/>
    <s v="43189/2015/4"/>
    <n v="54"/>
    <s v="AW16"/>
    <s v="SAILOR MOON CLOTHING LTD (AGENT)"/>
    <s v="AIR"/>
    <n v="1"/>
    <m/>
    <n v="259"/>
    <n v="0"/>
    <n v="0"/>
    <n v="0"/>
    <n v="3868"/>
    <m/>
    <s v="Bangladesh"/>
    <n v="0"/>
    <n v="0"/>
    <x v="2"/>
    <x v="1"/>
    <m/>
    <m/>
    <m/>
    <m/>
  </r>
  <r>
    <s v="2016-09-19"/>
    <s v="2016-09-23"/>
    <s v="2016-09-27"/>
    <s v="2016-09-27"/>
    <n v="4"/>
    <n v="8"/>
    <x v="3"/>
    <s v="FOB"/>
    <s v="AIR"/>
    <n v="1"/>
    <s v="AIR"/>
    <s v="TRUCK"/>
    <s v="FRANKFURT"/>
    <s v="1"/>
    <s v="43192/2015/20"/>
    <n v="54"/>
    <s v="AW16"/>
    <s v="INNOVATION DESIGN (AGENT)"/>
    <s v="AIR"/>
    <n v="1"/>
    <m/>
    <n v="630"/>
    <n v="0"/>
    <n v="0"/>
    <n v="0"/>
    <n v="7762"/>
    <m/>
    <s v="Bangladesh"/>
    <n v="0"/>
    <n v="0"/>
    <x v="2"/>
    <x v="1"/>
    <m/>
    <m/>
    <m/>
    <m/>
  </r>
  <r>
    <s v="2016-09-19"/>
    <s v="2016-10-15"/>
    <s v="2016-10-24"/>
    <s v="2016-10-24"/>
    <n v="26"/>
    <n v="35"/>
    <x v="16"/>
    <s v="FOB"/>
    <s v="SEA"/>
    <n v="1"/>
    <s v="LCL"/>
    <s v="TRUCK"/>
    <s v="HAMBURG"/>
    <s v="1"/>
    <s v="688/2016/10"/>
    <n v="54"/>
    <s v="AW16"/>
    <s v="SANGOTRA FASHIONS"/>
    <s v="LCL"/>
    <m/>
    <n v="1"/>
    <n v="176"/>
    <n v="0"/>
    <n v="0"/>
    <n v="0"/>
    <n v="2537"/>
    <n v="4.24"/>
    <s v="India"/>
    <n v="3"/>
    <n v="1"/>
    <x v="2"/>
    <x v="1"/>
    <m/>
    <m/>
    <m/>
    <m/>
  </r>
  <r>
    <s v="2016-09-20"/>
    <s v="2016-09-26"/>
    <s v="2016-09-27"/>
    <s v="2016-09-27"/>
    <n v="6"/>
    <n v="7"/>
    <x v="11"/>
    <s v="FCA"/>
    <s v="TRUCK"/>
    <n v="1"/>
    <m/>
    <s v="TRUCK"/>
    <s v="ŁÓDŹ"/>
    <s v="1"/>
    <s v="283/2016/1"/>
    <n v="54"/>
    <s v="AW16"/>
    <s v="KGB CORAP TEKSTIL"/>
    <s v="LCL"/>
    <m/>
    <n v="1"/>
    <n v="1032"/>
    <n v="0"/>
    <n v="0"/>
    <n v="0"/>
    <n v="24898"/>
    <n v="40.99"/>
    <s v="Turkey"/>
    <n v="29"/>
    <n v="12"/>
    <x v="0"/>
    <x v="1"/>
    <m/>
    <m/>
    <m/>
    <m/>
  </r>
  <r>
    <s v="2016-09-22"/>
    <s v="2016-09-26"/>
    <s v="2016-10-06"/>
    <s v="2016-10-06"/>
    <n v="4"/>
    <n v="14"/>
    <x v="10"/>
    <s v="DDU"/>
    <s v="AIR"/>
    <n v="1"/>
    <s v="AIR"/>
    <s v="TRUCK"/>
    <s v="WARSZAWA"/>
    <s v="1"/>
    <s v="3706/2016/3"/>
    <n v="54"/>
    <s v="AW16"/>
    <s v="SEER GLOBAL LTD."/>
    <s v="AIR"/>
    <n v="1"/>
    <m/>
    <n v="208"/>
    <n v="0"/>
    <n v="0"/>
    <n v="0"/>
    <n v="2614"/>
    <m/>
    <s v="India"/>
    <n v="0"/>
    <n v="0"/>
    <x v="2"/>
    <x v="1"/>
    <m/>
    <m/>
    <m/>
    <m/>
  </r>
  <r>
    <s v="2016-09-25"/>
    <s v="2016-09-29"/>
    <s v="2016-10-11"/>
    <s v="2016-10-11"/>
    <n v="4"/>
    <n v="16"/>
    <x v="10"/>
    <s v="DDU"/>
    <s v="AIR"/>
    <n v="1"/>
    <s v="AIR"/>
    <s v="TRUCK"/>
    <s v="WARSZAWA"/>
    <s v="1"/>
    <s v="2581/2016/4"/>
    <n v="52"/>
    <s v="AW16"/>
    <s v="XIAMEN KINGLAND"/>
    <s v="AIR"/>
    <n v="1"/>
    <m/>
    <n v="303"/>
    <n v="0"/>
    <n v="0"/>
    <n v="0"/>
    <n v="2910"/>
    <n v="8.2899999999999991"/>
    <s v="People's Republic of China"/>
    <n v="6"/>
    <n v="2"/>
    <x v="2"/>
    <x v="1"/>
    <m/>
    <m/>
    <m/>
    <m/>
  </r>
  <r>
    <s v="2016-09-25"/>
    <s v="2016-09-29"/>
    <s v="2016-10-11"/>
    <s v="2016-10-11"/>
    <n v="4"/>
    <n v="16"/>
    <x v="10"/>
    <s v="DDU"/>
    <s v="AIR"/>
    <n v="1"/>
    <s v="AIR"/>
    <s v="TRUCK"/>
    <s v="WARSZAWA"/>
    <s v="1"/>
    <s v="278/2016/13"/>
    <n v="54"/>
    <s v="AW16"/>
    <s v="XIAMEN KINGLAND"/>
    <s v="AIR"/>
    <n v="1"/>
    <m/>
    <n v="1002"/>
    <n v="0"/>
    <n v="0"/>
    <n v="0"/>
    <n v="16491"/>
    <n v="27.76"/>
    <s v="People's Republic of China"/>
    <n v="19"/>
    <n v="8"/>
    <x v="1"/>
    <x v="1"/>
    <m/>
    <m/>
    <m/>
    <m/>
  </r>
  <r>
    <s v="2016-09-26"/>
    <s v="2016-11-12"/>
    <s v="2016-11-18"/>
    <s v="2016-11-18"/>
    <n v="47"/>
    <n v="53"/>
    <x v="3"/>
    <s v="FOB"/>
    <s v="SEA"/>
    <n v="1"/>
    <s v="LCL"/>
    <s v="TRUCK"/>
    <s v="GDAŃSK"/>
    <s v="1"/>
    <s v="574/2016/32"/>
    <n v="54"/>
    <s v="AW16"/>
    <s v="TRANSFIGURE CLOTHING (AGENT)"/>
    <s v="LCL"/>
    <m/>
    <n v="1"/>
    <n v="244"/>
    <n v="0"/>
    <n v="0"/>
    <n v="0"/>
    <n v="4127"/>
    <n v="3.66"/>
    <s v="Bangladesh"/>
    <n v="3"/>
    <n v="1"/>
    <x v="2"/>
    <x v="1"/>
    <m/>
    <m/>
    <m/>
    <m/>
  </r>
  <r>
    <s v="2016-10-01"/>
    <s v="2016-10-03"/>
    <s v="2016-10-11"/>
    <s v="2016-10-11"/>
    <n v="2"/>
    <n v="10"/>
    <x v="10"/>
    <s v="DDU"/>
    <s v="AIR"/>
    <n v="1"/>
    <s v="AIR"/>
    <s v="TRUCK"/>
    <s v="FRANKFURT"/>
    <s v="1"/>
    <s v="43186/2015/8"/>
    <n v="54"/>
    <s v="AW16"/>
    <s v="AZAD INT'L CLOTHING"/>
    <s v="AIR"/>
    <n v="1"/>
    <m/>
    <n v="454"/>
    <n v="0"/>
    <n v="0"/>
    <n v="0"/>
    <n v="7455"/>
    <n v="15.42"/>
    <s v="Islamic Republic of Pakistan"/>
    <n v="11"/>
    <n v="5"/>
    <x v="2"/>
    <x v="1"/>
    <m/>
    <m/>
    <m/>
    <m/>
  </r>
  <r>
    <s v="2016-10-01"/>
    <s v="2016-10-06"/>
    <s v="2016-10-14"/>
    <s v="2016-10-14"/>
    <n v="5"/>
    <n v="13"/>
    <x v="10"/>
    <s v="DDU"/>
    <s v="AIR"/>
    <n v="1"/>
    <s v="AIR"/>
    <s v="TRUCK"/>
    <s v="WARSZAWA"/>
    <s v="1"/>
    <s v="716/2016/15"/>
    <n v="54"/>
    <s v="AW16"/>
    <s v="LICHEE APPAREL (AGENT)"/>
    <s v="AIR"/>
    <n v="1"/>
    <m/>
    <n v="260"/>
    <n v="0"/>
    <n v="0"/>
    <n v="0"/>
    <n v="4519"/>
    <m/>
    <s v="India"/>
    <n v="0"/>
    <n v="0"/>
    <x v="2"/>
    <x v="1"/>
    <m/>
    <m/>
    <m/>
    <m/>
  </r>
  <r>
    <s v="2016-10-01"/>
    <s v="2016-10-07"/>
    <s v="2016-10-07"/>
    <s v="2016-10-07"/>
    <n v="6"/>
    <n v="6"/>
    <x v="11"/>
    <s v="FCA"/>
    <s v="TRUCK"/>
    <n v="1"/>
    <m/>
    <s v="TRUCK"/>
    <s v="ŁÓDŹ"/>
    <s v="1"/>
    <s v="2175/2016/3"/>
    <n v="54"/>
    <s v="AW16"/>
    <s v="FATIH TEKSTIL SANAYI"/>
    <s v="LCL"/>
    <m/>
    <n v="1"/>
    <n v="28"/>
    <n v="0"/>
    <n v="0"/>
    <n v="0"/>
    <n v="3400"/>
    <n v="2.02"/>
    <s v="Turkey"/>
    <n v="1"/>
    <n v="1"/>
    <x v="2"/>
    <x v="1"/>
    <m/>
    <m/>
    <m/>
    <m/>
  </r>
  <r>
    <s v="2016-10-02"/>
    <s v="2016-10-05"/>
    <s v="2016-10-13"/>
    <s v="2016-10-13"/>
    <n v="3"/>
    <n v="11"/>
    <x v="10"/>
    <s v="DDU"/>
    <s v="AIR"/>
    <n v="1"/>
    <s v="AIR"/>
    <s v="TRUCK"/>
    <s v="WARSZAWA"/>
    <s v="1"/>
    <s v="716/2016/16"/>
    <n v="54"/>
    <s v="AW16"/>
    <s v="LICHEE APPAREL (AGENT)"/>
    <s v="AIR"/>
    <n v="1"/>
    <m/>
    <n v="112"/>
    <n v="0"/>
    <n v="0"/>
    <n v="0"/>
    <n v="3233"/>
    <n v="3.04"/>
    <s v="India"/>
    <n v="2"/>
    <n v="1"/>
    <x v="2"/>
    <x v="1"/>
    <m/>
    <m/>
    <m/>
    <m/>
  </r>
  <r>
    <s v="2016-10-02"/>
    <s v="2016-10-05"/>
    <s v="2016-10-17"/>
    <s v="2016-10-17"/>
    <n v="3"/>
    <n v="15"/>
    <x v="10"/>
    <s v="DDU"/>
    <s v="AIR"/>
    <n v="1"/>
    <s v="AIR"/>
    <s v="TRUCK"/>
    <s v="FRANKFURT"/>
    <s v="1"/>
    <s v="697/2016/26"/>
    <n v="54"/>
    <s v="AW16"/>
    <s v="TEXZAM INTERNATIONAL (AGENT)"/>
    <s v="AIR"/>
    <n v="1"/>
    <m/>
    <n v="264"/>
    <n v="0"/>
    <n v="0"/>
    <n v="0"/>
    <n v="2629"/>
    <n v="4.88"/>
    <s v="Bangladesh"/>
    <n v="3"/>
    <n v="1"/>
    <x v="2"/>
    <x v="1"/>
    <m/>
    <m/>
    <m/>
    <m/>
  </r>
  <r>
    <s v="2016-10-02"/>
    <s v="2016-10-05"/>
    <s v="2016-10-17"/>
    <s v="2016-10-17"/>
    <n v="3"/>
    <n v="15"/>
    <x v="10"/>
    <s v="DDU"/>
    <s v="AIR"/>
    <n v="1"/>
    <s v="AIR"/>
    <s v="TRUCK"/>
    <s v="FRANKFURT"/>
    <s v="1"/>
    <s v="697/2016/31"/>
    <n v="54"/>
    <s v="AW16"/>
    <s v="TEXZAM INTERNATIONAL (AGENT)"/>
    <s v="AIR"/>
    <n v="1"/>
    <m/>
    <n v="342"/>
    <n v="0"/>
    <n v="0"/>
    <n v="0"/>
    <n v="4714"/>
    <n v="4.97"/>
    <s v="Bangladesh"/>
    <n v="3"/>
    <n v="1"/>
    <x v="2"/>
    <x v="1"/>
    <m/>
    <m/>
    <m/>
    <m/>
  </r>
  <r>
    <s v="2016-10-02"/>
    <s v="2016-10-05"/>
    <s v="2016-10-17"/>
    <s v="2016-10-17"/>
    <n v="3"/>
    <n v="15"/>
    <x v="10"/>
    <s v="DDU"/>
    <s v="AIR"/>
    <n v="1"/>
    <s v="AIR"/>
    <s v="TRUCK"/>
    <s v="FRANKFURT"/>
    <s v="1"/>
    <s v="697/2016/32"/>
    <n v="54"/>
    <s v="AW16"/>
    <s v="TEXZAM INTERNATIONAL (AGENT)"/>
    <s v="AIR"/>
    <n v="1"/>
    <m/>
    <n v="282"/>
    <n v="0"/>
    <n v="0"/>
    <n v="0"/>
    <n v="4714"/>
    <n v="6.94"/>
    <s v="Bangladesh"/>
    <n v="5"/>
    <n v="2"/>
    <x v="2"/>
    <x v="1"/>
    <m/>
    <m/>
    <m/>
    <m/>
  </r>
  <r>
    <s v="2016-10-03"/>
    <s v="2016-10-06"/>
    <s v="2016-10-13"/>
    <s v="2016-10-13"/>
    <n v="3"/>
    <n v="10"/>
    <x v="10"/>
    <s v="DDU"/>
    <s v="AIR"/>
    <n v="1"/>
    <s v="AIR"/>
    <s v="TRUCK"/>
    <s v="FRANKFURT"/>
    <s v="1"/>
    <s v="697/2016/24"/>
    <n v="54"/>
    <s v="AW16"/>
    <s v="TEXZAM INTERNATIONAL (AGENT)"/>
    <s v="AIR"/>
    <n v="1"/>
    <m/>
    <n v="914"/>
    <n v="0"/>
    <n v="0"/>
    <n v="0"/>
    <n v="10990"/>
    <m/>
    <s v="Bangladesh"/>
    <n v="0"/>
    <n v="0"/>
    <x v="2"/>
    <x v="1"/>
    <m/>
    <m/>
    <m/>
    <m/>
  </r>
  <r>
    <s v="2016-10-04"/>
    <s v="2016-10-06"/>
    <s v="2016-10-17"/>
    <s v="2016-10-17"/>
    <n v="2"/>
    <n v="13"/>
    <x v="10"/>
    <s v="DDU"/>
    <s v="AIR"/>
    <n v="1"/>
    <s v="AIR"/>
    <s v="TRUCK"/>
    <s v="WARSZAWA"/>
    <s v="1"/>
    <s v="43187/2015/9"/>
    <n v="54"/>
    <s v="AW16"/>
    <s v="DAZ INTERNATIONAL (AGENT)"/>
    <s v="AIR"/>
    <n v="1"/>
    <m/>
    <n v="410"/>
    <n v="0"/>
    <n v="0"/>
    <n v="0"/>
    <n v="8940"/>
    <m/>
    <s v="Bangladesh"/>
    <n v="0"/>
    <n v="0"/>
    <x v="2"/>
    <x v="1"/>
    <m/>
    <m/>
    <m/>
    <m/>
  </r>
  <r>
    <s v="2016-10-05"/>
    <s v="2016-10-10"/>
    <s v="2016-10-18"/>
    <s v="2016-10-18"/>
    <n v="5"/>
    <n v="13"/>
    <x v="10"/>
    <s v="DDU"/>
    <s v="AIR"/>
    <n v="1"/>
    <s v="AIR"/>
    <s v="TRUCK"/>
    <s v="WARSZAWA"/>
    <s v="1"/>
    <s v="278/2016/14"/>
    <n v="54"/>
    <s v="AW16"/>
    <s v="XIAMEN KINGLAND"/>
    <s v="AIR"/>
    <n v="1"/>
    <m/>
    <n v="642"/>
    <n v="0"/>
    <n v="0"/>
    <n v="0"/>
    <n v="8515"/>
    <n v="46.69"/>
    <s v="People's Republic of China"/>
    <n v="33"/>
    <n v="14"/>
    <x v="0"/>
    <x v="1"/>
    <m/>
    <m/>
    <m/>
    <m/>
  </r>
  <r>
    <s v="2016-10-06"/>
    <s v="2016-11-28"/>
    <s v="2016-12-02"/>
    <s v="2016-12-02"/>
    <n v="53"/>
    <n v="57"/>
    <x v="3"/>
    <s v="FOB"/>
    <s v="SEA"/>
    <n v="1"/>
    <s v="LCL"/>
    <s v="TRUCK"/>
    <s v="GDYNIA"/>
    <s v="1"/>
    <s v="43188/2015/22"/>
    <n v="54"/>
    <s v="AW16"/>
    <s v="FASHION WEAR INT'L (AGENT)"/>
    <s v="LCL"/>
    <m/>
    <n v="1"/>
    <n v="212"/>
    <n v="0"/>
    <n v="0"/>
    <n v="0"/>
    <n v="4113"/>
    <n v="2.25"/>
    <s v="Bangladesh"/>
    <n v="2"/>
    <n v="1"/>
    <x v="2"/>
    <x v="1"/>
    <m/>
    <m/>
    <m/>
    <m/>
  </r>
  <r>
    <s v="2016-10-11"/>
    <s v="2016-10-13"/>
    <s v="2016-10-20"/>
    <s v="2016-10-20"/>
    <n v="2"/>
    <n v="9"/>
    <x v="10"/>
    <s v="DDU"/>
    <s v="AIR"/>
    <n v="1"/>
    <s v="AIR"/>
    <s v="TRUCK"/>
    <s v="FRANKFURT"/>
    <s v="1"/>
    <s v="43186/2015/9"/>
    <n v="54"/>
    <s v="AW16"/>
    <s v="AZAD INT'L CLOTHING"/>
    <s v="AIR"/>
    <n v="1"/>
    <m/>
    <n v="918"/>
    <n v="0"/>
    <n v="0"/>
    <n v="0"/>
    <n v="13340"/>
    <n v="21.12"/>
    <s v="Islamic Republic of Pakistan"/>
    <n v="15"/>
    <n v="6"/>
    <x v="1"/>
    <x v="1"/>
    <m/>
    <m/>
    <m/>
    <m/>
  </r>
  <r>
    <s v="2016-10-12"/>
    <s v="2016-10-15"/>
    <s v="2016-10-19"/>
    <s v="2016-10-19"/>
    <n v="3"/>
    <n v="7"/>
    <x v="10"/>
    <s v="DDU"/>
    <s v="AIR"/>
    <n v="1"/>
    <s v="AIR"/>
    <s v="TRUCK"/>
    <s v="WARSZAWA"/>
    <s v="1"/>
    <s v="43188/2015/3"/>
    <n v="54"/>
    <s v="AW16"/>
    <s v="FASHION WEAR INT'L (AGENT)"/>
    <s v="AIR"/>
    <n v="1"/>
    <m/>
    <n v="960"/>
    <n v="0"/>
    <n v="0"/>
    <n v="0"/>
    <n v="18469"/>
    <m/>
    <s v="Bangladesh"/>
    <n v="0"/>
    <n v="0"/>
    <x v="2"/>
    <x v="1"/>
    <m/>
    <m/>
    <m/>
    <m/>
  </r>
  <r>
    <s v="2016-10-14"/>
    <s v="2016-10-18"/>
    <s v="2016-10-31"/>
    <s v="2016-10-31"/>
    <n v="4"/>
    <n v="17"/>
    <x v="10"/>
    <s v="DDU"/>
    <s v="AIR"/>
    <n v="1"/>
    <s v="AIR"/>
    <s v="TRUCK"/>
    <s v="WARSZAWA"/>
    <s v="1"/>
    <s v="734/2016/10"/>
    <n v="54"/>
    <s v="AW16"/>
    <s v="ZEMTEX EXPORT LTD"/>
    <s v="AIR"/>
    <n v="1"/>
    <m/>
    <n v="877"/>
    <n v="0"/>
    <n v="0"/>
    <n v="0"/>
    <n v="11359"/>
    <n v="12.27"/>
    <s v="Bangladesh"/>
    <n v="9"/>
    <n v="4"/>
    <x v="2"/>
    <x v="1"/>
    <m/>
    <m/>
    <m/>
    <m/>
  </r>
  <r>
    <s v="2016-10-20"/>
    <s v="2016-10-28"/>
    <s v="2016-11-03"/>
    <s v="2016-11-03"/>
    <n v="8"/>
    <n v="14"/>
    <x v="10"/>
    <s v="DDU"/>
    <s v="AIR"/>
    <n v="1"/>
    <s v="AIR"/>
    <s v="TRUCK"/>
    <s v="WARSZAWA"/>
    <s v="1"/>
    <s v="275/2016/21"/>
    <n v="54"/>
    <s v="AW16"/>
    <s v="SUMEC TEXTILE"/>
    <s v="AIR"/>
    <n v="1"/>
    <m/>
    <n v="337"/>
    <n v="0"/>
    <n v="0"/>
    <n v="0"/>
    <n v="3239"/>
    <n v="20"/>
    <s v="People's Republic of China"/>
    <n v="14"/>
    <n v="6"/>
    <x v="2"/>
    <x v="1"/>
    <m/>
    <m/>
    <m/>
    <m/>
  </r>
  <r>
    <s v="2016-10-21"/>
    <s v="2016-11-02"/>
    <s v="2016-11-02"/>
    <s v="2016-11-02"/>
    <n v="12"/>
    <n v="12"/>
    <x v="11"/>
    <s v="FCA"/>
    <s v="TRUCK"/>
    <n v="0"/>
    <m/>
    <s v="TRUCK"/>
    <s v="ŁÓDŹ"/>
    <s v="1"/>
    <s v="283/2016/2"/>
    <n v="54"/>
    <s v="AW16"/>
    <s v="KGB CORAP TEKSTIL"/>
    <s v="FCL"/>
    <m/>
    <n v="1"/>
    <n v="895"/>
    <n v="0"/>
    <n v="0"/>
    <n v="0"/>
    <n v="25251"/>
    <n v="35.69"/>
    <s v="Turkey"/>
    <n v="25"/>
    <n v="11"/>
    <x v="1"/>
    <x v="1"/>
    <m/>
    <m/>
    <m/>
    <m/>
  </r>
  <r>
    <s v="2016-10-22"/>
    <s v="2016-10-30"/>
    <s v="2016-11-07"/>
    <s v="2016-11-07"/>
    <n v="8"/>
    <n v="16"/>
    <x v="10"/>
    <s v="DDU"/>
    <s v="AIR"/>
    <n v="1"/>
    <s v="AIR"/>
    <s v="TRUCK"/>
    <s v="WARSZAWA"/>
    <s v="1"/>
    <s v="278/2016/16"/>
    <n v="54"/>
    <s v="AW16"/>
    <s v="XIAMEN KINGLAND"/>
    <s v="AIR"/>
    <n v="1"/>
    <m/>
    <n v="361"/>
    <n v="0"/>
    <n v="0"/>
    <n v="0"/>
    <n v="4795"/>
    <n v="0"/>
    <s v="People's Republic of China"/>
    <n v="0"/>
    <n v="0"/>
    <x v="2"/>
    <x v="1"/>
    <m/>
    <m/>
    <m/>
    <m/>
  </r>
  <r>
    <s v="2016-10-23"/>
    <s v="2016-10-26"/>
    <s v="2016-11-02"/>
    <s v="2016-11-02"/>
    <n v="3"/>
    <n v="10"/>
    <x v="10"/>
    <s v="DDU"/>
    <s v="AIR"/>
    <n v="1"/>
    <s v="AIR"/>
    <s v="TRUCK"/>
    <s v="WARSZAWA"/>
    <s v="1"/>
    <s v="569/2016/3"/>
    <n v="54"/>
    <s v="AW16"/>
    <s v="SANTEX INC"/>
    <s v="AIR"/>
    <n v="1"/>
    <m/>
    <n v="467"/>
    <n v="0"/>
    <n v="0"/>
    <n v="0"/>
    <n v="7718"/>
    <m/>
    <s v="India"/>
    <n v="0"/>
    <n v="0"/>
    <x v="2"/>
    <x v="1"/>
    <m/>
    <m/>
    <m/>
    <m/>
  </r>
  <r>
    <s v="2016-10-29"/>
    <s v="2016-11-02"/>
    <s v="2016-11-07"/>
    <s v="2016-11-07"/>
    <n v="4"/>
    <n v="9"/>
    <x v="10"/>
    <s v="DDU"/>
    <s v="AIR"/>
    <n v="1"/>
    <s v="AIR"/>
    <s v="TRUCK"/>
    <s v="WARSZAWA"/>
    <s v="1"/>
    <s v="43192/2015/21"/>
    <n v="54"/>
    <s v="AW16"/>
    <s v="INNOVATION DESIGN (AGENT)"/>
    <s v="AIR"/>
    <n v="1"/>
    <m/>
    <n v="603"/>
    <n v="0"/>
    <n v="0"/>
    <n v="0"/>
    <n v="6924"/>
    <m/>
    <s v="Bangladesh"/>
    <n v="0"/>
    <n v="0"/>
    <x v="2"/>
    <x v="1"/>
    <m/>
    <m/>
    <m/>
    <m/>
  </r>
  <r>
    <s v="2016-10-29"/>
    <s v="2016-11-02"/>
    <s v="2016-11-07"/>
    <s v="2016-11-07"/>
    <n v="4"/>
    <n v="9"/>
    <x v="10"/>
    <s v="DDU"/>
    <s v="AIR"/>
    <n v="1"/>
    <s v="AIR"/>
    <s v="TRUCK"/>
    <s v="WARSZAWA"/>
    <s v="1"/>
    <s v="43192/2015/22"/>
    <n v="54"/>
    <s v="AW16"/>
    <s v="INNOVATION DESIGN (AGENT)"/>
    <s v="AIR"/>
    <n v="1"/>
    <m/>
    <n v="598"/>
    <n v="0"/>
    <n v="0"/>
    <n v="0"/>
    <n v="6602"/>
    <m/>
    <s v="Bangladesh"/>
    <n v="0"/>
    <n v="0"/>
    <x v="2"/>
    <x v="1"/>
    <m/>
    <m/>
    <m/>
    <m/>
  </r>
  <r>
    <s v="2016-10-31"/>
    <s v="2016-11-02"/>
    <s v="2016-11-04"/>
    <s v="2016-11-04"/>
    <n v="2"/>
    <n v="4"/>
    <x v="10"/>
    <s v="DDU"/>
    <s v="AIR"/>
    <n v="1"/>
    <s v="AIR"/>
    <s v="TRUCK"/>
    <s v="WARSZAWA"/>
    <s v="1"/>
    <s v="716/2016/4"/>
    <n v="54"/>
    <s v="AW16"/>
    <s v="LICHEE APPAREL (AGENT)"/>
    <s v="AIR"/>
    <n v="1"/>
    <m/>
    <n v="1029"/>
    <n v="0"/>
    <n v="0"/>
    <n v="0"/>
    <n v="18149"/>
    <m/>
    <s v="India"/>
    <n v="0"/>
    <n v="0"/>
    <x v="2"/>
    <x v="1"/>
    <m/>
    <m/>
    <m/>
    <m/>
  </r>
  <r>
    <s v="2016-10-31"/>
    <s v="2016-11-02"/>
    <s v="2016-11-07"/>
    <s v="2016-11-07"/>
    <n v="2"/>
    <n v="7"/>
    <x v="10"/>
    <s v="DDU"/>
    <s v="AIR"/>
    <n v="1"/>
    <s v="AIR"/>
    <s v="TRUCK"/>
    <s v="WARSZAWA"/>
    <s v="1"/>
    <s v="43188/2015/29"/>
    <n v="54"/>
    <s v="AW16"/>
    <s v="FASHION WEAR INT'L (AGENT)"/>
    <s v="AIR"/>
    <n v="1"/>
    <m/>
    <n v="393"/>
    <n v="0"/>
    <n v="0"/>
    <n v="0"/>
    <n v="9971"/>
    <m/>
    <s v="Bangladesh"/>
    <n v="0"/>
    <n v="0"/>
    <x v="2"/>
    <x v="1"/>
    <m/>
    <m/>
    <m/>
    <m/>
  </r>
  <r>
    <s v="2016-11-02"/>
    <s v="2016-11-09"/>
    <s v="2016-11-15"/>
    <s v="2016-11-15"/>
    <n v="7"/>
    <n v="13"/>
    <x v="10"/>
    <s v="DDP"/>
    <s v="AIR"/>
    <n v="1"/>
    <s v="AIR"/>
    <s v="TRUCK"/>
    <s v="WARSZAWA"/>
    <s v="1"/>
    <s v="278/2016/17"/>
    <n v="54"/>
    <s v="AW16"/>
    <s v="XIAMEN KINGLAND"/>
    <s v="AIR"/>
    <n v="1"/>
    <m/>
    <n v="663"/>
    <n v="0"/>
    <n v="0"/>
    <n v="0"/>
    <n v="8221"/>
    <n v="61.08"/>
    <s v="People's Republic of China"/>
    <n v="43"/>
    <n v="18"/>
    <x v="0"/>
    <x v="0"/>
    <m/>
    <m/>
    <m/>
    <m/>
  </r>
  <r>
    <s v="2016-11-02"/>
    <s v="2016-11-09"/>
    <s v="2016-11-17"/>
    <s v="2016-11-17"/>
    <n v="7"/>
    <n v="15"/>
    <x v="10"/>
    <s v="DDP"/>
    <s v="AIR"/>
    <n v="1"/>
    <s v="AIR"/>
    <s v="TRUCK"/>
    <s v="WARSZAWA"/>
    <s v="1"/>
    <s v="278/2016/15"/>
    <n v="54"/>
    <s v="AW16"/>
    <s v="XIAMEN KINGLAND"/>
    <s v="AIR"/>
    <n v="1"/>
    <m/>
    <n v="265"/>
    <n v="0"/>
    <n v="0"/>
    <n v="0"/>
    <n v="3432"/>
    <n v="31.63"/>
    <s v="People's Republic of China"/>
    <n v="22"/>
    <n v="9"/>
    <x v="1"/>
    <x v="1"/>
    <m/>
    <m/>
    <m/>
    <m/>
  </r>
  <r>
    <s v="2016-11-04"/>
    <s v="2016-11-06"/>
    <s v="2016-11-17"/>
    <s v="2016-11-17"/>
    <n v="2"/>
    <n v="13"/>
    <x v="9"/>
    <s v="FOB"/>
    <s v="AIR"/>
    <n v="1"/>
    <s v="AIR"/>
    <s v="TRUCK"/>
    <s v="WARSZAWA"/>
    <s v="1"/>
    <s v="5344/2016/4"/>
    <n v="54"/>
    <s v="AW16"/>
    <s v="S.B.KNITTING LTD."/>
    <s v="AIR"/>
    <n v="1"/>
    <m/>
    <n v="401"/>
    <n v="0"/>
    <n v="0"/>
    <n v="0"/>
    <n v="6047"/>
    <m/>
    <s v="Bangladesh"/>
    <n v="0"/>
    <n v="0"/>
    <x v="2"/>
    <x v="1"/>
    <m/>
    <m/>
    <m/>
    <m/>
  </r>
  <r>
    <s v="2016-11-05"/>
    <s v="2016-11-08"/>
    <s v="2016-11-16"/>
    <s v="2016-11-16"/>
    <n v="3"/>
    <n v="11"/>
    <x v="10"/>
    <s v="DDU"/>
    <s v="AIR"/>
    <n v="1"/>
    <s v="AIR"/>
    <s v="TRUCK"/>
    <s v="FRANKFURT"/>
    <s v="1"/>
    <s v="697/2016/28"/>
    <n v="54"/>
    <s v="AW16"/>
    <s v="TEXZAM INTERNATIONAL (AGENT)"/>
    <s v="AIR"/>
    <n v="1"/>
    <m/>
    <n v="567"/>
    <n v="0"/>
    <n v="0"/>
    <n v="0"/>
    <n v="7299"/>
    <m/>
    <s v="Bangladesh"/>
    <n v="0"/>
    <n v="0"/>
    <x v="2"/>
    <x v="1"/>
    <m/>
    <m/>
    <m/>
    <m/>
  </r>
  <r>
    <s v="2016-11-06"/>
    <s v="2016-11-09"/>
    <s v="2016-11-15"/>
    <s v="2016-11-15"/>
    <n v="3"/>
    <n v="9"/>
    <x v="10"/>
    <s v="DDU"/>
    <s v="AIR"/>
    <n v="1"/>
    <s v="AIR"/>
    <s v="TRUCK"/>
    <s v="FRANKFURT"/>
    <s v="1"/>
    <s v="43186/2015/10"/>
    <n v="54"/>
    <s v="AW16"/>
    <s v="AZAD INT'L CLOTHING"/>
    <s v="AIR"/>
    <n v="1"/>
    <m/>
    <n v="616"/>
    <n v="0"/>
    <n v="0"/>
    <n v="0"/>
    <n v="9868"/>
    <m/>
    <s v="Islamic Republic of Pakistan"/>
    <n v="0"/>
    <n v="0"/>
    <x v="2"/>
    <x v="1"/>
    <m/>
    <m/>
    <m/>
    <m/>
  </r>
  <r>
    <s v="2016-11-08"/>
    <s v="2016-11-14"/>
    <s v="2016-11-18"/>
    <s v="2016-11-18"/>
    <n v="6"/>
    <n v="10"/>
    <x v="10"/>
    <s v="DDU"/>
    <s v="AIR"/>
    <n v="1"/>
    <s v="AIR"/>
    <s v="TRUCK"/>
    <s v="FRANKFURT"/>
    <s v="1"/>
    <s v="43186/2015/11"/>
    <n v="54"/>
    <s v="AW16"/>
    <s v="AZAD INT'L CLOTHING"/>
    <s v="AIR"/>
    <n v="1"/>
    <m/>
    <n v="223"/>
    <n v="0"/>
    <n v="0"/>
    <n v="0"/>
    <n v="3891"/>
    <m/>
    <s v="Islamic Republic of Pakistan"/>
    <n v="0"/>
    <n v="0"/>
    <x v="2"/>
    <x v="1"/>
    <m/>
    <m/>
    <m/>
    <m/>
  </r>
  <r>
    <s v="2016-11-11"/>
    <s v="2016-11-16"/>
    <s v="2016-11-17"/>
    <s v="2016-11-17"/>
    <n v="5"/>
    <n v="6"/>
    <x v="10"/>
    <s v="DDU"/>
    <s v="AIR"/>
    <n v="1"/>
    <s v="AIR"/>
    <s v="TRUCK"/>
    <s v="WARSZAWA"/>
    <s v="1"/>
    <s v="278/2016/5"/>
    <n v="54"/>
    <s v="AW16"/>
    <s v="XIAMEN KINGLAND"/>
    <s v="AIR"/>
    <n v="1"/>
    <m/>
    <n v="270"/>
    <n v="0"/>
    <n v="0"/>
    <n v="0"/>
    <n v="4122"/>
    <n v="2.42"/>
    <s v="People's Republic of China"/>
    <n v="2"/>
    <n v="1"/>
    <x v="2"/>
    <x v="1"/>
    <m/>
    <m/>
    <m/>
    <m/>
  </r>
  <r>
    <s v="2016-11-14"/>
    <s v="2016-11-16"/>
    <s v="2016-11-22"/>
    <s v="2016-11-22"/>
    <n v="2"/>
    <n v="8"/>
    <x v="10"/>
    <s v="DDU"/>
    <s v="AIR"/>
    <n v="1"/>
    <s v="AIR"/>
    <s v="TRUCK"/>
    <s v="WARSZAWA"/>
    <s v="1"/>
    <s v="43192/2015/2"/>
    <n v="54"/>
    <s v="AW16"/>
    <s v="INNOVATION DESIGN (AGENT)"/>
    <s v="AIR"/>
    <n v="1"/>
    <m/>
    <n v="655"/>
    <n v="0"/>
    <n v="0"/>
    <n v="0"/>
    <n v="11378"/>
    <m/>
    <s v="Bangladesh"/>
    <n v="0"/>
    <n v="0"/>
    <x v="2"/>
    <x v="1"/>
    <m/>
    <m/>
    <m/>
    <m/>
  </r>
  <r>
    <s v="2016-11-14"/>
    <s v="2016-11-16"/>
    <s v="2016-11-22"/>
    <s v="2016-11-22"/>
    <n v="2"/>
    <n v="8"/>
    <x v="10"/>
    <s v="DDU"/>
    <s v="AIR"/>
    <n v="1"/>
    <s v="AIR"/>
    <s v="TRUCK"/>
    <s v="WARSZAWA"/>
    <s v="1"/>
    <s v="43192/2015/24"/>
    <n v="54"/>
    <s v="AW16"/>
    <s v="INNOVATION DESIGN (AGENT)"/>
    <s v="AIR"/>
    <n v="1"/>
    <m/>
    <n v="1698"/>
    <n v="0"/>
    <n v="0"/>
    <n v="0"/>
    <n v="26623"/>
    <m/>
    <s v="Bangladesh"/>
    <n v="0"/>
    <n v="0"/>
    <x v="2"/>
    <x v="1"/>
    <m/>
    <m/>
    <m/>
    <m/>
  </r>
  <r>
    <s v="2016-11-17"/>
    <s v="2016-11-25"/>
    <s v="2016-11-29"/>
    <s v="2016-11-29"/>
    <n v="8"/>
    <n v="12"/>
    <x v="10"/>
    <s v="DDU"/>
    <s v="AIR"/>
    <n v="1"/>
    <s v="AIR"/>
    <s v="TRUCK"/>
    <s v="FRANKFURT"/>
    <s v="1"/>
    <s v="697/2016/33"/>
    <n v="54"/>
    <s v="AW16"/>
    <s v="TEXZAM INTERNATIONAL (AGENT)"/>
    <s v="AIR"/>
    <n v="1"/>
    <m/>
    <n v="20"/>
    <n v="0"/>
    <n v="0"/>
    <n v="0"/>
    <n v="751"/>
    <m/>
    <s v="Bangladesh"/>
    <n v="0"/>
    <n v="0"/>
    <x v="2"/>
    <x v="1"/>
    <m/>
    <m/>
    <m/>
    <m/>
  </r>
  <r>
    <s v="2016-11-17"/>
    <s v="2016-11-26"/>
    <s v="2016-11-29"/>
    <s v="2016-11-29"/>
    <n v="9"/>
    <n v="12"/>
    <x v="10"/>
    <s v="DDU"/>
    <s v="AIR"/>
    <n v="1"/>
    <s v="AIR"/>
    <s v="TRUCK"/>
    <s v="FRANKFURT"/>
    <s v="1"/>
    <s v="43192/2015/23"/>
    <n v="54"/>
    <s v="AW16"/>
    <s v="INNOVATION DESIGN (AGENT)"/>
    <s v="AIR"/>
    <n v="1"/>
    <m/>
    <n v="302"/>
    <n v="0"/>
    <n v="0"/>
    <n v="0"/>
    <n v="3872"/>
    <m/>
    <s v="Bangladesh"/>
    <n v="0"/>
    <n v="0"/>
    <x v="2"/>
    <x v="1"/>
    <m/>
    <m/>
    <m/>
    <m/>
  </r>
  <r>
    <s v="2016-11-17"/>
    <s v="2016-11-26"/>
    <s v="2016-11-29"/>
    <s v="2016-11-29"/>
    <n v="9"/>
    <n v="12"/>
    <x v="10"/>
    <s v="DDU"/>
    <s v="AIR"/>
    <n v="1"/>
    <s v="AIR"/>
    <s v="TRUCK"/>
    <s v="FRANKFURT"/>
    <s v="1"/>
    <s v="43192/2015/25"/>
    <n v="54"/>
    <s v="AW16"/>
    <s v="INNOVATION DESIGN (AGENT)"/>
    <s v="AIR"/>
    <n v="1"/>
    <m/>
    <n v="554"/>
    <n v="0"/>
    <n v="0"/>
    <n v="0"/>
    <n v="6307"/>
    <m/>
    <s v="Bangladesh"/>
    <n v="0"/>
    <n v="0"/>
    <x v="2"/>
    <x v="1"/>
    <m/>
    <m/>
    <m/>
    <m/>
  </r>
  <r>
    <s v="2016-11-18"/>
    <s v="2016-11-22"/>
    <s v="2016-11-29"/>
    <s v="2016-11-29"/>
    <n v="4"/>
    <n v="11"/>
    <x v="10"/>
    <s v="DDU"/>
    <s v="AIR"/>
    <n v="1"/>
    <s v="AIR"/>
    <s v="TRUCK"/>
    <s v="FRANKFURT"/>
    <s v="1"/>
    <s v="43186/2015/7"/>
    <n v="54"/>
    <s v="AW16"/>
    <s v="AZAD INT'L CLOTHING"/>
    <s v="AIR"/>
    <n v="1"/>
    <m/>
    <n v="293"/>
    <n v="0"/>
    <n v="0"/>
    <n v="0"/>
    <n v="5410"/>
    <n v="13.41"/>
    <s v="Islamic Republic of Pakistan"/>
    <n v="9"/>
    <n v="4"/>
    <x v="2"/>
    <x v="1"/>
    <m/>
    <m/>
    <m/>
    <m/>
  </r>
  <r>
    <s v="2016-11-18"/>
    <s v="2016-11-29"/>
    <s v="2016-12-01"/>
    <s v="2016-12-01"/>
    <n v="11"/>
    <n v="13"/>
    <x v="10"/>
    <s v="DDU"/>
    <s v="AIR"/>
    <n v="1"/>
    <s v="AIR"/>
    <s v="TRUCK"/>
    <s v="WARSZAWA"/>
    <s v="1"/>
    <s v="278/2016/18"/>
    <n v="54"/>
    <s v="AW16"/>
    <s v="XIAMEN KINGLAND"/>
    <s v="AIR"/>
    <n v="1"/>
    <m/>
    <n v="181"/>
    <n v="0"/>
    <n v="0"/>
    <n v="0"/>
    <n v="2894"/>
    <n v="18.61"/>
    <s v="People's Republic of China"/>
    <n v="13"/>
    <n v="6"/>
    <x v="2"/>
    <x v="1"/>
    <m/>
    <m/>
    <m/>
    <m/>
  </r>
  <r>
    <s v="2016-11-21"/>
    <s v="2016-11-22"/>
    <s v="2016-11-23"/>
    <s v="2016-11-23"/>
    <n v="1"/>
    <n v="2"/>
    <x v="10"/>
    <s v="DDU"/>
    <s v="AIR"/>
    <n v="1"/>
    <s v="AIR"/>
    <s v="TRUCK"/>
    <s v="WARSZAWA"/>
    <s v="1"/>
    <s v="43188/2015/5"/>
    <n v="54"/>
    <s v="AW16"/>
    <s v="FASHION WEAR INT'L (AGENT)"/>
    <s v="AIR"/>
    <n v="1"/>
    <m/>
    <n v="221"/>
    <n v="0"/>
    <n v="0"/>
    <n v="0"/>
    <n v="2520"/>
    <m/>
    <s v="Bangladesh"/>
    <n v="0"/>
    <n v="0"/>
    <x v="2"/>
    <x v="1"/>
    <m/>
    <m/>
    <m/>
    <m/>
  </r>
  <r>
    <s v="2016-11-21"/>
    <s v="2016-11-23"/>
    <s v="2016-11-25"/>
    <s v="2016-11-25"/>
    <n v="2"/>
    <n v="4"/>
    <x v="10"/>
    <s v="DDU"/>
    <s v="AIR"/>
    <n v="1"/>
    <s v="AIR"/>
    <s v="TRUCK"/>
    <s v="WARSZAWA"/>
    <s v="1"/>
    <s v="716/2016/2"/>
    <n v="54"/>
    <s v="AW16"/>
    <s v="LICHEE APPAREL (AGENT)"/>
    <s v="AIR"/>
    <n v="1"/>
    <m/>
    <n v="476"/>
    <n v="0"/>
    <n v="0"/>
    <n v="0"/>
    <n v="9064"/>
    <m/>
    <s v="India"/>
    <n v="0"/>
    <n v="0"/>
    <x v="2"/>
    <x v="1"/>
    <m/>
    <m/>
    <m/>
    <m/>
  </r>
  <r>
    <s v="2016-11-21"/>
    <s v="2016-12-22"/>
    <s v="2016-12-23"/>
    <s v="2016-12-23"/>
    <n v="31"/>
    <n v="32"/>
    <x v="10"/>
    <s v="DDU"/>
    <s v="AIR"/>
    <n v="1"/>
    <s v="AIR"/>
    <s v="TRUCK"/>
    <s v="WARSZAWA"/>
    <s v="1"/>
    <s v="278/2016/19"/>
    <n v="54"/>
    <s v="AW16"/>
    <s v="XIAMEN KINGLAND"/>
    <s v="AIR"/>
    <n v="1"/>
    <m/>
    <n v="471"/>
    <n v="0"/>
    <n v="0"/>
    <n v="0"/>
    <n v="5614"/>
    <n v="55.46"/>
    <s v="People's Republic of China"/>
    <n v="39"/>
    <n v="17"/>
    <x v="0"/>
    <x v="0"/>
    <m/>
    <m/>
    <m/>
    <m/>
  </r>
  <r>
    <s v="2016-11-24"/>
    <s v="2016-12-01"/>
    <s v="2016-12-06"/>
    <s v="2016-12-06"/>
    <n v="7"/>
    <n v="12"/>
    <x v="10"/>
    <s v="DDU"/>
    <s v="AIR"/>
    <n v="1"/>
    <s v="AIR"/>
    <s v="TRUCK"/>
    <s v="WARSZAWA"/>
    <s v="1"/>
    <s v="278/2016/20"/>
    <n v="54"/>
    <s v="AW16"/>
    <s v="XIAMEN KINGLAND"/>
    <s v="AIR"/>
    <n v="1"/>
    <m/>
    <n v="253"/>
    <n v="0"/>
    <n v="0"/>
    <n v="0"/>
    <n v="3351"/>
    <n v="23.53"/>
    <s v="People's Republic of China"/>
    <n v="16"/>
    <n v="7"/>
    <x v="1"/>
    <x v="1"/>
    <m/>
    <m/>
    <m/>
    <m/>
  </r>
  <r>
    <s v="2016-12-08"/>
    <s v="2016-12-11"/>
    <s v="2016-12-16"/>
    <s v="2016-12-16"/>
    <n v="3"/>
    <n v="8"/>
    <x v="10"/>
    <s v="DDU"/>
    <s v="AIR"/>
    <n v="1"/>
    <s v="AIR"/>
    <s v="TRUCK"/>
    <s v="WARSZAWA"/>
    <s v="1"/>
    <s v="43192/2015/26"/>
    <n v="54"/>
    <s v="AW16"/>
    <s v="INNOVATION DESIGN (AGENT)"/>
    <s v="AIR"/>
    <n v="1"/>
    <m/>
    <n v="778"/>
    <n v="0"/>
    <n v="0"/>
    <n v="0"/>
    <n v="11501"/>
    <m/>
    <s v="Bangladesh"/>
    <n v="0"/>
    <n v="0"/>
    <x v="2"/>
    <x v="1"/>
    <m/>
    <m/>
    <m/>
    <m/>
  </r>
  <r>
    <s v="2017-01-07"/>
    <s v="2017-01-08"/>
    <s v="2017-01-19"/>
    <s v="2017-01-19"/>
    <n v="1"/>
    <n v="12"/>
    <x v="10"/>
    <s v="DDU"/>
    <s v="AIR"/>
    <n v="1"/>
    <s v="AIR"/>
    <s v="TRUCK"/>
    <s v="WARSZAWA"/>
    <s v="1"/>
    <s v="43192/2015/3"/>
    <n v="54"/>
    <s v="AW16"/>
    <s v="INNOVATION DESIGN (AGENT)"/>
    <s v="AIR"/>
    <n v="1"/>
    <m/>
    <n v="619"/>
    <n v="0"/>
    <n v="0"/>
    <n v="0"/>
    <n v="9940"/>
    <m/>
    <s v="Bangladesh"/>
    <n v="0"/>
    <n v="0"/>
    <x v="2"/>
    <x v="1"/>
    <m/>
    <m/>
    <m/>
    <m/>
  </r>
  <r>
    <s v="2017-01-18"/>
    <s v="2017-01-20"/>
    <s v="2017-01-25"/>
    <s v="2017-01-25"/>
    <n v="2"/>
    <n v="7"/>
    <x v="10"/>
    <s v="DAP"/>
    <s v="AIR"/>
    <n v="1"/>
    <s v="AIR"/>
    <s v="TRUCK"/>
    <s v="WARSZAWA"/>
    <s v="1"/>
    <s v="278/2016/21"/>
    <n v="54"/>
    <s v="AW16"/>
    <s v="XIAMEN KINGLAND"/>
    <s v="AIR"/>
    <n v="1"/>
    <m/>
    <n v="127"/>
    <n v="0"/>
    <n v="0"/>
    <n v="0"/>
    <n v="1036"/>
    <m/>
    <s v="People's Republic of China"/>
    <n v="0"/>
    <n v="0"/>
    <x v="2"/>
    <x v="1"/>
    <m/>
    <m/>
    <m/>
    <m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count="1076">
  <r>
    <s v="2015-10-18"/>
    <s v="2015-11-19"/>
    <s v="2015-11-26"/>
    <s v="2015-11-26"/>
    <x v="0"/>
    <n v="39"/>
    <s v="NINGBO"/>
    <s v="FOB"/>
    <x v="0"/>
    <n v="0"/>
    <s v="MRKU2730465"/>
    <s v="RAILWAY"/>
    <s v="GDAŃSK"/>
    <s v="1"/>
    <s v="21046/2015/1"/>
    <n v="54"/>
    <s v="SS16"/>
    <s v="NINGBO MIAORUI"/>
    <s v="FCL"/>
    <m/>
    <n v="1"/>
    <n v="1674"/>
    <n v="0"/>
    <n v="0"/>
    <n v="1"/>
    <x v="0"/>
    <n v="26243"/>
    <n v="60.02"/>
    <x v="0"/>
    <n v="42"/>
    <n v="18"/>
    <x v="0"/>
    <x v="0"/>
  </r>
  <r>
    <s v="2015-10-24"/>
    <s v="2015-11-27"/>
    <s v="2015-12-03"/>
    <s v="2015-12-03"/>
    <x v="1"/>
    <n v="40"/>
    <s v="SHANGHAI"/>
    <s v="FOB"/>
    <x v="0"/>
    <n v="0"/>
    <s v="MSKU3722851"/>
    <s v="RAILWAY"/>
    <s v="GDAŃSK"/>
    <s v="1"/>
    <s v="27355/2015/1"/>
    <n v="51"/>
    <s v="SS16"/>
    <s v="ANHUI XINA"/>
    <s v="FCL"/>
    <m/>
    <n v="1"/>
    <n v="427"/>
    <n v="1"/>
    <n v="0"/>
    <n v="0"/>
    <x v="1"/>
    <n v="6222"/>
    <n v="23.78"/>
    <x v="0"/>
    <n v="17"/>
    <n v="7"/>
    <x v="1"/>
    <x v="1"/>
  </r>
  <r>
    <s v="2015-10-26"/>
    <s v="2015-11-27"/>
    <s v="2015-12-03"/>
    <s v="2015-12-03"/>
    <x v="0"/>
    <n v="38"/>
    <s v="NINGBO"/>
    <s v="FOB"/>
    <x v="0"/>
    <n v="0"/>
    <s v="MRKU0482056"/>
    <s v="RAILWAY"/>
    <s v="GDAŃSK"/>
    <s v="1"/>
    <s v="21046/2015/6"/>
    <n v="54"/>
    <s v="SS16"/>
    <s v="NINGBO MIAORUI"/>
    <s v="FCL"/>
    <m/>
    <n v="1"/>
    <n v="1009"/>
    <n v="0"/>
    <n v="1"/>
    <n v="0"/>
    <x v="2"/>
    <n v="15109"/>
    <n v="40.83"/>
    <x v="0"/>
    <n v="29"/>
    <n v="12"/>
    <x v="0"/>
    <x v="1"/>
  </r>
  <r>
    <s v="2015-10-26"/>
    <s v="2015-12-08"/>
    <s v="2015-12-16"/>
    <s v="2015-12-16"/>
    <x v="2"/>
    <n v="51"/>
    <s v="XIAMEN"/>
    <s v="FOB"/>
    <x v="0"/>
    <n v="1"/>
    <s v="LCL"/>
    <s v="RAILWAY"/>
    <s v="GDAŃSK"/>
    <s v="1"/>
    <s v="20996/2015/1"/>
    <n v="54"/>
    <s v="SS16"/>
    <s v="XIAMEN JONUEE TRADING CO. LTD"/>
    <s v="LCL"/>
    <m/>
    <n v="1"/>
    <n v="888"/>
    <n v="0"/>
    <n v="0"/>
    <n v="0"/>
    <x v="0"/>
    <n v="16499"/>
    <n v="12.22"/>
    <x v="0"/>
    <n v="9"/>
    <n v="4"/>
    <x v="2"/>
    <x v="1"/>
  </r>
  <r>
    <s v="2015-10-27"/>
    <s v="2015-11-27"/>
    <s v="2015-12-04"/>
    <s v="2015-12-04"/>
    <x v="3"/>
    <n v="38"/>
    <s v="CHITTAGONG"/>
    <s v="FOB"/>
    <x v="0"/>
    <n v="0"/>
    <s v="MRKU4294062"/>
    <s v="RAILWAY"/>
    <s v="GDAŃSK"/>
    <s v="1"/>
    <s v="20370/2015/1"/>
    <n v="54"/>
    <s v="SS16"/>
    <s v="SAILOR MOON CLOTHING LTD (AGENT)"/>
    <s v="FCL"/>
    <m/>
    <n v="1"/>
    <n v="2547"/>
    <n v="0"/>
    <n v="0"/>
    <n v="1"/>
    <x v="0"/>
    <n v="40933"/>
    <n v="68.010000000000005"/>
    <x v="1"/>
    <n v="48"/>
    <n v="20"/>
    <x v="0"/>
    <x v="0"/>
  </r>
  <r>
    <s v="2015-10-27"/>
    <s v="2015-11-27"/>
    <s v="2015-12-04"/>
    <s v="2015-12-04"/>
    <x v="3"/>
    <n v="38"/>
    <s v="CHITTAGONG"/>
    <s v="FOB"/>
    <x v="0"/>
    <n v="1"/>
    <s v="MIEU0019735"/>
    <s v="RAILWAY"/>
    <s v="GDAŃSK"/>
    <s v="1"/>
    <s v="20467/2015/6"/>
    <n v="54"/>
    <s v="SS16"/>
    <s v="INNOVATION DESIGN (AGENT)"/>
    <s v="CONSOLIDATION"/>
    <m/>
    <n v="1"/>
    <n v="848"/>
    <n v="0"/>
    <n v="0"/>
    <n v="1"/>
    <x v="0"/>
    <n v="11811"/>
    <n v="32.590000000000003"/>
    <x v="1"/>
    <n v="23"/>
    <n v="10"/>
    <x v="1"/>
    <x v="1"/>
  </r>
  <r>
    <s v="2015-10-27"/>
    <s v="2015-11-27"/>
    <s v="2015-12-04"/>
    <s v="2015-12-04"/>
    <x v="3"/>
    <n v="38"/>
    <s v="CHITTAGONG"/>
    <s v="FOB"/>
    <x v="0"/>
    <n v="1"/>
    <m/>
    <s v="RAILWAY"/>
    <s v="GDAŃSK"/>
    <s v="1"/>
    <s v="62092/SS16/1"/>
    <n v="54"/>
    <s v="SS16"/>
    <s v="TRANSFIGURE CLOTHING (AGENT)"/>
    <s v="CONSOLIDATION"/>
    <m/>
    <n v="1"/>
    <n v="3073"/>
    <m/>
    <m/>
    <m/>
    <x v="0"/>
    <n v="59633"/>
    <n v="33.36"/>
    <x v="1"/>
    <n v="23"/>
    <n v="10"/>
    <x v="1"/>
    <x v="1"/>
  </r>
  <r>
    <s v="2015-10-27"/>
    <s v="2015-11-27"/>
    <s v="2015-12-04"/>
    <s v="2015-12-04"/>
    <x v="3"/>
    <n v="38"/>
    <s v="CHITTAGONG"/>
    <s v="FOB"/>
    <x v="0"/>
    <n v="1"/>
    <s v="MIEU0019735,MIEU2030970"/>
    <s v="RAILWAY"/>
    <s v="GDAŃSK"/>
    <s v="1"/>
    <s v="20370/2015/4"/>
    <n v="54"/>
    <s v="SS16"/>
    <s v="SAILOR MOON CLOTHING LTD (AGENT)"/>
    <s v="CONSOLIDATION"/>
    <m/>
    <n v="1"/>
    <n v="1440"/>
    <n v="0"/>
    <n v="0"/>
    <n v="1"/>
    <x v="0"/>
    <n v="20850"/>
    <n v="27.15"/>
    <x v="1"/>
    <n v="19"/>
    <n v="8"/>
    <x v="1"/>
    <x v="1"/>
  </r>
  <r>
    <s v="2015-10-27"/>
    <s v="2015-11-27"/>
    <s v="2015-12-04"/>
    <s v="2015-12-04"/>
    <x v="3"/>
    <n v="38"/>
    <s v="CHITTAGONG"/>
    <s v="FOB"/>
    <x v="0"/>
    <n v="1"/>
    <m/>
    <s v="RAILWAY"/>
    <s v="GDAŃSK"/>
    <s v="1"/>
    <s v="20376/2015/8"/>
    <n v="54"/>
    <s v="SS16"/>
    <s v="TRANSFIGURE CLOTHING (AGENT)"/>
    <s v="CONSOLIDATION"/>
    <m/>
    <n v="1"/>
    <n v="3453"/>
    <m/>
    <m/>
    <m/>
    <x v="0"/>
    <n v="77736"/>
    <n v="46.7"/>
    <x v="1"/>
    <n v="33"/>
    <n v="14"/>
    <x v="0"/>
    <x v="1"/>
  </r>
  <r>
    <s v="2015-10-28"/>
    <s v="2015-11-27"/>
    <s v="2015-12-04"/>
    <s v="2015-12-04"/>
    <x v="4"/>
    <n v="37"/>
    <s v="YANTIAN"/>
    <s v="FOB"/>
    <x v="0"/>
    <n v="0"/>
    <s v="MSKU3984240"/>
    <s v="RAILWAY"/>
    <s v="GDAŃSK"/>
    <s v="1"/>
    <s v="28021/2015/3"/>
    <n v="51"/>
    <s v="SS16"/>
    <s v="EUROSHINE COMPANY"/>
    <s v="FCL"/>
    <m/>
    <n v="1"/>
    <n v="781"/>
    <n v="1"/>
    <n v="0"/>
    <n v="0"/>
    <x v="1"/>
    <n v="9473"/>
    <n v="22.28"/>
    <x v="0"/>
    <n v="16"/>
    <n v="7"/>
    <x v="1"/>
    <x v="1"/>
  </r>
  <r>
    <s v="2015-10-29"/>
    <s v="2015-12-04"/>
    <s v="2015-12-08"/>
    <s v="2015-12-08"/>
    <x v="5"/>
    <n v="40"/>
    <s v="XIAMEN"/>
    <s v="FOB"/>
    <x v="0"/>
    <n v="0"/>
    <s v="MSKU5405711"/>
    <s v="RAILWAY"/>
    <s v="GDAŃSK"/>
    <s v="1"/>
    <s v="21162/2015/1"/>
    <n v="54"/>
    <s v="SS16"/>
    <s v="JIUJIANG DANNIER KNITTING CO."/>
    <s v="FCL"/>
    <m/>
    <n v="1"/>
    <n v="1741"/>
    <n v="1"/>
    <n v="0"/>
    <n v="0"/>
    <x v="1"/>
    <n v="32199"/>
    <n v="22.59"/>
    <x v="0"/>
    <n v="16"/>
    <n v="7"/>
    <x v="1"/>
    <x v="1"/>
  </r>
  <r>
    <s v="2015-10-29"/>
    <s v="2015-12-04"/>
    <s v="2015-12-08"/>
    <s v="2015-12-08"/>
    <x v="5"/>
    <n v="40"/>
    <s v="XIAMEN"/>
    <s v="FOB"/>
    <x v="0"/>
    <n v="0"/>
    <s v="PONU8132349"/>
    <s v="RAILWAY"/>
    <s v="GDAŃSK"/>
    <s v="1"/>
    <s v="61735/SS16/1"/>
    <n v="52"/>
    <s v="SS16"/>
    <s v="QUANZHOU CEREALS O&amp;F"/>
    <s v="FCL"/>
    <m/>
    <n v="1"/>
    <n v="2856"/>
    <n v="0"/>
    <n v="0"/>
    <n v="1"/>
    <x v="0"/>
    <n v="50762"/>
    <n v="67.69"/>
    <x v="0"/>
    <n v="47"/>
    <n v="20"/>
    <x v="0"/>
    <x v="0"/>
  </r>
  <r>
    <s v="2015-10-30"/>
    <s v="2015-11-30"/>
    <s v="2015-12-03"/>
    <s v="2015-12-03"/>
    <x v="3"/>
    <n v="34"/>
    <s v="TUTICORIN"/>
    <s v="FOB"/>
    <x v="0"/>
    <n v="1"/>
    <s v="CLHU4625240"/>
    <s v="TRUCK"/>
    <s v="HAMBURG"/>
    <s v="1"/>
    <s v="20204/2015/1"/>
    <n v="54"/>
    <s v="SS16"/>
    <s v="GLOBUS CLOTHING COM."/>
    <s v="CONSOLIDATION"/>
    <m/>
    <n v="1"/>
    <n v="636"/>
    <n v="0"/>
    <n v="1"/>
    <n v="0"/>
    <x v="2"/>
    <n v="9876"/>
    <n v="17.78"/>
    <x v="2"/>
    <n v="12"/>
    <n v="5"/>
    <x v="2"/>
    <x v="1"/>
  </r>
  <r>
    <s v="2015-10-30"/>
    <s v="2015-11-30"/>
    <s v="2015-12-03"/>
    <s v="2015-12-03"/>
    <x v="3"/>
    <n v="34"/>
    <s v="TUTICORIN"/>
    <s v="FOB"/>
    <x v="0"/>
    <n v="1"/>
    <m/>
    <s v="TRUCK"/>
    <s v="HAMBURG"/>
    <s v="1"/>
    <s v="20217/2015/1"/>
    <n v="54"/>
    <s v="SS16"/>
    <s v="BLOOM CLOTHING CO. (AGENT)"/>
    <s v="CONSOLIDATION"/>
    <m/>
    <n v="1"/>
    <n v="550"/>
    <m/>
    <m/>
    <m/>
    <x v="0"/>
    <n v="11728"/>
    <n v="19.86"/>
    <x v="2"/>
    <n v="14"/>
    <n v="6"/>
    <x v="2"/>
    <x v="1"/>
  </r>
  <r>
    <s v="2015-10-30"/>
    <s v="2015-11-30"/>
    <s v="2015-12-03"/>
    <s v="2015-12-03"/>
    <x v="3"/>
    <n v="34"/>
    <s v="TUTICORIN"/>
    <s v="FOB"/>
    <x v="0"/>
    <n v="1"/>
    <m/>
    <s v="TRUCK"/>
    <s v="HAMBURG"/>
    <s v="1"/>
    <s v="20217/2015/6"/>
    <n v="54"/>
    <s v="SS16"/>
    <s v="BLOOM CLOTHING CO. (AGENT)"/>
    <s v="CONSOLIDATION"/>
    <m/>
    <n v="1"/>
    <n v="189"/>
    <m/>
    <m/>
    <m/>
    <x v="0"/>
    <n v="2608"/>
    <n v="8.14"/>
    <x v="2"/>
    <n v="6"/>
    <n v="2"/>
    <x v="2"/>
    <x v="1"/>
  </r>
  <r>
    <s v="2015-10-30"/>
    <s v="2015-11-30"/>
    <s v="2015-12-03"/>
    <s v="2015-12-03"/>
    <x v="3"/>
    <n v="34"/>
    <s v="TUTICORIN"/>
    <s v="FOB"/>
    <x v="0"/>
    <n v="1"/>
    <m/>
    <s v="TRUCK"/>
    <s v="HAMBURG"/>
    <s v="1"/>
    <s v="24094/2015/1"/>
    <n v="54"/>
    <s v="SS16"/>
    <s v="SANTEX INC"/>
    <s v="CONSOLIDATION"/>
    <m/>
    <n v="1"/>
    <n v="215"/>
    <m/>
    <m/>
    <m/>
    <x v="0"/>
    <n v="3531"/>
    <n v="7.44"/>
    <x v="2"/>
    <n v="5"/>
    <n v="2"/>
    <x v="2"/>
    <x v="1"/>
  </r>
  <r>
    <s v="2015-10-30"/>
    <s v="2015-12-03"/>
    <s v="2015-12-09"/>
    <s v="2015-12-09"/>
    <x v="1"/>
    <n v="40"/>
    <s v="SHANGHAI"/>
    <s v="FOB"/>
    <x v="0"/>
    <n v="1"/>
    <s v="LCL"/>
    <s v="TRUCK"/>
    <s v="HAMBURG"/>
    <s v="1"/>
    <s v="20456/2015/1"/>
    <n v="54"/>
    <s v="SS16"/>
    <s v="ANHUI GARMENTS I&amp;E"/>
    <s v="LCL"/>
    <m/>
    <n v="1"/>
    <n v="287"/>
    <n v="0"/>
    <n v="0"/>
    <n v="0"/>
    <x v="0"/>
    <n v="3770"/>
    <n v="9.49"/>
    <x v="0"/>
    <n v="7"/>
    <n v="3"/>
    <x v="2"/>
    <x v="1"/>
  </r>
  <r>
    <s v="2015-10-31"/>
    <s v="2015-12-04"/>
    <s v="2015-12-08"/>
    <s v="2015-12-08"/>
    <x v="1"/>
    <n v="38"/>
    <s v="SHANGHAI"/>
    <s v="FOB"/>
    <x v="0"/>
    <n v="0"/>
    <s v="GLDU3800836"/>
    <s v="RAILWAY"/>
    <s v="GDAŃSK"/>
    <s v="1"/>
    <s v="19960/2015/1"/>
    <n v="54"/>
    <s v="SS16"/>
    <s v="SUMEC TEXTILE"/>
    <s v="FCL"/>
    <m/>
    <n v="1"/>
    <n v="1170"/>
    <n v="1"/>
    <n v="0"/>
    <n v="0"/>
    <x v="1"/>
    <n v="14620"/>
    <n v="27.84"/>
    <x v="0"/>
    <n v="19"/>
    <n v="8"/>
    <x v="1"/>
    <x v="1"/>
  </r>
  <r>
    <s v="2015-10-31"/>
    <s v="2015-12-09"/>
    <s v="2015-12-11"/>
    <s v="2015-12-11"/>
    <x v="6"/>
    <n v="41"/>
    <s v="CHITTAGONG"/>
    <s v="FOB"/>
    <x v="0"/>
    <n v="0"/>
    <s v="BSIU9279001"/>
    <s v="TRUCK"/>
    <s v="GDAŃSK"/>
    <s v="1"/>
    <s v="20808/2015/1"/>
    <n v="54"/>
    <s v="SS16"/>
    <s v="FASHION WEAR INT'L (AGENT)"/>
    <s v="FCL"/>
    <m/>
    <n v="1"/>
    <n v="4067"/>
    <n v="0"/>
    <n v="0"/>
    <n v="1"/>
    <x v="0"/>
    <n v="84181"/>
    <n v="68.91"/>
    <x v="1"/>
    <n v="48"/>
    <n v="21"/>
    <x v="0"/>
    <x v="0"/>
  </r>
  <r>
    <s v="2015-10-31"/>
    <s v="2015-12-09"/>
    <s v="2015-12-11"/>
    <s v="2015-12-11"/>
    <x v="6"/>
    <n v="41"/>
    <s v="CHITTAGONG"/>
    <s v="FOB"/>
    <x v="0"/>
    <n v="0"/>
    <s v="CPSU6436015,GLDU7013187,GVCU5371737"/>
    <s v="TRUCK"/>
    <s v="GDAŃSK"/>
    <s v="1"/>
    <s v="20216/2015/1"/>
    <n v="54"/>
    <s v="SS16"/>
    <s v="FAIR TRADE INT'L (AGENT)"/>
    <s v="FCL"/>
    <m/>
    <n v="1"/>
    <n v="6442"/>
    <n v="0"/>
    <n v="0"/>
    <n v="3"/>
    <x v="0"/>
    <n v="135566"/>
    <n v="204.59"/>
    <x v="1"/>
    <n v="143"/>
    <n v="61"/>
    <x v="3"/>
    <x v="2"/>
  </r>
  <r>
    <s v="2015-10-31"/>
    <s v="2015-12-09"/>
    <s v="2015-12-11"/>
    <s v="2015-12-11"/>
    <x v="6"/>
    <n v="41"/>
    <s v="CHITTAGONG"/>
    <s v="FOB"/>
    <x v="0"/>
    <n v="0"/>
    <s v="IPXU3483324"/>
    <s v="TRUCK"/>
    <s v="GDAŃSK"/>
    <s v="1"/>
    <s v="20222/2015/1"/>
    <n v="54"/>
    <s v="SS16"/>
    <s v="FASHIONTEX (AGENT)"/>
    <s v="FCL"/>
    <m/>
    <n v="1"/>
    <n v="1522"/>
    <n v="1"/>
    <n v="0"/>
    <n v="0"/>
    <x v="1"/>
    <n v="29210"/>
    <n v="27.75"/>
    <x v="1"/>
    <n v="19"/>
    <n v="8"/>
    <x v="1"/>
    <x v="1"/>
  </r>
  <r>
    <s v="2015-10-31"/>
    <s v="2015-12-09"/>
    <s v="2015-12-11"/>
    <s v="2015-12-11"/>
    <x v="6"/>
    <n v="41"/>
    <s v="CHITTAGONG"/>
    <s v="FOB"/>
    <x v="0"/>
    <n v="1"/>
    <s v="FSCU9594962"/>
    <s v="TRUCK"/>
    <s v="GDAŃSK"/>
    <s v="1"/>
    <s v="20808/2015/7"/>
    <n v="54"/>
    <s v="SS16"/>
    <s v="FASHION WEAR INT'L (AGENT)"/>
    <s v="CONSOLIDATION"/>
    <m/>
    <n v="1"/>
    <n v="3263"/>
    <n v="0"/>
    <n v="0"/>
    <n v="1"/>
    <x v="0"/>
    <n v="66012"/>
    <n v="46.34"/>
    <x v="1"/>
    <n v="32"/>
    <n v="14"/>
    <x v="0"/>
    <x v="1"/>
  </r>
  <r>
    <s v="2015-10-31"/>
    <s v="2015-12-09"/>
    <s v="2015-12-11"/>
    <s v="2015-12-11"/>
    <x v="6"/>
    <n v="41"/>
    <s v="CHITTAGONG"/>
    <s v="FOB"/>
    <x v="0"/>
    <n v="1"/>
    <m/>
    <s v="TRUCK"/>
    <s v="GDAŃSK"/>
    <s v="1"/>
    <s v="20998/2015/1"/>
    <n v="54"/>
    <s v="SS16"/>
    <s v="TEXZAM INTERNATIONAL (AGENT)"/>
    <s v="CONSOLIDATION"/>
    <m/>
    <n v="1"/>
    <n v="1120"/>
    <m/>
    <m/>
    <m/>
    <x v="0"/>
    <n v="16121"/>
    <n v="21.78"/>
    <x v="1"/>
    <n v="15"/>
    <n v="7"/>
    <x v="1"/>
    <x v="1"/>
  </r>
  <r>
    <s v="2015-10-31"/>
    <s v="2015-12-09"/>
    <s v="2015-12-14"/>
    <s v="2015-12-14"/>
    <x v="6"/>
    <n v="44"/>
    <s v="CHITTAGONG"/>
    <s v="FOB"/>
    <x v="0"/>
    <n v="0"/>
    <s v="TCLU8066867"/>
    <s v="RAILWAY"/>
    <s v="GDAŃSK"/>
    <s v="1"/>
    <s v="20376/2015/1"/>
    <n v="54"/>
    <s v="SS16"/>
    <s v="TRANSFIGURE CLOTHING (AGENT)"/>
    <s v="FCL"/>
    <m/>
    <n v="1"/>
    <n v="2462"/>
    <n v="0"/>
    <n v="0"/>
    <n v="1"/>
    <x v="0"/>
    <n v="60767"/>
    <n v="59.74"/>
    <x v="1"/>
    <n v="42"/>
    <n v="18"/>
    <x v="0"/>
    <x v="0"/>
  </r>
  <r>
    <s v="2015-10-31"/>
    <s v="2015-12-09"/>
    <s v="2015-12-14"/>
    <s v="2015-12-14"/>
    <x v="6"/>
    <n v="44"/>
    <s v="CHITTAGONG"/>
    <s v="FOB"/>
    <x v="0"/>
    <n v="1"/>
    <s v="HLBU1566321"/>
    <s v="RAILWAY"/>
    <s v="GDAŃSK"/>
    <s v="1"/>
    <s v="20376/2015/9"/>
    <n v="54"/>
    <s v="SS16"/>
    <s v="TRANSFIGURE CLOTHING (AGENT)"/>
    <s v="CONSOLIDATION"/>
    <m/>
    <n v="1"/>
    <n v="3681"/>
    <n v="0"/>
    <n v="0"/>
    <n v="1"/>
    <x v="0"/>
    <n v="63066"/>
    <n v="52.87"/>
    <x v="1"/>
    <n v="37"/>
    <n v="16"/>
    <x v="0"/>
    <x v="0"/>
  </r>
  <r>
    <s v="2015-10-31"/>
    <s v="2015-12-09"/>
    <s v="2015-12-14"/>
    <s v="2015-12-14"/>
    <x v="6"/>
    <n v="44"/>
    <s v="CHITTAGONG"/>
    <s v="FOB"/>
    <x v="0"/>
    <n v="1"/>
    <m/>
    <s v="RAILWAY"/>
    <s v="GDAŃSK"/>
    <s v="1"/>
    <s v="20467/2015/7"/>
    <n v="54"/>
    <s v="SS16"/>
    <s v="INNOVATION DESIGN (AGENT)"/>
    <s v="CONSOLIDATION"/>
    <m/>
    <n v="1"/>
    <n v="1124"/>
    <m/>
    <m/>
    <m/>
    <x v="0"/>
    <n v="16855"/>
    <n v="16.68"/>
    <x v="1"/>
    <n v="12"/>
    <n v="5"/>
    <x v="2"/>
    <x v="1"/>
  </r>
  <r>
    <s v="2015-11-01"/>
    <s v="2015-12-01"/>
    <s v="2015-12-09"/>
    <s v="2015-12-09"/>
    <x v="4"/>
    <n v="38"/>
    <s v="YANTIAN"/>
    <s v="FOB"/>
    <x v="0"/>
    <n v="1"/>
    <s v="LCL"/>
    <s v="TRUCK"/>
    <s v="HAMBURG"/>
    <s v="1"/>
    <s v="27228/2015/1"/>
    <n v="51"/>
    <s v="SS16"/>
    <s v="YONGXINGLONG CHILDRE"/>
    <s v="LCL"/>
    <m/>
    <n v="1"/>
    <n v="664"/>
    <n v="0"/>
    <n v="0"/>
    <n v="0"/>
    <x v="0"/>
    <n v="5068"/>
    <n v="9"/>
    <x v="0"/>
    <n v="6"/>
    <n v="3"/>
    <x v="2"/>
    <x v="1"/>
  </r>
  <r>
    <s v="2015-11-01"/>
    <s v="2015-12-08"/>
    <s v="2015-12-16"/>
    <s v="2015-12-16"/>
    <x v="7"/>
    <n v="45"/>
    <s v="XIAMEN"/>
    <s v="FOB"/>
    <x v="0"/>
    <n v="1"/>
    <s v="LCL"/>
    <s v="TRUCK"/>
    <s v="HAMBURG"/>
    <s v="1"/>
    <s v="20368/2015/1"/>
    <n v="54"/>
    <s v="SS16"/>
    <s v="XIAMEN HALO WORLD"/>
    <s v="LCL"/>
    <m/>
    <n v="1"/>
    <n v="219"/>
    <n v="0"/>
    <n v="0"/>
    <n v="0"/>
    <x v="0"/>
    <n v="2772"/>
    <n v="1.41"/>
    <x v="0"/>
    <n v="1"/>
    <n v="0"/>
    <x v="2"/>
    <x v="1"/>
  </r>
  <r>
    <s v="2015-11-02"/>
    <s v="2015-11-30"/>
    <s v="2015-12-03"/>
    <s v="2015-12-03"/>
    <x v="8"/>
    <n v="31"/>
    <s v="TUTICORIN"/>
    <s v="FOB"/>
    <x v="0"/>
    <n v="0"/>
    <s v="HLBU1137760"/>
    <s v="TRUCK"/>
    <s v="HAMBURG"/>
    <s v="1"/>
    <s v="20214/2015/1"/>
    <n v="54"/>
    <s v="SS16"/>
    <s v="LICHEE APPAREL (AGENT)"/>
    <s v="FCL"/>
    <m/>
    <n v="1"/>
    <n v="2474"/>
    <n v="0"/>
    <n v="1"/>
    <n v="0"/>
    <x v="2"/>
    <n v="42803"/>
    <n v="51.38"/>
    <x v="2"/>
    <n v="36"/>
    <n v="15"/>
    <x v="0"/>
    <x v="0"/>
  </r>
  <r>
    <s v="2015-11-02"/>
    <s v="2015-12-04"/>
    <s v="2015-12-08"/>
    <s v="2015-12-08"/>
    <x v="0"/>
    <n v="36"/>
    <s v="NINGBO"/>
    <s v="FOB"/>
    <x v="0"/>
    <n v="0"/>
    <s v="MSKU5572787"/>
    <s v="RAILWAY"/>
    <s v="GDAŃSK"/>
    <s v="1"/>
    <s v="20462/2015/1"/>
    <n v="54"/>
    <s v="SS16"/>
    <s v="NINGBO EVERGREEN"/>
    <s v="FCL"/>
    <m/>
    <n v="1"/>
    <n v="949"/>
    <n v="1"/>
    <n v="0"/>
    <n v="0"/>
    <x v="1"/>
    <n v="13359"/>
    <n v="21.67"/>
    <x v="0"/>
    <n v="15"/>
    <n v="7"/>
    <x v="1"/>
    <x v="1"/>
  </r>
  <r>
    <s v="2015-11-03"/>
    <s v="2015-12-05"/>
    <s v="2015-12-09"/>
    <s v="2015-12-09"/>
    <x v="0"/>
    <n v="36"/>
    <s v="NINGBO"/>
    <s v="FOB"/>
    <x v="0"/>
    <n v="1"/>
    <s v="LCL"/>
    <s v="TRUCK"/>
    <s v="HAMBURG"/>
    <s v="1"/>
    <s v="27069/2015/1"/>
    <n v="51"/>
    <s v="SS16"/>
    <s v="ZHEJIANG YUHONG"/>
    <s v="LCL"/>
    <m/>
    <n v="1"/>
    <n v="379"/>
    <n v="0"/>
    <n v="0"/>
    <n v="0"/>
    <x v="0"/>
    <n v="5105"/>
    <n v="16.93"/>
    <x v="0"/>
    <n v="12"/>
    <n v="5"/>
    <x v="2"/>
    <x v="1"/>
  </r>
  <r>
    <s v="2015-11-04"/>
    <s v="2015-12-08"/>
    <s v="2015-12-14"/>
    <s v="2015-12-14"/>
    <x v="1"/>
    <n v="40"/>
    <s v="YANTIAN"/>
    <s v="FOB"/>
    <x v="0"/>
    <n v="0"/>
    <s v="TGHU5273664"/>
    <s v="RAILWAY"/>
    <s v="GDAŃSK"/>
    <s v="1"/>
    <s v="60077/SS16/1"/>
    <n v="51"/>
    <s v="SS16"/>
    <s v="EUROSHINE COMPANY"/>
    <s v="FCL"/>
    <m/>
    <n v="1"/>
    <n v="1381"/>
    <n v="0"/>
    <n v="1"/>
    <n v="0"/>
    <x v="2"/>
    <n v="16304"/>
    <n v="33.11"/>
    <x v="0"/>
    <n v="23"/>
    <n v="10"/>
    <x v="1"/>
    <x v="1"/>
  </r>
  <r>
    <s v="2015-11-04"/>
    <s v="2015-12-09"/>
    <s v="2015-12-11"/>
    <s v="2015-12-11"/>
    <x v="9"/>
    <n v="37"/>
    <s v="YANTIAN"/>
    <s v="FOB"/>
    <x v="0"/>
    <n v="0"/>
    <s v="NYKU9835822"/>
    <s v="TRUCK"/>
    <s v="GDAŃSK"/>
    <s v="1"/>
    <s v="32380/2015/1"/>
    <n v="51"/>
    <s v="SS16"/>
    <s v="BEEKO"/>
    <s v="FCL"/>
    <m/>
    <n v="1"/>
    <n v="396"/>
    <n v="1"/>
    <n v="0"/>
    <n v="0"/>
    <x v="1"/>
    <n v="4050"/>
    <n v="21.31"/>
    <x v="0"/>
    <n v="15"/>
    <n v="6"/>
    <x v="1"/>
    <x v="1"/>
  </r>
  <r>
    <s v="2015-11-06"/>
    <s v="2015-12-22"/>
    <s v="2015-12-29"/>
    <s v="2015-12-29"/>
    <x v="10"/>
    <n v="53"/>
    <s v="NINGBO"/>
    <s v="FOB"/>
    <x v="0"/>
    <n v="0"/>
    <s v="NYKU4195609,NYKU4300520,NYKU5649814,TCLU1657718"/>
    <s v="RAILWAY"/>
    <s v="GDAŃSK"/>
    <s v="1"/>
    <s v="62103/SS16/1"/>
    <n v="52"/>
    <s v="SS16"/>
    <s v="NINGBO MIAORUI"/>
    <s v="FCL"/>
    <m/>
    <n v="1"/>
    <n v="4085"/>
    <n v="0"/>
    <n v="0"/>
    <n v="4"/>
    <x v="0"/>
    <n v="66168"/>
    <n v="257.27999999999997"/>
    <x v="0"/>
    <n v="180"/>
    <n v="77"/>
    <x v="3"/>
    <x v="2"/>
  </r>
  <r>
    <s v="2015-11-09"/>
    <s v="2015-12-03"/>
    <s v="2015-12-08"/>
    <s v="2015-12-08"/>
    <x v="11"/>
    <n v="29"/>
    <s v="MUMBAI"/>
    <s v="FOB"/>
    <x v="0"/>
    <n v="0"/>
    <s v="HLXU1142110"/>
    <s v="TRUCK"/>
    <s v="HAMBURG"/>
    <s v="1"/>
    <s v="20991/2015/1"/>
    <n v="54"/>
    <s v="SS16"/>
    <s v="SANGOTRA FASHIONS"/>
    <s v="FCL"/>
    <m/>
    <n v="1"/>
    <n v="1505"/>
    <n v="1"/>
    <n v="0"/>
    <n v="0"/>
    <x v="1"/>
    <n v="23606"/>
    <n v="31"/>
    <x v="2"/>
    <n v="22"/>
    <n v="9"/>
    <x v="1"/>
    <x v="1"/>
  </r>
  <r>
    <s v="2015-11-09"/>
    <s v="2015-12-18"/>
    <s v="2015-12-22"/>
    <s v="2015-12-22"/>
    <x v="6"/>
    <n v="43"/>
    <s v="XIAMEN"/>
    <s v="FOB"/>
    <x v="0"/>
    <n v="0"/>
    <s v="PONU1733440"/>
    <s v="RAILWAY"/>
    <s v="GDAŃSK"/>
    <s v="1"/>
    <s v="29754/2015/1"/>
    <n v="51"/>
    <s v="SS16"/>
    <s v="BOK CO., LTD."/>
    <s v="FCL"/>
    <m/>
    <n v="1"/>
    <n v="1271"/>
    <n v="0"/>
    <n v="1"/>
    <n v="0"/>
    <x v="2"/>
    <n v="11187"/>
    <n v="43.51"/>
    <x v="0"/>
    <n v="30"/>
    <n v="13"/>
    <x v="0"/>
    <x v="1"/>
  </r>
  <r>
    <s v="2015-11-10"/>
    <s v="2015-12-10"/>
    <s v="2015-12-15"/>
    <s v="2015-12-15"/>
    <x v="4"/>
    <n v="35"/>
    <s v="CHITTAGONG"/>
    <s v="FOB"/>
    <x v="0"/>
    <n v="1"/>
    <s v="MRKU0992240"/>
    <s v="RAILWAY"/>
    <s v="GDAŃSK"/>
    <s v="1"/>
    <s v="20216/2015/6"/>
    <n v="54"/>
    <s v="SS16"/>
    <s v="FAIR TRADE INT'L (AGENT)"/>
    <s v="CONSOLIDATION"/>
    <m/>
    <n v="1"/>
    <n v="432"/>
    <n v="0"/>
    <n v="1"/>
    <n v="0"/>
    <x v="2"/>
    <n v="8152"/>
    <n v="14.46"/>
    <x v="1"/>
    <n v="10"/>
    <n v="4"/>
    <x v="2"/>
    <x v="1"/>
  </r>
  <r>
    <s v="2015-11-10"/>
    <s v="2015-12-10"/>
    <s v="2015-12-15"/>
    <s v="2015-12-15"/>
    <x v="4"/>
    <n v="35"/>
    <s v="CHITTAGONG"/>
    <s v="FOB"/>
    <x v="0"/>
    <n v="1"/>
    <m/>
    <s v="RAILWAY"/>
    <s v="GDAŃSK"/>
    <s v="1"/>
    <s v="20467/2015/8"/>
    <n v="54"/>
    <s v="SS16"/>
    <s v="INNOVATION DESIGN (AGENT)"/>
    <s v="CONSOLIDATION"/>
    <m/>
    <n v="1"/>
    <n v="300"/>
    <m/>
    <m/>
    <m/>
    <x v="0"/>
    <n v="4182"/>
    <n v="4.18"/>
    <x v="1"/>
    <n v="3"/>
    <n v="1"/>
    <x v="2"/>
    <x v="1"/>
  </r>
  <r>
    <s v="2015-11-10"/>
    <s v="2015-12-10"/>
    <s v="2015-12-15"/>
    <s v="2015-12-15"/>
    <x v="4"/>
    <n v="35"/>
    <s v="CHITTAGONG"/>
    <s v="FOB"/>
    <x v="0"/>
    <n v="1"/>
    <m/>
    <s v="RAILWAY"/>
    <s v="GDAŃSK"/>
    <s v="1"/>
    <s v="21143/2015/5"/>
    <n v="54"/>
    <s v="SS16"/>
    <s v="SEACOTEX FABRICS LTD"/>
    <s v="CONSOLIDATION"/>
    <m/>
    <n v="1"/>
    <n v="1284"/>
    <m/>
    <m/>
    <m/>
    <x v="0"/>
    <n v="20242"/>
    <n v="15.35"/>
    <x v="1"/>
    <n v="11"/>
    <n v="5"/>
    <x v="2"/>
    <x v="1"/>
  </r>
  <r>
    <s v="2015-11-12"/>
    <s v="2015-12-16"/>
    <s v="2015-12-23"/>
    <s v="2015-12-23"/>
    <x v="1"/>
    <n v="41"/>
    <s v="NINGBO"/>
    <s v="FOB"/>
    <x v="0"/>
    <n v="1"/>
    <s v="LCL"/>
    <s v="TRUCK"/>
    <s v="HAMBURG"/>
    <s v="1"/>
    <s v="20462/2015/2"/>
    <n v="54"/>
    <s v="SS16"/>
    <s v="NINGBO EVERGREEN"/>
    <s v="LCL"/>
    <m/>
    <n v="1"/>
    <n v="178"/>
    <n v="0"/>
    <n v="0"/>
    <n v="0"/>
    <x v="0"/>
    <n v="2822"/>
    <n v="6.58"/>
    <x v="0"/>
    <n v="5"/>
    <n v="2"/>
    <x v="2"/>
    <x v="1"/>
  </r>
  <r>
    <s v="2015-11-12"/>
    <s v="2015-12-20"/>
    <s v="2015-12-23"/>
    <s v="2015-12-23"/>
    <x v="12"/>
    <n v="41"/>
    <s v="TUTICORIN"/>
    <s v="FOB"/>
    <x v="0"/>
    <n v="0"/>
    <s v="FCIU2098811"/>
    <s v="TRUCK"/>
    <s v="HAMBURG"/>
    <s v="1"/>
    <s v="20217/2015/2"/>
    <n v="54"/>
    <s v="SS16"/>
    <s v="BLOOM CLOTHING CO. (AGENT)"/>
    <s v="FCL"/>
    <m/>
    <n v="1"/>
    <n v="786"/>
    <n v="1"/>
    <n v="0"/>
    <n v="0"/>
    <x v="1"/>
    <n v="15331"/>
    <n v="26.91"/>
    <x v="2"/>
    <n v="19"/>
    <n v="8"/>
    <x v="1"/>
    <x v="1"/>
  </r>
  <r>
    <s v="2015-11-12"/>
    <s v="2015-12-22"/>
    <s v="2015-12-28"/>
    <s v="2015-12-28"/>
    <x v="13"/>
    <n v="46"/>
    <s v="CHITTAGONG"/>
    <s v="FOB"/>
    <x v="0"/>
    <n v="1"/>
    <s v="HLXU5314161"/>
    <s v="RAILWAY"/>
    <s v="GDAŃSK"/>
    <s v="1"/>
    <s v="20376/2015/10"/>
    <n v="54"/>
    <s v="SS16"/>
    <s v="TRANSFIGURE CLOTHING (AGENT)"/>
    <s v="CONSOLIDATION"/>
    <m/>
    <n v="1"/>
    <n v="1744"/>
    <n v="0"/>
    <n v="1"/>
    <n v="0"/>
    <x v="2"/>
    <n v="31242"/>
    <n v="33.56"/>
    <x v="1"/>
    <n v="23"/>
    <n v="10"/>
    <x v="1"/>
    <x v="1"/>
  </r>
  <r>
    <s v="2015-11-12"/>
    <s v="2015-12-22"/>
    <s v="2015-12-28"/>
    <s v="2015-12-28"/>
    <x v="13"/>
    <n v="46"/>
    <s v="CHITTAGONG"/>
    <s v="FOB"/>
    <x v="0"/>
    <n v="1"/>
    <m/>
    <s v="RAILWAY"/>
    <s v="GDAŃSK"/>
    <s v="1"/>
    <s v="20376/2015/12"/>
    <n v="54"/>
    <s v="SS16"/>
    <s v="TRANSFIGURE CLOTHING (AGENT)"/>
    <s v="CONSOLIDATION"/>
    <m/>
    <n v="1"/>
    <n v="1881"/>
    <m/>
    <m/>
    <m/>
    <x v="0"/>
    <n v="29374"/>
    <n v="17.22"/>
    <x v="1"/>
    <n v="12"/>
    <n v="5"/>
    <x v="2"/>
    <x v="1"/>
  </r>
  <r>
    <s v="2015-11-12"/>
    <s v="2015-12-22"/>
    <s v="2015-12-28"/>
    <s v="2015-12-28"/>
    <x v="13"/>
    <n v="46"/>
    <s v="CHITTAGONG"/>
    <s v="FOB"/>
    <x v="0"/>
    <n v="1"/>
    <s v="HLXU8281082"/>
    <s v="RAILWAY"/>
    <s v="GDAŃSK"/>
    <s v="1"/>
    <s v="20231/2015/6"/>
    <n v="54"/>
    <s v="SS16"/>
    <s v="SHUDDHO MODEHAUS (AGENT)"/>
    <s v="CONSOLIDATION"/>
    <m/>
    <n v="1"/>
    <n v="439"/>
    <n v="0"/>
    <n v="0"/>
    <n v="1"/>
    <x v="0"/>
    <n v="5212"/>
    <n v="11.37"/>
    <x v="1"/>
    <n v="8"/>
    <n v="3"/>
    <x v="2"/>
    <x v="1"/>
  </r>
  <r>
    <s v="2015-11-12"/>
    <s v="2015-12-22"/>
    <s v="2015-12-28"/>
    <s v="2015-12-28"/>
    <x v="13"/>
    <n v="46"/>
    <s v="CHITTAGONG"/>
    <s v="FOB"/>
    <x v="0"/>
    <n v="1"/>
    <m/>
    <s v="RAILWAY"/>
    <s v="GDAŃSK"/>
    <s v="1"/>
    <s v="20376/2015/11"/>
    <n v="54"/>
    <s v="SS16"/>
    <s v="TRANSFIGURE CLOTHING (AGENT)"/>
    <s v="CONSOLIDATION"/>
    <m/>
    <n v="1"/>
    <n v="878"/>
    <m/>
    <m/>
    <m/>
    <x v="0"/>
    <n v="13146"/>
    <n v="10.54"/>
    <x v="1"/>
    <n v="7"/>
    <n v="3"/>
    <x v="2"/>
    <x v="1"/>
  </r>
  <r>
    <s v="2015-11-12"/>
    <s v="2015-12-22"/>
    <s v="2015-12-28"/>
    <s v="2015-12-28"/>
    <x v="13"/>
    <n v="46"/>
    <s v="CHITTAGONG"/>
    <s v="FOB"/>
    <x v="0"/>
    <n v="1"/>
    <m/>
    <s v="RAILWAY"/>
    <s v="GDAŃSK"/>
    <s v="1"/>
    <s v="20808/2015/2"/>
    <n v="54"/>
    <s v="SS16"/>
    <s v="FASHION WEAR INT'L (AGENT)"/>
    <s v="CONSOLIDATION"/>
    <m/>
    <n v="1"/>
    <n v="2033"/>
    <m/>
    <m/>
    <m/>
    <x v="0"/>
    <n v="38127"/>
    <n v="27.73"/>
    <x v="1"/>
    <n v="19"/>
    <n v="8"/>
    <x v="1"/>
    <x v="1"/>
  </r>
  <r>
    <s v="2015-11-12"/>
    <s v="2015-12-22"/>
    <s v="2015-12-28"/>
    <s v="2015-12-28"/>
    <x v="13"/>
    <n v="46"/>
    <s v="CHITTAGONG"/>
    <s v="FOB"/>
    <x v="0"/>
    <n v="1"/>
    <m/>
    <s v="RAILWAY"/>
    <s v="GDAŃSK"/>
    <s v="1"/>
    <s v="21143/2015/1"/>
    <n v="54"/>
    <s v="SS16"/>
    <s v="SEACOTEX FABRICS LTD"/>
    <s v="CONSOLIDATION"/>
    <m/>
    <n v="1"/>
    <n v="1595"/>
    <m/>
    <m/>
    <m/>
    <x v="0"/>
    <n v="23680"/>
    <n v="18.07"/>
    <x v="1"/>
    <n v="13"/>
    <n v="5"/>
    <x v="2"/>
    <x v="1"/>
  </r>
  <r>
    <s v="2015-11-13"/>
    <s v="2015-12-16"/>
    <s v="2015-12-23"/>
    <s v="2015-12-23"/>
    <x v="14"/>
    <n v="40"/>
    <s v="NINGBO"/>
    <s v="FOB"/>
    <x v="0"/>
    <n v="1"/>
    <s v="LCL"/>
    <s v="TRUCK"/>
    <s v="HAMBURG"/>
    <s v="1"/>
    <s v="20637/2015/1"/>
    <n v="54"/>
    <s v="SS16"/>
    <s v="NINGBO HEYU INT."/>
    <s v="LCL"/>
    <m/>
    <n v="1"/>
    <n v="508"/>
    <n v="0"/>
    <n v="0"/>
    <n v="0"/>
    <x v="0"/>
    <n v="8542"/>
    <n v="11"/>
    <x v="0"/>
    <n v="8"/>
    <n v="3"/>
    <x v="2"/>
    <x v="1"/>
  </r>
  <r>
    <s v="2015-11-13"/>
    <s v="2015-12-16"/>
    <s v="2015-12-23"/>
    <s v="2015-12-23"/>
    <x v="14"/>
    <n v="40"/>
    <s v="NINGBO"/>
    <s v="FOB"/>
    <x v="0"/>
    <n v="1"/>
    <s v="LCL"/>
    <s v="TRUCK"/>
    <s v="HAMBURG"/>
    <s v="1"/>
    <s v="26514/2015/1"/>
    <n v="52"/>
    <s v="SS16"/>
    <s v="NINGBO HAITIAN"/>
    <s v="LCL"/>
    <m/>
    <n v="1"/>
    <n v="27"/>
    <n v="0"/>
    <n v="0"/>
    <n v="0"/>
    <x v="0"/>
    <n v="6310"/>
    <n v="1.73"/>
    <x v="0"/>
    <n v="1"/>
    <n v="1"/>
    <x v="2"/>
    <x v="1"/>
  </r>
  <r>
    <s v="2015-11-13"/>
    <s v="2015-12-18"/>
    <s v="2015-12-29"/>
    <s v="2015-12-29"/>
    <x v="9"/>
    <n v="46"/>
    <s v="SHANGHAI"/>
    <s v="FOB"/>
    <x v="0"/>
    <n v="1"/>
    <s v="LCL"/>
    <s v="TRUCK"/>
    <s v="HAMBURG"/>
    <s v="1"/>
    <s v="21817/2015/1"/>
    <n v="52"/>
    <s v="SS16"/>
    <s v="SHANGHAI QUEENSHOW"/>
    <s v="LCL"/>
    <m/>
    <n v="1"/>
    <n v="36"/>
    <n v="0"/>
    <n v="0"/>
    <n v="0"/>
    <x v="0"/>
    <n v="2160"/>
    <n v="1"/>
    <x v="0"/>
    <n v="1"/>
    <n v="0"/>
    <x v="2"/>
    <x v="1"/>
  </r>
  <r>
    <s v="2015-11-13"/>
    <s v="2015-12-18"/>
    <s v="2015-12-29"/>
    <s v="2015-12-29"/>
    <x v="9"/>
    <n v="46"/>
    <s v="SHANGHAI"/>
    <s v="FOB"/>
    <x v="0"/>
    <n v="1"/>
    <s v="LCL"/>
    <s v="TRUCK"/>
    <s v="HAMBURG"/>
    <s v="1"/>
    <s v="31937/2015/1"/>
    <n v="52"/>
    <s v="SS16"/>
    <s v="HAILI ACCESSORIES"/>
    <s v="LCL"/>
    <m/>
    <n v="1"/>
    <n v="28"/>
    <n v="0"/>
    <n v="0"/>
    <n v="0"/>
    <x v="0"/>
    <n v="3900"/>
    <n v="2.2599999999999998"/>
    <x v="0"/>
    <n v="2"/>
    <n v="1"/>
    <x v="2"/>
    <x v="1"/>
  </r>
  <r>
    <s v="2015-11-13"/>
    <s v="2015-12-22"/>
    <s v="2015-12-30"/>
    <s v="2015-12-30"/>
    <x v="6"/>
    <n v="47"/>
    <s v="NINGBO"/>
    <s v="FOB"/>
    <x v="0"/>
    <n v="0"/>
    <s v="NYKU4756016,NYKU4812001,NYKU4903333,NYKU5151544,NYKU9747439"/>
    <s v="RAILWAY"/>
    <s v="GDAŃSK"/>
    <s v="1"/>
    <s v="62103/SS16/2"/>
    <n v="52"/>
    <s v="SS16"/>
    <s v="NINGBO MIAORUI"/>
    <s v="FCL"/>
    <m/>
    <n v="1"/>
    <n v="4361"/>
    <n v="1"/>
    <n v="0"/>
    <n v="4"/>
    <x v="1"/>
    <n v="62845"/>
    <n v="269.27"/>
    <x v="0"/>
    <n v="188"/>
    <n v="81"/>
    <x v="3"/>
    <x v="2"/>
  </r>
  <r>
    <s v="2015-11-15"/>
    <s v="2015-12-21"/>
    <s v="2015-12-23"/>
    <s v="2015-12-23"/>
    <x v="5"/>
    <n v="38"/>
    <s v="TUTICORIN"/>
    <s v="FOB"/>
    <x v="0"/>
    <n v="1"/>
    <s v="HLXU6527916"/>
    <s v="TRUCK"/>
    <s v="HAMBURG"/>
    <s v="1"/>
    <s v="20214/2015/2"/>
    <n v="54"/>
    <s v="SS16"/>
    <s v="LICHEE APPAREL (AGENT)"/>
    <s v="CONSOLIDATION"/>
    <m/>
    <n v="1"/>
    <n v="2317"/>
    <n v="0"/>
    <n v="0"/>
    <n v="1"/>
    <x v="0"/>
    <n v="38705"/>
    <n v="54.76"/>
    <x v="2"/>
    <n v="38"/>
    <n v="16"/>
    <x v="0"/>
    <x v="0"/>
  </r>
  <r>
    <s v="2015-11-15"/>
    <s v="2015-12-21"/>
    <s v="2015-12-23"/>
    <s v="2015-12-23"/>
    <x v="5"/>
    <n v="38"/>
    <s v="TUTICORIN"/>
    <s v="FOB"/>
    <x v="0"/>
    <n v="1"/>
    <m/>
    <s v="TRUCK"/>
    <s v="HAMBURG"/>
    <s v="1"/>
    <s v="20217/2015/7"/>
    <n v="54"/>
    <s v="SS16"/>
    <s v="BLOOM CLOTHING CO. (AGENT)"/>
    <s v="CONSOLIDATION"/>
    <m/>
    <n v="1"/>
    <n v="219"/>
    <m/>
    <m/>
    <m/>
    <x v="0"/>
    <n v="5522"/>
    <n v="8.8800000000000008"/>
    <x v="2"/>
    <n v="6"/>
    <n v="3"/>
    <x v="2"/>
    <x v="1"/>
  </r>
  <r>
    <s v="2015-11-15"/>
    <s v="2015-12-22"/>
    <s v="2015-12-28"/>
    <s v="2015-12-28"/>
    <x v="7"/>
    <n v="43"/>
    <s v="CHITTAGONG"/>
    <s v="FOB"/>
    <x v="0"/>
    <n v="0"/>
    <s v="HLXU3236429"/>
    <s v="RAILWAY"/>
    <s v="GDAŃSK"/>
    <s v="1"/>
    <s v="20808/2015/8"/>
    <n v="54"/>
    <s v="SS16"/>
    <s v="FASHION WEAR INT'L (AGENT)"/>
    <s v="FCL"/>
    <m/>
    <n v="1"/>
    <n v="2003"/>
    <n v="1"/>
    <n v="0"/>
    <n v="0"/>
    <x v="1"/>
    <n v="36437"/>
    <n v="28.13"/>
    <x v="1"/>
    <n v="20"/>
    <n v="8"/>
    <x v="1"/>
    <x v="1"/>
  </r>
  <r>
    <s v="2015-11-15"/>
    <s v="2015-12-22"/>
    <s v="2015-12-28"/>
    <s v="2015-12-28"/>
    <x v="7"/>
    <n v="43"/>
    <s v="CHITTAGONG"/>
    <s v="FOB"/>
    <x v="0"/>
    <n v="1"/>
    <s v="CPSU6479439"/>
    <s v="RAILWAY"/>
    <s v="GDAŃSK"/>
    <s v="1"/>
    <s v="20376/2015/13"/>
    <n v="54"/>
    <s v="SS16"/>
    <s v="TRANSFIGURE CLOTHING (AGENT)"/>
    <s v="CONSOLIDATION"/>
    <m/>
    <n v="1"/>
    <n v="2506"/>
    <n v="0"/>
    <n v="0"/>
    <n v="1"/>
    <x v="0"/>
    <n v="49264"/>
    <n v="53.43"/>
    <x v="1"/>
    <n v="37"/>
    <n v="16"/>
    <x v="0"/>
    <x v="0"/>
  </r>
  <r>
    <s v="2015-11-15"/>
    <s v="2015-12-22"/>
    <s v="2015-12-28"/>
    <s v="2015-12-28"/>
    <x v="7"/>
    <n v="43"/>
    <s v="CHITTAGONG"/>
    <s v="FOB"/>
    <x v="0"/>
    <n v="1"/>
    <m/>
    <s v="RAILWAY"/>
    <s v="GDAŃSK"/>
    <s v="1"/>
    <s v="20467/2015/10"/>
    <n v="54"/>
    <s v="SS16"/>
    <s v="INNOVATION DESIGN (AGENT)"/>
    <s v="CONSOLIDATION"/>
    <m/>
    <n v="1"/>
    <n v="772"/>
    <m/>
    <m/>
    <m/>
    <x v="0"/>
    <n v="11792"/>
    <n v="16.5"/>
    <x v="1"/>
    <n v="12"/>
    <n v="5"/>
    <x v="2"/>
    <x v="1"/>
  </r>
  <r>
    <s v="2015-11-15"/>
    <s v="2015-12-22"/>
    <s v="2015-12-30"/>
    <s v="2015-12-30"/>
    <x v="7"/>
    <n v="45"/>
    <s v="CHITTAGONG"/>
    <s v="FOB"/>
    <x v="0"/>
    <n v="1"/>
    <s v="TGHU6261272"/>
    <s v="RAILWAY"/>
    <s v="GDAŃSK"/>
    <s v="1"/>
    <s v="20228/2015/5"/>
    <n v="54"/>
    <s v="SS16"/>
    <s v="BONDED FASHION LTD."/>
    <s v="CONSOLIDATION"/>
    <m/>
    <n v="1"/>
    <n v="279"/>
    <n v="0"/>
    <n v="0"/>
    <n v="1"/>
    <x v="0"/>
    <n v="4210"/>
    <n v="2.95"/>
    <x v="1"/>
    <n v="2"/>
    <n v="1"/>
    <x v="2"/>
    <x v="1"/>
  </r>
  <r>
    <s v="2015-11-15"/>
    <s v="2015-12-22"/>
    <s v="2015-12-30"/>
    <s v="2015-12-30"/>
    <x v="7"/>
    <n v="45"/>
    <s v="CHITTAGONG"/>
    <s v="FOB"/>
    <x v="0"/>
    <n v="1"/>
    <m/>
    <s v="RAILWAY"/>
    <s v="GDAŃSK"/>
    <s v="1"/>
    <s v="20467/2015/9"/>
    <n v="54"/>
    <s v="SS16"/>
    <s v="INNOVATION DESIGN (AGENT)"/>
    <s v="CONSOLIDATION"/>
    <m/>
    <n v="1"/>
    <n v="1480"/>
    <m/>
    <m/>
    <m/>
    <x v="0"/>
    <n v="26863"/>
    <n v="58.95"/>
    <x v="1"/>
    <n v="41"/>
    <n v="18"/>
    <x v="0"/>
    <x v="0"/>
  </r>
  <r>
    <s v="2015-11-16"/>
    <s v="2015-12-10"/>
    <s v="2015-12-18"/>
    <s v="2015-12-18"/>
    <x v="11"/>
    <n v="32"/>
    <s v="MUMBAI"/>
    <s v="FOB"/>
    <x v="0"/>
    <n v="1"/>
    <s v="LCL"/>
    <s v="TRUCK"/>
    <s v="HAMBURG"/>
    <s v="1"/>
    <s v="21016/2015/1"/>
    <n v="52"/>
    <s v="SS16"/>
    <s v="KANAHIYA OVERSEAS PVT LTD"/>
    <s v="LCL"/>
    <m/>
    <n v="1"/>
    <n v="321"/>
    <n v="0"/>
    <n v="0"/>
    <n v="0"/>
    <x v="0"/>
    <n v="21389"/>
    <n v="9.09"/>
    <x v="2"/>
    <n v="6"/>
    <n v="3"/>
    <x v="2"/>
    <x v="1"/>
  </r>
  <r>
    <s v="2015-11-16"/>
    <s v="2015-12-18"/>
    <s v="2015-12-22"/>
    <s v="2015-12-22"/>
    <x v="0"/>
    <n v="36"/>
    <s v="NINGBO"/>
    <s v="FOB"/>
    <x v="0"/>
    <n v="0"/>
    <s v="MRKU9293536,PONU7983621,TGHU7721201"/>
    <s v="RAILWAY"/>
    <s v="GDAŃSK"/>
    <s v="1"/>
    <s v="27069/2015/2"/>
    <n v="51"/>
    <s v="SS16"/>
    <s v="ZHEJIANG YUHONG"/>
    <s v="FCL"/>
    <m/>
    <n v="1"/>
    <n v="3530"/>
    <n v="1"/>
    <n v="0"/>
    <n v="2"/>
    <x v="1"/>
    <n v="46478"/>
    <n v="153.13"/>
    <x v="0"/>
    <n v="107"/>
    <n v="46"/>
    <x v="4"/>
    <x v="3"/>
  </r>
  <r>
    <s v="2015-11-16"/>
    <s v="2015-12-21"/>
    <s v="2015-12-23"/>
    <s v="2015-12-23"/>
    <x v="9"/>
    <n v="37"/>
    <s v="XIAMEN"/>
    <s v="FOB"/>
    <x v="0"/>
    <n v="0"/>
    <s v="DFSU4337159"/>
    <s v="TRUCK"/>
    <s v="HAMBURG"/>
    <s v="1"/>
    <s v="29610/2015/1"/>
    <n v="51"/>
    <s v="SS16"/>
    <s v="XIAMEN OCEAN IMP."/>
    <s v="FCL"/>
    <m/>
    <n v="1"/>
    <n v="1404"/>
    <n v="0"/>
    <n v="1"/>
    <n v="0"/>
    <x v="2"/>
    <n v="9656"/>
    <n v="49.66"/>
    <x v="0"/>
    <n v="35"/>
    <n v="15"/>
    <x v="0"/>
    <x v="0"/>
  </r>
  <r>
    <s v="2015-11-16"/>
    <s v="2015-12-29"/>
    <s v="2016-01-04"/>
    <s v="2016-01-04"/>
    <x v="2"/>
    <n v="49"/>
    <s v="XIAMEN"/>
    <s v="FOB"/>
    <x v="0"/>
    <n v="0"/>
    <s v="HLBU1196016"/>
    <s v="RAILWAY"/>
    <s v="GDAŃSK"/>
    <s v="1"/>
    <s v="20194/2015/1"/>
    <n v="54"/>
    <s v="SS16"/>
    <s v="XIAMEN JUSTSUN"/>
    <s v="FCL"/>
    <m/>
    <n v="1"/>
    <n v="1271"/>
    <n v="0"/>
    <n v="1"/>
    <n v="0"/>
    <x v="2"/>
    <n v="22034"/>
    <n v="33.950000000000003"/>
    <x v="0"/>
    <n v="24"/>
    <n v="10"/>
    <x v="1"/>
    <x v="1"/>
  </r>
  <r>
    <s v="2015-11-16"/>
    <s v="2015-12-29"/>
    <s v="2016-01-05"/>
    <s v="2016-01-05"/>
    <x v="2"/>
    <n v="50"/>
    <s v="XIAMEN"/>
    <s v="FOB"/>
    <x v="0"/>
    <n v="0"/>
    <s v="GLDU3121769"/>
    <s v="RAILWAY"/>
    <s v="GDAŃSK"/>
    <s v="1"/>
    <s v="20336/2015/7"/>
    <n v="54"/>
    <s v="SS16"/>
    <s v="QUANZHOU CEREALS O&amp;F"/>
    <s v="FCL"/>
    <m/>
    <n v="1"/>
    <n v="581"/>
    <n v="1"/>
    <n v="0"/>
    <n v="0"/>
    <x v="1"/>
    <n v="10810"/>
    <n v="22.96"/>
    <x v="0"/>
    <n v="16"/>
    <n v="7"/>
    <x v="1"/>
    <x v="1"/>
  </r>
  <r>
    <s v="2015-11-16"/>
    <s v="2015-12-29"/>
    <s v="2016-01-05"/>
    <s v="2016-01-05"/>
    <x v="2"/>
    <n v="50"/>
    <s v="XIAMEN"/>
    <s v="FOB"/>
    <x v="0"/>
    <n v="0"/>
    <s v="HLXU1218175"/>
    <s v="RAILWAY"/>
    <s v="GDAŃSK"/>
    <s v="1"/>
    <s v="20336/2015/8"/>
    <n v="54"/>
    <s v="SS16"/>
    <s v="QUANZHOU CEREALS O&amp;F"/>
    <s v="FCL"/>
    <m/>
    <n v="1"/>
    <n v="550"/>
    <n v="1"/>
    <n v="0"/>
    <n v="0"/>
    <x v="1"/>
    <n v="10202"/>
    <n v="25.63"/>
    <x v="0"/>
    <n v="18"/>
    <n v="8"/>
    <x v="1"/>
    <x v="1"/>
  </r>
  <r>
    <s v="2015-11-16"/>
    <s v="2015-12-29"/>
    <s v="2016-01-05"/>
    <s v="2016-01-05"/>
    <x v="2"/>
    <n v="50"/>
    <s v="XIAMEN"/>
    <s v="FOB"/>
    <x v="0"/>
    <n v="0"/>
    <s v="HLXU4363921"/>
    <s v="RAILWAY"/>
    <s v="GDAŃSK"/>
    <s v="1"/>
    <s v="61735/SS16/2"/>
    <n v="52"/>
    <s v="SS16"/>
    <s v="QUANZHOU CEREALS O&amp;F"/>
    <s v="FCL"/>
    <m/>
    <n v="1"/>
    <n v="3196"/>
    <n v="0"/>
    <n v="1"/>
    <n v="0"/>
    <x v="2"/>
    <n v="54498"/>
    <n v="47.88"/>
    <x v="0"/>
    <n v="34"/>
    <n v="14"/>
    <x v="0"/>
    <x v="1"/>
  </r>
  <r>
    <s v="2015-11-16"/>
    <s v="2015-12-29"/>
    <s v="2016-01-07"/>
    <s v="2016-01-07"/>
    <x v="2"/>
    <n v="52"/>
    <s v="XIAMEN"/>
    <s v="FOB"/>
    <x v="0"/>
    <n v="0"/>
    <s v="TTNU4269608"/>
    <s v="RAILWAY"/>
    <s v="GDAŃSK"/>
    <s v="1"/>
    <s v="20996/2015/2"/>
    <n v="54"/>
    <s v="SS16"/>
    <s v="XIAMEN JONUEE TRADING CO. LTD"/>
    <s v="FCL"/>
    <m/>
    <n v="1"/>
    <n v="2212"/>
    <n v="0"/>
    <n v="1"/>
    <n v="0"/>
    <x v="2"/>
    <n v="41782"/>
    <n v="39.090000000000003"/>
    <x v="0"/>
    <n v="27"/>
    <n v="12"/>
    <x v="1"/>
    <x v="1"/>
  </r>
  <r>
    <s v="2015-11-17"/>
    <s v="2015-12-22"/>
    <s v="2015-12-28"/>
    <s v="2015-12-28"/>
    <x v="9"/>
    <n v="41"/>
    <s v="YANTIAN"/>
    <s v="FOB"/>
    <x v="0"/>
    <n v="0"/>
    <s v="NYKU5949792"/>
    <s v="RAILWAY"/>
    <s v="GDAŃSK"/>
    <s v="1"/>
    <s v="32380/2015/2"/>
    <n v="51"/>
    <s v="SS16"/>
    <s v="BEEKO"/>
    <s v="FCL"/>
    <m/>
    <n v="1"/>
    <n v="1096"/>
    <n v="0"/>
    <n v="0"/>
    <n v="1"/>
    <x v="0"/>
    <n v="12209"/>
    <n v="55"/>
    <x v="0"/>
    <n v="39"/>
    <n v="17"/>
    <x v="0"/>
    <x v="0"/>
  </r>
  <r>
    <s v="2015-11-17"/>
    <s v="2015-12-22"/>
    <s v="2015-12-28"/>
    <s v="2015-12-28"/>
    <x v="9"/>
    <n v="41"/>
    <s v="YANTIAN"/>
    <s v="FOB"/>
    <x v="0"/>
    <n v="0"/>
    <s v="NYKU9837532"/>
    <s v="RAILWAY"/>
    <s v="GDAŃSK"/>
    <s v="1"/>
    <s v="62864/SS16/1"/>
    <n v="51"/>
    <s v="SS16"/>
    <s v="XIAMEN BESTWAY"/>
    <s v="FCL"/>
    <m/>
    <n v="1"/>
    <n v="1428"/>
    <n v="1"/>
    <n v="0"/>
    <n v="0"/>
    <x v="1"/>
    <n v="9432"/>
    <n v="14.15"/>
    <x v="0"/>
    <n v="10"/>
    <n v="4"/>
    <x v="2"/>
    <x v="1"/>
  </r>
  <r>
    <s v="2015-11-19"/>
    <s v="2015-12-22"/>
    <s v="2015-12-29"/>
    <s v="2015-12-29"/>
    <x v="14"/>
    <n v="40"/>
    <s v="SHANGHAI"/>
    <s v="FOB"/>
    <x v="0"/>
    <n v="0"/>
    <s v="FSCU4407225,HLXU5414113"/>
    <s v="TRUCK"/>
    <s v="HAMBURG"/>
    <s v="1"/>
    <s v="27355/2015/2"/>
    <n v="51"/>
    <s v="SS16"/>
    <s v="ANHUI XINA"/>
    <s v="FCL"/>
    <m/>
    <n v="1"/>
    <n v="3672"/>
    <n v="0"/>
    <n v="2"/>
    <n v="0"/>
    <x v="0"/>
    <n v="46616"/>
    <n v="106.14"/>
    <x v="0"/>
    <n v="74"/>
    <n v="32"/>
    <x v="4"/>
    <x v="3"/>
  </r>
  <r>
    <s v="2015-11-19"/>
    <s v="2015-12-29"/>
    <s v="2016-01-05"/>
    <s v="2016-01-05"/>
    <x v="13"/>
    <n v="47"/>
    <s v="CHITTAGONG"/>
    <s v="FOB"/>
    <x v="0"/>
    <n v="1"/>
    <s v="TCKU9683995"/>
    <s v="TRUCK"/>
    <s v="GDAŃSK"/>
    <s v="1"/>
    <s v="20467/2015/11"/>
    <n v="54"/>
    <s v="SS16"/>
    <s v="INNOVATION DESIGN (AGENT)"/>
    <s v="CONSOLIDATION"/>
    <m/>
    <n v="1"/>
    <n v="566"/>
    <n v="0"/>
    <n v="0"/>
    <n v="1"/>
    <x v="0"/>
    <n v="9461"/>
    <n v="13.91"/>
    <x v="1"/>
    <n v="10"/>
    <n v="4"/>
    <x v="2"/>
    <x v="1"/>
  </r>
  <r>
    <s v="2015-11-19"/>
    <s v="2015-12-29"/>
    <s v="2016-01-05"/>
    <s v="2016-01-05"/>
    <x v="13"/>
    <n v="47"/>
    <s v="CHITTAGONG"/>
    <s v="FOB"/>
    <x v="0"/>
    <n v="1"/>
    <m/>
    <s v="TRUCK"/>
    <s v="GDAŃSK"/>
    <s v="1"/>
    <s v="62092/SS16/2"/>
    <n v="52"/>
    <s v="SS16"/>
    <s v="TRANSFIGURE CLOTHING (AGENT)"/>
    <s v="CONSOLIDATION"/>
    <m/>
    <n v="1"/>
    <n v="5575"/>
    <m/>
    <m/>
    <m/>
    <x v="0"/>
    <n v="94263"/>
    <n v="51.02"/>
    <x v="1"/>
    <n v="36"/>
    <n v="15"/>
    <x v="0"/>
    <x v="0"/>
  </r>
  <r>
    <s v="2015-11-19"/>
    <s v="2015-12-29"/>
    <s v="2016-01-09"/>
    <s v="2016-01-09"/>
    <x v="13"/>
    <n v="51"/>
    <s v="CHITTAGONG"/>
    <s v="FOB"/>
    <x v="0"/>
    <n v="1"/>
    <s v="FSCU9570976"/>
    <s v="RAILWAY"/>
    <s v="GDAŃSK"/>
    <s v="1"/>
    <s v="19692/2015/1"/>
    <n v="54"/>
    <s v="SS16"/>
    <s v="ZEMTEX EXPORT LTD"/>
    <s v="CONSOLIDATION"/>
    <m/>
    <n v="1"/>
    <n v="486"/>
    <n v="0"/>
    <n v="0"/>
    <n v="1"/>
    <x v="0"/>
    <n v="8950"/>
    <n v="12.66"/>
    <x v="1"/>
    <n v="9"/>
    <n v="4"/>
    <x v="2"/>
    <x v="1"/>
  </r>
  <r>
    <s v="2015-11-19"/>
    <s v="2015-12-29"/>
    <s v="2016-01-09"/>
    <s v="2016-01-09"/>
    <x v="13"/>
    <n v="51"/>
    <s v="CHITTAGONG"/>
    <s v="FOB"/>
    <x v="0"/>
    <n v="1"/>
    <m/>
    <s v="RAILWAY"/>
    <s v="GDAŃSK"/>
    <s v="1"/>
    <s v="20216/2015/7"/>
    <n v="54"/>
    <s v="SS16"/>
    <s v="FAIR TRADE INT'L (AGENT)"/>
    <s v="CONSOLIDATION"/>
    <m/>
    <n v="1"/>
    <n v="1150"/>
    <m/>
    <m/>
    <m/>
    <x v="0"/>
    <n v="21087"/>
    <n v="36.770000000000003"/>
    <x v="1"/>
    <n v="26"/>
    <n v="11"/>
    <x v="1"/>
    <x v="1"/>
  </r>
  <r>
    <s v="2015-11-19"/>
    <s v="2015-12-29"/>
    <s v="2016-01-09"/>
    <s v="2016-01-09"/>
    <x v="13"/>
    <n v="51"/>
    <s v="CHITTAGONG"/>
    <s v="FOB"/>
    <x v="0"/>
    <n v="1"/>
    <m/>
    <s v="RAILWAY"/>
    <s v="GDAŃSK"/>
    <s v="1"/>
    <s v="20376/2015/16"/>
    <n v="54"/>
    <s v="SS16"/>
    <s v="TRANSFIGURE CLOTHING (AGENT)"/>
    <s v="CONSOLIDATION"/>
    <m/>
    <n v="1"/>
    <n v="225"/>
    <m/>
    <m/>
    <m/>
    <x v="0"/>
    <n v="4755"/>
    <n v="6.85"/>
    <x v="1"/>
    <n v="5"/>
    <n v="2"/>
    <x v="2"/>
    <x v="1"/>
  </r>
  <r>
    <s v="2015-11-19"/>
    <s v="2015-12-29"/>
    <s v="2016-01-09"/>
    <s v="2016-01-09"/>
    <x v="13"/>
    <n v="51"/>
    <s v="CHITTAGONG"/>
    <s v="FOB"/>
    <x v="0"/>
    <n v="1"/>
    <s v="GESU6303380"/>
    <s v="RAILWAY"/>
    <s v="GDAŃSK"/>
    <s v="1"/>
    <s v="20376/2015/17"/>
    <n v="54"/>
    <s v="SS16"/>
    <s v="TRANSFIGURE CLOTHING (AGENT)"/>
    <s v="CONSOLIDATION"/>
    <m/>
    <n v="1"/>
    <n v="759"/>
    <n v="0"/>
    <n v="0"/>
    <n v="1"/>
    <x v="0"/>
    <n v="13074"/>
    <n v="10.130000000000001"/>
    <x v="1"/>
    <n v="7"/>
    <n v="3"/>
    <x v="2"/>
    <x v="1"/>
  </r>
  <r>
    <s v="2015-11-19"/>
    <s v="2015-12-29"/>
    <s v="2016-01-09"/>
    <s v="2016-01-09"/>
    <x v="13"/>
    <n v="51"/>
    <s v="CHITTAGONG"/>
    <s v="FOB"/>
    <x v="0"/>
    <n v="1"/>
    <m/>
    <s v="RAILWAY"/>
    <s v="GDAŃSK"/>
    <s v="1"/>
    <s v="20998/2015/2"/>
    <n v="54"/>
    <s v="SS16"/>
    <s v="TEXZAM INTERNATIONAL (AGENT)"/>
    <s v="CONSOLIDATION"/>
    <m/>
    <n v="1"/>
    <n v="1464"/>
    <m/>
    <m/>
    <m/>
    <x v="0"/>
    <n v="22520"/>
    <n v="25.9"/>
    <x v="1"/>
    <n v="18"/>
    <n v="8"/>
    <x v="1"/>
    <x v="1"/>
  </r>
  <r>
    <s v="2015-11-19"/>
    <s v="2015-12-29"/>
    <s v="2016-01-09"/>
    <s v="2016-01-09"/>
    <x v="13"/>
    <n v="51"/>
    <s v="CHITTAGONG"/>
    <s v="FOB"/>
    <x v="0"/>
    <n v="1"/>
    <m/>
    <s v="RAILWAY"/>
    <s v="GDAŃSK"/>
    <s v="1"/>
    <s v="22847/2015/5"/>
    <n v="54"/>
    <s v="SS16"/>
    <s v="FASHIONTEX (AGENT)"/>
    <s v="CONSOLIDATION"/>
    <m/>
    <n v="1"/>
    <n v="1158"/>
    <m/>
    <m/>
    <m/>
    <x v="0"/>
    <n v="15536"/>
    <n v="16.46"/>
    <x v="1"/>
    <n v="12"/>
    <n v="5"/>
    <x v="2"/>
    <x v="1"/>
  </r>
  <r>
    <s v="2015-11-19"/>
    <s v="2015-12-29"/>
    <s v="2016-01-09"/>
    <s v="2016-01-09"/>
    <x v="13"/>
    <n v="51"/>
    <s v="CHITTAGONG"/>
    <s v="FOB"/>
    <x v="0"/>
    <n v="1"/>
    <s v="HLXU8603609"/>
    <s v="RAILWAY"/>
    <s v="GDAŃSK"/>
    <s v="1"/>
    <s v="20222/2015/2"/>
    <n v="54"/>
    <s v="SS16"/>
    <s v="FASHIONTEX (AGENT)"/>
    <s v="CONSOLIDATION"/>
    <m/>
    <n v="1"/>
    <n v="864"/>
    <n v="0"/>
    <n v="0"/>
    <n v="1"/>
    <x v="0"/>
    <n v="12711"/>
    <n v="18.13"/>
    <x v="1"/>
    <n v="13"/>
    <n v="5"/>
    <x v="2"/>
    <x v="1"/>
  </r>
  <r>
    <s v="2015-11-19"/>
    <s v="2015-12-29"/>
    <s v="2016-01-09"/>
    <s v="2016-01-09"/>
    <x v="13"/>
    <n v="51"/>
    <s v="CHITTAGONG"/>
    <s v="FOB"/>
    <x v="0"/>
    <n v="1"/>
    <m/>
    <s v="RAILWAY"/>
    <s v="GDAŃSK"/>
    <s v="1"/>
    <s v="20376/2015/15"/>
    <n v="54"/>
    <s v="SS16"/>
    <s v="TRANSFIGURE CLOTHING (AGENT)"/>
    <s v="CONSOLIDATION"/>
    <m/>
    <n v="1"/>
    <n v="293"/>
    <m/>
    <m/>
    <m/>
    <x v="0"/>
    <n v="6105"/>
    <n v="5.13"/>
    <x v="1"/>
    <n v="4"/>
    <n v="2"/>
    <x v="2"/>
    <x v="1"/>
  </r>
  <r>
    <s v="2015-11-19"/>
    <s v="2015-12-29"/>
    <s v="2016-01-09"/>
    <s v="2016-01-09"/>
    <x v="13"/>
    <n v="51"/>
    <s v="CHITTAGONG"/>
    <s v="FOB"/>
    <x v="0"/>
    <n v="1"/>
    <m/>
    <s v="RAILWAY"/>
    <s v="GDAŃSK"/>
    <s v="1"/>
    <s v="20376/2015/2"/>
    <n v="54"/>
    <s v="SS16"/>
    <s v="TRANSFIGURE CLOTHING (AGENT)"/>
    <s v="CONSOLIDATION"/>
    <m/>
    <n v="1"/>
    <n v="2346"/>
    <m/>
    <m/>
    <m/>
    <x v="0"/>
    <n v="46922"/>
    <n v="28.45"/>
    <x v="1"/>
    <n v="20"/>
    <n v="9"/>
    <x v="1"/>
    <x v="1"/>
  </r>
  <r>
    <s v="2015-11-19"/>
    <s v="2015-12-29"/>
    <s v="2016-01-09"/>
    <s v="2016-01-09"/>
    <x v="13"/>
    <n v="51"/>
    <s v="CHITTAGONG"/>
    <s v="FOB"/>
    <x v="0"/>
    <n v="1"/>
    <m/>
    <s v="RAILWAY"/>
    <s v="GDAŃSK"/>
    <s v="1"/>
    <s v="20998/2015/5"/>
    <n v="54"/>
    <s v="SS16"/>
    <s v="TEXZAM INTERNATIONAL (AGENT)"/>
    <s v="CONSOLIDATION"/>
    <m/>
    <n v="1"/>
    <n v="235"/>
    <m/>
    <m/>
    <m/>
    <x v="0"/>
    <n v="3902"/>
    <n v="12.63"/>
    <x v="1"/>
    <n v="9"/>
    <n v="4"/>
    <x v="2"/>
    <x v="1"/>
  </r>
  <r>
    <s v="2015-11-20"/>
    <s v="2015-12-29"/>
    <s v="2016-01-04"/>
    <s v="2016-01-04"/>
    <x v="6"/>
    <n v="45"/>
    <s v="NINGBO"/>
    <s v="FOB"/>
    <x v="0"/>
    <n v="0"/>
    <s v="CPSU1711876,TGHU4863080"/>
    <s v="RAILWAY"/>
    <s v="GDAŃSK"/>
    <s v="1"/>
    <s v="24125/2015/1"/>
    <n v="54"/>
    <s v="SS16"/>
    <s v="SHAOXING GOLDEN WAVE"/>
    <s v="FCL"/>
    <m/>
    <n v="1"/>
    <n v="2208"/>
    <n v="1"/>
    <n v="1"/>
    <n v="0"/>
    <x v="1"/>
    <n v="35546"/>
    <n v="75.3"/>
    <x v="0"/>
    <n v="53"/>
    <n v="23"/>
    <x v="0"/>
    <x v="0"/>
  </r>
  <r>
    <s v="2015-11-20"/>
    <s v="2015-12-29"/>
    <s v="2016-01-04"/>
    <s v="2016-01-04"/>
    <x v="6"/>
    <n v="45"/>
    <s v="SHANGHAI"/>
    <s v="FOB"/>
    <x v="0"/>
    <n v="0"/>
    <s v="CAXU7305638,TGHU4451951"/>
    <s v="RAILWAY"/>
    <s v="GDAŃSK"/>
    <s v="1"/>
    <s v="22034/2015/1"/>
    <n v="54"/>
    <s v="SS16"/>
    <s v="ZHUJI YUANJIN"/>
    <s v="FCL"/>
    <m/>
    <n v="1"/>
    <n v="6389"/>
    <n v="0"/>
    <n v="2"/>
    <n v="0"/>
    <x v="0"/>
    <n v="120138"/>
    <n v="100.27"/>
    <x v="0"/>
    <n v="70"/>
    <n v="30"/>
    <x v="4"/>
    <x v="3"/>
  </r>
  <r>
    <s v="2015-11-20"/>
    <s v="2015-12-29"/>
    <s v="2016-01-04"/>
    <s v="2016-01-04"/>
    <x v="6"/>
    <n v="45"/>
    <s v="SHANGHAI"/>
    <s v="FOB"/>
    <x v="0"/>
    <n v="0"/>
    <s v="FSCU4841988"/>
    <s v="RAILWAY"/>
    <s v="GDAŃSK"/>
    <s v="1"/>
    <s v="21010/2015/1"/>
    <n v="54"/>
    <s v="SS16"/>
    <s v="HANGZHOU EAST CO LTD"/>
    <s v="FCL"/>
    <m/>
    <n v="1"/>
    <n v="1601"/>
    <n v="0"/>
    <n v="1"/>
    <n v="0"/>
    <x v="2"/>
    <n v="22894"/>
    <n v="38.42"/>
    <x v="0"/>
    <n v="27"/>
    <n v="12"/>
    <x v="1"/>
    <x v="1"/>
  </r>
  <r>
    <s v="2015-11-20"/>
    <s v="2015-12-29"/>
    <s v="2016-01-06"/>
    <s v="2016-01-06"/>
    <x v="6"/>
    <n v="47"/>
    <s v="NINGBO"/>
    <s v="FOB"/>
    <x v="0"/>
    <n v="0"/>
    <s v="HLBU1612448,HLBU1612725,HLXU8001936,TCLU5348790"/>
    <s v="RAILWAY"/>
    <s v="GDAŃSK"/>
    <s v="1"/>
    <s v="21046/2015/2"/>
    <n v="54"/>
    <s v="SS16"/>
    <s v="NINGBO MIAORUI"/>
    <s v="FCL"/>
    <m/>
    <n v="1"/>
    <n v="4723"/>
    <n v="0"/>
    <n v="0"/>
    <n v="4"/>
    <x v="0"/>
    <n v="86270"/>
    <n v="250.16"/>
    <x v="0"/>
    <n v="175"/>
    <n v="75"/>
    <x v="3"/>
    <x v="2"/>
  </r>
  <r>
    <s v="2015-11-20"/>
    <s v="2016-01-04"/>
    <s v="2016-01-07"/>
    <s v="2016-01-07"/>
    <x v="15"/>
    <n v="48"/>
    <s v="SHANGHAI"/>
    <s v="FOB"/>
    <x v="0"/>
    <n v="0"/>
    <s v="BMOU5628178,CAIU8518404,FCIU8491960"/>
    <s v="TRUCK"/>
    <s v="GDAŃSK"/>
    <s v="1"/>
    <s v="62805/SS16/1"/>
    <n v="52"/>
    <s v="SS16"/>
    <s v="SUZHOU QINJIAN I/E"/>
    <s v="FCL"/>
    <m/>
    <n v="1"/>
    <n v="12766"/>
    <n v="0"/>
    <n v="0"/>
    <n v="3"/>
    <x v="0"/>
    <n v="229493"/>
    <n v="170.54"/>
    <x v="0"/>
    <n v="119"/>
    <n v="51"/>
    <x v="4"/>
    <x v="3"/>
  </r>
  <r>
    <s v="2015-11-20"/>
    <s v="2016-01-04"/>
    <s v="2016-01-07"/>
    <s v="2016-01-07"/>
    <x v="15"/>
    <n v="48"/>
    <s v="SHANGHAI"/>
    <s v="FOB"/>
    <x v="0"/>
    <n v="1"/>
    <s v="TGHU6229780"/>
    <s v="TRUCK"/>
    <s v="GDYNIA"/>
    <s v="1"/>
    <s v="20456/2015/2"/>
    <n v="54"/>
    <s v="SS16"/>
    <s v="ANHUI GARMENTS I&amp;E"/>
    <s v="CONSOLIDATION"/>
    <m/>
    <n v="1"/>
    <n v="391"/>
    <n v="0"/>
    <n v="0"/>
    <n v="1"/>
    <x v="0"/>
    <n v="5895"/>
    <n v="13.23"/>
    <x v="0"/>
    <n v="9"/>
    <n v="4"/>
    <x v="2"/>
    <x v="1"/>
  </r>
  <r>
    <s v="2015-11-20"/>
    <s v="2016-01-04"/>
    <s v="2016-01-07"/>
    <s v="2016-01-07"/>
    <x v="15"/>
    <n v="48"/>
    <s v="SHANGHAI"/>
    <s v="FOB"/>
    <x v="0"/>
    <n v="1"/>
    <m/>
    <s v="TRUCK"/>
    <s v="GDYNIA"/>
    <s v="1"/>
    <s v="21782/2015/3"/>
    <n v="54"/>
    <s v="SS16"/>
    <s v="JIANGSU SAINTEK"/>
    <s v="CONSOLIDATION"/>
    <m/>
    <n v="1"/>
    <n v="365"/>
    <m/>
    <m/>
    <m/>
    <x v="0"/>
    <n v="5049"/>
    <n v="12.74"/>
    <x v="0"/>
    <n v="9"/>
    <n v="4"/>
    <x v="2"/>
    <x v="1"/>
  </r>
  <r>
    <s v="2015-11-20"/>
    <s v="2016-01-04"/>
    <s v="2016-01-07"/>
    <s v="2016-01-07"/>
    <x v="15"/>
    <n v="48"/>
    <s v="SHANGHAI"/>
    <s v="FOB"/>
    <x v="0"/>
    <n v="1"/>
    <m/>
    <s v="TRUCK"/>
    <s v="GDYNIA"/>
    <s v="1"/>
    <s v="21822/2015/1"/>
    <n v="52"/>
    <s v="SS16"/>
    <s v="ZHENJIANG S&amp;C"/>
    <s v="CONSOLIDATION"/>
    <m/>
    <n v="1"/>
    <n v="1295"/>
    <m/>
    <m/>
    <m/>
    <x v="0"/>
    <n v="21480"/>
    <n v="14.05"/>
    <x v="0"/>
    <n v="10"/>
    <n v="4"/>
    <x v="2"/>
    <x v="1"/>
  </r>
  <r>
    <s v="2015-11-20"/>
    <s v="2016-01-04"/>
    <s v="2016-01-07"/>
    <s v="2016-01-07"/>
    <x v="15"/>
    <n v="48"/>
    <s v="SHANGHAI"/>
    <s v="FOB"/>
    <x v="0"/>
    <n v="1"/>
    <m/>
    <s v="TRUCK"/>
    <s v="GDYNIA"/>
    <s v="1"/>
    <s v="23568/2015/1"/>
    <n v="52"/>
    <s v="SS16"/>
    <s v="BRIGHT SHOW INT.LTD"/>
    <s v="CONSOLIDATION"/>
    <m/>
    <n v="1"/>
    <n v="1275"/>
    <m/>
    <m/>
    <m/>
    <x v="0"/>
    <n v="21499"/>
    <n v="8.66"/>
    <x v="0"/>
    <n v="6"/>
    <n v="3"/>
    <x v="2"/>
    <x v="1"/>
  </r>
  <r>
    <s v="2015-11-20"/>
    <s v="2016-01-04"/>
    <s v="2016-01-07"/>
    <s v="2016-01-07"/>
    <x v="15"/>
    <n v="48"/>
    <s v="SHANGHAI"/>
    <s v="FOB"/>
    <x v="0"/>
    <n v="1"/>
    <m/>
    <s v="TRUCK"/>
    <s v="GDYNIA"/>
    <s v="1"/>
    <s v="24451/2015/2"/>
    <n v="52"/>
    <s v="SS16"/>
    <s v="SHANGHAI BOSUN"/>
    <s v="CONSOLIDATION"/>
    <m/>
    <n v="1"/>
    <n v="1538"/>
    <m/>
    <m/>
    <m/>
    <x v="0"/>
    <n v="23518"/>
    <n v="18.25"/>
    <x v="0"/>
    <n v="13"/>
    <n v="5"/>
    <x v="2"/>
    <x v="1"/>
  </r>
  <r>
    <s v="2015-11-20"/>
    <s v="2016-01-04"/>
    <s v="2016-01-08"/>
    <s v="2016-01-08"/>
    <x v="15"/>
    <n v="49"/>
    <s v="SHANGHAI"/>
    <s v="FOB"/>
    <x v="0"/>
    <n v="0"/>
    <s v="DRYU2171860,HLXU6263011,HLXU8184631"/>
    <s v="TRUCK"/>
    <s v="GDAŃSK"/>
    <s v="1"/>
    <s v="19960/2015/2"/>
    <n v="54"/>
    <s v="SS16"/>
    <s v="SUMEC TEXTILE"/>
    <s v="FCL"/>
    <m/>
    <n v="1"/>
    <n v="4910"/>
    <n v="1"/>
    <n v="0"/>
    <n v="2"/>
    <x v="1"/>
    <n v="53556"/>
    <n v="139.56"/>
    <x v="0"/>
    <n v="98"/>
    <n v="42"/>
    <x v="4"/>
    <x v="3"/>
  </r>
  <r>
    <s v="2015-11-21"/>
    <s v="2015-12-29"/>
    <s v="2016-01-07"/>
    <s v="2016-01-07"/>
    <x v="12"/>
    <n v="47"/>
    <s v="CHITTAGONG"/>
    <s v="FOB"/>
    <x v="0"/>
    <n v="1"/>
    <s v="HLXU842450"/>
    <s v="RAILWAY"/>
    <s v="GDAŃSK"/>
    <s v="1"/>
    <s v="20228/2015/1"/>
    <n v="54"/>
    <s v="SS16"/>
    <s v="BONDED FASHION LTD."/>
    <s v="CONSOLIDATION"/>
    <m/>
    <n v="1"/>
    <n v="1559"/>
    <n v="0"/>
    <n v="0"/>
    <n v="1"/>
    <x v="0"/>
    <n v="30034"/>
    <n v="49.07"/>
    <x v="1"/>
    <n v="34"/>
    <n v="15"/>
    <x v="0"/>
    <x v="0"/>
  </r>
  <r>
    <s v="2015-11-21"/>
    <s v="2015-12-29"/>
    <s v="2016-01-07"/>
    <s v="2016-01-07"/>
    <x v="12"/>
    <n v="47"/>
    <s v="CHITTAGONG"/>
    <s v="FOB"/>
    <x v="0"/>
    <n v="1"/>
    <m/>
    <s v="RAILWAY"/>
    <s v="GDAŃSK"/>
    <s v="1"/>
    <s v="22847/2015/1"/>
    <n v="54"/>
    <s v="SS16"/>
    <s v="FASHIONTEX (AGENT)"/>
    <s v="CONSOLIDATION"/>
    <m/>
    <n v="1"/>
    <n v="1259"/>
    <m/>
    <m/>
    <m/>
    <x v="0"/>
    <n v="18762"/>
    <n v="16.47"/>
    <x v="1"/>
    <n v="12"/>
    <n v="5"/>
    <x v="2"/>
    <x v="1"/>
  </r>
  <r>
    <s v="2015-11-21"/>
    <s v="2015-12-29"/>
    <s v="2016-01-09"/>
    <s v="2016-01-09"/>
    <x v="12"/>
    <n v="49"/>
    <s v="CHITTAGONG"/>
    <s v="FOB"/>
    <x v="0"/>
    <n v="1"/>
    <s v="GESU6410882"/>
    <s v="RAILWAY"/>
    <s v="GDAŃSK"/>
    <s v="1"/>
    <s v="20231/2015/8"/>
    <n v="54"/>
    <s v="SS16"/>
    <s v="SHUDDHO MODEHAUS (AGENT)"/>
    <s v="CONSOLIDATION"/>
    <m/>
    <n v="1"/>
    <n v="793"/>
    <n v="0"/>
    <n v="0"/>
    <n v="1"/>
    <x v="0"/>
    <n v="12294"/>
    <n v="19.03"/>
    <x v="1"/>
    <n v="13"/>
    <n v="6"/>
    <x v="2"/>
    <x v="1"/>
  </r>
  <r>
    <s v="2015-11-21"/>
    <s v="2015-12-29"/>
    <s v="2016-01-09"/>
    <s v="2016-01-09"/>
    <x v="12"/>
    <n v="49"/>
    <s v="CHITTAGONG"/>
    <s v="FOB"/>
    <x v="0"/>
    <n v="1"/>
    <m/>
    <s v="RAILWAY"/>
    <s v="GDAŃSK"/>
    <s v="1"/>
    <s v="20467/2015/12"/>
    <n v="54"/>
    <s v="SS16"/>
    <s v="INNOVATION DESIGN (AGENT)"/>
    <s v="CONSOLIDATION"/>
    <m/>
    <n v="1"/>
    <n v="1339"/>
    <m/>
    <m/>
    <m/>
    <x v="0"/>
    <n v="20240"/>
    <n v="26.25"/>
    <x v="1"/>
    <n v="18"/>
    <n v="8"/>
    <x v="1"/>
    <x v="1"/>
  </r>
  <r>
    <s v="2015-11-21"/>
    <s v="2015-12-29"/>
    <s v="2016-01-09"/>
    <s v="2016-01-09"/>
    <x v="12"/>
    <n v="49"/>
    <s v="CHITTAGONG"/>
    <s v="FOB"/>
    <x v="0"/>
    <n v="1"/>
    <m/>
    <s v="RAILWAY"/>
    <s v="GDAŃSK"/>
    <s v="1"/>
    <s v="20998/2015/4"/>
    <n v="54"/>
    <s v="SS16"/>
    <s v="TEXZAM INTERNATIONAL (AGENT)"/>
    <s v="CONSOLIDATION"/>
    <m/>
    <n v="1"/>
    <n v="441"/>
    <m/>
    <m/>
    <m/>
    <x v="0"/>
    <n v="6689"/>
    <n v="13.33"/>
    <x v="1"/>
    <n v="9"/>
    <n v="4"/>
    <x v="2"/>
    <x v="1"/>
  </r>
  <r>
    <s v="2015-11-21"/>
    <s v="2016-01-07"/>
    <s v="2016-01-18"/>
    <s v="2016-01-18"/>
    <x v="16"/>
    <n v="58"/>
    <s v="XIAMEN"/>
    <s v="FOB"/>
    <x v="0"/>
    <n v="1"/>
    <s v="LCL"/>
    <s v="TRUCK"/>
    <s v="HAMBURG"/>
    <s v="1"/>
    <s v="26227/2015/1"/>
    <n v="54"/>
    <s v="SS16"/>
    <s v="XIAMEN S.M.D.X"/>
    <s v="LCL"/>
    <m/>
    <n v="1"/>
    <n v="210"/>
    <n v="0"/>
    <n v="0"/>
    <n v="0"/>
    <x v="0"/>
    <n v="3662"/>
    <n v="4.37"/>
    <x v="0"/>
    <n v="3"/>
    <n v="1"/>
    <x v="2"/>
    <x v="1"/>
  </r>
  <r>
    <s v="2015-11-22"/>
    <s v="2015-12-27"/>
    <s v="2015-12-30"/>
    <s v="2015-12-30"/>
    <x v="9"/>
    <n v="38"/>
    <s v="TUTICORIN"/>
    <s v="FOB"/>
    <x v="0"/>
    <n v="1"/>
    <s v="TTNU4862486"/>
    <s v="TRUCK"/>
    <s v="GDYNIA"/>
    <s v="1"/>
    <s v="21025/2015/1"/>
    <n v="54"/>
    <s v="SS16"/>
    <s v="KARTHIKAI TEXTILE"/>
    <s v="CONSOLIDATION"/>
    <m/>
    <n v="1"/>
    <n v="476"/>
    <n v="0"/>
    <n v="1"/>
    <n v="0"/>
    <x v="2"/>
    <n v="10378"/>
    <n v="11.54"/>
    <x v="2"/>
    <n v="8"/>
    <n v="3"/>
    <x v="2"/>
    <x v="1"/>
  </r>
  <r>
    <s v="2015-11-22"/>
    <s v="2015-12-27"/>
    <s v="2015-12-30"/>
    <s v="2015-12-30"/>
    <x v="9"/>
    <n v="38"/>
    <s v="TUTICORIN"/>
    <s v="FOB"/>
    <x v="0"/>
    <n v="1"/>
    <m/>
    <s v="TRUCK"/>
    <s v="GDYNIA"/>
    <s v="1"/>
    <s v="24094/2015/2"/>
    <n v="54"/>
    <s v="SS16"/>
    <s v="SANTEX INC"/>
    <s v="CONSOLIDATION"/>
    <m/>
    <n v="1"/>
    <n v="666"/>
    <m/>
    <m/>
    <m/>
    <x v="0"/>
    <n v="12443"/>
    <n v="23.6"/>
    <x v="2"/>
    <n v="17"/>
    <n v="7"/>
    <x v="1"/>
    <x v="1"/>
  </r>
  <r>
    <s v="2015-11-25"/>
    <s v="2015-12-29"/>
    <s v="2016-01-04"/>
    <s v="2016-01-04"/>
    <x v="1"/>
    <n v="40"/>
    <s v="YANTIAN"/>
    <s v="FOB"/>
    <x v="0"/>
    <n v="0"/>
    <s v="NYKU8471747"/>
    <s v="RAILWAY"/>
    <s v="GDAŃSK"/>
    <s v="1"/>
    <s v="32380/2015/7"/>
    <n v="51"/>
    <s v="SS16"/>
    <s v="BEEKO"/>
    <s v="FCL"/>
    <m/>
    <n v="1"/>
    <n v="1090"/>
    <n v="0"/>
    <n v="1"/>
    <n v="0"/>
    <x v="2"/>
    <n v="12965"/>
    <n v="48.35"/>
    <x v="0"/>
    <n v="34"/>
    <n v="15"/>
    <x v="0"/>
    <x v="0"/>
  </r>
  <r>
    <s v="2015-11-25"/>
    <s v="2015-12-29"/>
    <s v="2016-01-07"/>
    <s v="2016-01-07"/>
    <x v="1"/>
    <n v="43"/>
    <s v="YANTIAN"/>
    <s v="FOB"/>
    <x v="0"/>
    <n v="0"/>
    <s v="TTNU5985720"/>
    <s v="RAILWAY"/>
    <s v="GDAŃSK"/>
    <s v="1"/>
    <s v="27228/2015/2"/>
    <n v="51"/>
    <s v="SS16"/>
    <s v="YONGXINGLONG CHILDRE"/>
    <s v="FCL"/>
    <m/>
    <n v="1"/>
    <n v="2347"/>
    <n v="0"/>
    <n v="1"/>
    <n v="0"/>
    <x v="2"/>
    <n v="19791"/>
    <n v="36.9"/>
    <x v="0"/>
    <n v="26"/>
    <n v="11"/>
    <x v="1"/>
    <x v="1"/>
  </r>
  <r>
    <s v="2015-11-25"/>
    <s v="2016-01-05"/>
    <s v="2016-01-08"/>
    <s v="2016-01-08"/>
    <x v="17"/>
    <n v="44"/>
    <s v="CHITTAGONG"/>
    <s v="FOB"/>
    <x v="0"/>
    <n v="1"/>
    <s v="HLXU3251613"/>
    <s v="TRUCK"/>
    <s v="GDAŃSK"/>
    <s v="1"/>
    <s v="20808/2015/10"/>
    <n v="54"/>
    <s v="SS16"/>
    <s v="FASHION WEAR INT'L (AGENT)"/>
    <s v="CONSOLIDATION"/>
    <m/>
    <n v="1"/>
    <n v="530"/>
    <n v="1"/>
    <n v="0"/>
    <n v="0"/>
    <x v="1"/>
    <n v="11762"/>
    <n v="9.73"/>
    <x v="1"/>
    <n v="7"/>
    <n v="3"/>
    <x v="2"/>
    <x v="1"/>
  </r>
  <r>
    <s v="2015-11-25"/>
    <s v="2016-01-05"/>
    <s v="2016-01-08"/>
    <s v="2016-01-08"/>
    <x v="17"/>
    <n v="44"/>
    <s v="CHITTAGONG"/>
    <s v="FOB"/>
    <x v="0"/>
    <n v="1"/>
    <m/>
    <s v="TRUCK"/>
    <s v="GDAŃSK"/>
    <s v="1"/>
    <s v="20998/2015/6"/>
    <n v="54"/>
    <s v="SS16"/>
    <s v="TEXZAM INTERNATIONAL (AGENT)"/>
    <s v="CONSOLIDATION"/>
    <m/>
    <n v="1"/>
    <n v="282"/>
    <m/>
    <m/>
    <m/>
    <x v="0"/>
    <n v="3440"/>
    <n v="4.26"/>
    <x v="1"/>
    <n v="3"/>
    <n v="1"/>
    <x v="2"/>
    <x v="1"/>
  </r>
  <r>
    <s v="2015-11-25"/>
    <s v="2016-01-05"/>
    <s v="2016-01-08"/>
    <s v="2016-01-08"/>
    <x v="17"/>
    <n v="44"/>
    <s v="CHITTAGONG"/>
    <s v="FOB"/>
    <x v="0"/>
    <n v="1"/>
    <m/>
    <s v="TRUCK"/>
    <s v="GDAŃSK"/>
    <s v="1"/>
    <s v="21146/2015/1"/>
    <n v="54"/>
    <s v="SS16"/>
    <s v="N.T.APPARELS LTD."/>
    <s v="CONSOLIDATION"/>
    <m/>
    <n v="1"/>
    <n v="836"/>
    <m/>
    <m/>
    <m/>
    <x v="0"/>
    <n v="13341"/>
    <n v="12.96"/>
    <x v="1"/>
    <n v="9"/>
    <n v="4"/>
    <x v="2"/>
    <x v="1"/>
  </r>
  <r>
    <s v="2015-11-25"/>
    <s v="2016-01-05"/>
    <s v="2016-01-08"/>
    <s v="2016-01-08"/>
    <x v="17"/>
    <n v="44"/>
    <s v="CHITTAGONG"/>
    <s v="FOB"/>
    <x v="0"/>
    <n v="1"/>
    <s v="TGHU8413380"/>
    <s v="TRUCK"/>
    <s v="GDAŃSK"/>
    <s v="1"/>
    <s v="22075/2015/1"/>
    <n v="54"/>
    <s v="SS16"/>
    <s v="DAZ INTERNATIONAL (AGENT)"/>
    <s v="CONSOLIDATION"/>
    <m/>
    <n v="1"/>
    <n v="582"/>
    <n v="0"/>
    <n v="0"/>
    <n v="1"/>
    <x v="0"/>
    <n v="7469"/>
    <n v="5.44"/>
    <x v="1"/>
    <n v="4"/>
    <n v="2"/>
    <x v="2"/>
    <x v="1"/>
  </r>
  <r>
    <s v="2015-11-25"/>
    <s v="2016-01-05"/>
    <s v="2016-01-08"/>
    <s v="2016-01-08"/>
    <x v="17"/>
    <n v="44"/>
    <s v="CHITTAGONG"/>
    <s v="FOB"/>
    <x v="0"/>
    <n v="1"/>
    <m/>
    <s v="TRUCK"/>
    <s v="GDAŃSK"/>
    <s v="1"/>
    <s v="61828/SS16/1"/>
    <n v="52"/>
    <s v="SS16"/>
    <s v="FASHION WEAR INT'L (AGENT)"/>
    <s v="CONSOLIDATION"/>
    <m/>
    <n v="1"/>
    <n v="4036"/>
    <m/>
    <m/>
    <m/>
    <x v="0"/>
    <n v="68391"/>
    <n v="48.76"/>
    <x v="1"/>
    <n v="34"/>
    <n v="15"/>
    <x v="0"/>
    <x v="0"/>
  </r>
  <r>
    <s v="2015-11-25"/>
    <s v="2016-01-11"/>
    <s v="2016-01-14"/>
    <s v="2016-01-14"/>
    <x v="16"/>
    <n v="50"/>
    <s v="XIAMEN"/>
    <s v="FOB"/>
    <x v="0"/>
    <n v="0"/>
    <s v="CLHU3337050,HLXU5015598"/>
    <s v="RAILWAY"/>
    <s v="GDAŃSK"/>
    <s v="1"/>
    <s v="29610/2015/2"/>
    <n v="51"/>
    <s v="SS16"/>
    <s v="XIAMEN OCEAN IMP."/>
    <s v="FCL"/>
    <m/>
    <n v="1"/>
    <n v="2078"/>
    <n v="1"/>
    <n v="1"/>
    <n v="0"/>
    <x v="1"/>
    <n v="14445"/>
    <n v="76.78"/>
    <x v="0"/>
    <n v="54"/>
    <n v="23"/>
    <x v="0"/>
    <x v="0"/>
  </r>
  <r>
    <s v="2015-11-25"/>
    <s v="2016-01-11"/>
    <s v="2016-01-15"/>
    <s v="2016-01-15"/>
    <x v="16"/>
    <n v="51"/>
    <s v="XIAMEN"/>
    <s v="FOB"/>
    <x v="0"/>
    <n v="0"/>
    <s v="HLXU5219610"/>
    <s v="RAILWAY"/>
    <s v="GDAŃSK"/>
    <s v="1"/>
    <s v="20336/2015/9"/>
    <n v="54"/>
    <s v="SS16"/>
    <s v="QUANZHOU CEREALS O&amp;F"/>
    <s v="FCL"/>
    <m/>
    <n v="1"/>
    <n v="2379"/>
    <n v="0"/>
    <n v="1"/>
    <n v="0"/>
    <x v="2"/>
    <n v="37491"/>
    <n v="52.02"/>
    <x v="0"/>
    <n v="36"/>
    <n v="16"/>
    <x v="0"/>
    <x v="0"/>
  </r>
  <r>
    <s v="2015-11-25"/>
    <s v="2016-01-11"/>
    <s v="2016-01-15"/>
    <s v="2016-01-15"/>
    <x v="16"/>
    <n v="51"/>
    <s v="XIAMEN"/>
    <s v="FOB"/>
    <x v="0"/>
    <n v="0"/>
    <s v="ITAU4199022,TGHU4493480"/>
    <s v="RAILWAY"/>
    <s v="GDAŃSK"/>
    <s v="1"/>
    <s v="62948/SS16/1"/>
    <n v="52"/>
    <s v="SS16"/>
    <s v="JIUJIANG DANNIER KNITTING CO."/>
    <s v="FCL"/>
    <m/>
    <n v="1"/>
    <n v="5781"/>
    <n v="0"/>
    <n v="2"/>
    <n v="0"/>
    <x v="0"/>
    <n v="108327"/>
    <n v="100.16"/>
    <x v="0"/>
    <n v="70"/>
    <n v="30"/>
    <x v="4"/>
    <x v="2"/>
  </r>
  <r>
    <s v="2015-11-25"/>
    <s v="2016-01-11"/>
    <s v="2016-01-15"/>
    <s v="2016-01-15"/>
    <x v="16"/>
    <n v="51"/>
    <s v="XIAMEN"/>
    <s v="FOB"/>
    <x v="0"/>
    <n v="0"/>
    <s v="TCLU2829540"/>
    <s v="RAILWAY"/>
    <s v="GDAŃSK"/>
    <s v="1"/>
    <s v="20336/2015/2"/>
    <n v="54"/>
    <s v="SS16"/>
    <s v="QUANZHOU CEREALS O&amp;F"/>
    <s v="FCL"/>
    <m/>
    <n v="1"/>
    <n v="1088"/>
    <n v="1"/>
    <n v="0"/>
    <n v="0"/>
    <x v="1"/>
    <n v="16849"/>
    <n v="21.11"/>
    <x v="0"/>
    <n v="15"/>
    <n v="6"/>
    <x v="1"/>
    <x v="1"/>
  </r>
  <r>
    <s v="2015-11-27"/>
    <s v="2015-12-27"/>
    <s v="2015-12-31"/>
    <s v="2015-12-31"/>
    <x v="4"/>
    <n v="34"/>
    <s v="TUTICORIN"/>
    <s v="FOB"/>
    <x v="0"/>
    <n v="0"/>
    <s v="HLXU3268745"/>
    <s v="TRUCK"/>
    <s v="GDYNIA"/>
    <s v="1"/>
    <s v="20214/2015/8"/>
    <n v="54"/>
    <s v="SS16"/>
    <s v="LICHEE APPAREL (AGENT)"/>
    <s v="FCL"/>
    <m/>
    <n v="1"/>
    <n v="756"/>
    <n v="1"/>
    <n v="0"/>
    <n v="0"/>
    <x v="1"/>
    <n v="14758"/>
    <n v="18.37"/>
    <x v="2"/>
    <n v="13"/>
    <n v="6"/>
    <x v="2"/>
    <x v="1"/>
  </r>
  <r>
    <s v="2015-11-27"/>
    <s v="2016-01-02"/>
    <s v="2016-01-14"/>
    <s v="2016-01-14"/>
    <x v="5"/>
    <n v="48"/>
    <s v="SHANGHAI"/>
    <s v="FOB"/>
    <x v="0"/>
    <n v="1"/>
    <s v="LCL"/>
    <s v="TRUCK"/>
    <s v="HAMBURG"/>
    <s v="1"/>
    <s v="19960/2015/5"/>
    <n v="54"/>
    <s v="SS16"/>
    <s v="SUMEC TEXTILE"/>
    <s v="LCL"/>
    <m/>
    <n v="1"/>
    <n v="302"/>
    <n v="0"/>
    <n v="0"/>
    <n v="0"/>
    <x v="0"/>
    <n v="3226"/>
    <n v="13"/>
    <x v="0"/>
    <n v="9"/>
    <n v="4"/>
    <x v="2"/>
    <x v="1"/>
  </r>
  <r>
    <s v="2015-11-27"/>
    <s v="2016-01-03"/>
    <s v="2016-01-14"/>
    <s v="2016-01-14"/>
    <x v="7"/>
    <n v="48"/>
    <s v="SHANGHAI"/>
    <s v="FOB"/>
    <x v="0"/>
    <n v="1"/>
    <s v="LCL"/>
    <s v="TRUCK"/>
    <s v="HAMBURG"/>
    <s v="1"/>
    <s v="20456/2015/3"/>
    <n v="54"/>
    <s v="SS16"/>
    <s v="ANHUI GARMENTS I&amp;E"/>
    <s v="LCL"/>
    <m/>
    <n v="1"/>
    <n v="220"/>
    <n v="0"/>
    <n v="0"/>
    <n v="0"/>
    <x v="0"/>
    <n v="3383"/>
    <n v="8.68"/>
    <x v="0"/>
    <n v="6"/>
    <n v="3"/>
    <x v="2"/>
    <x v="1"/>
  </r>
  <r>
    <s v="2015-11-27"/>
    <s v="2016-01-05"/>
    <s v="2016-01-08"/>
    <s v="2016-01-08"/>
    <x v="6"/>
    <n v="42"/>
    <s v="SHANGHAI"/>
    <s v="FOB"/>
    <x v="0"/>
    <n v="0"/>
    <s v="TCNU7102720"/>
    <s v="TRUCK"/>
    <s v="GDAŃSK"/>
    <s v="1"/>
    <s v="61545/SS16/1"/>
    <n v="52"/>
    <s v="SS16"/>
    <s v="EUMETEX COMPANY"/>
    <s v="FCL"/>
    <m/>
    <n v="1"/>
    <n v="2742"/>
    <n v="0"/>
    <n v="0"/>
    <n v="1"/>
    <x v="0"/>
    <n v="54164"/>
    <n v="59.13"/>
    <x v="0"/>
    <n v="41"/>
    <n v="18"/>
    <x v="0"/>
    <x v="0"/>
  </r>
  <r>
    <s v="2015-11-28"/>
    <s v="2016-01-05"/>
    <s v="2016-01-08"/>
    <s v="2016-01-08"/>
    <x v="12"/>
    <n v="41"/>
    <s v="CHITTAGONG"/>
    <s v="FOB"/>
    <x v="0"/>
    <n v="1"/>
    <s v="GESU6297903"/>
    <s v="TRUCK"/>
    <s v="GDAŃSK"/>
    <s v="1"/>
    <s v="20467/2015/13"/>
    <n v="54"/>
    <s v="SS16"/>
    <s v="INNOVATION DESIGN (AGENT)"/>
    <s v="CONSOLIDATION"/>
    <m/>
    <n v="1"/>
    <n v="1620"/>
    <n v="0"/>
    <n v="0"/>
    <n v="1"/>
    <x v="0"/>
    <n v="25178"/>
    <n v="35.14"/>
    <x v="1"/>
    <n v="25"/>
    <n v="11"/>
    <x v="1"/>
    <x v="1"/>
  </r>
  <r>
    <s v="2015-11-28"/>
    <s v="2016-01-05"/>
    <s v="2016-01-08"/>
    <s v="2016-01-08"/>
    <x v="12"/>
    <n v="41"/>
    <s v="CHITTAGONG"/>
    <s v="FOB"/>
    <x v="0"/>
    <n v="1"/>
    <s v="GESU6297903,HLXU6122585"/>
    <s v="TRUCK"/>
    <s v="GDAŃSK"/>
    <s v="1"/>
    <s v="20216/2015/8"/>
    <n v="54"/>
    <s v="SS16"/>
    <s v="FAIR TRADE INT'L (AGENT)"/>
    <s v="CONSOLIDATION"/>
    <m/>
    <n v="1"/>
    <n v="2808"/>
    <n v="0"/>
    <n v="0"/>
    <n v="2"/>
    <x v="0"/>
    <n v="43093"/>
    <n v="81.97"/>
    <x v="1"/>
    <n v="57"/>
    <n v="25"/>
    <x v="3"/>
    <x v="0"/>
  </r>
  <r>
    <s v="2015-11-29"/>
    <s v="2016-01-11"/>
    <s v="2016-01-15"/>
    <s v="2016-01-15"/>
    <x v="2"/>
    <n v="47"/>
    <s v="NINGBO"/>
    <s v="FOB"/>
    <x v="0"/>
    <n v="0"/>
    <s v="SEGU5525080"/>
    <s v="RAILWAY"/>
    <s v="GDAŃSK"/>
    <s v="1"/>
    <s v="20632/2015/1"/>
    <n v="54"/>
    <s v="SS16"/>
    <s v="NINGBO JAGOO TRADING"/>
    <s v="FCL"/>
    <m/>
    <n v="1"/>
    <n v="1297"/>
    <n v="0"/>
    <n v="1"/>
    <n v="0"/>
    <x v="2"/>
    <n v="18071"/>
    <n v="46.2"/>
    <x v="0"/>
    <n v="32"/>
    <n v="14"/>
    <x v="0"/>
    <x v="1"/>
  </r>
  <r>
    <s v="2015-11-30"/>
    <s v="2015-12-23"/>
    <s v="2016-01-05"/>
    <s v="2016-01-05"/>
    <x v="18"/>
    <n v="36"/>
    <s v="MUMBAI"/>
    <s v="FOB"/>
    <x v="0"/>
    <n v="0"/>
    <s v="GESU5661498"/>
    <s v="TRUCK"/>
    <s v="HAMBURG"/>
    <s v="1"/>
    <s v="20991/2015/6"/>
    <n v="54"/>
    <s v="SS16"/>
    <s v="SANGOTRA FASHIONS"/>
    <s v="FCL"/>
    <m/>
    <n v="1"/>
    <n v="2823"/>
    <n v="0"/>
    <n v="0"/>
    <n v="1"/>
    <x v="0"/>
    <n v="47064"/>
    <n v="64.41"/>
    <x v="2"/>
    <n v="45"/>
    <n v="19"/>
    <x v="0"/>
    <x v="0"/>
  </r>
  <r>
    <s v="2015-11-30"/>
    <s v="2015-12-23"/>
    <s v="2016-01-05"/>
    <s v="2016-01-05"/>
    <x v="18"/>
    <n v="36"/>
    <s v="MUMBAI"/>
    <s v="FOB"/>
    <x v="0"/>
    <n v="0"/>
    <s v="HLXU8595144"/>
    <s v="TRUCK"/>
    <s v="HAMBURG"/>
    <s v="1"/>
    <s v="20991/2015/2"/>
    <n v="54"/>
    <s v="SS16"/>
    <s v="SANGOTRA FASHIONS"/>
    <s v="FCL"/>
    <m/>
    <n v="1"/>
    <n v="2868"/>
    <n v="0"/>
    <n v="0"/>
    <n v="1"/>
    <x v="0"/>
    <n v="51577"/>
    <n v="66.42"/>
    <x v="2"/>
    <n v="46"/>
    <n v="20"/>
    <x v="0"/>
    <x v="0"/>
  </r>
  <r>
    <s v="2015-11-30"/>
    <s v="2016-01-01"/>
    <s v="2016-01-07"/>
    <s v="2016-01-07"/>
    <x v="0"/>
    <n v="38"/>
    <s v="NINGBO"/>
    <s v="FOB"/>
    <x v="0"/>
    <n v="0"/>
    <s v="YMLU8263706"/>
    <s v="RAILWAY"/>
    <s v="GDAŃSK"/>
    <s v="1"/>
    <s v="21046/2015/9"/>
    <n v="54"/>
    <s v="SS16"/>
    <s v="NINGBO MIAORUI"/>
    <s v="FCL"/>
    <m/>
    <n v="1"/>
    <n v="1266"/>
    <n v="0"/>
    <n v="0"/>
    <n v="1"/>
    <x v="0"/>
    <n v="23605"/>
    <n v="57.75"/>
    <x v="0"/>
    <n v="40"/>
    <n v="17"/>
    <x v="0"/>
    <x v="0"/>
  </r>
  <r>
    <s v="2015-11-30"/>
    <s v="2016-01-04"/>
    <s v="2016-01-14"/>
    <s v="2016-01-14"/>
    <x v="9"/>
    <n v="45"/>
    <s v="NINGBO"/>
    <s v="FOB"/>
    <x v="0"/>
    <n v="1"/>
    <s v="LCL"/>
    <s v="TRUCK"/>
    <s v="HAMBURG"/>
    <s v="1"/>
    <s v="20613/2015/3"/>
    <n v="54"/>
    <s v="SS16"/>
    <s v="VIVID COLOUR"/>
    <s v="LCL"/>
    <m/>
    <n v="1"/>
    <n v="267"/>
    <n v="0"/>
    <n v="0"/>
    <n v="0"/>
    <x v="0"/>
    <n v="4141"/>
    <n v="4.26"/>
    <x v="0"/>
    <n v="3"/>
    <n v="1"/>
    <x v="2"/>
    <x v="1"/>
  </r>
  <r>
    <s v="2015-11-30"/>
    <s v="2016-01-07"/>
    <s v="2016-01-11"/>
    <s v="2016-01-11"/>
    <x v="12"/>
    <n v="42"/>
    <s v="JAKARTA"/>
    <s v="FOB"/>
    <x v="0"/>
    <n v="0"/>
    <s v="HLXU1239590"/>
    <s v="RAILWAY"/>
    <s v="GDAŃSK"/>
    <s v="1"/>
    <s v="21037/2015/1"/>
    <n v="54"/>
    <s v="SS16"/>
    <s v="PT.MATAHARI SENTOSA"/>
    <s v="FCL"/>
    <m/>
    <n v="1"/>
    <n v="1152"/>
    <n v="1"/>
    <n v="0"/>
    <n v="0"/>
    <x v="1"/>
    <n v="19211"/>
    <n v="20.63"/>
    <x v="3"/>
    <n v="14"/>
    <n v="6"/>
    <x v="2"/>
    <x v="1"/>
  </r>
  <r>
    <s v="2015-12-01"/>
    <s v="2016-01-09"/>
    <s v="2016-01-15"/>
    <s v="2016-01-15"/>
    <x v="6"/>
    <n v="45"/>
    <s v="XIAMEN"/>
    <s v="FOB"/>
    <x v="0"/>
    <n v="1"/>
    <s v="LCL"/>
    <s v="TRUCK"/>
    <s v="GDAŃSK"/>
    <s v="1"/>
    <s v="20461/2015/1"/>
    <n v="52"/>
    <s v="SS16"/>
    <s v="XIAMEN KINGLAND"/>
    <s v="LCL"/>
    <m/>
    <n v="1"/>
    <n v="21"/>
    <n v="0"/>
    <n v="0"/>
    <n v="0"/>
    <x v="0"/>
    <n v="2040"/>
    <n v="1.76"/>
    <x v="0"/>
    <n v="1"/>
    <n v="1"/>
    <x v="2"/>
    <x v="1"/>
  </r>
  <r>
    <s v="2015-12-01"/>
    <s v="2016-01-09"/>
    <s v="2016-01-13"/>
    <s v="2016-01-13"/>
    <x v="6"/>
    <n v="43"/>
    <s v="XIAMEN"/>
    <s v="FOB"/>
    <x v="0"/>
    <n v="0"/>
    <s v="MRKU2508247,MSKU0497079,MSKU9933580"/>
    <s v="RAILWAY"/>
    <s v="GDAŃSK"/>
    <s v="1"/>
    <s v="20647/2015/5"/>
    <n v="54"/>
    <s v="SS16"/>
    <s v="XIAMEN KINGLAND"/>
    <s v="FCL"/>
    <m/>
    <n v="1"/>
    <n v="3595"/>
    <n v="0"/>
    <n v="0"/>
    <n v="3"/>
    <x v="0"/>
    <n v="49348"/>
    <n v="169.4"/>
    <x v="0"/>
    <n v="119"/>
    <n v="51"/>
    <x v="3"/>
    <x v="3"/>
  </r>
  <r>
    <s v="2015-12-01"/>
    <s v="2016-01-09"/>
    <s v="2016-01-13"/>
    <s v="2016-01-13"/>
    <x v="6"/>
    <n v="43"/>
    <s v="XIAMEN"/>
    <s v="FOB"/>
    <x v="0"/>
    <n v="0"/>
    <s v="MRKU3741905,MSKU0818327,PONU8162261"/>
    <s v="RAILWAY"/>
    <s v="GDAŃSK"/>
    <s v="1"/>
    <s v="20647/2015/1"/>
    <n v="54"/>
    <s v="SS16"/>
    <s v="XIAMEN KINGLAND"/>
    <s v="FCL"/>
    <m/>
    <n v="1"/>
    <n v="3374"/>
    <n v="0"/>
    <n v="0"/>
    <n v="3"/>
    <x v="0"/>
    <n v="44145"/>
    <n v="172.84"/>
    <x v="0"/>
    <n v="121"/>
    <n v="52"/>
    <x v="3"/>
    <x v="3"/>
  </r>
  <r>
    <s v="2015-12-01"/>
    <s v="2016-01-09"/>
    <s v="2016-01-13"/>
    <s v="2016-01-13"/>
    <x v="6"/>
    <n v="43"/>
    <s v="XIAMEN"/>
    <s v="FOB"/>
    <x v="0"/>
    <n v="0"/>
    <s v="PONU0303105"/>
    <s v="RAILWAY"/>
    <s v="GDAŃSK"/>
    <s v="1"/>
    <s v="20368/2015/2"/>
    <n v="54"/>
    <s v="SS16"/>
    <s v="XIAMEN HALO WORLD"/>
    <s v="FCL"/>
    <m/>
    <n v="1"/>
    <n v="972"/>
    <n v="1"/>
    <n v="0"/>
    <n v="0"/>
    <x v="1"/>
    <n v="16399"/>
    <n v="14.58"/>
    <x v="0"/>
    <n v="10"/>
    <n v="4"/>
    <x v="2"/>
    <x v="1"/>
  </r>
  <r>
    <s v="2015-12-01"/>
    <s v="2016-01-09"/>
    <s v="2016-01-14"/>
    <s v="2016-01-14"/>
    <x v="6"/>
    <n v="44"/>
    <s v="CHITTAGONG"/>
    <s v="FOB"/>
    <x v="0"/>
    <n v="1"/>
    <s v="MRKU0220014"/>
    <s v="RAILWAY"/>
    <s v="GDAŃSK"/>
    <s v="1"/>
    <s v="20216/2015/9"/>
    <n v="54"/>
    <s v="SS16"/>
    <s v="FAIR TRADE INT'L (AGENT)"/>
    <s v="CONSOLIDATION"/>
    <m/>
    <n v="1"/>
    <n v="516"/>
    <n v="0"/>
    <n v="1"/>
    <n v="0"/>
    <x v="2"/>
    <n v="8444"/>
    <n v="11.7"/>
    <x v="1"/>
    <n v="8"/>
    <n v="4"/>
    <x v="2"/>
    <x v="1"/>
  </r>
  <r>
    <s v="2015-12-01"/>
    <s v="2016-01-09"/>
    <s v="2016-01-14"/>
    <s v="2016-01-14"/>
    <x v="6"/>
    <n v="44"/>
    <s v="CHITTAGONG"/>
    <s v="FOB"/>
    <x v="0"/>
    <n v="1"/>
    <m/>
    <s v="RAILWAY"/>
    <s v="GDAŃSK"/>
    <s v="1"/>
    <s v="20231/2015/9"/>
    <n v="54"/>
    <s v="SS16"/>
    <s v="SHUDDHO MODEHAUS (AGENT)"/>
    <s v="CONSOLIDATION"/>
    <m/>
    <n v="1"/>
    <n v="1006"/>
    <m/>
    <m/>
    <m/>
    <x v="0"/>
    <n v="16430"/>
    <n v="20.46"/>
    <x v="1"/>
    <n v="14"/>
    <n v="6"/>
    <x v="2"/>
    <x v="1"/>
  </r>
  <r>
    <s v="2015-12-01"/>
    <s v="2016-01-09"/>
    <s v="2016-01-14"/>
    <s v="2016-01-14"/>
    <x v="6"/>
    <n v="44"/>
    <s v="CHITTAGONG"/>
    <s v="FOB"/>
    <x v="0"/>
    <n v="1"/>
    <m/>
    <s v="RAILWAY"/>
    <s v="GDAŃSK"/>
    <s v="1"/>
    <s v="20808/2015/11"/>
    <n v="54"/>
    <s v="SS16"/>
    <s v="FASHION WEAR INT'L (AGENT)"/>
    <s v="CONSOLIDATION"/>
    <m/>
    <n v="1"/>
    <n v="1052"/>
    <m/>
    <m/>
    <m/>
    <x v="0"/>
    <n v="18138"/>
    <n v="15.04"/>
    <x v="1"/>
    <n v="11"/>
    <n v="5"/>
    <x v="2"/>
    <x v="1"/>
  </r>
  <r>
    <s v="2015-12-03"/>
    <s v="2016-01-11"/>
    <s v="2016-01-15"/>
    <s v="2016-01-15"/>
    <x v="6"/>
    <n v="43"/>
    <s v="XIAMEN"/>
    <s v="FOB"/>
    <x v="0"/>
    <n v="0"/>
    <s v="HLXU6240612"/>
    <s v="TRUCK"/>
    <s v="HAMBURG"/>
    <s v="1"/>
    <s v="29754/2015/3"/>
    <n v="51"/>
    <s v="SS16"/>
    <s v="BOK CO., LTD."/>
    <s v="FCL"/>
    <m/>
    <n v="1"/>
    <n v="1184"/>
    <n v="0"/>
    <n v="0"/>
    <n v="1"/>
    <x v="0"/>
    <n v="9766"/>
    <n v="55.67"/>
    <x v="0"/>
    <n v="39"/>
    <n v="17"/>
    <x v="0"/>
    <x v="0"/>
  </r>
  <r>
    <s v="2015-12-03"/>
    <s v="2016-01-12"/>
    <s v="2016-01-19"/>
    <s v="2016-01-19"/>
    <x v="13"/>
    <n v="47"/>
    <s v="XIAMEN"/>
    <s v="FOB"/>
    <x v="0"/>
    <n v="0"/>
    <s v="TCLU5997716"/>
    <s v="RAILWAY"/>
    <s v="GDAŃSK"/>
    <s v="1"/>
    <s v="29754/2015/2"/>
    <n v="51"/>
    <s v="SS16"/>
    <s v="BOK CO., LTD."/>
    <s v="FCL"/>
    <m/>
    <n v="1"/>
    <n v="1465"/>
    <n v="0"/>
    <n v="0"/>
    <n v="1"/>
    <x v="0"/>
    <n v="12657"/>
    <n v="60.83"/>
    <x v="0"/>
    <n v="43"/>
    <n v="18"/>
    <x v="0"/>
    <x v="0"/>
  </r>
  <r>
    <s v="2015-12-07"/>
    <s v="2016-01-09"/>
    <s v="2016-01-15"/>
    <s v="2016-01-15"/>
    <x v="14"/>
    <n v="39"/>
    <s v="NINGBO"/>
    <s v="FOB"/>
    <x v="0"/>
    <n v="0"/>
    <s v="PONU1712474"/>
    <s v="RAILWAY"/>
    <s v="GDAŃSK"/>
    <s v="1"/>
    <s v="61556/SS16/1"/>
    <n v="52"/>
    <s v="SS16"/>
    <s v="VIVID COLOUR"/>
    <s v="FCL"/>
    <m/>
    <n v="1"/>
    <n v="2188"/>
    <n v="0"/>
    <n v="1"/>
    <n v="0"/>
    <x v="2"/>
    <n v="32602"/>
    <n v="46"/>
    <x v="0"/>
    <n v="32"/>
    <n v="14"/>
    <x v="0"/>
    <x v="1"/>
  </r>
  <r>
    <s v="2015-12-07"/>
    <s v="2016-01-11"/>
    <s v="2016-01-22"/>
    <s v="2016-01-22"/>
    <x v="9"/>
    <n v="46"/>
    <s v="SHANGHAI"/>
    <s v="FOB"/>
    <x v="0"/>
    <n v="1"/>
    <s v="LCL"/>
    <s v="TRUCK"/>
    <s v="HAMBURG"/>
    <s v="1"/>
    <s v="21782/2015/1"/>
    <n v="54"/>
    <s v="SS16"/>
    <s v="JIANGSU SAINTEK"/>
    <s v="LCL"/>
    <m/>
    <n v="1"/>
    <n v="316"/>
    <n v="0"/>
    <n v="0"/>
    <n v="0"/>
    <x v="0"/>
    <n v="5049"/>
    <n v="12.75"/>
    <x v="0"/>
    <n v="9"/>
    <n v="4"/>
    <x v="2"/>
    <x v="1"/>
  </r>
  <r>
    <s v="2015-12-09"/>
    <s v="2015-12-11"/>
    <s v="2015-12-17"/>
    <s v="2015-12-17"/>
    <x v="19"/>
    <n v="8"/>
    <s v="DHAKA"/>
    <s v="FOB"/>
    <x v="1"/>
    <n v="1"/>
    <s v="AIR"/>
    <s v="TRUCK"/>
    <s v="ŁÓDŹ"/>
    <s v="1"/>
    <s v="62133/SS16/1"/>
    <n v="54"/>
    <s v="SS16"/>
    <s v="SHUDDHO MODEHAUS (AGENT)"/>
    <s v="AIR"/>
    <n v="1"/>
    <m/>
    <n v="1032"/>
    <n v="0"/>
    <n v="0"/>
    <n v="0"/>
    <x v="0"/>
    <n v="13946"/>
    <n v="21.95"/>
    <x v="1"/>
    <n v="15"/>
    <n v="7"/>
    <x v="1"/>
    <x v="1"/>
  </r>
  <r>
    <s v="2015-12-09"/>
    <s v="2015-12-14"/>
    <s v="2015-12-17"/>
    <s v="2015-12-17"/>
    <x v="20"/>
    <n v="8"/>
    <s v="ŁÓDŹ"/>
    <s v="DDU"/>
    <x v="1"/>
    <n v="1"/>
    <s v="AIR"/>
    <s v="TRUCK"/>
    <s v="WARSZAWA"/>
    <s v="1"/>
    <s v="21017/2015/1"/>
    <n v="54"/>
    <s v="SS16"/>
    <s v="SEER GLOBAL LTD."/>
    <s v="AIR"/>
    <n v="1"/>
    <m/>
    <n v="391"/>
    <n v="0"/>
    <n v="0"/>
    <n v="0"/>
    <x v="0"/>
    <n v="7443"/>
    <n v="6.89"/>
    <x v="2"/>
    <n v="5"/>
    <n v="2"/>
    <x v="2"/>
    <x v="1"/>
  </r>
  <r>
    <s v="2015-12-09"/>
    <s v="2016-01-09"/>
    <s v="2016-01-13"/>
    <s v="2016-01-13"/>
    <x v="3"/>
    <n v="35"/>
    <s v="YANTIAN"/>
    <s v="FOB"/>
    <x v="0"/>
    <n v="0"/>
    <s v="MSKU9159956"/>
    <s v="RAILWAY"/>
    <s v="GDAŃSK"/>
    <s v="1"/>
    <s v="32380/2015/3"/>
    <n v="51"/>
    <s v="SS16"/>
    <s v="BEEKO"/>
    <s v="FCL"/>
    <m/>
    <n v="1"/>
    <n v="1205"/>
    <n v="0"/>
    <n v="1"/>
    <n v="0"/>
    <x v="2"/>
    <n v="13053"/>
    <n v="57.47"/>
    <x v="0"/>
    <n v="40"/>
    <n v="17"/>
    <x v="0"/>
    <x v="0"/>
  </r>
  <r>
    <s v="2015-12-12"/>
    <s v="2015-12-14"/>
    <s v="2015-12-23"/>
    <s v="2015-12-23"/>
    <x v="19"/>
    <n v="11"/>
    <s v="ŁÓDŹ"/>
    <s v="DDU"/>
    <x v="1"/>
    <n v="1"/>
    <s v="AIR"/>
    <s v="TRUCK"/>
    <s v="FRANKFURT"/>
    <s v="1"/>
    <s v="20467/2015/1"/>
    <n v="54"/>
    <s v="SS16"/>
    <s v="INNOVATION DESIGN (AGENT)"/>
    <s v="AIR"/>
    <n v="1"/>
    <m/>
    <n v="822"/>
    <n v="0"/>
    <n v="0"/>
    <n v="0"/>
    <x v="0"/>
    <n v="12568"/>
    <n v="21.38"/>
    <x v="1"/>
    <n v="15"/>
    <n v="6"/>
    <x v="1"/>
    <x v="1"/>
  </r>
  <r>
    <s v="2015-12-12"/>
    <s v="2015-12-17"/>
    <s v="2015-12-17"/>
    <s v="2015-12-17"/>
    <x v="20"/>
    <n v="5"/>
    <s v="ISTANBUL"/>
    <s v="FCA"/>
    <x v="2"/>
    <n v="0"/>
    <m/>
    <s v="TRUCK"/>
    <s v="ŁÓDŹ"/>
    <s v="1"/>
    <s v="21779/2015/1"/>
    <n v="54"/>
    <s v="SS16"/>
    <s v="FATIH TEKSTIL SANAYI"/>
    <s v="FCL"/>
    <m/>
    <n v="1"/>
    <n v="702"/>
    <n v="0"/>
    <n v="0"/>
    <n v="0"/>
    <x v="0"/>
    <n v="73683"/>
    <n v="50.54"/>
    <x v="4"/>
    <n v="35"/>
    <n v="15"/>
    <x v="0"/>
    <x v="0"/>
  </r>
  <r>
    <s v="2015-12-13"/>
    <s v="2016-01-14"/>
    <s v="2016-01-22"/>
    <s v="2016-01-22"/>
    <x v="0"/>
    <n v="40"/>
    <s v="SHENZHEN"/>
    <s v="FOB"/>
    <x v="0"/>
    <n v="1"/>
    <s v="LCL"/>
    <s v="TRUCK"/>
    <s v="HAMBURG"/>
    <s v="1"/>
    <s v="35144/2015/3"/>
    <n v="51"/>
    <s v="SS16"/>
    <s v="HANGZHOU JASON TRAD"/>
    <s v="LCL"/>
    <m/>
    <n v="1"/>
    <n v="280"/>
    <n v="0"/>
    <n v="0"/>
    <n v="0"/>
    <x v="0"/>
    <n v="2264"/>
    <n v="10.15"/>
    <x v="0"/>
    <n v="7"/>
    <n v="3"/>
    <x v="2"/>
    <x v="1"/>
  </r>
  <r>
    <s v="2015-12-14"/>
    <s v="2016-01-14"/>
    <s v="2016-01-22"/>
    <s v="2016-01-22"/>
    <x v="3"/>
    <n v="39"/>
    <s v="NINGBO"/>
    <s v="FOB"/>
    <x v="0"/>
    <n v="1"/>
    <s v="LCL"/>
    <s v="TRUCK"/>
    <s v="HAMBURG"/>
    <s v="1"/>
    <s v="35144/2015/1"/>
    <n v="51"/>
    <s v="SS16"/>
    <s v="HANGZHOU JASON TRAD"/>
    <s v="LCL"/>
    <m/>
    <n v="1"/>
    <n v="640"/>
    <n v="0"/>
    <n v="0"/>
    <n v="0"/>
    <x v="0"/>
    <n v="4700"/>
    <n v="8.15"/>
    <x v="0"/>
    <n v="6"/>
    <n v="2"/>
    <x v="2"/>
    <x v="1"/>
  </r>
  <r>
    <s v="2015-12-14"/>
    <s v="2016-01-15"/>
    <s v="2016-01-20"/>
    <s v="2016-01-20"/>
    <x v="0"/>
    <n v="37"/>
    <s v="NINGBO"/>
    <s v="FOB"/>
    <x v="0"/>
    <n v="0"/>
    <s v="MIEU0054931,MRKU3084652,MSKU6405038,PONU7519035"/>
    <s v="RAILWAY"/>
    <s v="GDAŃSK"/>
    <s v="1"/>
    <s v="21046/2015/3"/>
    <n v="54"/>
    <s v="SS16"/>
    <s v="NINGBO MIAORUI"/>
    <s v="FCL"/>
    <m/>
    <n v="1"/>
    <n v="4911"/>
    <n v="0"/>
    <n v="1"/>
    <n v="3"/>
    <x v="2"/>
    <n v="85928"/>
    <n v="242.59"/>
    <x v="0"/>
    <n v="170"/>
    <n v="73"/>
    <x v="4"/>
    <x v="2"/>
  </r>
  <r>
    <s v="2015-12-18"/>
    <s v="2015-12-21"/>
    <s v="2015-12-23"/>
    <s v="2015-12-23"/>
    <x v="21"/>
    <n v="5"/>
    <s v="ŁÓDŹ"/>
    <s v="DDU"/>
    <x v="1"/>
    <n v="1"/>
    <s v="AIR"/>
    <s v="TRUCK"/>
    <s v="WARSZAWA"/>
    <s v="1"/>
    <s v="20214/2015/9"/>
    <n v="54"/>
    <s v="SS16"/>
    <s v="LICHEE APPAREL (AGENT)"/>
    <s v="AIR"/>
    <n v="1"/>
    <m/>
    <n v="1322"/>
    <n v="0"/>
    <n v="0"/>
    <n v="0"/>
    <x v="0"/>
    <n v="22566"/>
    <m/>
    <x v="2"/>
    <n v="0"/>
    <n v="0"/>
    <x v="2"/>
    <x v="1"/>
  </r>
  <r>
    <s v="2015-12-18"/>
    <s v="2015-12-22"/>
    <s v="2015-12-31"/>
    <s v="2015-12-31"/>
    <x v="22"/>
    <n v="13"/>
    <s v="ŁÓDŹ"/>
    <s v="DDU"/>
    <x v="1"/>
    <n v="1"/>
    <s v="AIR"/>
    <s v="TRUCK"/>
    <s v="WARSZAWA"/>
    <s v="1"/>
    <s v="20214/2015/10"/>
    <n v="54"/>
    <s v="SS16"/>
    <s v="LICHEE APPAREL (AGENT)"/>
    <s v="AIR"/>
    <n v="1"/>
    <m/>
    <n v="669"/>
    <n v="0"/>
    <n v="0"/>
    <n v="0"/>
    <x v="0"/>
    <n v="11676"/>
    <m/>
    <x v="2"/>
    <n v="0"/>
    <n v="0"/>
    <x v="2"/>
    <x v="1"/>
  </r>
  <r>
    <s v="2015-12-18"/>
    <s v="2016-01-25"/>
    <s v="2016-01-28"/>
    <s v="2016-01-28"/>
    <x v="12"/>
    <n v="41"/>
    <s v="SHANGHAI"/>
    <s v="FOB"/>
    <x v="0"/>
    <n v="0"/>
    <s v="HLXU5113980"/>
    <s v="TRUCK"/>
    <s v="GDAŃSK"/>
    <s v="1"/>
    <s v="23568/2015/2"/>
    <n v="52"/>
    <s v="SS16"/>
    <s v="BRIGHT SHOW INT.LTD"/>
    <s v="FCL"/>
    <m/>
    <n v="1"/>
    <n v="2167"/>
    <n v="0"/>
    <n v="1"/>
    <n v="0"/>
    <x v="2"/>
    <n v="39900"/>
    <n v="44.72"/>
    <x v="0"/>
    <n v="31"/>
    <n v="13"/>
    <x v="0"/>
    <x v="1"/>
  </r>
  <r>
    <s v="2015-12-19"/>
    <s v="2015-12-22"/>
    <s v="2015-12-23"/>
    <s v="2015-12-23"/>
    <x v="21"/>
    <n v="4"/>
    <s v="ŁÓDŹ"/>
    <s v="DDU"/>
    <x v="1"/>
    <n v="1"/>
    <s v="AIR"/>
    <s v="TRUCK"/>
    <s v="WARSZAWA"/>
    <s v="1"/>
    <s v="26207/2015/1"/>
    <n v="54"/>
    <s v="SS16"/>
    <s v="STYLZ WEAR"/>
    <s v="AIR"/>
    <n v="1"/>
    <m/>
    <n v="268"/>
    <n v="0"/>
    <n v="0"/>
    <n v="0"/>
    <x v="0"/>
    <n v="3311"/>
    <m/>
    <x v="2"/>
    <n v="0"/>
    <n v="0"/>
    <x v="2"/>
    <x v="1"/>
  </r>
  <r>
    <s v="2015-12-19"/>
    <s v="2016-01-10"/>
    <s v="2016-01-14"/>
    <s v="2016-01-14"/>
    <x v="23"/>
    <n v="26"/>
    <s v="TUTICORIN"/>
    <s v="FOB"/>
    <x v="0"/>
    <n v="1"/>
    <s v="MRKU8549496"/>
    <s v="TRUCK"/>
    <s v="HAMBURG"/>
    <s v="1"/>
    <s v="20217/2015/9"/>
    <n v="54"/>
    <s v="SS16"/>
    <s v="BLOOM CLOTHING CO. (AGENT)"/>
    <s v="CONSOLIDATION"/>
    <m/>
    <n v="1"/>
    <n v="531"/>
    <n v="1"/>
    <n v="0"/>
    <n v="0"/>
    <x v="1"/>
    <n v="9414"/>
    <n v="5.15"/>
    <x v="2"/>
    <n v="4"/>
    <n v="2"/>
    <x v="2"/>
    <x v="1"/>
  </r>
  <r>
    <s v="2015-12-19"/>
    <s v="2016-01-10"/>
    <s v="2016-01-14"/>
    <s v="2016-01-14"/>
    <x v="23"/>
    <n v="26"/>
    <s v="TUTICORIN"/>
    <s v="FOB"/>
    <x v="0"/>
    <n v="1"/>
    <m/>
    <s v="TRUCK"/>
    <s v="HAMBURG"/>
    <s v="1"/>
    <s v="61693/SS16/1"/>
    <n v="52"/>
    <s v="SS16"/>
    <s v="BLOOM CLOTHING CO. (AGENT)"/>
    <s v="CONSOLIDATION"/>
    <m/>
    <n v="1"/>
    <n v="1255"/>
    <m/>
    <m/>
    <m/>
    <x v="0"/>
    <n v="24666"/>
    <n v="11.67"/>
    <x v="2"/>
    <n v="8"/>
    <n v="4"/>
    <x v="2"/>
    <x v="1"/>
  </r>
  <r>
    <s v="2015-12-19"/>
    <s v="2016-01-10"/>
    <s v="2016-01-14"/>
    <s v="2016-01-14"/>
    <x v="23"/>
    <n v="26"/>
    <s v="TUTICORIN"/>
    <s v="FOB"/>
    <x v="0"/>
    <n v="1"/>
    <m/>
    <s v="TRUCK"/>
    <s v="HAMBURG"/>
    <s v="1"/>
    <s v="61693/SS16/2"/>
    <n v="52"/>
    <s v="SS16"/>
    <s v="BLOOM CLOTHING CO. (AGENT)"/>
    <s v="CONSOLIDATION"/>
    <m/>
    <n v="1"/>
    <n v="767"/>
    <m/>
    <m/>
    <m/>
    <x v="0"/>
    <n v="13010"/>
    <n v="7.51"/>
    <x v="2"/>
    <n v="5"/>
    <n v="2"/>
    <x v="2"/>
    <x v="1"/>
  </r>
  <r>
    <s v="2015-12-19"/>
    <s v="2016-01-22"/>
    <s v="2016-01-27"/>
    <s v="2016-01-27"/>
    <x v="1"/>
    <n v="39"/>
    <s v="SHANGHAI"/>
    <s v="FOB"/>
    <x v="0"/>
    <n v="0"/>
    <s v="MRKU3199245,MRKU4287340,MSKU9757264"/>
    <s v="RAILWAY"/>
    <s v="GDAŃSK"/>
    <s v="1"/>
    <s v="27355/2015/3"/>
    <n v="51"/>
    <s v="SS16"/>
    <s v="ANHUI XINA"/>
    <s v="FCL"/>
    <m/>
    <n v="1"/>
    <n v="4873"/>
    <n v="0"/>
    <n v="0"/>
    <n v="3"/>
    <x v="0"/>
    <n v="68820"/>
    <n v="190.48"/>
    <x v="0"/>
    <n v="133"/>
    <n v="57"/>
    <x v="3"/>
    <x v="2"/>
  </r>
  <r>
    <s v="2015-12-19"/>
    <s v="2016-01-25"/>
    <s v="2016-01-28"/>
    <s v="2016-01-28"/>
    <x v="7"/>
    <n v="40"/>
    <s v="CHITTAGONG"/>
    <s v="FOB"/>
    <x v="0"/>
    <n v="0"/>
    <s v="HLXU8313174"/>
    <s v="TRUCK"/>
    <s v="GDAŃSK"/>
    <s v="1"/>
    <s v="20222/2015/4"/>
    <n v="54"/>
    <s v="SS16"/>
    <s v="FASHIONTEX (AGENT)"/>
    <s v="FCL"/>
    <m/>
    <n v="1"/>
    <n v="1959"/>
    <n v="0"/>
    <n v="0"/>
    <n v="1"/>
    <x v="0"/>
    <n v="45646"/>
    <n v="69.36"/>
    <x v="1"/>
    <n v="49"/>
    <n v="21"/>
    <x v="0"/>
    <x v="0"/>
  </r>
  <r>
    <s v="2015-12-19"/>
    <s v="2016-01-25"/>
    <s v="2016-01-29"/>
    <s v="2016-01-29"/>
    <x v="7"/>
    <n v="41"/>
    <s v="CHITTAGONG"/>
    <s v="FOB"/>
    <x v="0"/>
    <n v="1"/>
    <s v="CPSU6401873"/>
    <s v="RAILWAY"/>
    <s v="GDAŃSK"/>
    <s v="1"/>
    <s v="20222/2015/3"/>
    <n v="54"/>
    <s v="SS16"/>
    <s v="FASHIONTEX (AGENT)"/>
    <s v="FCL"/>
    <m/>
    <n v="1"/>
    <n v="1934"/>
    <n v="0"/>
    <n v="0"/>
    <n v="1"/>
    <x v="0"/>
    <n v="43626"/>
    <n v="69.930000000000007"/>
    <x v="1"/>
    <n v="49"/>
    <n v="21"/>
    <x v="0"/>
    <x v="0"/>
  </r>
  <r>
    <s v="2015-12-19"/>
    <s v="2016-01-25"/>
    <s v="2016-01-29"/>
    <s v="2016-01-29"/>
    <x v="7"/>
    <n v="41"/>
    <s v="CHITTAGONG"/>
    <s v="FOB"/>
    <x v="0"/>
    <n v="1"/>
    <s v="HLXU6216616"/>
    <s v="RAILWAY"/>
    <s v="GDAŃSK"/>
    <s v="1"/>
    <s v="20370/2015/2"/>
    <n v="54"/>
    <s v="SS16"/>
    <s v="SAILOR MOON CLOTHING LTD (AGENT)"/>
    <s v="CONSOLIDATION"/>
    <m/>
    <n v="1"/>
    <n v="401"/>
    <n v="0"/>
    <n v="0"/>
    <n v="1"/>
    <x v="0"/>
    <n v="6101"/>
    <n v="11.47"/>
    <x v="1"/>
    <n v="8"/>
    <n v="3"/>
    <x v="2"/>
    <x v="1"/>
  </r>
  <r>
    <s v="2015-12-19"/>
    <s v="2016-01-25"/>
    <s v="2016-01-29"/>
    <s v="2016-01-29"/>
    <x v="7"/>
    <n v="41"/>
    <s v="CHITTAGONG"/>
    <s v="FOB"/>
    <x v="0"/>
    <n v="1"/>
    <m/>
    <s v="RAILWAY"/>
    <s v="GDAŃSK"/>
    <s v="1"/>
    <s v="20467/2015/14"/>
    <n v="54"/>
    <s v="SS16"/>
    <s v="INNOVATION DESIGN (AGENT)"/>
    <s v="CONSOLIDATION"/>
    <m/>
    <n v="1"/>
    <n v="1685"/>
    <m/>
    <m/>
    <m/>
    <x v="0"/>
    <n v="28562"/>
    <n v="44.25"/>
    <x v="1"/>
    <n v="31"/>
    <n v="13"/>
    <x v="0"/>
    <x v="1"/>
  </r>
  <r>
    <s v="2015-12-19"/>
    <s v="2016-01-25"/>
    <s v="2016-01-29"/>
    <s v="2016-01-29"/>
    <x v="7"/>
    <n v="41"/>
    <s v="CHITTAGONG"/>
    <s v="FOB"/>
    <x v="0"/>
    <n v="1"/>
    <s v="TCLU8360059"/>
    <s v="RAILWAY"/>
    <s v="GDAŃSK"/>
    <s v="1"/>
    <s v="20808/2015/3"/>
    <n v="54"/>
    <s v="SS16"/>
    <s v="FASHION WEAR INT'L (AGENT)"/>
    <s v="FCL"/>
    <m/>
    <n v="1"/>
    <n v="3598"/>
    <n v="0"/>
    <n v="0"/>
    <n v="1"/>
    <x v="0"/>
    <n v="75859"/>
    <n v="53.22"/>
    <x v="1"/>
    <n v="37"/>
    <n v="16"/>
    <x v="0"/>
    <x v="0"/>
  </r>
  <r>
    <s v="2015-12-19"/>
    <s v="2016-01-25"/>
    <s v="2016-02-04"/>
    <s v="2016-02-04"/>
    <x v="7"/>
    <n v="47"/>
    <s v="CHITTAGONG"/>
    <s v="FOB"/>
    <x v="0"/>
    <n v="1"/>
    <s v="FCIU8497085"/>
    <s v="RAILWAY"/>
    <s v="GDAŃSK"/>
    <s v="1"/>
    <s v="20228/2015/6"/>
    <n v="54"/>
    <s v="SS16"/>
    <s v="BONDED FASHION LTD."/>
    <s v="CONSOLIDATION"/>
    <m/>
    <n v="1"/>
    <n v="535"/>
    <n v="0"/>
    <n v="0"/>
    <n v="1"/>
    <x v="0"/>
    <n v="10162"/>
    <n v="5.4"/>
    <x v="1"/>
    <n v="4"/>
    <n v="2"/>
    <x v="2"/>
    <x v="1"/>
  </r>
  <r>
    <s v="2015-12-19"/>
    <s v="2016-01-25"/>
    <s v="2016-02-04"/>
    <s v="2016-02-04"/>
    <x v="7"/>
    <n v="47"/>
    <s v="CHITTAGONG"/>
    <s v="FOB"/>
    <x v="0"/>
    <n v="1"/>
    <m/>
    <s v="RAILWAY"/>
    <s v="GDAŃSK"/>
    <s v="1"/>
    <s v="20370/2015/5"/>
    <n v="54"/>
    <s v="SS16"/>
    <s v="SAILOR MOON CLOTHING LTD (AGENT)"/>
    <s v="CONSOLIDATION"/>
    <m/>
    <n v="1"/>
    <n v="996"/>
    <m/>
    <m/>
    <m/>
    <x v="0"/>
    <n v="14518"/>
    <n v="20.309999999999999"/>
    <x v="1"/>
    <n v="14"/>
    <n v="6"/>
    <x v="2"/>
    <x v="1"/>
  </r>
  <r>
    <s v="2015-12-19"/>
    <s v="2016-01-25"/>
    <s v="2016-02-04"/>
    <s v="2016-02-04"/>
    <x v="7"/>
    <n v="47"/>
    <s v="CHITTAGONG"/>
    <s v="FOB"/>
    <x v="0"/>
    <n v="1"/>
    <m/>
    <s v="RAILWAY"/>
    <s v="GDAŃSK"/>
    <s v="1"/>
    <s v="20376/2015/3"/>
    <n v="54"/>
    <s v="SS16"/>
    <s v="TRANSFIGURE CLOTHING (AGENT)"/>
    <s v="CONSOLIDATION"/>
    <m/>
    <n v="1"/>
    <n v="2985"/>
    <m/>
    <m/>
    <m/>
    <x v="0"/>
    <n v="67057"/>
    <n v="39.119999999999997"/>
    <x v="1"/>
    <n v="27"/>
    <n v="12"/>
    <x v="1"/>
    <x v="1"/>
  </r>
  <r>
    <s v="2015-12-21"/>
    <s v="2016-01-15"/>
    <s v="2016-01-22"/>
    <s v="2016-01-22"/>
    <x v="24"/>
    <n v="32"/>
    <s v="MUMBAI"/>
    <s v="FOB"/>
    <x v="0"/>
    <n v="1"/>
    <s v="LCL"/>
    <s v="TRUCK"/>
    <s v="HAMBURG"/>
    <s v="1"/>
    <s v="21016/2015/2"/>
    <n v="52"/>
    <s v="SS16"/>
    <s v="KANAHIYA OVERSEAS PVT LTD"/>
    <s v="LCL"/>
    <m/>
    <n v="1"/>
    <n v="257"/>
    <n v="0"/>
    <n v="0"/>
    <n v="0"/>
    <x v="0"/>
    <n v="4536"/>
    <n v="2.48"/>
    <x v="2"/>
    <n v="2"/>
    <n v="1"/>
    <x v="2"/>
    <x v="1"/>
  </r>
  <r>
    <s v="2015-12-21"/>
    <s v="2016-01-22"/>
    <s v="2016-01-26"/>
    <s v="2016-01-26"/>
    <x v="0"/>
    <n v="36"/>
    <s v="NINGBO"/>
    <s v="FOB"/>
    <x v="0"/>
    <n v="0"/>
    <s v="MRKU0475490"/>
    <s v="RAILWAY"/>
    <s v="GDAŃSK"/>
    <s v="1"/>
    <s v="20462/2015/3"/>
    <n v="54"/>
    <s v="SS16"/>
    <s v="NINGBO EVERGREEN"/>
    <s v="FCL"/>
    <m/>
    <n v="1"/>
    <n v="1655"/>
    <n v="0"/>
    <n v="1"/>
    <n v="0"/>
    <x v="2"/>
    <n v="26418"/>
    <n v="37.6"/>
    <x v="0"/>
    <n v="26"/>
    <n v="11"/>
    <x v="1"/>
    <x v="1"/>
  </r>
  <r>
    <s v="2015-12-21"/>
    <s v="2016-01-22"/>
    <s v="2016-01-26"/>
    <s v="2016-01-26"/>
    <x v="0"/>
    <n v="36"/>
    <s v="NINGBO"/>
    <s v="FOB"/>
    <x v="0"/>
    <n v="0"/>
    <s v="MRKU2029080,MRKU4751127"/>
    <s v="RAILWAY"/>
    <s v="GDAŃSK"/>
    <s v="1"/>
    <s v="62103/SS16/3"/>
    <n v="52"/>
    <s v="SS16"/>
    <s v="NINGBO MIAORUI"/>
    <s v="FCL"/>
    <m/>
    <n v="1"/>
    <n v="4662"/>
    <n v="0"/>
    <n v="0"/>
    <n v="2"/>
    <x v="0"/>
    <n v="85024"/>
    <n v="131.57"/>
    <x v="0"/>
    <n v="92"/>
    <n v="39"/>
    <x v="4"/>
    <x v="3"/>
  </r>
  <r>
    <s v="2015-12-21"/>
    <s v="2016-01-22"/>
    <s v="2016-01-27"/>
    <s v="2016-01-27"/>
    <x v="0"/>
    <n v="37"/>
    <s v="NINGBO"/>
    <s v="FOB"/>
    <x v="0"/>
    <n v="0"/>
    <s v="MSKU8705190,MSKU9564706"/>
    <s v="RAILWAY"/>
    <s v="GDAŃSK"/>
    <s v="1"/>
    <s v="27069/2015/3"/>
    <n v="51"/>
    <s v="SS16"/>
    <s v="ZHEJIANG YUHONG"/>
    <s v="FCL"/>
    <m/>
    <n v="1"/>
    <n v="3151"/>
    <n v="0"/>
    <n v="0"/>
    <n v="2"/>
    <x v="0"/>
    <n v="41584"/>
    <n v="131.52000000000001"/>
    <x v="0"/>
    <n v="92"/>
    <n v="39"/>
    <x v="4"/>
    <x v="3"/>
  </r>
  <r>
    <s v="2015-12-21"/>
    <s v="2016-01-22"/>
    <s v="2016-01-29"/>
    <s v="2016-01-29"/>
    <x v="0"/>
    <n v="39"/>
    <s v="NINGBO"/>
    <s v="FOB"/>
    <x v="0"/>
    <n v="1"/>
    <s v="MRKU8925443"/>
    <s v="RAILWAY"/>
    <s v="GDAŃSK"/>
    <s v="1"/>
    <s v="20637/2015/2"/>
    <n v="54"/>
    <s v="SS16"/>
    <s v="NINGBO HEYU INT."/>
    <s v="CONSOLIDATION"/>
    <m/>
    <n v="1"/>
    <n v="404"/>
    <n v="1"/>
    <n v="0"/>
    <n v="0"/>
    <x v="1"/>
    <n v="7672"/>
    <n v="8.6999999999999993"/>
    <x v="0"/>
    <n v="6"/>
    <n v="3"/>
    <x v="2"/>
    <x v="1"/>
  </r>
  <r>
    <s v="2015-12-21"/>
    <s v="2016-01-22"/>
    <s v="2016-01-29"/>
    <s v="2016-01-29"/>
    <x v="0"/>
    <n v="39"/>
    <s v="NINGBO"/>
    <s v="FOB"/>
    <x v="0"/>
    <n v="1"/>
    <m/>
    <s v="RAILWAY"/>
    <s v="GDAŃSK"/>
    <s v="1"/>
    <s v="26514/2015/2"/>
    <n v="52"/>
    <s v="SS16"/>
    <s v="NINGBO HAITIAN"/>
    <s v="CONSOLIDATION"/>
    <m/>
    <n v="1"/>
    <n v="35"/>
    <m/>
    <m/>
    <m/>
    <x v="0"/>
    <n v="8728"/>
    <n v="2.11"/>
    <x v="0"/>
    <n v="1"/>
    <n v="1"/>
    <x v="2"/>
    <x v="1"/>
  </r>
  <r>
    <s v="2015-12-21"/>
    <s v="2016-01-22"/>
    <s v="2016-01-29"/>
    <s v="2016-01-29"/>
    <x v="0"/>
    <n v="39"/>
    <s v="NINGBO"/>
    <s v="FOB"/>
    <x v="0"/>
    <n v="1"/>
    <m/>
    <s v="RAILWAY"/>
    <s v="GDAŃSK"/>
    <s v="1"/>
    <s v="35144/2015/2"/>
    <n v="51"/>
    <s v="SS16"/>
    <s v="HANGZHOU JASON TRAD"/>
    <s v="CONSOLIDATION"/>
    <m/>
    <n v="1"/>
    <n v="1015"/>
    <m/>
    <m/>
    <m/>
    <x v="0"/>
    <n v="7721"/>
    <n v="14.83"/>
    <x v="0"/>
    <n v="10"/>
    <n v="4"/>
    <x v="2"/>
    <x v="1"/>
  </r>
  <r>
    <s v="2015-12-21"/>
    <s v="2016-01-25"/>
    <s v="2016-01-28"/>
    <s v="2016-01-28"/>
    <x v="9"/>
    <n v="38"/>
    <s v="XIAMEN"/>
    <s v="FOB"/>
    <x v="0"/>
    <n v="0"/>
    <s v="CPSU6471000"/>
    <s v="TRUCK"/>
    <s v="HAMBURG"/>
    <s v="1"/>
    <s v="36228/2015/1"/>
    <n v="51"/>
    <s v="SS16"/>
    <s v="RUN LIFEWEAR"/>
    <s v="FCL"/>
    <m/>
    <n v="1"/>
    <n v="1440"/>
    <n v="0"/>
    <n v="0"/>
    <n v="1"/>
    <x v="0"/>
    <n v="13920"/>
    <n v="65.430000000000007"/>
    <x v="0"/>
    <n v="46"/>
    <n v="20"/>
    <x v="0"/>
    <x v="0"/>
  </r>
  <r>
    <s v="2015-12-21"/>
    <s v="2016-01-29"/>
    <s v="2016-02-01"/>
    <s v="2016-02-01"/>
    <x v="6"/>
    <n v="42"/>
    <s v="XIAMEN"/>
    <s v="FOB"/>
    <x v="0"/>
    <n v="0"/>
    <s v="PONU0659400"/>
    <s v="RAILWAY"/>
    <s v="GDAŃSK"/>
    <s v="1"/>
    <s v="24869/2015/1"/>
    <n v="54"/>
    <s v="SS16"/>
    <s v="XIAMEN JIASHENG"/>
    <s v="FCL"/>
    <m/>
    <n v="1"/>
    <n v="473"/>
    <n v="1"/>
    <n v="0"/>
    <n v="0"/>
    <x v="1"/>
    <n v="6147"/>
    <n v="18.21"/>
    <x v="0"/>
    <n v="13"/>
    <n v="5"/>
    <x v="2"/>
    <x v="1"/>
  </r>
  <r>
    <s v="2015-12-21"/>
    <s v="2016-01-29"/>
    <s v="2016-02-02"/>
    <s v="2016-02-02"/>
    <x v="6"/>
    <n v="43"/>
    <s v="XIAMEN"/>
    <s v="FOB"/>
    <x v="0"/>
    <n v="0"/>
    <s v="INBU5064563"/>
    <s v="RAILWAY"/>
    <s v="GDAŃSK"/>
    <s v="1"/>
    <s v="61735/SS16/4"/>
    <n v="52"/>
    <s v="SS16"/>
    <s v="QUANZHOU CEREALS O&amp;F"/>
    <s v="FCL"/>
    <m/>
    <n v="1"/>
    <n v="1089"/>
    <n v="0"/>
    <n v="1"/>
    <n v="0"/>
    <x v="2"/>
    <n v="12540"/>
    <n v="49.96"/>
    <x v="0"/>
    <n v="35"/>
    <n v="15"/>
    <x v="0"/>
    <x v="0"/>
  </r>
  <r>
    <s v="2015-12-21"/>
    <s v="2016-01-29"/>
    <s v="2016-02-02"/>
    <s v="2016-02-02"/>
    <x v="6"/>
    <n v="43"/>
    <s v="XIAMEN"/>
    <s v="FOB"/>
    <x v="0"/>
    <n v="0"/>
    <s v="MRKU1002207"/>
    <s v="RAILWAY"/>
    <s v="GDAŃSK"/>
    <s v="1"/>
    <s v="61735/SS16/3"/>
    <n v="52"/>
    <s v="SS16"/>
    <s v="QUANZHOU CEREALS O&amp;F"/>
    <s v="FCL"/>
    <m/>
    <n v="1"/>
    <n v="2268"/>
    <n v="0"/>
    <n v="1"/>
    <n v="0"/>
    <x v="2"/>
    <n v="36508"/>
    <n v="55.76"/>
    <x v="0"/>
    <n v="39"/>
    <n v="17"/>
    <x v="0"/>
    <x v="0"/>
  </r>
  <r>
    <s v="2015-12-21"/>
    <s v="2016-01-29"/>
    <s v="2016-02-02"/>
    <s v="2016-02-02"/>
    <x v="6"/>
    <n v="43"/>
    <s v="XIAMEN"/>
    <s v="FOB"/>
    <x v="0"/>
    <n v="0"/>
    <s v="MSKU7600276"/>
    <s v="RAILWAY"/>
    <s v="GDAŃSK"/>
    <s v="1"/>
    <s v="24550/2015/1"/>
    <n v="54"/>
    <s v="SS16"/>
    <s v="XIAMEN JINMAO LOGIST"/>
    <s v="FCL"/>
    <m/>
    <n v="1"/>
    <n v="360"/>
    <n v="1"/>
    <n v="0"/>
    <n v="0"/>
    <x v="1"/>
    <n v="5216"/>
    <n v="14.54"/>
    <x v="0"/>
    <n v="10"/>
    <n v="4"/>
    <x v="2"/>
    <x v="1"/>
  </r>
  <r>
    <s v="2015-12-21"/>
    <s v="2016-01-29"/>
    <s v="2016-02-03"/>
    <s v="2016-02-03"/>
    <x v="6"/>
    <n v="44"/>
    <s v="XIAMEN"/>
    <s v="FOB"/>
    <x v="0"/>
    <n v="0"/>
    <s v="MRKU1041857"/>
    <s v="RAILWAY"/>
    <s v="GDAŃSK"/>
    <s v="1"/>
    <s v="20647/2015/2"/>
    <n v="54"/>
    <s v="SS16"/>
    <s v="XIAMEN KINGLAND"/>
    <s v="FCL"/>
    <m/>
    <n v="1"/>
    <n v="1158"/>
    <n v="0"/>
    <n v="1"/>
    <n v="0"/>
    <x v="2"/>
    <n v="14087"/>
    <n v="36.479999999999997"/>
    <x v="0"/>
    <n v="26"/>
    <n v="11"/>
    <x v="1"/>
    <x v="1"/>
  </r>
  <r>
    <s v="2015-12-21"/>
    <s v="2016-02-01"/>
    <s v="2016-02-04"/>
    <s v="2016-02-04"/>
    <x v="25"/>
    <n v="45"/>
    <s v="XIAMEN"/>
    <s v="FOB"/>
    <x v="0"/>
    <n v="0"/>
    <s v="ITAU4196316"/>
    <s v="TRUCK"/>
    <s v="GDAŃSK"/>
    <s v="1"/>
    <s v="20194/2015/2"/>
    <n v="54"/>
    <s v="SS16"/>
    <s v="XIAMEN JUSTSUN"/>
    <s v="FCL"/>
    <m/>
    <n v="1"/>
    <n v="1558"/>
    <n v="0"/>
    <n v="1"/>
    <n v="0"/>
    <x v="2"/>
    <n v="17959"/>
    <n v="33.92"/>
    <x v="0"/>
    <n v="24"/>
    <n v="10"/>
    <x v="1"/>
    <x v="1"/>
  </r>
  <r>
    <s v="2015-12-22"/>
    <s v="2015-12-29"/>
    <s v="2016-01-04"/>
    <s v="2016-01-04"/>
    <x v="26"/>
    <n v="13"/>
    <s v="ŁÓDŹ"/>
    <s v="DDU"/>
    <x v="1"/>
    <n v="1"/>
    <s v="AIR"/>
    <s v="TRUCK"/>
    <s v="FRANKFURT"/>
    <s v="1"/>
    <s v="20216/2015/2"/>
    <n v="54"/>
    <s v="SS16"/>
    <s v="FAIR TRADE INT'L (AGENT)"/>
    <s v="AIR"/>
    <n v="1"/>
    <m/>
    <n v="958"/>
    <n v="0"/>
    <n v="0"/>
    <n v="0"/>
    <x v="0"/>
    <n v="14535"/>
    <m/>
    <x v="1"/>
    <n v="0"/>
    <n v="0"/>
    <x v="2"/>
    <x v="1"/>
  </r>
  <r>
    <s v="2015-12-23"/>
    <s v="2016-01-22"/>
    <s v="2016-01-26"/>
    <s v="2016-01-26"/>
    <x v="4"/>
    <n v="34"/>
    <s v="YANTIAN"/>
    <s v="FOB"/>
    <x v="0"/>
    <n v="0"/>
    <s v="MRKU0379876"/>
    <s v="RAILWAY"/>
    <s v="GDAŃSK"/>
    <s v="1"/>
    <s v="32380/2015/4"/>
    <n v="51"/>
    <s v="SS16"/>
    <s v="BEEKO"/>
    <s v="FCL"/>
    <m/>
    <n v="1"/>
    <n v="786"/>
    <n v="0"/>
    <n v="1"/>
    <n v="0"/>
    <x v="2"/>
    <n v="9128"/>
    <n v="38.21"/>
    <x v="0"/>
    <n v="27"/>
    <n v="11"/>
    <x v="1"/>
    <x v="1"/>
  </r>
  <r>
    <s v="2015-12-24"/>
    <s v="2016-02-05"/>
    <s v="2016-02-10"/>
    <s v="2016-02-10"/>
    <x v="2"/>
    <n v="48"/>
    <s v="YANGZHOU"/>
    <s v="FOB"/>
    <x v="0"/>
    <n v="0"/>
    <s v="MSKU9455182"/>
    <s v="RAILWAY"/>
    <s v="GDAŃSK"/>
    <s v="1"/>
    <s v="21782/2015/2"/>
    <n v="54"/>
    <s v="SS16"/>
    <s v="JIANGSU SAINTEK"/>
    <s v="FCL"/>
    <m/>
    <n v="1"/>
    <n v="1179"/>
    <n v="0"/>
    <n v="0"/>
    <n v="1"/>
    <x v="0"/>
    <n v="15261"/>
    <n v="63.22"/>
    <x v="0"/>
    <n v="44"/>
    <n v="19"/>
    <x v="0"/>
    <x v="0"/>
  </r>
  <r>
    <s v="2015-12-25"/>
    <s v="2016-02-01"/>
    <s v="2016-02-04"/>
    <s v="2016-02-04"/>
    <x v="12"/>
    <n v="41"/>
    <s v="SHANGHAI"/>
    <s v="FOB"/>
    <x v="0"/>
    <n v="1"/>
    <s v="GESU4266673"/>
    <s v="TRUCK"/>
    <s v="GDAŃSK"/>
    <s v="1"/>
    <s v="21822/2015/2"/>
    <n v="52"/>
    <s v="SS16"/>
    <s v="ZHENJIANG S&amp;C"/>
    <s v="CONSOLIDATION"/>
    <m/>
    <n v="1"/>
    <n v="3908"/>
    <n v="0"/>
    <n v="0"/>
    <n v="1"/>
    <x v="0"/>
    <n v="72116"/>
    <n v="56.25"/>
    <x v="0"/>
    <n v="39"/>
    <n v="17"/>
    <x v="0"/>
    <x v="0"/>
  </r>
  <r>
    <s v="2015-12-25"/>
    <s v="2016-02-01"/>
    <s v="2016-02-04"/>
    <s v="2016-02-04"/>
    <x v="12"/>
    <n v="41"/>
    <s v="SHANGHAI"/>
    <s v="FOB"/>
    <x v="0"/>
    <n v="1"/>
    <m/>
    <s v="TRUCK"/>
    <s v="GDAŃSK"/>
    <s v="1"/>
    <s v="24451/2015/1"/>
    <n v="52"/>
    <s v="SS16"/>
    <s v="SHANGHAI BOSUN"/>
    <s v="CONSOLIDATION"/>
    <m/>
    <n v="1"/>
    <n v="971"/>
    <m/>
    <m/>
    <m/>
    <x v="0"/>
    <n v="12819"/>
    <n v="12.9"/>
    <x v="0"/>
    <n v="9"/>
    <n v="4"/>
    <x v="2"/>
    <x v="1"/>
  </r>
  <r>
    <s v="2015-12-25"/>
    <s v="2016-02-01"/>
    <s v="2016-02-05"/>
    <s v="2016-02-05"/>
    <x v="12"/>
    <n v="42"/>
    <s v="SHANGHAI"/>
    <s v="FOB"/>
    <x v="0"/>
    <n v="0"/>
    <s v="HLXU5310757"/>
    <s v="RAILWAY"/>
    <s v="GDAŃSK"/>
    <s v="1"/>
    <s v="21010/2015/2"/>
    <n v="54"/>
    <s v="SS16"/>
    <s v="HANGZHOU EAST CO LTD"/>
    <s v="FCL"/>
    <m/>
    <n v="1"/>
    <n v="1314"/>
    <n v="0"/>
    <n v="1"/>
    <n v="0"/>
    <x v="2"/>
    <n v="18508"/>
    <n v="31.53"/>
    <x v="0"/>
    <n v="22"/>
    <n v="9"/>
    <x v="1"/>
    <x v="1"/>
  </r>
  <r>
    <s v="2015-12-25"/>
    <s v="2016-02-01"/>
    <s v="2016-02-05"/>
    <s v="2016-02-05"/>
    <x v="12"/>
    <n v="42"/>
    <s v="SHANGHAI"/>
    <s v="FOB"/>
    <x v="0"/>
    <n v="0"/>
    <s v="HLXU5370334,IPXU3588789"/>
    <s v="TRUCK"/>
    <s v="GDAŃSK"/>
    <s v="1"/>
    <s v="19960/2015/3"/>
    <n v="54"/>
    <s v="SS16"/>
    <s v="SUMEC TEXTILE"/>
    <s v="FCL"/>
    <m/>
    <n v="1"/>
    <n v="1841"/>
    <n v="1"/>
    <n v="1"/>
    <n v="0"/>
    <x v="1"/>
    <n v="19839"/>
    <n v="71.989999999999995"/>
    <x v="0"/>
    <n v="50"/>
    <n v="22"/>
    <x v="0"/>
    <x v="0"/>
  </r>
  <r>
    <s v="2015-12-25"/>
    <s v="2016-02-01"/>
    <s v="2016-02-05"/>
    <s v="2016-02-05"/>
    <x v="12"/>
    <n v="42"/>
    <s v="SHANGHAI"/>
    <s v="FOB"/>
    <x v="0"/>
    <n v="0"/>
    <s v="HNSU4027404"/>
    <s v="RAILWAY"/>
    <s v="GDAŃSK"/>
    <s v="1"/>
    <s v="21252/2015/2"/>
    <n v="52"/>
    <s v="SS16"/>
    <s v="SUZHOU QINJIAN I/E"/>
    <s v="FCL"/>
    <m/>
    <n v="1"/>
    <n v="2149"/>
    <n v="0"/>
    <n v="1"/>
    <n v="0"/>
    <x v="2"/>
    <n v="39687"/>
    <n v="49.75"/>
    <x v="0"/>
    <n v="35"/>
    <n v="15"/>
    <x v="0"/>
    <x v="0"/>
  </r>
  <r>
    <s v="2015-12-26"/>
    <s v="2016-02-08"/>
    <s v="2016-02-11"/>
    <s v="2016-02-11"/>
    <x v="27"/>
    <n v="47"/>
    <s v="CHITTAGONG"/>
    <s v="FOB"/>
    <x v="0"/>
    <n v="1"/>
    <s v="HLXU8194028"/>
    <s v="RAILWAY"/>
    <s v="GDAŃSK"/>
    <s v="1"/>
    <s v="20216/2015/10"/>
    <n v="54"/>
    <s v="SS16"/>
    <s v="FAIR TRADE INT'L (AGENT)"/>
    <s v="CONSOLIDATION"/>
    <m/>
    <n v="1"/>
    <n v="602"/>
    <n v="0"/>
    <n v="0"/>
    <n v="1"/>
    <x v="0"/>
    <n v="11370"/>
    <n v="11.62"/>
    <x v="1"/>
    <n v="8"/>
    <n v="3"/>
    <x v="2"/>
    <x v="1"/>
  </r>
  <r>
    <s v="2015-12-26"/>
    <s v="2016-02-08"/>
    <s v="2016-02-11"/>
    <s v="2016-02-11"/>
    <x v="27"/>
    <n v="47"/>
    <s v="CHITTAGONG"/>
    <s v="FOB"/>
    <x v="0"/>
    <n v="1"/>
    <m/>
    <s v="RAILWAY"/>
    <s v="GDAŃSK"/>
    <s v="1"/>
    <s v="20376/2015/19"/>
    <n v="54"/>
    <s v="SS16"/>
    <s v="TRANSFIGURE CLOTHING (AGENT)"/>
    <s v="CONSOLIDATION"/>
    <m/>
    <n v="1"/>
    <n v="3644"/>
    <m/>
    <m/>
    <m/>
    <x v="0"/>
    <n v="73152"/>
    <n v="57.1"/>
    <x v="1"/>
    <n v="40"/>
    <n v="17"/>
    <x v="0"/>
    <x v="0"/>
  </r>
  <r>
    <s v="2015-12-26"/>
    <s v="2016-02-08"/>
    <s v="2016-02-11"/>
    <s v="2016-02-11"/>
    <x v="27"/>
    <n v="47"/>
    <s v="CHITTAGONG"/>
    <s v="FOB"/>
    <x v="0"/>
    <n v="1"/>
    <s v="TCNU9424140"/>
    <s v="RAILWAY"/>
    <s v="GDAŃSK"/>
    <s v="1"/>
    <s v="62092/SS16/4"/>
    <n v="52"/>
    <s v="SS16"/>
    <s v="TRANSFIGURE CLOTHING (AGENT)"/>
    <s v="CONSOLIDATION"/>
    <m/>
    <n v="1"/>
    <n v="1269"/>
    <n v="0"/>
    <n v="0"/>
    <n v="1"/>
    <x v="0"/>
    <n v="27722"/>
    <n v="12.69"/>
    <x v="1"/>
    <n v="9"/>
    <n v="4"/>
    <x v="2"/>
    <x v="1"/>
  </r>
  <r>
    <s v="2015-12-26"/>
    <s v="2016-02-08"/>
    <s v="2016-02-11"/>
    <s v="2016-02-11"/>
    <x v="27"/>
    <n v="47"/>
    <s v="CHITTAGONG"/>
    <s v="FOB"/>
    <x v="0"/>
    <n v="1"/>
    <m/>
    <s v="RAILWAY"/>
    <s v="GDAŃSK"/>
    <s v="1"/>
    <s v="62092/SS16/5"/>
    <n v="52"/>
    <s v="SS16"/>
    <s v="TRANSFIGURE CLOTHING (AGENT)"/>
    <s v="CONSOLIDATION"/>
    <m/>
    <n v="1"/>
    <n v="3073"/>
    <n v="0"/>
    <n v="0"/>
    <n v="1"/>
    <x v="0"/>
    <n v="63136"/>
    <n v="42.84"/>
    <x v="1"/>
    <n v="30"/>
    <n v="13"/>
    <x v="0"/>
    <x v="1"/>
  </r>
  <r>
    <s v="2015-12-26"/>
    <s v="2016-02-08"/>
    <s v="2016-02-11"/>
    <s v="2016-02-11"/>
    <x v="27"/>
    <n v="47"/>
    <s v="CHITTAGONG"/>
    <s v="FOB"/>
    <x v="0"/>
    <n v="1"/>
    <s v="TGHU6450907"/>
    <s v="RAILWAY"/>
    <s v="GDAŃSK"/>
    <s v="1"/>
    <s v="20222/2015/5"/>
    <n v="54"/>
    <s v="SS16"/>
    <s v="FASHIONTEX (AGENT)"/>
    <s v="CONSOLIDATION"/>
    <m/>
    <n v="1"/>
    <n v="1975"/>
    <n v="0"/>
    <n v="0"/>
    <n v="1"/>
    <x v="0"/>
    <n v="39328"/>
    <n v="60.55"/>
    <x v="1"/>
    <n v="42"/>
    <n v="18"/>
    <x v="0"/>
    <x v="0"/>
  </r>
  <r>
    <s v="2015-12-26"/>
    <s v="2016-02-08"/>
    <s v="2016-02-11"/>
    <s v="2016-02-11"/>
    <x v="27"/>
    <n v="47"/>
    <s v="CHITTAGONG"/>
    <s v="FOB"/>
    <x v="0"/>
    <n v="1"/>
    <m/>
    <s v="RAILWAY"/>
    <s v="GDAŃSK"/>
    <s v="1"/>
    <s v="20467/2015/15"/>
    <n v="54"/>
    <s v="SS16"/>
    <s v="INNOVATION DESIGN (AGENT)"/>
    <s v="CONSOLIDATION"/>
    <m/>
    <n v="1"/>
    <n v="214"/>
    <m/>
    <m/>
    <m/>
    <x v="0"/>
    <n v="3698"/>
    <n v="4.9000000000000004"/>
    <x v="1"/>
    <n v="3"/>
    <n v="1"/>
    <x v="2"/>
    <x v="1"/>
  </r>
  <r>
    <s v="2015-12-26"/>
    <s v="2016-02-08"/>
    <s v="2016-02-12"/>
    <s v="2016-02-12"/>
    <x v="27"/>
    <n v="48"/>
    <s v="CHITTAGONG"/>
    <s v="FOB"/>
    <x v="0"/>
    <n v="0"/>
    <s v="FCIU8508554"/>
    <s v="RAILWAY"/>
    <s v="GDAŃSK"/>
    <s v="1"/>
    <s v="20216/2015/12"/>
    <n v="54"/>
    <s v="SS16"/>
    <s v="FAIR TRADE INT'L (AGENT)"/>
    <s v="FCL"/>
    <m/>
    <n v="1"/>
    <n v="2677"/>
    <n v="0"/>
    <n v="0"/>
    <n v="1"/>
    <x v="0"/>
    <n v="47400"/>
    <n v="64.209999999999994"/>
    <x v="1"/>
    <n v="45"/>
    <n v="19"/>
    <x v="0"/>
    <x v="0"/>
  </r>
  <r>
    <s v="2015-12-26"/>
    <s v="2016-02-08"/>
    <s v="2016-02-12"/>
    <s v="2016-02-12"/>
    <x v="27"/>
    <n v="48"/>
    <s v="CHITTAGONG"/>
    <s v="FOB"/>
    <x v="0"/>
    <n v="1"/>
    <s v="HLXU6364716"/>
    <s v="RAILWAY"/>
    <s v="GDAŃSK"/>
    <s v="1"/>
    <s v="20216/2015/11"/>
    <n v="54"/>
    <s v="SS16"/>
    <s v="FAIR TRADE INT'L (AGENT)"/>
    <s v="CONSOLIDATION"/>
    <m/>
    <n v="1"/>
    <n v="929"/>
    <n v="0"/>
    <n v="0"/>
    <n v="1"/>
    <x v="0"/>
    <n v="18810"/>
    <n v="29.68"/>
    <x v="1"/>
    <n v="21"/>
    <n v="9"/>
    <x v="1"/>
    <x v="1"/>
  </r>
  <r>
    <s v="2015-12-26"/>
    <s v="2016-02-08"/>
    <s v="2016-02-12"/>
    <s v="2016-02-12"/>
    <x v="27"/>
    <n v="48"/>
    <s v="CHITTAGONG"/>
    <s v="FOB"/>
    <x v="0"/>
    <n v="1"/>
    <m/>
    <s v="RAILWAY"/>
    <s v="GDAŃSK"/>
    <s v="1"/>
    <s v="22075/2015/2"/>
    <n v="54"/>
    <s v="SS16"/>
    <s v="DAZ INTERNATIONAL (AGENT)"/>
    <s v="CONSOLIDATION"/>
    <m/>
    <n v="1"/>
    <n v="297"/>
    <m/>
    <m/>
    <m/>
    <x v="0"/>
    <n v="4144"/>
    <n v="4.43"/>
    <x v="1"/>
    <n v="3"/>
    <n v="1"/>
    <x v="2"/>
    <x v="1"/>
  </r>
  <r>
    <s v="2015-12-26"/>
    <s v="2016-02-08"/>
    <s v="2016-02-12"/>
    <s v="2016-02-12"/>
    <x v="27"/>
    <n v="48"/>
    <s v="CHITTAGONG"/>
    <s v="FOB"/>
    <x v="0"/>
    <n v="1"/>
    <m/>
    <s v="RAILWAY"/>
    <s v="GDAŃSK"/>
    <s v="1"/>
    <s v="22847/2015/2"/>
    <n v="54"/>
    <s v="SS16"/>
    <s v="FASHIONTEX (AGENT)"/>
    <s v="CONSOLIDATION"/>
    <m/>
    <n v="1"/>
    <n v="2537"/>
    <m/>
    <m/>
    <m/>
    <x v="0"/>
    <n v="37792"/>
    <n v="30.89"/>
    <x v="1"/>
    <n v="22"/>
    <n v="9"/>
    <x v="1"/>
    <x v="1"/>
  </r>
  <r>
    <s v="2015-12-26"/>
    <s v="2016-02-08"/>
    <s v="2016-02-12"/>
    <s v="2016-02-12"/>
    <x v="27"/>
    <n v="48"/>
    <s v="CHITTAGONG"/>
    <s v="FOB"/>
    <x v="0"/>
    <n v="1"/>
    <s v="HLXU8387618"/>
    <s v="RAILWAY"/>
    <s v="GDAŃSK"/>
    <s v="1"/>
    <s v="19692/2015/2"/>
    <n v="54"/>
    <s v="SS16"/>
    <s v="ZEMTEX EXPORT LTD"/>
    <s v="CONSOLIDATION"/>
    <m/>
    <n v="1"/>
    <n v="1452"/>
    <n v="0"/>
    <n v="0"/>
    <n v="1"/>
    <x v="0"/>
    <n v="26966"/>
    <n v="28.54"/>
    <x v="1"/>
    <n v="20"/>
    <n v="9"/>
    <x v="1"/>
    <x v="1"/>
  </r>
  <r>
    <s v="2015-12-26"/>
    <s v="2016-02-08"/>
    <s v="2016-02-12"/>
    <s v="2016-02-12"/>
    <x v="27"/>
    <n v="48"/>
    <s v="CHITTAGONG"/>
    <s v="FOB"/>
    <x v="0"/>
    <n v="1"/>
    <m/>
    <s v="RAILWAY"/>
    <s v="GDAŃSK"/>
    <s v="1"/>
    <s v="20376/2015/20"/>
    <n v="54"/>
    <s v="SS16"/>
    <s v="TRANSFIGURE CLOTHING (AGENT)"/>
    <s v="CONSOLIDATION"/>
    <m/>
    <n v="1"/>
    <n v="1884"/>
    <m/>
    <m/>
    <m/>
    <x v="0"/>
    <n v="51268"/>
    <n v="28.45"/>
    <x v="1"/>
    <n v="20"/>
    <n v="9"/>
    <x v="1"/>
    <x v="1"/>
  </r>
  <r>
    <s v="2015-12-26"/>
    <s v="2016-02-16"/>
    <s v="2016-02-19"/>
    <s v="2016-02-19"/>
    <x v="28"/>
    <n v="55"/>
    <s v="NINGBO"/>
    <s v="FOB"/>
    <x v="0"/>
    <n v="0"/>
    <s v="CPSU1767577"/>
    <s v="RAILWAY"/>
    <s v="GDAŃSK"/>
    <s v="1"/>
    <s v="29754/2015/5"/>
    <n v="51"/>
    <s v="SS16"/>
    <s v="BOK CO., LTD."/>
    <s v="FCL"/>
    <m/>
    <n v="1"/>
    <n v="759"/>
    <n v="1"/>
    <n v="0"/>
    <n v="0"/>
    <x v="1"/>
    <n v="6092"/>
    <n v="27.49"/>
    <x v="0"/>
    <n v="19"/>
    <n v="8"/>
    <x v="1"/>
    <x v="1"/>
  </r>
  <r>
    <s v="2015-12-27"/>
    <s v="2016-01-29"/>
    <s v="2016-02-03"/>
    <s v="2016-02-03"/>
    <x v="14"/>
    <n v="38"/>
    <s v="NINGBO"/>
    <s v="FOB"/>
    <x v="0"/>
    <n v="0"/>
    <s v="MRKU0828853"/>
    <s v="RAILWAY"/>
    <s v="GDAŃSK"/>
    <s v="1"/>
    <s v="29754/2015/4"/>
    <n v="51"/>
    <s v="SS16"/>
    <s v="BOK CO., LTD."/>
    <s v="FCL"/>
    <m/>
    <n v="1"/>
    <n v="1561"/>
    <n v="0"/>
    <n v="1"/>
    <n v="0"/>
    <x v="2"/>
    <n v="11900"/>
    <n v="39.24"/>
    <x v="0"/>
    <n v="27"/>
    <n v="12"/>
    <x v="1"/>
    <x v="1"/>
  </r>
  <r>
    <s v="2015-12-27"/>
    <s v="2016-01-29"/>
    <s v="2016-02-03"/>
    <s v="2016-02-03"/>
    <x v="14"/>
    <n v="38"/>
    <s v="NINGBO"/>
    <s v="FOB"/>
    <x v="0"/>
    <n v="0"/>
    <s v="PONU1816458"/>
    <s v="RAILWAY"/>
    <s v="GDAŃSK"/>
    <s v="1"/>
    <s v="24125/2015/2"/>
    <n v="54"/>
    <s v="SS16"/>
    <s v="SHAOXING GOLDEN WAVE"/>
    <s v="FCL"/>
    <m/>
    <n v="1"/>
    <n v="906"/>
    <n v="0"/>
    <n v="1"/>
    <n v="0"/>
    <x v="2"/>
    <n v="17136"/>
    <n v="40.130000000000003"/>
    <x v="0"/>
    <n v="28"/>
    <n v="12"/>
    <x v="1"/>
    <x v="1"/>
  </r>
  <r>
    <s v="2015-12-27"/>
    <s v="2016-01-29"/>
    <s v="2016-02-03"/>
    <s v="2016-02-03"/>
    <x v="14"/>
    <n v="38"/>
    <s v="NINGBO"/>
    <s v="FOB"/>
    <x v="0"/>
    <n v="0"/>
    <s v="PONU1931240"/>
    <s v="RAILWAY"/>
    <s v="GDAŃSK"/>
    <s v="1"/>
    <s v="20632/2015/2"/>
    <n v="54"/>
    <s v="SS16"/>
    <s v="NINGBO JAGOO TRADING"/>
    <s v="FCL"/>
    <m/>
    <n v="1"/>
    <n v="750"/>
    <n v="0"/>
    <n v="1"/>
    <n v="0"/>
    <x v="2"/>
    <n v="18335"/>
    <n v="44.26"/>
    <x v="0"/>
    <n v="31"/>
    <n v="13"/>
    <x v="0"/>
    <x v="1"/>
  </r>
  <r>
    <s v="2015-12-27"/>
    <s v="2016-01-29"/>
    <s v="2016-02-04"/>
    <s v="2016-02-04"/>
    <x v="14"/>
    <n v="39"/>
    <s v="NINGBO"/>
    <s v="FOB"/>
    <x v="0"/>
    <n v="0"/>
    <s v="MSKU3208755"/>
    <s v="RAILWAY"/>
    <s v="GDAŃSK"/>
    <s v="1"/>
    <s v="21046/2015/10"/>
    <n v="54"/>
    <s v="SS16"/>
    <s v="NINGBO MIAORUI"/>
    <s v="FCL"/>
    <m/>
    <n v="1"/>
    <n v="621"/>
    <n v="1"/>
    <n v="0"/>
    <n v="0"/>
    <x v="1"/>
    <n v="11841"/>
    <n v="26.77"/>
    <x v="0"/>
    <n v="19"/>
    <n v="8"/>
    <x v="1"/>
    <x v="1"/>
  </r>
  <r>
    <s v="2015-12-28"/>
    <s v="2016-02-08"/>
    <s v="2016-02-11"/>
    <s v="2016-02-11"/>
    <x v="25"/>
    <n v="45"/>
    <s v="CHITTAGONG"/>
    <s v="FOB"/>
    <x v="0"/>
    <n v="1"/>
    <s v="FSCU6691927"/>
    <s v="RAILWAY"/>
    <s v="GDAŃSK"/>
    <s v="1"/>
    <s v="20216/2015/3"/>
    <n v="54"/>
    <s v="SS16"/>
    <s v="FAIR TRADE INT'L (AGENT)"/>
    <s v="CONSOLIDATION"/>
    <m/>
    <n v="1"/>
    <n v="790"/>
    <n v="0"/>
    <n v="0"/>
    <n v="1"/>
    <x v="0"/>
    <n v="16705"/>
    <n v="25.99"/>
    <x v="1"/>
    <n v="18"/>
    <n v="8"/>
    <x v="1"/>
    <x v="1"/>
  </r>
  <r>
    <s v="2015-12-28"/>
    <s v="2016-02-08"/>
    <s v="2016-02-11"/>
    <s v="2016-02-11"/>
    <x v="25"/>
    <n v="45"/>
    <s v="CHITTAGONG"/>
    <s v="FOB"/>
    <x v="0"/>
    <n v="1"/>
    <m/>
    <s v="RAILWAY"/>
    <s v="GDAŃSK"/>
    <s v="1"/>
    <s v="20808/2015/13"/>
    <n v="54"/>
    <s v="SS16"/>
    <s v="FASHION WEAR INT'L (AGENT)"/>
    <s v="CONSOLIDATION"/>
    <m/>
    <n v="1"/>
    <n v="2071"/>
    <m/>
    <m/>
    <m/>
    <x v="0"/>
    <n v="49076"/>
    <n v="33.71"/>
    <x v="1"/>
    <n v="24"/>
    <n v="10"/>
    <x v="1"/>
    <x v="1"/>
  </r>
  <r>
    <s v="2015-12-28"/>
    <s v="2016-02-08"/>
    <s v="2016-02-11"/>
    <s v="2016-02-11"/>
    <x v="25"/>
    <n v="45"/>
    <s v="CHITTAGONG"/>
    <s v="FOB"/>
    <x v="0"/>
    <n v="1"/>
    <m/>
    <s v="RAILWAY"/>
    <s v="GDAŃSK"/>
    <s v="1"/>
    <s v="25648/2015/1"/>
    <n v="54"/>
    <s v="SS16"/>
    <s v="ASROTEX"/>
    <s v="CONSOLIDATION"/>
    <m/>
    <n v="1"/>
    <n v="452"/>
    <m/>
    <m/>
    <m/>
    <x v="0"/>
    <n v="9562"/>
    <n v="5.15"/>
    <x v="1"/>
    <n v="4"/>
    <n v="2"/>
    <x v="2"/>
    <x v="1"/>
  </r>
  <r>
    <s v="2015-12-28"/>
    <s v="2016-02-08"/>
    <s v="2016-02-12"/>
    <s v="2016-02-12"/>
    <x v="25"/>
    <n v="46"/>
    <s v="CHITTAGONG"/>
    <s v="FOB"/>
    <x v="0"/>
    <n v="1"/>
    <s v="HLXU8301126"/>
    <s v="RAILWAY"/>
    <s v="GDAŃSK"/>
    <s v="1"/>
    <s v="20216/2015/13"/>
    <n v="54"/>
    <s v="SS16"/>
    <s v="FAIR TRADE INT'L (AGENT)"/>
    <s v="CONSOLIDATION"/>
    <m/>
    <n v="1"/>
    <n v="162"/>
    <n v="0"/>
    <n v="0"/>
    <n v="1"/>
    <x v="0"/>
    <n v="3950"/>
    <n v="11.66"/>
    <x v="1"/>
    <n v="8"/>
    <n v="3"/>
    <x v="2"/>
    <x v="1"/>
  </r>
  <r>
    <s v="2015-12-28"/>
    <s v="2016-02-08"/>
    <s v="2016-02-12"/>
    <s v="2016-02-12"/>
    <x v="25"/>
    <n v="46"/>
    <s v="CHITTAGONG"/>
    <s v="FOB"/>
    <x v="0"/>
    <n v="1"/>
    <m/>
    <s v="RAILWAY"/>
    <s v="GDAŃSK"/>
    <s v="1"/>
    <s v="20376/2015/22"/>
    <n v="54"/>
    <s v="SS16"/>
    <s v="TRANSFIGURE CLOTHING (AGENT)"/>
    <s v="CONSOLIDATION"/>
    <m/>
    <n v="1"/>
    <n v="1048"/>
    <m/>
    <m/>
    <m/>
    <x v="0"/>
    <n v="18461"/>
    <n v="16.350000000000001"/>
    <x v="1"/>
    <n v="11"/>
    <n v="5"/>
    <x v="2"/>
    <x v="1"/>
  </r>
  <r>
    <s v="2015-12-28"/>
    <s v="2016-02-08"/>
    <s v="2016-02-12"/>
    <s v="2016-02-12"/>
    <x v="25"/>
    <n v="46"/>
    <s v="CHITTAGONG"/>
    <s v="FOB"/>
    <x v="0"/>
    <n v="1"/>
    <m/>
    <s v="RAILWAY"/>
    <s v="GDAŃSK"/>
    <s v="1"/>
    <s v="20376/2015/24"/>
    <n v="54"/>
    <s v="SS16"/>
    <s v="TRANSFIGURE CLOTHING (AGENT)"/>
    <s v="CONSOLIDATION"/>
    <m/>
    <n v="1"/>
    <n v="227"/>
    <m/>
    <m/>
    <m/>
    <x v="0"/>
    <n v="4541"/>
    <n v="6.44"/>
    <x v="1"/>
    <n v="5"/>
    <n v="2"/>
    <x v="2"/>
    <x v="1"/>
  </r>
  <r>
    <s v="2015-12-28"/>
    <s v="2016-02-08"/>
    <s v="2016-02-12"/>
    <s v="2016-02-12"/>
    <x v="25"/>
    <n v="46"/>
    <s v="CHITTAGONG"/>
    <s v="FOB"/>
    <x v="0"/>
    <n v="1"/>
    <m/>
    <s v="RAILWAY"/>
    <s v="GDAŃSK"/>
    <s v="1"/>
    <s v="20467/2015/17"/>
    <n v="54"/>
    <s v="SS16"/>
    <s v="INNOVATION DESIGN (AGENT)"/>
    <s v="CONSOLIDATION"/>
    <m/>
    <n v="1"/>
    <n v="561"/>
    <m/>
    <m/>
    <m/>
    <x v="0"/>
    <n v="8880"/>
    <n v="11.78"/>
    <x v="1"/>
    <n v="8"/>
    <n v="4"/>
    <x v="2"/>
    <x v="1"/>
  </r>
  <r>
    <s v="2015-12-28"/>
    <s v="2016-02-08"/>
    <s v="2016-02-12"/>
    <s v="2016-02-12"/>
    <x v="25"/>
    <n v="46"/>
    <s v="CHITTAGONG"/>
    <s v="FOB"/>
    <x v="0"/>
    <n v="1"/>
    <m/>
    <s v="RAILWAY"/>
    <s v="GDAŃSK"/>
    <s v="1"/>
    <s v="21019/2015/2"/>
    <n v="52"/>
    <s v="SS16"/>
    <s v="FASHION WEAR INT'L (AGENT)"/>
    <s v="CONSOLIDATION"/>
    <m/>
    <n v="1"/>
    <n v="589"/>
    <m/>
    <m/>
    <m/>
    <x v="0"/>
    <n v="10526"/>
    <n v="5.83"/>
    <x v="1"/>
    <n v="4"/>
    <n v="2"/>
    <x v="2"/>
    <x v="1"/>
  </r>
  <r>
    <s v="2015-12-29"/>
    <s v="2016-02-02"/>
    <s v="2016-02-05"/>
    <s v="2016-02-05"/>
    <x v="9"/>
    <n v="38"/>
    <s v="XIAMEN"/>
    <s v="FOB"/>
    <x v="0"/>
    <n v="0"/>
    <s v="MRKU7221178"/>
    <s v="TRUCK"/>
    <s v="BREMERHAVEN"/>
    <s v="1"/>
    <s v="25689/2015/1"/>
    <n v="54"/>
    <s v="SS16"/>
    <s v="QUANZHOU PROPER"/>
    <s v="FCL"/>
    <m/>
    <n v="1"/>
    <n v="1287"/>
    <n v="1"/>
    <n v="0"/>
    <n v="0"/>
    <x v="1"/>
    <n v="25270"/>
    <n v="29.1"/>
    <x v="0"/>
    <n v="20"/>
    <n v="9"/>
    <x v="1"/>
    <x v="1"/>
  </r>
  <r>
    <s v="2015-12-30"/>
    <s v="2016-01-29"/>
    <s v="2016-02-01"/>
    <s v="2016-02-01"/>
    <x v="4"/>
    <n v="33"/>
    <s v="TUTICORIN"/>
    <s v="FOB"/>
    <x v="0"/>
    <n v="1"/>
    <s v="MSKU3382730"/>
    <s v="RAILWAY"/>
    <s v="GDAŃSK"/>
    <s v="1"/>
    <s v="20217/2015/3"/>
    <n v="54"/>
    <s v="SS16"/>
    <s v="BLOOM CLOTHING CO. (AGENT)"/>
    <s v="CONSOLIDATION"/>
    <m/>
    <n v="1"/>
    <n v="443"/>
    <n v="1"/>
    <n v="0"/>
    <n v="0"/>
    <x v="1"/>
    <n v="11296"/>
    <n v="12.11"/>
    <x v="2"/>
    <n v="8"/>
    <n v="4"/>
    <x v="2"/>
    <x v="1"/>
  </r>
  <r>
    <s v="2015-12-30"/>
    <s v="2016-01-29"/>
    <s v="2016-02-01"/>
    <s v="2016-02-01"/>
    <x v="4"/>
    <n v="33"/>
    <s v="TUTICORIN"/>
    <s v="FOB"/>
    <x v="0"/>
    <n v="1"/>
    <m/>
    <s v="RAILWAY"/>
    <s v="GDAŃSK"/>
    <s v="1"/>
    <s v="21025/2015/2"/>
    <n v="54"/>
    <s v="SS16"/>
    <s v="KARTHIKAI TEXTILE"/>
    <s v="CONSOLIDATION"/>
    <m/>
    <n v="1"/>
    <n v="590"/>
    <m/>
    <m/>
    <m/>
    <x v="0"/>
    <n v="11549"/>
    <n v="9.5500000000000007"/>
    <x v="2"/>
    <n v="7"/>
    <n v="3"/>
    <x v="2"/>
    <x v="1"/>
  </r>
  <r>
    <s v="2015-12-30"/>
    <s v="2016-01-29"/>
    <s v="2016-02-04"/>
    <s v="2016-02-04"/>
    <x v="4"/>
    <n v="36"/>
    <s v="YANTIAN"/>
    <s v="FOB"/>
    <x v="0"/>
    <n v="0"/>
    <s v="PONU1239551"/>
    <s v="RAILWAY"/>
    <s v="GDAŃSK"/>
    <s v="1"/>
    <s v="33023/2015/1"/>
    <n v="51"/>
    <s v="SS16"/>
    <s v="EASTERN CHARM LIMITD"/>
    <s v="FCL"/>
    <m/>
    <n v="1"/>
    <n v="995"/>
    <m/>
    <m/>
    <m/>
    <x v="0"/>
    <n v="12050"/>
    <n v="56.1"/>
    <x v="0"/>
    <n v="39"/>
    <n v="17"/>
    <x v="0"/>
    <x v="0"/>
  </r>
  <r>
    <s v="2015-12-30"/>
    <s v="2016-01-29"/>
    <s v="2016-02-05"/>
    <s v="2016-02-05"/>
    <x v="4"/>
    <n v="37"/>
    <s v="YANTIAN"/>
    <s v="FOB"/>
    <x v="0"/>
    <n v="0"/>
    <s v="MSKU2994916,TGHU8289617"/>
    <s v="RAILWAY"/>
    <s v="GDAŃSK"/>
    <s v="1"/>
    <s v="62068/SS16/1"/>
    <n v="51"/>
    <s v="SS16"/>
    <s v="YONGXINGLONG CHILDRE"/>
    <s v="FCL"/>
    <m/>
    <n v="1"/>
    <n v="3080"/>
    <n v="1"/>
    <n v="0"/>
    <n v="1"/>
    <x v="1"/>
    <n v="29927"/>
    <n v="77.680000000000007"/>
    <x v="0"/>
    <n v="54"/>
    <n v="23"/>
    <x v="0"/>
    <x v="0"/>
  </r>
  <r>
    <s v="2016-01-02"/>
    <s v="2016-01-08"/>
    <s v="2016-01-12"/>
    <s v="2016-01-12"/>
    <x v="29"/>
    <n v="10"/>
    <s v="ISTANBUL"/>
    <s v="FCA"/>
    <x v="2"/>
    <n v="1"/>
    <m/>
    <s v="TRUCK"/>
    <s v="ŁÓDŹ"/>
    <s v="1"/>
    <s v="21779/2015/4"/>
    <n v="54"/>
    <s v="SS16"/>
    <s v="FATIH TEKSTIL SANAYI"/>
    <s v="LCL"/>
    <m/>
    <n v="1"/>
    <n v="31"/>
    <n v="0"/>
    <n v="0"/>
    <n v="0"/>
    <x v="0"/>
    <n v="3990"/>
    <m/>
    <x v="4"/>
    <n v="0"/>
    <n v="0"/>
    <x v="2"/>
    <x v="1"/>
  </r>
  <r>
    <s v="2016-01-02"/>
    <s v="2016-01-09"/>
    <s v="2016-01-11"/>
    <s v="2016-01-11"/>
    <x v="26"/>
    <n v="9"/>
    <s v="ISTANBUL"/>
    <s v="FCA"/>
    <x v="2"/>
    <n v="1"/>
    <m/>
    <s v="TRUCK"/>
    <s v="ŁÓDŹ"/>
    <s v="1"/>
    <s v="22224/2015/1"/>
    <n v="54"/>
    <s v="SS16"/>
    <s v="KGB CORAP TEKSTIL"/>
    <s v="LCL"/>
    <m/>
    <n v="1"/>
    <n v="1901"/>
    <n v="0"/>
    <n v="0"/>
    <n v="0"/>
    <x v="0"/>
    <n v="30723"/>
    <m/>
    <x v="4"/>
    <n v="0"/>
    <n v="0"/>
    <x v="2"/>
    <x v="1"/>
  </r>
  <r>
    <s v="2016-01-02"/>
    <s v="2016-02-16"/>
    <s v="2016-02-19"/>
    <s v="2016-02-19"/>
    <x v="15"/>
    <n v="48"/>
    <s v="CHITTAGONG"/>
    <s v="FOB"/>
    <x v="0"/>
    <n v="0"/>
    <s v="GESU6196087"/>
    <s v="RAILWAY"/>
    <s v="GDAŃSK"/>
    <s v="1"/>
    <s v="20467/2015/18"/>
    <n v="54"/>
    <s v="SS16"/>
    <s v="INNOVATION DESIGN (AGENT)"/>
    <s v="FCL"/>
    <m/>
    <n v="1"/>
    <n v="1886"/>
    <n v="0"/>
    <n v="0"/>
    <n v="1"/>
    <x v="0"/>
    <n v="26440"/>
    <n v="69"/>
    <x v="1"/>
    <n v="48"/>
    <n v="21"/>
    <x v="0"/>
    <x v="0"/>
  </r>
  <r>
    <s v="2016-01-02"/>
    <s v="2016-02-16"/>
    <s v="2016-02-19"/>
    <s v="2016-02-19"/>
    <x v="15"/>
    <n v="48"/>
    <s v="CHITTAGONG"/>
    <s v="FOB"/>
    <x v="0"/>
    <n v="1"/>
    <s v="HLBU1112078"/>
    <s v="RAILWAY"/>
    <s v="GDAŃSK"/>
    <s v="1"/>
    <s v="20376/2015/23"/>
    <n v="54"/>
    <s v="SS16"/>
    <s v="TRANSFIGURE CLOTHING (AGENT)"/>
    <s v="CONSOLIDATION"/>
    <m/>
    <n v="1"/>
    <n v="1003"/>
    <n v="1"/>
    <n v="0"/>
    <n v="0"/>
    <x v="1"/>
    <n v="24827"/>
    <n v="18.47"/>
    <x v="1"/>
    <n v="13"/>
    <n v="6"/>
    <x v="2"/>
    <x v="1"/>
  </r>
  <r>
    <s v="2016-01-02"/>
    <s v="2016-02-16"/>
    <s v="2016-02-19"/>
    <s v="2016-02-19"/>
    <x v="15"/>
    <n v="48"/>
    <s v="CHITTAGONG"/>
    <s v="FOB"/>
    <x v="0"/>
    <n v="1"/>
    <m/>
    <s v="RAILWAY"/>
    <s v="GDAŃSK"/>
    <s v="1"/>
    <s v="20998/2015/3"/>
    <n v="54"/>
    <s v="SS16"/>
    <s v="TEXZAM INTERNATIONAL (AGENT)"/>
    <s v="CONSOLIDATION"/>
    <m/>
    <n v="1"/>
    <n v="292"/>
    <m/>
    <m/>
    <m/>
    <x v="0"/>
    <n v="4348"/>
    <n v="4.47"/>
    <x v="1"/>
    <n v="3"/>
    <n v="1"/>
    <x v="2"/>
    <x v="1"/>
  </r>
  <r>
    <s v="2016-01-03"/>
    <s v="2016-02-16"/>
    <s v="2016-02-19"/>
    <s v="2016-02-19"/>
    <x v="27"/>
    <n v="47"/>
    <s v="CHITTAGONG"/>
    <s v="FOB"/>
    <x v="0"/>
    <n v="1"/>
    <s v="HLBU1056117"/>
    <s v="RAILWAY"/>
    <s v="GDAŃSK"/>
    <s v="1"/>
    <s v="20216/2015/15"/>
    <n v="54"/>
    <s v="SS16"/>
    <s v="FAIR TRADE INT'L (AGENT)"/>
    <s v="CONSOLIDATION"/>
    <m/>
    <n v="1"/>
    <n v="1123"/>
    <n v="0"/>
    <n v="1"/>
    <n v="0"/>
    <x v="2"/>
    <n v="22033"/>
    <n v="29.71"/>
    <x v="1"/>
    <n v="21"/>
    <n v="9"/>
    <x v="1"/>
    <x v="1"/>
  </r>
  <r>
    <s v="2016-01-03"/>
    <s v="2016-02-16"/>
    <s v="2016-02-19"/>
    <s v="2016-02-19"/>
    <x v="27"/>
    <n v="47"/>
    <s v="CHITTAGONG"/>
    <s v="FOB"/>
    <x v="0"/>
    <n v="1"/>
    <m/>
    <s v="RAILWAY"/>
    <s v="GDAŃSK"/>
    <s v="1"/>
    <s v="20231/2015/14"/>
    <n v="54"/>
    <s v="SS16"/>
    <s v="SHUDDHO MODEHAUS (AGENT)"/>
    <s v="CONSOLIDATION"/>
    <m/>
    <n v="1"/>
    <n v="721"/>
    <m/>
    <m/>
    <m/>
    <x v="0"/>
    <n v="10976"/>
    <n v="19.899999999999999"/>
    <x v="1"/>
    <n v="14"/>
    <n v="6"/>
    <x v="2"/>
    <x v="1"/>
  </r>
  <r>
    <s v="2016-01-04"/>
    <s v="2016-01-28"/>
    <s v="2016-02-01"/>
    <s v="2016-02-01"/>
    <x v="11"/>
    <n v="28"/>
    <s v="MUMBAI"/>
    <s v="FOB"/>
    <x v="0"/>
    <n v="0"/>
    <s v="FCIU2581394"/>
    <s v="TRUCK"/>
    <s v="HAMBURG"/>
    <s v="1"/>
    <s v="20991/2015/3"/>
    <n v="54"/>
    <s v="SS16"/>
    <s v="SANGOTRA FASHIONS"/>
    <s v="FCL"/>
    <m/>
    <n v="1"/>
    <n v="959"/>
    <n v="1"/>
    <n v="0"/>
    <n v="0"/>
    <x v="1"/>
    <n v="16537"/>
    <n v="27.4"/>
    <x v="2"/>
    <n v="19"/>
    <n v="8"/>
    <x v="1"/>
    <x v="1"/>
  </r>
  <r>
    <s v="2016-01-04"/>
    <s v="2016-01-28"/>
    <s v="2016-02-01"/>
    <s v="2016-02-01"/>
    <x v="11"/>
    <n v="28"/>
    <s v="MUMBAI"/>
    <s v="FOB"/>
    <x v="0"/>
    <n v="0"/>
    <s v="HLXU5081157"/>
    <s v="TRUCK"/>
    <s v="HAMBURG"/>
    <s v="1"/>
    <s v="20991/2015/9"/>
    <n v="54"/>
    <s v="SS16"/>
    <s v="SANGOTRA FASHIONS"/>
    <s v="FCL"/>
    <m/>
    <n v="1"/>
    <n v="2084"/>
    <n v="0"/>
    <n v="1"/>
    <n v="0"/>
    <x v="2"/>
    <n v="36900"/>
    <n v="48.1"/>
    <x v="2"/>
    <n v="34"/>
    <n v="14"/>
    <x v="0"/>
    <x v="1"/>
  </r>
  <r>
    <s v="2016-01-04"/>
    <s v="2016-01-28"/>
    <s v="2016-02-01"/>
    <s v="2016-02-01"/>
    <x v="11"/>
    <n v="28"/>
    <s v="MUMBAI"/>
    <s v="FOB"/>
    <x v="0"/>
    <n v="0"/>
    <s v="TCLU8734966"/>
    <s v="TRUCK"/>
    <s v="HAMBURG"/>
    <s v="1"/>
    <s v="20991/2015/8"/>
    <n v="54"/>
    <s v="SS16"/>
    <s v="SANGOTRA FASHIONS"/>
    <s v="FCL"/>
    <m/>
    <n v="1"/>
    <n v="2510"/>
    <n v="0"/>
    <n v="0"/>
    <n v="1"/>
    <x v="0"/>
    <n v="43765"/>
    <n v="64.23"/>
    <x v="2"/>
    <n v="45"/>
    <n v="19"/>
    <x v="0"/>
    <x v="0"/>
  </r>
  <r>
    <s v="2016-01-04"/>
    <s v="2016-02-05"/>
    <s v="2016-02-09"/>
    <s v="2016-02-09"/>
    <x v="0"/>
    <n v="36"/>
    <s v="NINGBO"/>
    <s v="FOB"/>
    <x v="0"/>
    <n v="0"/>
    <s v="MRSU0109256"/>
    <s v="RAILWAY"/>
    <s v="GDAŃSK"/>
    <s v="1"/>
    <s v="61556/SS16/2"/>
    <n v="52"/>
    <s v="SS16"/>
    <s v="VIVID COLOUR"/>
    <s v="FCL"/>
    <m/>
    <n v="1"/>
    <n v="841"/>
    <n v="1"/>
    <n v="0"/>
    <n v="0"/>
    <x v="1"/>
    <n v="29187"/>
    <n v="27.2"/>
    <x v="0"/>
    <n v="19"/>
    <n v="8"/>
    <x v="1"/>
    <x v="1"/>
  </r>
  <r>
    <s v="2016-01-04"/>
    <s v="2016-02-05"/>
    <s v="2016-02-10"/>
    <s v="2016-02-10"/>
    <x v="0"/>
    <n v="37"/>
    <s v="NINGBO"/>
    <s v="FOB"/>
    <x v="0"/>
    <n v="0"/>
    <s v="TGHU4142818"/>
    <s v="RAILWAY"/>
    <s v="GDAŃSK"/>
    <s v="1"/>
    <s v="61556/SS16/3"/>
    <n v="52"/>
    <s v="SS16"/>
    <s v="VIVID COLOUR"/>
    <s v="FCL"/>
    <m/>
    <n v="1"/>
    <n v="2415"/>
    <n v="0"/>
    <n v="1"/>
    <n v="0"/>
    <x v="2"/>
    <n v="44803"/>
    <n v="52.8"/>
    <x v="0"/>
    <n v="37"/>
    <n v="16"/>
    <x v="0"/>
    <x v="0"/>
  </r>
  <r>
    <s v="2016-01-04"/>
    <s v="2016-02-05"/>
    <s v="2016-02-12"/>
    <s v="2016-02-12"/>
    <x v="0"/>
    <n v="39"/>
    <s v="NINGBO"/>
    <s v="FOB"/>
    <x v="0"/>
    <n v="1"/>
    <s v="FSCU4177924"/>
    <s v="TRUCK"/>
    <s v="HAMBURG"/>
    <s v="1"/>
    <s v="21046/2015/12"/>
    <n v="54"/>
    <s v="SS16"/>
    <s v="NINGBO MIAORUI"/>
    <s v="FCL"/>
    <m/>
    <n v="1"/>
    <n v="301"/>
    <n v="1"/>
    <n v="0"/>
    <n v="0"/>
    <x v="1"/>
    <n v="6343"/>
    <n v="20.14"/>
    <x v="0"/>
    <n v="14"/>
    <n v="6"/>
    <x v="2"/>
    <x v="1"/>
  </r>
  <r>
    <s v="2016-01-04"/>
    <s v="2016-02-08"/>
    <s v="2016-02-11"/>
    <s v="2016-02-11"/>
    <x v="9"/>
    <n v="38"/>
    <s v="XIAMEN"/>
    <s v="FOB"/>
    <x v="0"/>
    <n v="0"/>
    <s v="CLHU4532472"/>
    <s v="TRUCK"/>
    <s v="HAMBURG"/>
    <s v="1"/>
    <s v="34782/2015/4"/>
    <n v="51"/>
    <s v="SS16"/>
    <s v="VICAN FOOTWEAR"/>
    <s v="FCL"/>
    <m/>
    <n v="1"/>
    <n v="756"/>
    <n v="0"/>
    <n v="1"/>
    <n v="0"/>
    <x v="2"/>
    <n v="8319"/>
    <n v="40.89"/>
    <x v="0"/>
    <n v="29"/>
    <n v="12"/>
    <x v="0"/>
    <x v="1"/>
  </r>
  <r>
    <s v="2016-01-04"/>
    <s v="2016-02-16"/>
    <s v="2016-02-19"/>
    <s v="2016-02-19"/>
    <x v="2"/>
    <n v="46"/>
    <s v="XIAMEN"/>
    <s v="FOB"/>
    <x v="0"/>
    <n v="0"/>
    <s v="TGHU0127902"/>
    <s v="RAILWAY"/>
    <s v="GDAŃSK"/>
    <s v="1"/>
    <s v="20336/2015/11"/>
    <n v="54"/>
    <s v="SS16"/>
    <s v="QUANZHOU CEREALS O&amp;F"/>
    <s v="FCL"/>
    <m/>
    <n v="1"/>
    <n v="804"/>
    <n v="1"/>
    <n v="0"/>
    <n v="0"/>
    <x v="1"/>
    <n v="13999"/>
    <n v="18.579999999999998"/>
    <x v="0"/>
    <n v="13"/>
    <n v="6"/>
    <x v="2"/>
    <x v="1"/>
  </r>
  <r>
    <s v="2016-01-05"/>
    <s v="2016-01-06"/>
    <s v="2016-01-15"/>
    <s v="2016-01-15"/>
    <x v="30"/>
    <n v="10"/>
    <s v="ŁÓDŹ"/>
    <s v="DDU"/>
    <x v="1"/>
    <n v="1"/>
    <s v="AIR"/>
    <s v="TRUCK"/>
    <s v="FRANKFURT"/>
    <s v="1"/>
    <s v="20231/2015/11"/>
    <n v="54"/>
    <s v="SS16"/>
    <s v="SHUDDHO MODEHAUS (AGENT)"/>
    <s v="AIR"/>
    <n v="1"/>
    <m/>
    <n v="919"/>
    <n v="0"/>
    <n v="0"/>
    <n v="0"/>
    <x v="0"/>
    <n v="11946"/>
    <n v="25.56"/>
    <x v="1"/>
    <n v="18"/>
    <n v="8"/>
    <x v="1"/>
    <x v="1"/>
  </r>
  <r>
    <s v="2016-01-05"/>
    <s v="2016-01-06"/>
    <s v="2016-01-15"/>
    <s v="2016-01-15"/>
    <x v="30"/>
    <n v="10"/>
    <s v="ŁÓDŹ"/>
    <s v="DDU"/>
    <x v="1"/>
    <n v="1"/>
    <s v="AIR"/>
    <s v="TRUCK"/>
    <s v="FRANKFURT"/>
    <s v="1"/>
    <s v="20231/2015/12"/>
    <n v="54"/>
    <s v="SS16"/>
    <s v="SHUDDHO MODEHAUS (AGENT)"/>
    <s v="AIR"/>
    <n v="1"/>
    <m/>
    <n v="956"/>
    <n v="0"/>
    <n v="0"/>
    <n v="0"/>
    <x v="0"/>
    <n v="14343"/>
    <n v="27.77"/>
    <x v="1"/>
    <n v="19"/>
    <n v="8"/>
    <x v="1"/>
    <x v="1"/>
  </r>
  <r>
    <s v="2016-01-05"/>
    <s v="2016-01-06"/>
    <s v="2016-01-15"/>
    <s v="2016-01-15"/>
    <x v="30"/>
    <n v="10"/>
    <s v="ŁÓDŹ"/>
    <s v="DDU"/>
    <x v="1"/>
    <n v="1"/>
    <s v="AIR"/>
    <s v="TRUCK"/>
    <s v="FRANKFURT"/>
    <s v="1"/>
    <s v="21019/2015/4"/>
    <n v="52"/>
    <s v="SS16"/>
    <s v="FASHION WEAR INT'L (AGENT)"/>
    <s v="AIR"/>
    <n v="1"/>
    <m/>
    <n v="252"/>
    <n v="0"/>
    <n v="0"/>
    <n v="0"/>
    <x v="0"/>
    <n v="3075"/>
    <n v="2.76"/>
    <x v="1"/>
    <n v="2"/>
    <n v="1"/>
    <x v="2"/>
    <x v="1"/>
  </r>
  <r>
    <s v="2016-01-05"/>
    <s v="2016-01-06"/>
    <s v="2016-01-15"/>
    <s v="2016-01-15"/>
    <x v="30"/>
    <n v="10"/>
    <s v="ŁÓDŹ"/>
    <s v="DDU"/>
    <x v="1"/>
    <n v="1"/>
    <s v="AIR"/>
    <s v="TRUCK"/>
    <s v="FRANKFURT"/>
    <s v="1"/>
    <s v="21143/2015/2"/>
    <n v="54"/>
    <s v="SS16"/>
    <s v="SEACOTEX FABRICS LTD"/>
    <s v="AIR"/>
    <n v="1"/>
    <m/>
    <n v="616"/>
    <n v="0"/>
    <n v="0"/>
    <n v="0"/>
    <x v="0"/>
    <n v="8201"/>
    <n v="18.690000000000001"/>
    <x v="1"/>
    <n v="13"/>
    <n v="6"/>
    <x v="2"/>
    <x v="1"/>
  </r>
  <r>
    <s v="2016-01-05"/>
    <s v="2016-02-22"/>
    <s v="2016-02-29"/>
    <s v="2016-02-29"/>
    <x v="31"/>
    <n v="55"/>
    <s v="CHITTAGONG"/>
    <s v="FOB"/>
    <x v="0"/>
    <n v="0"/>
    <s v="HLXU5053983"/>
    <s v="RAILWAY"/>
    <s v="GDAŃSK"/>
    <s v="1"/>
    <s v="20808/2015/14"/>
    <n v="54"/>
    <s v="SS16"/>
    <s v="FASHION WEAR INT'L (AGENT)"/>
    <s v="FCL"/>
    <m/>
    <n v="1"/>
    <n v="3293"/>
    <n v="0"/>
    <n v="1"/>
    <n v="0"/>
    <x v="2"/>
    <n v="72349"/>
    <n v="49.76"/>
    <x v="1"/>
    <n v="35"/>
    <n v="15"/>
    <x v="0"/>
    <x v="0"/>
  </r>
  <r>
    <s v="2016-01-06"/>
    <s v="2016-02-05"/>
    <s v="2016-02-09"/>
    <s v="2016-02-09"/>
    <x v="4"/>
    <n v="34"/>
    <s v="SHENZHEN"/>
    <s v="FOB"/>
    <x v="0"/>
    <n v="0"/>
    <s v="MRKU0852295"/>
    <s v="RAILWAY"/>
    <s v="GDAŃSK"/>
    <s v="1"/>
    <s v="35157/2015/1"/>
    <n v="51"/>
    <s v="SS16"/>
    <s v="NIKOO COMPANY LTD."/>
    <s v="FCL"/>
    <m/>
    <n v="1"/>
    <n v="1400"/>
    <n v="0"/>
    <n v="1"/>
    <n v="0"/>
    <x v="2"/>
    <n v="13147"/>
    <n v="51.77"/>
    <x v="0"/>
    <n v="36"/>
    <n v="16"/>
    <x v="0"/>
    <x v="0"/>
  </r>
  <r>
    <s v="2016-01-06"/>
    <s v="2016-02-05"/>
    <s v="2016-02-09"/>
    <s v="2016-02-09"/>
    <x v="4"/>
    <n v="34"/>
    <s v="YANTIAN"/>
    <s v="FOB"/>
    <x v="0"/>
    <n v="0"/>
    <s v="MRKU7142356"/>
    <s v="RAILWAY"/>
    <s v="GDAŃSK"/>
    <s v="1"/>
    <s v="32380/2015/8"/>
    <n v="51"/>
    <s v="SS16"/>
    <s v="BEEKO"/>
    <s v="FCL"/>
    <m/>
    <n v="1"/>
    <n v="511"/>
    <n v="1"/>
    <n v="0"/>
    <n v="0"/>
    <x v="1"/>
    <n v="5519"/>
    <n v="20.66"/>
    <x v="0"/>
    <n v="14"/>
    <n v="6"/>
    <x v="2"/>
    <x v="1"/>
  </r>
  <r>
    <s v="2016-01-06"/>
    <s v="2016-02-05"/>
    <s v="2016-02-09"/>
    <s v="2016-02-09"/>
    <x v="4"/>
    <n v="34"/>
    <s v="YANTIAN"/>
    <s v="FOB"/>
    <x v="0"/>
    <n v="0"/>
    <s v="MSKU2687458"/>
    <s v="RAILWAY"/>
    <s v="GDAŃSK"/>
    <s v="1"/>
    <s v="33023/2015/2"/>
    <n v="51"/>
    <s v="SS16"/>
    <s v="EASTERN CHARM LIMITD"/>
    <s v="FCL"/>
    <m/>
    <n v="1"/>
    <n v="789"/>
    <n v="1"/>
    <n v="0"/>
    <n v="0"/>
    <x v="1"/>
    <n v="8484"/>
    <n v="26.26"/>
    <x v="0"/>
    <n v="18"/>
    <n v="8"/>
    <x v="1"/>
    <x v="1"/>
  </r>
  <r>
    <s v="2016-01-07"/>
    <s v="2016-02-12"/>
    <s v="2016-02-19"/>
    <s v="2016-02-19"/>
    <x v="5"/>
    <n v="43"/>
    <s v="SHANGHAI"/>
    <s v="FOB"/>
    <x v="0"/>
    <n v="1"/>
    <s v="NYKU3880779"/>
    <s v="TRUCK"/>
    <s v="HAMBURG"/>
    <s v="1"/>
    <s v="21822/2015/5"/>
    <n v="52"/>
    <s v="SS16"/>
    <s v="ZHENJIANG S&amp;C"/>
    <s v="CONSOLIDATION"/>
    <m/>
    <n v="1"/>
    <n v="533"/>
    <n v="1"/>
    <n v="0"/>
    <n v="0"/>
    <x v="1"/>
    <n v="8039"/>
    <n v="8.49"/>
    <x v="0"/>
    <n v="6"/>
    <n v="3"/>
    <x v="2"/>
    <x v="1"/>
  </r>
  <r>
    <s v="2016-01-07"/>
    <s v="2016-02-12"/>
    <s v="2016-02-19"/>
    <s v="2016-02-19"/>
    <x v="5"/>
    <n v="43"/>
    <s v="SHANGHAI"/>
    <s v="FOB"/>
    <x v="0"/>
    <n v="1"/>
    <m/>
    <s v="TRUCK"/>
    <s v="HAMBURG"/>
    <s v="1"/>
    <s v="24451/2015/3"/>
    <n v="52"/>
    <s v="SS16"/>
    <s v="SHANGHAI BOSUN"/>
    <s v="CONSOLIDATION"/>
    <m/>
    <n v="1"/>
    <n v="258"/>
    <m/>
    <m/>
    <m/>
    <x v="0"/>
    <n v="2660"/>
    <n v="2.59"/>
    <x v="0"/>
    <n v="2"/>
    <n v="1"/>
    <x v="2"/>
    <x v="1"/>
  </r>
  <r>
    <s v="2016-01-07"/>
    <s v="2016-02-12"/>
    <s v="2016-02-19"/>
    <s v="2016-02-19"/>
    <x v="5"/>
    <n v="43"/>
    <s v="SHANGHAI"/>
    <s v="FOB"/>
    <x v="0"/>
    <n v="1"/>
    <m/>
    <s v="TRUCK"/>
    <s v="HAMBURG"/>
    <s v="1"/>
    <s v="29931/2015/1"/>
    <n v="52"/>
    <s v="SS16"/>
    <s v="WINK ACCESSORIES B.V"/>
    <s v="CONSOLIDATION"/>
    <m/>
    <n v="1"/>
    <n v="209"/>
    <m/>
    <m/>
    <m/>
    <x v="0"/>
    <n v="23600"/>
    <n v="7.95"/>
    <x v="0"/>
    <n v="6"/>
    <n v="2"/>
    <x v="2"/>
    <x v="1"/>
  </r>
  <r>
    <s v="2016-01-07"/>
    <s v="2016-02-12"/>
    <s v="2016-02-19"/>
    <s v="2016-02-19"/>
    <x v="5"/>
    <n v="43"/>
    <s v="SHANGHAI"/>
    <s v="FOB"/>
    <x v="0"/>
    <n v="1"/>
    <m/>
    <s v="TRUCK"/>
    <s v="HAMBURG"/>
    <s v="1"/>
    <s v="30070/2015/1"/>
    <n v="52"/>
    <s v="SS16"/>
    <s v="FUJIAN ONETOUCH BUSINESS SERVICE CO."/>
    <s v="CONSOLIDATION"/>
    <m/>
    <n v="1"/>
    <n v="263"/>
    <m/>
    <m/>
    <m/>
    <x v="0"/>
    <n v="5458"/>
    <n v="5.09"/>
    <x v="0"/>
    <n v="4"/>
    <n v="2"/>
    <x v="2"/>
    <x v="1"/>
  </r>
  <r>
    <s v="2016-01-08"/>
    <s v="2016-02-22"/>
    <s v="2016-02-26"/>
    <s v="2016-02-26"/>
    <x v="15"/>
    <n v="49"/>
    <s v="CHITTAGONG"/>
    <s v="FOB"/>
    <x v="0"/>
    <n v="0"/>
    <s v="CPSU1818503"/>
    <s v="RAILWAY"/>
    <s v="GDAŃSK"/>
    <s v="1"/>
    <s v="61828/SS16/2"/>
    <n v="52"/>
    <s v="SS16"/>
    <s v="FASHION WEAR INT'L (AGENT)"/>
    <s v="FCL"/>
    <m/>
    <n v="1"/>
    <n v="1075"/>
    <n v="1"/>
    <n v="0"/>
    <n v="0"/>
    <x v="1"/>
    <n v="21521"/>
    <n v="14.54"/>
    <x v="1"/>
    <n v="10"/>
    <n v="4"/>
    <x v="2"/>
    <x v="1"/>
  </r>
  <r>
    <s v="2016-01-11"/>
    <s v="2016-02-06"/>
    <s v="2016-02-12"/>
    <s v="2016-02-12"/>
    <x v="32"/>
    <n v="32"/>
    <s v="MUMBAI"/>
    <s v="FOB"/>
    <x v="0"/>
    <n v="1"/>
    <s v="LCL"/>
    <s v="TRUCK"/>
    <s v="HAMBURG"/>
    <s v="1"/>
    <s v="20991/2015/11"/>
    <n v="54"/>
    <s v="SS16"/>
    <s v="SANGOTRA FASHIONS"/>
    <s v="LCL"/>
    <m/>
    <n v="1"/>
    <n v="208"/>
    <n v="0"/>
    <n v="0"/>
    <n v="0"/>
    <x v="0"/>
    <n v="4000"/>
    <n v="6.24"/>
    <x v="2"/>
    <n v="4"/>
    <n v="2"/>
    <x v="2"/>
    <x v="1"/>
  </r>
  <r>
    <s v="2016-01-11"/>
    <s v="2016-02-27"/>
    <s v="2016-03-02"/>
    <s v="2016-03-02"/>
    <x v="16"/>
    <n v="51"/>
    <s v="NINGBO"/>
    <s v="FOB"/>
    <x v="0"/>
    <n v="0"/>
    <s v="MSKU3440328"/>
    <s v="TRUCK"/>
    <s v="GDAŃSK"/>
    <s v="1"/>
    <s v="29754/2015/6"/>
    <n v="51"/>
    <s v="SS16"/>
    <s v="BOK CO., LTD."/>
    <s v="FCL"/>
    <m/>
    <n v="1"/>
    <n v="706"/>
    <n v="1"/>
    <n v="0"/>
    <n v="0"/>
    <x v="1"/>
    <n v="5798"/>
    <n v="26.39"/>
    <x v="0"/>
    <n v="18"/>
    <n v="8"/>
    <x v="1"/>
    <x v="1"/>
  </r>
  <r>
    <s v="2016-01-11"/>
    <s v="2016-02-27"/>
    <s v="2016-03-02"/>
    <s v="2016-03-02"/>
    <x v="16"/>
    <n v="51"/>
    <s v="XIAMEN"/>
    <s v="FOB"/>
    <x v="0"/>
    <n v="0"/>
    <s v="MRKU6866547"/>
    <s v="TRUCK"/>
    <s v="GDAŃSK"/>
    <s v="1"/>
    <s v="24550/2015/2"/>
    <n v="54"/>
    <s v="SS16"/>
    <s v="XIAMEN JINMAO LOGIST"/>
    <s v="FCL"/>
    <m/>
    <n v="1"/>
    <n v="1060"/>
    <n v="1"/>
    <n v="0"/>
    <n v="0"/>
    <x v="1"/>
    <n v="26612"/>
    <n v="23.05"/>
    <x v="0"/>
    <n v="16"/>
    <n v="7"/>
    <x v="1"/>
    <x v="1"/>
  </r>
  <r>
    <s v="2016-01-13"/>
    <s v="2016-01-16"/>
    <s v="2016-01-22"/>
    <s v="2016-01-22"/>
    <x v="21"/>
    <n v="9"/>
    <s v="ŁÓDŹ"/>
    <s v="DDU"/>
    <x v="1"/>
    <n v="1"/>
    <s v="AIR"/>
    <s v="TRUCK"/>
    <s v="WARSZAWA"/>
    <s v="1"/>
    <s v="25868/2015/3"/>
    <n v="54"/>
    <s v="SS16"/>
    <s v="SRI LAKSHMI FABRICS"/>
    <s v="AIR"/>
    <n v="1"/>
    <m/>
    <n v="210"/>
    <n v="0"/>
    <n v="0"/>
    <n v="0"/>
    <x v="0"/>
    <n v="4637"/>
    <m/>
    <x v="2"/>
    <n v="0"/>
    <n v="0"/>
    <x v="2"/>
    <x v="1"/>
  </r>
  <r>
    <s v="2016-01-13"/>
    <s v="2016-02-11"/>
    <s v="2016-02-16"/>
    <s v="2016-02-16"/>
    <x v="33"/>
    <n v="34"/>
    <s v="YANTIAN"/>
    <s v="FOB"/>
    <x v="0"/>
    <n v="0"/>
    <s v="MSKU6581546"/>
    <s v="RAILWAY"/>
    <s v="GDAŃSK"/>
    <s v="1"/>
    <s v="32380/2015/5"/>
    <n v="51"/>
    <s v="SS16"/>
    <s v="BEEKO"/>
    <s v="FCL"/>
    <m/>
    <n v="1"/>
    <n v="1103"/>
    <n v="0"/>
    <n v="1"/>
    <n v="0"/>
    <x v="2"/>
    <n v="13138"/>
    <n v="46.91"/>
    <x v="0"/>
    <n v="33"/>
    <n v="14"/>
    <x v="0"/>
    <x v="1"/>
  </r>
  <r>
    <s v="2016-01-13"/>
    <s v="2016-02-11"/>
    <s v="2016-02-18"/>
    <s v="2016-02-18"/>
    <x v="33"/>
    <n v="36"/>
    <s v="SHENZHEN"/>
    <s v="FOB"/>
    <x v="0"/>
    <n v="0"/>
    <s v="MSKU7367539"/>
    <s v="RAILWAY"/>
    <s v="GDAŃSK"/>
    <s v="1"/>
    <s v="35144/2015/4"/>
    <n v="51"/>
    <s v="SS16"/>
    <s v="HANGZHOU JASON TRAD"/>
    <s v="FCL"/>
    <m/>
    <n v="1"/>
    <n v="794"/>
    <n v="1"/>
    <n v="0"/>
    <n v="0"/>
    <x v="1"/>
    <n v="6130"/>
    <n v="20.79"/>
    <x v="0"/>
    <n v="15"/>
    <n v="6"/>
    <x v="1"/>
    <x v="1"/>
  </r>
  <r>
    <s v="2016-01-14"/>
    <s v="2016-01-17"/>
    <s v="2016-01-26"/>
    <s v="2016-01-26"/>
    <x v="21"/>
    <n v="12"/>
    <s v="ŁÓDŹ"/>
    <s v="DDU"/>
    <x v="1"/>
    <n v="1"/>
    <s v="AIR"/>
    <s v="TRUCK"/>
    <s v="WARSZAWA"/>
    <s v="1"/>
    <s v="25868/2015/1"/>
    <n v="54"/>
    <s v="SS16"/>
    <s v="SRI LAKSHMI FABRICS"/>
    <s v="AIR"/>
    <n v="1"/>
    <m/>
    <n v="377"/>
    <n v="0"/>
    <n v="0"/>
    <n v="0"/>
    <x v="0"/>
    <n v="7556"/>
    <n v="4.2"/>
    <x v="2"/>
    <n v="3"/>
    <n v="1"/>
    <x v="2"/>
    <x v="1"/>
  </r>
  <r>
    <s v="2016-01-15"/>
    <s v="2016-01-18"/>
    <s v="2016-01-25"/>
    <s v="2016-01-25"/>
    <x v="21"/>
    <n v="10"/>
    <s v="ŁÓDŹ"/>
    <s v="DDU"/>
    <x v="1"/>
    <n v="1"/>
    <s v="AIR"/>
    <s v="TRUCK"/>
    <s v="FRANKFURT"/>
    <s v="1"/>
    <s v="21046/2015/13"/>
    <n v="54"/>
    <s v="SS16"/>
    <s v="NINGBO MIAORUI"/>
    <s v="AIR"/>
    <n v="1"/>
    <m/>
    <n v="497"/>
    <n v="0"/>
    <n v="0"/>
    <n v="0"/>
    <x v="0"/>
    <n v="8554"/>
    <n v="15.67"/>
    <x v="0"/>
    <n v="11"/>
    <n v="5"/>
    <x v="2"/>
    <x v="1"/>
  </r>
  <r>
    <s v="2016-01-15"/>
    <s v="2016-01-26"/>
    <s v="2016-02-01"/>
    <s v="2016-02-01"/>
    <x v="34"/>
    <n v="17"/>
    <s v="ŁÓDŹ"/>
    <s v="DDU"/>
    <x v="3"/>
    <n v="0"/>
    <s v="GVDU5069335"/>
    <s v="RAILWAY"/>
    <s v="MAŁASZEWICZE"/>
    <s v="1"/>
    <s v="25636/2015/1"/>
    <n v="54"/>
    <s v="SS16"/>
    <s v="NINGBO YINZHOU VANDK"/>
    <s v="FCL"/>
    <m/>
    <n v="1"/>
    <n v="1073"/>
    <n v="0"/>
    <n v="1"/>
    <n v="0"/>
    <x v="2"/>
    <n v="17052"/>
    <m/>
    <x v="0"/>
    <n v="0"/>
    <n v="0"/>
    <x v="2"/>
    <x v="1"/>
  </r>
  <r>
    <s v="2016-01-15"/>
    <s v="2016-02-22"/>
    <s v="2016-02-25"/>
    <s v="2016-02-25"/>
    <x v="12"/>
    <n v="41"/>
    <s v="SHANGHAI"/>
    <s v="FOB"/>
    <x v="0"/>
    <n v="0"/>
    <s v="CAIU8484177"/>
    <s v="RAILWAY"/>
    <s v="GDAŃSK"/>
    <s v="1"/>
    <s v="22034/2015/2"/>
    <n v="54"/>
    <s v="SS16"/>
    <s v="ZHUJI YUANJIN"/>
    <s v="FCL"/>
    <m/>
    <n v="1"/>
    <n v="3711"/>
    <n v="0"/>
    <n v="0"/>
    <n v="1"/>
    <x v="0"/>
    <n v="70865"/>
    <n v="58.18"/>
    <x v="0"/>
    <n v="41"/>
    <n v="17"/>
    <x v="0"/>
    <x v="0"/>
  </r>
  <r>
    <s v="2016-01-15"/>
    <s v="2016-02-22"/>
    <s v="2016-02-29"/>
    <s v="2016-02-29"/>
    <x v="12"/>
    <n v="45"/>
    <s v="SHANGHAI"/>
    <s v="FOB"/>
    <x v="0"/>
    <n v="1"/>
    <s v="LCL"/>
    <s v="TRUCK"/>
    <s v="GDAŃSK"/>
    <s v="1"/>
    <s v="21817/2015/2"/>
    <n v="52"/>
    <s v="SS16"/>
    <s v="SHANGHAI QUEENSHOW"/>
    <s v="LCL"/>
    <m/>
    <n v="1"/>
    <n v="32"/>
    <n v="0"/>
    <n v="0"/>
    <n v="0"/>
    <x v="0"/>
    <n v="2080"/>
    <n v="2.5"/>
    <x v="0"/>
    <n v="2"/>
    <n v="1"/>
    <x v="2"/>
    <x v="1"/>
  </r>
  <r>
    <s v="2016-01-15"/>
    <s v="2016-02-22"/>
    <s v="2016-02-29"/>
    <s v="2016-02-29"/>
    <x v="12"/>
    <n v="45"/>
    <s v="SHANGHAI"/>
    <s v="FOB"/>
    <x v="0"/>
    <n v="1"/>
    <s v="LCL"/>
    <s v="TRUCK"/>
    <s v="GDAŃSK"/>
    <s v="1"/>
    <s v="23568/2015/3"/>
    <n v="52"/>
    <s v="SS16"/>
    <s v="BRIGHT SHOW INT.LTD"/>
    <s v="LCL"/>
    <m/>
    <n v="1"/>
    <n v="516"/>
    <n v="0"/>
    <n v="0"/>
    <n v="0"/>
    <x v="0"/>
    <n v="6380"/>
    <n v="12.73"/>
    <x v="0"/>
    <n v="9"/>
    <n v="4"/>
    <x v="2"/>
    <x v="1"/>
  </r>
  <r>
    <s v="2016-01-16"/>
    <s v="2016-01-20"/>
    <s v="2016-01-21"/>
    <s v="2016-01-21"/>
    <x v="22"/>
    <n v="5"/>
    <s v="ŁÓDŹ"/>
    <s v="DDU"/>
    <x v="1"/>
    <n v="1"/>
    <s v="AIR"/>
    <s v="TRUCK"/>
    <s v="FRANKFURT"/>
    <s v="1"/>
    <s v="20467/2015/19"/>
    <n v="54"/>
    <s v="SS16"/>
    <s v="INNOVATION DESIGN (AGENT)"/>
    <s v="AIR"/>
    <n v="1"/>
    <m/>
    <n v="197"/>
    <n v="0"/>
    <n v="0"/>
    <n v="0"/>
    <x v="0"/>
    <n v="2613"/>
    <n v="4.42"/>
    <x v="1"/>
    <n v="3"/>
    <n v="1"/>
    <x v="2"/>
    <x v="1"/>
  </r>
  <r>
    <s v="2016-01-16"/>
    <s v="2016-01-25"/>
    <s v="2016-01-26"/>
    <s v="2016-01-26"/>
    <x v="35"/>
    <n v="10"/>
    <s v="ISTANBUL"/>
    <s v="FCA"/>
    <x v="2"/>
    <n v="1"/>
    <s v="TRUCK"/>
    <s v="TRUCK"/>
    <s v="ŁÓDŹ"/>
    <s v="1"/>
    <s v="21779/2015/3"/>
    <n v="54"/>
    <s v="SS16"/>
    <s v="FATIH TEKSTIL SANAYI"/>
    <s v="LCL"/>
    <m/>
    <n v="1"/>
    <n v="47"/>
    <n v="0"/>
    <n v="0"/>
    <n v="0"/>
    <x v="0"/>
    <n v="6610"/>
    <n v="3.39"/>
    <x v="4"/>
    <n v="2"/>
    <n v="1"/>
    <x v="2"/>
    <x v="1"/>
  </r>
  <r>
    <s v="2016-01-17"/>
    <s v="2016-01-21"/>
    <s v="2016-01-25"/>
    <s v="2016-01-25"/>
    <x v="22"/>
    <n v="8"/>
    <s v="ŁÓDŹ"/>
    <s v="DDU"/>
    <x v="1"/>
    <n v="1"/>
    <s v="AIR"/>
    <s v="TRUCK"/>
    <s v="WARSZAWA"/>
    <s v="1"/>
    <s v="20214/2015/7"/>
    <n v="54"/>
    <s v="SS16"/>
    <s v="LICHEE APPAREL (AGENT)"/>
    <s v="AIR"/>
    <n v="1"/>
    <m/>
    <n v="491"/>
    <n v="0"/>
    <n v="0"/>
    <n v="0"/>
    <x v="0"/>
    <n v="7969"/>
    <m/>
    <x v="2"/>
    <n v="0"/>
    <n v="0"/>
    <x v="2"/>
    <x v="1"/>
  </r>
  <r>
    <s v="2016-01-18"/>
    <s v="2016-02-18"/>
    <s v="2016-02-24"/>
    <s v="2016-02-24"/>
    <x v="3"/>
    <n v="37"/>
    <s v="NINGBO"/>
    <s v="FOB"/>
    <x v="0"/>
    <n v="0"/>
    <s v="PONU1901930"/>
    <s v="RAILWAY"/>
    <s v="GDAŃSK"/>
    <s v="1"/>
    <s v="21046/2015/14"/>
    <n v="54"/>
    <s v="SS16"/>
    <s v="NINGBO MIAORUI"/>
    <s v="FCL"/>
    <m/>
    <n v="1"/>
    <n v="2052"/>
    <n v="0"/>
    <n v="1"/>
    <n v="0"/>
    <x v="2"/>
    <n v="37047"/>
    <n v="52.06"/>
    <x v="0"/>
    <n v="36"/>
    <n v="16"/>
    <x v="0"/>
    <x v="0"/>
  </r>
  <r>
    <s v="2016-01-18"/>
    <s v="2016-02-29"/>
    <s v="2016-03-03"/>
    <s v="2016-03-03"/>
    <x v="25"/>
    <n v="45"/>
    <s v="XIAMEN"/>
    <s v="FOB"/>
    <x v="0"/>
    <n v="0"/>
    <s v="TTNU5337029"/>
    <s v="TRUCK"/>
    <s v="GDAŃSK"/>
    <s v="1"/>
    <s v="61735/SS16/5"/>
    <n v="52"/>
    <s v="SS16"/>
    <s v="QUANZHOU CEREALS O&amp;F"/>
    <s v="FCL"/>
    <m/>
    <n v="1"/>
    <n v="1683"/>
    <n v="0"/>
    <n v="1"/>
    <n v="0"/>
    <x v="2"/>
    <n v="29538"/>
    <n v="43.86"/>
    <x v="0"/>
    <n v="31"/>
    <n v="13"/>
    <x v="0"/>
    <x v="1"/>
  </r>
  <r>
    <s v="2016-01-18"/>
    <s v="2016-02-29"/>
    <s v="2016-03-04"/>
    <s v="2016-03-04"/>
    <x v="25"/>
    <n v="46"/>
    <s v="XIAMEN"/>
    <s v="FOB"/>
    <x v="0"/>
    <n v="0"/>
    <s v="GATU4347168"/>
    <s v="TRUCK"/>
    <s v="GDAŃSK"/>
    <s v="1"/>
    <s v="28831/2015/3"/>
    <n v="51"/>
    <s v="SS16"/>
    <s v="XIAMEN BESTWAY"/>
    <s v="FCL"/>
    <m/>
    <n v="1"/>
    <n v="911"/>
    <n v="0"/>
    <n v="1"/>
    <n v="0"/>
    <x v="2"/>
    <n v="11656"/>
    <n v="48.22"/>
    <x v="0"/>
    <n v="34"/>
    <n v="14"/>
    <x v="0"/>
    <x v="1"/>
  </r>
  <r>
    <s v="2016-01-18"/>
    <s v="2016-02-29"/>
    <s v="2016-03-04"/>
    <s v="2016-03-04"/>
    <x v="25"/>
    <n v="46"/>
    <s v="XIAMEN"/>
    <s v="FOB"/>
    <x v="0"/>
    <n v="0"/>
    <s v="HLXU2394353"/>
    <s v="RAILWAY"/>
    <s v="GDAŃSK"/>
    <s v="1"/>
    <s v="29335/2015/1"/>
    <n v="54"/>
    <s v="SS16"/>
    <s v="FUJIAN GREEN GROUP"/>
    <s v="FCL"/>
    <m/>
    <n v="1"/>
    <n v="736"/>
    <n v="1"/>
    <n v="0"/>
    <n v="0"/>
    <x v="1"/>
    <n v="12529"/>
    <n v="20.83"/>
    <x v="0"/>
    <n v="15"/>
    <n v="6"/>
    <x v="1"/>
    <x v="1"/>
  </r>
  <r>
    <s v="2016-01-19"/>
    <s v="2016-02-12"/>
    <s v="2016-02-19"/>
    <s v="2016-02-19"/>
    <x v="11"/>
    <n v="31"/>
    <s v="MUMBAI"/>
    <s v="FOB"/>
    <x v="0"/>
    <n v="1"/>
    <s v="LCL"/>
    <s v="TRUCK"/>
    <s v="HAMBURG"/>
    <s v="1"/>
    <s v="21016/2015/3"/>
    <n v="52"/>
    <s v="SS16"/>
    <s v="KANAHIYA OVERSEAS PVT LTD"/>
    <s v="LCL"/>
    <m/>
    <n v="1"/>
    <n v="257"/>
    <n v="0"/>
    <n v="0"/>
    <n v="0"/>
    <x v="0"/>
    <n v="5607"/>
    <n v="1.18"/>
    <x v="2"/>
    <n v="1"/>
    <n v="0"/>
    <x v="2"/>
    <x v="1"/>
  </r>
  <r>
    <s v="2016-01-20"/>
    <s v="2016-01-21"/>
    <s v="2016-01-27"/>
    <s v="2016-01-27"/>
    <x v="30"/>
    <n v="7"/>
    <s v="ŁÓDŹ"/>
    <s v="DDU"/>
    <x v="1"/>
    <n v="1"/>
    <s v="AIR"/>
    <s v="TRUCK"/>
    <s v="WARSZAWA"/>
    <s v="1"/>
    <s v="21017/2015/3"/>
    <n v="54"/>
    <s v="SS16"/>
    <s v="SEER GLOBAL LTD."/>
    <s v="AIR"/>
    <n v="1"/>
    <m/>
    <n v="206"/>
    <n v="0"/>
    <n v="0"/>
    <n v="0"/>
    <x v="0"/>
    <n v="4208"/>
    <n v="6.36"/>
    <x v="2"/>
    <n v="4"/>
    <n v="2"/>
    <x v="2"/>
    <x v="1"/>
  </r>
  <r>
    <s v="2016-01-20"/>
    <s v="2016-02-18"/>
    <s v="2016-02-25"/>
    <s v="2016-02-25"/>
    <x v="33"/>
    <n v="36"/>
    <s v="YANTIAN"/>
    <s v="FOB"/>
    <x v="0"/>
    <n v="0"/>
    <s v="MRKU4682725"/>
    <s v="RAILWAY"/>
    <s v="GDAŃSK"/>
    <s v="1"/>
    <s v="62068/SS16/2"/>
    <n v="51"/>
    <s v="SS16"/>
    <s v="YONGXINGLONG CHILDRE"/>
    <s v="FCL"/>
    <m/>
    <n v="1"/>
    <n v="1284"/>
    <n v="0"/>
    <n v="1"/>
    <n v="0"/>
    <x v="2"/>
    <n v="12553"/>
    <n v="31.47"/>
    <x v="0"/>
    <n v="22"/>
    <n v="9"/>
    <x v="1"/>
    <x v="1"/>
  </r>
  <r>
    <s v="2016-01-20"/>
    <s v="2016-02-29"/>
    <s v="2016-03-04"/>
    <s v="2016-03-04"/>
    <x v="13"/>
    <n v="44"/>
    <s v="CHITTAGONG"/>
    <s v="FOB"/>
    <x v="0"/>
    <n v="1"/>
    <s v="CAXU8180392"/>
    <s v="RAILWAY"/>
    <s v="GDAŃSK"/>
    <s v="1"/>
    <s v="20376/2015/25"/>
    <n v="54"/>
    <s v="SS16"/>
    <s v="TRANSFIGURE CLOTHING (AGENT)"/>
    <s v="CONSOLIDATION"/>
    <m/>
    <n v="1"/>
    <n v="2385"/>
    <n v="0"/>
    <n v="0"/>
    <n v="1"/>
    <x v="0"/>
    <n v="46236"/>
    <n v="29.63"/>
    <x v="1"/>
    <n v="21"/>
    <n v="9"/>
    <x v="1"/>
    <x v="1"/>
  </r>
  <r>
    <s v="2016-01-20"/>
    <s v="2016-02-29"/>
    <s v="2016-03-04"/>
    <s v="2016-03-04"/>
    <x v="13"/>
    <n v="44"/>
    <s v="CHITTAGONG"/>
    <s v="FOB"/>
    <x v="0"/>
    <n v="1"/>
    <m/>
    <s v="RAILWAY"/>
    <s v="GDAŃSK"/>
    <s v="1"/>
    <s v="20376/2015/27"/>
    <n v="54"/>
    <s v="SS16"/>
    <s v="TRANSFIGURE CLOTHING (AGENT)"/>
    <s v="CONSOLIDATION"/>
    <m/>
    <n v="1"/>
    <n v="2965"/>
    <m/>
    <m/>
    <m/>
    <x v="0"/>
    <n v="54205"/>
    <n v="39.200000000000003"/>
    <x v="1"/>
    <n v="27"/>
    <n v="12"/>
    <x v="1"/>
    <x v="1"/>
  </r>
  <r>
    <s v="2016-01-20"/>
    <s v="2016-02-29"/>
    <s v="2016-03-04"/>
    <s v="2016-03-04"/>
    <x v="13"/>
    <n v="44"/>
    <s v="CHITTAGONG"/>
    <s v="FOB"/>
    <x v="0"/>
    <n v="1"/>
    <s v="GESU5591868"/>
    <s v="TRUCK"/>
    <s v="GDAŃSK"/>
    <s v="1"/>
    <s v="19692/2015/3"/>
    <n v="54"/>
    <s v="SS16"/>
    <s v="ZEMTEX EXPORT LTD"/>
    <s v="CONSOLIDATION"/>
    <m/>
    <n v="1"/>
    <n v="904"/>
    <n v="0"/>
    <n v="0"/>
    <n v="1"/>
    <x v="0"/>
    <n v="19479"/>
    <n v="19.38"/>
    <x v="1"/>
    <n v="14"/>
    <n v="6"/>
    <x v="2"/>
    <x v="1"/>
  </r>
  <r>
    <s v="2016-01-20"/>
    <s v="2016-02-29"/>
    <s v="2016-03-04"/>
    <s v="2016-03-04"/>
    <x v="13"/>
    <n v="44"/>
    <s v="CHITTAGONG"/>
    <s v="FOB"/>
    <x v="0"/>
    <n v="1"/>
    <m/>
    <s v="TRUCK"/>
    <s v="GDAŃSK"/>
    <s v="1"/>
    <s v="20376/2015/26"/>
    <n v="54"/>
    <s v="SS16"/>
    <s v="TRANSFIGURE CLOTHING (AGENT)"/>
    <s v="CONSOLIDATION"/>
    <m/>
    <n v="1"/>
    <n v="2172"/>
    <m/>
    <m/>
    <m/>
    <x v="0"/>
    <n v="37590"/>
    <n v="31.68"/>
    <x v="1"/>
    <n v="22"/>
    <n v="10"/>
    <x v="1"/>
    <x v="1"/>
  </r>
  <r>
    <s v="2016-01-20"/>
    <s v="2016-02-29"/>
    <s v="2016-03-04"/>
    <s v="2016-03-04"/>
    <x v="13"/>
    <n v="44"/>
    <s v="CHITTAGONG"/>
    <s v="FOB"/>
    <x v="0"/>
    <n v="1"/>
    <m/>
    <s v="TRUCK"/>
    <s v="GDAŃSK"/>
    <s v="1"/>
    <s v="25648/2015/5"/>
    <n v="54"/>
    <s v="SS16"/>
    <s v="ASROTEX"/>
    <s v="CONSOLIDATION"/>
    <m/>
    <n v="1"/>
    <n v="198"/>
    <m/>
    <m/>
    <m/>
    <x v="0"/>
    <n v="3502"/>
    <n v="3.59"/>
    <x v="1"/>
    <n v="3"/>
    <n v="1"/>
    <x v="2"/>
    <x v="1"/>
  </r>
  <r>
    <s v="2016-01-21"/>
    <s v="2016-02-27"/>
    <s v="2016-03-01"/>
    <s v="2016-03-01"/>
    <x v="7"/>
    <n v="40"/>
    <s v="FUZHOU"/>
    <s v="FOB"/>
    <x v="0"/>
    <n v="0"/>
    <s v="PONU1943935"/>
    <s v="RAILWAY"/>
    <s v="GDAŃSK"/>
    <s v="1"/>
    <s v="28831/2015/4"/>
    <n v="51"/>
    <s v="SS16"/>
    <s v="XIAMEN BESTWAY"/>
    <s v="FCL"/>
    <m/>
    <n v="1"/>
    <n v="2081"/>
    <n v="0"/>
    <n v="1"/>
    <n v="0"/>
    <x v="2"/>
    <n v="23372"/>
    <n v="49.23"/>
    <x v="0"/>
    <n v="34"/>
    <n v="15"/>
    <x v="0"/>
    <x v="0"/>
  </r>
  <r>
    <s v="2016-01-22"/>
    <s v="2016-01-29"/>
    <s v="2016-01-29"/>
    <s v="2016-01-29"/>
    <x v="26"/>
    <n v="7"/>
    <s v="ISTANBUL"/>
    <s v="FCA"/>
    <x v="2"/>
    <n v="1"/>
    <m/>
    <s v="TRUCK"/>
    <s v="ŁÓDŹ"/>
    <s v="1"/>
    <s v="21779/2015/2"/>
    <n v="54"/>
    <s v="SS16"/>
    <s v="FATIH TEKSTIL SANAYI"/>
    <s v="LCL"/>
    <m/>
    <n v="1"/>
    <n v="210"/>
    <n v="0"/>
    <n v="0"/>
    <n v="0"/>
    <x v="0"/>
    <n v="26458"/>
    <n v="15.12"/>
    <x v="4"/>
    <n v="11"/>
    <n v="5"/>
    <x v="2"/>
    <x v="1"/>
  </r>
  <r>
    <s v="2016-01-22"/>
    <s v="2016-02-17"/>
    <s v="2016-02-23"/>
    <s v="2016-02-23"/>
    <x v="32"/>
    <n v="32"/>
    <s v="ŁÓDŹ"/>
    <s v="DDU"/>
    <x v="0"/>
    <n v="0"/>
    <s v="BEAU2361782"/>
    <s v="TRUCK"/>
    <s v="HAMBURG"/>
    <s v="1"/>
    <s v="20214/2015/3"/>
    <n v="54"/>
    <s v="SS16"/>
    <s v="LICHEE APPAREL (AGENT)"/>
    <s v="FCL"/>
    <m/>
    <n v="1"/>
    <n v="1622"/>
    <n v="1"/>
    <n v="0"/>
    <n v="0"/>
    <x v="1"/>
    <n v="28059"/>
    <n v="30.32"/>
    <x v="2"/>
    <n v="21"/>
    <n v="9"/>
    <x v="1"/>
    <x v="1"/>
  </r>
  <r>
    <s v="2016-01-22"/>
    <s v="2016-02-23"/>
    <s v="2016-02-29"/>
    <s v="2016-02-29"/>
    <x v="0"/>
    <n v="38"/>
    <s v="NINGBO"/>
    <s v="FOB"/>
    <x v="0"/>
    <n v="1"/>
    <s v="NYKU3445283"/>
    <s v="TRUCK"/>
    <s v="HAMBURG"/>
    <s v="1"/>
    <s v="20632/2015/3"/>
    <n v="54"/>
    <s v="SS16"/>
    <s v="NINGBO JAGOO TRADING"/>
    <s v="CONSOLIDATION"/>
    <m/>
    <n v="1"/>
    <n v="290"/>
    <n v="1"/>
    <n v="0"/>
    <n v="0"/>
    <x v="1"/>
    <n v="5448"/>
    <n v="8.9600000000000009"/>
    <x v="0"/>
    <n v="6"/>
    <n v="3"/>
    <x v="2"/>
    <x v="1"/>
  </r>
  <r>
    <s v="2016-01-22"/>
    <s v="2016-02-23"/>
    <s v="2016-02-29"/>
    <s v="2016-02-29"/>
    <x v="0"/>
    <n v="38"/>
    <s v="NINGBO"/>
    <s v="FOB"/>
    <x v="0"/>
    <n v="1"/>
    <m/>
    <s v="TRUCK"/>
    <s v="HAMBURG"/>
    <s v="1"/>
    <s v="26514/2015/3"/>
    <n v="52"/>
    <s v="SS16"/>
    <s v="NINGBO HAITIAN"/>
    <s v="CONSOLIDATION"/>
    <m/>
    <n v="1"/>
    <n v="34"/>
    <m/>
    <m/>
    <m/>
    <x v="0"/>
    <n v="8541"/>
    <n v="2.06"/>
    <x v="0"/>
    <n v="1"/>
    <n v="1"/>
    <x v="2"/>
    <x v="1"/>
  </r>
  <r>
    <s v="2016-01-22"/>
    <s v="2016-02-29"/>
    <s v="2016-03-03"/>
    <s v="2016-03-03"/>
    <x v="12"/>
    <n v="41"/>
    <s v="SHANGHAI"/>
    <s v="FOB"/>
    <x v="0"/>
    <n v="0"/>
    <s v="HLXU5204858"/>
    <s v="TRUCK"/>
    <s v="GDAŃSK"/>
    <s v="1"/>
    <s v="30271/2015/1"/>
    <n v="54"/>
    <s v="SS16"/>
    <s v="JOC GREAT WALL CORP."/>
    <s v="FCL"/>
    <m/>
    <n v="1"/>
    <n v="842"/>
    <n v="0"/>
    <n v="1"/>
    <n v="0"/>
    <x v="2"/>
    <n v="59825"/>
    <n v="36.82"/>
    <x v="0"/>
    <n v="26"/>
    <n v="11"/>
    <x v="1"/>
    <x v="1"/>
  </r>
  <r>
    <s v="2016-01-22"/>
    <s v="2016-02-29"/>
    <s v="2016-03-03"/>
    <s v="2016-03-03"/>
    <x v="12"/>
    <n v="41"/>
    <s v="SHANGHAI"/>
    <s v="FOB"/>
    <x v="0"/>
    <n v="0"/>
    <s v="HLXU1308026,TCLU9500263"/>
    <s v="TRUCK"/>
    <s v="GDAŃSK"/>
    <s v="1"/>
    <s v="21822/2015/3"/>
    <n v="52"/>
    <s v="SS16"/>
    <s v="ZHENJIANG S&amp;C"/>
    <s v="FCL"/>
    <m/>
    <n v="1"/>
    <n v="2811"/>
    <n v="1"/>
    <n v="0"/>
    <n v="1"/>
    <x v="1"/>
    <n v="47095"/>
    <n v="54.8"/>
    <x v="0"/>
    <n v="38"/>
    <n v="16"/>
    <x v="0"/>
    <x v="0"/>
  </r>
  <r>
    <s v="2016-01-22"/>
    <s v="2016-02-29"/>
    <s v="2016-03-03"/>
    <s v="2016-03-03"/>
    <x v="12"/>
    <n v="41"/>
    <s v="SHANGHAI"/>
    <s v="FOB"/>
    <x v="0"/>
    <n v="1"/>
    <s v="TCLU9500263"/>
    <s v="TRUCK"/>
    <s v="GDAŃSK"/>
    <s v="1"/>
    <s v="19960/2015/4"/>
    <n v="54"/>
    <s v="SS16"/>
    <s v="SUMEC TEXTILE"/>
    <s v="CONSOLIDATION"/>
    <m/>
    <n v="1"/>
    <n v="509"/>
    <n v="0"/>
    <n v="0"/>
    <n v="1"/>
    <x v="0"/>
    <n v="5089"/>
    <n v="11.39"/>
    <x v="0"/>
    <n v="8"/>
    <n v="3"/>
    <x v="2"/>
    <x v="1"/>
  </r>
  <r>
    <s v="2016-01-22"/>
    <s v="2016-02-29"/>
    <s v="2016-03-03"/>
    <s v="2016-03-03"/>
    <x v="12"/>
    <n v="41"/>
    <s v="SHANGHAI"/>
    <s v="FOB"/>
    <x v="0"/>
    <n v="1"/>
    <m/>
    <s v="TRUCK"/>
    <s v="GDAŃSK"/>
    <s v="1"/>
    <s v="61545/SS16/2"/>
    <n v="52"/>
    <s v="SS16"/>
    <s v="EUMETEX COMPANY"/>
    <s v="CONSOLIDATION"/>
    <m/>
    <n v="1"/>
    <n v="2016"/>
    <m/>
    <m/>
    <m/>
    <x v="0"/>
    <n v="33558"/>
    <n v="33.42"/>
    <x v="0"/>
    <n v="23"/>
    <n v="10"/>
    <x v="1"/>
    <x v="1"/>
  </r>
  <r>
    <s v="2016-01-22"/>
    <s v="2016-03-01"/>
    <s v="2016-03-07"/>
    <s v="2016-03-07"/>
    <x v="6"/>
    <n v="45"/>
    <s v="SHANGHAI"/>
    <s v="FOB"/>
    <x v="0"/>
    <n v="0"/>
    <s v="HLXU4380805,HLXU5299468"/>
    <s v="RAILWAY"/>
    <s v="GDAŃSK"/>
    <s v="1"/>
    <s v="62805/SS16/2"/>
    <n v="52"/>
    <s v="SS16"/>
    <s v="SUZHOU QINJIAN I/E"/>
    <s v="FCL"/>
    <m/>
    <n v="1"/>
    <n v="5048"/>
    <n v="0"/>
    <n v="2"/>
    <n v="0"/>
    <x v="0"/>
    <n v="99622"/>
    <n v="100.13"/>
    <x v="0"/>
    <n v="70"/>
    <n v="30"/>
    <x v="4"/>
    <x v="3"/>
  </r>
  <r>
    <s v="2016-01-23"/>
    <s v="2016-01-24"/>
    <s v="2016-02-03"/>
    <s v="2016-02-03"/>
    <x v="30"/>
    <n v="11"/>
    <s v="ŁÓDŹ"/>
    <s v="DDU"/>
    <x v="1"/>
    <n v="1"/>
    <s v="AIR"/>
    <s v="TRUCK"/>
    <s v="FRANKFURT"/>
    <s v="1"/>
    <s v="20231/2015/13"/>
    <n v="54"/>
    <s v="SS16"/>
    <s v="SHUDDHO MODEHAUS (AGENT)"/>
    <s v="AIR"/>
    <n v="1"/>
    <m/>
    <n v="1295"/>
    <n v="0"/>
    <n v="0"/>
    <n v="0"/>
    <x v="0"/>
    <n v="17715"/>
    <n v="33.409999999999997"/>
    <x v="1"/>
    <n v="23"/>
    <n v="10"/>
    <x v="1"/>
    <x v="1"/>
  </r>
  <r>
    <s v="2016-01-23"/>
    <s v="2016-01-24"/>
    <s v="2016-02-12"/>
    <s v="2016-02-12"/>
    <x v="30"/>
    <n v="20"/>
    <s v="ŁÓDŹ"/>
    <s v="DDU"/>
    <x v="1"/>
    <n v="1"/>
    <s v="AIR"/>
    <s v="TRUCK"/>
    <s v="FRANKFURT"/>
    <s v="1"/>
    <s v="20231/2015/15"/>
    <n v="54"/>
    <s v="SS16"/>
    <s v="SHUDDHO MODEHAUS (AGENT)"/>
    <s v="AIR"/>
    <n v="1"/>
    <m/>
    <n v="1273"/>
    <n v="0"/>
    <n v="0"/>
    <n v="0"/>
    <x v="0"/>
    <n v="20344"/>
    <n v="29.55"/>
    <x v="1"/>
    <n v="21"/>
    <n v="9"/>
    <x v="1"/>
    <x v="1"/>
  </r>
  <r>
    <s v="2016-01-23"/>
    <s v="2016-02-04"/>
    <s v="2016-02-09"/>
    <s v="2016-02-09"/>
    <x v="36"/>
    <n v="17"/>
    <s v="ŁÓDŹ"/>
    <s v="DDU"/>
    <x v="1"/>
    <n v="1"/>
    <s v="AIR"/>
    <s v="TRUCK"/>
    <s v="FRANKFURT"/>
    <s v="1"/>
    <s v="20467/2015/20"/>
    <n v="54"/>
    <s v="SS16"/>
    <s v="INNOVATION DESIGN (AGENT)"/>
    <s v="AIR"/>
    <n v="1"/>
    <m/>
    <n v="862"/>
    <n v="0"/>
    <n v="0"/>
    <n v="0"/>
    <x v="0"/>
    <n v="14054"/>
    <n v="19.989999999999998"/>
    <x v="1"/>
    <n v="14"/>
    <n v="6"/>
    <x v="2"/>
    <x v="1"/>
  </r>
  <r>
    <s v="2016-01-23"/>
    <s v="2016-02-27"/>
    <s v="2016-03-01"/>
    <s v="2016-03-01"/>
    <x v="9"/>
    <n v="38"/>
    <s v="CHITTAGONG"/>
    <s v="FOB"/>
    <x v="0"/>
    <n v="1"/>
    <s v="MRKU2154708"/>
    <s v="TRUCK"/>
    <s v="GDAŃSK"/>
    <s v="1"/>
    <s v="20370/2015/6"/>
    <n v="54"/>
    <s v="SS16"/>
    <s v="SAILOR MOON CLOTHING LTD (AGENT)"/>
    <s v="CONSOLIDATION"/>
    <m/>
    <n v="1"/>
    <n v="2747"/>
    <n v="0"/>
    <n v="0"/>
    <n v="1"/>
    <x v="0"/>
    <n v="38960"/>
    <n v="49.13"/>
    <x v="1"/>
    <n v="34"/>
    <n v="15"/>
    <x v="0"/>
    <x v="0"/>
  </r>
  <r>
    <s v="2016-01-23"/>
    <s v="2016-02-27"/>
    <s v="2016-03-01"/>
    <s v="2016-03-01"/>
    <x v="9"/>
    <n v="38"/>
    <s v="CHITTAGONG"/>
    <s v="FOB"/>
    <x v="0"/>
    <n v="1"/>
    <m/>
    <s v="TRUCK"/>
    <s v="GDAŃSK"/>
    <s v="1"/>
    <s v="20376/2015/28"/>
    <n v="54"/>
    <s v="SS16"/>
    <s v="TRANSFIGURE CLOTHING (AGENT)"/>
    <s v="CONSOLIDATION"/>
    <m/>
    <n v="1"/>
    <n v="1520"/>
    <m/>
    <m/>
    <m/>
    <x v="0"/>
    <n v="25736"/>
    <n v="20.22"/>
    <x v="1"/>
    <n v="14"/>
    <n v="6"/>
    <x v="2"/>
    <x v="1"/>
  </r>
  <r>
    <s v="2016-01-23"/>
    <s v="2016-02-27"/>
    <s v="2016-03-02"/>
    <s v="2016-03-02"/>
    <x v="9"/>
    <n v="39"/>
    <s v="CHITTAGONG"/>
    <s v="FOB"/>
    <x v="0"/>
    <n v="1"/>
    <s v="MRKU2206798"/>
    <s v="RAILWAY"/>
    <s v="GDAŃSK"/>
    <s v="1"/>
    <s v="20216/2015/17"/>
    <n v="54"/>
    <s v="SS16"/>
    <s v="FAIR TRADE INT'L (AGENT)"/>
    <s v="CONSOLIDATION"/>
    <m/>
    <n v="1"/>
    <n v="1324"/>
    <n v="0"/>
    <n v="0"/>
    <n v="1"/>
    <x v="0"/>
    <n v="20510"/>
    <n v="24.51"/>
    <x v="1"/>
    <n v="17"/>
    <n v="7"/>
    <x v="1"/>
    <x v="1"/>
  </r>
  <r>
    <s v="2016-01-23"/>
    <s v="2016-02-27"/>
    <s v="2016-03-02"/>
    <s v="2016-03-02"/>
    <x v="9"/>
    <n v="39"/>
    <s v="CHITTAGONG"/>
    <s v="FOB"/>
    <x v="0"/>
    <n v="1"/>
    <m/>
    <s v="RAILWAY"/>
    <s v="GDAŃSK"/>
    <s v="1"/>
    <s v="20376/2015/29"/>
    <n v="54"/>
    <s v="SS16"/>
    <s v="TRANSFIGURE CLOTHING (AGENT)"/>
    <s v="CONSOLIDATION"/>
    <m/>
    <n v="1"/>
    <n v="2484"/>
    <m/>
    <m/>
    <m/>
    <x v="0"/>
    <n v="44554"/>
    <n v="40.86"/>
    <x v="1"/>
    <n v="29"/>
    <n v="12"/>
    <x v="0"/>
    <x v="1"/>
  </r>
  <r>
    <s v="2016-01-23"/>
    <s v="2016-02-27"/>
    <s v="2016-03-02"/>
    <s v="2016-03-02"/>
    <x v="9"/>
    <n v="39"/>
    <s v="CHITTAGONG"/>
    <s v="FOB"/>
    <x v="0"/>
    <n v="1"/>
    <s v="MRKU2283011"/>
    <s v="RAILWAY"/>
    <s v="GDAŃSK"/>
    <s v="1"/>
    <s v="20216/2015/16"/>
    <n v="54"/>
    <s v="SS16"/>
    <s v="FAIR TRADE INT'L (AGENT)"/>
    <s v="CONSOLIDATION"/>
    <m/>
    <n v="1"/>
    <n v="2217"/>
    <n v="0"/>
    <n v="0"/>
    <n v="1"/>
    <x v="0"/>
    <n v="37590"/>
    <n v="49"/>
    <x v="1"/>
    <n v="34"/>
    <n v="15"/>
    <x v="0"/>
    <x v="0"/>
  </r>
  <r>
    <s v="2016-01-23"/>
    <s v="2016-02-27"/>
    <s v="2016-03-02"/>
    <s v="2016-03-02"/>
    <x v="9"/>
    <n v="39"/>
    <s v="CHITTAGONG"/>
    <s v="FOB"/>
    <x v="0"/>
    <n v="1"/>
    <m/>
    <s v="RAILWAY"/>
    <s v="GDAŃSK"/>
    <s v="1"/>
    <s v="28143/2015/1"/>
    <n v="54"/>
    <s v="SS16"/>
    <s v="TEX FASHION GLOBAL (AGENT)"/>
    <s v="CONSOLIDATION"/>
    <m/>
    <n v="1"/>
    <n v="828"/>
    <m/>
    <m/>
    <m/>
    <x v="0"/>
    <n v="12967"/>
    <n v="19.66"/>
    <x v="1"/>
    <n v="14"/>
    <n v="6"/>
    <x v="2"/>
    <x v="1"/>
  </r>
  <r>
    <s v="2016-01-25"/>
    <s v="2016-01-30"/>
    <s v="2016-02-03"/>
    <s v="2016-02-03"/>
    <x v="20"/>
    <n v="9"/>
    <s v="ŁÓDŹ"/>
    <s v="DDU"/>
    <x v="1"/>
    <n v="1"/>
    <s v="AIR"/>
    <s v="TRUCK"/>
    <s v="FRANKFURT"/>
    <s v="1"/>
    <s v="20467/2015/16"/>
    <n v="54"/>
    <s v="SS16"/>
    <s v="INNOVATION DESIGN (AGENT)"/>
    <s v="AIR"/>
    <n v="1"/>
    <m/>
    <n v="567"/>
    <n v="0"/>
    <n v="0"/>
    <n v="0"/>
    <x v="0"/>
    <n v="7927"/>
    <m/>
    <x v="1"/>
    <n v="0"/>
    <n v="0"/>
    <x v="2"/>
    <x v="1"/>
  </r>
  <r>
    <s v="2016-01-25"/>
    <s v="2016-02-18"/>
    <s v="2016-02-22"/>
    <s v="2016-02-22"/>
    <x v="11"/>
    <n v="28"/>
    <s v="MUMBAI"/>
    <s v="FOB"/>
    <x v="0"/>
    <n v="0"/>
    <s v="DFSU4219794"/>
    <s v="TRUCK"/>
    <s v="HAMBURG"/>
    <s v="1"/>
    <s v="20991/2015/12"/>
    <n v="54"/>
    <s v="SS16"/>
    <s v="SANGOTRA FASHIONS"/>
    <s v="FCL"/>
    <m/>
    <n v="1"/>
    <n v="2403"/>
    <n v="0"/>
    <n v="1"/>
    <n v="0"/>
    <x v="2"/>
    <n v="47171"/>
    <n v="54.4"/>
    <x v="2"/>
    <n v="38"/>
    <n v="16"/>
    <x v="0"/>
    <x v="0"/>
  </r>
  <r>
    <s v="2016-01-25"/>
    <s v="2016-02-22"/>
    <s v="2016-02-25"/>
    <s v="2016-02-25"/>
    <x v="8"/>
    <n v="31"/>
    <s v="TUTICORIN"/>
    <s v="FOB"/>
    <x v="0"/>
    <n v="1"/>
    <s v="HLBU1103461"/>
    <s v="TRUCK"/>
    <s v="HAMBURG"/>
    <s v="1"/>
    <s v="20217/2015/4"/>
    <n v="54"/>
    <s v="SS16"/>
    <s v="BLOOM CLOTHING CO. (AGENT)"/>
    <s v="CONSOLIDATION"/>
    <m/>
    <n v="1"/>
    <n v="475"/>
    <n v="1"/>
    <n v="0"/>
    <n v="0"/>
    <x v="1"/>
    <n v="9949"/>
    <n v="16.3"/>
    <x v="2"/>
    <n v="11"/>
    <n v="5"/>
    <x v="2"/>
    <x v="1"/>
  </r>
  <r>
    <s v="2016-01-25"/>
    <s v="2016-02-22"/>
    <s v="2016-02-25"/>
    <s v="2016-02-25"/>
    <x v="8"/>
    <n v="31"/>
    <s v="TUTICORIN"/>
    <s v="FOB"/>
    <x v="0"/>
    <n v="1"/>
    <m/>
    <s v="TRUCK"/>
    <s v="HAMBURG"/>
    <s v="1"/>
    <s v="21025/2015/5"/>
    <n v="54"/>
    <s v="SS16"/>
    <s v="KARTHIKAI TEXTILE"/>
    <s v="CONSOLIDATION"/>
    <m/>
    <n v="1"/>
    <n v="725"/>
    <m/>
    <m/>
    <m/>
    <x v="0"/>
    <n v="14022"/>
    <n v="13.67"/>
    <x v="2"/>
    <n v="10"/>
    <n v="4"/>
    <x v="2"/>
    <x v="1"/>
  </r>
  <r>
    <s v="2016-01-25"/>
    <s v="2016-03-05"/>
    <s v="2016-03-09"/>
    <s v="2016-03-09"/>
    <x v="13"/>
    <n v="44"/>
    <s v="XIAMEN"/>
    <s v="FOB"/>
    <x v="0"/>
    <n v="0"/>
    <s v="MRKU2141700,MRKU2852381,MRKU7346750"/>
    <s v="RAILWAY"/>
    <s v="GDAŃSK"/>
    <s v="1"/>
    <s v="69317/SS16/1"/>
    <n v="51"/>
    <s v="SS16"/>
    <s v="VICAN FOOTWEAR"/>
    <s v="FCL"/>
    <m/>
    <n v="1"/>
    <n v="2563"/>
    <n v="1"/>
    <n v="0"/>
    <n v="2"/>
    <x v="1"/>
    <n v="47812"/>
    <n v="144.75"/>
    <x v="0"/>
    <n v="101"/>
    <n v="43"/>
    <x v="3"/>
    <x v="3"/>
  </r>
  <r>
    <s v="2016-01-25"/>
    <s v="2016-03-05"/>
    <s v="2016-03-10"/>
    <s v="2016-03-10"/>
    <x v="13"/>
    <n v="45"/>
    <s v="XIAMEN"/>
    <s v="FOB"/>
    <x v="0"/>
    <n v="0"/>
    <s v="MSKU6763216"/>
    <s v="RAILWAY"/>
    <s v="GDAŃSK"/>
    <s v="1"/>
    <s v="20194/2015/3"/>
    <n v="54"/>
    <s v="SS16"/>
    <s v="XIAMEN JUSTSUN"/>
    <s v="FCL"/>
    <m/>
    <n v="1"/>
    <n v="2480"/>
    <n v="0"/>
    <n v="1"/>
    <n v="0"/>
    <x v="2"/>
    <n v="28838"/>
    <n v="37.76"/>
    <x v="0"/>
    <n v="26"/>
    <n v="11"/>
    <x v="1"/>
    <x v="1"/>
  </r>
  <r>
    <s v="2016-01-25"/>
    <s v="2016-03-05"/>
    <s v="2016-03-10"/>
    <s v="2016-03-10"/>
    <x v="13"/>
    <n v="45"/>
    <s v="XIAMEN"/>
    <s v="FOB"/>
    <x v="0"/>
    <n v="0"/>
    <s v="PONU1732526"/>
    <s v="RAILWAY"/>
    <s v="GDAŃSK"/>
    <s v="1"/>
    <s v="20368/2015/3"/>
    <n v="54"/>
    <s v="SS16"/>
    <s v="XIAMEN HALO WORLD"/>
    <s v="FCL"/>
    <m/>
    <n v="1"/>
    <n v="1699"/>
    <n v="0"/>
    <n v="1"/>
    <n v="0"/>
    <x v="2"/>
    <n v="26449"/>
    <n v="40.46"/>
    <x v="0"/>
    <n v="28"/>
    <n v="12"/>
    <x v="1"/>
    <x v="1"/>
  </r>
  <r>
    <s v="2016-01-26"/>
    <s v="2016-02-27"/>
    <s v="2016-03-01"/>
    <s v="2016-03-01"/>
    <x v="0"/>
    <n v="35"/>
    <s v="CHITTAGONG"/>
    <s v="FOB"/>
    <x v="0"/>
    <n v="1"/>
    <s v="MRKU4040197"/>
    <s v="TRUCK"/>
    <s v="GDAŃSK"/>
    <s v="1"/>
    <s v="20376/2015/30"/>
    <n v="54"/>
    <s v="SS16"/>
    <s v="TRANSFIGURE CLOTHING (AGENT)"/>
    <s v="CONSOLIDATION"/>
    <m/>
    <n v="1"/>
    <n v="2662"/>
    <n v="0"/>
    <n v="0"/>
    <n v="1"/>
    <x v="0"/>
    <n v="75502"/>
    <n v="53.29"/>
    <x v="1"/>
    <n v="37"/>
    <n v="16"/>
    <x v="0"/>
    <x v="0"/>
  </r>
  <r>
    <s v="2016-01-26"/>
    <s v="2016-02-27"/>
    <s v="2016-03-01"/>
    <s v="2016-03-01"/>
    <x v="0"/>
    <n v="35"/>
    <s v="CHITTAGONG"/>
    <s v="FOB"/>
    <x v="0"/>
    <n v="1"/>
    <s v=" "/>
    <s v="TRUCK"/>
    <s v="GDAŃSK"/>
    <s v="1"/>
    <s v="20376/2015/33"/>
    <n v="54"/>
    <s v="SS16"/>
    <s v="TRANSFIGURE CLOTHING (AGENT)"/>
    <s v="CONSOLIDATION"/>
    <m/>
    <n v="1"/>
    <n v="854"/>
    <m/>
    <m/>
    <m/>
    <x v="0"/>
    <n v="17696"/>
    <n v="13.32"/>
    <x v="1"/>
    <n v="9"/>
    <n v="4"/>
    <x v="2"/>
    <x v="1"/>
  </r>
  <r>
    <s v="2016-01-26"/>
    <s v="2016-02-27"/>
    <s v="2016-03-01"/>
    <s v="2016-03-01"/>
    <x v="0"/>
    <n v="35"/>
    <s v="NINGBO"/>
    <s v="FOB"/>
    <x v="0"/>
    <n v="0"/>
    <s v="MSKU0946333"/>
    <s v="RAILWAY"/>
    <s v="GDAŃSK"/>
    <s v="1"/>
    <s v="61445/SS16/1"/>
    <n v="51"/>
    <s v="SS16"/>
    <s v="ZHEJIANG TAIZHOU"/>
    <s v="FCL"/>
    <m/>
    <n v="1"/>
    <n v="1284"/>
    <n v="0"/>
    <n v="0"/>
    <n v="1"/>
    <x v="0"/>
    <n v="16964"/>
    <n v="60.87"/>
    <x v="0"/>
    <n v="43"/>
    <n v="18"/>
    <x v="0"/>
    <x v="0"/>
  </r>
  <r>
    <s v="2016-01-26"/>
    <s v="2016-02-27"/>
    <s v="2016-03-01"/>
    <s v="2016-03-01"/>
    <x v="0"/>
    <n v="35"/>
    <s v="NINGBO"/>
    <s v="FOB"/>
    <x v="0"/>
    <n v="0"/>
    <s v="PONU1479336"/>
    <s v="TRUCK"/>
    <s v="GDAŃSK"/>
    <s v="1"/>
    <s v="24125/2015/3"/>
    <n v="54"/>
    <s v="SS16"/>
    <s v="SHAOXING GOLDEN WAVE"/>
    <s v="FCL"/>
    <m/>
    <n v="1"/>
    <n v="1576"/>
    <n v="0"/>
    <n v="1"/>
    <n v="0"/>
    <x v="2"/>
    <n v="30915"/>
    <n v="58.45"/>
    <x v="0"/>
    <n v="41"/>
    <n v="18"/>
    <x v="0"/>
    <x v="0"/>
  </r>
  <r>
    <s v="2016-01-26"/>
    <s v="2016-02-27"/>
    <s v="2016-03-03"/>
    <s v="2016-03-03"/>
    <x v="0"/>
    <n v="37"/>
    <s v="NINGBO"/>
    <s v="FOB"/>
    <x v="0"/>
    <n v="0"/>
    <s v="MSKU7884824,MSKU8415333,TCLU5020224"/>
    <s v="RAILWAY"/>
    <s v="GDAŃSK"/>
    <s v="1"/>
    <s v="34782/2015/2"/>
    <n v="51"/>
    <s v="SS16"/>
    <s v="VICAN FOOTWEAR"/>
    <s v="FCL"/>
    <m/>
    <n v="1"/>
    <n v="1726"/>
    <n v="1"/>
    <n v="0"/>
    <n v="2"/>
    <x v="1"/>
    <n v="20570"/>
    <n v="154.41"/>
    <x v="0"/>
    <n v="108"/>
    <n v="46"/>
    <x v="4"/>
    <x v="3"/>
  </r>
  <r>
    <s v="2016-01-26"/>
    <s v="2016-02-27"/>
    <s v="2016-03-07"/>
    <s v="2016-03-07"/>
    <x v="0"/>
    <n v="41"/>
    <s v="CHITTAGONG"/>
    <s v="FOB"/>
    <x v="0"/>
    <n v="1"/>
    <s v="MRKU3149347"/>
    <s v="RAILWAY"/>
    <s v="GDAŃSK"/>
    <s v="1"/>
    <s v="20808/2015/4"/>
    <n v="54"/>
    <s v="SS16"/>
    <s v="FASHION WEAR INT'L (AGENT)"/>
    <s v="CONSOLIDATION"/>
    <m/>
    <n v="1"/>
    <n v="2598"/>
    <n v="0"/>
    <n v="0"/>
    <n v="1"/>
    <x v="0"/>
    <n v="50734"/>
    <n v="25.53"/>
    <x v="1"/>
    <n v="18"/>
    <n v="8"/>
    <x v="1"/>
    <x v="1"/>
  </r>
  <r>
    <s v="2016-01-26"/>
    <s v="2016-02-27"/>
    <s v="2016-03-07"/>
    <s v="2016-03-07"/>
    <x v="0"/>
    <n v="41"/>
    <s v="CHITTAGONG"/>
    <s v="FOB"/>
    <x v="0"/>
    <n v="1"/>
    <m/>
    <s v="RAILWAY"/>
    <s v="GDAŃSK"/>
    <s v="1"/>
    <s v="25648/2015/2"/>
    <n v="54"/>
    <s v="SS16"/>
    <s v="ASROTEX"/>
    <s v="CONSOLIDATION"/>
    <m/>
    <n v="1"/>
    <n v="2352"/>
    <m/>
    <m/>
    <m/>
    <x v="0"/>
    <n v="42436"/>
    <n v="28.3"/>
    <x v="1"/>
    <n v="20"/>
    <n v="8"/>
    <x v="1"/>
    <x v="1"/>
  </r>
  <r>
    <s v="2016-01-26"/>
    <s v="2016-02-27"/>
    <s v="2016-03-07"/>
    <s v="2016-03-07"/>
    <x v="0"/>
    <n v="41"/>
    <s v="CHITTAGONG"/>
    <s v="FOB"/>
    <x v="0"/>
    <n v="1"/>
    <m/>
    <s v="RAILWAY"/>
    <s v="GDAŃSK"/>
    <s v="1"/>
    <s v="29296/2015/3"/>
    <n v="54"/>
    <s v="SS16"/>
    <s v="COTTON ZONE LTD."/>
    <s v="CONSOLIDATION"/>
    <m/>
    <n v="1"/>
    <n v="1009"/>
    <m/>
    <m/>
    <m/>
    <x v="0"/>
    <n v="19705"/>
    <n v="15.39"/>
    <x v="1"/>
    <n v="11"/>
    <n v="5"/>
    <x v="2"/>
    <x v="1"/>
  </r>
  <r>
    <s v="2016-01-26"/>
    <s v="2016-02-27"/>
    <s v="2016-03-07"/>
    <s v="2016-03-07"/>
    <x v="0"/>
    <n v="41"/>
    <s v="CHITTAGONG"/>
    <s v="FOB"/>
    <x v="0"/>
    <n v="1"/>
    <s v="PONU8257243"/>
    <s v="RAILWAY"/>
    <s v="GDAŃSK"/>
    <s v="1"/>
    <s v="20216/2015/20"/>
    <n v="54"/>
    <s v="SS16"/>
    <s v="FAIR TRADE INT'L (AGENT)"/>
    <s v="CONSOLIDATION"/>
    <m/>
    <n v="1"/>
    <n v="1692"/>
    <n v="0"/>
    <n v="0"/>
    <n v="1"/>
    <x v="0"/>
    <n v="32042"/>
    <n v="52.47"/>
    <x v="1"/>
    <n v="37"/>
    <n v="16"/>
    <x v="0"/>
    <x v="0"/>
  </r>
  <r>
    <s v="2016-01-26"/>
    <s v="2016-02-27"/>
    <s v="2016-03-07"/>
    <s v="2016-03-07"/>
    <x v="0"/>
    <n v="41"/>
    <s v="CHITTAGONG"/>
    <s v="FOB"/>
    <x v="0"/>
    <n v="1"/>
    <m/>
    <s v="RAILWAY"/>
    <s v="GDAŃSK"/>
    <s v="1"/>
    <s v="22847/2015/6"/>
    <n v="54"/>
    <s v="SS16"/>
    <s v="FASHIONTEX (AGENT)"/>
    <s v="CONSOLIDATION"/>
    <m/>
    <n v="1"/>
    <n v="724"/>
    <m/>
    <m/>
    <m/>
    <x v="0"/>
    <n v="11744"/>
    <n v="16.37"/>
    <x v="1"/>
    <n v="11"/>
    <n v="5"/>
    <x v="2"/>
    <x v="1"/>
  </r>
  <r>
    <s v="2016-01-26"/>
    <s v="2016-02-27"/>
    <s v="2016-03-08"/>
    <s v="2016-03-08"/>
    <x v="0"/>
    <n v="42"/>
    <s v="CHITTAGONG"/>
    <s v="FOB"/>
    <x v="0"/>
    <n v="1"/>
    <s v="MSKU8297987"/>
    <s v="TRUCK"/>
    <s v="GDAŃSK"/>
    <s v="1"/>
    <s v="20216/2015/19"/>
    <n v="54"/>
    <s v="SS16"/>
    <s v="FAIR TRADE INT'L (AGENT)"/>
    <s v="CONSOLIDATION"/>
    <m/>
    <n v="1"/>
    <n v="536"/>
    <n v="0"/>
    <n v="0"/>
    <n v="1"/>
    <x v="0"/>
    <n v="7486"/>
    <n v="17.8"/>
    <x v="1"/>
    <n v="12"/>
    <n v="5"/>
    <x v="2"/>
    <x v="1"/>
  </r>
  <r>
    <s v="2016-01-26"/>
    <s v="2016-02-27"/>
    <s v="2016-03-08"/>
    <s v="2016-03-08"/>
    <x v="0"/>
    <n v="42"/>
    <s v="CHITTAGONG"/>
    <s v="FOB"/>
    <x v="0"/>
    <n v="1"/>
    <m/>
    <s v="TRUCK"/>
    <s v="GDAŃSK"/>
    <s v="1"/>
    <s v="20370/2015/7"/>
    <n v="54"/>
    <s v="SS16"/>
    <s v="SAILOR MOON CLOTHING LTD (AGENT)"/>
    <s v="CONSOLIDATION"/>
    <m/>
    <n v="1"/>
    <n v="1107"/>
    <m/>
    <m/>
    <m/>
    <x v="0"/>
    <n v="18911"/>
    <n v="25.27"/>
    <x v="1"/>
    <n v="18"/>
    <n v="8"/>
    <x v="1"/>
    <x v="1"/>
  </r>
  <r>
    <s v="2016-01-26"/>
    <s v="2016-02-27"/>
    <s v="2016-03-08"/>
    <s v="2016-03-08"/>
    <x v="0"/>
    <n v="42"/>
    <s v="CHITTAGONG"/>
    <s v="FOB"/>
    <x v="0"/>
    <n v="1"/>
    <m/>
    <s v="TRUCK"/>
    <s v="GDAŃSK"/>
    <s v="1"/>
    <s v="20376/2015/31"/>
    <n v="54"/>
    <s v="SS16"/>
    <s v="TRANSFIGURE CLOTHING (AGENT)"/>
    <s v="CONSOLIDATION"/>
    <m/>
    <n v="1"/>
    <n v="247"/>
    <m/>
    <m/>
    <m/>
    <x v="0"/>
    <n v="3624"/>
    <n v="5.44"/>
    <x v="1"/>
    <n v="4"/>
    <n v="2"/>
    <x v="2"/>
    <x v="1"/>
  </r>
  <r>
    <s v="2016-01-26"/>
    <s v="2016-02-27"/>
    <s v="2016-03-08"/>
    <s v="2016-03-08"/>
    <x v="0"/>
    <n v="42"/>
    <s v="CHITTAGONG"/>
    <s v="FOB"/>
    <x v="0"/>
    <n v="1"/>
    <m/>
    <s v="TRUCK"/>
    <s v="GDAŃSK"/>
    <s v="1"/>
    <s v="20376/2015/32"/>
    <n v="54"/>
    <s v="SS16"/>
    <s v="TRANSFIGURE CLOTHING (AGENT)"/>
    <s v="CONSOLIDATION"/>
    <m/>
    <n v="1"/>
    <n v="593"/>
    <m/>
    <m/>
    <m/>
    <x v="0"/>
    <n v="11357"/>
    <n v="12.05"/>
    <x v="1"/>
    <n v="8"/>
    <n v="4"/>
    <x v="2"/>
    <x v="1"/>
  </r>
  <r>
    <s v="2016-01-26"/>
    <s v="2016-02-27"/>
    <s v="2016-03-08"/>
    <s v="2016-03-08"/>
    <x v="0"/>
    <n v="42"/>
    <s v="CHITTAGONG"/>
    <s v="FOB"/>
    <x v="0"/>
    <n v="1"/>
    <m/>
    <s v="TRUCK"/>
    <s v="GDAŃSK"/>
    <s v="1"/>
    <s v="32727/2015/1"/>
    <n v="54"/>
    <s v="SS16"/>
    <s v="ALEMA TEXTILE LTD."/>
    <s v="CONSOLIDATION"/>
    <m/>
    <n v="1"/>
    <n v="727"/>
    <m/>
    <m/>
    <m/>
    <x v="0"/>
    <n v="11772"/>
    <n v="7.36"/>
    <x v="1"/>
    <n v="5"/>
    <n v="2"/>
    <x v="2"/>
    <x v="1"/>
  </r>
  <r>
    <s v="2016-01-28"/>
    <s v="2016-02-01"/>
    <s v="2016-02-03"/>
    <s v="2016-02-03"/>
    <x v="22"/>
    <n v="6"/>
    <s v="ŁÓDŹ"/>
    <s v="DDU"/>
    <x v="1"/>
    <n v="1"/>
    <s v="AIR"/>
    <s v="TRUCK"/>
    <s v="WARSZAWA"/>
    <s v="1"/>
    <s v="20991/2015/7"/>
    <n v="54"/>
    <s v="SS16"/>
    <s v="SANGOTRA FASHIONS"/>
    <s v="AIR"/>
    <n v="1"/>
    <m/>
    <n v="808"/>
    <n v="0"/>
    <n v="0"/>
    <n v="0"/>
    <x v="0"/>
    <n v="13511"/>
    <m/>
    <x v="2"/>
    <n v="0"/>
    <n v="0"/>
    <x v="2"/>
    <x v="1"/>
  </r>
  <r>
    <s v="2016-01-28"/>
    <s v="2016-02-27"/>
    <s v="2016-03-01"/>
    <s v="2016-03-01"/>
    <x v="4"/>
    <n v="33"/>
    <s v="SHENZHEN"/>
    <s v="FOB"/>
    <x v="0"/>
    <n v="0"/>
    <s v="MSKU6686927"/>
    <s v="TRUCK"/>
    <s v="GDAŃSK"/>
    <s v="1"/>
    <s v="62923/SS16/1"/>
    <n v="51"/>
    <s v="SS16"/>
    <s v="NIKOO COMPANY LTD."/>
    <s v="FCL"/>
    <m/>
    <n v="1"/>
    <n v="1001"/>
    <n v="0"/>
    <n v="1"/>
    <n v="0"/>
    <x v="2"/>
    <n v="9933"/>
    <n v="33.51"/>
    <x v="0"/>
    <n v="23"/>
    <n v="10"/>
    <x v="1"/>
    <x v="1"/>
  </r>
  <r>
    <s v="2016-01-29"/>
    <s v="2016-03-07"/>
    <s v="2016-03-11"/>
    <s v="2016-03-11"/>
    <x v="12"/>
    <n v="42"/>
    <s v="SHANGHAI"/>
    <s v="FOB"/>
    <x v="0"/>
    <n v="0"/>
    <s v="HLBU1485831"/>
    <s v="RAILWAY"/>
    <s v="GDAŃSK"/>
    <s v="1"/>
    <s v="41156/2015/1"/>
    <n v="51"/>
    <s v="SS16"/>
    <s v="ANHUI TECHNOLOGY I/E"/>
    <s v="FCL"/>
    <m/>
    <n v="1"/>
    <n v="2001"/>
    <n v="0"/>
    <n v="0"/>
    <n v="1"/>
    <x v="0"/>
    <n v="20366"/>
    <n v="56.37"/>
    <x v="0"/>
    <n v="39"/>
    <n v="17"/>
    <x v="0"/>
    <x v="0"/>
  </r>
  <r>
    <s v="2016-01-29"/>
    <s v="2016-03-07"/>
    <s v="2016-03-11"/>
    <s v="2016-03-11"/>
    <x v="12"/>
    <n v="42"/>
    <s v="SHANGHAI"/>
    <s v="FOB"/>
    <x v="0"/>
    <n v="0"/>
    <s v="IPXU3570183"/>
    <s v="TRUCK"/>
    <s v="GDAŃSK"/>
    <s v="1"/>
    <s v="21252/2015/4"/>
    <n v="52"/>
    <s v="SS16"/>
    <s v="SUZHOU QINJIAN I/E"/>
    <s v="FCL"/>
    <m/>
    <n v="1"/>
    <n v="1198"/>
    <n v="1"/>
    <n v="0"/>
    <n v="0"/>
    <x v="1"/>
    <n v="23805"/>
    <n v="24.14"/>
    <x v="0"/>
    <n v="17"/>
    <n v="7"/>
    <x v="1"/>
    <x v="1"/>
  </r>
  <r>
    <s v="2016-01-29"/>
    <s v="2016-03-07"/>
    <s v="2016-03-11"/>
    <s v="2016-03-11"/>
    <x v="12"/>
    <n v="42"/>
    <s v="SHANGHAI"/>
    <s v="FOB"/>
    <x v="0"/>
    <n v="1"/>
    <s v="FSCU4441739"/>
    <s v="RAILWAY"/>
    <s v="GDAŃSK"/>
    <s v="1"/>
    <s v="19960/2015/6"/>
    <n v="54"/>
    <s v="SS16"/>
    <s v="SUMEC TEXTILE"/>
    <s v="CONSOLIDATION"/>
    <m/>
    <n v="1"/>
    <n v="351"/>
    <n v="0"/>
    <n v="1"/>
    <n v="0"/>
    <x v="2"/>
    <n v="3665"/>
    <n v="12.53"/>
    <x v="0"/>
    <n v="9"/>
    <n v="4"/>
    <x v="2"/>
    <x v="1"/>
  </r>
  <r>
    <s v="2016-01-29"/>
    <s v="2016-03-07"/>
    <s v="2016-03-11"/>
    <s v="2016-03-11"/>
    <x v="12"/>
    <n v="42"/>
    <s v="SHANGHAI"/>
    <s v="FOB"/>
    <x v="0"/>
    <n v="1"/>
    <m/>
    <s v="RAILWAY"/>
    <s v="GDAŃSK"/>
    <s v="1"/>
    <s v="21822/2015/6"/>
    <n v="52"/>
    <s v="SS16"/>
    <s v="ZHENJIANG S&amp;C"/>
    <s v="CONSOLIDATION"/>
    <m/>
    <n v="1"/>
    <n v="1270"/>
    <m/>
    <m/>
    <m/>
    <x v="0"/>
    <n v="20923"/>
    <n v="22.62"/>
    <x v="0"/>
    <n v="16"/>
    <n v="7"/>
    <x v="1"/>
    <x v="1"/>
  </r>
  <r>
    <s v="2016-01-29"/>
    <s v="2016-03-07"/>
    <s v="2016-03-11"/>
    <s v="2016-03-11"/>
    <x v="12"/>
    <n v="42"/>
    <s v="SHANGHAI"/>
    <s v="FOB"/>
    <x v="0"/>
    <n v="1"/>
    <m/>
    <s v="RAILWAY"/>
    <s v="GDAŃSK"/>
    <s v="1"/>
    <s v="29139/2015/1"/>
    <n v="54"/>
    <s v="SS16"/>
    <s v="ANHUI TECHNOLOGY I/E"/>
    <s v="CONSOLIDATION"/>
    <m/>
    <n v="1"/>
    <n v="204"/>
    <m/>
    <m/>
    <m/>
    <x v="0"/>
    <n v="1601"/>
    <n v="6.25"/>
    <x v="0"/>
    <n v="4"/>
    <n v="2"/>
    <x v="2"/>
    <x v="1"/>
  </r>
  <r>
    <s v="2016-01-30"/>
    <s v="2016-02-02"/>
    <s v="2016-02-15"/>
    <s v="2016-02-15"/>
    <x v="21"/>
    <n v="16"/>
    <s v="ŁÓDŹ"/>
    <s v="DDU"/>
    <x v="1"/>
    <n v="1"/>
    <s v="AIR"/>
    <s v="TRUCK"/>
    <s v="WARSZAWA"/>
    <s v="1"/>
    <s v="20228/2015/7"/>
    <n v="54"/>
    <s v="SS16"/>
    <s v="BONDED FASHION LTD."/>
    <s v="AIR"/>
    <n v="1"/>
    <m/>
    <n v="684"/>
    <m/>
    <m/>
    <m/>
    <x v="0"/>
    <n v="12363"/>
    <n v="16"/>
    <x v="1"/>
    <n v="11"/>
    <n v="5"/>
    <x v="2"/>
    <x v="1"/>
  </r>
  <r>
    <s v="2016-01-30"/>
    <s v="2016-03-05"/>
    <s v="2016-03-09"/>
    <s v="2016-03-09"/>
    <x v="9"/>
    <n v="39"/>
    <s v="CHITTAGONG"/>
    <s v="FOB"/>
    <x v="0"/>
    <n v="0"/>
    <s v="MSKU9784589"/>
    <s v="RAILWAY"/>
    <s v="GDAŃSK"/>
    <s v="1"/>
    <s v="21146/2015/3"/>
    <n v="54"/>
    <s v="SS16"/>
    <s v="N.T.APPARELS LTD."/>
    <s v="FCL"/>
    <m/>
    <n v="1"/>
    <n v="1439"/>
    <n v="0"/>
    <n v="0"/>
    <n v="1"/>
    <x v="0"/>
    <n v="29217"/>
    <n v="67"/>
    <x v="1"/>
    <n v="47"/>
    <n v="20"/>
    <x v="0"/>
    <x v="0"/>
  </r>
  <r>
    <s v="2016-01-30"/>
    <s v="2016-03-05"/>
    <s v="2016-03-09"/>
    <s v="2016-03-09"/>
    <x v="9"/>
    <n v="39"/>
    <s v="CHITTAGONG"/>
    <s v="FOB"/>
    <x v="0"/>
    <n v="1"/>
    <s v="MSKU6650056"/>
    <s v="RAILWAY"/>
    <s v="GDAŃSK"/>
    <s v="1"/>
    <s v="20216/2015/21"/>
    <n v="54"/>
    <s v="SS16"/>
    <s v="FAIR TRADE INT'L (AGENT)"/>
    <s v="CONSOLIDATION"/>
    <m/>
    <n v="1"/>
    <n v="1720"/>
    <n v="0"/>
    <n v="1"/>
    <n v="0"/>
    <x v="2"/>
    <n v="31031"/>
    <n v="39.22"/>
    <x v="1"/>
    <n v="27"/>
    <n v="12"/>
    <x v="1"/>
    <x v="1"/>
  </r>
  <r>
    <s v="2016-01-30"/>
    <s v="2016-03-05"/>
    <s v="2016-03-09"/>
    <s v="2016-03-09"/>
    <x v="9"/>
    <n v="39"/>
    <s v="CHITTAGONG"/>
    <s v="FOB"/>
    <x v="0"/>
    <n v="1"/>
    <m/>
    <s v="RAILWAY"/>
    <s v="GDAŃSK"/>
    <s v="1"/>
    <s v="20216/2015/22"/>
    <n v="54"/>
    <s v="SS16"/>
    <s v="FAIR TRADE INT'L (AGENT)"/>
    <s v="CONSOLIDATION"/>
    <m/>
    <n v="1"/>
    <n v="584"/>
    <m/>
    <m/>
    <m/>
    <x v="0"/>
    <n v="7700"/>
    <n v="12.26"/>
    <x v="1"/>
    <n v="9"/>
    <n v="4"/>
    <x v="2"/>
    <x v="1"/>
  </r>
  <r>
    <s v="2016-01-30"/>
    <s v="2016-03-05"/>
    <s v="2016-03-09"/>
    <s v="2016-03-09"/>
    <x v="9"/>
    <n v="39"/>
    <s v="CHITTAGONG"/>
    <s v="FOB"/>
    <x v="0"/>
    <n v="1"/>
    <m/>
    <s v="RAILWAY"/>
    <s v="GDAŃSK"/>
    <s v="1"/>
    <s v="29157/2015/1"/>
    <n v="52"/>
    <s v="SS16"/>
    <s v="TEXZAM INTERNATIONAL (AGENT)"/>
    <s v="CONSOLIDATION"/>
    <m/>
    <n v="1"/>
    <n v="1049"/>
    <m/>
    <m/>
    <m/>
    <x v="0"/>
    <n v="16628"/>
    <n v="7"/>
    <x v="1"/>
    <n v="5"/>
    <n v="2"/>
    <x v="2"/>
    <x v="1"/>
  </r>
  <r>
    <s v="2016-01-30"/>
    <s v="2016-03-05"/>
    <s v="2016-03-09"/>
    <s v="2016-03-09"/>
    <x v="9"/>
    <n v="39"/>
    <s v="CHITTAGONG"/>
    <s v="FOB"/>
    <x v="0"/>
    <n v="1"/>
    <s v="PONU8209538"/>
    <s v="RAILWAY"/>
    <s v="GDAŃSK"/>
    <s v="1"/>
    <s v="21146/2015/2"/>
    <n v="54"/>
    <s v="SS16"/>
    <s v="N.T.APPARELS LTD."/>
    <s v="CONSOLIDATION"/>
    <m/>
    <n v="1"/>
    <n v="1392"/>
    <n v="0"/>
    <n v="0"/>
    <n v="1"/>
    <x v="0"/>
    <n v="32937"/>
    <n v="63.01"/>
    <x v="1"/>
    <n v="44"/>
    <n v="19"/>
    <x v="0"/>
    <x v="0"/>
  </r>
  <r>
    <s v="2016-01-30"/>
    <s v="2016-03-05"/>
    <s v="2016-03-09"/>
    <s v="2016-03-09"/>
    <x v="9"/>
    <n v="39"/>
    <s v="CHITTAGONG"/>
    <s v="FOB"/>
    <x v="0"/>
    <n v="1"/>
    <m/>
    <s v="RAILWAY"/>
    <s v="GDAŃSK"/>
    <s v="1"/>
    <s v="29296/2015/4"/>
    <n v="54"/>
    <s v="SS16"/>
    <s v="COTTON ZONE LTD."/>
    <s v="CONSOLIDATION"/>
    <m/>
    <n v="1"/>
    <n v="208"/>
    <m/>
    <m/>
    <m/>
    <x v="0"/>
    <n v="4600"/>
    <n v="3.96"/>
    <x v="1"/>
    <n v="3"/>
    <n v="1"/>
    <x v="2"/>
    <x v="1"/>
  </r>
  <r>
    <s v="2016-01-31"/>
    <s v="2016-02-24"/>
    <s v="2016-02-29"/>
    <s v="2016-02-29"/>
    <x v="11"/>
    <n v="29"/>
    <s v="MUMBAI"/>
    <s v="FOB"/>
    <x v="0"/>
    <n v="0"/>
    <s v="CMAU8378429"/>
    <s v="TRUCK"/>
    <s v="HAMBURG"/>
    <s v="1"/>
    <s v="20991/2015/4"/>
    <n v="54"/>
    <s v="SS16"/>
    <s v="SANGOTRA FASHIONS"/>
    <s v="FCL"/>
    <m/>
    <n v="1"/>
    <n v="2454"/>
    <n v="0"/>
    <n v="1"/>
    <n v="0"/>
    <x v="2"/>
    <n v="40309"/>
    <n v="54.5"/>
    <x v="2"/>
    <n v="38"/>
    <n v="16"/>
    <x v="0"/>
    <x v="0"/>
  </r>
  <r>
    <s v="2016-01-31"/>
    <s v="2016-02-24"/>
    <s v="2016-03-03"/>
    <s v="2016-03-03"/>
    <x v="11"/>
    <n v="32"/>
    <s v="MUMBAI"/>
    <s v="FOB"/>
    <x v="0"/>
    <n v="0"/>
    <s v="CLHU3781336"/>
    <s v="RAILWAY"/>
    <s v="HAMBURG"/>
    <s v="1"/>
    <s v="20991/2015/13"/>
    <n v="54"/>
    <s v="SS16"/>
    <s v="SANGOTRA FASHIONS"/>
    <s v="FCL"/>
    <m/>
    <n v="1"/>
    <n v="888"/>
    <n v="1"/>
    <n v="0"/>
    <n v="0"/>
    <x v="1"/>
    <n v="12242"/>
    <n v="30"/>
    <x v="2"/>
    <n v="21"/>
    <n v="9"/>
    <x v="1"/>
    <x v="1"/>
  </r>
  <r>
    <s v="2016-02-02"/>
    <s v="2016-02-04"/>
    <s v="2016-02-12"/>
    <s v="2016-02-12"/>
    <x v="19"/>
    <n v="10"/>
    <s v="ŁÓDŹ"/>
    <s v="DDU"/>
    <x v="1"/>
    <n v="1"/>
    <s v="AIR"/>
    <s v="TRUCK"/>
    <s v="FRANKFURT"/>
    <s v="1"/>
    <s v="20808/2015/16"/>
    <n v="54"/>
    <s v="SS16"/>
    <s v="FASHION WEAR INT'L (AGENT)"/>
    <s v="AIR"/>
    <n v="1"/>
    <m/>
    <n v="1757"/>
    <n v="0"/>
    <n v="0"/>
    <n v="0"/>
    <x v="0"/>
    <n v="37076"/>
    <n v="31.47"/>
    <x v="1"/>
    <n v="22"/>
    <n v="9"/>
    <x v="1"/>
    <x v="1"/>
  </r>
  <r>
    <s v="2016-02-02"/>
    <s v="2016-02-04"/>
    <s v="2016-02-12"/>
    <s v="2016-02-12"/>
    <x v="19"/>
    <n v="10"/>
    <s v="ŁÓDŹ"/>
    <s v="DDU"/>
    <x v="1"/>
    <n v="1"/>
    <s v="AIR"/>
    <s v="TRUCK"/>
    <s v="FRANKFURT"/>
    <s v="1"/>
    <s v="21143/2015/6"/>
    <n v="54"/>
    <s v="SS16"/>
    <s v="SEACOTEX FABRICS LTD"/>
    <s v="AIR"/>
    <n v="1"/>
    <m/>
    <n v="500"/>
    <n v="0"/>
    <n v="0"/>
    <n v="0"/>
    <x v="0"/>
    <n v="8989"/>
    <m/>
    <x v="1"/>
    <n v="0"/>
    <n v="0"/>
    <x v="2"/>
    <x v="1"/>
  </r>
  <r>
    <s v="2016-02-02"/>
    <s v="2016-03-05"/>
    <s v="2016-03-11"/>
    <s v="2016-03-11"/>
    <x v="0"/>
    <n v="38"/>
    <s v="NINGBO"/>
    <s v="FOB"/>
    <x v="0"/>
    <n v="1"/>
    <s v="LCL"/>
    <s v="TRUCK"/>
    <s v="HAMBURG"/>
    <s v="1"/>
    <s v="20613/2015/5"/>
    <n v="54"/>
    <s v="SS16"/>
    <s v="VIVID COLOUR"/>
    <s v="LCL"/>
    <m/>
    <n v="1"/>
    <n v="7"/>
    <n v="0"/>
    <n v="0"/>
    <n v="0"/>
    <x v="0"/>
    <n v="650"/>
    <n v="0.8"/>
    <x v="0"/>
    <n v="1"/>
    <n v="0"/>
    <x v="2"/>
    <x v="1"/>
  </r>
  <r>
    <s v="2016-02-02"/>
    <s v="2016-03-05"/>
    <s v="2016-03-11"/>
    <s v="2016-03-11"/>
    <x v="0"/>
    <n v="38"/>
    <s v="NINGBO"/>
    <s v="FOB"/>
    <x v="0"/>
    <n v="1"/>
    <m/>
    <s v="TRUCK"/>
    <s v="HAMBURG"/>
    <s v="1"/>
    <s v="21046/2015/15"/>
    <n v="54"/>
    <s v="SS16"/>
    <s v="NINGBO MIAORUI"/>
    <s v="LCL"/>
    <m/>
    <n v="1"/>
    <n v="428"/>
    <n v="0"/>
    <n v="0"/>
    <n v="0"/>
    <x v="0"/>
    <n v="6732"/>
    <n v="11.26"/>
    <x v="0"/>
    <n v="8"/>
    <n v="3"/>
    <x v="2"/>
    <x v="1"/>
  </r>
  <r>
    <s v="2016-02-02"/>
    <s v="2016-03-07"/>
    <s v="2016-03-11"/>
    <s v="2016-03-11"/>
    <x v="1"/>
    <n v="38"/>
    <s v="XIAMEN"/>
    <s v="FOB"/>
    <x v="0"/>
    <n v="0"/>
    <s v="HLXU1253371"/>
    <m/>
    <s v="HAMBURG"/>
    <s v="1"/>
    <s v="20336/2015/4"/>
    <n v="54"/>
    <s v="SS16"/>
    <s v="QUANZHOU CEREALS O&amp;F"/>
    <s v="FCL"/>
    <m/>
    <n v="1"/>
    <n v="1154"/>
    <n v="1"/>
    <n v="0"/>
    <n v="0"/>
    <x v="1"/>
    <n v="17117"/>
    <n v="20.82"/>
    <x v="0"/>
    <n v="15"/>
    <n v="6"/>
    <x v="1"/>
    <x v="1"/>
  </r>
  <r>
    <s v="2016-02-02"/>
    <s v="2016-03-07"/>
    <s v="2016-03-11"/>
    <s v="2016-03-11"/>
    <x v="1"/>
    <n v="38"/>
    <s v="XIAMEN"/>
    <s v="FOB"/>
    <x v="0"/>
    <n v="0"/>
    <s v="HLXU5388821"/>
    <s v="TRUCK"/>
    <s v="HAMBURG"/>
    <s v="1"/>
    <s v="2524/2016/1"/>
    <n v="54"/>
    <s v="SS16"/>
    <s v="XIAMEN UNI-METAL CO."/>
    <s v="FCL"/>
    <m/>
    <n v="1"/>
    <n v="2283"/>
    <n v="0"/>
    <n v="1"/>
    <n v="0"/>
    <x v="2"/>
    <n v="35442"/>
    <n v="37.090000000000003"/>
    <x v="0"/>
    <n v="26"/>
    <n v="11"/>
    <x v="1"/>
    <x v="1"/>
  </r>
  <r>
    <s v="2016-02-02"/>
    <s v="2016-03-28"/>
    <s v="2016-04-01"/>
    <s v="2016-04-01"/>
    <x v="37"/>
    <n v="59"/>
    <s v="XIAMEN"/>
    <s v="FOB"/>
    <x v="0"/>
    <n v="0"/>
    <s v="HLXU5167902"/>
    <s v="RAILWAY"/>
    <s v="GDAŃSK"/>
    <s v="1"/>
    <s v="20647/2015/4"/>
    <n v="54"/>
    <s v="SS16"/>
    <s v="XIAMEN KINGLAND"/>
    <s v="FCL"/>
    <m/>
    <n v="1"/>
    <n v="4088"/>
    <n v="0"/>
    <n v="1"/>
    <n v="0"/>
    <x v="2"/>
    <n v="64948"/>
    <n v="51.12"/>
    <x v="0"/>
    <n v="36"/>
    <n v="15"/>
    <x v="0"/>
    <x v="0"/>
  </r>
  <r>
    <s v="2016-02-03"/>
    <s v="2016-02-06"/>
    <s v="2016-02-17"/>
    <s v="2016-02-17"/>
    <x v="21"/>
    <n v="14"/>
    <s v="ŁÓDŹ"/>
    <s v="DDU"/>
    <x v="1"/>
    <n v="1"/>
    <s v="AIR"/>
    <s v="TRUCK"/>
    <s v="WARSZAWA"/>
    <s v="1"/>
    <s v="20228/2015/8"/>
    <n v="54"/>
    <s v="SS16"/>
    <s v="BONDED FASHION LTD."/>
    <s v="AIR"/>
    <n v="1"/>
    <m/>
    <n v="461"/>
    <n v="0"/>
    <n v="0"/>
    <n v="0"/>
    <x v="0"/>
    <n v="8699"/>
    <n v="16.920000000000002"/>
    <x v="1"/>
    <n v="12"/>
    <n v="5"/>
    <x v="2"/>
    <x v="1"/>
  </r>
  <r>
    <s v="2016-02-04"/>
    <s v="2016-02-10"/>
    <s v="2016-02-15"/>
    <s v="2016-02-15"/>
    <x v="29"/>
    <n v="11"/>
    <s v="ŁÓDŹ"/>
    <s v="DDU"/>
    <x v="1"/>
    <n v="1"/>
    <s v="AIR"/>
    <s v="TRUCK"/>
    <s v="FRANKFURT"/>
    <s v="1"/>
    <s v="20467/2015/21"/>
    <n v="54"/>
    <s v="SS16"/>
    <s v="INNOVATION DESIGN (AGENT)"/>
    <s v="AIR"/>
    <n v="1"/>
    <m/>
    <n v="504"/>
    <n v="0"/>
    <n v="0"/>
    <n v="0"/>
    <x v="0"/>
    <n v="10497"/>
    <n v="13.83"/>
    <x v="1"/>
    <n v="10"/>
    <n v="4"/>
    <x v="2"/>
    <x v="1"/>
  </r>
  <r>
    <s v="2016-02-05"/>
    <s v="2016-02-08"/>
    <s v="2016-02-11"/>
    <s v="2016-02-11"/>
    <x v="21"/>
    <n v="6"/>
    <s v="ŁÓDŹ"/>
    <s v="DDU"/>
    <x v="1"/>
    <n v="1"/>
    <s v="AIR"/>
    <s v="TRUCK"/>
    <s v="WARSZAWA"/>
    <s v="1"/>
    <s v="20194/2015/5"/>
    <n v="54"/>
    <s v="SS16"/>
    <s v="XIAMEN JUSTSUN"/>
    <s v="AIR"/>
    <n v="1"/>
    <m/>
    <n v="280"/>
    <n v="0"/>
    <n v="0"/>
    <n v="0"/>
    <x v="0"/>
    <n v="3644"/>
    <n v="2.93"/>
    <x v="0"/>
    <n v="2"/>
    <n v="1"/>
    <x v="2"/>
    <x v="1"/>
  </r>
  <r>
    <s v="2016-02-06"/>
    <s v="2016-03-02"/>
    <s v="2016-03-11"/>
    <s v="2016-03-11"/>
    <x v="24"/>
    <n v="34"/>
    <s v="TUTICORIN"/>
    <s v="FOB"/>
    <x v="0"/>
    <n v="1"/>
    <s v="LCL"/>
    <s v="TRUCK"/>
    <s v="HAMBURG"/>
    <s v="1"/>
    <s v="24094/2015/3"/>
    <n v="54"/>
    <s v="SS16"/>
    <s v="SANTEX INC"/>
    <s v="LCL"/>
    <m/>
    <n v="1"/>
    <n v="440"/>
    <n v="0"/>
    <n v="0"/>
    <n v="0"/>
    <x v="0"/>
    <n v="9870"/>
    <n v="14.76"/>
    <x v="2"/>
    <n v="10"/>
    <n v="4"/>
    <x v="2"/>
    <x v="1"/>
  </r>
  <r>
    <s v="2016-02-06"/>
    <s v="2016-03-18"/>
    <s v="2016-03-23"/>
    <s v="2016-03-23"/>
    <x v="17"/>
    <n v="46"/>
    <s v="CHITTAGONG"/>
    <s v="FOB"/>
    <x v="0"/>
    <n v="1"/>
    <s v="TGHU8276950"/>
    <s v="RAILWAY"/>
    <s v="GDAŃSK"/>
    <s v="1"/>
    <s v="20376/2015/34"/>
    <n v="54"/>
    <s v="SS16"/>
    <s v="TRANSFIGURE CLOTHING (AGENT)"/>
    <s v="CONSOLIDATION"/>
    <m/>
    <n v="1"/>
    <n v="282"/>
    <n v="0"/>
    <n v="0"/>
    <n v="1"/>
    <x v="0"/>
    <n v="4414"/>
    <n v="4.4800000000000004"/>
    <x v="1"/>
    <n v="3"/>
    <n v="1"/>
    <x v="2"/>
    <x v="1"/>
  </r>
  <r>
    <s v="2016-02-06"/>
    <s v="2016-03-18"/>
    <s v="2016-03-23"/>
    <s v="2016-03-23"/>
    <x v="17"/>
    <n v="46"/>
    <s v="CHITTAGONG"/>
    <s v="FOB"/>
    <x v="0"/>
    <n v="1"/>
    <m/>
    <s v="RAILWAY"/>
    <s v="GDAŃSK"/>
    <s v="1"/>
    <s v="20376/2015/4"/>
    <n v="54"/>
    <s v="SS16"/>
    <s v="TRANSFIGURE CLOTHING (AGENT)"/>
    <s v="CONSOLIDATION"/>
    <m/>
    <n v="1"/>
    <n v="1160"/>
    <m/>
    <m/>
    <m/>
    <x v="0"/>
    <n v="18618"/>
    <n v="16.91"/>
    <x v="1"/>
    <n v="12"/>
    <n v="5"/>
    <x v="2"/>
    <x v="1"/>
  </r>
  <r>
    <s v="2016-02-06"/>
    <s v="2016-03-18"/>
    <s v="2016-03-23"/>
    <s v="2016-03-23"/>
    <x v="17"/>
    <n v="46"/>
    <s v="CHITTAGONG"/>
    <s v="FOB"/>
    <x v="0"/>
    <n v="1"/>
    <m/>
    <s v="RAILWAY"/>
    <s v="GDAŃSK"/>
    <s v="1"/>
    <s v="20808/2015/21"/>
    <n v="54"/>
    <s v="SS16"/>
    <s v="FASHION WEAR INT'L (AGENT)"/>
    <s v="CONSOLIDATION"/>
    <m/>
    <n v="1"/>
    <n v="3145"/>
    <m/>
    <m/>
    <m/>
    <x v="0"/>
    <n v="77138"/>
    <n v="47.84"/>
    <x v="1"/>
    <n v="33"/>
    <n v="14"/>
    <x v="0"/>
    <x v="1"/>
  </r>
  <r>
    <s v="2016-02-06"/>
    <s v="2016-03-18"/>
    <s v="2016-03-23"/>
    <s v="2016-03-23"/>
    <x v="17"/>
    <n v="46"/>
    <s v="XIAMEN"/>
    <s v="FOB"/>
    <x v="0"/>
    <n v="0"/>
    <s v="MSKU9440285"/>
    <s v="RAILWAY"/>
    <s v="GDAŃSK"/>
    <s v="1"/>
    <s v="34782/2015/6"/>
    <n v="51"/>
    <s v="SS16"/>
    <s v="VICAN FOOTWEAR"/>
    <s v="FCL"/>
    <m/>
    <n v="1"/>
    <n v="1201"/>
    <n v="0"/>
    <n v="0"/>
    <n v="1"/>
    <x v="0"/>
    <n v="13883"/>
    <n v="66.430000000000007"/>
    <x v="0"/>
    <n v="47"/>
    <n v="20"/>
    <x v="0"/>
    <x v="0"/>
  </r>
  <r>
    <s v="2016-02-06"/>
    <s v="2016-03-18"/>
    <s v="2016-03-24"/>
    <s v="2016-03-24"/>
    <x v="17"/>
    <n v="47"/>
    <s v="CHITTAGONG"/>
    <s v="FOB"/>
    <x v="0"/>
    <n v="1"/>
    <s v="MSKU6866111"/>
    <s v="RAILWAY"/>
    <s v="GDAŃSK"/>
    <s v="1"/>
    <s v="20370/2015/8"/>
    <n v="54"/>
    <s v="SS16"/>
    <s v="SAILOR MOON CLOTHING LTD (AGENT)"/>
    <s v="CONSOLIDATION"/>
    <m/>
    <n v="1"/>
    <n v="385"/>
    <n v="0"/>
    <n v="1"/>
    <n v="0"/>
    <x v="2"/>
    <n v="7782"/>
    <n v="9.82"/>
    <x v="1"/>
    <n v="7"/>
    <n v="3"/>
    <x v="2"/>
    <x v="1"/>
  </r>
  <r>
    <s v="2016-02-06"/>
    <s v="2016-03-18"/>
    <s v="2016-03-24"/>
    <s v="2016-03-24"/>
    <x v="17"/>
    <n v="47"/>
    <s v="CHITTAGONG"/>
    <s v="FOB"/>
    <x v="0"/>
    <n v="1"/>
    <m/>
    <s v="RAILWAY"/>
    <s v="GDAŃSK"/>
    <s v="1"/>
    <s v="20808/2015/17"/>
    <n v="54"/>
    <s v="SS16"/>
    <s v="FASHION WEAR INT'L (AGENT)"/>
    <s v="CONSOLIDATION"/>
    <m/>
    <n v="1"/>
    <n v="1981"/>
    <m/>
    <m/>
    <m/>
    <x v="0"/>
    <n v="47682"/>
    <n v="35.380000000000003"/>
    <x v="1"/>
    <n v="25"/>
    <n v="11"/>
    <x v="1"/>
    <x v="1"/>
  </r>
  <r>
    <s v="2016-02-06"/>
    <s v="2016-03-18"/>
    <s v="2016-03-24"/>
    <s v="2016-03-24"/>
    <x v="17"/>
    <n v="47"/>
    <s v="CHITTAGONG"/>
    <s v="FOB"/>
    <x v="0"/>
    <n v="1"/>
    <m/>
    <s v="RAILWAY"/>
    <s v="GDAŃSK"/>
    <s v="1"/>
    <s v="29296/2015/6"/>
    <n v="54"/>
    <s v="SS16"/>
    <s v="COTTON ZONE LTD."/>
    <s v="CONSOLIDATION"/>
    <m/>
    <n v="1"/>
    <n v="429"/>
    <m/>
    <m/>
    <m/>
    <x v="0"/>
    <n v="9200"/>
    <n v="6.52"/>
    <x v="1"/>
    <n v="5"/>
    <n v="2"/>
    <x v="2"/>
    <x v="1"/>
  </r>
  <r>
    <s v="2016-02-07"/>
    <s v="2016-02-09"/>
    <s v="2016-02-12"/>
    <s v="2016-02-12"/>
    <x v="19"/>
    <n v="5"/>
    <s v="ŁÓDŹ"/>
    <s v="DDU"/>
    <x v="1"/>
    <n v="1"/>
    <s v="AIR"/>
    <s v="TRUCK"/>
    <s v="WARSZAWA"/>
    <s v="1"/>
    <s v="20214/2015/11"/>
    <n v="54"/>
    <s v="SS16"/>
    <s v="LICHEE APPAREL (AGENT)"/>
    <s v="AIR"/>
    <n v="1"/>
    <m/>
    <n v="583"/>
    <n v="0"/>
    <n v="0"/>
    <n v="0"/>
    <x v="0"/>
    <n v="8830"/>
    <n v="5.61"/>
    <x v="2"/>
    <n v="4"/>
    <n v="2"/>
    <x v="2"/>
    <x v="1"/>
  </r>
  <r>
    <s v="2016-02-08"/>
    <s v="2016-03-12"/>
    <s v="2016-03-17"/>
    <s v="2016-03-17"/>
    <x v="14"/>
    <n v="38"/>
    <s v="NINGBO"/>
    <s v="FOB"/>
    <x v="0"/>
    <n v="0"/>
    <s v="MRKU0936056"/>
    <s v="RAILWAY"/>
    <s v="GDAŃSK"/>
    <s v="1"/>
    <s v="24125/2015/4"/>
    <n v="54"/>
    <s v="SS16"/>
    <s v="SHAOXING GOLDEN WAVE"/>
    <s v="FCL"/>
    <m/>
    <n v="1"/>
    <n v="1001"/>
    <n v="0"/>
    <n v="1"/>
    <n v="0"/>
    <x v="2"/>
    <n v="18572"/>
    <n v="41.62"/>
    <x v="0"/>
    <n v="29"/>
    <n v="12"/>
    <x v="0"/>
    <x v="1"/>
  </r>
  <r>
    <s v="2016-02-08"/>
    <s v="2016-03-12"/>
    <s v="2016-03-17"/>
    <s v="2016-03-17"/>
    <x v="14"/>
    <n v="38"/>
    <s v="NINGBO"/>
    <s v="FOB"/>
    <x v="0"/>
    <n v="0"/>
    <s v="PONU8086829"/>
    <s v="RAILWAY"/>
    <s v="GDAŃSK"/>
    <s v="1"/>
    <s v="21046/2015/4"/>
    <n v="54"/>
    <s v="SS16"/>
    <s v="NINGBO MIAORUI"/>
    <s v="FCL"/>
    <m/>
    <n v="1"/>
    <n v="2622"/>
    <n v="0"/>
    <n v="0"/>
    <n v="1"/>
    <x v="0"/>
    <n v="52777"/>
    <n v="57.82"/>
    <x v="0"/>
    <n v="40"/>
    <n v="17"/>
    <x v="0"/>
    <x v="0"/>
  </r>
  <r>
    <s v="2016-02-08"/>
    <s v="2016-03-12"/>
    <s v="2016-03-17"/>
    <s v="2016-03-17"/>
    <x v="14"/>
    <n v="38"/>
    <s v="XIAMEN"/>
    <s v="FOB"/>
    <x v="0"/>
    <n v="0"/>
    <s v="MRKU9395055"/>
    <s v="RAILWAY"/>
    <s v="GDAŃSK"/>
    <s v="1"/>
    <s v="29754/2015/7"/>
    <n v="51"/>
    <s v="SS16"/>
    <s v="BOK CO., LTD."/>
    <s v="FCL"/>
    <m/>
    <n v="1"/>
    <n v="581"/>
    <n v="1"/>
    <n v="0"/>
    <n v="0"/>
    <x v="1"/>
    <n v="4939"/>
    <n v="19.62"/>
    <x v="0"/>
    <n v="14"/>
    <n v="6"/>
    <x v="2"/>
    <x v="1"/>
  </r>
  <r>
    <s v="2016-02-08"/>
    <s v="2016-03-28"/>
    <s v="2016-04-01"/>
    <s v="2016-04-01"/>
    <x v="38"/>
    <n v="53"/>
    <s v="NINGBO"/>
    <s v="FOB"/>
    <x v="0"/>
    <n v="0"/>
    <s v="CLHU4436870"/>
    <s v="RAILWAY"/>
    <s v="GDAŃSK"/>
    <s v="1"/>
    <s v="21046/2015/16"/>
    <n v="54"/>
    <s v="SS16"/>
    <s v="NINGBO MIAORUI"/>
    <s v="FCL"/>
    <m/>
    <n v="1"/>
    <n v="2379"/>
    <n v="0"/>
    <n v="1"/>
    <n v="0"/>
    <x v="2"/>
    <n v="44741"/>
    <n v="46.16"/>
    <x v="0"/>
    <n v="32"/>
    <n v="14"/>
    <x v="0"/>
    <x v="1"/>
  </r>
  <r>
    <s v="2016-02-08"/>
    <s v="2016-03-28"/>
    <s v="2016-04-01"/>
    <s v="2016-04-01"/>
    <x v="38"/>
    <n v="53"/>
    <s v="XIAMEN"/>
    <s v="FOB"/>
    <x v="0"/>
    <n v="0"/>
    <s v="GESU3643129"/>
    <s v="RAILWAY"/>
    <s v="GDAŃSK"/>
    <s v="1"/>
    <s v="24550/2015/3"/>
    <n v="54"/>
    <s v="SS16"/>
    <s v="XIAMEN JINMAO LOGIST"/>
    <s v="FCL"/>
    <m/>
    <n v="1"/>
    <n v="576"/>
    <n v="1"/>
    <n v="0"/>
    <n v="0"/>
    <x v="1"/>
    <n v="14480"/>
    <n v="14.69"/>
    <x v="0"/>
    <n v="10"/>
    <n v="4"/>
    <x v="2"/>
    <x v="1"/>
  </r>
  <r>
    <s v="2016-02-08"/>
    <s v="2016-03-28"/>
    <s v="2016-04-04"/>
    <s v="2016-04-04"/>
    <x v="38"/>
    <n v="56"/>
    <s v="XIAMEN"/>
    <s v="FOB"/>
    <x v="0"/>
    <n v="0"/>
    <s v="HLBU1526951"/>
    <s v="RAILWAY"/>
    <s v="GDAŃSK"/>
    <s v="1"/>
    <s v="20647/2015/7"/>
    <n v="54"/>
    <s v="SS16"/>
    <s v="XIAMEN KINGLAND"/>
    <s v="FCL"/>
    <m/>
    <n v="1"/>
    <n v="2248"/>
    <n v="0"/>
    <n v="1"/>
    <n v="0"/>
    <x v="2"/>
    <n v="36624"/>
    <n v="28.2"/>
    <x v="0"/>
    <n v="20"/>
    <n v="8"/>
    <x v="1"/>
    <x v="1"/>
  </r>
  <r>
    <s v="2016-02-09"/>
    <s v="2016-02-12"/>
    <s v="2016-03-02"/>
    <s v="2016-03-02"/>
    <x v="21"/>
    <n v="22"/>
    <s v="ŁÓDŹ"/>
    <s v="DDU"/>
    <x v="1"/>
    <n v="1"/>
    <s v="AIR"/>
    <s v="TRUCK"/>
    <s v="WARSZAWA"/>
    <s v="1"/>
    <s v="20991/2015/16"/>
    <n v="54"/>
    <s v="SS16"/>
    <s v="SANGOTRA FASHIONS"/>
    <s v="AIR"/>
    <n v="1"/>
    <m/>
    <n v="561"/>
    <n v="0"/>
    <n v="0"/>
    <n v="0"/>
    <x v="0"/>
    <n v="9254"/>
    <m/>
    <x v="2"/>
    <n v="0"/>
    <n v="0"/>
    <x v="2"/>
    <x v="1"/>
  </r>
  <r>
    <s v="2016-02-09"/>
    <s v="2016-02-13"/>
    <s v="2016-02-22"/>
    <s v="2016-02-22"/>
    <x v="22"/>
    <n v="13"/>
    <s v="ŁÓDŹ"/>
    <s v="DDU"/>
    <x v="1"/>
    <n v="1"/>
    <s v="AIR"/>
    <s v="TRUCK"/>
    <s v="WARSZAWA"/>
    <s v="1"/>
    <s v="28143/2015/3"/>
    <n v="54"/>
    <s v="SS16"/>
    <s v="TEX FASHION GLOBAL (AGENT)"/>
    <s v="AIR"/>
    <n v="1"/>
    <m/>
    <n v="403"/>
    <n v="0"/>
    <n v="0"/>
    <n v="0"/>
    <x v="0"/>
    <n v="6366"/>
    <n v="5.26"/>
    <x v="1"/>
    <n v="4"/>
    <n v="2"/>
    <x v="2"/>
    <x v="1"/>
  </r>
  <r>
    <s v="2016-02-09"/>
    <s v="2016-03-03"/>
    <s v="2016-03-09"/>
    <s v="2016-03-09"/>
    <x v="18"/>
    <n v="29"/>
    <s v="MUMBAI"/>
    <s v="FOB"/>
    <x v="0"/>
    <n v="0"/>
    <s v="HLXU3144873"/>
    <s v="TRUCK"/>
    <s v="HAMBURG"/>
    <s v="1"/>
    <s v="20991/2015/15"/>
    <n v="54"/>
    <s v="SS16"/>
    <s v="SANGOTRA FASHIONS"/>
    <s v="FCL"/>
    <m/>
    <n v="1"/>
    <n v="560"/>
    <n v="1"/>
    <n v="0"/>
    <n v="0"/>
    <x v="1"/>
    <n v="9461"/>
    <n v="18.3"/>
    <x v="2"/>
    <n v="13"/>
    <n v="5"/>
    <x v="2"/>
    <x v="1"/>
  </r>
  <r>
    <s v="2016-02-09"/>
    <s v="2016-03-18"/>
    <s v="2016-03-23"/>
    <s v="2016-03-23"/>
    <x v="12"/>
    <n v="43"/>
    <s v="XIAMEN"/>
    <s v="FOB"/>
    <x v="0"/>
    <n v="0"/>
    <s v="PONU0109888"/>
    <s v="RAILWAY"/>
    <s v="GDAŃSK"/>
    <s v="1"/>
    <s v="34782/2015/5"/>
    <n v="51"/>
    <s v="SS16"/>
    <s v="VICAN FOOTWEAR"/>
    <s v="FCL"/>
    <m/>
    <n v="1"/>
    <n v="518"/>
    <n v="1"/>
    <n v="0"/>
    <n v="0"/>
    <x v="1"/>
    <n v="4910"/>
    <n v="23.23"/>
    <x v="0"/>
    <n v="16"/>
    <n v="7"/>
    <x v="1"/>
    <x v="1"/>
  </r>
  <r>
    <s v="2016-02-10"/>
    <s v="2016-03-12"/>
    <s v="2016-03-18"/>
    <s v="2016-03-18"/>
    <x v="3"/>
    <n v="37"/>
    <s v="YANTIAN"/>
    <s v="FOB"/>
    <x v="0"/>
    <n v="0"/>
    <s v="MRKU9124330"/>
    <s v="RAILWAY"/>
    <s v="GDAŃSK"/>
    <s v="1"/>
    <s v="32380/2015/6"/>
    <n v="51"/>
    <s v="SS16"/>
    <s v="BEEKO"/>
    <s v="FCL"/>
    <m/>
    <n v="1"/>
    <n v="463"/>
    <n v="1"/>
    <n v="0"/>
    <n v="0"/>
    <x v="1"/>
    <n v="5944"/>
    <n v="20.28"/>
    <x v="0"/>
    <n v="14"/>
    <n v="6"/>
    <x v="2"/>
    <x v="1"/>
  </r>
  <r>
    <s v="2016-02-11"/>
    <s v="2016-02-12"/>
    <s v="2016-02-19"/>
    <s v="2016-02-19"/>
    <x v="30"/>
    <n v="8"/>
    <s v="ŁÓDŹ"/>
    <s v="DDU"/>
    <x v="1"/>
    <n v="1"/>
    <s v="AIR"/>
    <s v="TRUCK"/>
    <s v="FRANKFURT"/>
    <s v="1"/>
    <s v="21143/2015/3"/>
    <n v="54"/>
    <s v="SS16"/>
    <s v="SEACOTEX FABRICS LTD"/>
    <s v="AIR"/>
    <n v="1"/>
    <m/>
    <n v="783"/>
    <n v="0"/>
    <n v="0"/>
    <n v="0"/>
    <x v="0"/>
    <n v="19001"/>
    <m/>
    <x v="1"/>
    <n v="0"/>
    <n v="0"/>
    <x v="2"/>
    <x v="1"/>
  </r>
  <r>
    <s v="2016-02-13"/>
    <s v="2016-02-14"/>
    <s v="2016-02-19"/>
    <s v="2016-02-19"/>
    <x v="30"/>
    <n v="6"/>
    <s v="ŁÓDŹ"/>
    <s v="DDU"/>
    <x v="1"/>
    <n v="1"/>
    <s v="AIR"/>
    <s v="TRUCK"/>
    <s v="FRANKFURT"/>
    <s v="1"/>
    <s v="20216/2015/18"/>
    <n v="54"/>
    <s v="SS16"/>
    <s v="FAIR TRADE INT'L (AGENT)"/>
    <s v="AIR"/>
    <n v="1"/>
    <m/>
    <n v="2760"/>
    <n v="0"/>
    <n v="0"/>
    <n v="0"/>
    <x v="0"/>
    <n v="51827"/>
    <m/>
    <x v="1"/>
    <n v="0"/>
    <n v="0"/>
    <x v="2"/>
    <x v="1"/>
  </r>
  <r>
    <s v="2016-02-13"/>
    <s v="2016-02-15"/>
    <s v="2016-02-26"/>
    <s v="2016-02-26"/>
    <x v="19"/>
    <n v="13"/>
    <s v="ŁÓDŹ"/>
    <s v="DDU"/>
    <x v="1"/>
    <n v="1"/>
    <s v="AIR"/>
    <s v="TRUCK"/>
    <s v="WARSZAWA"/>
    <s v="1"/>
    <s v="21017/2015/4"/>
    <n v="54"/>
    <s v="SS16"/>
    <s v="SEER GLOBAL LTD."/>
    <s v="AIR"/>
    <n v="1"/>
    <m/>
    <n v="276"/>
    <n v="0"/>
    <n v="0"/>
    <n v="0"/>
    <x v="0"/>
    <n v="5349"/>
    <m/>
    <x v="2"/>
    <n v="0"/>
    <n v="0"/>
    <x v="2"/>
    <x v="1"/>
  </r>
  <r>
    <s v="2016-02-14"/>
    <s v="2016-02-15"/>
    <s v="2016-02-19"/>
    <s v="2016-02-19"/>
    <x v="30"/>
    <n v="5"/>
    <s v="ŁÓDŹ"/>
    <s v="DDU"/>
    <x v="1"/>
    <n v="1"/>
    <s v="AIR"/>
    <s v="TRUCK"/>
    <s v="FRANKFURT"/>
    <s v="1"/>
    <s v="20231/2015/2"/>
    <n v="54"/>
    <s v="SS16"/>
    <s v="SHUDDHO MODEHAUS (AGENT)"/>
    <s v="AIR"/>
    <n v="1"/>
    <m/>
    <n v="360"/>
    <n v="0"/>
    <n v="0"/>
    <n v="0"/>
    <x v="0"/>
    <n v="4164"/>
    <n v="11.36"/>
    <x v="1"/>
    <n v="8"/>
    <n v="3"/>
    <x v="2"/>
    <x v="1"/>
  </r>
  <r>
    <s v="2016-02-14"/>
    <s v="2016-02-15"/>
    <s v="2016-02-22"/>
    <s v="2016-02-22"/>
    <x v="30"/>
    <n v="8"/>
    <s v="ŁÓDŹ"/>
    <s v="DDU"/>
    <x v="1"/>
    <n v="1"/>
    <s v="AIR"/>
    <s v="TRUCK"/>
    <s v="FRANKFURT"/>
    <s v="1"/>
    <s v="20231/2015/16"/>
    <n v="54"/>
    <s v="SS16"/>
    <s v="SHUDDHO MODEHAUS (AGENT)"/>
    <s v="AIR"/>
    <n v="1"/>
    <m/>
    <n v="1512"/>
    <n v="0"/>
    <n v="0"/>
    <n v="0"/>
    <x v="0"/>
    <n v="24887"/>
    <n v="34.549999999999997"/>
    <x v="1"/>
    <n v="24"/>
    <n v="10"/>
    <x v="1"/>
    <x v="1"/>
  </r>
  <r>
    <s v="2016-02-14"/>
    <s v="2016-02-15"/>
    <s v="2016-02-24"/>
    <s v="2016-02-24"/>
    <x v="30"/>
    <n v="10"/>
    <s v="ŁÓDŹ"/>
    <s v="DDU"/>
    <x v="1"/>
    <n v="1"/>
    <s v="AIR"/>
    <s v="TRUCK"/>
    <s v="FRANKFURT"/>
    <s v="1"/>
    <s v="20231/2015/17"/>
    <n v="54"/>
    <s v="SS16"/>
    <s v="SHUDDHO MODEHAUS (AGENT)"/>
    <s v="AIR"/>
    <n v="1"/>
    <m/>
    <n v="572"/>
    <n v="0"/>
    <n v="0"/>
    <n v="0"/>
    <x v="0"/>
    <n v="8717"/>
    <n v="13.7"/>
    <x v="1"/>
    <n v="10"/>
    <n v="4"/>
    <x v="2"/>
    <x v="1"/>
  </r>
  <r>
    <s v="2016-02-14"/>
    <s v="2016-02-15"/>
    <s v="2016-02-24"/>
    <s v="2016-02-24"/>
    <x v="30"/>
    <n v="10"/>
    <s v="ŁÓDŹ"/>
    <s v="DDU"/>
    <x v="1"/>
    <n v="1"/>
    <s v="AIR"/>
    <s v="TRUCK"/>
    <s v="FRANKFURT"/>
    <s v="1"/>
    <s v="20231/2015/18"/>
    <n v="54"/>
    <s v="SS16"/>
    <s v="SHUDDHO MODEHAUS (AGENT)"/>
    <s v="AIR"/>
    <n v="1"/>
    <m/>
    <n v="1323"/>
    <n v="0"/>
    <n v="0"/>
    <n v="0"/>
    <x v="0"/>
    <n v="21249"/>
    <n v="30"/>
    <x v="1"/>
    <n v="21"/>
    <n v="9"/>
    <x v="1"/>
    <x v="1"/>
  </r>
  <r>
    <s v="2016-02-14"/>
    <s v="2016-02-19"/>
    <s v="2016-02-25"/>
    <s v="2016-02-25"/>
    <x v="20"/>
    <n v="11"/>
    <s v="ŁÓDŹ"/>
    <s v="DDU"/>
    <x v="1"/>
    <n v="1"/>
    <s v="AIR"/>
    <s v="TRUCK"/>
    <s v="FRANKFURT"/>
    <s v="1"/>
    <s v="20467/2015/22"/>
    <n v="54"/>
    <s v="SS16"/>
    <s v="INNOVATION DESIGN (AGENT)"/>
    <s v="AIR"/>
    <n v="1"/>
    <m/>
    <n v="818"/>
    <n v="0"/>
    <n v="0"/>
    <n v="0"/>
    <x v="0"/>
    <n v="12567"/>
    <n v="15.21"/>
    <x v="1"/>
    <n v="11"/>
    <n v="5"/>
    <x v="2"/>
    <x v="1"/>
  </r>
  <r>
    <s v="2016-02-15"/>
    <s v="2016-03-26"/>
    <s v="2016-04-01"/>
    <s v="2016-04-01"/>
    <x v="13"/>
    <n v="46"/>
    <s v="NINGBO"/>
    <s v="FOB"/>
    <x v="0"/>
    <n v="1"/>
    <s v="LCL"/>
    <s v="TRUCK"/>
    <s v="HAMBURG"/>
    <s v="1"/>
    <s v="20462/2015/4"/>
    <n v="54"/>
    <s v="SS16"/>
    <s v="NINGBO EVERGREEN"/>
    <s v="LCL"/>
    <m/>
    <n v="1"/>
    <n v="264"/>
    <n v="0"/>
    <n v="0"/>
    <n v="0"/>
    <x v="0"/>
    <n v="5063"/>
    <n v="7.41"/>
    <x v="0"/>
    <n v="5"/>
    <n v="2"/>
    <x v="2"/>
    <x v="1"/>
  </r>
  <r>
    <s v="2016-02-16"/>
    <s v="2016-03-18"/>
    <s v="2016-03-24"/>
    <s v="2016-03-24"/>
    <x v="3"/>
    <n v="37"/>
    <s v="CHITTAGONG"/>
    <s v="FOB"/>
    <x v="0"/>
    <n v="1"/>
    <s v="SEAU7820176"/>
    <s v="RAILWAY"/>
    <s v="GDAŃSK"/>
    <s v="1"/>
    <s v="20376/2015/35"/>
    <n v="54"/>
    <s v="SS16"/>
    <s v="TRANSFIGURE CLOTHING (AGENT)"/>
    <s v="CONSOLIDATION"/>
    <m/>
    <n v="1"/>
    <n v="3168"/>
    <n v="0"/>
    <n v="1"/>
    <n v="0"/>
    <x v="2"/>
    <n v="64553"/>
    <n v="40.6"/>
    <x v="1"/>
    <n v="28"/>
    <n v="12"/>
    <x v="1"/>
    <x v="1"/>
  </r>
  <r>
    <s v="2016-02-16"/>
    <s v="2016-03-18"/>
    <s v="2016-03-24"/>
    <s v="2016-03-24"/>
    <x v="3"/>
    <n v="37"/>
    <s v="CHITTAGONG"/>
    <s v="FOB"/>
    <x v="0"/>
    <n v="1"/>
    <m/>
    <s v="RAILWAY"/>
    <s v="GDAŃSK"/>
    <s v="1"/>
    <s v="29157/2015/2"/>
    <n v="52"/>
    <s v="SS16"/>
    <s v="TEXZAM INTERNATIONAL (AGENT)"/>
    <s v="CONSOLIDATION"/>
    <m/>
    <n v="1"/>
    <n v="408"/>
    <m/>
    <m/>
    <m/>
    <x v="0"/>
    <n v="5699"/>
    <n v="1.42"/>
    <x v="1"/>
    <n v="1"/>
    <n v="0"/>
    <x v="2"/>
    <x v="1"/>
  </r>
  <r>
    <s v="2016-02-16"/>
    <s v="2016-03-18"/>
    <s v="2016-03-24"/>
    <s v="2016-03-24"/>
    <x v="3"/>
    <n v="37"/>
    <s v="CHITTAGONG"/>
    <s v="FOB"/>
    <x v="0"/>
    <n v="1"/>
    <m/>
    <s v="RAILWAY"/>
    <s v="GDAŃSK"/>
    <s v="1"/>
    <s v="61828/SS16/3"/>
    <n v="52"/>
    <s v="SS16"/>
    <s v="FASHION WEAR INT'L (AGENT)"/>
    <s v="CONSOLIDATION"/>
    <m/>
    <n v="1"/>
    <n v="964"/>
    <m/>
    <m/>
    <m/>
    <x v="0"/>
    <n v="15344"/>
    <n v="7.29"/>
    <x v="1"/>
    <n v="5"/>
    <n v="2"/>
    <x v="2"/>
    <x v="1"/>
  </r>
  <r>
    <s v="2016-02-17"/>
    <s v="2016-02-21"/>
    <s v="2016-02-26"/>
    <s v="2016-02-26"/>
    <x v="22"/>
    <n v="9"/>
    <s v="ŁÓDŹ"/>
    <s v="DDU"/>
    <x v="1"/>
    <n v="1"/>
    <s v="AIR"/>
    <s v="TRUCK"/>
    <s v="FRANKFURT"/>
    <s v="1"/>
    <s v="20808/2015/12"/>
    <n v="54"/>
    <s v="SS16"/>
    <s v="FASHION WEAR INT'L (AGENT)"/>
    <s v="AIR"/>
    <n v="1"/>
    <m/>
    <n v="2693"/>
    <n v="0"/>
    <n v="0"/>
    <n v="0"/>
    <x v="0"/>
    <n v="53902"/>
    <n v="37.71"/>
    <x v="1"/>
    <n v="26"/>
    <n v="11"/>
    <x v="1"/>
    <x v="1"/>
  </r>
  <r>
    <s v="2016-02-17"/>
    <s v="2016-02-21"/>
    <s v="2016-03-03"/>
    <s v="2016-03-03"/>
    <x v="22"/>
    <n v="15"/>
    <s v="ŁÓDŹ"/>
    <s v="DDU"/>
    <x v="1"/>
    <n v="1"/>
    <s v="AIR"/>
    <s v="TRUCK"/>
    <s v="FRANKFURT"/>
    <s v="1"/>
    <s v="20231/2015/19"/>
    <n v="54"/>
    <s v="SS16"/>
    <s v="SHUDDHO MODEHAUS (AGENT)"/>
    <s v="AIR"/>
    <n v="1"/>
    <m/>
    <n v="486"/>
    <n v="0"/>
    <n v="0"/>
    <n v="0"/>
    <x v="0"/>
    <n v="6438"/>
    <n v="12.05"/>
    <x v="1"/>
    <n v="8"/>
    <n v="4"/>
    <x v="2"/>
    <x v="1"/>
  </r>
  <r>
    <s v="2016-02-17"/>
    <s v="2016-03-26"/>
    <s v="2016-04-01"/>
    <s v="2016-04-01"/>
    <x v="12"/>
    <n v="44"/>
    <s v="CHITTAGONG"/>
    <s v="FOB"/>
    <x v="0"/>
    <n v="1"/>
    <s v="MRKU5950458"/>
    <s v="RAILWAY"/>
    <s v="GDAŃSK"/>
    <s v="1"/>
    <s v="20216/2015/24"/>
    <n v="54"/>
    <s v="SS16"/>
    <s v="FAIR TRADE INT'L (AGENT)"/>
    <s v="CONSOLIDATION"/>
    <m/>
    <n v="1"/>
    <n v="1183"/>
    <n v="0"/>
    <n v="0"/>
    <n v="1"/>
    <x v="0"/>
    <n v="18210"/>
    <n v="19.309999999999999"/>
    <x v="1"/>
    <n v="14"/>
    <n v="6"/>
    <x v="2"/>
    <x v="1"/>
  </r>
  <r>
    <s v="2016-02-19"/>
    <s v="2016-02-21"/>
    <s v="2016-02-24"/>
    <s v="2016-02-24"/>
    <x v="19"/>
    <n v="5"/>
    <s v="ŁÓDŹ"/>
    <s v="DDU"/>
    <x v="1"/>
    <n v="1"/>
    <s v="AIR"/>
    <s v="TRUCK"/>
    <s v="WARSZAWA"/>
    <s v="1"/>
    <s v="21017/2015/2"/>
    <n v="54"/>
    <s v="SS16"/>
    <s v="SEER GLOBAL LTD."/>
    <s v="AIR"/>
    <n v="1"/>
    <m/>
    <n v="276"/>
    <n v="0"/>
    <n v="0"/>
    <n v="0"/>
    <x v="0"/>
    <n v="5175"/>
    <m/>
    <x v="2"/>
    <n v="0"/>
    <n v="0"/>
    <x v="2"/>
    <x v="1"/>
  </r>
  <r>
    <s v="2016-02-19"/>
    <s v="2016-03-12"/>
    <s v="2016-03-22"/>
    <s v="2016-03-22"/>
    <x v="23"/>
    <n v="32"/>
    <s v="TUTICORIN"/>
    <s v="FOB"/>
    <x v="0"/>
    <n v="1"/>
    <s v="LCL"/>
    <s v="TRUCK"/>
    <s v="HAMBURG"/>
    <s v="1"/>
    <s v="21025/2015/6"/>
    <n v="54"/>
    <s v="SS16"/>
    <s v="KARTHIKAI TEXTILE"/>
    <s v="LCL"/>
    <m/>
    <n v="1"/>
    <n v="347"/>
    <n v="0"/>
    <n v="0"/>
    <n v="0"/>
    <x v="0"/>
    <n v="6415"/>
    <n v="4.4800000000000004"/>
    <x v="2"/>
    <n v="3"/>
    <n v="1"/>
    <x v="2"/>
    <x v="1"/>
  </r>
  <r>
    <s v="2016-02-19"/>
    <s v="2016-03-26"/>
    <s v="2016-04-01"/>
    <s v="2016-04-01"/>
    <x v="5"/>
    <n v="42"/>
    <s v="CHITTAGONG"/>
    <s v="FOB"/>
    <x v="0"/>
    <n v="1"/>
    <s v="MRKU5950458"/>
    <s v="RAILWAY"/>
    <s v="GDAŃSK"/>
    <s v="1"/>
    <s v="20376/2015/36"/>
    <n v="54"/>
    <s v="SS16"/>
    <s v="TRANSFIGURE CLOTHING (AGENT)"/>
    <s v="CONSOLIDATION"/>
    <m/>
    <n v="1"/>
    <n v="1710"/>
    <n v="0"/>
    <n v="0"/>
    <n v="1"/>
    <x v="0"/>
    <n v="23534"/>
    <n v="18.600000000000001"/>
    <x v="1"/>
    <n v="13"/>
    <n v="6"/>
    <x v="2"/>
    <x v="1"/>
  </r>
  <r>
    <s v="2016-02-19"/>
    <s v="2016-03-26"/>
    <s v="2016-04-01"/>
    <s v="2016-04-01"/>
    <x v="5"/>
    <n v="42"/>
    <s v="CHITTAGONG"/>
    <s v="FOB"/>
    <x v="0"/>
    <n v="1"/>
    <m/>
    <s v="RAILWAY"/>
    <s v="GDAŃSK"/>
    <s v="1"/>
    <s v="20376/2015/37"/>
    <n v="54"/>
    <s v="SS16"/>
    <s v="TRANSFIGURE CLOTHING (AGENT)"/>
    <s v="CONSOLIDATION"/>
    <m/>
    <n v="1"/>
    <n v="2555"/>
    <m/>
    <m/>
    <m/>
    <x v="0"/>
    <n v="51596"/>
    <n v="30.25"/>
    <x v="1"/>
    <n v="21"/>
    <n v="9"/>
    <x v="1"/>
    <x v="1"/>
  </r>
  <r>
    <s v="2016-02-20"/>
    <s v="2016-03-26"/>
    <s v="2016-04-01"/>
    <s v="2016-04-01"/>
    <x v="9"/>
    <n v="41"/>
    <s v="SHANGHAI"/>
    <s v="FOB"/>
    <x v="0"/>
    <n v="1"/>
    <s v="MSKU6621973"/>
    <s v="RAILWAY"/>
    <s v="GDAŃSK"/>
    <s v="1"/>
    <s v="21822/2015/4"/>
    <n v="52"/>
    <s v="SS16"/>
    <s v="ZHENJIANG S&amp;C"/>
    <s v="CONSOLIDATION"/>
    <m/>
    <n v="1"/>
    <n v="2509"/>
    <n v="0"/>
    <n v="1"/>
    <n v="0"/>
    <x v="2"/>
    <n v="39156"/>
    <n v="42.76"/>
    <x v="0"/>
    <n v="30"/>
    <n v="13"/>
    <x v="0"/>
    <x v="1"/>
  </r>
  <r>
    <s v="2016-02-20"/>
    <s v="2016-03-26"/>
    <s v="2016-04-01"/>
    <s v="2016-04-01"/>
    <x v="9"/>
    <n v="41"/>
    <s v="SHANGHAI"/>
    <s v="FOB"/>
    <x v="0"/>
    <n v="1"/>
    <m/>
    <s v="RAILWAY"/>
    <s v="GDAŃSK"/>
    <s v="1"/>
    <s v="36967/2015/1"/>
    <n v="52"/>
    <s v="SS16"/>
    <s v="YANTAI PACIFIC HOME"/>
    <s v="CONSOLIDATION"/>
    <m/>
    <n v="1"/>
    <n v="696"/>
    <m/>
    <m/>
    <m/>
    <x v="0"/>
    <n v="3400"/>
    <n v="6.43"/>
    <x v="0"/>
    <n v="5"/>
    <n v="2"/>
    <x v="2"/>
    <x v="1"/>
  </r>
  <r>
    <s v="2016-02-21"/>
    <s v="2016-02-23"/>
    <s v="2016-02-25"/>
    <s v="2016-02-25"/>
    <x v="19"/>
    <n v="4"/>
    <s v="ŁÓDŹ"/>
    <s v="DDU"/>
    <x v="1"/>
    <n v="1"/>
    <s v="AIR"/>
    <s v="TRUCK"/>
    <s v="WARSZAWA"/>
    <s v="1"/>
    <s v="21025/2015/3"/>
    <n v="54"/>
    <s v="SS16"/>
    <s v="KARTHIKAI TEXTILE"/>
    <s v="AIR"/>
    <n v="1"/>
    <m/>
    <n v="504"/>
    <n v="0"/>
    <n v="0"/>
    <n v="0"/>
    <x v="0"/>
    <n v="9532"/>
    <m/>
    <x v="2"/>
    <n v="0"/>
    <n v="0"/>
    <x v="2"/>
    <x v="1"/>
  </r>
  <r>
    <s v="2016-02-21"/>
    <s v="2016-03-26"/>
    <s v="2016-03-30"/>
    <s v="2016-03-30"/>
    <x v="1"/>
    <n v="38"/>
    <s v="CHITTAGONG"/>
    <s v="FOB"/>
    <x v="0"/>
    <n v="1"/>
    <s v="MSKU6869091"/>
    <s v="TRUCK"/>
    <s v="GDAŃSK"/>
    <s v="1"/>
    <s v="20216/2015/26"/>
    <n v="54"/>
    <s v="SS16"/>
    <s v="FAIR TRADE INT'L (AGENT)"/>
    <s v="CONSOLIDATION"/>
    <m/>
    <n v="1"/>
    <n v="296"/>
    <n v="0"/>
    <n v="1"/>
    <n v="0"/>
    <x v="2"/>
    <n v="3749"/>
    <n v="2.99"/>
    <x v="1"/>
    <n v="2"/>
    <n v="1"/>
    <x v="2"/>
    <x v="1"/>
  </r>
  <r>
    <s v="2016-02-21"/>
    <s v="2016-03-26"/>
    <s v="2016-03-30"/>
    <s v="2016-03-30"/>
    <x v="1"/>
    <n v="38"/>
    <s v="CHITTAGONG"/>
    <s v="FOB"/>
    <x v="0"/>
    <n v="1"/>
    <m/>
    <s v="TRUCK"/>
    <s v="GDAŃSK"/>
    <s v="1"/>
    <s v="20376/2015/38"/>
    <n v="54"/>
    <s v="SS16"/>
    <s v="TRANSFIGURE CLOTHING (AGENT)"/>
    <s v="CONSOLIDATION"/>
    <m/>
    <n v="1"/>
    <n v="1518"/>
    <m/>
    <m/>
    <m/>
    <x v="0"/>
    <n v="31838"/>
    <n v="17.690000000000001"/>
    <x v="1"/>
    <n v="12"/>
    <n v="5"/>
    <x v="2"/>
    <x v="1"/>
  </r>
  <r>
    <s v="2016-02-21"/>
    <s v="2016-03-26"/>
    <s v="2016-03-30"/>
    <s v="2016-03-30"/>
    <x v="1"/>
    <n v="38"/>
    <s v="CHITTAGONG"/>
    <s v="FOB"/>
    <x v="0"/>
    <n v="1"/>
    <m/>
    <s v="TRUCK"/>
    <s v="GDAŃSK"/>
    <s v="1"/>
    <s v="28143/2015/4"/>
    <n v="54"/>
    <s v="SS16"/>
    <s v="TEX FASHION GLOBAL (AGENT)"/>
    <s v="CONSOLIDATION"/>
    <m/>
    <n v="1"/>
    <n v="1637"/>
    <m/>
    <m/>
    <m/>
    <x v="0"/>
    <n v="27953"/>
    <n v="30.42"/>
    <x v="1"/>
    <n v="21"/>
    <n v="9"/>
    <x v="1"/>
    <x v="1"/>
  </r>
  <r>
    <s v="2016-02-21"/>
    <s v="2016-03-26"/>
    <s v="2016-04-01"/>
    <s v="2016-04-01"/>
    <x v="1"/>
    <n v="40"/>
    <s v="CHITTAGONG"/>
    <s v="FOB"/>
    <x v="0"/>
    <n v="1"/>
    <s v="MRKU3034040"/>
    <s v="RAILWAY"/>
    <s v="GDAŃSK"/>
    <s v="1"/>
    <s v="20376/2015/39"/>
    <n v="54"/>
    <s v="SS16"/>
    <s v="TRANSFIGURE CLOTHING (AGENT)"/>
    <s v="CONSOLIDATION"/>
    <m/>
    <n v="1"/>
    <n v="496"/>
    <n v="0"/>
    <n v="0"/>
    <n v="1"/>
    <x v="0"/>
    <n v="10211"/>
    <n v="10.94"/>
    <x v="1"/>
    <n v="8"/>
    <n v="3"/>
    <x v="2"/>
    <x v="1"/>
  </r>
  <r>
    <s v="2016-02-21"/>
    <s v="2016-03-26"/>
    <s v="2016-04-01"/>
    <s v="2016-04-01"/>
    <x v="1"/>
    <n v="40"/>
    <s v="CHITTAGONG"/>
    <s v="FOB"/>
    <x v="0"/>
    <n v="1"/>
    <m/>
    <s v="RAILWAY"/>
    <s v="GDAŃSK"/>
    <s v="1"/>
    <s v="20376/2015/40"/>
    <n v="54"/>
    <s v="SS16"/>
    <s v="TRANSFIGURE CLOTHING (AGENT)"/>
    <s v="CONSOLIDATION"/>
    <m/>
    <n v="1"/>
    <n v="830"/>
    <m/>
    <m/>
    <m/>
    <x v="0"/>
    <n v="13653"/>
    <n v="7.41"/>
    <x v="1"/>
    <n v="5"/>
    <n v="2"/>
    <x v="2"/>
    <x v="1"/>
  </r>
  <r>
    <s v="2016-02-21"/>
    <s v="2016-03-26"/>
    <s v="2016-04-01"/>
    <s v="2016-04-01"/>
    <x v="1"/>
    <n v="40"/>
    <s v="CHITTAGONG"/>
    <s v="FOB"/>
    <x v="0"/>
    <n v="1"/>
    <m/>
    <s v="RAILWAY"/>
    <s v="GDAŃSK"/>
    <s v="1"/>
    <s v="20376/2015/42"/>
    <n v="54"/>
    <s v="SS16"/>
    <s v="TRANSFIGURE CLOTHING (AGENT)"/>
    <s v="CONSOLIDATION"/>
    <m/>
    <n v="1"/>
    <n v="402"/>
    <m/>
    <m/>
    <m/>
    <x v="0"/>
    <n v="8722"/>
    <n v="5.0999999999999996"/>
    <x v="1"/>
    <n v="4"/>
    <n v="2"/>
    <x v="2"/>
    <x v="1"/>
  </r>
  <r>
    <s v="2016-02-21"/>
    <s v="2016-03-26"/>
    <s v="2016-04-01"/>
    <s v="2016-04-01"/>
    <x v="1"/>
    <n v="40"/>
    <s v="CHITTAGONG"/>
    <s v="FOB"/>
    <x v="0"/>
    <n v="1"/>
    <m/>
    <s v="RAILWAY"/>
    <s v="GDAŃSK"/>
    <s v="1"/>
    <s v="32727/2015/2"/>
    <n v="54"/>
    <s v="SS16"/>
    <s v="ALEMA TEXTILE LTD."/>
    <s v="CONSOLIDATION"/>
    <m/>
    <n v="1"/>
    <n v="885"/>
    <m/>
    <m/>
    <m/>
    <x v="0"/>
    <n v="13096"/>
    <n v="22.73"/>
    <x v="1"/>
    <n v="16"/>
    <n v="7"/>
    <x v="1"/>
    <x v="1"/>
  </r>
  <r>
    <s v="2016-02-21"/>
    <s v="2016-03-26"/>
    <s v="2016-04-01"/>
    <s v="2016-04-01"/>
    <x v="1"/>
    <n v="40"/>
    <s v="CHITTAGONG"/>
    <s v="FOB"/>
    <x v="0"/>
    <n v="1"/>
    <m/>
    <s v="RAILWAY"/>
    <s v="GDAŃSK"/>
    <s v="1"/>
    <s v="33317/2015/2"/>
    <n v="54"/>
    <s v="SS16"/>
    <s v="KNIT WORLD LTD"/>
    <s v="CONSOLIDATION"/>
    <m/>
    <n v="1"/>
    <n v="2302"/>
    <m/>
    <m/>
    <m/>
    <x v="0"/>
    <n v="33538"/>
    <n v="21.86"/>
    <x v="1"/>
    <n v="15"/>
    <n v="7"/>
    <x v="1"/>
    <x v="1"/>
  </r>
  <r>
    <s v="2016-02-21"/>
    <s v="2016-04-04"/>
    <s v="2016-04-14"/>
    <s v="2016-04-14"/>
    <x v="2"/>
    <n v="53"/>
    <s v="XIAMEN"/>
    <s v="FOB"/>
    <x v="0"/>
    <n v="1"/>
    <s v="LCL"/>
    <s v="TRUCK"/>
    <s v="GDAŃSK"/>
    <s v="1"/>
    <s v="25689/2015/2"/>
    <n v="54"/>
    <s v="SS16"/>
    <s v="QUANZHOU PROPER"/>
    <s v="LCL"/>
    <m/>
    <n v="1"/>
    <n v="405"/>
    <n v="0"/>
    <n v="0"/>
    <n v="0"/>
    <x v="0"/>
    <n v="5840"/>
    <n v="6.84"/>
    <x v="0"/>
    <n v="5"/>
    <n v="2"/>
    <x v="2"/>
    <x v="1"/>
  </r>
  <r>
    <s v="2016-02-22"/>
    <s v="2016-03-16"/>
    <s v="2016-03-21"/>
    <s v="2016-03-21"/>
    <x v="18"/>
    <n v="28"/>
    <s v="MUMBAI"/>
    <s v="FOB"/>
    <x v="0"/>
    <n v="0"/>
    <s v="FSCU6568086"/>
    <s v="TRUCK"/>
    <s v="HAMBURG"/>
    <s v="1"/>
    <s v="20991/2015/5"/>
    <n v="54"/>
    <s v="SS16"/>
    <s v="SANGOTRA FASHIONS"/>
    <s v="FCL"/>
    <m/>
    <n v="1"/>
    <n v="3870"/>
    <n v="0"/>
    <n v="0"/>
    <n v="1"/>
    <x v="0"/>
    <n v="58895"/>
    <n v="67"/>
    <x v="2"/>
    <n v="47"/>
    <n v="20"/>
    <x v="0"/>
    <x v="0"/>
  </r>
  <r>
    <s v="2016-02-22"/>
    <s v="2016-04-01"/>
    <s v="2016-04-05"/>
    <s v="2016-04-05"/>
    <x v="6"/>
    <n v="43"/>
    <s v="XIAMEN"/>
    <s v="FOB"/>
    <x v="0"/>
    <n v="0"/>
    <s v="MRKU4499442"/>
    <s v="RAILWAY"/>
    <s v="GDAŃSK"/>
    <s v="1"/>
    <s v="61735/SS16/6"/>
    <n v="52"/>
    <s v="SS16"/>
    <s v="QUANZHOU CEREALS O&amp;F"/>
    <s v="FCL"/>
    <m/>
    <n v="1"/>
    <n v="2996"/>
    <n v="0"/>
    <n v="0"/>
    <n v="1"/>
    <x v="0"/>
    <n v="53252"/>
    <n v="58.61"/>
    <x v="0"/>
    <n v="41"/>
    <n v="18"/>
    <x v="0"/>
    <x v="0"/>
  </r>
  <r>
    <s v="2016-02-23"/>
    <s v="2016-03-05"/>
    <s v="2016-03-11"/>
    <s v="2016-03-11"/>
    <x v="34"/>
    <n v="17"/>
    <s v="ŁÓDŹ"/>
    <s v="DDU"/>
    <x v="1"/>
    <n v="1"/>
    <s v="AIR"/>
    <s v="TRUCK"/>
    <s v="FRANKFURT"/>
    <s v="1"/>
    <s v="32727/2015/3"/>
    <n v="54"/>
    <s v="SS16"/>
    <s v="ALEMA TEXTILE LTD."/>
    <s v="AIR"/>
    <n v="1"/>
    <m/>
    <n v="1577"/>
    <n v="0"/>
    <n v="0"/>
    <n v="0"/>
    <x v="0"/>
    <n v="24288"/>
    <n v="32.58"/>
    <x v="1"/>
    <n v="23"/>
    <n v="10"/>
    <x v="1"/>
    <x v="1"/>
  </r>
  <r>
    <s v="2016-02-24"/>
    <s v="2016-03-13"/>
    <s v="2016-03-30"/>
    <s v="2016-03-30"/>
    <x v="39"/>
    <n v="35"/>
    <s v="ŁÓDŹ"/>
    <s v="DDU"/>
    <x v="0"/>
    <n v="1"/>
    <s v="MSKU6567912"/>
    <s v="TRUCK"/>
    <s v="HAMBURG"/>
    <s v="1"/>
    <s v="20214/2015/13"/>
    <n v="54"/>
    <s v="SS16"/>
    <s v="LICHEE APPAREL (AGENT)"/>
    <s v="CONSOLIDATION"/>
    <m/>
    <n v="1"/>
    <n v="1694"/>
    <n v="0"/>
    <n v="1"/>
    <n v="0"/>
    <x v="2"/>
    <n v="32202"/>
    <n v="31.83"/>
    <x v="2"/>
    <n v="22"/>
    <n v="10"/>
    <x v="1"/>
    <x v="1"/>
  </r>
  <r>
    <s v="2016-02-24"/>
    <s v="2016-03-13"/>
    <s v="2016-03-30"/>
    <s v="2016-03-30"/>
    <x v="39"/>
    <n v="35"/>
    <s v="ŁÓDŹ"/>
    <s v="DDU"/>
    <x v="0"/>
    <n v="1"/>
    <m/>
    <s v="TRUCK"/>
    <s v="HAMBURG"/>
    <s v="1"/>
    <s v="20214/2015/14"/>
    <n v="54"/>
    <s v="SS16"/>
    <s v="LICHEE APPAREL (AGENT)"/>
    <s v="CONSOLIDATION"/>
    <m/>
    <n v="1"/>
    <n v="329"/>
    <m/>
    <m/>
    <m/>
    <x v="0"/>
    <n v="8330"/>
    <n v="4.16"/>
    <x v="2"/>
    <n v="3"/>
    <n v="1"/>
    <x v="2"/>
    <x v="1"/>
  </r>
  <r>
    <s v="2016-02-24"/>
    <s v="2016-03-13"/>
    <s v="2016-03-30"/>
    <s v="2016-03-30"/>
    <x v="39"/>
    <n v="35"/>
    <s v="ŁÓDŹ"/>
    <s v="DDU"/>
    <x v="0"/>
    <n v="1"/>
    <m/>
    <s v="TRUCK"/>
    <s v="HAMBURG"/>
    <s v="1"/>
    <s v="20214/2015/17"/>
    <n v="54"/>
    <s v="SS16"/>
    <s v="LICHEE APPAREL (AGENT)"/>
    <s v="CONSOLIDATION"/>
    <m/>
    <n v="1"/>
    <n v="546"/>
    <m/>
    <m/>
    <m/>
    <x v="0"/>
    <n v="12220"/>
    <n v="19.57"/>
    <x v="2"/>
    <n v="14"/>
    <n v="6"/>
    <x v="2"/>
    <x v="1"/>
  </r>
  <r>
    <s v="2016-02-24"/>
    <s v="2016-04-01"/>
    <s v="2016-04-05"/>
    <s v="2016-04-05"/>
    <x v="7"/>
    <n v="41"/>
    <s v="CHITTAGONG"/>
    <s v="FOB"/>
    <x v="0"/>
    <n v="1"/>
    <s v="TGHU4671581"/>
    <s v="RAILWAY"/>
    <s v="GDAŃSK"/>
    <s v="1"/>
    <s v="20216/2015/27"/>
    <n v="54"/>
    <s v="SS16"/>
    <s v="FAIR TRADE INT'L (AGENT)"/>
    <s v="CONSOLIDATION"/>
    <m/>
    <n v="1"/>
    <n v="677"/>
    <n v="0"/>
    <n v="1"/>
    <n v="0"/>
    <x v="2"/>
    <n v="11592"/>
    <n v="15.07"/>
    <x v="1"/>
    <n v="11"/>
    <n v="5"/>
    <x v="2"/>
    <x v="1"/>
  </r>
  <r>
    <s v="2016-02-24"/>
    <s v="2016-04-01"/>
    <s v="2016-04-05"/>
    <s v="2016-04-05"/>
    <x v="7"/>
    <n v="41"/>
    <s v="CHITTAGONG"/>
    <s v="FOB"/>
    <x v="0"/>
    <n v="1"/>
    <m/>
    <s v="RAILWAY"/>
    <s v="GDAŃSK"/>
    <s v="1"/>
    <s v="20376/2015/41"/>
    <n v="54"/>
    <s v="SS16"/>
    <s v="TRANSFIGURE CLOTHING (AGENT)"/>
    <s v="CONSOLIDATION"/>
    <m/>
    <n v="1"/>
    <n v="580"/>
    <m/>
    <m/>
    <m/>
    <x v="0"/>
    <n v="10600"/>
    <n v="6.9"/>
    <x v="1"/>
    <n v="5"/>
    <n v="2"/>
    <x v="2"/>
    <x v="1"/>
  </r>
  <r>
    <s v="2016-02-24"/>
    <s v="2016-04-01"/>
    <s v="2016-04-05"/>
    <s v="2016-04-05"/>
    <x v="7"/>
    <n v="41"/>
    <s v="CHITTAGONG"/>
    <s v="FOB"/>
    <x v="0"/>
    <n v="1"/>
    <m/>
    <s v="RAILWAY"/>
    <s v="GDAŃSK"/>
    <s v="1"/>
    <s v="20376/2015/43"/>
    <n v="54"/>
    <s v="SS16"/>
    <s v="TRANSFIGURE CLOTHING (AGENT)"/>
    <s v="CONSOLIDATION"/>
    <m/>
    <n v="1"/>
    <n v="703"/>
    <m/>
    <m/>
    <m/>
    <x v="0"/>
    <n v="14064"/>
    <n v="14.17"/>
    <x v="1"/>
    <n v="10"/>
    <n v="4"/>
    <x v="2"/>
    <x v="1"/>
  </r>
  <r>
    <s v="2016-02-25"/>
    <s v="2016-03-30"/>
    <s v="2016-04-04"/>
    <s v="2016-04-04"/>
    <x v="1"/>
    <n v="39"/>
    <s v="CHITTAGONG"/>
    <s v="FOB"/>
    <x v="0"/>
    <n v="1"/>
    <s v="AMFU3185344"/>
    <s v="RAILWAY"/>
    <s v="HAMBURG"/>
    <s v="1"/>
    <s v="28143/2015/5"/>
    <n v="54"/>
    <s v="SS16"/>
    <s v="TEX FASHION GLOBAL (AGENT)"/>
    <s v="CONSOLIDATION"/>
    <m/>
    <n v="1"/>
    <n v="631"/>
    <n v="1"/>
    <n v="0"/>
    <n v="0"/>
    <x v="1"/>
    <n v="7856"/>
    <n v="10.68"/>
    <x v="1"/>
    <n v="7"/>
    <n v="3"/>
    <x v="2"/>
    <x v="1"/>
  </r>
  <r>
    <s v="2016-02-25"/>
    <s v="2016-03-30"/>
    <s v="2016-04-04"/>
    <s v="2016-04-04"/>
    <x v="1"/>
    <n v="39"/>
    <s v="CHITTAGONG"/>
    <s v="FOB"/>
    <x v="0"/>
    <n v="1"/>
    <m/>
    <s v="RAILWAY"/>
    <s v="HAMBURG"/>
    <s v="1"/>
    <s v="29296/2015/2"/>
    <n v="54"/>
    <s v="SS16"/>
    <s v="COTTON ZONE LTD."/>
    <s v="CONSOLIDATION"/>
    <m/>
    <n v="1"/>
    <n v="712"/>
    <n v="1"/>
    <n v="0"/>
    <n v="0"/>
    <x v="1"/>
    <n v="13889"/>
    <n v="11.46"/>
    <x v="1"/>
    <n v="8"/>
    <n v="3"/>
    <x v="2"/>
    <x v="1"/>
  </r>
  <r>
    <s v="2016-02-26"/>
    <s v="2016-02-27"/>
    <s v="2016-03-03"/>
    <s v="2016-03-03"/>
    <x v="30"/>
    <n v="6"/>
    <s v="ŁÓDŹ"/>
    <s v="DDU"/>
    <x v="1"/>
    <n v="1"/>
    <s v="AIR"/>
    <s v="TRUCK"/>
    <s v="VIENNA"/>
    <s v="1"/>
    <s v="20991/2015/10"/>
    <n v="54"/>
    <s v="SS16"/>
    <s v="SANGOTRA FASHIONS"/>
    <s v="AIR"/>
    <n v="1"/>
    <m/>
    <n v="1010"/>
    <n v="0"/>
    <n v="0"/>
    <n v="0"/>
    <x v="0"/>
    <n v="19848"/>
    <m/>
    <x v="2"/>
    <n v="0"/>
    <n v="0"/>
    <x v="2"/>
    <x v="1"/>
  </r>
  <r>
    <s v="2016-02-26"/>
    <s v="2016-03-14"/>
    <s v="2016-03-16"/>
    <s v="2016-03-16"/>
    <x v="40"/>
    <n v="19"/>
    <s v="ŁÓDŹ"/>
    <s v="DDU"/>
    <x v="1"/>
    <n v="1"/>
    <s v="AIR"/>
    <s v="TRUCK"/>
    <s v="FRANKFURT"/>
    <s v="1"/>
    <s v="20467/2015/2"/>
    <n v="54"/>
    <s v="SS16"/>
    <s v="INNOVATION DESIGN (AGENT)"/>
    <s v="AIR"/>
    <n v="1"/>
    <m/>
    <n v="300"/>
    <n v="0"/>
    <n v="0"/>
    <n v="0"/>
    <x v="0"/>
    <n v="3487"/>
    <n v="4.95"/>
    <x v="1"/>
    <n v="3"/>
    <n v="1"/>
    <x v="2"/>
    <x v="1"/>
  </r>
  <r>
    <s v="2016-02-26"/>
    <s v="2016-03-14"/>
    <s v="2016-03-16"/>
    <s v="2016-03-16"/>
    <x v="40"/>
    <n v="19"/>
    <s v="ŁÓDŹ"/>
    <s v="DDU"/>
    <x v="1"/>
    <n v="1"/>
    <s v="AIR"/>
    <s v="TRUCK"/>
    <s v="FRANKFURT"/>
    <s v="1"/>
    <s v="20467/2015/23"/>
    <n v="54"/>
    <s v="SS16"/>
    <s v="INNOVATION DESIGN (AGENT)"/>
    <s v="AIR"/>
    <n v="1"/>
    <m/>
    <n v="236"/>
    <n v="0"/>
    <n v="0"/>
    <n v="0"/>
    <x v="0"/>
    <n v="3468"/>
    <n v="4.34"/>
    <x v="1"/>
    <n v="3"/>
    <n v="1"/>
    <x v="2"/>
    <x v="1"/>
  </r>
  <r>
    <s v="2016-02-26"/>
    <s v="2016-03-14"/>
    <s v="2016-03-16"/>
    <s v="2016-03-16"/>
    <x v="40"/>
    <n v="19"/>
    <s v="ŁÓDŹ"/>
    <s v="DDU"/>
    <x v="1"/>
    <n v="1"/>
    <s v="AIR"/>
    <s v="TRUCK"/>
    <s v="FRANKFURT"/>
    <s v="1"/>
    <s v="20467/2015/3"/>
    <n v="54"/>
    <s v="SS16"/>
    <s v="INNOVATION DESIGN (AGENT)"/>
    <s v="AIR"/>
    <n v="1"/>
    <m/>
    <n v="589"/>
    <n v="0"/>
    <n v="0"/>
    <n v="0"/>
    <x v="0"/>
    <n v="8743"/>
    <n v="15.45"/>
    <x v="1"/>
    <n v="11"/>
    <n v="5"/>
    <x v="2"/>
    <x v="1"/>
  </r>
  <r>
    <s v="2016-02-26"/>
    <s v="2016-03-28"/>
    <s v="2016-03-30"/>
    <s v="2016-03-30"/>
    <x v="3"/>
    <n v="33"/>
    <s v="TUTICORIN"/>
    <s v="FOB"/>
    <x v="0"/>
    <n v="0"/>
    <s v="CRSU1070360"/>
    <s v="TRUCK"/>
    <s v="HAMBURG"/>
    <s v="1"/>
    <s v="20217/2015/5"/>
    <n v="54"/>
    <s v="SS16"/>
    <s v="BLOOM CLOTHING CO. (AGENT)"/>
    <s v="FCL"/>
    <m/>
    <n v="1"/>
    <n v="1121"/>
    <n v="1"/>
    <n v="0"/>
    <n v="0"/>
    <x v="1"/>
    <n v="17522"/>
    <n v="16"/>
    <x v="2"/>
    <n v="11"/>
    <n v="5"/>
    <x v="2"/>
    <x v="1"/>
  </r>
  <r>
    <s v="2016-02-27"/>
    <s v="2016-03-08"/>
    <s v="2016-03-08"/>
    <s v="2016-03-08"/>
    <x v="41"/>
    <n v="10"/>
    <s v="ISTANBUL"/>
    <s v="FCA"/>
    <x v="2"/>
    <n v="1"/>
    <m/>
    <s v="TRUCK"/>
    <s v="ŁÓDŹ"/>
    <s v="1"/>
    <s v="22224/2015/2"/>
    <n v="54"/>
    <s v="SS16"/>
    <s v="KGB CORAP TEKSTIL"/>
    <s v="LCL"/>
    <m/>
    <n v="1"/>
    <n v="405"/>
    <n v="0"/>
    <n v="0"/>
    <n v="0"/>
    <x v="0"/>
    <n v="6670"/>
    <m/>
    <x v="4"/>
    <n v="0"/>
    <n v="0"/>
    <x v="2"/>
    <x v="1"/>
  </r>
  <r>
    <s v="2016-02-27"/>
    <s v="2016-04-01"/>
    <s v="2016-04-08"/>
    <s v="2016-04-08"/>
    <x v="1"/>
    <n v="41"/>
    <s v="SHANGHAI"/>
    <s v="FOB"/>
    <x v="0"/>
    <n v="1"/>
    <s v="LCL"/>
    <s v="TRUCK"/>
    <s v="GDAŃSK"/>
    <s v="1"/>
    <s v="21822/2015/8"/>
    <n v="52"/>
    <s v="SS16"/>
    <s v="ZHENJIANG S&amp;C"/>
    <s v="LCL"/>
    <m/>
    <n v="1"/>
    <n v="264"/>
    <n v="0"/>
    <n v="0"/>
    <n v="0"/>
    <x v="0"/>
    <n v="3930"/>
    <n v="3.8"/>
    <x v="0"/>
    <n v="3"/>
    <n v="1"/>
    <x v="2"/>
    <x v="1"/>
  </r>
  <r>
    <s v="2016-02-28"/>
    <s v="2016-03-03"/>
    <s v="2016-03-10"/>
    <s v="2016-03-10"/>
    <x v="22"/>
    <n v="11"/>
    <s v="ŁÓDŹ"/>
    <s v="DDU"/>
    <x v="1"/>
    <n v="1"/>
    <s v="AIR"/>
    <s v="TRUCK"/>
    <s v="FRANKFURT"/>
    <s v="1"/>
    <s v="22847/2015/3"/>
    <n v="54"/>
    <s v="SS16"/>
    <s v="FASHIONTEX (AGENT)"/>
    <s v="AIR"/>
    <n v="1"/>
    <m/>
    <n v="301"/>
    <n v="0"/>
    <n v="0"/>
    <n v="0"/>
    <x v="0"/>
    <n v="4792"/>
    <n v="2.8"/>
    <x v="1"/>
    <n v="2"/>
    <n v="1"/>
    <x v="2"/>
    <x v="1"/>
  </r>
  <r>
    <s v="2016-03-02"/>
    <s v="2016-03-28"/>
    <s v="2016-03-31"/>
    <s v="2016-03-31"/>
    <x v="32"/>
    <n v="29"/>
    <s v="TUTICORIN"/>
    <s v="FOB"/>
    <x v="0"/>
    <n v="1"/>
    <s v="MSKU1604274"/>
    <s v="TRUCK"/>
    <s v="HAMBURG"/>
    <s v="1"/>
    <s v="20214/2015/15"/>
    <n v="54"/>
    <s v="SS16"/>
    <s v="LICHEE APPAREL (AGENT)"/>
    <s v="CONSOLIDATION"/>
    <m/>
    <n v="1"/>
    <n v="613"/>
    <n v="0"/>
    <n v="0"/>
    <n v="1"/>
    <x v="0"/>
    <n v="12271"/>
    <n v="10.43"/>
    <x v="2"/>
    <n v="7"/>
    <n v="3"/>
    <x v="2"/>
    <x v="1"/>
  </r>
  <r>
    <s v="2016-03-02"/>
    <s v="2016-03-28"/>
    <s v="2016-03-31"/>
    <s v="2016-03-31"/>
    <x v="32"/>
    <n v="29"/>
    <s v="TUTICORIN"/>
    <s v="FOB"/>
    <x v="0"/>
    <n v="1"/>
    <m/>
    <s v="TRUCK"/>
    <s v="HAMBURG"/>
    <s v="1"/>
    <s v="24094/2015/5"/>
    <n v="54"/>
    <s v="SS16"/>
    <s v="SANTEX INC"/>
    <s v="CONSOLIDATION"/>
    <m/>
    <n v="1"/>
    <n v="927"/>
    <m/>
    <m/>
    <m/>
    <x v="0"/>
    <n v="21966"/>
    <n v="21.96"/>
    <x v="2"/>
    <n v="15"/>
    <n v="7"/>
    <x v="1"/>
    <x v="1"/>
  </r>
  <r>
    <s v="2016-03-02"/>
    <s v="2016-04-08"/>
    <s v="2016-04-13"/>
    <s v="2016-04-13"/>
    <x v="7"/>
    <n v="42"/>
    <s v="XIAMEN"/>
    <s v="FOB"/>
    <x v="0"/>
    <n v="1"/>
    <s v="MSKU7172624"/>
    <s v="RAILWAY"/>
    <s v="GDAŃSK"/>
    <s v="1"/>
    <s v="20461/2015/3"/>
    <n v="52"/>
    <s v="SS16"/>
    <s v="XIAMEN KINGLAND"/>
    <s v="CONSOLIDATION"/>
    <m/>
    <n v="1"/>
    <n v="227"/>
    <n v="1"/>
    <n v="0"/>
    <n v="0"/>
    <x v="1"/>
    <n v="3000"/>
    <n v="11.75"/>
    <x v="0"/>
    <n v="8"/>
    <n v="4"/>
    <x v="2"/>
    <x v="1"/>
  </r>
  <r>
    <s v="2016-03-02"/>
    <s v="2016-04-08"/>
    <s v="2016-04-13"/>
    <s v="2016-04-13"/>
    <x v="7"/>
    <n v="42"/>
    <s v="XIAMEN"/>
    <s v="FOB"/>
    <x v="0"/>
    <n v="1"/>
    <m/>
    <s v="RAILWAY"/>
    <s v="GDAŃSK"/>
    <s v="1"/>
    <s v="20647/2015/8"/>
    <n v="54"/>
    <s v="SS16"/>
    <s v="XIAMEN KINGLAND"/>
    <s v="CONSOLIDATION"/>
    <m/>
    <n v="1"/>
    <n v="28"/>
    <m/>
    <m/>
    <m/>
    <x v="0"/>
    <n v="1632"/>
    <n v="3.7"/>
    <x v="0"/>
    <n v="3"/>
    <n v="1"/>
    <x v="2"/>
    <x v="1"/>
  </r>
  <r>
    <s v="2016-03-02"/>
    <s v="2016-04-08"/>
    <s v="2016-04-14"/>
    <s v="2016-04-14"/>
    <x v="7"/>
    <n v="43"/>
    <s v="XIAMEN"/>
    <s v="FOB"/>
    <x v="0"/>
    <n v="0"/>
    <s v="PONU0070132"/>
    <s v="RAILWAY"/>
    <s v="GDAŃSK"/>
    <s v="1"/>
    <s v="62841/SS16/1"/>
    <n v="52"/>
    <s v="SS16"/>
    <s v="XIAMEN JUSTSUN"/>
    <s v="FCL"/>
    <m/>
    <n v="1"/>
    <n v="2060"/>
    <n v="1"/>
    <n v="0"/>
    <n v="0"/>
    <x v="1"/>
    <n v="25579"/>
    <n v="17.86"/>
    <x v="0"/>
    <n v="13"/>
    <n v="5"/>
    <x v="2"/>
    <x v="1"/>
  </r>
  <r>
    <s v="2016-03-03"/>
    <s v="2016-03-04"/>
    <s v="2016-03-10"/>
    <s v="2016-03-10"/>
    <x v="30"/>
    <n v="7"/>
    <s v="ŁÓDŹ"/>
    <s v="DDU"/>
    <x v="1"/>
    <n v="1"/>
    <s v="AIR"/>
    <s v="TRUCK"/>
    <s v="FRANKFURT"/>
    <s v="1"/>
    <s v="21822/2015/7"/>
    <n v="52"/>
    <s v="SS16"/>
    <s v="ZHENJIANG S&amp;C"/>
    <s v="AIR"/>
    <n v="1"/>
    <m/>
    <n v="263"/>
    <n v="0"/>
    <n v="0"/>
    <n v="0"/>
    <x v="0"/>
    <n v="4130"/>
    <n v="3.13"/>
    <x v="0"/>
    <n v="2"/>
    <n v="1"/>
    <x v="2"/>
    <x v="1"/>
  </r>
  <r>
    <s v="2016-03-03"/>
    <s v="2016-03-06"/>
    <s v="2016-03-08"/>
    <s v="2016-03-08"/>
    <x v="21"/>
    <n v="5"/>
    <s v="ŁÓDŹ"/>
    <s v="DDU"/>
    <x v="1"/>
    <n v="1"/>
    <s v="AIR"/>
    <s v="TRUCK"/>
    <s v="VIENNA"/>
    <s v="1"/>
    <s v="20991/2015/14"/>
    <n v="54"/>
    <s v="SS16"/>
    <s v="SANGOTRA FASHIONS"/>
    <s v="AIR"/>
    <n v="1"/>
    <m/>
    <n v="1152"/>
    <n v="0"/>
    <n v="0"/>
    <n v="0"/>
    <x v="0"/>
    <n v="19077"/>
    <m/>
    <x v="2"/>
    <n v="0"/>
    <n v="0"/>
    <x v="2"/>
    <x v="1"/>
  </r>
  <r>
    <s v="2016-03-03"/>
    <s v="2016-03-07"/>
    <s v="2016-03-15"/>
    <s v="2016-03-15"/>
    <x v="22"/>
    <n v="12"/>
    <s v="ŁÓDŹ"/>
    <s v="DDU"/>
    <x v="1"/>
    <n v="1"/>
    <s v="AIR"/>
    <s v="TRUCK"/>
    <s v="WARSZAWA"/>
    <s v="1"/>
    <s v="28143/2015/6"/>
    <n v="54"/>
    <s v="SS16"/>
    <s v="TEX FASHION GLOBAL (AGENT)"/>
    <s v="AIR"/>
    <n v="1"/>
    <m/>
    <n v="608"/>
    <n v="0"/>
    <n v="0"/>
    <n v="0"/>
    <x v="0"/>
    <n v="10775"/>
    <n v="11.27"/>
    <x v="1"/>
    <n v="8"/>
    <n v="3"/>
    <x v="2"/>
    <x v="1"/>
  </r>
  <r>
    <s v="2016-03-04"/>
    <s v="2016-03-05"/>
    <s v="2016-03-09"/>
    <s v="2016-03-09"/>
    <x v="30"/>
    <n v="5"/>
    <s v="ŁÓDŹ"/>
    <s v="DDU"/>
    <x v="1"/>
    <n v="1"/>
    <s v="AIR"/>
    <s v="TRUCK"/>
    <s v="WARSZAWA"/>
    <s v="1"/>
    <s v="25868/2015/2"/>
    <n v="54"/>
    <s v="SS16"/>
    <s v="SRI LAKSHMI FABRICS"/>
    <s v="AIR"/>
    <n v="1"/>
    <m/>
    <n v="229"/>
    <n v="0"/>
    <n v="0"/>
    <n v="0"/>
    <x v="0"/>
    <n v="4735"/>
    <m/>
    <x v="2"/>
    <n v="0"/>
    <n v="0"/>
    <x v="2"/>
    <x v="1"/>
  </r>
  <r>
    <s v="2016-03-04"/>
    <s v="2016-04-08"/>
    <s v="2016-04-15"/>
    <s v="2016-04-15"/>
    <x v="9"/>
    <n v="42"/>
    <s v="CHITTAGONG"/>
    <s v="FOB"/>
    <x v="0"/>
    <n v="1"/>
    <s v="MSKU4000560"/>
    <s v="RAILWAY"/>
    <s v="GDAŃSK"/>
    <s v="1"/>
    <s v="20376/2015/5"/>
    <n v="54"/>
    <s v="SS16"/>
    <s v="TRANSFIGURE CLOTHING (AGENT)"/>
    <s v="CONSOLIDATION"/>
    <m/>
    <n v="1"/>
    <n v="401"/>
    <n v="1"/>
    <n v="0"/>
    <n v="0"/>
    <x v="1"/>
    <n v="9497"/>
    <n v="8.9499999999999993"/>
    <x v="1"/>
    <n v="6"/>
    <n v="3"/>
    <x v="2"/>
    <x v="1"/>
  </r>
  <r>
    <s v="2016-03-04"/>
    <s v="2016-04-08"/>
    <s v="2016-04-15"/>
    <s v="2016-04-15"/>
    <x v="9"/>
    <n v="42"/>
    <s v="CHITTAGONG"/>
    <s v="FOB"/>
    <x v="0"/>
    <n v="1"/>
    <m/>
    <s v="RAILWAY"/>
    <s v="GDAŃSK"/>
    <s v="1"/>
    <s v="33317/2015/3"/>
    <n v="54"/>
    <s v="SS16"/>
    <s v="KNIT WORLD LTD"/>
    <s v="CONSOLIDATION"/>
    <m/>
    <n v="1"/>
    <n v="856"/>
    <m/>
    <m/>
    <m/>
    <x v="0"/>
    <n v="11591"/>
    <n v="8.7100000000000009"/>
    <x v="1"/>
    <n v="6"/>
    <n v="3"/>
    <x v="2"/>
    <x v="1"/>
  </r>
  <r>
    <s v="2016-03-05"/>
    <s v="2016-03-06"/>
    <s v="2016-03-17"/>
    <s v="2016-03-17"/>
    <x v="30"/>
    <n v="12"/>
    <s v="ŁÓDŹ"/>
    <s v="DDU"/>
    <x v="1"/>
    <n v="1"/>
    <s v="AIR"/>
    <s v="TRUCK"/>
    <s v="FRANKFURT"/>
    <s v="1"/>
    <s v="29296/2015/5"/>
    <n v="54"/>
    <s v="SS16"/>
    <s v="COTTON ZONE LTD."/>
    <s v="AIR"/>
    <n v="1"/>
    <m/>
    <n v="814"/>
    <n v="0"/>
    <n v="0"/>
    <n v="0"/>
    <x v="0"/>
    <n v="16128"/>
    <n v="12.15"/>
    <x v="1"/>
    <n v="9"/>
    <n v="4"/>
    <x v="2"/>
    <x v="1"/>
  </r>
  <r>
    <s v="2016-03-05"/>
    <s v="2016-03-07"/>
    <s v="2016-03-11"/>
    <s v="2016-03-11"/>
    <x v="19"/>
    <n v="6"/>
    <s v="ŁÓDŹ"/>
    <s v="DDU"/>
    <x v="1"/>
    <n v="1"/>
    <s v="AIR"/>
    <s v="TRUCK"/>
    <s v="FRANKFURT"/>
    <s v="1"/>
    <s v="20216/2015/14"/>
    <n v="54"/>
    <s v="SS16"/>
    <s v="FAIR TRADE INT'L (AGENT)"/>
    <s v="AIR"/>
    <n v="1"/>
    <m/>
    <n v="233"/>
    <n v="0"/>
    <n v="0"/>
    <n v="0"/>
    <x v="0"/>
    <n v="4893"/>
    <m/>
    <x v="1"/>
    <n v="0"/>
    <n v="0"/>
    <x v="2"/>
    <x v="1"/>
  </r>
  <r>
    <s v="2016-03-05"/>
    <s v="2016-03-28"/>
    <s v="2016-04-04"/>
    <s v="2016-04-04"/>
    <x v="18"/>
    <n v="30"/>
    <s v="TUTICORIN"/>
    <s v="FOB"/>
    <x v="0"/>
    <n v="1"/>
    <s v="MSKU7427480"/>
    <s v="TRUCK"/>
    <s v="HAMBURG"/>
    <s v="1"/>
    <s v="20214/2015/16"/>
    <n v="54"/>
    <s v="SS16"/>
    <s v="LICHEE APPAREL (AGENT)"/>
    <s v="CONSOLIDATION"/>
    <m/>
    <n v="1"/>
    <n v="620"/>
    <n v="1"/>
    <n v="0"/>
    <n v="0"/>
    <x v="1"/>
    <n v="13041"/>
    <n v="10.62"/>
    <x v="2"/>
    <n v="7"/>
    <n v="3"/>
    <x v="2"/>
    <x v="1"/>
  </r>
  <r>
    <s v="2016-03-05"/>
    <s v="2016-03-28"/>
    <s v="2016-04-04"/>
    <s v="2016-04-04"/>
    <x v="18"/>
    <n v="30"/>
    <s v="TUTICORIN"/>
    <s v="FOB"/>
    <x v="0"/>
    <n v="1"/>
    <m/>
    <s v="TRUCK"/>
    <s v="HAMBURG"/>
    <s v="1"/>
    <s v="21025/2015/4"/>
    <n v="54"/>
    <s v="SS16"/>
    <s v="KARTHIKAI TEXTILE"/>
    <s v="CONSOLIDATION"/>
    <m/>
    <n v="1"/>
    <n v="398"/>
    <n v="1"/>
    <n v="0"/>
    <n v="0"/>
    <x v="1"/>
    <n v="6551"/>
    <n v="8.3800000000000008"/>
    <x v="2"/>
    <n v="6"/>
    <n v="3"/>
    <x v="2"/>
    <x v="1"/>
  </r>
  <r>
    <s v="2016-03-05"/>
    <s v="2016-04-14"/>
    <s v="2016-04-22"/>
    <s v="2016-04-22"/>
    <x v="13"/>
    <n v="48"/>
    <s v="CHITTAGONG"/>
    <s v="FOB"/>
    <x v="0"/>
    <n v="1"/>
    <s v="PONU1556453"/>
    <s v="RAILWAY"/>
    <s v="GDAŃSK"/>
    <s v="1"/>
    <s v="20216/2015/28"/>
    <n v="54"/>
    <s v="SS16"/>
    <s v="FAIR TRADE INT'L (AGENT)"/>
    <s v="CONSOLIDATION"/>
    <m/>
    <n v="1"/>
    <n v="592"/>
    <n v="0"/>
    <n v="1"/>
    <n v="0"/>
    <x v="2"/>
    <n v="8262"/>
    <n v="7.74"/>
    <x v="1"/>
    <n v="5"/>
    <n v="2"/>
    <x v="2"/>
    <x v="1"/>
  </r>
  <r>
    <s v="2016-03-05"/>
    <s v="2016-04-14"/>
    <s v="2016-04-22"/>
    <s v="2016-04-22"/>
    <x v="13"/>
    <n v="48"/>
    <s v="CHITTAGONG"/>
    <s v="FOB"/>
    <x v="0"/>
    <n v="1"/>
    <m/>
    <s v="RAILWAY"/>
    <s v="GDAŃSK"/>
    <s v="1"/>
    <s v="20216/2015/29"/>
    <n v="54"/>
    <s v="SS16"/>
    <s v="FAIR TRADE INT'L (AGENT)"/>
    <s v="CONSOLIDATION"/>
    <m/>
    <n v="1"/>
    <n v="220"/>
    <m/>
    <m/>
    <m/>
    <x v="0"/>
    <n v="3210"/>
    <n v="2.88"/>
    <x v="1"/>
    <n v="2"/>
    <n v="1"/>
    <x v="2"/>
    <x v="1"/>
  </r>
  <r>
    <s v="2016-03-05"/>
    <s v="2016-04-14"/>
    <s v="2016-04-22"/>
    <s v="2016-04-22"/>
    <x v="13"/>
    <n v="48"/>
    <s v="CHITTAGONG"/>
    <s v="FOB"/>
    <x v="0"/>
    <n v="1"/>
    <m/>
    <s v="RAILWAY"/>
    <s v="GDAŃSK"/>
    <s v="1"/>
    <s v="20808/2015/29"/>
    <n v="54"/>
    <s v="SS16"/>
    <s v="FASHION WEAR INT'L (AGENT)"/>
    <s v="CONSOLIDATION"/>
    <m/>
    <n v="1"/>
    <n v="946"/>
    <m/>
    <m/>
    <m/>
    <x v="0"/>
    <n v="25964"/>
    <n v="19.079999999999998"/>
    <x v="1"/>
    <n v="13"/>
    <n v="6"/>
    <x v="2"/>
    <x v="1"/>
  </r>
  <r>
    <s v="2016-03-05"/>
    <s v="2016-04-14"/>
    <s v="2016-04-22"/>
    <s v="2016-04-22"/>
    <x v="13"/>
    <n v="48"/>
    <s v="CHITTAGONG"/>
    <s v="FOB"/>
    <x v="0"/>
    <n v="1"/>
    <m/>
    <s v="RAILWAY"/>
    <s v="GDAŃSK"/>
    <s v="1"/>
    <s v="29296/2015/9"/>
    <n v="54"/>
    <s v="SS16"/>
    <s v="COTTON ZONE LTD."/>
    <s v="CONSOLIDATION"/>
    <m/>
    <n v="1"/>
    <n v="292"/>
    <m/>
    <m/>
    <m/>
    <x v="0"/>
    <n v="9133"/>
    <n v="6.07"/>
    <x v="1"/>
    <n v="4"/>
    <n v="2"/>
    <x v="2"/>
    <x v="1"/>
  </r>
  <r>
    <s v="2016-03-06"/>
    <s v="2016-03-07"/>
    <s v="2016-03-23"/>
    <s v="2016-03-23"/>
    <x v="30"/>
    <n v="17"/>
    <s v="ŁÓDŹ"/>
    <s v="DDU"/>
    <x v="1"/>
    <n v="1"/>
    <s v="AIR"/>
    <s v="TRUCK"/>
    <s v="FRANKFURT"/>
    <s v="1"/>
    <s v="20231/2015/20"/>
    <n v="54"/>
    <s v="SS16"/>
    <s v="SHUDDHO MODEHAUS (AGENT)"/>
    <s v="AIR"/>
    <n v="1"/>
    <m/>
    <n v="599"/>
    <n v="0"/>
    <n v="0"/>
    <n v="0"/>
    <x v="0"/>
    <n v="8504"/>
    <n v="19.23"/>
    <x v="1"/>
    <n v="13"/>
    <n v="6"/>
    <x v="2"/>
    <x v="1"/>
  </r>
  <r>
    <s v="2016-03-06"/>
    <s v="2016-03-07"/>
    <s v="2016-03-23"/>
    <s v="2016-03-23"/>
    <x v="30"/>
    <n v="17"/>
    <s v="ŁÓDŹ"/>
    <s v="DDU"/>
    <x v="1"/>
    <n v="1"/>
    <s v="AIR"/>
    <s v="TRUCK"/>
    <s v="FRANKFURT"/>
    <s v="1"/>
    <s v="20231/2015/3"/>
    <n v="54"/>
    <s v="SS16"/>
    <s v="SHUDDHO MODEHAUS (AGENT)"/>
    <s v="AIR"/>
    <n v="1"/>
    <m/>
    <n v="277"/>
    <n v="0"/>
    <n v="0"/>
    <n v="0"/>
    <x v="0"/>
    <n v="4455"/>
    <n v="5.61"/>
    <x v="1"/>
    <n v="4"/>
    <n v="2"/>
    <x v="2"/>
    <x v="1"/>
  </r>
  <r>
    <s v="2016-03-09"/>
    <s v="2016-04-04"/>
    <s v="2016-04-07"/>
    <s v="2016-04-07"/>
    <x v="32"/>
    <n v="29"/>
    <s v="ŁÓDŹ"/>
    <s v="DDU"/>
    <x v="1"/>
    <n v="1"/>
    <s v="AIR"/>
    <s v="TRUCK"/>
    <s v="FRANKFURT"/>
    <s v="1"/>
    <s v="20467/2015/28"/>
    <n v="54"/>
    <s v="SS16"/>
    <s v="INNOVATION DESIGN (AGENT)"/>
    <s v="AIR"/>
    <n v="1"/>
    <m/>
    <n v="516"/>
    <n v="0"/>
    <n v="0"/>
    <n v="0"/>
    <x v="0"/>
    <n v="6893"/>
    <n v="6.93"/>
    <x v="1"/>
    <n v="5"/>
    <n v="2"/>
    <x v="2"/>
    <x v="1"/>
  </r>
  <r>
    <s v="2016-03-10"/>
    <s v="2016-04-14"/>
    <s v="2016-04-19"/>
    <s v="2016-04-19"/>
    <x v="9"/>
    <n v="40"/>
    <s v="CHITTAGONG"/>
    <s v="FOB"/>
    <x v="0"/>
    <n v="0"/>
    <s v="MRKU7044452"/>
    <s v="RAILWAY"/>
    <s v="GDAŃSK"/>
    <s v="1"/>
    <s v="22075/2015/5"/>
    <n v="54"/>
    <s v="SS16"/>
    <s v="DAZ INTERNATIONAL (AGENT)"/>
    <s v="FCL"/>
    <m/>
    <n v="1"/>
    <n v="508"/>
    <n v="1"/>
    <n v="0"/>
    <n v="0"/>
    <x v="1"/>
    <n v="7901"/>
    <n v="9.49"/>
    <x v="1"/>
    <n v="7"/>
    <n v="3"/>
    <x v="2"/>
    <x v="1"/>
  </r>
  <r>
    <s v="2016-03-11"/>
    <s v="2016-03-12"/>
    <s v="2016-03-22"/>
    <s v="2016-03-22"/>
    <x v="30"/>
    <n v="11"/>
    <s v="ŁÓDŹ"/>
    <s v="DDU"/>
    <x v="1"/>
    <n v="1"/>
    <s v="AIR"/>
    <s v="TRUCK"/>
    <s v="FRANKFURT"/>
    <s v="1"/>
    <s v="20808/2015/19"/>
    <n v="54"/>
    <s v="SS16"/>
    <s v="FASHION WEAR INT'L (AGENT)"/>
    <s v="AIR"/>
    <n v="1"/>
    <m/>
    <n v="1762"/>
    <n v="0"/>
    <n v="0"/>
    <n v="0"/>
    <x v="0"/>
    <n v="35880"/>
    <n v="29.92"/>
    <x v="1"/>
    <n v="21"/>
    <n v="9"/>
    <x v="1"/>
    <x v="1"/>
  </r>
  <r>
    <s v="2016-03-11"/>
    <s v="2016-03-12"/>
    <s v="2016-03-22"/>
    <s v="2016-03-22"/>
    <x v="30"/>
    <n v="11"/>
    <s v="ŁÓDŹ"/>
    <s v="DDU"/>
    <x v="1"/>
    <n v="1"/>
    <s v="AIR"/>
    <s v="TRUCK"/>
    <s v="FRANKFURT"/>
    <s v="1"/>
    <s v="61828/SS16/4"/>
    <n v="52"/>
    <s v="SS16"/>
    <s v="FASHION WEAR INT'L (AGENT)"/>
    <s v="AIR"/>
    <n v="1"/>
    <m/>
    <n v="2397"/>
    <n v="0"/>
    <n v="0"/>
    <n v="0"/>
    <x v="0"/>
    <n v="49153"/>
    <n v="25.74"/>
    <x v="1"/>
    <n v="18"/>
    <n v="8"/>
    <x v="1"/>
    <x v="1"/>
  </r>
  <r>
    <s v="2016-03-11"/>
    <s v="2016-03-12"/>
    <s v="2016-03-24"/>
    <s v="2016-03-24"/>
    <x v="30"/>
    <n v="13"/>
    <s v="ŁÓDŹ"/>
    <s v="DDU"/>
    <x v="1"/>
    <n v="1"/>
    <s v="AIR"/>
    <s v="TRUCK"/>
    <s v="FRANKFURT"/>
    <s v="1"/>
    <s v="20808/2015/23"/>
    <n v="54"/>
    <s v="SS16"/>
    <s v="FASHION WEAR INT'L (AGENT)"/>
    <s v="AIR"/>
    <n v="1"/>
    <m/>
    <n v="1118"/>
    <n v="0"/>
    <n v="0"/>
    <n v="0"/>
    <x v="0"/>
    <n v="21501"/>
    <n v="11.92"/>
    <x v="1"/>
    <n v="8"/>
    <n v="4"/>
    <x v="2"/>
    <x v="1"/>
  </r>
  <r>
    <s v="2016-03-11"/>
    <s v="2016-03-13"/>
    <s v="2016-03-30"/>
    <s v="2016-03-30"/>
    <x v="19"/>
    <n v="19"/>
    <s v="ŁÓDŹ"/>
    <s v="DDU"/>
    <x v="1"/>
    <n v="1"/>
    <s v="AIR"/>
    <s v="TRUCK"/>
    <s v="FRANKFURT"/>
    <s v="1"/>
    <s v="20231/2015/21"/>
    <n v="54"/>
    <s v="SS16"/>
    <s v="SHUDDHO MODEHAUS (AGENT)"/>
    <s v="AIR"/>
    <n v="1"/>
    <m/>
    <n v="671"/>
    <n v="0"/>
    <n v="0"/>
    <n v="0"/>
    <x v="0"/>
    <n v="9669"/>
    <n v="12.72"/>
    <x v="1"/>
    <n v="9"/>
    <n v="4"/>
    <x v="2"/>
    <x v="1"/>
  </r>
  <r>
    <s v="2016-03-11"/>
    <s v="2016-03-13"/>
    <s v="2016-04-05"/>
    <s v="2016-04-05"/>
    <x v="19"/>
    <n v="25"/>
    <s v="ŁÓDŹ"/>
    <s v="DDU"/>
    <x v="1"/>
    <n v="1"/>
    <s v="AIR"/>
    <s v="TRUCK"/>
    <s v="FRANKFURT"/>
    <s v="1"/>
    <s v="25648/2015/3"/>
    <n v="54"/>
    <s v="SS16"/>
    <s v="ASROTEX"/>
    <s v="AIR"/>
    <n v="1"/>
    <m/>
    <n v="1708"/>
    <n v="0"/>
    <n v="0"/>
    <n v="0"/>
    <x v="0"/>
    <n v="29429"/>
    <n v="21.5"/>
    <x v="1"/>
    <n v="15"/>
    <n v="6"/>
    <x v="1"/>
    <x v="1"/>
  </r>
  <r>
    <s v="2016-03-12"/>
    <s v="2016-03-15"/>
    <s v="2016-03-21"/>
    <s v="2016-03-21"/>
    <x v="21"/>
    <n v="9"/>
    <s v="ŁÓDŹ"/>
    <s v="DDU"/>
    <x v="1"/>
    <n v="1"/>
    <s v="AIR"/>
    <s v="TRUCK"/>
    <s v="FRANKFURT"/>
    <s v="1"/>
    <s v="20216/2015/25"/>
    <n v="54"/>
    <s v="SS16"/>
    <s v="FAIR TRADE INT'L (AGENT)"/>
    <s v="AIR"/>
    <n v="1"/>
    <m/>
    <n v="1190"/>
    <n v="0"/>
    <n v="0"/>
    <n v="0"/>
    <x v="0"/>
    <n v="17015"/>
    <m/>
    <x v="1"/>
    <n v="0"/>
    <n v="0"/>
    <x v="2"/>
    <x v="1"/>
  </r>
  <r>
    <s v="2016-03-14"/>
    <s v="2016-03-18"/>
    <s v="2016-03-22"/>
    <s v="2016-03-22"/>
    <x v="22"/>
    <n v="8"/>
    <s v="ŁÓDŹ"/>
    <s v="DDU"/>
    <x v="1"/>
    <n v="1"/>
    <s v="AIR"/>
    <s v="TRUCK"/>
    <s v="WARSZAWA"/>
    <s v="1"/>
    <s v="20214/2015/18"/>
    <n v="54"/>
    <s v="SS16"/>
    <s v="LICHEE APPAREL (AGENT)"/>
    <s v="AIR"/>
    <n v="1"/>
    <m/>
    <n v="232"/>
    <n v="0"/>
    <n v="0"/>
    <n v="0"/>
    <x v="0"/>
    <n v="3235"/>
    <n v="2.69"/>
    <x v="2"/>
    <n v="2"/>
    <n v="1"/>
    <x v="2"/>
    <x v="1"/>
  </r>
  <r>
    <s v="2016-03-14"/>
    <s v="2016-03-22"/>
    <s v="2016-03-31"/>
    <s v="2016-03-31"/>
    <x v="42"/>
    <n v="17"/>
    <s v="ŁÓDŹ"/>
    <s v="DDU"/>
    <x v="1"/>
    <n v="1"/>
    <s v="AIR"/>
    <s v="TRUCK"/>
    <s v="FRANKFURT"/>
    <s v="1"/>
    <s v="20467/2015/25"/>
    <n v="54"/>
    <s v="SS16"/>
    <s v="INNOVATION DESIGN (AGENT)"/>
    <s v="AIR"/>
    <n v="1"/>
    <m/>
    <n v="1075"/>
    <n v="0"/>
    <n v="0"/>
    <n v="0"/>
    <x v="0"/>
    <n v="14686"/>
    <m/>
    <x v="1"/>
    <n v="0"/>
    <n v="0"/>
    <x v="2"/>
    <x v="1"/>
  </r>
  <r>
    <s v="2016-03-16"/>
    <s v="2016-04-10"/>
    <s v="2016-04-15"/>
    <s v="2016-04-15"/>
    <x v="24"/>
    <n v="30"/>
    <s v="TUTICORIN"/>
    <s v="FOB"/>
    <x v="0"/>
    <n v="1"/>
    <s v="PONU1808787"/>
    <s v="TRUCK"/>
    <s v="HAMBURG"/>
    <s v="1"/>
    <s v="20214/2015/19"/>
    <n v="54"/>
    <s v="SS16"/>
    <s v="LICHEE APPAREL (AGENT)"/>
    <s v="CONSOLIDATION"/>
    <m/>
    <n v="1"/>
    <n v="1147"/>
    <n v="0"/>
    <n v="1"/>
    <n v="0"/>
    <x v="2"/>
    <n v="22883"/>
    <n v="25.08"/>
    <x v="2"/>
    <n v="18"/>
    <n v="8"/>
    <x v="1"/>
    <x v="1"/>
  </r>
  <r>
    <s v="2016-03-16"/>
    <s v="2016-04-10"/>
    <s v="2016-04-15"/>
    <s v="2016-04-15"/>
    <x v="24"/>
    <n v="30"/>
    <s v="TUTICORIN"/>
    <s v="FOB"/>
    <x v="0"/>
    <n v="1"/>
    <m/>
    <s v="TRUCK"/>
    <s v="HAMBURG"/>
    <s v="1"/>
    <s v="24094/2015/4"/>
    <n v="54"/>
    <s v="SS16"/>
    <s v="SANTEX INC"/>
    <s v="CONSOLIDATION"/>
    <m/>
    <n v="1"/>
    <n v="629"/>
    <m/>
    <m/>
    <m/>
    <x v="0"/>
    <n v="12817"/>
    <n v="14.28"/>
    <x v="2"/>
    <n v="10"/>
    <n v="4"/>
    <x v="2"/>
    <x v="1"/>
  </r>
  <r>
    <s v="2016-03-17"/>
    <s v="2016-03-19"/>
    <s v="2016-03-22"/>
    <s v="2016-03-22"/>
    <x v="19"/>
    <n v="5"/>
    <s v="ŁÓDŹ"/>
    <s v="DDU"/>
    <x v="1"/>
    <n v="1"/>
    <s v="AIR"/>
    <s v="TRUCK"/>
    <s v="VIENNA"/>
    <s v="1"/>
    <s v="20991/2015/18"/>
    <n v="54"/>
    <s v="SS16"/>
    <s v="SANGOTRA FASHIONS"/>
    <s v="AIR"/>
    <n v="1"/>
    <m/>
    <n v="454"/>
    <n v="0"/>
    <n v="0"/>
    <n v="0"/>
    <x v="0"/>
    <n v="8390"/>
    <m/>
    <x v="2"/>
    <n v="0"/>
    <n v="0"/>
    <x v="2"/>
    <x v="1"/>
  </r>
  <r>
    <s v="2016-03-17"/>
    <s v="2016-03-19"/>
    <s v="2016-04-04"/>
    <s v="2016-04-04"/>
    <x v="19"/>
    <n v="18"/>
    <s v="ŁÓDŹ"/>
    <s v="DDU"/>
    <x v="1"/>
    <n v="1"/>
    <s v="AIR"/>
    <s v="TRUCK"/>
    <s v="WARSZAWA"/>
    <s v="1"/>
    <s v="20228/2015/2"/>
    <n v="54"/>
    <s v="SS16"/>
    <s v="BONDED FASHION LTD."/>
    <s v="AIR"/>
    <n v="1"/>
    <m/>
    <n v="1065"/>
    <n v="0"/>
    <n v="0"/>
    <n v="0"/>
    <x v="0"/>
    <n v="20060"/>
    <n v="29.04"/>
    <x v="1"/>
    <n v="20"/>
    <n v="9"/>
    <x v="1"/>
    <x v="1"/>
  </r>
  <r>
    <s v="2016-03-18"/>
    <s v="2016-03-24"/>
    <s v="2016-03-31"/>
    <s v="2016-03-31"/>
    <x v="29"/>
    <n v="13"/>
    <s v="ŁÓDŹ"/>
    <s v="DDU"/>
    <x v="1"/>
    <n v="1"/>
    <s v="AIR"/>
    <s v="TRUCK"/>
    <s v="FRANKFURT"/>
    <s v="1"/>
    <s v="20370/2015/3"/>
    <n v="54"/>
    <s v="SS16"/>
    <s v="SAILOR MOON CLOTHING LTD (AGENT)"/>
    <s v="AIR"/>
    <n v="1"/>
    <m/>
    <n v="1370"/>
    <n v="0"/>
    <n v="0"/>
    <n v="0"/>
    <x v="0"/>
    <n v="22409"/>
    <n v="17.89"/>
    <x v="1"/>
    <n v="13"/>
    <n v="5"/>
    <x v="2"/>
    <x v="1"/>
  </r>
  <r>
    <s v="2016-03-18"/>
    <s v="2016-04-04"/>
    <s v="2016-04-18"/>
    <s v="2016-04-18"/>
    <x v="40"/>
    <n v="31"/>
    <s v="ŁÓDŹ"/>
    <s v="DDU"/>
    <x v="1"/>
    <n v="1"/>
    <s v="AIR"/>
    <s v="TRUCK"/>
    <s v="FRANKFURT"/>
    <s v="1"/>
    <s v="20467/2015/26"/>
    <n v="54"/>
    <s v="SS16"/>
    <s v="INNOVATION DESIGN (AGENT)"/>
    <s v="AIR"/>
    <n v="1"/>
    <m/>
    <n v="520"/>
    <n v="0"/>
    <n v="0"/>
    <n v="0"/>
    <x v="0"/>
    <n v="7649"/>
    <n v="7.41"/>
    <x v="1"/>
    <n v="5"/>
    <n v="2"/>
    <x v="2"/>
    <x v="1"/>
  </r>
  <r>
    <s v="2016-03-18"/>
    <s v="2016-04-04"/>
    <s v="2016-04-18"/>
    <s v="2016-04-18"/>
    <x v="40"/>
    <n v="31"/>
    <s v="ŁÓDŹ"/>
    <s v="DDU"/>
    <x v="1"/>
    <n v="1"/>
    <s v="AIR"/>
    <s v="TRUCK"/>
    <s v="FRANKFURT"/>
    <s v="1"/>
    <s v="20467/2015/29"/>
    <n v="54"/>
    <s v="SS16"/>
    <s v="INNOVATION DESIGN (AGENT)"/>
    <s v="AIR"/>
    <n v="1"/>
    <m/>
    <n v="295"/>
    <n v="0"/>
    <n v="0"/>
    <n v="0"/>
    <x v="0"/>
    <n v="4565"/>
    <n v="5.17"/>
    <x v="1"/>
    <n v="4"/>
    <n v="2"/>
    <x v="2"/>
    <x v="1"/>
  </r>
  <r>
    <s v="2016-03-19"/>
    <s v="2016-03-21"/>
    <s v="2016-04-06"/>
    <s v="2016-04-06"/>
    <x v="19"/>
    <n v="18"/>
    <s v="ŁÓDŹ"/>
    <s v="DDU"/>
    <x v="1"/>
    <n v="1"/>
    <s v="AIR"/>
    <s v="TRUCK"/>
    <s v="WARSZAWA"/>
    <s v="1"/>
    <s v="28143/2015/2"/>
    <n v="54"/>
    <s v="SS16"/>
    <s v="TEX FASHION GLOBAL (AGENT)"/>
    <s v="AIR"/>
    <n v="1"/>
    <m/>
    <n v="503"/>
    <n v="0"/>
    <n v="0"/>
    <n v="0"/>
    <x v="0"/>
    <n v="9252"/>
    <n v="9.08"/>
    <x v="1"/>
    <n v="6"/>
    <n v="3"/>
    <x v="2"/>
    <x v="1"/>
  </r>
  <r>
    <s v="2016-03-20"/>
    <s v="2016-04-28"/>
    <s v="2016-05-02"/>
    <s v="2016-05-02"/>
    <x v="6"/>
    <n v="43"/>
    <s v="CHITTAGONG"/>
    <s v="FOB"/>
    <x v="0"/>
    <n v="0"/>
    <s v="MRKU8047477"/>
    <s v="TRUCK"/>
    <s v="GDAŃSK"/>
    <s v="1"/>
    <s v="20376/2015/44"/>
    <n v="54"/>
    <s v="SS16"/>
    <s v="TRANSFIGURE CLOTHING (AGENT)"/>
    <s v="FCL"/>
    <m/>
    <n v="1"/>
    <n v="1348"/>
    <n v="1"/>
    <n v="0"/>
    <n v="0"/>
    <x v="1"/>
    <n v="24237"/>
    <n v="24.37"/>
    <x v="1"/>
    <n v="17"/>
    <n v="7"/>
    <x v="1"/>
    <x v="1"/>
  </r>
  <r>
    <s v="2016-03-20"/>
    <s v="2016-04-28"/>
    <s v="2016-05-05"/>
    <s v="2016-05-05"/>
    <x v="6"/>
    <n v="46"/>
    <s v="CHITTAGONG"/>
    <s v="FOB"/>
    <x v="0"/>
    <n v="1"/>
    <s v="MRKU0277025"/>
    <s v="RAILWAY"/>
    <s v="GDAŃSK"/>
    <s v="1"/>
    <s v="20376/2015/6"/>
    <n v="54"/>
    <s v="SS16"/>
    <s v="TRANSFIGURE CLOTHING (AGENT)"/>
    <s v="CONSOLIDATION"/>
    <m/>
    <n v="1"/>
    <n v="2109"/>
    <n v="0"/>
    <n v="1"/>
    <n v="0"/>
    <x v="2"/>
    <n v="40587"/>
    <n v="28.29"/>
    <x v="1"/>
    <n v="20"/>
    <n v="8"/>
    <x v="1"/>
    <x v="1"/>
  </r>
  <r>
    <s v="2016-03-20"/>
    <s v="2016-04-28"/>
    <s v="2016-05-05"/>
    <s v="2016-05-05"/>
    <x v="6"/>
    <n v="46"/>
    <s v="CHITTAGONG"/>
    <s v="FOB"/>
    <x v="0"/>
    <n v="1"/>
    <m/>
    <s v="RAILWAY"/>
    <s v="GDAŃSK"/>
    <s v="1"/>
    <s v="20808/2015/31"/>
    <n v="54"/>
    <s v="SS16"/>
    <s v="FASHION WEAR INT'L (AGENT)"/>
    <s v="CONSOLIDATION"/>
    <m/>
    <n v="1"/>
    <n v="2125"/>
    <m/>
    <m/>
    <m/>
    <x v="0"/>
    <n v="39679"/>
    <n v="27.29"/>
    <x v="1"/>
    <n v="19"/>
    <n v="8"/>
    <x v="1"/>
    <x v="1"/>
  </r>
  <r>
    <s v="2016-03-21"/>
    <s v="2016-04-25"/>
    <s v="2016-04-29"/>
    <s v="2016-04-29"/>
    <x v="9"/>
    <n v="39"/>
    <s v="CHITTAGONG"/>
    <s v="FOB"/>
    <x v="0"/>
    <n v="1"/>
    <s v="HLXU1047977"/>
    <s v="RAILWAY"/>
    <s v="GDAŃSK"/>
    <s v="1"/>
    <s v="20808/2015/32"/>
    <n v="54"/>
    <s v="SS16"/>
    <s v="FASHION WEAR INT'L (AGENT)"/>
    <s v="CONSOLIDATION"/>
    <m/>
    <n v="1"/>
    <n v="788"/>
    <n v="1"/>
    <n v="0"/>
    <n v="0"/>
    <x v="1"/>
    <n v="15060"/>
    <n v="10.39"/>
    <x v="1"/>
    <n v="7"/>
    <n v="3"/>
    <x v="2"/>
    <x v="1"/>
  </r>
  <r>
    <s v="2016-03-21"/>
    <s v="2016-04-25"/>
    <s v="2016-04-29"/>
    <s v="2016-04-29"/>
    <x v="9"/>
    <n v="39"/>
    <s v="CHITTAGONG"/>
    <s v="FOB"/>
    <x v="0"/>
    <n v="1"/>
    <m/>
    <s v="RAILWAY"/>
    <s v="GDAŃSK"/>
    <s v="1"/>
    <s v="22075/2015/4"/>
    <n v="54"/>
    <s v="SS16"/>
    <s v="DAZ INTERNATIONAL (AGENT)"/>
    <s v="CONSOLIDATION"/>
    <m/>
    <n v="1"/>
    <n v="235"/>
    <m/>
    <m/>
    <m/>
    <x v="0"/>
    <n v="3000"/>
    <n v="7.49"/>
    <x v="1"/>
    <n v="5"/>
    <n v="2"/>
    <x v="2"/>
    <x v="1"/>
  </r>
  <r>
    <s v="2016-03-21"/>
    <s v="2016-04-25"/>
    <s v="2016-04-29"/>
    <s v="2016-04-29"/>
    <x v="9"/>
    <n v="39"/>
    <s v="CHITTAGONG"/>
    <s v="FOB"/>
    <x v="0"/>
    <n v="1"/>
    <m/>
    <s v="RAILWAY"/>
    <s v="GDAŃSK"/>
    <s v="1"/>
    <s v="25648/2015/4"/>
    <n v="54"/>
    <s v="SS16"/>
    <s v="ASROTEX"/>
    <s v="CONSOLIDATION"/>
    <m/>
    <n v="1"/>
    <n v="829"/>
    <m/>
    <m/>
    <m/>
    <x v="0"/>
    <n v="11614"/>
    <n v="8.7799999999999994"/>
    <x v="1"/>
    <n v="6"/>
    <n v="3"/>
    <x v="2"/>
    <x v="1"/>
  </r>
  <r>
    <s v="2016-03-22"/>
    <s v="2016-03-24"/>
    <s v="2016-03-30"/>
    <s v="2016-03-30"/>
    <x v="19"/>
    <n v="8"/>
    <s v="ŁÓDŹ"/>
    <s v="DDU"/>
    <x v="1"/>
    <n v="1"/>
    <s v="AIR"/>
    <s v="TRUCK"/>
    <s v="FRANKFURT"/>
    <s v="1"/>
    <s v="20461/2015/2"/>
    <n v="52"/>
    <s v="SS16"/>
    <s v="XIAMEN KINGLAND"/>
    <s v="AIR"/>
    <n v="1"/>
    <m/>
    <n v="19"/>
    <n v="0"/>
    <n v="0"/>
    <n v="0"/>
    <x v="0"/>
    <n v="1880"/>
    <n v="1.78"/>
    <x v="0"/>
    <n v="1"/>
    <n v="1"/>
    <x v="2"/>
    <x v="1"/>
  </r>
  <r>
    <s v="2016-03-23"/>
    <s v="2016-04-28"/>
    <s v="2016-05-02"/>
    <s v="2016-05-02"/>
    <x v="5"/>
    <n v="40"/>
    <s v="CHITTAGONG"/>
    <s v="FOB"/>
    <x v="0"/>
    <n v="1"/>
    <s v="MRKU7677996"/>
    <s v="TRUCK"/>
    <s v="GDAŃSK"/>
    <s v="1"/>
    <s v="20808/2015/33"/>
    <n v="54"/>
    <s v="SS16"/>
    <s v="FASHION WEAR INT'L (AGENT)"/>
    <s v="FCL"/>
    <m/>
    <n v="1"/>
    <n v="806"/>
    <n v="1"/>
    <n v="0"/>
    <n v="0"/>
    <x v="1"/>
    <n v="11930"/>
    <n v="7.79"/>
    <x v="1"/>
    <n v="5"/>
    <n v="2"/>
    <x v="2"/>
    <x v="1"/>
  </r>
  <r>
    <s v="2016-03-24"/>
    <s v="2016-03-27"/>
    <s v="2016-04-01"/>
    <s v="2016-04-01"/>
    <x v="21"/>
    <n v="8"/>
    <s v="ŁÓDŹ"/>
    <s v="DDU"/>
    <x v="1"/>
    <n v="1"/>
    <s v="AIR"/>
    <s v="TRUCK"/>
    <s v="FRANKFURT"/>
    <s v="1"/>
    <s v="20808/2015/18"/>
    <n v="54"/>
    <s v="SS16"/>
    <s v="FASHION WEAR INT'L (AGENT)"/>
    <s v="AIR"/>
    <n v="1"/>
    <m/>
    <n v="1079"/>
    <n v="0"/>
    <n v="0"/>
    <n v="0"/>
    <x v="0"/>
    <n v="22504"/>
    <m/>
    <x v="1"/>
    <n v="0"/>
    <n v="0"/>
    <x v="2"/>
    <x v="1"/>
  </r>
  <r>
    <s v="2016-03-24"/>
    <s v="2016-03-27"/>
    <s v="2016-04-01"/>
    <s v="2016-04-01"/>
    <x v="21"/>
    <n v="8"/>
    <s v="ŁÓDŹ"/>
    <s v="DDU"/>
    <x v="1"/>
    <n v="1"/>
    <s v="AIR"/>
    <s v="TRUCK"/>
    <s v="FRANKFURT"/>
    <s v="1"/>
    <s v="20808/2015/24"/>
    <n v="54"/>
    <s v="SS16"/>
    <s v="FASHION WEAR INT'L (AGENT)"/>
    <s v="AIR"/>
    <n v="1"/>
    <m/>
    <n v="980"/>
    <n v="0"/>
    <n v="0"/>
    <n v="0"/>
    <x v="0"/>
    <n v="20802"/>
    <m/>
    <x v="1"/>
    <n v="0"/>
    <n v="0"/>
    <x v="2"/>
    <x v="1"/>
  </r>
  <r>
    <s v="2016-03-24"/>
    <s v="2016-03-27"/>
    <s v="2016-04-01"/>
    <s v="2016-04-01"/>
    <x v="21"/>
    <n v="8"/>
    <s v="ŁÓDŹ"/>
    <s v="DDU"/>
    <x v="1"/>
    <n v="1"/>
    <s v="AIR"/>
    <s v="TRUCK"/>
    <s v="FRANKFURT"/>
    <s v="1"/>
    <s v="21143/2015/7"/>
    <n v="54"/>
    <s v="SS16"/>
    <s v="SEACOTEX FABRICS LTD"/>
    <s v="AIR"/>
    <n v="1"/>
    <m/>
    <n v="660"/>
    <n v="0"/>
    <n v="0"/>
    <n v="0"/>
    <x v="0"/>
    <n v="11602"/>
    <m/>
    <x v="1"/>
    <n v="0"/>
    <n v="0"/>
    <x v="2"/>
    <x v="1"/>
  </r>
  <r>
    <s v="2016-03-25"/>
    <s v="2016-03-29"/>
    <s v="2016-03-31"/>
    <s v="2016-03-31"/>
    <x v="22"/>
    <n v="6"/>
    <s v="ŁÓDŹ"/>
    <s v="DDU"/>
    <x v="1"/>
    <n v="1"/>
    <s v="AIR"/>
    <s v="TRUCK"/>
    <s v="FRANKFURT"/>
    <s v="1"/>
    <s v="20216/2015/4"/>
    <n v="54"/>
    <s v="SS16"/>
    <s v="FAIR TRADE INT'L (AGENT)"/>
    <s v="AIR"/>
    <n v="1"/>
    <m/>
    <n v="1488"/>
    <n v="0"/>
    <n v="0"/>
    <n v="0"/>
    <x v="0"/>
    <n v="22894"/>
    <m/>
    <x v="1"/>
    <n v="0"/>
    <n v="0"/>
    <x v="2"/>
    <x v="1"/>
  </r>
  <r>
    <s v="2016-03-26"/>
    <s v="2016-04-18"/>
    <s v="2016-04-27"/>
    <s v="2016-04-27"/>
    <x v="18"/>
    <n v="32"/>
    <s v="TUTICORIN"/>
    <s v="FOB"/>
    <x v="0"/>
    <n v="1"/>
    <s v="LCL"/>
    <s v="TRUCK"/>
    <s v="HAMBURG"/>
    <s v="1"/>
    <s v="20214/2015/20"/>
    <n v="54"/>
    <s v="SS16"/>
    <s v="LICHEE APPAREL (AGENT)"/>
    <s v="LCL"/>
    <m/>
    <n v="1"/>
    <n v="533"/>
    <n v="0"/>
    <n v="0"/>
    <n v="0"/>
    <x v="0"/>
    <n v="9672"/>
    <n v="9.76"/>
    <x v="2"/>
    <n v="7"/>
    <n v="3"/>
    <x v="2"/>
    <x v="1"/>
  </r>
  <r>
    <s v="2016-03-27"/>
    <s v="2016-05-02"/>
    <s v="2016-05-06"/>
    <s v="2016-05-06"/>
    <x v="5"/>
    <n v="40"/>
    <s v="CHITTAGONG"/>
    <s v="FOB"/>
    <x v="0"/>
    <n v="1"/>
    <s v="GLDU5429370"/>
    <s v="RAILWAY"/>
    <s v="GDAŃSK"/>
    <s v="1"/>
    <s v="20216/2015/31"/>
    <n v="54"/>
    <s v="SS16"/>
    <s v="FAIR TRADE INT'L (AGENT)"/>
    <s v="CONSOLIDATION"/>
    <m/>
    <n v="1"/>
    <n v="299"/>
    <n v="1"/>
    <n v="0"/>
    <n v="0"/>
    <x v="1"/>
    <n v="3411"/>
    <n v="3.69"/>
    <x v="1"/>
    <n v="3"/>
    <n v="1"/>
    <x v="2"/>
    <x v="1"/>
  </r>
  <r>
    <s v="2016-03-27"/>
    <s v="2016-05-02"/>
    <s v="2016-05-06"/>
    <s v="2016-05-06"/>
    <x v="5"/>
    <n v="40"/>
    <s v="CHITTAGONG"/>
    <s v="FOB"/>
    <x v="0"/>
    <n v="1"/>
    <m/>
    <s v="RAILWAY"/>
    <s v="GDAŃSK"/>
    <s v="1"/>
    <s v="20808/2015/36"/>
    <n v="54"/>
    <s v="SS16"/>
    <s v="FASHION WEAR INT'L (AGENT)"/>
    <s v="CONSOLIDATION"/>
    <m/>
    <n v="1"/>
    <n v="421"/>
    <m/>
    <m/>
    <m/>
    <x v="0"/>
    <n v="7298"/>
    <n v="5.38"/>
    <x v="1"/>
    <n v="4"/>
    <n v="2"/>
    <x v="2"/>
    <x v="1"/>
  </r>
  <r>
    <s v="2016-03-27"/>
    <s v="2016-05-02"/>
    <s v="2016-05-06"/>
    <s v="2016-05-06"/>
    <x v="5"/>
    <n v="40"/>
    <s v="CHITTAGONG"/>
    <s v="FOB"/>
    <x v="0"/>
    <n v="1"/>
    <m/>
    <s v="RAILWAY"/>
    <s v="GDAŃSK"/>
    <s v="1"/>
    <s v="25648/2015/6"/>
    <n v="54"/>
    <s v="SS16"/>
    <s v="ASROTEX"/>
    <s v="CONSOLIDATION"/>
    <m/>
    <n v="1"/>
    <n v="625"/>
    <m/>
    <m/>
    <m/>
    <x v="0"/>
    <n v="8800"/>
    <n v="7.77"/>
    <x v="1"/>
    <n v="5"/>
    <n v="2"/>
    <x v="2"/>
    <x v="1"/>
  </r>
  <r>
    <s v="2016-03-28"/>
    <s v="2016-04-28"/>
    <s v="2016-05-06"/>
    <s v="2016-05-06"/>
    <x v="3"/>
    <n v="39"/>
    <s v="NINGBO"/>
    <s v="FOB"/>
    <x v="0"/>
    <n v="1"/>
    <s v="LCL"/>
    <s v="RAILWAY"/>
    <s v="HAMBURG"/>
    <s v="1"/>
    <s v="21046/2015/5"/>
    <n v="54"/>
    <s v="SS16"/>
    <s v="NINGBO MIAORUI"/>
    <s v="LCL"/>
    <m/>
    <n v="1"/>
    <n v="360"/>
    <n v="0"/>
    <n v="0"/>
    <n v="0"/>
    <x v="0"/>
    <n v="6932"/>
    <n v="9.08"/>
    <x v="0"/>
    <n v="6"/>
    <n v="3"/>
    <x v="2"/>
    <x v="1"/>
  </r>
  <r>
    <s v="2016-03-29"/>
    <s v="2016-04-01"/>
    <s v="2016-04-08"/>
    <s v="2016-04-08"/>
    <x v="21"/>
    <n v="10"/>
    <s v="ŁÓDŹ"/>
    <s v="DDU"/>
    <x v="1"/>
    <n v="1"/>
    <s v="AIR"/>
    <s v="TRUCK"/>
    <s v="FRANKFURT"/>
    <s v="1"/>
    <s v="20808/2015/26"/>
    <n v="54"/>
    <s v="SS16"/>
    <s v="FASHION WEAR INT'L (AGENT)"/>
    <s v="AIR"/>
    <n v="1"/>
    <m/>
    <n v="913"/>
    <n v="0"/>
    <n v="0"/>
    <n v="0"/>
    <x v="0"/>
    <n v="21866"/>
    <n v="11.8"/>
    <x v="1"/>
    <n v="8"/>
    <n v="4"/>
    <x v="2"/>
    <x v="1"/>
  </r>
  <r>
    <s v="2016-03-29"/>
    <s v="2016-04-01"/>
    <s v="2016-04-08"/>
    <s v="2016-04-08"/>
    <x v="21"/>
    <n v="10"/>
    <s v="ŁÓDŹ"/>
    <s v="DDU"/>
    <x v="1"/>
    <n v="1"/>
    <s v="AIR"/>
    <s v="TRUCK"/>
    <s v="FRANKFURT"/>
    <s v="1"/>
    <s v="21143/2015/4"/>
    <n v="54"/>
    <s v="SS16"/>
    <s v="SEACOTEX FABRICS LTD"/>
    <s v="AIR"/>
    <n v="1"/>
    <m/>
    <n v="466"/>
    <n v="0"/>
    <n v="0"/>
    <n v="0"/>
    <x v="0"/>
    <n v="9400"/>
    <m/>
    <x v="1"/>
    <n v="0"/>
    <n v="0"/>
    <x v="2"/>
    <x v="1"/>
  </r>
  <r>
    <s v="2016-03-29"/>
    <s v="2016-04-01"/>
    <s v="2016-04-15"/>
    <s v="2016-04-15"/>
    <x v="21"/>
    <n v="17"/>
    <s v="ŁÓDŹ"/>
    <s v="DDU"/>
    <x v="1"/>
    <n v="1"/>
    <s v="AIR"/>
    <s v="TRUCK"/>
    <s v="FRANKFURT"/>
    <s v="1"/>
    <s v="22847/2015/4"/>
    <n v="54"/>
    <s v="SS16"/>
    <s v="FASHIONTEX (AGENT)"/>
    <s v="AIR"/>
    <n v="1"/>
    <m/>
    <n v="213"/>
    <n v="0"/>
    <n v="0"/>
    <n v="0"/>
    <x v="0"/>
    <n v="3355"/>
    <n v="5.5"/>
    <x v="1"/>
    <n v="4"/>
    <n v="2"/>
    <x v="2"/>
    <x v="1"/>
  </r>
  <r>
    <s v="2016-03-29"/>
    <s v="2016-04-01"/>
    <s v="2016-04-20"/>
    <s v="2016-04-20"/>
    <x v="21"/>
    <n v="22"/>
    <s v="ŁÓDŹ"/>
    <s v="DDU"/>
    <x v="1"/>
    <n v="1"/>
    <s v="AIR"/>
    <s v="TRUCK"/>
    <s v="FRANKFURT"/>
    <s v="1"/>
    <s v="20231/2015/22"/>
    <n v="54"/>
    <s v="SS16"/>
    <s v="SHUDDHO MODEHAUS (AGENT)"/>
    <s v="AIR"/>
    <n v="1"/>
    <m/>
    <n v="610"/>
    <n v="0"/>
    <n v="0"/>
    <n v="0"/>
    <x v="0"/>
    <n v="10145"/>
    <n v="12.58"/>
    <x v="1"/>
    <n v="9"/>
    <n v="4"/>
    <x v="2"/>
    <x v="1"/>
  </r>
  <r>
    <s v="2016-03-29"/>
    <s v="2016-04-01"/>
    <s v="2016-04-20"/>
    <s v="2016-04-20"/>
    <x v="21"/>
    <n v="22"/>
    <s v="ŁÓDŹ"/>
    <s v="DDU"/>
    <x v="1"/>
    <n v="1"/>
    <s v="AIR"/>
    <s v="TRUCK"/>
    <s v="FRANKFURT"/>
    <s v="1"/>
    <s v="20231/2015/23"/>
    <n v="54"/>
    <s v="SS16"/>
    <s v="SHUDDHO MODEHAUS (AGENT)"/>
    <s v="AIR"/>
    <n v="1"/>
    <m/>
    <n v="743"/>
    <n v="0"/>
    <n v="0"/>
    <n v="0"/>
    <x v="0"/>
    <n v="12042"/>
    <n v="14.69"/>
    <x v="1"/>
    <n v="10"/>
    <n v="4"/>
    <x v="2"/>
    <x v="1"/>
  </r>
  <r>
    <s v="2016-04-04"/>
    <s v="2016-04-11"/>
    <s v="2016-04-13"/>
    <s v="2016-04-13"/>
    <x v="26"/>
    <n v="9"/>
    <s v="ŁÓDŹ"/>
    <s v="DDU"/>
    <x v="1"/>
    <n v="1"/>
    <s v="AIR"/>
    <s v="TRUCK"/>
    <s v="FRANKFURT"/>
    <s v="1"/>
    <s v="20467/2015/30"/>
    <n v="54"/>
    <s v="SS16"/>
    <s v="INNOVATION DESIGN (AGENT)"/>
    <s v="AIR"/>
    <n v="1"/>
    <m/>
    <n v="298"/>
    <n v="0"/>
    <n v="0"/>
    <n v="0"/>
    <x v="0"/>
    <n v="4428"/>
    <m/>
    <x v="1"/>
    <n v="0"/>
    <n v="0"/>
    <x v="2"/>
    <x v="1"/>
  </r>
  <r>
    <s v="2016-04-05"/>
    <s v="2016-04-07"/>
    <s v="2016-04-11"/>
    <s v="2016-04-11"/>
    <x v="19"/>
    <n v="6"/>
    <s v="ŁÓDŹ"/>
    <s v="DDU"/>
    <x v="1"/>
    <n v="1"/>
    <s v="AIR"/>
    <s v="TRUCK"/>
    <s v="VIENNA"/>
    <s v="1"/>
    <s v="20991/2015/17"/>
    <n v="54"/>
    <s v="SS16"/>
    <s v="SANGOTRA FASHIONS"/>
    <s v="AIR"/>
    <n v="1"/>
    <m/>
    <n v="595"/>
    <n v="0"/>
    <n v="0"/>
    <n v="0"/>
    <x v="0"/>
    <n v="9569"/>
    <m/>
    <x v="2"/>
    <n v="0"/>
    <n v="0"/>
    <x v="2"/>
    <x v="1"/>
  </r>
  <r>
    <s v="2016-04-05"/>
    <s v="2016-04-22"/>
    <s v="2016-04-25"/>
    <s v="2016-04-25"/>
    <x v="40"/>
    <n v="20"/>
    <s v="ŁÓDŹ"/>
    <s v="DDU"/>
    <x v="1"/>
    <n v="1"/>
    <s v="AIR"/>
    <s v="TRUCK"/>
    <s v="FRANKFURT"/>
    <s v="1"/>
    <s v="20467/2015/27"/>
    <n v="54"/>
    <s v="SS16"/>
    <s v="INNOVATION DESIGN (AGENT)"/>
    <s v="AIR"/>
    <n v="1"/>
    <m/>
    <n v="743"/>
    <n v="0"/>
    <n v="0"/>
    <n v="0"/>
    <x v="0"/>
    <n v="11380"/>
    <n v="12.16"/>
    <x v="1"/>
    <n v="9"/>
    <n v="4"/>
    <x v="2"/>
    <x v="1"/>
  </r>
  <r>
    <s v="2016-04-09"/>
    <s v="2016-04-12"/>
    <s v="2016-04-15"/>
    <s v="2016-04-15"/>
    <x v="21"/>
    <n v="6"/>
    <s v="ŁÓDŹ"/>
    <s v="DDU"/>
    <x v="1"/>
    <n v="1"/>
    <s v="AIR"/>
    <s v="TRUCK"/>
    <s v="FRANKFURT"/>
    <s v="1"/>
    <s v="20216/2015/5"/>
    <n v="54"/>
    <s v="SS16"/>
    <s v="FAIR TRADE INT'L (AGENT)"/>
    <s v="AIR"/>
    <n v="1"/>
    <m/>
    <n v="408"/>
    <n v="0"/>
    <n v="0"/>
    <n v="0"/>
    <x v="0"/>
    <n v="7929"/>
    <m/>
    <x v="1"/>
    <n v="0"/>
    <n v="0"/>
    <x v="2"/>
    <x v="1"/>
  </r>
  <r>
    <s v="2016-04-19"/>
    <s v="2016-04-22"/>
    <s v="2016-04-28"/>
    <s v="2016-04-28"/>
    <x v="21"/>
    <n v="9"/>
    <s v="ŁÓDŹ"/>
    <s v="DDU"/>
    <x v="1"/>
    <n v="1"/>
    <s v="AIR"/>
    <s v="TRUCK"/>
    <s v="WARSZAWA"/>
    <s v="1"/>
    <s v="33317/2015/1"/>
    <n v="54"/>
    <s v="SS16"/>
    <s v="KNIT WORLD LTD"/>
    <s v="AIR"/>
    <n v="1"/>
    <m/>
    <n v="279"/>
    <n v="0"/>
    <n v="0"/>
    <n v="0"/>
    <x v="0"/>
    <n v="3067"/>
    <n v="2.29"/>
    <x v="1"/>
    <n v="2"/>
    <n v="1"/>
    <x v="2"/>
    <x v="1"/>
  </r>
  <r>
    <s v="2016-04-19"/>
    <s v="2016-04-22"/>
    <s v="2016-05-09"/>
    <s v="2016-05-09"/>
    <x v="21"/>
    <n v="20"/>
    <s v="ŁÓDŹ"/>
    <s v="DDU"/>
    <x v="1"/>
    <n v="1"/>
    <s v="AIR"/>
    <s v="TRUCK"/>
    <s v="WARSZAWA"/>
    <s v="1"/>
    <s v="29296/2015/1"/>
    <n v="54"/>
    <s v="SS16"/>
    <s v="COTTON ZONE LTD."/>
    <s v="AIR"/>
    <n v="1"/>
    <m/>
    <n v="356"/>
    <n v="0"/>
    <n v="0"/>
    <n v="0"/>
    <x v="0"/>
    <n v="4904"/>
    <n v="4.5999999999999996"/>
    <x v="1"/>
    <n v="3"/>
    <n v="1"/>
    <x v="2"/>
    <x v="1"/>
  </r>
  <r>
    <s v="2016-04-19"/>
    <s v="2016-04-22"/>
    <s v="2016-05-09"/>
    <s v="2016-05-09"/>
    <x v="21"/>
    <n v="20"/>
    <s v="ŁÓDŹ"/>
    <s v="DDU"/>
    <x v="1"/>
    <n v="1"/>
    <s v="AIR"/>
    <s v="TRUCK"/>
    <s v="WARSZAWA"/>
    <s v="1"/>
    <s v="29296/2015/10"/>
    <n v="54"/>
    <s v="SS16"/>
    <s v="COTTON ZONE LTD."/>
    <s v="AIR"/>
    <n v="1"/>
    <m/>
    <n v="400"/>
    <n v="0"/>
    <n v="0"/>
    <n v="0"/>
    <x v="0"/>
    <n v="8321"/>
    <n v="5.28"/>
    <x v="1"/>
    <n v="4"/>
    <n v="2"/>
    <x v="2"/>
    <x v="1"/>
  </r>
  <r>
    <s v="2016-04-20"/>
    <s v="2016-04-21"/>
    <s v="2016-05-06"/>
    <s v="2016-05-06"/>
    <x v="30"/>
    <n v="16"/>
    <s v="ŁÓDŹ"/>
    <s v="DDU"/>
    <x v="1"/>
    <n v="1"/>
    <s v="AIR"/>
    <s v="TRUCK"/>
    <s v="FRANKFURT"/>
    <s v="1"/>
    <s v="20808/2015/28"/>
    <n v="54"/>
    <s v="SS16"/>
    <s v="FASHION WEAR INT'L (AGENT)"/>
    <s v="AIR"/>
    <n v="1"/>
    <m/>
    <n v="2908"/>
    <n v="0"/>
    <n v="0"/>
    <n v="0"/>
    <x v="0"/>
    <n v="58102"/>
    <n v="34.96"/>
    <x v="1"/>
    <n v="24"/>
    <n v="10"/>
    <x v="1"/>
    <x v="1"/>
  </r>
  <r>
    <s v="2016-04-20"/>
    <s v="2016-04-21"/>
    <s v="2016-05-06"/>
    <s v="2016-05-06"/>
    <x v="30"/>
    <n v="16"/>
    <s v="ŁÓDŹ"/>
    <s v="DDU"/>
    <x v="1"/>
    <n v="1"/>
    <s v="AIR"/>
    <s v="TRUCK"/>
    <s v="FRANKFURT"/>
    <s v="1"/>
    <s v="29296/2015/7"/>
    <n v="54"/>
    <s v="SS16"/>
    <s v="COTTON ZONE LTD."/>
    <s v="AIR"/>
    <n v="1"/>
    <m/>
    <n v="455"/>
    <n v="0"/>
    <n v="0"/>
    <n v="0"/>
    <x v="0"/>
    <n v="8657"/>
    <n v="6.56"/>
    <x v="1"/>
    <n v="5"/>
    <n v="2"/>
    <x v="2"/>
    <x v="1"/>
  </r>
  <r>
    <s v="2016-04-23"/>
    <s v="2016-04-29"/>
    <s v="2016-05-06"/>
    <s v="2016-05-06"/>
    <x v="29"/>
    <n v="13"/>
    <s v="ŁÓDŹ"/>
    <s v="DDU"/>
    <x v="1"/>
    <n v="1"/>
    <s v="AIR"/>
    <s v="TRUCK"/>
    <s v="FRANKFURT"/>
    <s v="1"/>
    <s v="20216/2015/23"/>
    <n v="54"/>
    <s v="SS16"/>
    <s v="FAIR TRADE INT'L (AGENT)"/>
    <s v="AIR"/>
    <n v="1"/>
    <m/>
    <n v="233"/>
    <n v="0"/>
    <n v="0"/>
    <n v="0"/>
    <x v="0"/>
    <n v="5068"/>
    <m/>
    <x v="1"/>
    <n v="0"/>
    <n v="0"/>
    <x v="2"/>
    <x v="1"/>
  </r>
  <r>
    <s v="2016-04-24"/>
    <s v="2016-04-25"/>
    <s v="2016-05-09"/>
    <s v="2016-05-09"/>
    <x v="30"/>
    <n v="15"/>
    <s v="ŁÓDŹ"/>
    <s v="DDU"/>
    <x v="1"/>
    <n v="1"/>
    <s v="AIR"/>
    <s v="TRUCK"/>
    <s v="FRANKFURT"/>
    <s v="1"/>
    <s v="20808/2015/27"/>
    <n v="54"/>
    <s v="SS16"/>
    <s v="FASHION WEAR INT'L (AGENT)"/>
    <s v="AIR"/>
    <n v="1"/>
    <m/>
    <n v="1678"/>
    <n v="0"/>
    <n v="0"/>
    <n v="0"/>
    <x v="0"/>
    <n v="34174"/>
    <n v="22.29"/>
    <x v="1"/>
    <n v="16"/>
    <n v="7"/>
    <x v="1"/>
    <x v="1"/>
  </r>
  <r>
    <s v="2016-04-24"/>
    <s v="2016-04-25"/>
    <s v="2016-05-09"/>
    <s v="2016-05-09"/>
    <x v="30"/>
    <n v="15"/>
    <s v="ŁÓDŹ"/>
    <s v="DDU"/>
    <x v="1"/>
    <n v="1"/>
    <s v="AIR"/>
    <s v="TRUCK"/>
    <s v="FRANKFURT"/>
    <s v="1"/>
    <s v="20808/2015/30"/>
    <n v="54"/>
    <s v="SS16"/>
    <s v="FASHION WEAR INT'L (AGENT)"/>
    <s v="AIR"/>
    <n v="1"/>
    <m/>
    <n v="2395"/>
    <n v="0"/>
    <n v="0"/>
    <n v="0"/>
    <x v="0"/>
    <n v="47163"/>
    <n v="24.29"/>
    <x v="1"/>
    <n v="17"/>
    <n v="7"/>
    <x v="1"/>
    <x v="1"/>
  </r>
  <r>
    <s v="2016-04-24"/>
    <s v="2016-04-25"/>
    <s v="2016-05-09"/>
    <s v="2016-05-09"/>
    <x v="30"/>
    <n v="15"/>
    <s v="ŁÓDŹ"/>
    <s v="DDU"/>
    <x v="1"/>
    <n v="1"/>
    <s v="AIR"/>
    <s v="TRUCK"/>
    <s v="FRANKFURT"/>
    <s v="1"/>
    <s v="20808/2015/34"/>
    <n v="54"/>
    <s v="SS16"/>
    <s v="FASHION WEAR INT'L (AGENT)"/>
    <s v="AIR"/>
    <n v="1"/>
    <m/>
    <n v="2490"/>
    <n v="0"/>
    <n v="0"/>
    <n v="0"/>
    <x v="0"/>
    <n v="35481"/>
    <n v="22.26"/>
    <x v="1"/>
    <n v="16"/>
    <n v="7"/>
    <x v="1"/>
    <x v="1"/>
  </r>
  <r>
    <s v="2016-04-24"/>
    <s v="2016-04-25"/>
    <s v="2016-05-09"/>
    <s v="2016-05-09"/>
    <x v="30"/>
    <n v="15"/>
    <s v="ŁÓDŹ"/>
    <s v="DDU"/>
    <x v="1"/>
    <n v="1"/>
    <s v="AIR"/>
    <s v="TRUCK"/>
    <s v="FRANKFURT"/>
    <s v="1"/>
    <s v="20808/2015/35"/>
    <n v="54"/>
    <s v="SS16"/>
    <s v="FASHION WEAR INT'L (AGENT)"/>
    <s v="AIR"/>
    <n v="1"/>
    <m/>
    <n v="1943"/>
    <n v="0"/>
    <n v="0"/>
    <n v="0"/>
    <x v="0"/>
    <n v="41454"/>
    <n v="22.39"/>
    <x v="1"/>
    <n v="16"/>
    <n v="7"/>
    <x v="1"/>
    <x v="1"/>
  </r>
  <r>
    <s v="2016-04-24"/>
    <s v="2016-04-25"/>
    <s v="2016-05-09"/>
    <s v="2016-05-09"/>
    <x v="30"/>
    <n v="15"/>
    <s v="ŁÓDŹ"/>
    <s v="DDU"/>
    <x v="1"/>
    <n v="1"/>
    <s v="AIR"/>
    <s v="TRUCK"/>
    <s v="FRANKFURT"/>
    <s v="1"/>
    <s v="20808/2015/5"/>
    <n v="54"/>
    <s v="SS16"/>
    <s v="FASHION WEAR INT'L (AGENT)"/>
    <s v="AIR"/>
    <n v="1"/>
    <m/>
    <n v="1847"/>
    <n v="0"/>
    <n v="0"/>
    <n v="0"/>
    <x v="0"/>
    <n v="38702"/>
    <n v="21.21"/>
    <x v="1"/>
    <n v="15"/>
    <n v="6"/>
    <x v="1"/>
    <x v="1"/>
  </r>
  <r>
    <s v="2016-04-24"/>
    <s v="2016-04-25"/>
    <s v="2016-05-09"/>
    <s v="2016-05-09"/>
    <x v="30"/>
    <n v="15"/>
    <s v="ŁÓDŹ"/>
    <s v="DDU"/>
    <x v="1"/>
    <n v="1"/>
    <s v="AIR"/>
    <s v="TRUCK"/>
    <s v="FRANKFURT"/>
    <s v="1"/>
    <s v="29296/2015/11"/>
    <n v="54"/>
    <s v="SS16"/>
    <s v="COTTON ZONE LTD."/>
    <s v="AIR"/>
    <n v="1"/>
    <m/>
    <n v="263"/>
    <n v="0"/>
    <n v="0"/>
    <n v="0"/>
    <x v="0"/>
    <n v="3690"/>
    <n v="2.96"/>
    <x v="1"/>
    <n v="2"/>
    <n v="1"/>
    <x v="2"/>
    <x v="1"/>
  </r>
  <r>
    <s v="2016-04-24"/>
    <s v="2016-05-26"/>
    <s v="2016-05-31"/>
    <s v="2016-05-31"/>
    <x v="0"/>
    <n v="37"/>
    <s v="CHITTAGONG"/>
    <s v="FOB"/>
    <x v="0"/>
    <n v="1"/>
    <s v="MSKU1402680"/>
    <s v="TRUCK"/>
    <s v="GDAŃSK"/>
    <s v="1"/>
    <s v="574/2016/6"/>
    <n v="54"/>
    <s v="AW16"/>
    <s v="TRANSFIGURE CLOTHING (AGENT)"/>
    <s v="CONSOLIDATION"/>
    <m/>
    <n v="1"/>
    <n v="2849"/>
    <n v="0"/>
    <n v="0"/>
    <n v="1"/>
    <x v="0"/>
    <n v="76786"/>
    <n v="43.4"/>
    <x v="1"/>
    <n v="30"/>
    <n v="13"/>
    <x v="0"/>
    <x v="1"/>
  </r>
  <r>
    <s v="2016-04-24"/>
    <s v="2016-05-26"/>
    <s v="2016-05-31"/>
    <s v="2016-05-31"/>
    <x v="0"/>
    <n v="37"/>
    <s v="CHITTAGONG"/>
    <s v="FOB"/>
    <x v="0"/>
    <n v="1"/>
    <m/>
    <s v="TRUCK"/>
    <s v="GDAŃSK"/>
    <s v="1"/>
    <s v="574/2016/7"/>
    <n v="54"/>
    <s v="AW16"/>
    <s v="TRANSFIGURE CLOTHING (AGENT)"/>
    <s v="CONSOLIDATION"/>
    <m/>
    <n v="1"/>
    <n v="1631"/>
    <m/>
    <m/>
    <m/>
    <x v="0"/>
    <n v="30282"/>
    <n v="25.85"/>
    <x v="1"/>
    <n v="18"/>
    <n v="8"/>
    <x v="1"/>
    <x v="1"/>
  </r>
  <r>
    <s v="2016-04-25"/>
    <s v="2016-05-31"/>
    <s v="2016-06-08"/>
    <s v="2016-06-08"/>
    <x v="5"/>
    <n v="44"/>
    <s v="CHITTAGONG"/>
    <s v="FOB"/>
    <x v="0"/>
    <n v="1"/>
    <s v="HLXU5393725"/>
    <s v="TRUCK"/>
    <s v="GDAŃSK"/>
    <s v="1"/>
    <s v="574/2016/8"/>
    <n v="54"/>
    <s v="AW16"/>
    <s v="TRANSFIGURE CLOTHING (AGENT)"/>
    <s v="CONSOLIDATION"/>
    <m/>
    <n v="1"/>
    <n v="973"/>
    <n v="0"/>
    <n v="1"/>
    <n v="0"/>
    <x v="2"/>
    <n v="18146"/>
    <n v="14.01"/>
    <x v="1"/>
    <n v="10"/>
    <n v="4"/>
    <x v="2"/>
    <x v="1"/>
  </r>
  <r>
    <s v="2016-04-25"/>
    <s v="2016-05-31"/>
    <s v="2016-06-08"/>
    <s v="2016-06-08"/>
    <x v="5"/>
    <n v="44"/>
    <s v="CHITTAGONG"/>
    <s v="FOB"/>
    <x v="0"/>
    <n v="1"/>
    <m/>
    <s v="TRUCK"/>
    <s v="GDAŃSK"/>
    <s v="1"/>
    <s v="574/2016/9"/>
    <n v="54"/>
    <s v="AW16"/>
    <s v="TRANSFIGURE CLOTHING (AGENT)"/>
    <s v="CONSOLIDATION"/>
    <m/>
    <n v="1"/>
    <n v="1541"/>
    <m/>
    <m/>
    <m/>
    <x v="0"/>
    <n v="33752"/>
    <n v="34.909999999999997"/>
    <x v="1"/>
    <n v="24"/>
    <n v="10"/>
    <x v="1"/>
    <x v="1"/>
  </r>
  <r>
    <s v="2016-04-30"/>
    <s v="2016-05-27"/>
    <s v="2016-06-10"/>
    <s v="2016-06-10"/>
    <x v="43"/>
    <n v="41"/>
    <s v="TUTICORIN"/>
    <s v="FOB"/>
    <x v="0"/>
    <n v="1"/>
    <s v="LCL"/>
    <s v="TRUCK"/>
    <s v="HAMBURG"/>
    <s v="1"/>
    <s v="43190/2015/1"/>
    <n v="54"/>
    <s v="AW16"/>
    <s v="BLOOM CLOTHING CO. (AGENT)"/>
    <s v="LCL"/>
    <m/>
    <n v="1"/>
    <n v="517"/>
    <n v="0"/>
    <n v="0"/>
    <n v="0"/>
    <x v="0"/>
    <n v="9318"/>
    <n v="12.98"/>
    <x v="2"/>
    <n v="9"/>
    <n v="4"/>
    <x v="2"/>
    <x v="1"/>
  </r>
  <r>
    <s v="2016-05-01"/>
    <s v="2016-06-07"/>
    <s v="2016-06-13"/>
    <s v="2016-06-13"/>
    <x v="7"/>
    <n v="43"/>
    <s v="CHITTAGONG"/>
    <s v="FOB"/>
    <x v="0"/>
    <n v="1"/>
    <s v="TRLU7099232"/>
    <s v="RAILWAY"/>
    <s v="GDYNIA"/>
    <s v="1"/>
    <s v="43192/2015/6"/>
    <n v="54"/>
    <s v="AW16"/>
    <s v="INNOVATION DESIGN (AGENT)"/>
    <s v="CONSOLIDATION"/>
    <m/>
    <n v="1"/>
    <n v="1327"/>
    <n v="0"/>
    <n v="0"/>
    <n v="1"/>
    <x v="0"/>
    <n v="20603"/>
    <n v="19.61"/>
    <x v="1"/>
    <n v="14"/>
    <n v="6"/>
    <x v="2"/>
    <x v="1"/>
  </r>
  <r>
    <s v="2016-05-01"/>
    <s v="2016-06-07"/>
    <s v="2016-06-13"/>
    <s v="2016-06-13"/>
    <x v="7"/>
    <n v="43"/>
    <s v="CHITTAGONG"/>
    <s v="FOB"/>
    <x v="0"/>
    <n v="1"/>
    <m/>
    <s v="RAILWAY"/>
    <s v="GDYNIA"/>
    <s v="1"/>
    <s v="43192/2015/7"/>
    <n v="54"/>
    <s v="AW16"/>
    <s v="INNOVATION DESIGN (AGENT)"/>
    <s v="CONSOLIDATION"/>
    <m/>
    <n v="1"/>
    <n v="757"/>
    <m/>
    <m/>
    <m/>
    <x v="0"/>
    <n v="15449"/>
    <n v="16.61"/>
    <x v="1"/>
    <n v="12"/>
    <n v="5"/>
    <x v="2"/>
    <x v="1"/>
  </r>
  <r>
    <s v="2016-05-01"/>
    <s v="2016-06-07"/>
    <s v="2016-06-13"/>
    <s v="2016-06-13"/>
    <x v="7"/>
    <n v="43"/>
    <s v="CHITTAGONG"/>
    <s v="FOB"/>
    <x v="0"/>
    <n v="1"/>
    <m/>
    <s v="RAILWAY"/>
    <s v="GDYNIA"/>
    <s v="1"/>
    <s v="571/2016/1"/>
    <n v="54"/>
    <s v="AW16"/>
    <s v="FASHIONTEX (AGENT)"/>
    <s v="CONSOLIDATION"/>
    <m/>
    <n v="1"/>
    <n v="1470"/>
    <m/>
    <m/>
    <m/>
    <x v="0"/>
    <n v="25650"/>
    <n v="28.1"/>
    <x v="1"/>
    <n v="20"/>
    <n v="8"/>
    <x v="1"/>
    <x v="1"/>
  </r>
  <r>
    <s v="2016-05-02"/>
    <s v="2016-06-13"/>
    <s v="2016-06-16"/>
    <s v="2016-06-16"/>
    <x v="25"/>
    <n v="45"/>
    <s v="NINGBO"/>
    <s v="FOB"/>
    <x v="0"/>
    <n v="0"/>
    <s v="HLXU8159177"/>
    <s v="TRUCK"/>
    <s v="GDAŃSK"/>
    <s v="1"/>
    <s v="43197/2015/1"/>
    <n v="54"/>
    <s v="AW16"/>
    <s v="NINGBO JAGOO TRADING"/>
    <s v="FCL"/>
    <m/>
    <n v="1"/>
    <n v="1608"/>
    <n v="0"/>
    <n v="1"/>
    <n v="0"/>
    <x v="2"/>
    <n v="22401"/>
    <n v="63.96"/>
    <x v="0"/>
    <n v="45"/>
    <n v="19"/>
    <x v="0"/>
    <x v="0"/>
  </r>
  <r>
    <s v="2016-05-02"/>
    <s v="2016-06-13"/>
    <s v="2016-06-27"/>
    <s v="2016-06-27"/>
    <x v="25"/>
    <n v="56"/>
    <s v="MUMBAI"/>
    <s v="FOB"/>
    <x v="0"/>
    <n v="1"/>
    <s v="LCL"/>
    <s v="TRUCK"/>
    <s v="HAMBURG"/>
    <s v="1"/>
    <s v="43191/2015/1"/>
    <n v="52"/>
    <s v="AW16"/>
    <s v="KANAHIYA OVERSEAS PVT LTD"/>
    <s v="LCL"/>
    <m/>
    <n v="1"/>
    <n v="298"/>
    <n v="0"/>
    <n v="0"/>
    <n v="0"/>
    <x v="0"/>
    <n v="7668"/>
    <n v="2.98"/>
    <x v="2"/>
    <n v="2"/>
    <n v="1"/>
    <x v="2"/>
    <x v="1"/>
  </r>
  <r>
    <s v="2016-05-05"/>
    <s v="2016-05-06"/>
    <s v="2016-05-09"/>
    <s v="2016-05-09"/>
    <x v="30"/>
    <n v="4"/>
    <s v="ŁÓDŹ"/>
    <s v="DDU"/>
    <x v="1"/>
    <n v="1"/>
    <s v="AIR"/>
    <s v="TRUCK"/>
    <s v="FRANKFURT"/>
    <s v="1"/>
    <s v="20808/2015/20"/>
    <n v="54"/>
    <s v="SS16"/>
    <s v="FASHION WEAR INT'L (AGENT)"/>
    <s v="AIR"/>
    <n v="1"/>
    <m/>
    <n v="1538"/>
    <n v="0"/>
    <n v="0"/>
    <n v="0"/>
    <x v="0"/>
    <n v="29527"/>
    <n v="19.14"/>
    <x v="1"/>
    <n v="13"/>
    <n v="6"/>
    <x v="2"/>
    <x v="1"/>
  </r>
  <r>
    <s v="2016-05-05"/>
    <s v="2016-06-13"/>
    <s v="2016-06-16"/>
    <s v="2016-06-16"/>
    <x v="6"/>
    <n v="42"/>
    <s v="SHANGHAI"/>
    <s v="FOB"/>
    <x v="0"/>
    <n v="0"/>
    <s v="GLDU3383100"/>
    <s v="TRUCK"/>
    <s v="GDAŃSK"/>
    <s v="1"/>
    <s v="43063/2015/1"/>
    <n v="52"/>
    <s v="AW16"/>
    <s v="SUZHOU QINJIAN I/E"/>
    <s v="FCL"/>
    <m/>
    <n v="1"/>
    <n v="2382"/>
    <n v="1"/>
    <n v="0"/>
    <n v="0"/>
    <x v="1"/>
    <n v="39507"/>
    <n v="24.75"/>
    <x v="0"/>
    <n v="17"/>
    <n v="7"/>
    <x v="1"/>
    <x v="1"/>
  </r>
  <r>
    <s v="2016-05-05"/>
    <s v="2016-06-13"/>
    <s v="2016-06-16"/>
    <s v="2016-06-16"/>
    <x v="6"/>
    <n v="42"/>
    <s v="SHANGHAI"/>
    <s v="FOB"/>
    <x v="0"/>
    <n v="1"/>
    <s v="HLBU1267697"/>
    <s v="TRUCK"/>
    <s v="GDAŃSK"/>
    <s v="1"/>
    <s v="1071/2016/1"/>
    <n v="52"/>
    <s v="AW16"/>
    <s v="ZHENJIANG S&amp;C"/>
    <s v="CONSOLIDATION"/>
    <m/>
    <n v="1"/>
    <n v="871"/>
    <n v="0"/>
    <n v="1"/>
    <n v="0"/>
    <x v="2"/>
    <n v="11551"/>
    <n v="9.25"/>
    <x v="0"/>
    <n v="6"/>
    <n v="3"/>
    <x v="2"/>
    <x v="1"/>
  </r>
  <r>
    <s v="2016-05-05"/>
    <s v="2016-06-13"/>
    <s v="2016-06-16"/>
    <s v="2016-06-16"/>
    <x v="6"/>
    <n v="42"/>
    <s v="SHANGHAI"/>
    <s v="FOB"/>
    <x v="0"/>
    <n v="1"/>
    <m/>
    <s v="TRUCK"/>
    <s v="GDAŃSK"/>
    <s v="1"/>
    <s v="1305/2016/1"/>
    <n v="52"/>
    <s v="AW16"/>
    <s v="SHANGHAI BOSUN"/>
    <s v="CONSOLIDATION"/>
    <m/>
    <n v="1"/>
    <n v="2902"/>
    <m/>
    <m/>
    <m/>
    <x v="0"/>
    <n v="33866"/>
    <n v="21.99"/>
    <x v="0"/>
    <n v="15"/>
    <n v="7"/>
    <x v="1"/>
    <x v="1"/>
  </r>
  <r>
    <s v="2016-05-05"/>
    <s v="2016-06-13"/>
    <s v="2016-06-16"/>
    <s v="2016-06-16"/>
    <x v="6"/>
    <n v="42"/>
    <s v="SHANGHAI"/>
    <s v="FOB"/>
    <x v="0"/>
    <n v="1"/>
    <m/>
    <s v="TRUCK"/>
    <s v="GDAŃSK"/>
    <s v="1"/>
    <s v="588/2016/1"/>
    <n v="52"/>
    <s v="AW16"/>
    <s v="BRIGHT SHOW INT.LTD"/>
    <s v="CONSOLIDATION"/>
    <m/>
    <n v="1"/>
    <n v="517"/>
    <m/>
    <m/>
    <m/>
    <x v="0"/>
    <n v="8100"/>
    <n v="3.42"/>
    <x v="0"/>
    <n v="2"/>
    <n v="1"/>
    <x v="2"/>
    <x v="1"/>
  </r>
  <r>
    <s v="2016-05-05"/>
    <s v="2016-06-13"/>
    <s v="2016-06-17"/>
    <s v="2016-06-17"/>
    <x v="6"/>
    <n v="43"/>
    <s v="SHANGHAI"/>
    <s v="FOB"/>
    <x v="0"/>
    <n v="0"/>
    <s v="HLBU1816360,HLXU6363957,HLXU6537513,HLXU8297664,TCLU5976020"/>
    <s v="TRUCK"/>
    <s v="GDAŃSK"/>
    <s v="1"/>
    <s v="275/2016/1"/>
    <n v="54"/>
    <s v="AW16"/>
    <s v="SUMEC TEXTILE"/>
    <s v="FCL"/>
    <m/>
    <n v="1"/>
    <n v="6009"/>
    <n v="0"/>
    <n v="0"/>
    <n v="5"/>
    <x v="0"/>
    <n v="60524"/>
    <n v="318.04000000000002"/>
    <x v="0"/>
    <n v="223"/>
    <n v="95"/>
    <x v="3"/>
    <x v="2"/>
  </r>
  <r>
    <s v="2016-05-05"/>
    <s v="2016-06-15"/>
    <s v="2016-06-20"/>
    <s v="2016-06-20"/>
    <x v="17"/>
    <n v="46"/>
    <s v="CHITTAGONG"/>
    <s v="FOB"/>
    <x v="0"/>
    <n v="0"/>
    <s v="GLDU7691820"/>
    <s v="RAILWAY"/>
    <s v="GDYNIA"/>
    <s v="1"/>
    <s v="574/2016/11"/>
    <n v="54"/>
    <s v="AW16"/>
    <s v="TRANSFIGURE CLOTHING (AGENT)"/>
    <s v="FCL"/>
    <m/>
    <n v="1"/>
    <n v="2888"/>
    <n v="0"/>
    <n v="0"/>
    <n v="1"/>
    <x v="0"/>
    <n v="83656"/>
    <n v="66.91"/>
    <x v="1"/>
    <n v="47"/>
    <n v="20"/>
    <x v="0"/>
    <x v="0"/>
  </r>
  <r>
    <s v="2016-05-05"/>
    <s v="2016-06-15"/>
    <s v="2016-06-20"/>
    <s v="2016-06-20"/>
    <x v="17"/>
    <n v="46"/>
    <s v="CHITTAGONG"/>
    <s v="FOB"/>
    <x v="0"/>
    <n v="0"/>
    <s v="HLXU6259198"/>
    <s v="RAILWAY"/>
    <s v="GDYNIA"/>
    <s v="1"/>
    <s v="574/2016/10"/>
    <n v="54"/>
    <s v="AW16"/>
    <s v="TRANSFIGURE CLOTHING (AGENT)"/>
    <s v="FCL"/>
    <m/>
    <n v="1"/>
    <n v="5017"/>
    <n v="0"/>
    <n v="0"/>
    <n v="1"/>
    <x v="0"/>
    <n v="122047"/>
    <n v="69.930000000000007"/>
    <x v="1"/>
    <n v="49"/>
    <n v="21"/>
    <x v="0"/>
    <x v="0"/>
  </r>
  <r>
    <s v="2016-05-05"/>
    <s v="2016-06-15"/>
    <s v="2016-06-20"/>
    <s v="2016-06-20"/>
    <x v="17"/>
    <n v="46"/>
    <s v="CHITTAGONG"/>
    <s v="FOB"/>
    <x v="0"/>
    <n v="0"/>
    <s v="TEMU7651592"/>
    <s v="RAILWAY"/>
    <s v="GDYNIA"/>
    <s v="1"/>
    <s v="568/2016/5"/>
    <n v="54"/>
    <s v="AW16"/>
    <s v="FAIR TRADE INT'L (AGENT)"/>
    <s v="FCL"/>
    <m/>
    <n v="1"/>
    <n v="1076"/>
    <n v="0"/>
    <n v="0"/>
    <n v="1"/>
    <x v="0"/>
    <n v="18610"/>
    <n v="66.36"/>
    <x v="1"/>
    <n v="46"/>
    <n v="20"/>
    <x v="0"/>
    <x v="0"/>
  </r>
  <r>
    <s v="2016-05-05"/>
    <s v="2016-06-15"/>
    <s v="2016-06-23"/>
    <s v="2016-06-23"/>
    <x v="17"/>
    <n v="49"/>
    <s v="CHITTAGONG"/>
    <s v="FOB"/>
    <x v="0"/>
    <n v="1"/>
    <s v="GESU1261744"/>
    <s v="RAILWAY"/>
    <s v="GDYNIA"/>
    <s v="1"/>
    <s v="43192/2015/8"/>
    <n v="54"/>
    <s v="AW16"/>
    <s v="INNOVATION DESIGN (AGENT)"/>
    <s v="CONSOLIDATION"/>
    <m/>
    <n v="1"/>
    <n v="284"/>
    <n v="1"/>
    <n v="0"/>
    <n v="0"/>
    <x v="1"/>
    <n v="5478"/>
    <n v="7.21"/>
    <x v="1"/>
    <n v="5"/>
    <n v="2"/>
    <x v="2"/>
    <x v="1"/>
  </r>
  <r>
    <s v="2016-05-05"/>
    <s v="2016-06-15"/>
    <s v="2016-06-23"/>
    <s v="2016-06-23"/>
    <x v="17"/>
    <n v="49"/>
    <s v="CHITTAGONG"/>
    <s v="FOB"/>
    <x v="0"/>
    <n v="1"/>
    <m/>
    <s v="RAILWAY"/>
    <s v="GDYNIA"/>
    <s v="1"/>
    <s v="568/2016/6"/>
    <n v="54"/>
    <s v="AW16"/>
    <s v="FAIR TRADE INT'L (AGENT)"/>
    <s v="CONSOLIDATION"/>
    <m/>
    <n v="1"/>
    <n v="894"/>
    <m/>
    <m/>
    <m/>
    <x v="0"/>
    <n v="14635"/>
    <n v="22.35"/>
    <x v="1"/>
    <n v="16"/>
    <n v="7"/>
    <x v="1"/>
    <x v="1"/>
  </r>
  <r>
    <s v="2016-05-07"/>
    <s v="2016-05-10"/>
    <s v="2016-05-12"/>
    <s v="2016-05-12"/>
    <x v="21"/>
    <n v="5"/>
    <s v="ŁÓDŹ"/>
    <s v="DDU"/>
    <x v="1"/>
    <n v="1"/>
    <s v="AIR"/>
    <s v="TRUCK"/>
    <s v="WARSZAWA"/>
    <s v="1"/>
    <s v="20214/2015/21"/>
    <n v="54"/>
    <s v="SS16"/>
    <s v="LICHEE APPAREL (AGENT)"/>
    <s v="AIR"/>
    <n v="1"/>
    <m/>
    <n v="153"/>
    <n v="0"/>
    <n v="0"/>
    <n v="0"/>
    <x v="0"/>
    <n v="3709"/>
    <n v="1.92"/>
    <x v="2"/>
    <n v="1"/>
    <n v="1"/>
    <x v="2"/>
    <x v="1"/>
  </r>
  <r>
    <s v="2016-05-07"/>
    <s v="2016-06-13"/>
    <s v="2016-06-17"/>
    <s v="2016-06-17"/>
    <x v="7"/>
    <n v="41"/>
    <s v="XIAMEN"/>
    <s v="FOB"/>
    <x v="0"/>
    <n v="0"/>
    <s v="CLHU4783014"/>
    <s v="TRUCK"/>
    <s v="GDAŃSK"/>
    <s v="1"/>
    <s v="278/2016/1"/>
    <n v="54"/>
    <s v="AW16"/>
    <s v="XIAMEN KINGLAND"/>
    <s v="FCL"/>
    <m/>
    <n v="1"/>
    <n v="1219"/>
    <n v="0"/>
    <n v="1"/>
    <n v="0"/>
    <x v="2"/>
    <n v="18703"/>
    <n v="40.69"/>
    <x v="0"/>
    <n v="28"/>
    <n v="12"/>
    <x v="1"/>
    <x v="1"/>
  </r>
  <r>
    <s v="2016-05-07"/>
    <s v="2016-06-15"/>
    <s v="2016-06-20"/>
    <s v="2016-06-20"/>
    <x v="6"/>
    <n v="44"/>
    <s v="CHITTAGONG"/>
    <s v="FOB"/>
    <x v="0"/>
    <n v="1"/>
    <s v="CAIU8367720"/>
    <s v="RAILWAY"/>
    <s v="GDYNIA"/>
    <s v="1"/>
    <s v="43188/2015/1"/>
    <n v="54"/>
    <s v="AW16"/>
    <s v="FASHION WEAR INT'L (AGENT)"/>
    <s v="CONSOLIDATION"/>
    <m/>
    <n v="1"/>
    <n v="1988"/>
    <n v="0"/>
    <n v="0"/>
    <n v="1"/>
    <x v="0"/>
    <n v="57486"/>
    <n v="31.81"/>
    <x v="1"/>
    <n v="22"/>
    <n v="10"/>
    <x v="1"/>
    <x v="1"/>
  </r>
  <r>
    <s v="2016-05-07"/>
    <s v="2016-06-15"/>
    <s v="2016-06-20"/>
    <s v="2016-06-20"/>
    <x v="6"/>
    <n v="44"/>
    <s v="CHITTAGONG"/>
    <s v="FOB"/>
    <x v="0"/>
    <n v="1"/>
    <m/>
    <s v="RAILWAY"/>
    <s v="GDYNIA"/>
    <s v="1"/>
    <s v="572/2016/4"/>
    <n v="52"/>
    <s v="AW16"/>
    <s v="TRANSFIGURE CLOTHING (AGENT)"/>
    <s v="CONSOLIDATION"/>
    <m/>
    <n v="1"/>
    <n v="3485"/>
    <m/>
    <m/>
    <m/>
    <x v="0"/>
    <n v="53901"/>
    <n v="38.11"/>
    <x v="1"/>
    <n v="27"/>
    <n v="11"/>
    <x v="1"/>
    <x v="1"/>
  </r>
  <r>
    <s v="2016-05-07"/>
    <s v="2016-06-15"/>
    <s v="2016-06-21"/>
    <s v="2016-06-21"/>
    <x v="6"/>
    <n v="45"/>
    <s v="CHITTAGONG"/>
    <s v="FOB"/>
    <x v="0"/>
    <n v="1"/>
    <s v="HLXU1299937"/>
    <s v="RAILWAY"/>
    <s v="GDYNIA"/>
    <s v="1"/>
    <s v="42575/2015/5"/>
    <n v="54"/>
    <s v="AW16"/>
    <s v="PADMA SATEL ARAB"/>
    <s v="CONSOLIDATION"/>
    <m/>
    <n v="1"/>
    <n v="801"/>
    <n v="1"/>
    <n v="0"/>
    <n v="0"/>
    <x v="1"/>
    <n v="9590"/>
    <n v="19.22"/>
    <x v="1"/>
    <n v="13"/>
    <n v="6"/>
    <x v="2"/>
    <x v="1"/>
  </r>
  <r>
    <s v="2016-05-07"/>
    <s v="2016-06-15"/>
    <s v="2016-06-21"/>
    <s v="2016-06-21"/>
    <x v="6"/>
    <n v="45"/>
    <s v="CHITTAGONG"/>
    <s v="FOB"/>
    <x v="0"/>
    <n v="1"/>
    <m/>
    <s v="RAILWAY"/>
    <s v="GDYNIA"/>
    <s v="1"/>
    <s v="574/2016/12"/>
    <n v="54"/>
    <s v="AW16"/>
    <s v="TRANSFIGURE CLOTHING (AGENT)"/>
    <s v="CONSOLIDATION"/>
    <m/>
    <n v="1"/>
    <n v="633"/>
    <m/>
    <m/>
    <m/>
    <x v="0"/>
    <n v="13772"/>
    <n v="10.050000000000001"/>
    <x v="1"/>
    <n v="7"/>
    <n v="3"/>
    <x v="2"/>
    <x v="1"/>
  </r>
  <r>
    <s v="2016-05-08"/>
    <s v="2016-06-10"/>
    <s v="2016-06-15"/>
    <s v="2016-06-15"/>
    <x v="14"/>
    <n v="38"/>
    <s v="SIHANOUKVILLE"/>
    <s v="FOB"/>
    <x v="0"/>
    <n v="0"/>
    <s v="GESU3692756,MRKU3734336"/>
    <s v="RAILWAY"/>
    <s v="GDAŃSK"/>
    <s v="1"/>
    <s v="701/2016/1"/>
    <n v="54"/>
    <s v="AW16"/>
    <s v="NINGBO EVERGREEN"/>
    <s v="FCL"/>
    <m/>
    <n v="1"/>
    <n v="3035"/>
    <n v="1"/>
    <n v="0"/>
    <n v="1"/>
    <x v="1"/>
    <n v="54079"/>
    <n v="88.23"/>
    <x v="0"/>
    <n v="62"/>
    <n v="26"/>
    <x v="3"/>
    <x v="0"/>
  </r>
  <r>
    <s v="2016-05-08"/>
    <s v="2016-06-20"/>
    <s v="2016-06-23"/>
    <s v="2016-06-23"/>
    <x v="2"/>
    <n v="46"/>
    <s v="NINGBO"/>
    <s v="FOB"/>
    <x v="0"/>
    <n v="0"/>
    <s v="FSCU9170265,TGHU8777490"/>
    <s v="TRUCK"/>
    <s v="GDAŃSK"/>
    <s v="1"/>
    <s v="577/2016/1"/>
    <n v="54"/>
    <s v="AW16"/>
    <s v="NINGBO MIAORUI"/>
    <s v="FCL"/>
    <m/>
    <n v="1"/>
    <n v="1992"/>
    <n v="0"/>
    <n v="0"/>
    <n v="2"/>
    <x v="0"/>
    <n v="34123"/>
    <n v="130.52000000000001"/>
    <x v="0"/>
    <n v="91"/>
    <n v="39"/>
    <x v="4"/>
    <x v="3"/>
  </r>
  <r>
    <s v="2016-05-08"/>
    <s v="2016-06-20"/>
    <s v="2016-06-23"/>
    <s v="2016-06-23"/>
    <x v="2"/>
    <n v="46"/>
    <s v="NINGBO"/>
    <s v="FOB"/>
    <x v="0"/>
    <n v="0"/>
    <s v="INKU6394259"/>
    <s v="TRUCK"/>
    <s v="GDAŃSK"/>
    <s v="1"/>
    <s v="703/2016/1"/>
    <n v="54"/>
    <s v="AW16"/>
    <s v="NINGBO EVERGREEN"/>
    <s v="FCL"/>
    <m/>
    <n v="1"/>
    <n v="1313"/>
    <n v="0"/>
    <n v="0"/>
    <n v="1"/>
    <x v="0"/>
    <n v="26386"/>
    <n v="55.32"/>
    <x v="0"/>
    <n v="39"/>
    <n v="17"/>
    <x v="0"/>
    <x v="0"/>
  </r>
  <r>
    <s v="2016-05-08"/>
    <s v="2016-06-20"/>
    <s v="2016-06-24"/>
    <s v="2016-06-24"/>
    <x v="2"/>
    <n v="47"/>
    <s v="NINGBO"/>
    <s v="FOB"/>
    <x v="0"/>
    <n v="0"/>
    <s v="CAXU7446209"/>
    <s v="RAILWAY"/>
    <s v="GDAŃSK"/>
    <s v="1"/>
    <s v="7559/2016/1"/>
    <n v="51"/>
    <s v="AW16"/>
    <s v="ZHEJIANG YUHONG"/>
    <s v="FCL"/>
    <m/>
    <n v="1"/>
    <n v="991"/>
    <n v="0"/>
    <n v="1"/>
    <n v="0"/>
    <x v="2"/>
    <n v="14515"/>
    <n v="52.13"/>
    <x v="0"/>
    <n v="36"/>
    <n v="16"/>
    <x v="0"/>
    <x v="0"/>
  </r>
  <r>
    <s v="2016-05-09"/>
    <s v="2016-06-14"/>
    <s v="2016-06-20"/>
    <s v="2016-06-20"/>
    <x v="5"/>
    <n v="42"/>
    <s v="TUTICORIN"/>
    <s v="FOB"/>
    <x v="0"/>
    <n v="0"/>
    <s v="HLXU1225852"/>
    <s v="RAILWAY"/>
    <s v="GDYNIA"/>
    <s v="1"/>
    <s v="716/2016/5"/>
    <n v="54"/>
    <s v="AW16"/>
    <s v="LICHEE APPAREL (AGENT)"/>
    <s v="FCL"/>
    <m/>
    <n v="1"/>
    <n v="963"/>
    <n v="1"/>
    <n v="0"/>
    <n v="0"/>
    <x v="1"/>
    <n v="17953"/>
    <n v="26.87"/>
    <x v="2"/>
    <n v="19"/>
    <n v="8"/>
    <x v="1"/>
    <x v="1"/>
  </r>
  <r>
    <s v="2016-05-09"/>
    <s v="2016-06-15"/>
    <s v="2016-06-20"/>
    <s v="2016-06-20"/>
    <x v="7"/>
    <n v="42"/>
    <s v="CHITTAGONG"/>
    <s v="FOB"/>
    <x v="0"/>
    <n v="1"/>
    <s v="BMOU2900791,CAIU8544738"/>
    <s v="RAILWAY"/>
    <s v="GDYNIA"/>
    <s v="1"/>
    <s v="43189/2015/2"/>
    <n v="54"/>
    <s v="AW16"/>
    <s v="SAILOR MOON CLOTHING LTD (AGENT)"/>
    <s v="CONSOLIDATION"/>
    <m/>
    <n v="1"/>
    <n v="1086"/>
    <n v="1"/>
    <n v="0"/>
    <n v="1"/>
    <x v="1"/>
    <n v="19015"/>
    <n v="40.75"/>
    <x v="1"/>
    <n v="29"/>
    <n v="12"/>
    <x v="0"/>
    <x v="1"/>
  </r>
  <r>
    <s v="2016-05-09"/>
    <s v="2016-06-15"/>
    <s v="2016-06-20"/>
    <s v="2016-06-20"/>
    <x v="7"/>
    <n v="42"/>
    <s v="CHITTAGONG"/>
    <s v="FOB"/>
    <x v="0"/>
    <n v="1"/>
    <m/>
    <s v="RAILWAY"/>
    <s v="GDYNIA"/>
    <s v="1"/>
    <s v="568/2016/1"/>
    <n v="54"/>
    <s v="AW16"/>
    <s v="FAIR TRADE INT'L (AGENT)"/>
    <s v="CONSOLIDATION"/>
    <m/>
    <n v="1"/>
    <n v="1478"/>
    <m/>
    <m/>
    <m/>
    <x v="0"/>
    <n v="32024"/>
    <n v="44.38"/>
    <x v="1"/>
    <n v="31"/>
    <n v="13"/>
    <x v="0"/>
    <x v="1"/>
  </r>
  <r>
    <s v="2016-05-11"/>
    <s v="2016-06-21"/>
    <s v="2016-06-24"/>
    <s v="2016-06-24"/>
    <x v="17"/>
    <n v="44"/>
    <s v="CHITTAGONG"/>
    <s v="FOB"/>
    <x v="0"/>
    <n v="1"/>
    <s v="BMOU3018540"/>
    <s v="TRUCK"/>
    <s v="GDYNIA"/>
    <s v="1"/>
    <s v="43189/2015/5"/>
    <n v="54"/>
    <s v="AW16"/>
    <s v="SAILOR MOON CLOTHING LTD (AGENT)"/>
    <s v="CONSOLIDATION"/>
    <m/>
    <n v="1"/>
    <n v="1614"/>
    <n v="0"/>
    <n v="1"/>
    <n v="0"/>
    <x v="2"/>
    <n v="25782"/>
    <n v="40.520000000000003"/>
    <x v="1"/>
    <n v="28"/>
    <n v="12"/>
    <x v="1"/>
    <x v="1"/>
  </r>
  <r>
    <s v="2016-05-11"/>
    <s v="2016-06-21"/>
    <s v="2016-06-24"/>
    <s v="2016-06-24"/>
    <x v="17"/>
    <n v="44"/>
    <s v="CHITTAGONG"/>
    <s v="FOB"/>
    <x v="0"/>
    <n v="1"/>
    <m/>
    <s v="TRUCK"/>
    <s v="GDYNIA"/>
    <s v="1"/>
    <s v="43192/2015/1"/>
    <n v="54"/>
    <s v="AW16"/>
    <s v="INNOVATION DESIGN (AGENT)"/>
    <s v="CONSOLIDATION"/>
    <m/>
    <n v="1"/>
    <n v="465"/>
    <m/>
    <m/>
    <m/>
    <x v="0"/>
    <n v="9471"/>
    <n v="12.46"/>
    <x v="1"/>
    <n v="9"/>
    <n v="4"/>
    <x v="2"/>
    <x v="1"/>
  </r>
  <r>
    <s v="2016-05-11"/>
    <s v="2016-06-21"/>
    <s v="2016-06-24"/>
    <s v="2016-06-24"/>
    <x v="17"/>
    <n v="44"/>
    <s v="CHITTAGONG"/>
    <s v="FOB"/>
    <x v="0"/>
    <n v="1"/>
    <s v="DRYU9010640"/>
    <s v="TRUCK"/>
    <s v="GDYNIA"/>
    <s v="1"/>
    <s v="42575/2015/6"/>
    <n v="54"/>
    <s v="AW16"/>
    <s v="PADMA SATEL ARAB"/>
    <s v="CONSOLIDATION"/>
    <m/>
    <n v="1"/>
    <n v="788"/>
    <n v="0"/>
    <n v="0"/>
    <n v="1"/>
    <x v="0"/>
    <n v="10810"/>
    <n v="18.16"/>
    <x v="1"/>
    <n v="13"/>
    <n v="5"/>
    <x v="2"/>
    <x v="1"/>
  </r>
  <r>
    <s v="2016-05-11"/>
    <s v="2016-06-21"/>
    <s v="2016-06-24"/>
    <s v="2016-06-24"/>
    <x v="17"/>
    <n v="44"/>
    <s v="CHITTAGONG"/>
    <s v="FOB"/>
    <x v="0"/>
    <n v="1"/>
    <m/>
    <s v="TRUCK"/>
    <s v="GDYNIA"/>
    <s v="1"/>
    <s v="43185/2015/5"/>
    <n v="54"/>
    <s v="AW16"/>
    <s v="ASROTEX"/>
    <s v="CONSOLIDATION"/>
    <m/>
    <n v="1"/>
    <n v="1912"/>
    <m/>
    <m/>
    <m/>
    <x v="0"/>
    <n v="41052"/>
    <n v="29.1"/>
    <x v="1"/>
    <n v="20"/>
    <n v="9"/>
    <x v="1"/>
    <x v="1"/>
  </r>
  <r>
    <s v="2016-05-11"/>
    <s v="2016-06-21"/>
    <s v="2016-06-24"/>
    <s v="2016-06-24"/>
    <x v="17"/>
    <n v="44"/>
    <s v="CHITTAGONG"/>
    <s v="FOB"/>
    <x v="0"/>
    <n v="1"/>
    <m/>
    <s v="TRUCK"/>
    <s v="GDYNIA"/>
    <s v="1"/>
    <s v="43188/2015/6"/>
    <n v="54"/>
    <s v="AW16"/>
    <s v="FASHION WEAR INT'L (AGENT)"/>
    <s v="CONSOLIDATION"/>
    <m/>
    <n v="1"/>
    <n v="1254"/>
    <m/>
    <m/>
    <m/>
    <x v="0"/>
    <n v="27907"/>
    <n v="19.91"/>
    <x v="1"/>
    <n v="14"/>
    <n v="6"/>
    <x v="2"/>
    <x v="1"/>
  </r>
  <r>
    <s v="2016-05-11"/>
    <s v="2016-06-21"/>
    <s v="2016-06-24"/>
    <s v="2016-06-24"/>
    <x v="17"/>
    <n v="44"/>
    <s v="CHITTAGONG"/>
    <s v="FOB"/>
    <x v="0"/>
    <n v="1"/>
    <m/>
    <s v="TRUCK"/>
    <s v="GDYNIA"/>
    <s v="1"/>
    <s v="697/2016/5"/>
    <n v="54"/>
    <s v="AW16"/>
    <s v="TEXZAM INTERNATIONAL (AGENT)"/>
    <s v="CONSOLIDATION"/>
    <m/>
    <n v="1"/>
    <n v="271"/>
    <m/>
    <m/>
    <m/>
    <x v="0"/>
    <n v="4080"/>
    <n v="2.42"/>
    <x v="1"/>
    <n v="2"/>
    <n v="1"/>
    <x v="2"/>
    <x v="1"/>
  </r>
  <r>
    <s v="2016-05-12"/>
    <s v="2016-06-10"/>
    <s v="2016-06-15"/>
    <s v="2016-06-15"/>
    <x v="33"/>
    <n v="34"/>
    <s v="YANTIAN"/>
    <s v="FOB"/>
    <x v="0"/>
    <n v="0"/>
    <s v="MSKU5025835,MSKU6302641"/>
    <s v="RAILWAY"/>
    <s v="GDAŃSK"/>
    <s v="1"/>
    <s v="8298/2016/1"/>
    <n v="51"/>
    <s v="AW16"/>
    <s v="EASTERN CHARM LIMITD"/>
    <s v="FCL"/>
    <m/>
    <n v="1"/>
    <n v="1722"/>
    <n v="1"/>
    <n v="1"/>
    <n v="0"/>
    <x v="1"/>
    <n v="18320"/>
    <n v="78.319999999999993"/>
    <x v="0"/>
    <n v="55"/>
    <n v="23"/>
    <x v="0"/>
    <x v="0"/>
  </r>
  <r>
    <s v="2016-05-12"/>
    <s v="2016-06-15"/>
    <s v="2016-06-21"/>
    <s v="2016-06-21"/>
    <x v="1"/>
    <n v="40"/>
    <s v="XIAMEN"/>
    <s v="FOB"/>
    <x v="0"/>
    <n v="0"/>
    <s v="MAEU6111591,MSKU6445658"/>
    <s v="RAILWAY"/>
    <s v="GDAŃSK"/>
    <s v="1"/>
    <s v="278/2016/6"/>
    <n v="54"/>
    <s v="AW16"/>
    <s v="XIAMEN KINGLAND"/>
    <s v="FCL"/>
    <m/>
    <n v="1"/>
    <n v="1510"/>
    <n v="0"/>
    <n v="2"/>
    <n v="0"/>
    <x v="0"/>
    <n v="22192"/>
    <n v="95.06"/>
    <x v="0"/>
    <n v="67"/>
    <n v="29"/>
    <x v="3"/>
    <x v="4"/>
  </r>
  <r>
    <s v="2016-05-12"/>
    <s v="2016-06-27"/>
    <s v="2016-07-01"/>
    <s v="2016-07-01"/>
    <x v="10"/>
    <n v="50"/>
    <s v="SHANGHAI"/>
    <s v="FOB"/>
    <x v="0"/>
    <n v="0"/>
    <s v="TTNU4167566"/>
    <s v="RAILWAY"/>
    <s v="GDAŃSK"/>
    <s v="1"/>
    <s v="285/2016/1"/>
    <n v="54"/>
    <s v="AW16"/>
    <s v="JIANGSU SAINTEK"/>
    <s v="FCL"/>
    <m/>
    <n v="1"/>
    <n v="660"/>
    <n v="0"/>
    <n v="1"/>
    <n v="0"/>
    <x v="2"/>
    <n v="7810"/>
    <n v="50"/>
    <x v="0"/>
    <n v="35"/>
    <n v="15"/>
    <x v="0"/>
    <x v="0"/>
  </r>
  <r>
    <s v="2016-05-13"/>
    <s v="2016-06-20"/>
    <s v="2016-06-24"/>
    <s v="2016-06-24"/>
    <x v="12"/>
    <n v="42"/>
    <s v="SHANGHAI"/>
    <s v="FOB"/>
    <x v="0"/>
    <n v="0"/>
    <s v="BSIU4053639,HLBU1409560"/>
    <s v="RAILWAY"/>
    <s v="GDAŃSK"/>
    <s v="1"/>
    <s v="275/2016/6"/>
    <n v="54"/>
    <s v="AW16"/>
    <s v="SUMEC TEXTILE"/>
    <s v="FCL"/>
    <m/>
    <n v="1"/>
    <n v="1478"/>
    <n v="0"/>
    <n v="2"/>
    <n v="0"/>
    <x v="0"/>
    <n v="15501"/>
    <n v="89.05"/>
    <x v="0"/>
    <n v="62"/>
    <n v="27"/>
    <x v="3"/>
    <x v="0"/>
  </r>
  <r>
    <s v="2016-05-14"/>
    <s v="2016-05-16"/>
    <s v="2016-05-23"/>
    <s v="2016-05-23"/>
    <x v="19"/>
    <n v="9"/>
    <s v="ŁÓDŹ"/>
    <s v="DDU"/>
    <x v="1"/>
    <n v="1"/>
    <s v="AIR"/>
    <s v="TRUCK"/>
    <s v="WARSZAWA"/>
    <s v="1"/>
    <s v="20214/2015/12"/>
    <n v="54"/>
    <s v="SS16"/>
    <s v="LICHEE APPAREL (AGENT)"/>
    <s v="AIR"/>
    <n v="1"/>
    <m/>
    <n v="598"/>
    <n v="0"/>
    <n v="0"/>
    <n v="0"/>
    <x v="0"/>
    <n v="11198"/>
    <m/>
    <x v="2"/>
    <n v="0"/>
    <n v="0"/>
    <x v="2"/>
    <x v="1"/>
  </r>
  <r>
    <s v="2016-05-14"/>
    <s v="2016-06-16"/>
    <s v="2016-06-23"/>
    <s v="2016-06-23"/>
    <x v="14"/>
    <n v="40"/>
    <s v="SHANGHAI"/>
    <s v="FOB"/>
    <x v="0"/>
    <n v="1"/>
    <s v="LCL"/>
    <s v="TRUCK"/>
    <s v="GDAŃSK"/>
    <s v="1"/>
    <s v="1071/2016/5"/>
    <n v="52"/>
    <s v="AW16"/>
    <s v="ZHENJIANG S&amp;C"/>
    <s v="LCL"/>
    <m/>
    <n v="1"/>
    <n v="280"/>
    <n v="0"/>
    <n v="0"/>
    <n v="0"/>
    <x v="0"/>
    <n v="4200"/>
    <n v="2.72"/>
    <x v="0"/>
    <n v="2"/>
    <n v="1"/>
    <x v="2"/>
    <x v="1"/>
  </r>
  <r>
    <s v="2016-05-14"/>
    <s v="2016-06-16"/>
    <s v="2016-06-23"/>
    <s v="2016-06-23"/>
    <x v="14"/>
    <n v="40"/>
    <s v="SHANGHAI"/>
    <s v="FOB"/>
    <x v="0"/>
    <n v="1"/>
    <s v="LCL"/>
    <s v="TRUCK"/>
    <s v="GDAŃSK"/>
    <s v="1"/>
    <s v="687/2016/1"/>
    <n v="54"/>
    <s v="AW16"/>
    <s v="ANHUI TECHNOLOGY I/E"/>
    <s v="LCL"/>
    <m/>
    <n v="1"/>
    <n v="301"/>
    <n v="0"/>
    <n v="0"/>
    <n v="0"/>
    <x v="0"/>
    <n v="2501"/>
    <n v="3.43"/>
    <x v="0"/>
    <n v="2"/>
    <n v="1"/>
    <x v="2"/>
    <x v="1"/>
  </r>
  <r>
    <s v="2016-05-14"/>
    <s v="2016-06-21"/>
    <s v="2016-06-27"/>
    <s v="2016-06-27"/>
    <x v="12"/>
    <n v="44"/>
    <s v="CHITTAGONG"/>
    <s v="FOB"/>
    <x v="0"/>
    <n v="0"/>
    <s v="TCNU7360494"/>
    <s v="RAILWAY"/>
    <s v="GDYNIA"/>
    <s v="1"/>
    <s v="571/2016/6"/>
    <n v="54"/>
    <s v="AW16"/>
    <s v="FASHIONTEX (AGENT)"/>
    <s v="FCL"/>
    <m/>
    <n v="1"/>
    <n v="2535"/>
    <n v="0"/>
    <n v="0"/>
    <n v="1"/>
    <x v="0"/>
    <n v="55344"/>
    <n v="69.900000000000006"/>
    <x v="1"/>
    <n v="49"/>
    <n v="21"/>
    <x v="0"/>
    <x v="0"/>
  </r>
  <r>
    <s v="2016-05-14"/>
    <s v="2016-06-21"/>
    <s v="2016-06-27"/>
    <s v="2016-06-27"/>
    <x v="12"/>
    <n v="44"/>
    <s v="CHITTAGONG"/>
    <s v="FOB"/>
    <x v="0"/>
    <n v="1"/>
    <s v="HLXU3260390"/>
    <s v="RAILWAY"/>
    <s v="GDYNIA"/>
    <s v="1"/>
    <s v="43188/2015/8"/>
    <n v="54"/>
    <s v="AW16"/>
    <s v="FASHION WEAR INT'L (AGENT)"/>
    <s v="CONSOLIDATION"/>
    <m/>
    <n v="1"/>
    <n v="622"/>
    <n v="1"/>
    <n v="0"/>
    <n v="0"/>
    <x v="1"/>
    <n v="14486"/>
    <n v="11.27"/>
    <x v="1"/>
    <n v="8"/>
    <n v="3"/>
    <x v="2"/>
    <x v="1"/>
  </r>
  <r>
    <s v="2016-05-14"/>
    <s v="2016-06-21"/>
    <s v="2016-06-27"/>
    <s v="2016-06-27"/>
    <x v="12"/>
    <n v="44"/>
    <s v="CHITTAGONG"/>
    <s v="FOB"/>
    <x v="0"/>
    <n v="1"/>
    <m/>
    <s v="RAILWAY"/>
    <s v="GDYNIA"/>
    <s v="1"/>
    <s v="43192/2015/11"/>
    <n v="54"/>
    <s v="AW16"/>
    <s v="INNOVATION DESIGN (AGENT)"/>
    <s v="CONSOLIDATION"/>
    <m/>
    <n v="1"/>
    <n v="531"/>
    <m/>
    <m/>
    <m/>
    <x v="0"/>
    <n v="10946"/>
    <n v="16.989999999999998"/>
    <x v="1"/>
    <n v="12"/>
    <n v="5"/>
    <x v="2"/>
    <x v="1"/>
  </r>
  <r>
    <s v="2016-05-14"/>
    <s v="2016-06-21"/>
    <s v="2016-06-27"/>
    <s v="2016-06-27"/>
    <x v="12"/>
    <n v="44"/>
    <s v="CHITTAGONG"/>
    <s v="FOB"/>
    <x v="0"/>
    <n v="1"/>
    <s v="QCLU4550130"/>
    <s v="RAILWAY"/>
    <s v="GDYNIA"/>
    <s v="1"/>
    <s v="43189/2015/6"/>
    <n v="54"/>
    <s v="AW16"/>
    <s v="SAILOR MOON CLOTHING LTD (AGENT)"/>
    <s v="CONSOLIDATION"/>
    <m/>
    <n v="1"/>
    <n v="789"/>
    <n v="0"/>
    <n v="0"/>
    <n v="1"/>
    <x v="0"/>
    <n v="11233"/>
    <n v="29.04"/>
    <x v="1"/>
    <n v="20"/>
    <n v="9"/>
    <x v="1"/>
    <x v="1"/>
  </r>
  <r>
    <s v="2016-05-14"/>
    <s v="2016-06-21"/>
    <s v="2016-06-27"/>
    <s v="2016-06-27"/>
    <x v="12"/>
    <n v="44"/>
    <s v="CHITTAGONG"/>
    <s v="FOB"/>
    <x v="0"/>
    <n v="1"/>
    <m/>
    <s v="RAILWAY"/>
    <s v="GDYNIA"/>
    <s v="1"/>
    <s v="574/2016/14"/>
    <n v="54"/>
    <s v="AW16"/>
    <s v="TRANSFIGURE CLOTHING (AGENT)"/>
    <s v="CONSOLIDATION"/>
    <m/>
    <n v="1"/>
    <n v="3070"/>
    <m/>
    <m/>
    <m/>
    <x v="0"/>
    <n v="62448"/>
    <n v="36.26"/>
    <x v="1"/>
    <n v="25"/>
    <n v="11"/>
    <x v="1"/>
    <x v="1"/>
  </r>
  <r>
    <s v="2016-05-14"/>
    <s v="2016-06-21"/>
    <s v="2016-06-27"/>
    <s v="2016-06-27"/>
    <x v="12"/>
    <n v="44"/>
    <s v="CHITTAGONG"/>
    <s v="FOB"/>
    <x v="0"/>
    <n v="1"/>
    <s v="TCLU8083150"/>
    <s v="RAILWAY"/>
    <s v="GDYNIA"/>
    <s v="1"/>
    <s v="43192/2015/10"/>
    <n v="54"/>
    <s v="AW16"/>
    <s v="INNOVATION DESIGN (AGENT)"/>
    <s v="CONSOLIDATION"/>
    <m/>
    <n v="1"/>
    <n v="1938"/>
    <n v="0"/>
    <n v="0"/>
    <n v="1"/>
    <x v="0"/>
    <n v="37107"/>
    <n v="41.8"/>
    <x v="1"/>
    <n v="29"/>
    <n v="13"/>
    <x v="0"/>
    <x v="1"/>
  </r>
  <r>
    <s v="2016-05-14"/>
    <s v="2016-06-21"/>
    <s v="2016-06-27"/>
    <s v="2016-06-27"/>
    <x v="12"/>
    <n v="44"/>
    <s v="CHITTAGONG"/>
    <s v="FOB"/>
    <x v="0"/>
    <n v="1"/>
    <m/>
    <s v="RAILWAY"/>
    <s v="GDYNIA"/>
    <s v="1"/>
    <s v="43192/2015/9"/>
    <n v="54"/>
    <s v="AW16"/>
    <s v="INNOVATION DESIGN (AGENT)"/>
    <s v="CONSOLIDATION"/>
    <m/>
    <n v="1"/>
    <n v="566"/>
    <m/>
    <m/>
    <m/>
    <x v="0"/>
    <n v="11879"/>
    <n v="13.01"/>
    <x v="1"/>
    <n v="9"/>
    <n v="4"/>
    <x v="2"/>
    <x v="1"/>
  </r>
  <r>
    <s v="2016-05-14"/>
    <s v="2016-06-21"/>
    <s v="2016-06-27"/>
    <s v="2016-06-27"/>
    <x v="12"/>
    <n v="44"/>
    <s v="CHITTAGONG"/>
    <s v="FOB"/>
    <x v="0"/>
    <n v="1"/>
    <m/>
    <s v="RAILWAY"/>
    <s v="GDYNIA"/>
    <s v="1"/>
    <s v="62092/AW16/2"/>
    <n v="52"/>
    <s v="AW16"/>
    <s v="TRANSFIGURE CLOTHING (AGENT)"/>
    <s v="CONSOLIDATION"/>
    <m/>
    <n v="1"/>
    <n v="632"/>
    <m/>
    <m/>
    <m/>
    <x v="0"/>
    <n v="15755"/>
    <n v="12.42"/>
    <x v="1"/>
    <n v="9"/>
    <n v="4"/>
    <x v="2"/>
    <x v="1"/>
  </r>
  <r>
    <s v="2016-05-15"/>
    <s v="2016-05-16"/>
    <s v="2016-06-07"/>
    <s v="2016-06-07"/>
    <x v="30"/>
    <n v="23"/>
    <s v="ŁÓDŹ"/>
    <s v="DDU"/>
    <x v="1"/>
    <n v="1"/>
    <s v="AIR"/>
    <s v="TRUCK"/>
    <s v="FRANKFURT"/>
    <s v="1"/>
    <s v="20231/2015/24"/>
    <n v="54"/>
    <s v="SS16"/>
    <s v="SHUDDHO MODEHAUS (AGENT)"/>
    <s v="AIR"/>
    <n v="1"/>
    <m/>
    <n v="971"/>
    <n v="0"/>
    <n v="0"/>
    <n v="0"/>
    <x v="0"/>
    <n v="14876"/>
    <n v="19.16"/>
    <x v="1"/>
    <n v="13"/>
    <n v="6"/>
    <x v="2"/>
    <x v="1"/>
  </r>
  <r>
    <s v="2016-05-15"/>
    <s v="2016-06-05"/>
    <s v="2016-06-15"/>
    <s v="2016-06-15"/>
    <x v="44"/>
    <n v="31"/>
    <s v="TUTICORIN"/>
    <s v="FOB"/>
    <x v="0"/>
    <n v="1"/>
    <s v="MRKU3894210"/>
    <s v="TRUCK"/>
    <s v="HAMBURG"/>
    <s v="1"/>
    <s v="43183/2015/1"/>
    <n v="54"/>
    <s v="AW16"/>
    <s v="KARTHIKAI TEXTILE"/>
    <s v="CONSOLIDATION"/>
    <m/>
    <n v="1"/>
    <n v="858"/>
    <n v="0"/>
    <n v="0"/>
    <n v="1"/>
    <x v="0"/>
    <n v="19530"/>
    <n v="21.96"/>
    <x v="2"/>
    <n v="15"/>
    <n v="7"/>
    <x v="1"/>
    <x v="1"/>
  </r>
  <r>
    <s v="2016-05-15"/>
    <s v="2016-06-05"/>
    <s v="2016-06-15"/>
    <s v="2016-06-15"/>
    <x v="44"/>
    <n v="31"/>
    <s v="TUTICORIN"/>
    <s v="FOB"/>
    <x v="0"/>
    <n v="1"/>
    <m/>
    <s v="TRUCK"/>
    <s v="HAMBURG"/>
    <s v="1"/>
    <s v="569/2016/4"/>
    <n v="54"/>
    <s v="AW16"/>
    <s v="SANTEX INC"/>
    <s v="CONSOLIDATION"/>
    <m/>
    <n v="1"/>
    <n v="1135"/>
    <m/>
    <m/>
    <m/>
    <x v="0"/>
    <n v="22112"/>
    <n v="24.34"/>
    <x v="2"/>
    <n v="17"/>
    <n v="7"/>
    <x v="1"/>
    <x v="1"/>
  </r>
  <r>
    <s v="2016-05-15"/>
    <s v="2016-06-05"/>
    <s v="2016-06-15"/>
    <s v="2016-06-15"/>
    <x v="44"/>
    <n v="31"/>
    <s v="TUTICORIN"/>
    <s v="FOB"/>
    <x v="0"/>
    <n v="1"/>
    <m/>
    <s v="TRUCK"/>
    <s v="HAMBURG"/>
    <s v="1"/>
    <s v="716/2016/6"/>
    <n v="54"/>
    <s v="AW16"/>
    <s v="LICHEE APPAREL (AGENT)"/>
    <s v="CONSOLIDATION"/>
    <m/>
    <n v="1"/>
    <n v="230"/>
    <m/>
    <m/>
    <m/>
    <x v="0"/>
    <n v="4801"/>
    <n v="4.17"/>
    <x v="2"/>
    <n v="3"/>
    <n v="1"/>
    <x v="2"/>
    <x v="1"/>
  </r>
  <r>
    <s v="2016-05-16"/>
    <s v="2016-06-16"/>
    <s v="2016-06-21"/>
    <s v="2016-06-21"/>
    <x v="3"/>
    <n v="36"/>
    <s v="NINGBO"/>
    <s v="FOB"/>
    <x v="0"/>
    <n v="0"/>
    <s v="GATU8545710,MIEU0026863,MRKU4378116,PONU8079331"/>
    <s v="RAILWAY"/>
    <s v="GDAŃSK"/>
    <s v="1"/>
    <s v="62103/AW16/1"/>
    <n v="52"/>
    <s v="AW16"/>
    <s v="NINGBO MIAORUI"/>
    <s v="FCL"/>
    <m/>
    <n v="1"/>
    <n v="5794"/>
    <n v="0"/>
    <n v="0"/>
    <n v="4"/>
    <x v="0"/>
    <n v="109159"/>
    <n v="242.96"/>
    <x v="0"/>
    <n v="170"/>
    <n v="73"/>
    <x v="3"/>
    <x v="2"/>
  </r>
  <r>
    <s v="2016-05-16"/>
    <s v="2016-06-16"/>
    <s v="2016-06-22"/>
    <s v="2016-06-22"/>
    <x v="3"/>
    <n v="37"/>
    <s v="NINGBO"/>
    <s v="FOB"/>
    <x v="0"/>
    <n v="0"/>
    <s v="MRKU0978410,MRKU3230274,MSKU0436371,MSKU9596555,MSKU9829580"/>
    <s v="RAILWAY"/>
    <s v="GDAŃSK"/>
    <s v="1"/>
    <s v="577/2016/8"/>
    <n v="54"/>
    <s v="AW16"/>
    <s v="NINGBO MIAORUI"/>
    <s v="FCL"/>
    <m/>
    <n v="1"/>
    <n v="4843"/>
    <n v="0"/>
    <n v="1"/>
    <n v="4"/>
    <x v="2"/>
    <n v="78668"/>
    <n v="293.83"/>
    <x v="0"/>
    <n v="206"/>
    <n v="88"/>
    <x v="3"/>
    <x v="2"/>
  </r>
  <r>
    <s v="2016-05-16"/>
    <s v="2016-06-16"/>
    <s v="2016-06-22"/>
    <s v="2016-06-22"/>
    <x v="3"/>
    <n v="37"/>
    <s v="NINGBO"/>
    <s v="FOB"/>
    <x v="0"/>
    <n v="0"/>
    <s v="MRKU2267140,MSKU6378668"/>
    <s v="RAILWAY"/>
    <s v="GDAŃSK"/>
    <s v="1"/>
    <s v="707/2016/1"/>
    <n v="54"/>
    <s v="AW16"/>
    <s v="SHAOXING GOLDEN WAVE"/>
    <s v="FCL"/>
    <m/>
    <n v="1"/>
    <n v="3194"/>
    <n v="0"/>
    <n v="1"/>
    <n v="1"/>
    <x v="2"/>
    <n v="60514"/>
    <n v="113.88"/>
    <x v="0"/>
    <n v="80"/>
    <n v="34"/>
    <x v="4"/>
    <x v="3"/>
  </r>
  <r>
    <s v="2016-05-16"/>
    <s v="2016-06-16"/>
    <s v="2016-06-22"/>
    <s v="2016-06-22"/>
    <x v="3"/>
    <n v="37"/>
    <s v="NINGBO"/>
    <s v="FOB"/>
    <x v="0"/>
    <n v="0"/>
    <s v="MRKU4392454,MSKU9692121,PONU7412005"/>
    <s v="TRUCK"/>
    <s v="GDAŃSK"/>
    <s v="1"/>
    <s v="577/2016/7"/>
    <n v="54"/>
    <s v="AW16"/>
    <s v="NINGBO MIAORUI"/>
    <s v="FCL"/>
    <m/>
    <n v="1"/>
    <n v="3558"/>
    <n v="0"/>
    <n v="0"/>
    <n v="3"/>
    <x v="0"/>
    <n v="73999"/>
    <n v="191.66"/>
    <x v="0"/>
    <n v="134"/>
    <n v="57"/>
    <x v="3"/>
    <x v="2"/>
  </r>
  <r>
    <s v="2016-05-16"/>
    <s v="2016-06-16"/>
    <s v="2016-06-23"/>
    <s v="2016-06-23"/>
    <x v="3"/>
    <n v="38"/>
    <s v="NINGBO"/>
    <s v="FOB"/>
    <x v="0"/>
    <n v="0"/>
    <s v="MSKU0343896,MSKU1054584"/>
    <s v="TRUCK"/>
    <s v="GDAŃSK"/>
    <s v="1"/>
    <s v="61863/AW16/1"/>
    <n v="54"/>
    <s v="AW16"/>
    <s v="NINGBO JAGOO TRADING"/>
    <s v="FCL"/>
    <m/>
    <n v="1"/>
    <n v="1758"/>
    <n v="0"/>
    <n v="0"/>
    <n v="2"/>
    <x v="0"/>
    <n v="23384"/>
    <n v="122.3"/>
    <x v="0"/>
    <n v="86"/>
    <n v="37"/>
    <x v="4"/>
    <x v="3"/>
  </r>
  <r>
    <s v="2016-05-16"/>
    <s v="2016-06-21"/>
    <s v="2016-06-24"/>
    <s v="2016-06-24"/>
    <x v="5"/>
    <n v="39"/>
    <s v="TUTICORIN"/>
    <s v="FOB"/>
    <x v="0"/>
    <n v="0"/>
    <s v="HLXU1160710"/>
    <s v="TRUCK"/>
    <s v="GDYNIA"/>
    <s v="1"/>
    <s v="43190/2015/6"/>
    <n v="54"/>
    <s v="AW16"/>
    <s v="BLOOM CLOTHING CO. (AGENT)"/>
    <s v="FCL"/>
    <m/>
    <n v="1"/>
    <n v="830"/>
    <n v="1"/>
    <n v="0"/>
    <n v="0"/>
    <x v="1"/>
    <n v="14786"/>
    <n v="23.73"/>
    <x v="2"/>
    <n v="17"/>
    <n v="7"/>
    <x v="1"/>
    <x v="1"/>
  </r>
  <r>
    <s v="2016-05-18"/>
    <s v="2016-06-16"/>
    <s v="2016-06-24"/>
    <s v="2016-06-24"/>
    <x v="33"/>
    <n v="37"/>
    <s v="SHENZHEN"/>
    <s v="FOB"/>
    <x v="0"/>
    <n v="0"/>
    <s v="CLHU4521610"/>
    <s v="TRUCK"/>
    <s v="GDAŃSK"/>
    <s v="1"/>
    <s v="7536/2016/1"/>
    <n v="51"/>
    <s v="AW16"/>
    <s v="YONGXINGLONG CHILDRE"/>
    <s v="FCL"/>
    <m/>
    <n v="1"/>
    <n v="2497"/>
    <n v="1"/>
    <n v="0"/>
    <n v="0"/>
    <x v="1"/>
    <n v="21200"/>
    <n v="33.26"/>
    <x v="0"/>
    <n v="23"/>
    <n v="10"/>
    <x v="1"/>
    <x v="1"/>
  </r>
  <r>
    <s v="2016-05-18"/>
    <s v="2016-06-27"/>
    <s v="2016-06-30"/>
    <s v="2016-06-30"/>
    <x v="13"/>
    <n v="43"/>
    <s v="XIAMEN"/>
    <s v="FOB"/>
    <x v="0"/>
    <n v="0"/>
    <s v="HLXU6414062"/>
    <s v="TRUCK"/>
    <s v="GDAŃSK"/>
    <s v="1"/>
    <s v="7533/2016/1"/>
    <n v="54"/>
    <s v="AW16"/>
    <s v="QUANZHOU HONGTU"/>
    <s v="FCL"/>
    <m/>
    <n v="1"/>
    <n v="2139"/>
    <n v="0"/>
    <n v="0"/>
    <n v="1"/>
    <x v="0"/>
    <n v="24019"/>
    <n v="39.01"/>
    <x v="0"/>
    <n v="27"/>
    <n v="12"/>
    <x v="1"/>
    <x v="1"/>
  </r>
  <r>
    <s v="2016-05-18"/>
    <s v="2016-06-27"/>
    <s v="2016-06-30"/>
    <s v="2016-06-30"/>
    <x v="13"/>
    <n v="43"/>
    <s v="XIAMEN"/>
    <s v="FOB"/>
    <x v="0"/>
    <n v="1"/>
    <s v="HLXU8300984"/>
    <s v="TRUCK"/>
    <s v="GDAŃSK"/>
    <s v="1"/>
    <s v="2581/2016/1"/>
    <n v="52"/>
    <s v="AW16"/>
    <s v="XIAMEN KINGLAND"/>
    <s v="FCL"/>
    <m/>
    <n v="1"/>
    <n v="43"/>
    <n v="0"/>
    <n v="0"/>
    <n v="1"/>
    <x v="0"/>
    <n v="4300"/>
    <n v="3.86"/>
    <x v="0"/>
    <n v="3"/>
    <n v="1"/>
    <x v="2"/>
    <x v="1"/>
  </r>
  <r>
    <s v="2016-05-18"/>
    <s v="2016-06-27"/>
    <s v="2016-06-30"/>
    <s v="2016-06-30"/>
    <x v="13"/>
    <n v="43"/>
    <s v="XIAMEN"/>
    <s v="FOB"/>
    <x v="0"/>
    <n v="1"/>
    <s v="HLXU8300984,TCNU7549220"/>
    <s v="TRUCK"/>
    <s v="GDAŃSK"/>
    <s v="1"/>
    <s v="278/2016/7"/>
    <n v="54"/>
    <s v="AW16"/>
    <s v="XIAMEN KINGLAND"/>
    <s v="FCL"/>
    <m/>
    <n v="1"/>
    <n v="1285"/>
    <n v="0"/>
    <n v="0"/>
    <n v="2"/>
    <x v="0"/>
    <n v="14851"/>
    <n v="62.64"/>
    <x v="0"/>
    <n v="44"/>
    <n v="19"/>
    <x v="0"/>
    <x v="0"/>
  </r>
  <r>
    <s v="2016-05-18"/>
    <s v="2016-06-27"/>
    <s v="2016-07-01"/>
    <s v="2016-07-01"/>
    <x v="13"/>
    <n v="44"/>
    <s v="XIAMEN"/>
    <s v="FOB"/>
    <x v="0"/>
    <n v="0"/>
    <s v="HLBU1057725"/>
    <s v="RAILWAY"/>
    <s v="GDAŃSK"/>
    <s v="1"/>
    <s v="1037/2016/4"/>
    <n v="54"/>
    <s v="AW16"/>
    <s v="QUANZHOU CEREALS O&amp;F"/>
    <s v="FCL"/>
    <m/>
    <n v="1"/>
    <n v="1606"/>
    <n v="0"/>
    <n v="1"/>
    <n v="0"/>
    <x v="2"/>
    <n v="34774"/>
    <n v="46.09"/>
    <x v="0"/>
    <n v="32"/>
    <n v="14"/>
    <x v="0"/>
    <x v="1"/>
  </r>
  <r>
    <s v="2016-05-18"/>
    <s v="2016-06-27"/>
    <s v="2016-07-01"/>
    <s v="2016-07-01"/>
    <x v="13"/>
    <n v="44"/>
    <s v="XIAMEN"/>
    <s v="FOB"/>
    <x v="0"/>
    <n v="0"/>
    <s v="HLXU6226110"/>
    <s v="RAILWAY"/>
    <s v="GDAŃSK"/>
    <s v="1"/>
    <s v="43196/2015/1"/>
    <n v="54"/>
    <s v="AW16"/>
    <s v="FUJIAN GREEN GROUP"/>
    <s v="FCL"/>
    <m/>
    <n v="1"/>
    <n v="2857"/>
    <n v="0"/>
    <n v="0"/>
    <n v="1"/>
    <x v="0"/>
    <n v="53202"/>
    <n v="46.48"/>
    <x v="0"/>
    <n v="33"/>
    <n v="14"/>
    <x v="0"/>
    <x v="1"/>
  </r>
  <r>
    <s v="2016-05-19"/>
    <s v="2016-05-20"/>
    <s v="2016-05-25"/>
    <s v="2016-05-25"/>
    <x v="30"/>
    <n v="6"/>
    <s v="ŁÓDŹ"/>
    <s v="DDU"/>
    <x v="1"/>
    <n v="1"/>
    <s v="AIR"/>
    <s v="TRUCK"/>
    <s v="FRANKFURT"/>
    <s v="1"/>
    <s v="20467/2015/4"/>
    <n v="54"/>
    <s v="SS16"/>
    <s v="INNOVATION DESIGN (AGENT)"/>
    <s v="AIR"/>
    <n v="1"/>
    <m/>
    <n v="301"/>
    <n v="0"/>
    <n v="0"/>
    <n v="0"/>
    <x v="0"/>
    <n v="5027"/>
    <m/>
    <x v="1"/>
    <n v="0"/>
    <n v="0"/>
    <x v="2"/>
    <x v="1"/>
  </r>
  <r>
    <s v="2016-05-19"/>
    <s v="2016-05-20"/>
    <s v="2016-05-25"/>
    <s v="2016-05-25"/>
    <x v="30"/>
    <n v="6"/>
    <s v="ŁÓDŹ"/>
    <s v="DDU"/>
    <x v="1"/>
    <n v="1"/>
    <s v="AIR"/>
    <s v="TRUCK"/>
    <s v="FRANKFURT"/>
    <s v="1"/>
    <s v="20467/2015/5"/>
    <n v="54"/>
    <s v="SS16"/>
    <s v="INNOVATION DESIGN (AGENT)"/>
    <s v="AIR"/>
    <n v="1"/>
    <m/>
    <n v="261"/>
    <n v="0"/>
    <n v="0"/>
    <n v="0"/>
    <x v="0"/>
    <n v="3820"/>
    <m/>
    <x v="1"/>
    <n v="0"/>
    <n v="0"/>
    <x v="2"/>
    <x v="1"/>
  </r>
  <r>
    <s v="2016-05-20"/>
    <s v="2016-06-16"/>
    <s v="2016-06-21"/>
    <s v="2016-06-21"/>
    <x v="43"/>
    <n v="32"/>
    <s v="NHAVA SHEVA"/>
    <s v="FOB"/>
    <x v="0"/>
    <n v="0"/>
    <s v="MSKU6697691"/>
    <s v="TRUCK"/>
    <s v="HAMBURG"/>
    <s v="1"/>
    <s v="688/2016/1"/>
    <n v="54"/>
    <s v="AW16"/>
    <s v="SANGOTRA FASHIONS"/>
    <s v="FCL"/>
    <m/>
    <n v="1"/>
    <n v="3320"/>
    <n v="0"/>
    <n v="1"/>
    <n v="0"/>
    <x v="2"/>
    <n v="53092"/>
    <n v="55.6"/>
    <x v="2"/>
    <n v="39"/>
    <n v="17"/>
    <x v="0"/>
    <x v="0"/>
  </r>
  <r>
    <s v="2016-05-20"/>
    <s v="2016-06-27"/>
    <s v="2016-06-30"/>
    <s v="2016-06-30"/>
    <x v="12"/>
    <n v="41"/>
    <s v="SHANGHAI"/>
    <s v="FOB"/>
    <x v="0"/>
    <n v="0"/>
    <s v="ITAU4177635"/>
    <s v="TRUCK"/>
    <s v="GDAŃSK"/>
    <s v="1"/>
    <s v="588/2016/2"/>
    <n v="52"/>
    <s v="AW16"/>
    <s v="BRIGHT SHOW INT.LTD"/>
    <s v="FCL"/>
    <m/>
    <n v="1"/>
    <n v="3531"/>
    <n v="0"/>
    <n v="1"/>
    <n v="0"/>
    <x v="2"/>
    <n v="51730"/>
    <n v="38.450000000000003"/>
    <x v="0"/>
    <n v="27"/>
    <n v="12"/>
    <x v="1"/>
    <x v="1"/>
  </r>
  <r>
    <s v="2016-05-20"/>
    <s v="2016-06-27"/>
    <s v="2016-06-30"/>
    <s v="2016-06-30"/>
    <x v="12"/>
    <n v="41"/>
    <s v="SHANGHAI"/>
    <s v="FOB"/>
    <x v="0"/>
    <n v="0"/>
    <s v="ITAU4191865,TRLU4807765"/>
    <s v="TRUCK"/>
    <s v="GDAŃSK"/>
    <s v="1"/>
    <s v="687/2016/2"/>
    <n v="54"/>
    <s v="AW16"/>
    <s v="ANHUI TECHNOLOGY I/E"/>
    <s v="FCL"/>
    <m/>
    <n v="1"/>
    <n v="1412"/>
    <n v="0"/>
    <n v="2"/>
    <n v="0"/>
    <x v="0"/>
    <n v="12699"/>
    <n v="112.03"/>
    <x v="0"/>
    <n v="78"/>
    <n v="34"/>
    <x v="4"/>
    <x v="3"/>
  </r>
  <r>
    <s v="2016-05-20"/>
    <s v="2016-06-27"/>
    <s v="2016-06-30"/>
    <s v="2016-06-30"/>
    <x v="12"/>
    <n v="41"/>
    <s v="SHANGHAI"/>
    <s v="FOB"/>
    <x v="0"/>
    <n v="0"/>
    <s v="SEGU5632998"/>
    <s v="TRUCK"/>
    <s v="GDAŃSK"/>
    <s v="1"/>
    <s v="280/2016/1"/>
    <n v="54"/>
    <s v="AW16"/>
    <s v="ZHUJI YUANJIN"/>
    <s v="FCL"/>
    <m/>
    <n v="1"/>
    <n v="2820"/>
    <n v="0"/>
    <n v="0"/>
    <n v="1"/>
    <x v="0"/>
    <n v="71413"/>
    <n v="69.11"/>
    <x v="0"/>
    <n v="48"/>
    <n v="21"/>
    <x v="0"/>
    <x v="0"/>
  </r>
  <r>
    <s v="2016-05-20"/>
    <s v="2016-06-27"/>
    <s v="2016-06-30"/>
    <s v="2016-06-30"/>
    <x v="12"/>
    <n v="41"/>
    <s v="SHANGHAI"/>
    <s v="FOB"/>
    <x v="0"/>
    <n v="0"/>
    <s v="TCLU4163344"/>
    <s v="TRUCK"/>
    <s v="GDAŃSK"/>
    <s v="1"/>
    <s v="281/2016/1"/>
    <n v="54"/>
    <s v="AW16"/>
    <s v="ZHEJIANG AMP-KINGHON"/>
    <s v="FCL"/>
    <m/>
    <n v="1"/>
    <n v="550"/>
    <n v="0"/>
    <n v="1"/>
    <n v="0"/>
    <x v="2"/>
    <n v="9285"/>
    <n v="50"/>
    <x v="0"/>
    <n v="35"/>
    <n v="15"/>
    <x v="0"/>
    <x v="0"/>
  </r>
  <r>
    <s v="2016-05-20"/>
    <s v="2016-06-27"/>
    <s v="2016-07-01"/>
    <s v="2016-07-01"/>
    <x v="12"/>
    <n v="42"/>
    <s v="SHANGHAI"/>
    <s v="FOB"/>
    <x v="0"/>
    <n v="0"/>
    <s v="CPSU4061814,GATU8420992,HLXU8031930,TTNU5806635"/>
    <s v="RAILWAY"/>
    <s v="GDAŃSK"/>
    <s v="1"/>
    <s v="8343/2016/1"/>
    <n v="51"/>
    <s v="AW16"/>
    <s v="ANHUI TECHNOLOGY I/E"/>
    <s v="FCL"/>
    <m/>
    <n v="1"/>
    <n v="5680"/>
    <n v="0"/>
    <n v="2"/>
    <n v="2"/>
    <x v="0"/>
    <n v="92961"/>
    <n v="232.18"/>
    <x v="0"/>
    <n v="163"/>
    <n v="70"/>
    <x v="3"/>
    <x v="2"/>
  </r>
  <r>
    <s v="2016-05-20"/>
    <s v="2016-06-27"/>
    <s v="2016-07-01"/>
    <s v="2016-07-01"/>
    <x v="12"/>
    <n v="42"/>
    <s v="SHANGHAI"/>
    <s v="FOB"/>
    <x v="0"/>
    <n v="0"/>
    <s v="HLBU1397047"/>
    <s v="RAILWAY"/>
    <s v="GDAŃSK"/>
    <s v="1"/>
    <s v="287/2016/1"/>
    <n v="54"/>
    <s v="AW16"/>
    <s v="HANGZHOU EAST CO LTD"/>
    <s v="FCL"/>
    <m/>
    <n v="1"/>
    <n v="1770"/>
    <n v="0"/>
    <n v="1"/>
    <n v="0"/>
    <x v="2"/>
    <n v="26124"/>
    <n v="42.47"/>
    <x v="0"/>
    <n v="30"/>
    <n v="13"/>
    <x v="0"/>
    <x v="1"/>
  </r>
  <r>
    <s v="2016-05-20"/>
    <s v="2016-06-27"/>
    <s v="2016-07-01"/>
    <s v="2016-07-01"/>
    <x v="12"/>
    <n v="42"/>
    <s v="SHANGHAI"/>
    <s v="FOB"/>
    <x v="0"/>
    <n v="1"/>
    <s v="HLXU5349975"/>
    <s v="RAILWAY"/>
    <s v="GDAŃSK"/>
    <s v="1"/>
    <s v="1071/2016/2"/>
    <n v="52"/>
    <s v="AW16"/>
    <s v="ZHENJIANG S&amp;C"/>
    <s v="CONSOLIDATION"/>
    <m/>
    <n v="1"/>
    <n v="895"/>
    <n v="0"/>
    <n v="1"/>
    <n v="0"/>
    <x v="2"/>
    <n v="11341"/>
    <n v="17.48"/>
    <x v="0"/>
    <n v="12"/>
    <n v="5"/>
    <x v="2"/>
    <x v="1"/>
  </r>
  <r>
    <s v="2016-05-20"/>
    <s v="2016-06-27"/>
    <s v="2016-07-01"/>
    <s v="2016-07-01"/>
    <x v="12"/>
    <n v="42"/>
    <s v="SHANGHAI"/>
    <s v="FOB"/>
    <x v="0"/>
    <n v="1"/>
    <m/>
    <s v="RAILWAY"/>
    <s v="GDAŃSK"/>
    <s v="1"/>
    <s v="1785/2016/1"/>
    <n v="54"/>
    <s v="AW16"/>
    <s v="EUMETEX COMPANY"/>
    <s v="CONSOLIDATION"/>
    <m/>
    <n v="1"/>
    <n v="258"/>
    <m/>
    <m/>
    <m/>
    <x v="0"/>
    <n v="5032"/>
    <n v="5"/>
    <x v="0"/>
    <n v="4"/>
    <n v="2"/>
    <x v="2"/>
    <x v="1"/>
  </r>
  <r>
    <s v="2016-05-20"/>
    <s v="2016-06-27"/>
    <s v="2016-07-01"/>
    <s v="2016-07-01"/>
    <x v="12"/>
    <n v="42"/>
    <s v="SHANGHAI"/>
    <s v="FOB"/>
    <x v="0"/>
    <n v="1"/>
    <m/>
    <s v="RAILWAY"/>
    <s v="GDAŃSK"/>
    <s v="1"/>
    <s v="1799/2016/1"/>
    <n v="52"/>
    <s v="AW16"/>
    <s v="HAILI ACCESSORIES"/>
    <s v="CONSOLIDATION"/>
    <m/>
    <n v="1"/>
    <n v="89"/>
    <m/>
    <m/>
    <m/>
    <x v="0"/>
    <n v="10369"/>
    <n v="5.39"/>
    <x v="0"/>
    <n v="4"/>
    <n v="2"/>
    <x v="2"/>
    <x v="1"/>
  </r>
  <r>
    <s v="2016-05-20"/>
    <s v="2016-06-27"/>
    <s v="2016-07-01"/>
    <s v="2016-07-01"/>
    <x v="12"/>
    <n v="42"/>
    <s v="SHANGHAI"/>
    <s v="FOB"/>
    <x v="0"/>
    <n v="1"/>
    <m/>
    <s v="RAILWAY"/>
    <s v="GDAŃSK"/>
    <s v="1"/>
    <s v="5878/2016/1"/>
    <n v="52"/>
    <s v="AW16"/>
    <s v="SHANGHAI QUEENSHOW"/>
    <s v="CONSOLIDATION"/>
    <m/>
    <n v="1"/>
    <n v="33"/>
    <m/>
    <m/>
    <m/>
    <x v="0"/>
    <n v="1740"/>
    <n v="2.33"/>
    <x v="0"/>
    <n v="2"/>
    <n v="1"/>
    <x v="2"/>
    <x v="1"/>
  </r>
  <r>
    <s v="2016-05-20"/>
    <s v="2016-06-27"/>
    <s v="2016-07-01"/>
    <s v="2016-07-01"/>
    <x v="12"/>
    <n v="42"/>
    <s v="SHANGHAI"/>
    <s v="FOB"/>
    <x v="0"/>
    <n v="1"/>
    <m/>
    <s v="RAILWAY"/>
    <s v="GDAŃSK"/>
    <s v="1"/>
    <s v="6237/2016/1"/>
    <n v="54"/>
    <s v="AW16"/>
    <s v="ANHUI GARMENTS I&amp;E"/>
    <s v="CONSOLIDATION"/>
    <m/>
    <n v="1"/>
    <n v="146"/>
    <m/>
    <m/>
    <m/>
    <x v="0"/>
    <n v="2513"/>
    <n v="5.7"/>
    <x v="0"/>
    <n v="4"/>
    <n v="2"/>
    <x v="2"/>
    <x v="1"/>
  </r>
  <r>
    <s v="2016-05-20"/>
    <s v="2016-06-27"/>
    <s v="2016-07-04"/>
    <s v="2016-07-04"/>
    <x v="12"/>
    <n v="45"/>
    <s v="SHANGHAI"/>
    <s v="FOB"/>
    <x v="0"/>
    <n v="0"/>
    <s v="FCIU8544504,HLXU8203670,SEGU5669370,SEGU5669410,TCLU8087540,TCNU9589089"/>
    <s v="RAILWAY"/>
    <s v="GDAŃSK"/>
    <s v="1"/>
    <s v="62805/AW16/2"/>
    <n v="52"/>
    <s v="AW16"/>
    <s v="SUZHOU QINJIAN I/E"/>
    <s v="FCL"/>
    <m/>
    <n v="1"/>
    <n v="20792"/>
    <n v="0"/>
    <n v="0"/>
    <n v="6"/>
    <x v="0"/>
    <n v="393878"/>
    <n v="350.59"/>
    <x v="0"/>
    <n v="245"/>
    <n v="105"/>
    <x v="3"/>
    <x v="5"/>
  </r>
  <r>
    <s v="2016-05-21"/>
    <s v="2016-05-22"/>
    <s v="2016-05-30"/>
    <s v="2016-05-30"/>
    <x v="30"/>
    <n v="9"/>
    <s v="ŁÓDŹ"/>
    <s v="DDU"/>
    <x v="1"/>
    <n v="1"/>
    <s v="AIR"/>
    <s v="TRUCK"/>
    <s v="FRANKFURT"/>
    <s v="1"/>
    <s v="20808/2015/6"/>
    <n v="54"/>
    <s v="SS16"/>
    <s v="FASHION WEAR INT'L (AGENT)"/>
    <s v="AIR"/>
    <n v="1"/>
    <m/>
    <n v="467"/>
    <n v="0"/>
    <n v="0"/>
    <n v="0"/>
    <x v="0"/>
    <n v="9477"/>
    <n v="9.4700000000000006"/>
    <x v="1"/>
    <n v="7"/>
    <n v="3"/>
    <x v="2"/>
    <x v="1"/>
  </r>
  <r>
    <s v="2016-05-21"/>
    <s v="2016-06-27"/>
    <s v="2016-06-30"/>
    <s v="2016-06-30"/>
    <x v="7"/>
    <n v="40"/>
    <s v="NINGBO"/>
    <s v="FOB"/>
    <x v="0"/>
    <n v="0"/>
    <s v="HLXU1289374"/>
    <s v="TRUCK"/>
    <s v="GDAŃSK"/>
    <s v="1"/>
    <s v="703/2016/5"/>
    <n v="54"/>
    <s v="AW16"/>
    <s v="NINGBO EVERGREEN"/>
    <s v="FCL"/>
    <m/>
    <n v="1"/>
    <n v="724"/>
    <n v="1"/>
    <n v="0"/>
    <n v="0"/>
    <x v="1"/>
    <n v="15040"/>
    <n v="26.35"/>
    <x v="0"/>
    <n v="18"/>
    <n v="8"/>
    <x v="1"/>
    <x v="1"/>
  </r>
  <r>
    <s v="2016-05-21"/>
    <s v="2016-06-27"/>
    <s v="2016-06-30"/>
    <s v="2016-06-30"/>
    <x v="7"/>
    <n v="40"/>
    <s v="NINGBO"/>
    <s v="FOB"/>
    <x v="0"/>
    <n v="0"/>
    <s v="HLXU5156472"/>
    <s v="TRUCK"/>
    <s v="GDAŃSK"/>
    <s v="1"/>
    <s v="703/2016/2"/>
    <n v="54"/>
    <s v="AW16"/>
    <s v="NINGBO EVERGREEN"/>
    <s v="FCL"/>
    <m/>
    <n v="1"/>
    <n v="1497"/>
    <n v="0"/>
    <n v="1"/>
    <n v="0"/>
    <x v="2"/>
    <n v="29071"/>
    <n v="54.22"/>
    <x v="0"/>
    <n v="38"/>
    <n v="16"/>
    <x v="0"/>
    <x v="0"/>
  </r>
  <r>
    <s v="2016-05-21"/>
    <s v="2016-06-27"/>
    <s v="2016-07-01"/>
    <s v="2016-07-01"/>
    <x v="7"/>
    <n v="41"/>
    <s v="SHENZHEN"/>
    <s v="FOB"/>
    <x v="0"/>
    <n v="0"/>
    <s v="HLXU3323800"/>
    <s v="RAILWAY"/>
    <s v="GDAŃSK"/>
    <s v="1"/>
    <s v="8041/2016/1"/>
    <n v="51"/>
    <s v="AW16"/>
    <s v="HANGZHOU JASON TRAD"/>
    <s v="FCL"/>
    <m/>
    <n v="1"/>
    <n v="1840"/>
    <n v="1"/>
    <n v="0"/>
    <n v="0"/>
    <x v="1"/>
    <n v="14130"/>
    <n v="27.22"/>
    <x v="0"/>
    <n v="19"/>
    <n v="8"/>
    <x v="1"/>
    <x v="1"/>
  </r>
  <r>
    <s v="2016-05-22"/>
    <s v="2016-06-08"/>
    <s v="2016-06-09"/>
    <s v="2016-06-09"/>
    <x v="40"/>
    <n v="18"/>
    <s v="ŁÓDŹ"/>
    <s v="DDU"/>
    <x v="3"/>
    <n v="0"/>
    <s v="TGHU7785741"/>
    <s v="RAILWAY"/>
    <s v="MAŁASZEWICZE"/>
    <s v="1"/>
    <s v="276/2016/1"/>
    <n v="54"/>
    <s v="AW16"/>
    <s v="XIAMEN JUSTSUN"/>
    <s v="FCL"/>
    <m/>
    <n v="1"/>
    <n v="1494"/>
    <n v="0"/>
    <n v="1"/>
    <n v="0"/>
    <x v="2"/>
    <n v="23926"/>
    <n v="26.66"/>
    <x v="0"/>
    <n v="19"/>
    <n v="8"/>
    <x v="1"/>
    <x v="1"/>
  </r>
  <r>
    <s v="2016-05-23"/>
    <s v="2016-06-23"/>
    <s v="2016-06-27"/>
    <s v="2016-06-27"/>
    <x v="3"/>
    <n v="35"/>
    <s v="NINGBO"/>
    <s v="FOB"/>
    <x v="0"/>
    <n v="0"/>
    <s v="MAEU6343787"/>
    <s v="RAILWAY"/>
    <s v="GDAŃSK"/>
    <s v="1"/>
    <s v="928/2016/1"/>
    <n v="54"/>
    <s v="AW16"/>
    <s v="NINGBO HEYU INT."/>
    <s v="FCL"/>
    <m/>
    <n v="1"/>
    <n v="948"/>
    <n v="0"/>
    <n v="1"/>
    <n v="0"/>
    <x v="2"/>
    <n v="20596"/>
    <n v="36.479999999999997"/>
    <x v="0"/>
    <n v="26"/>
    <n v="11"/>
    <x v="1"/>
    <x v="1"/>
  </r>
  <r>
    <s v="2016-05-23"/>
    <s v="2016-06-23"/>
    <s v="2016-06-28"/>
    <s v="2016-06-28"/>
    <x v="3"/>
    <n v="36"/>
    <s v="NINGBO"/>
    <s v="FOB"/>
    <x v="0"/>
    <n v="0"/>
    <s v="MRKU0162875,MSKU6100928,MSKU6628160,PONU7900484"/>
    <s v="RAILWAY"/>
    <s v="GDAŃSK"/>
    <s v="1"/>
    <s v="7559/2016/2"/>
    <n v="51"/>
    <s v="AW16"/>
    <s v="ZHEJIANG YUHONG"/>
    <s v="FCL"/>
    <m/>
    <n v="1"/>
    <n v="4384"/>
    <n v="0"/>
    <n v="3"/>
    <n v="1"/>
    <x v="0"/>
    <n v="64300"/>
    <n v="211.48"/>
    <x v="0"/>
    <n v="148"/>
    <n v="63"/>
    <x v="3"/>
    <x v="5"/>
  </r>
  <r>
    <s v="2016-05-23"/>
    <s v="2016-06-23"/>
    <s v="2016-06-28"/>
    <s v="2016-06-28"/>
    <x v="3"/>
    <n v="36"/>
    <s v="NINGBO"/>
    <s v="FOB"/>
    <x v="0"/>
    <n v="0"/>
    <s v="MRKU0450260"/>
    <s v="RAILWAY"/>
    <s v="GDAŃSK"/>
    <s v="1"/>
    <s v="61556/AW16/1"/>
    <n v="52"/>
    <s v="AW16"/>
    <s v="VIVID COLOUR"/>
    <s v="FCL"/>
    <m/>
    <n v="1"/>
    <n v="1790"/>
    <n v="0"/>
    <n v="1"/>
    <n v="0"/>
    <x v="2"/>
    <n v="34216"/>
    <n v="35.799999999999997"/>
    <x v="0"/>
    <n v="25"/>
    <n v="11"/>
    <x v="1"/>
    <x v="1"/>
  </r>
  <r>
    <s v="2016-05-23"/>
    <s v="2016-06-23"/>
    <s v="2016-06-28"/>
    <s v="2016-06-28"/>
    <x v="3"/>
    <n v="36"/>
    <s v="NINGBO"/>
    <s v="FOB"/>
    <x v="0"/>
    <n v="0"/>
    <s v="MRKU3526800,MRKU4948970,MSKU0323652,MSKU3071132,TRLU8066378"/>
    <s v="RAILWAY"/>
    <s v="GDAŃSK"/>
    <s v="1"/>
    <s v="62103/AW16/2"/>
    <n v="52"/>
    <s v="AW16"/>
    <s v="NINGBO MIAORUI"/>
    <s v="FCL"/>
    <m/>
    <n v="1"/>
    <n v="7154"/>
    <n v="1"/>
    <n v="0"/>
    <n v="4"/>
    <x v="1"/>
    <n v="130373"/>
    <n v="286.41000000000003"/>
    <x v="0"/>
    <n v="200"/>
    <n v="86"/>
    <x v="3"/>
    <x v="5"/>
  </r>
  <r>
    <s v="2016-05-23"/>
    <s v="2016-07-01"/>
    <s v="2016-07-05"/>
    <s v="2016-07-05"/>
    <x v="6"/>
    <n v="43"/>
    <s v="XIAMEN"/>
    <s v="FOB"/>
    <x v="0"/>
    <n v="0"/>
    <s v="MRKU0268384"/>
    <s v="TRUCK"/>
    <s v="GDAŃSK"/>
    <s v="1"/>
    <s v="9345/2016/1"/>
    <n v="51"/>
    <s v="AW16"/>
    <s v="XIAMEN OCEAN IMP."/>
    <s v="FCL"/>
    <m/>
    <n v="1"/>
    <n v="1036"/>
    <n v="0"/>
    <n v="1"/>
    <n v="0"/>
    <x v="2"/>
    <n v="6840"/>
    <n v="37.51"/>
    <x v="0"/>
    <n v="26"/>
    <n v="11"/>
    <x v="1"/>
    <x v="1"/>
  </r>
  <r>
    <s v="2016-05-23"/>
    <s v="2016-07-01"/>
    <s v="2016-07-05"/>
    <s v="2016-07-05"/>
    <x v="6"/>
    <n v="43"/>
    <s v="XIAMEN"/>
    <s v="FOB"/>
    <x v="0"/>
    <n v="0"/>
    <s v="MRKU0717660"/>
    <s v="TRUCK"/>
    <s v="GDAŃSK"/>
    <s v="1"/>
    <s v="5999/2016/1"/>
    <n v="54"/>
    <s v="AW16"/>
    <s v="XIAMEN UNI-METAL CO."/>
    <s v="FCL"/>
    <m/>
    <n v="1"/>
    <n v="2640"/>
    <n v="0"/>
    <n v="1"/>
    <n v="0"/>
    <x v="2"/>
    <n v="50450"/>
    <n v="46.55"/>
    <x v="0"/>
    <n v="33"/>
    <n v="14"/>
    <x v="0"/>
    <x v="1"/>
  </r>
  <r>
    <s v="2016-05-23"/>
    <s v="2016-07-01"/>
    <s v="2016-07-06"/>
    <s v="2016-07-06"/>
    <x v="6"/>
    <n v="44"/>
    <s v="NINGBO"/>
    <s v="FOB"/>
    <x v="0"/>
    <n v="0"/>
    <s v="MSKU6942269"/>
    <s v="TRUCK"/>
    <s v="GDAŃSK"/>
    <s v="1"/>
    <s v="8068/2016/1"/>
    <n v="51"/>
    <s v="AW16"/>
    <s v="BOK CO., LTD."/>
    <s v="FCL"/>
    <m/>
    <n v="1"/>
    <n v="1605"/>
    <n v="0"/>
    <n v="1"/>
    <n v="0"/>
    <x v="2"/>
    <n v="12690"/>
    <n v="48.36"/>
    <x v="0"/>
    <n v="34"/>
    <n v="15"/>
    <x v="0"/>
    <x v="0"/>
  </r>
  <r>
    <s v="2016-05-23"/>
    <s v="2016-07-01"/>
    <s v="2016-07-06"/>
    <s v="2016-07-06"/>
    <x v="6"/>
    <n v="44"/>
    <s v="XIAMEN"/>
    <s v="FOB"/>
    <x v="0"/>
    <n v="0"/>
    <s v="MSKU0973468"/>
    <s v="TRUCK"/>
    <s v="GDAŃSK"/>
    <s v="1"/>
    <s v="729/2016/1"/>
    <n v="54"/>
    <s v="AW16"/>
    <s v="XIAMEN HALO WORLD"/>
    <s v="FCL"/>
    <m/>
    <n v="1"/>
    <n v="2254"/>
    <n v="0"/>
    <n v="0"/>
    <n v="1"/>
    <x v="0"/>
    <n v="40310"/>
    <n v="58.15"/>
    <x v="0"/>
    <n v="41"/>
    <n v="17"/>
    <x v="0"/>
    <x v="0"/>
  </r>
  <r>
    <s v="2016-05-24"/>
    <s v="2016-07-05"/>
    <s v="2016-07-12"/>
    <s v="2016-07-12"/>
    <x v="25"/>
    <n v="49"/>
    <s v="CHITTAGONG"/>
    <s v="FOB"/>
    <x v="0"/>
    <n v="0"/>
    <s v="HLXU6520090"/>
    <s v="TRUCK"/>
    <s v="GDYNIA"/>
    <s v="1"/>
    <s v="568/2016/2"/>
    <n v="54"/>
    <s v="AW16"/>
    <s v="FAIR TRADE INT'L (AGENT)"/>
    <s v="FCL"/>
    <m/>
    <n v="1"/>
    <n v="2144"/>
    <n v="0"/>
    <n v="0"/>
    <n v="1"/>
    <x v="0"/>
    <n v="36546"/>
    <n v="67.5"/>
    <x v="1"/>
    <n v="47"/>
    <n v="20"/>
    <x v="0"/>
    <x v="0"/>
  </r>
  <r>
    <s v="2016-05-24"/>
    <s v="2016-07-05"/>
    <s v="2016-07-14"/>
    <s v="2016-07-14"/>
    <x v="25"/>
    <n v="51"/>
    <s v="CHITTAGONG"/>
    <s v="FOB"/>
    <x v="0"/>
    <n v="1"/>
    <s v="HLXU8007765"/>
    <s v="TRUCK"/>
    <s v="GDYNIA"/>
    <s v="1"/>
    <s v="568/2016/13"/>
    <n v="54"/>
    <s v="AW16"/>
    <s v="FAIR TRADE INT'L (AGENT)"/>
    <s v="CONSOLIDATION"/>
    <m/>
    <n v="1"/>
    <n v="354"/>
    <n v="0"/>
    <n v="0"/>
    <n v="1"/>
    <x v="0"/>
    <n v="7559"/>
    <n v="9.1300000000000008"/>
    <x v="1"/>
    <n v="6"/>
    <n v="3"/>
    <x v="2"/>
    <x v="1"/>
  </r>
  <r>
    <s v="2016-05-24"/>
    <s v="2016-07-05"/>
    <s v="2016-07-14"/>
    <s v="2016-07-14"/>
    <x v="25"/>
    <n v="51"/>
    <s v="CHITTAGONG"/>
    <s v="FOB"/>
    <x v="0"/>
    <n v="1"/>
    <m/>
    <s v="TRUCK"/>
    <s v="GDYNIA"/>
    <s v="1"/>
    <s v="571/2016/7"/>
    <n v="54"/>
    <s v="AW16"/>
    <s v="FASHIONTEX (AGENT)"/>
    <s v="CONSOLIDATION"/>
    <m/>
    <n v="1"/>
    <n v="2050"/>
    <m/>
    <m/>
    <m/>
    <x v="0"/>
    <n v="42430"/>
    <n v="60.68"/>
    <x v="1"/>
    <n v="42"/>
    <n v="18"/>
    <x v="0"/>
    <x v="0"/>
  </r>
  <r>
    <s v="2016-05-24"/>
    <s v="2016-07-06"/>
    <s v="2016-07-08"/>
    <s v="2016-07-08"/>
    <x v="2"/>
    <n v="45"/>
    <s v="CHITTAGONG"/>
    <s v="FOB"/>
    <x v="0"/>
    <n v="0"/>
    <s v="BSIU2148490,GATU8731103"/>
    <s v="TRUCK"/>
    <s v="GDYNIA"/>
    <s v="1"/>
    <s v="568/2016/12"/>
    <n v="54"/>
    <s v="AW16"/>
    <s v="FAIR TRADE INT'L (AGENT)"/>
    <s v="FCL"/>
    <m/>
    <n v="1"/>
    <n v="1708"/>
    <n v="1"/>
    <n v="0"/>
    <n v="1"/>
    <x v="1"/>
    <n v="29900"/>
    <n v="91.92"/>
    <x v="1"/>
    <n v="64"/>
    <n v="28"/>
    <x v="3"/>
    <x v="0"/>
  </r>
  <r>
    <s v="2016-05-24"/>
    <s v="2016-07-06"/>
    <s v="2016-07-08"/>
    <s v="2016-07-08"/>
    <x v="2"/>
    <n v="45"/>
    <s v="CHITTAGONG"/>
    <s v="FOB"/>
    <x v="0"/>
    <n v="0"/>
    <s v="CPSU6440355"/>
    <s v="TRUCK"/>
    <s v="GDYNIA"/>
    <s v="1"/>
    <s v="568/2016/10"/>
    <n v="54"/>
    <s v="AW16"/>
    <s v="FAIR TRADE INT'L (AGENT)"/>
    <s v="FCL"/>
    <m/>
    <n v="1"/>
    <n v="1006"/>
    <n v="0"/>
    <n v="0"/>
    <n v="1"/>
    <x v="0"/>
    <n v="22618"/>
    <n v="66.010000000000005"/>
    <x v="1"/>
    <n v="46"/>
    <n v="20"/>
    <x v="0"/>
    <x v="0"/>
  </r>
  <r>
    <s v="2016-05-24"/>
    <s v="2016-07-06"/>
    <s v="2016-07-08"/>
    <s v="2016-07-08"/>
    <x v="2"/>
    <n v="45"/>
    <s v="CHITTAGONG"/>
    <s v="FOB"/>
    <x v="0"/>
    <n v="0"/>
    <s v="GATU0803038"/>
    <s v="TRUCK"/>
    <s v="GDYNIA"/>
    <s v="1"/>
    <s v="697/2016/10"/>
    <n v="54"/>
    <s v="AW16"/>
    <s v="TEXZAM INTERNATIONAL (AGENT)"/>
    <s v="FCL"/>
    <m/>
    <n v="1"/>
    <n v="727"/>
    <n v="1"/>
    <n v="0"/>
    <n v="0"/>
    <x v="1"/>
    <n v="13798"/>
    <n v="29.16"/>
    <x v="1"/>
    <n v="20"/>
    <n v="9"/>
    <x v="1"/>
    <x v="1"/>
  </r>
  <r>
    <s v="2016-05-24"/>
    <s v="2016-07-06"/>
    <s v="2016-07-08"/>
    <s v="2016-07-08"/>
    <x v="2"/>
    <n v="45"/>
    <s v="CHITTAGONG"/>
    <s v="FOB"/>
    <x v="0"/>
    <n v="0"/>
    <s v="HLBU1623015"/>
    <s v="TRUCK"/>
    <s v="GDYNIA"/>
    <s v="1"/>
    <s v="1019/2016/5"/>
    <n v="54"/>
    <s v="AW16"/>
    <s v="TEX FASHION GLOBAL (AGENT)"/>
    <s v="FCL"/>
    <m/>
    <n v="1"/>
    <n v="2724"/>
    <n v="0"/>
    <n v="0"/>
    <n v="1"/>
    <x v="0"/>
    <n v="45913"/>
    <n v="67.53"/>
    <x v="1"/>
    <n v="47"/>
    <n v="20"/>
    <x v="0"/>
    <x v="0"/>
  </r>
  <r>
    <s v="2016-05-24"/>
    <s v="2016-07-06"/>
    <s v="2016-07-08"/>
    <s v="2016-07-08"/>
    <x v="2"/>
    <n v="45"/>
    <s v="CHITTAGONG"/>
    <s v="FOB"/>
    <x v="0"/>
    <n v="1"/>
    <s v="FSCU6442101"/>
    <s v="TRUCK"/>
    <s v="GDYNIA"/>
    <s v="1"/>
    <s v="574/2016/18"/>
    <n v="54"/>
    <s v="AW16"/>
    <s v="TRANSFIGURE CLOTHING (AGENT)"/>
    <s v="CONSOLIDATION"/>
    <m/>
    <n v="1"/>
    <n v="2917"/>
    <n v="0"/>
    <n v="0"/>
    <n v="1"/>
    <x v="0"/>
    <n v="56796"/>
    <n v="44.22"/>
    <x v="1"/>
    <n v="31"/>
    <n v="13"/>
    <x v="0"/>
    <x v="1"/>
  </r>
  <r>
    <s v="2016-05-24"/>
    <s v="2016-07-06"/>
    <s v="2016-07-08"/>
    <s v="2016-07-08"/>
    <x v="2"/>
    <n v="45"/>
    <s v="CHITTAGONG"/>
    <s v="FOB"/>
    <x v="0"/>
    <n v="1"/>
    <m/>
    <s v="TRUCK"/>
    <s v="GDYNIA"/>
    <s v="1"/>
    <s v="734/2016/5"/>
    <n v="54"/>
    <s v="AW16"/>
    <s v="ZEMTEX EXPORT LTD"/>
    <s v="CONSOLIDATION"/>
    <m/>
    <n v="1"/>
    <n v="607"/>
    <m/>
    <m/>
    <m/>
    <x v="0"/>
    <n v="13141"/>
    <n v="21.88"/>
    <x v="1"/>
    <n v="15"/>
    <n v="7"/>
    <x v="1"/>
    <x v="1"/>
  </r>
  <r>
    <s v="2016-05-24"/>
    <s v="2016-07-06"/>
    <s v="2016-07-11"/>
    <s v="2016-07-11"/>
    <x v="2"/>
    <n v="48"/>
    <s v="CHITTAGONG"/>
    <s v="FOB"/>
    <x v="0"/>
    <n v="1"/>
    <s v="FCIU8735516"/>
    <s v="RAILWAY"/>
    <s v="GDYNIA"/>
    <s v="1"/>
    <s v="571/2016/9"/>
    <n v="54"/>
    <s v="AW16"/>
    <s v="FASHIONTEX (AGENT)"/>
    <s v="CONSOLIDATION"/>
    <m/>
    <n v="1"/>
    <n v="644"/>
    <n v="0"/>
    <n v="0"/>
    <n v="1"/>
    <x v="0"/>
    <n v="9050"/>
    <n v="14.83"/>
    <x v="1"/>
    <n v="10"/>
    <n v="4"/>
    <x v="2"/>
    <x v="1"/>
  </r>
  <r>
    <s v="2016-05-24"/>
    <s v="2016-07-06"/>
    <s v="2016-07-11"/>
    <s v="2016-07-11"/>
    <x v="2"/>
    <n v="48"/>
    <s v="CHITTAGONG"/>
    <s v="FOB"/>
    <x v="0"/>
    <n v="1"/>
    <m/>
    <s v="RAILWAY"/>
    <s v="GDYNIA"/>
    <s v="1"/>
    <s v="697/2016/1"/>
    <n v="54"/>
    <s v="AW16"/>
    <s v="TEXZAM INTERNATIONAL (AGENT)"/>
    <s v="CONSOLIDATION"/>
    <m/>
    <n v="1"/>
    <n v="889"/>
    <m/>
    <m/>
    <m/>
    <x v="0"/>
    <n v="17923"/>
    <n v="52.89"/>
    <x v="1"/>
    <n v="37"/>
    <n v="16"/>
    <x v="0"/>
    <x v="0"/>
  </r>
  <r>
    <s v="2016-05-24"/>
    <s v="2016-07-06"/>
    <s v="2016-07-11"/>
    <s v="2016-07-11"/>
    <x v="2"/>
    <n v="48"/>
    <s v="CHITTAGONG"/>
    <s v="FOB"/>
    <x v="0"/>
    <n v="1"/>
    <s v="HLXU5372907"/>
    <s v="RAILWAY"/>
    <s v="GDYNIA"/>
    <s v="1"/>
    <s v="43185/2015/7"/>
    <n v="54"/>
    <s v="AW16"/>
    <s v="ASROTEX"/>
    <s v="CONSOLIDATION"/>
    <m/>
    <n v="1"/>
    <n v="213"/>
    <n v="0"/>
    <n v="1"/>
    <n v="0"/>
    <x v="2"/>
    <n v="4000"/>
    <n v="10.37"/>
    <x v="1"/>
    <n v="7"/>
    <n v="3"/>
    <x v="2"/>
    <x v="1"/>
  </r>
  <r>
    <s v="2016-05-24"/>
    <s v="2016-07-06"/>
    <s v="2016-07-11"/>
    <s v="2016-07-11"/>
    <x v="2"/>
    <n v="48"/>
    <s v="CHITTAGONG"/>
    <s v="FOB"/>
    <x v="0"/>
    <n v="1"/>
    <m/>
    <s v="RAILWAY"/>
    <s v="GDYNIA"/>
    <s v="1"/>
    <s v="43187/2015/5"/>
    <n v="54"/>
    <s v="AW16"/>
    <s v="DAZ INTERNATIONAL (AGENT)"/>
    <s v="CONSOLIDATION"/>
    <m/>
    <n v="1"/>
    <n v="500"/>
    <m/>
    <m/>
    <m/>
    <x v="0"/>
    <n v="10401"/>
    <n v="12.54"/>
    <x v="1"/>
    <n v="9"/>
    <n v="4"/>
    <x v="2"/>
    <x v="1"/>
  </r>
  <r>
    <s v="2016-05-24"/>
    <s v="2016-07-06"/>
    <s v="2016-07-11"/>
    <s v="2016-07-11"/>
    <x v="2"/>
    <n v="48"/>
    <s v="CHITTAGONG"/>
    <s v="FOB"/>
    <x v="0"/>
    <n v="1"/>
    <m/>
    <s v="RAILWAY"/>
    <s v="GDYNIA"/>
    <s v="1"/>
    <s v="43192/2015/14"/>
    <n v="54"/>
    <s v="AW16"/>
    <s v="INNOVATION DESIGN (AGENT)"/>
    <s v="CONSOLIDATION"/>
    <m/>
    <n v="1"/>
    <n v="438"/>
    <m/>
    <m/>
    <m/>
    <x v="0"/>
    <n v="8852"/>
    <n v="12.04"/>
    <x v="1"/>
    <n v="8"/>
    <n v="4"/>
    <x v="2"/>
    <x v="1"/>
  </r>
  <r>
    <s v="2016-05-24"/>
    <s v="2016-07-06"/>
    <s v="2016-07-11"/>
    <s v="2016-07-11"/>
    <x v="2"/>
    <n v="48"/>
    <s v="CHITTAGONG"/>
    <s v="FOB"/>
    <x v="0"/>
    <n v="1"/>
    <m/>
    <s v="RAILWAY"/>
    <s v="GDYNIA"/>
    <s v="1"/>
    <s v="571/2016/8"/>
    <n v="54"/>
    <s v="AW16"/>
    <s v="FASHIONTEX (AGENT)"/>
    <s v="CONSOLIDATION"/>
    <m/>
    <n v="1"/>
    <n v="861"/>
    <m/>
    <m/>
    <m/>
    <x v="0"/>
    <n v="16350"/>
    <n v="11.42"/>
    <x v="1"/>
    <n v="8"/>
    <n v="3"/>
    <x v="2"/>
    <x v="1"/>
  </r>
  <r>
    <s v="2016-05-24"/>
    <s v="2016-07-06"/>
    <s v="2016-07-11"/>
    <s v="2016-07-11"/>
    <x v="2"/>
    <n v="48"/>
    <s v="CHITTAGONG"/>
    <s v="FOB"/>
    <x v="0"/>
    <n v="1"/>
    <m/>
    <s v="RAILWAY"/>
    <s v="GDYNIA"/>
    <s v="1"/>
    <s v="574/2016/17"/>
    <n v="54"/>
    <s v="AW16"/>
    <s v="TRANSFIGURE CLOTHING (AGENT)"/>
    <s v="CONSOLIDATION"/>
    <m/>
    <n v="1"/>
    <n v="171"/>
    <m/>
    <m/>
    <m/>
    <x v="0"/>
    <n v="4376"/>
    <n v="3.26"/>
    <x v="1"/>
    <n v="2"/>
    <n v="1"/>
    <x v="2"/>
    <x v="1"/>
  </r>
  <r>
    <s v="2016-05-24"/>
    <s v="2016-07-06"/>
    <s v="2016-07-11"/>
    <s v="2016-07-11"/>
    <x v="2"/>
    <n v="48"/>
    <s v="CHITTAGONG"/>
    <s v="FOB"/>
    <x v="0"/>
    <n v="1"/>
    <m/>
    <s v="RAILWAY"/>
    <s v="GDYNIA"/>
    <s v="1"/>
    <s v="606/2016/1"/>
    <n v="54"/>
    <s v="AW16"/>
    <s v="ALEMA TEXTILE LTD."/>
    <s v="CONSOLIDATION"/>
    <m/>
    <n v="1"/>
    <n v="392"/>
    <m/>
    <m/>
    <m/>
    <x v="0"/>
    <n v="9114"/>
    <n v="6.13"/>
    <x v="1"/>
    <n v="4"/>
    <n v="2"/>
    <x v="2"/>
    <x v="1"/>
  </r>
  <r>
    <s v="2016-05-24"/>
    <s v="2016-07-06"/>
    <s v="2016-07-11"/>
    <s v="2016-07-11"/>
    <x v="2"/>
    <n v="48"/>
    <s v="CHITTAGONG"/>
    <s v="FOB"/>
    <x v="0"/>
    <n v="1"/>
    <s v="HLXU6256291"/>
    <s v="RAILWAY"/>
    <s v="GDYNIA"/>
    <s v="1"/>
    <s v="43188/2015/10"/>
    <n v="54"/>
    <s v="AW16"/>
    <s v="FASHION WEAR INT'L (AGENT)"/>
    <s v="CONSOLIDATION"/>
    <m/>
    <n v="1"/>
    <n v="258"/>
    <n v="0"/>
    <n v="0"/>
    <n v="1"/>
    <x v="0"/>
    <n v="4320"/>
    <n v="6.06"/>
    <x v="1"/>
    <n v="4"/>
    <n v="2"/>
    <x v="2"/>
    <x v="1"/>
  </r>
  <r>
    <s v="2016-05-24"/>
    <s v="2016-07-06"/>
    <s v="2016-07-11"/>
    <s v="2016-07-11"/>
    <x v="2"/>
    <n v="48"/>
    <s v="CHITTAGONG"/>
    <s v="FOB"/>
    <x v="0"/>
    <n v="1"/>
    <m/>
    <s v="RAILWAY"/>
    <s v="GDYNIA"/>
    <s v="1"/>
    <s v="43192/2015/12"/>
    <n v="54"/>
    <s v="AW16"/>
    <s v="INNOVATION DESIGN (AGENT)"/>
    <s v="CONSOLIDATION"/>
    <m/>
    <n v="1"/>
    <n v="436"/>
    <m/>
    <m/>
    <m/>
    <x v="0"/>
    <n v="7470"/>
    <n v="13.82"/>
    <x v="1"/>
    <n v="10"/>
    <n v="4"/>
    <x v="2"/>
    <x v="1"/>
  </r>
  <r>
    <s v="2016-05-24"/>
    <s v="2016-07-06"/>
    <s v="2016-07-11"/>
    <s v="2016-07-11"/>
    <x v="2"/>
    <n v="48"/>
    <s v="CHITTAGONG"/>
    <s v="FOB"/>
    <x v="0"/>
    <n v="1"/>
    <m/>
    <s v="RAILWAY"/>
    <s v="GDYNIA"/>
    <s v="1"/>
    <s v="43192/2015/13"/>
    <n v="54"/>
    <s v="AW16"/>
    <s v="INNOVATION DESIGN (AGENT)"/>
    <s v="CONSOLIDATION"/>
    <m/>
    <n v="1"/>
    <n v="571"/>
    <m/>
    <m/>
    <m/>
    <x v="0"/>
    <n v="8809"/>
    <n v="15.4"/>
    <x v="1"/>
    <n v="11"/>
    <n v="5"/>
    <x v="2"/>
    <x v="1"/>
  </r>
  <r>
    <s v="2016-05-24"/>
    <s v="2016-07-06"/>
    <s v="2016-07-11"/>
    <s v="2016-07-11"/>
    <x v="2"/>
    <n v="48"/>
    <s v="CHITTAGONG"/>
    <s v="FOB"/>
    <x v="0"/>
    <n v="1"/>
    <m/>
    <s v="RAILWAY"/>
    <s v="GDYNIA"/>
    <s v="1"/>
    <s v="62092/AW16/1"/>
    <n v="52"/>
    <s v="AW16"/>
    <s v="TRANSFIGURE CLOTHING (AGENT)"/>
    <s v="CONSOLIDATION"/>
    <m/>
    <n v="1"/>
    <n v="2407"/>
    <m/>
    <m/>
    <m/>
    <x v="0"/>
    <n v="48031"/>
    <n v="33.96"/>
    <x v="1"/>
    <n v="24"/>
    <n v="10"/>
    <x v="1"/>
    <x v="1"/>
  </r>
  <r>
    <s v="2016-05-24"/>
    <s v="2016-07-06"/>
    <s v="2016-07-12"/>
    <s v="2016-07-12"/>
    <x v="2"/>
    <n v="49"/>
    <s v="CHITTAGONG"/>
    <s v="FOB"/>
    <x v="0"/>
    <n v="0"/>
    <s v="TGHU9317478"/>
    <s v="RAILWAY"/>
    <s v="GDYNIA"/>
    <s v="1"/>
    <s v="734/2016/1"/>
    <n v="54"/>
    <s v="AW16"/>
    <s v="ZEMTEX EXPORT LTD"/>
    <s v="FCL"/>
    <m/>
    <n v="1"/>
    <n v="1769"/>
    <n v="0"/>
    <n v="0"/>
    <n v="1"/>
    <x v="0"/>
    <n v="35748"/>
    <n v="65.150000000000006"/>
    <x v="1"/>
    <n v="46"/>
    <n v="20"/>
    <x v="0"/>
    <x v="0"/>
  </r>
  <r>
    <s v="2016-05-24"/>
    <s v="2016-07-06"/>
    <s v="2016-07-14"/>
    <s v="2016-07-14"/>
    <x v="2"/>
    <n v="51"/>
    <s v="CHITTAGONG"/>
    <s v="FOB"/>
    <x v="0"/>
    <n v="1"/>
    <s v="CPSU6052555"/>
    <s v="TRUCK"/>
    <s v="GDYNIA"/>
    <s v="1"/>
    <s v="43188/2015/11"/>
    <n v="54"/>
    <s v="AW16"/>
    <s v="FASHION WEAR INT'L (AGENT)"/>
    <s v="CONSOLIDATION"/>
    <m/>
    <n v="1"/>
    <n v="1203"/>
    <n v="0"/>
    <n v="0"/>
    <n v="1"/>
    <x v="0"/>
    <n v="27070"/>
    <n v="25.41"/>
    <x v="1"/>
    <n v="18"/>
    <n v="8"/>
    <x v="1"/>
    <x v="1"/>
  </r>
  <r>
    <s v="2016-05-24"/>
    <s v="2016-07-06"/>
    <s v="2016-07-14"/>
    <s v="2016-07-14"/>
    <x v="2"/>
    <n v="51"/>
    <s v="CHITTAGONG"/>
    <s v="FOB"/>
    <x v="0"/>
    <n v="1"/>
    <m/>
    <s v="TRUCK"/>
    <s v="GDYNIA"/>
    <s v="1"/>
    <s v="568/2016/14"/>
    <n v="54"/>
    <s v="AW16"/>
    <s v="FAIR TRADE INT'L (AGENT)"/>
    <s v="CONSOLIDATION"/>
    <m/>
    <n v="1"/>
    <n v="477"/>
    <m/>
    <m/>
    <m/>
    <x v="0"/>
    <n v="7760"/>
    <n v="12.3"/>
    <x v="1"/>
    <n v="9"/>
    <n v="4"/>
    <x v="2"/>
    <x v="1"/>
  </r>
  <r>
    <s v="2016-05-24"/>
    <s v="2016-07-06"/>
    <s v="2016-07-14"/>
    <s v="2016-07-14"/>
    <x v="2"/>
    <n v="51"/>
    <s v="CHITTAGONG"/>
    <s v="FOB"/>
    <x v="0"/>
    <n v="1"/>
    <m/>
    <s v="TRUCK"/>
    <s v="GDYNIA"/>
    <s v="1"/>
    <s v="574/2016/2"/>
    <n v="54"/>
    <s v="AW16"/>
    <s v="TRANSFIGURE CLOTHING (AGENT)"/>
    <s v="CONSOLIDATION"/>
    <m/>
    <n v="1"/>
    <n v="1885"/>
    <m/>
    <m/>
    <m/>
    <x v="0"/>
    <n v="38884"/>
    <n v="27.41"/>
    <x v="1"/>
    <n v="19"/>
    <n v="8"/>
    <x v="1"/>
    <x v="1"/>
  </r>
  <r>
    <s v="2016-05-24"/>
    <s v="2016-07-06"/>
    <s v="2016-07-15"/>
    <s v="2016-07-15"/>
    <x v="2"/>
    <n v="52"/>
    <s v="CHITTAGONG"/>
    <s v="FOB"/>
    <x v="0"/>
    <n v="1"/>
    <s v="TCNU9664480"/>
    <s v="RAILWAY"/>
    <s v="GDYNIA"/>
    <s v="1"/>
    <s v="1019/2016/4"/>
    <n v="54"/>
    <s v="AW16"/>
    <s v="TEX FASHION GLOBAL (AGENT)"/>
    <s v="CONSOLIDATION"/>
    <m/>
    <n v="1"/>
    <n v="1080"/>
    <n v="0"/>
    <n v="0"/>
    <n v="1"/>
    <x v="0"/>
    <n v="16281"/>
    <n v="42.02"/>
    <x v="1"/>
    <n v="29"/>
    <n v="13"/>
    <x v="0"/>
    <x v="1"/>
  </r>
  <r>
    <s v="2016-05-24"/>
    <s v="2016-07-06"/>
    <s v="2016-07-15"/>
    <s v="2016-07-15"/>
    <x v="2"/>
    <n v="52"/>
    <s v="CHITTAGONG"/>
    <s v="FOB"/>
    <x v="0"/>
    <n v="1"/>
    <m/>
    <s v="RAILWAY"/>
    <s v="GDYNIA"/>
    <s v="1"/>
    <s v="574/2016/16"/>
    <n v="54"/>
    <s v="AW16"/>
    <s v="TRANSFIGURE CLOTHING (AGENT)"/>
    <s v="CONSOLIDATION"/>
    <m/>
    <n v="1"/>
    <n v="2075"/>
    <m/>
    <m/>
    <m/>
    <x v="0"/>
    <n v="32507"/>
    <n v="23.9"/>
    <x v="1"/>
    <n v="17"/>
    <n v="7"/>
    <x v="1"/>
    <x v="1"/>
  </r>
  <r>
    <s v="2016-05-24"/>
    <s v="2016-07-06"/>
    <s v="2016-07-18"/>
    <s v="2016-07-18"/>
    <x v="2"/>
    <n v="55"/>
    <s v="CHITTAGONG"/>
    <s v="FOB"/>
    <x v="0"/>
    <n v="1"/>
    <s v="CAXU9554692"/>
    <s v="RAILWAY"/>
    <s v="GDYNIA"/>
    <s v="1"/>
    <s v="43192/2015/15"/>
    <n v="54"/>
    <s v="AW16"/>
    <s v="INNOVATION DESIGN (AGENT)"/>
    <s v="CONSOLIDATION"/>
    <m/>
    <n v="1"/>
    <n v="802"/>
    <n v="0"/>
    <n v="0"/>
    <n v="1"/>
    <x v="0"/>
    <n v="14709"/>
    <n v="18.7"/>
    <x v="1"/>
    <n v="13"/>
    <n v="6"/>
    <x v="2"/>
    <x v="1"/>
  </r>
  <r>
    <s v="2016-05-24"/>
    <s v="2016-07-06"/>
    <s v="2016-07-18"/>
    <s v="2016-07-18"/>
    <x v="2"/>
    <n v="55"/>
    <s v="CHITTAGONG"/>
    <s v="FOB"/>
    <x v="0"/>
    <n v="1"/>
    <m/>
    <s v="RAILWAY"/>
    <s v="GDYNIA"/>
    <s v="1"/>
    <s v="568/2016/9"/>
    <n v="54"/>
    <s v="AW16"/>
    <s v="FAIR TRADE INT'L (AGENT)"/>
    <s v="CONSOLIDATION"/>
    <m/>
    <n v="1"/>
    <n v="331"/>
    <m/>
    <m/>
    <m/>
    <x v="0"/>
    <n v="8007"/>
    <n v="10.210000000000001"/>
    <x v="1"/>
    <n v="7"/>
    <n v="3"/>
    <x v="2"/>
    <x v="1"/>
  </r>
  <r>
    <s v="2016-05-24"/>
    <s v="2016-07-06"/>
    <s v="2016-07-18"/>
    <s v="2016-07-18"/>
    <x v="2"/>
    <n v="55"/>
    <s v="CHITTAGONG"/>
    <s v="FOB"/>
    <x v="0"/>
    <n v="1"/>
    <m/>
    <s v="RAILWAY"/>
    <s v="GDYNIA"/>
    <s v="1"/>
    <s v="697/2016/6"/>
    <n v="54"/>
    <s v="AW16"/>
    <s v="TEXZAM INTERNATIONAL (AGENT)"/>
    <s v="CONSOLIDATION"/>
    <m/>
    <n v="1"/>
    <n v="660"/>
    <m/>
    <m/>
    <m/>
    <x v="0"/>
    <n v="10457"/>
    <n v="24.26"/>
    <x v="1"/>
    <n v="17"/>
    <n v="7"/>
    <x v="1"/>
    <x v="1"/>
  </r>
  <r>
    <s v="2016-05-24"/>
    <s v="2016-07-06"/>
    <s v="2016-07-18"/>
    <s v="2016-07-18"/>
    <x v="2"/>
    <n v="55"/>
    <s v="CHITTAGONG"/>
    <s v="FOB"/>
    <x v="0"/>
    <n v="1"/>
    <m/>
    <s v="RAILWAY"/>
    <s v="GDYNIA"/>
    <s v="1"/>
    <s v="697/2016/7"/>
    <n v="54"/>
    <s v="AW16"/>
    <s v="TEXZAM INTERNATIONAL (AGENT)"/>
    <s v="CONSOLIDATION"/>
    <m/>
    <n v="1"/>
    <n v="333"/>
    <m/>
    <m/>
    <m/>
    <x v="0"/>
    <n v="5113"/>
    <n v="12.3"/>
    <x v="1"/>
    <n v="9"/>
    <n v="4"/>
    <x v="2"/>
    <x v="1"/>
  </r>
  <r>
    <s v="2016-05-25"/>
    <s v="2016-06-18"/>
    <s v="2016-07-11"/>
    <s v="2016-07-11"/>
    <x v="11"/>
    <n v="47"/>
    <s v="TUTICORIN"/>
    <s v="FOB"/>
    <x v="0"/>
    <n v="0"/>
    <s v="MSKU9568173"/>
    <s v="TRUCK"/>
    <s v="HAMBURG"/>
    <s v="1"/>
    <s v="60982/AW16/1"/>
    <n v="54"/>
    <s v="AW16"/>
    <s v="RVEE"/>
    <s v="FCL"/>
    <m/>
    <n v="1"/>
    <n v="2364"/>
    <n v="0"/>
    <n v="0"/>
    <n v="1"/>
    <x v="0"/>
    <n v="65694"/>
    <n v="62.12"/>
    <x v="2"/>
    <n v="43"/>
    <n v="19"/>
    <x v="0"/>
    <x v="0"/>
  </r>
  <r>
    <s v="2016-05-25"/>
    <s v="2016-06-22"/>
    <s v="2016-06-27"/>
    <s v="2016-06-27"/>
    <x v="8"/>
    <n v="33"/>
    <s v="KARACHI"/>
    <s v="FOB"/>
    <x v="0"/>
    <n v="0"/>
    <s v="CLHU4753690,CMAU8130474"/>
    <s v="TRUCK"/>
    <s v="HAMBURG"/>
    <s v="1"/>
    <s v="43186/2015/1"/>
    <n v="54"/>
    <s v="AW16"/>
    <s v="AZAD INT'L CLOTHING"/>
    <s v="FCL"/>
    <m/>
    <n v="1"/>
    <n v="2708"/>
    <n v="0"/>
    <n v="2"/>
    <n v="0"/>
    <x v="0"/>
    <n v="47679"/>
    <n v="105.39"/>
    <x v="5"/>
    <n v="74"/>
    <n v="32"/>
    <x v="4"/>
    <x v="3"/>
  </r>
  <r>
    <s v="2016-05-25"/>
    <s v="2016-06-23"/>
    <s v="2016-06-27"/>
    <s v="2016-06-27"/>
    <x v="33"/>
    <n v="33"/>
    <s v="SHENZHEN"/>
    <s v="FOB"/>
    <x v="0"/>
    <n v="0"/>
    <s v="PONU1466719,PONU1622684,PONU1772426"/>
    <s v="RAILWAY"/>
    <s v="GDAŃSK"/>
    <s v="1"/>
    <s v="7769/2016/1"/>
    <n v="51"/>
    <s v="AW16"/>
    <s v="BEEKO"/>
    <s v="FCL"/>
    <m/>
    <n v="1"/>
    <n v="2823"/>
    <n v="0"/>
    <n v="3"/>
    <n v="0"/>
    <x v="0"/>
    <n v="29011"/>
    <n v="130.94"/>
    <x v="0"/>
    <n v="92"/>
    <n v="39"/>
    <x v="4"/>
    <x v="3"/>
  </r>
  <r>
    <s v="2016-05-25"/>
    <s v="2016-06-26"/>
    <s v="2016-07-07"/>
    <s v="2016-07-07"/>
    <x v="0"/>
    <n v="43"/>
    <s v="TUTICORIN"/>
    <s v="FOB"/>
    <x v="0"/>
    <n v="1"/>
    <s v="HLXU1315730"/>
    <s v="TRUCK"/>
    <s v="HAMBURG"/>
    <s v="1"/>
    <s v="43190/2015/2"/>
    <n v="54"/>
    <s v="AW16"/>
    <s v="BLOOM CLOTHING CO. (AGENT)"/>
    <s v="CONSOLIDATION"/>
    <m/>
    <n v="1"/>
    <n v="481"/>
    <n v="1"/>
    <n v="0"/>
    <n v="0"/>
    <x v="1"/>
    <n v="7297"/>
    <n v="7.63"/>
    <x v="2"/>
    <n v="5"/>
    <n v="2"/>
    <x v="2"/>
    <x v="1"/>
  </r>
  <r>
    <s v="2016-05-25"/>
    <s v="2016-06-26"/>
    <s v="2016-07-07"/>
    <s v="2016-07-07"/>
    <x v="0"/>
    <n v="43"/>
    <s v="TUTICORIN"/>
    <s v="FOB"/>
    <x v="0"/>
    <n v="1"/>
    <m/>
    <s v="TRUCK"/>
    <s v="HAMBURG"/>
    <s v="1"/>
    <s v="716/2016/7"/>
    <n v="54"/>
    <s v="AW16"/>
    <s v="LICHEE APPAREL (AGENT)"/>
    <s v="CONSOLIDATION"/>
    <m/>
    <n v="1"/>
    <n v="549"/>
    <m/>
    <m/>
    <m/>
    <x v="0"/>
    <n v="10199"/>
    <n v="11.74"/>
    <x v="2"/>
    <n v="8"/>
    <n v="4"/>
    <x v="2"/>
    <x v="1"/>
  </r>
  <r>
    <s v="2016-05-25"/>
    <s v="2016-06-27"/>
    <s v="2016-07-01"/>
    <s v="2016-07-01"/>
    <x v="14"/>
    <n v="37"/>
    <s v="YANTIAN"/>
    <s v="FOB"/>
    <x v="0"/>
    <n v="0"/>
    <s v="DRYU4059334"/>
    <s v="RAILWAY"/>
    <s v="GDAŃSK"/>
    <s v="1"/>
    <s v="7665/2016/1"/>
    <n v="51"/>
    <s v="AW16"/>
    <s v="EUROSHINE COMPANY"/>
    <s v="FCL"/>
    <m/>
    <n v="1"/>
    <n v="1270"/>
    <n v="0"/>
    <n v="1"/>
    <n v="0"/>
    <x v="2"/>
    <n v="18960"/>
    <n v="36.229999999999997"/>
    <x v="0"/>
    <n v="25"/>
    <n v="11"/>
    <x v="1"/>
    <x v="1"/>
  </r>
  <r>
    <s v="2016-05-25"/>
    <s v="2016-07-06"/>
    <s v="2016-07-08"/>
    <s v="2016-07-08"/>
    <x v="25"/>
    <n v="44"/>
    <s v="CHITTAGONG"/>
    <s v="FOB"/>
    <x v="0"/>
    <n v="0"/>
    <s v="CPSU6432684"/>
    <s v="TRUCK"/>
    <s v="GDYNIA"/>
    <s v="1"/>
    <s v="43185/2015/6"/>
    <n v="54"/>
    <s v="AW16"/>
    <s v="ASROTEX"/>
    <s v="FCL"/>
    <m/>
    <n v="1"/>
    <n v="1933"/>
    <n v="0"/>
    <n v="0"/>
    <n v="1"/>
    <x v="0"/>
    <n v="46203"/>
    <n v="66.08"/>
    <x v="1"/>
    <n v="46"/>
    <n v="20"/>
    <x v="0"/>
    <x v="0"/>
  </r>
  <r>
    <s v="2016-05-25"/>
    <s v="2016-07-06"/>
    <s v="2016-07-08"/>
    <s v="2016-07-08"/>
    <x v="25"/>
    <n v="44"/>
    <s v="CHITTAGONG"/>
    <s v="FOB"/>
    <x v="0"/>
    <n v="0"/>
    <s v="DRYU9147530"/>
    <s v="TRUCK"/>
    <s v="GDYNIA"/>
    <s v="1"/>
    <s v="568/2016/8"/>
    <n v="54"/>
    <s v="AW16"/>
    <s v="FAIR TRADE INT'L (AGENT)"/>
    <s v="FCL"/>
    <m/>
    <n v="1"/>
    <n v="1809"/>
    <n v="0"/>
    <n v="0"/>
    <n v="1"/>
    <x v="0"/>
    <n v="39283"/>
    <n v="66.91"/>
    <x v="1"/>
    <n v="47"/>
    <n v="20"/>
    <x v="0"/>
    <x v="0"/>
  </r>
  <r>
    <s v="2016-05-25"/>
    <s v="2016-07-06"/>
    <s v="2016-07-08"/>
    <s v="2016-07-08"/>
    <x v="25"/>
    <n v="44"/>
    <s v="CHITTAGONG"/>
    <s v="FOB"/>
    <x v="0"/>
    <n v="1"/>
    <s v="CLHU9063280"/>
    <s v="TRUCK"/>
    <s v="GDYNIA"/>
    <s v="1"/>
    <s v="574/2016/15"/>
    <n v="54"/>
    <s v="AW16"/>
    <s v="TRANSFIGURE CLOTHING (AGENT)"/>
    <s v="CONSOLIDATION"/>
    <m/>
    <n v="1"/>
    <n v="2410"/>
    <n v="0"/>
    <n v="0"/>
    <n v="1"/>
    <x v="0"/>
    <n v="48998"/>
    <n v="38.869999999999997"/>
    <x v="1"/>
    <n v="27"/>
    <n v="12"/>
    <x v="1"/>
    <x v="1"/>
  </r>
  <r>
    <s v="2016-05-25"/>
    <s v="2016-07-06"/>
    <s v="2016-07-08"/>
    <s v="2016-07-08"/>
    <x v="25"/>
    <n v="44"/>
    <s v="CHITTAGONG"/>
    <s v="FOB"/>
    <x v="0"/>
    <n v="1"/>
    <m/>
    <s v="TRUCK"/>
    <s v="GDYNIA"/>
    <s v="1"/>
    <s v="63060/AW16/1"/>
    <n v="52"/>
    <s v="AW16"/>
    <s v="ALEMA TEXTILE LTD."/>
    <s v="CONSOLIDATION"/>
    <m/>
    <n v="1"/>
    <n v="2125"/>
    <m/>
    <m/>
    <m/>
    <x v="0"/>
    <n v="41703"/>
    <n v="27.9"/>
    <x v="1"/>
    <n v="20"/>
    <n v="8"/>
    <x v="1"/>
    <x v="1"/>
  </r>
  <r>
    <s v="2016-05-25"/>
    <s v="2016-07-06"/>
    <s v="2016-07-12"/>
    <s v="2016-07-12"/>
    <x v="25"/>
    <n v="48"/>
    <s v="CHITTAGONG"/>
    <s v="FOB"/>
    <x v="0"/>
    <n v="0"/>
    <s v="HLXU6290906"/>
    <s v="RAILWAY"/>
    <s v="GDYNIA"/>
    <s v="1"/>
    <s v="568/2016/11"/>
    <n v="54"/>
    <s v="AW16"/>
    <s v="FAIR TRADE INT'L (AGENT)"/>
    <s v="FCL"/>
    <m/>
    <n v="1"/>
    <n v="2661"/>
    <n v="0"/>
    <n v="0"/>
    <n v="1"/>
    <x v="0"/>
    <n v="55669"/>
    <n v="67.12"/>
    <x v="1"/>
    <n v="47"/>
    <n v="20"/>
    <x v="0"/>
    <x v="0"/>
  </r>
  <r>
    <s v="2016-05-27"/>
    <s v="2016-07-04"/>
    <s v="2016-07-07"/>
    <s v="2016-07-07"/>
    <x v="12"/>
    <n v="41"/>
    <s v="SHANGHAI"/>
    <s v="FOB"/>
    <x v="0"/>
    <n v="0"/>
    <s v="HLXU5187792,HLXU5287512,TTNU4489243"/>
    <s v="TRUCK"/>
    <s v="GDAŃSK"/>
    <s v="1"/>
    <s v="578/2016/1"/>
    <n v="54"/>
    <s v="AW16"/>
    <s v="JOC GREAT WALL CORP."/>
    <s v="FCL"/>
    <m/>
    <n v="1"/>
    <n v="6449"/>
    <n v="0"/>
    <n v="3"/>
    <n v="0"/>
    <x v="0"/>
    <n v="131212"/>
    <n v="151.66"/>
    <x v="0"/>
    <n v="106"/>
    <n v="45"/>
    <x v="4"/>
    <x v="3"/>
  </r>
  <r>
    <s v="2016-05-27"/>
    <s v="2016-07-04"/>
    <s v="2016-07-07"/>
    <s v="2016-07-07"/>
    <x v="12"/>
    <n v="41"/>
    <s v="SHANGHAI"/>
    <s v="FOB"/>
    <x v="0"/>
    <n v="0"/>
    <s v="HLXU8490333"/>
    <s v="TRUCK"/>
    <s v="GDAŃSK"/>
    <s v="1"/>
    <s v="275/2016/8"/>
    <n v="54"/>
    <s v="AW16"/>
    <s v="SUMEC TEXTILE"/>
    <s v="FCL"/>
    <m/>
    <n v="1"/>
    <n v="1118"/>
    <n v="0"/>
    <n v="0"/>
    <n v="1"/>
    <x v="0"/>
    <n v="11476"/>
    <n v="62.25"/>
    <x v="0"/>
    <n v="44"/>
    <n v="19"/>
    <x v="0"/>
    <x v="0"/>
  </r>
  <r>
    <s v="2016-05-27"/>
    <s v="2016-07-06"/>
    <s v="2016-07-11"/>
    <s v="2016-07-11"/>
    <x v="13"/>
    <n v="45"/>
    <s v="CHITTAGONG"/>
    <s v="FOB"/>
    <x v="0"/>
    <n v="0"/>
    <s v="HLXU3358598"/>
    <s v="TRUCK"/>
    <s v="GDYNIA"/>
    <s v="1"/>
    <s v="734/2016/6"/>
    <n v="54"/>
    <s v="AW16"/>
    <s v="ZEMTEX EXPORT LTD"/>
    <s v="FCL"/>
    <m/>
    <n v="1"/>
    <n v="820"/>
    <n v="1"/>
    <n v="0"/>
    <n v="0"/>
    <x v="1"/>
    <n v="15556"/>
    <n v="26.49"/>
    <x v="1"/>
    <n v="19"/>
    <n v="8"/>
    <x v="1"/>
    <x v="1"/>
  </r>
  <r>
    <s v="2016-05-27"/>
    <s v="2016-07-06"/>
    <s v="2016-07-11"/>
    <s v="2016-07-11"/>
    <x v="13"/>
    <n v="45"/>
    <s v="CHITTAGONG"/>
    <s v="FOB"/>
    <x v="0"/>
    <n v="1"/>
    <s v="TGHU4450810"/>
    <s v="RAILWAY"/>
    <s v="GDYNIA"/>
    <s v="1"/>
    <s v="43188/2015/9"/>
    <n v="54"/>
    <s v="AW16"/>
    <s v="FASHION WEAR INT'L (AGENT)"/>
    <s v="CONSOLIDATION"/>
    <m/>
    <n v="1"/>
    <n v="895"/>
    <n v="0"/>
    <n v="1"/>
    <n v="0"/>
    <x v="2"/>
    <n v="18881"/>
    <n v="16.899999999999999"/>
    <x v="1"/>
    <n v="12"/>
    <n v="5"/>
    <x v="2"/>
    <x v="1"/>
  </r>
  <r>
    <s v="2016-05-27"/>
    <s v="2016-07-06"/>
    <s v="2016-07-11"/>
    <s v="2016-07-11"/>
    <x v="13"/>
    <n v="45"/>
    <s v="CHITTAGONG"/>
    <s v="FOB"/>
    <x v="0"/>
    <n v="1"/>
    <m/>
    <s v="RAILWAY"/>
    <s v="GDYNIA"/>
    <s v="1"/>
    <s v="697/2016/9"/>
    <n v="54"/>
    <s v="AW16"/>
    <s v="TEXZAM INTERNATIONAL (AGENT)"/>
    <s v="CONSOLIDATION"/>
    <m/>
    <n v="1"/>
    <n v="178"/>
    <m/>
    <m/>
    <m/>
    <x v="0"/>
    <n v="3999"/>
    <n v="16.23"/>
    <x v="1"/>
    <n v="11"/>
    <n v="5"/>
    <x v="2"/>
    <x v="1"/>
  </r>
  <r>
    <s v="2016-05-28"/>
    <s v="2016-06-18"/>
    <s v="2016-06-23"/>
    <s v="2016-06-23"/>
    <x v="44"/>
    <n v="26"/>
    <s v="TUTICORIN"/>
    <s v="FOB"/>
    <x v="0"/>
    <n v="0"/>
    <s v="PONU1403393"/>
    <s v="TRUCK"/>
    <s v="HAMBURG"/>
    <s v="1"/>
    <s v="43190/2015/8"/>
    <n v="54"/>
    <s v="AW16"/>
    <s v="BLOOM CLOTHING CO. (AGENT)"/>
    <s v="FCL"/>
    <m/>
    <n v="1"/>
    <n v="952"/>
    <n v="0"/>
    <n v="1"/>
    <n v="0"/>
    <x v="2"/>
    <n v="18014"/>
    <n v="32.130000000000003"/>
    <x v="2"/>
    <n v="22"/>
    <n v="10"/>
    <x v="1"/>
    <x v="1"/>
  </r>
  <r>
    <s v="2016-05-28"/>
    <s v="2016-07-01"/>
    <s v="2016-07-11"/>
    <s v="2016-07-11"/>
    <x v="1"/>
    <n v="44"/>
    <s v="CHITTAGONG"/>
    <s v="FOB"/>
    <x v="0"/>
    <n v="1"/>
    <s v="GLDU0396187"/>
    <s v="RAILWAY"/>
    <s v="GDAŃSK"/>
    <s v="1"/>
    <s v="1019/2016/6"/>
    <n v="54"/>
    <s v="AW16"/>
    <s v="TEX FASHION GLOBAL (AGENT)"/>
    <s v="CONSOLIDATION"/>
    <m/>
    <n v="1"/>
    <n v="238"/>
    <n v="1"/>
    <n v="0"/>
    <n v="0"/>
    <x v="1"/>
    <n v="2837"/>
    <n v="8.94"/>
    <x v="1"/>
    <n v="6"/>
    <n v="3"/>
    <x v="2"/>
    <x v="1"/>
  </r>
  <r>
    <s v="2016-05-28"/>
    <s v="2016-07-01"/>
    <s v="2016-07-11"/>
    <s v="2016-07-11"/>
    <x v="1"/>
    <n v="44"/>
    <s v="CHITTAGONG"/>
    <s v="FOB"/>
    <x v="0"/>
    <n v="1"/>
    <m/>
    <s v="RAILWAY"/>
    <s v="GDAŃSK"/>
    <s v="1"/>
    <s v="43192/2015/16"/>
    <n v="54"/>
    <s v="AW16"/>
    <s v="INNOVATION DESIGN (AGENT)"/>
    <s v="CONSOLIDATION"/>
    <m/>
    <n v="1"/>
    <n v="726"/>
    <m/>
    <m/>
    <m/>
    <x v="0"/>
    <n v="12315"/>
    <n v="20.41"/>
    <x v="1"/>
    <n v="14"/>
    <n v="6"/>
    <x v="2"/>
    <x v="1"/>
  </r>
  <r>
    <s v="2016-05-28"/>
    <s v="2016-07-06"/>
    <s v="2016-07-11"/>
    <s v="2016-07-11"/>
    <x v="6"/>
    <n v="44"/>
    <s v="CHITTAGONG"/>
    <s v="FOB"/>
    <x v="0"/>
    <n v="1"/>
    <s v="TGHU4450810"/>
    <s v="RAILWAY"/>
    <s v="GDYNIA"/>
    <s v="1"/>
    <s v="697/2016/12"/>
    <n v="54"/>
    <s v="AW16"/>
    <s v="TEXZAM INTERNATIONAL (AGENT)"/>
    <s v="CONSOLIDATION"/>
    <m/>
    <n v="1"/>
    <n v="373"/>
    <n v="0"/>
    <n v="1"/>
    <n v="0"/>
    <x v="2"/>
    <n v="8193"/>
    <n v="13.81"/>
    <x v="1"/>
    <n v="10"/>
    <n v="4"/>
    <x v="2"/>
    <x v="1"/>
  </r>
  <r>
    <s v="2016-05-28"/>
    <s v="2016-07-06"/>
    <s v="2016-07-11"/>
    <s v="2016-07-11"/>
    <x v="6"/>
    <n v="44"/>
    <s v="CHITTAGONG"/>
    <s v="FOB"/>
    <x v="0"/>
    <n v="1"/>
    <m/>
    <s v="RAILWAY"/>
    <s v="GDYNIA"/>
    <s v="1"/>
    <s v="697/2016/8"/>
    <n v="54"/>
    <s v="AW16"/>
    <s v="TEXZAM INTERNATIONAL (AGENT)"/>
    <s v="CONSOLIDATION"/>
    <m/>
    <n v="1"/>
    <n v="316"/>
    <m/>
    <m/>
    <m/>
    <x v="0"/>
    <n v="5269"/>
    <n v="9.1199999999999992"/>
    <x v="1"/>
    <n v="6"/>
    <n v="3"/>
    <x v="2"/>
    <x v="1"/>
  </r>
  <r>
    <s v="2016-05-28"/>
    <s v="2016-07-06"/>
    <s v="2016-07-15"/>
    <s v="2016-07-15"/>
    <x v="6"/>
    <n v="48"/>
    <s v="SHANGHAI"/>
    <s v="FOB"/>
    <x v="0"/>
    <n v="1"/>
    <s v="LCL"/>
    <s v="TRUCK"/>
    <s v="GDAŃSK"/>
    <s v="1"/>
    <s v="1799/2016/5"/>
    <n v="52"/>
    <s v="AW16"/>
    <s v="HAILI ACCESSORIES"/>
    <s v="LCL"/>
    <m/>
    <n v="1"/>
    <n v="10"/>
    <n v="0"/>
    <n v="0"/>
    <n v="0"/>
    <x v="0"/>
    <n v="3150"/>
    <n v="0.8"/>
    <x v="0"/>
    <n v="1"/>
    <n v="0"/>
    <x v="2"/>
    <x v="1"/>
  </r>
  <r>
    <s v="2016-05-28"/>
    <s v="2016-07-11"/>
    <s v="2016-07-15"/>
    <s v="2016-07-15"/>
    <x v="27"/>
    <n v="48"/>
    <s v="SHANGHAI"/>
    <s v="FOB"/>
    <x v="0"/>
    <n v="1"/>
    <s v=""/>
    <s v="TRUCK"/>
    <s v="GDAŃSK"/>
    <s v="1"/>
    <s v="1305/2016/3"/>
    <n v="52"/>
    <s v="AW16"/>
    <s v="SHANGHAI BOSUN"/>
    <s v="LCL"/>
    <m/>
    <n v="1"/>
    <n v="287"/>
    <n v="0"/>
    <n v="0"/>
    <n v="0"/>
    <x v="0"/>
    <n v="4501"/>
    <n v="2.77"/>
    <x v="0"/>
    <n v="2"/>
    <n v="1"/>
    <x v="2"/>
    <x v="1"/>
  </r>
  <r>
    <s v="2016-05-28"/>
    <s v="2016-07-11"/>
    <s v="2016-07-15"/>
    <s v="2016-07-15"/>
    <x v="27"/>
    <n v="48"/>
    <s v="SHANGHAI"/>
    <s v="FOB"/>
    <x v="0"/>
    <n v="1"/>
    <m/>
    <s v="TRUCK"/>
    <s v="GDAŃSK"/>
    <s v="1"/>
    <s v="588/2016/5"/>
    <n v="52"/>
    <s v="AW16"/>
    <s v="BRIGHT SHOW INT.LTD"/>
    <s v="LCL"/>
    <m/>
    <n v="1"/>
    <n v="242"/>
    <n v="0"/>
    <n v="0"/>
    <n v="0"/>
    <x v="0"/>
    <n v="3150"/>
    <n v="2.4"/>
    <x v="0"/>
    <n v="2"/>
    <n v="1"/>
    <x v="2"/>
    <x v="1"/>
  </r>
  <r>
    <s v="2016-05-28"/>
    <s v="2016-07-11"/>
    <s v="2016-07-15"/>
    <s v="2016-07-15"/>
    <x v="27"/>
    <n v="48"/>
    <s v="SHANGHAI"/>
    <s v="FOB"/>
    <x v="0"/>
    <n v="1"/>
    <m/>
    <s v="TRUCK"/>
    <s v="GDAŃSK"/>
    <s v="1"/>
    <s v="62805/AW16/1"/>
    <n v="52"/>
    <s v="AW16"/>
    <s v="SUZHOU QINJIAN I/E"/>
    <s v="LCL"/>
    <m/>
    <n v="1"/>
    <n v="792"/>
    <n v="0"/>
    <n v="0"/>
    <n v="0"/>
    <x v="0"/>
    <n v="13001"/>
    <n v="11.66"/>
    <x v="0"/>
    <n v="8"/>
    <n v="3"/>
    <x v="2"/>
    <x v="1"/>
  </r>
  <r>
    <s v="2016-05-29"/>
    <s v="2016-06-29"/>
    <s v="2016-07-06"/>
    <s v="2016-07-06"/>
    <x v="3"/>
    <n v="38"/>
    <s v="TUTICORIN"/>
    <s v="FOB"/>
    <x v="0"/>
    <n v="0"/>
    <s v="MSKU2171121"/>
    <s v="TRUCK"/>
    <s v="GDAŃSK"/>
    <s v="1"/>
    <s v="43190/2015/7"/>
    <n v="54"/>
    <s v="AW16"/>
    <s v="BLOOM CLOTHING CO. (AGENT)"/>
    <s v="FCL"/>
    <m/>
    <n v="1"/>
    <n v="873"/>
    <n v="1"/>
    <n v="0"/>
    <n v="0"/>
    <x v="1"/>
    <n v="18481"/>
    <n v="12.84"/>
    <x v="2"/>
    <n v="9"/>
    <n v="4"/>
    <x v="2"/>
    <x v="1"/>
  </r>
  <r>
    <s v="2016-05-30"/>
    <s v="2016-07-07"/>
    <s v="2016-07-12"/>
    <s v="2016-07-12"/>
    <x v="12"/>
    <n v="43"/>
    <s v="NINGBO"/>
    <s v="FOB"/>
    <x v="0"/>
    <n v="0"/>
    <s v="PONU1879918"/>
    <s v="TRUCK"/>
    <s v="GDAŃSK"/>
    <s v="1"/>
    <s v="8068/2016/2"/>
    <n v="51"/>
    <s v="AW16"/>
    <s v="BOK CO., LTD."/>
    <s v="FCL"/>
    <m/>
    <n v="1"/>
    <n v="1840"/>
    <n v="0"/>
    <n v="1"/>
    <n v="0"/>
    <x v="2"/>
    <n v="14160"/>
    <n v="53.19"/>
    <x v="0"/>
    <n v="37"/>
    <n v="16"/>
    <x v="0"/>
    <x v="0"/>
  </r>
  <r>
    <s v="2016-05-30"/>
    <s v="2016-07-16"/>
    <s v="2016-07-21"/>
    <s v="2016-07-21"/>
    <x v="16"/>
    <n v="52"/>
    <s v="XIAMEN"/>
    <s v="FOB"/>
    <x v="0"/>
    <n v="0"/>
    <s v="MRKU0088417"/>
    <s v="TRUCK"/>
    <s v="GDAŃSK"/>
    <s v="1"/>
    <s v="61735/AW16/1"/>
    <n v="52"/>
    <s v="AW16"/>
    <s v="QUANZHOU CEREALS O&amp;F"/>
    <s v="FCL"/>
    <m/>
    <n v="1"/>
    <n v="1612"/>
    <n v="0"/>
    <n v="1"/>
    <n v="0"/>
    <x v="2"/>
    <n v="28804"/>
    <n v="44.99"/>
    <x v="0"/>
    <n v="31"/>
    <n v="13"/>
    <x v="0"/>
    <x v="1"/>
  </r>
  <r>
    <s v="2016-05-30"/>
    <s v="2016-07-16"/>
    <s v="2016-07-21"/>
    <s v="2016-07-21"/>
    <x v="16"/>
    <n v="52"/>
    <s v="XIAMEN"/>
    <s v="FOB"/>
    <x v="0"/>
    <n v="0"/>
    <s v="MSKU6446675"/>
    <s v="TRUCK"/>
    <s v="GDAŃSK"/>
    <s v="1"/>
    <s v="1037/2016/5"/>
    <n v="54"/>
    <s v="AW16"/>
    <s v="QUANZHOU CEREALS O&amp;F"/>
    <s v="FCL"/>
    <m/>
    <n v="1"/>
    <n v="968"/>
    <n v="0"/>
    <n v="1"/>
    <n v="0"/>
    <x v="2"/>
    <n v="19002"/>
    <n v="47.84"/>
    <x v="0"/>
    <n v="33"/>
    <n v="14"/>
    <x v="0"/>
    <x v="1"/>
  </r>
  <r>
    <s v="2016-05-30"/>
    <s v="2016-07-16"/>
    <s v="2016-07-21"/>
    <s v="2016-07-21"/>
    <x v="16"/>
    <n v="52"/>
    <s v="XIAMEN"/>
    <s v="FOB"/>
    <x v="0"/>
    <n v="0"/>
    <s v="MSKU8821585"/>
    <s v="TRUCK"/>
    <s v="GDAŃSK"/>
    <s v="1"/>
    <s v="61735/AW16/2"/>
    <n v="52"/>
    <s v="AW16"/>
    <s v="QUANZHOU CEREALS O&amp;F"/>
    <s v="FCL"/>
    <m/>
    <n v="1"/>
    <n v="2515"/>
    <n v="0"/>
    <n v="0"/>
    <n v="1"/>
    <x v="0"/>
    <n v="45108"/>
    <n v="55.09"/>
    <x v="0"/>
    <n v="39"/>
    <n v="17"/>
    <x v="0"/>
    <x v="0"/>
  </r>
  <r>
    <s v="2016-05-31"/>
    <s v="2016-06-04"/>
    <s v="2016-06-13"/>
    <s v="2016-06-13"/>
    <x v="22"/>
    <n v="13"/>
    <s v="ŁÓDŹ"/>
    <s v="DDU"/>
    <x v="1"/>
    <n v="1"/>
    <s v="AIR"/>
    <s v="TRUCK"/>
    <s v="WARSZAWA"/>
    <s v="1"/>
    <s v="42575/2015/7"/>
    <n v="54"/>
    <s v="AW16"/>
    <s v="PADMA SATEL ARAB"/>
    <s v="AIR"/>
    <n v="1"/>
    <m/>
    <n v="1025"/>
    <n v="0"/>
    <n v="0"/>
    <n v="0"/>
    <x v="0"/>
    <n v="15572"/>
    <m/>
    <x v="1"/>
    <n v="0"/>
    <n v="0"/>
    <x v="2"/>
    <x v="1"/>
  </r>
  <r>
    <s v="2016-05-31"/>
    <s v="2016-06-14"/>
    <s v="2016-06-16"/>
    <s v="2016-06-16"/>
    <x v="45"/>
    <n v="16"/>
    <s v="ŁÓDŹ"/>
    <s v="DDU"/>
    <x v="3"/>
    <n v="1"/>
    <s v="LCL"/>
    <s v="RAILWAY"/>
    <s v="MAŁASZEWICZE"/>
    <s v="1"/>
    <s v="275/2016/7"/>
    <n v="54"/>
    <s v="AW16"/>
    <s v="SUMEC TEXTILE"/>
    <s v="LCL"/>
    <m/>
    <n v="1"/>
    <n v="361"/>
    <n v="0"/>
    <n v="0"/>
    <n v="0"/>
    <x v="0"/>
    <n v="3690"/>
    <n v="12.96"/>
    <x v="0"/>
    <n v="9"/>
    <n v="4"/>
    <x v="2"/>
    <x v="1"/>
  </r>
  <r>
    <s v="2016-05-31"/>
    <s v="2016-07-01"/>
    <s v="2016-07-05"/>
    <s v="2016-07-05"/>
    <x v="3"/>
    <n v="35"/>
    <s v="NINGBO"/>
    <s v="FOB"/>
    <x v="0"/>
    <n v="0"/>
    <s v="MRKU0676724"/>
    <s v="TRUCK"/>
    <s v="GDAŃSK"/>
    <s v="1"/>
    <s v="577/2016/9"/>
    <n v="54"/>
    <s v="AW16"/>
    <s v="NINGBO MIAORUI"/>
    <s v="FCL"/>
    <m/>
    <n v="1"/>
    <n v="1457"/>
    <n v="0"/>
    <n v="1"/>
    <n v="0"/>
    <x v="2"/>
    <n v="23637"/>
    <n v="45.37"/>
    <x v="0"/>
    <n v="32"/>
    <n v="14"/>
    <x v="0"/>
    <x v="1"/>
  </r>
  <r>
    <s v="2016-05-31"/>
    <s v="2016-07-01"/>
    <s v="2016-07-05"/>
    <s v="2016-07-05"/>
    <x v="3"/>
    <n v="35"/>
    <s v="NINGBO"/>
    <s v="FOB"/>
    <x v="0"/>
    <n v="0"/>
    <s v="MSKU0603885,MSKU9216568,YMLU3138511"/>
    <s v="TRUCK"/>
    <s v="GDAŃSK"/>
    <s v="1"/>
    <s v="7800/2016/1"/>
    <n v="51"/>
    <s v="AW16"/>
    <s v="VICAN FOOTWEAR"/>
    <s v="FCL"/>
    <m/>
    <n v="1"/>
    <n v="2458"/>
    <n v="1"/>
    <n v="0"/>
    <n v="2"/>
    <x v="1"/>
    <n v="19740"/>
    <n v="149.27000000000001"/>
    <x v="0"/>
    <n v="104"/>
    <n v="45"/>
    <x v="4"/>
    <x v="3"/>
  </r>
  <r>
    <s v="2016-05-31"/>
    <s v="2016-07-01"/>
    <s v="2016-07-06"/>
    <s v="2016-07-06"/>
    <x v="3"/>
    <n v="36"/>
    <s v="NINGBO"/>
    <s v="FOB"/>
    <x v="0"/>
    <n v="0"/>
    <s v="MSKU3905997"/>
    <s v="TRUCK"/>
    <s v="GDAŃSK"/>
    <s v="1"/>
    <s v="8068/2016/5"/>
    <n v="51"/>
    <s v="AW16"/>
    <s v="BOK CO., LTD."/>
    <s v="FCL"/>
    <m/>
    <n v="1"/>
    <n v="667"/>
    <n v="1"/>
    <n v="0"/>
    <n v="0"/>
    <x v="1"/>
    <n v="5316"/>
    <n v="26.2"/>
    <x v="0"/>
    <n v="18"/>
    <n v="8"/>
    <x v="1"/>
    <x v="1"/>
  </r>
  <r>
    <s v="2016-05-31"/>
    <s v="2016-07-01"/>
    <s v="2016-07-06"/>
    <s v="2016-07-06"/>
    <x v="3"/>
    <n v="36"/>
    <s v="NINGBO"/>
    <s v="FOB"/>
    <x v="0"/>
    <n v="0"/>
    <s v="TGHU1658586"/>
    <s v="TRUCK"/>
    <s v="GDAŃSK"/>
    <s v="1"/>
    <s v="9345/2016/2"/>
    <n v="51"/>
    <s v="AW16"/>
    <s v="XIAMEN OCEAN IMP."/>
    <s v="FCL"/>
    <m/>
    <n v="1"/>
    <n v="587"/>
    <n v="1"/>
    <n v="0"/>
    <n v="0"/>
    <x v="1"/>
    <n v="3920"/>
    <n v="29.42"/>
    <x v="0"/>
    <n v="21"/>
    <n v="9"/>
    <x v="1"/>
    <x v="1"/>
  </r>
  <r>
    <s v="2016-05-31"/>
    <s v="2016-07-06"/>
    <s v="2016-07-15"/>
    <s v="2016-07-15"/>
    <x v="5"/>
    <n v="45"/>
    <s v="NINGBO"/>
    <s v="FOB"/>
    <x v="0"/>
    <n v="1"/>
    <s v="LCL"/>
    <s v="TRUCK"/>
    <s v="GDAŃSK"/>
    <s v="1"/>
    <s v="5669/2016/1"/>
    <n v="52"/>
    <s v="AW16"/>
    <s v="NINGBO HAITIAN"/>
    <s v="LCL"/>
    <m/>
    <n v="1"/>
    <n v="57"/>
    <n v="0"/>
    <n v="0"/>
    <n v="0"/>
    <x v="0"/>
    <n v="19596"/>
    <n v="4.0999999999999996"/>
    <x v="0"/>
    <n v="3"/>
    <n v="1"/>
    <x v="2"/>
    <x v="1"/>
  </r>
  <r>
    <s v="2016-06-01"/>
    <s v="2016-06-07"/>
    <s v="2016-06-10"/>
    <s v="2016-06-10"/>
    <x v="29"/>
    <n v="9"/>
    <s v="ŁÓDŹ"/>
    <s v="DDU"/>
    <x v="1"/>
    <n v="1"/>
    <s v="AIR"/>
    <s v="TRUCK"/>
    <s v="WARSZAWA"/>
    <s v="1"/>
    <s v="278/2016/8"/>
    <n v="54"/>
    <s v="AW16"/>
    <s v="XIAMEN KINGLAND"/>
    <s v="AIR"/>
    <n v="1"/>
    <m/>
    <n v="653"/>
    <n v="0"/>
    <n v="0"/>
    <n v="0"/>
    <x v="0"/>
    <n v="9431"/>
    <m/>
    <x v="0"/>
    <n v="0"/>
    <n v="0"/>
    <x v="2"/>
    <x v="1"/>
  </r>
  <r>
    <s v="2016-06-01"/>
    <s v="2016-07-07"/>
    <s v="2016-07-15"/>
    <s v="2016-07-15"/>
    <x v="5"/>
    <n v="44"/>
    <s v="CHITTAGONG"/>
    <s v="FOB"/>
    <x v="0"/>
    <n v="1"/>
    <s v="MRKU2716430"/>
    <s v="RAILWAY"/>
    <s v="GDAŃSK"/>
    <s v="1"/>
    <s v="1019/2016/8"/>
    <n v="54"/>
    <s v="AW16"/>
    <s v="TEX FASHION GLOBAL (AGENT)"/>
    <s v="CONSOLIDATION"/>
    <m/>
    <n v="1"/>
    <n v="297"/>
    <n v="0"/>
    <n v="0"/>
    <n v="1"/>
    <x v="0"/>
    <n v="3003"/>
    <n v="5.94"/>
    <x v="1"/>
    <n v="4"/>
    <n v="2"/>
    <x v="2"/>
    <x v="1"/>
  </r>
  <r>
    <s v="2016-06-01"/>
    <s v="2016-07-07"/>
    <s v="2016-07-15"/>
    <s v="2016-07-15"/>
    <x v="5"/>
    <n v="44"/>
    <s v="CHITTAGONG"/>
    <s v="FOB"/>
    <x v="0"/>
    <n v="1"/>
    <m/>
    <s v="RAILWAY"/>
    <s v="GDAŃSK"/>
    <s v="1"/>
    <s v="1019/2016/9"/>
    <n v="54"/>
    <s v="AW16"/>
    <s v="TEX FASHION GLOBAL (AGENT)"/>
    <s v="CONSOLIDATION"/>
    <m/>
    <n v="1"/>
    <n v="333"/>
    <m/>
    <m/>
    <m/>
    <x v="0"/>
    <n v="5479"/>
    <n v="5.42"/>
    <x v="1"/>
    <n v="4"/>
    <n v="2"/>
    <x v="2"/>
    <x v="1"/>
  </r>
  <r>
    <s v="2016-06-01"/>
    <s v="2016-07-07"/>
    <s v="2016-07-15"/>
    <s v="2016-07-15"/>
    <x v="5"/>
    <n v="44"/>
    <s v="CHITTAGONG"/>
    <s v="FOB"/>
    <x v="0"/>
    <n v="1"/>
    <m/>
    <s v="RAILWAY"/>
    <s v="GDAŃSK"/>
    <s v="1"/>
    <s v="571/2016/2"/>
    <n v="54"/>
    <s v="AW16"/>
    <s v="FASHIONTEX (AGENT)"/>
    <s v="CONSOLIDATION"/>
    <m/>
    <n v="1"/>
    <n v="674"/>
    <m/>
    <m/>
    <m/>
    <x v="0"/>
    <n v="11786"/>
    <n v="23.71"/>
    <x v="1"/>
    <n v="17"/>
    <n v="7"/>
    <x v="1"/>
    <x v="1"/>
  </r>
  <r>
    <s v="2016-06-01"/>
    <s v="2016-07-07"/>
    <s v="2016-07-15"/>
    <s v="2016-07-15"/>
    <x v="5"/>
    <n v="44"/>
    <s v="CHITTAGONG"/>
    <s v="FOB"/>
    <x v="0"/>
    <n v="1"/>
    <m/>
    <s v="RAILWAY"/>
    <s v="GDAŃSK"/>
    <s v="1"/>
    <s v="697/2016/13"/>
    <n v="54"/>
    <s v="AW16"/>
    <s v="TEXZAM INTERNATIONAL (AGENT)"/>
    <s v="CONSOLIDATION"/>
    <m/>
    <n v="1"/>
    <n v="1058"/>
    <m/>
    <m/>
    <m/>
    <x v="0"/>
    <n v="14193"/>
    <n v="34.479999999999997"/>
    <x v="1"/>
    <n v="24"/>
    <n v="10"/>
    <x v="1"/>
    <x v="1"/>
  </r>
  <r>
    <s v="2016-06-03"/>
    <s v="2016-07-11"/>
    <s v="2016-07-15"/>
    <s v="2016-07-15"/>
    <x v="12"/>
    <n v="42"/>
    <s v="SHANGHAI"/>
    <s v="FOB"/>
    <x v="0"/>
    <n v="0"/>
    <s v="TGHU4191670"/>
    <s v="RAILWAY"/>
    <s v="GDAŃSK"/>
    <s v="1"/>
    <s v="275/2016/2"/>
    <n v="54"/>
    <s v="AW16"/>
    <s v="SUMEC TEXTILE"/>
    <s v="FCL"/>
    <m/>
    <n v="1"/>
    <n v="856"/>
    <n v="0"/>
    <n v="1"/>
    <n v="0"/>
    <x v="2"/>
    <n v="9585"/>
    <n v="45.9"/>
    <x v="0"/>
    <n v="32"/>
    <n v="14"/>
    <x v="0"/>
    <x v="1"/>
  </r>
  <r>
    <s v="2016-06-04"/>
    <s v="2016-07-07"/>
    <s v="2016-07-15"/>
    <s v="2016-07-15"/>
    <x v="14"/>
    <n v="41"/>
    <s v="CHITTAGONG"/>
    <s v="FOB"/>
    <x v="0"/>
    <n v="0"/>
    <s v="MSKU5080318"/>
    <s v="RAILWAY"/>
    <s v="GDAŃSK"/>
    <s v="1"/>
    <s v="43188/2015/13"/>
    <n v="54"/>
    <s v="AW16"/>
    <s v="FASHION WEAR INT'L (AGENT)"/>
    <s v="FCL"/>
    <m/>
    <n v="1"/>
    <n v="792"/>
    <n v="1"/>
    <n v="0"/>
    <n v="0"/>
    <x v="1"/>
    <n v="14475"/>
    <n v="25.2"/>
    <x v="1"/>
    <n v="18"/>
    <n v="8"/>
    <x v="1"/>
    <x v="1"/>
  </r>
  <r>
    <s v="2016-06-04"/>
    <s v="2016-07-10"/>
    <s v="2016-07-14"/>
    <s v="2016-07-14"/>
    <x v="5"/>
    <n v="40"/>
    <s v="XIAMEN"/>
    <s v="FOB"/>
    <x v="0"/>
    <n v="0"/>
    <s v="HLXU3334338"/>
    <s v="TRUCK"/>
    <s v="HAMBURG"/>
    <s v="1"/>
    <s v="7533/2016/5"/>
    <n v="54"/>
    <s v="AW16"/>
    <s v="QUANZHOU HONGTU"/>
    <s v="FCL"/>
    <m/>
    <n v="1"/>
    <n v="1620"/>
    <n v="1"/>
    <n v="0"/>
    <n v="0"/>
    <x v="1"/>
    <n v="12038"/>
    <n v="27.75"/>
    <x v="0"/>
    <n v="19"/>
    <n v="8"/>
    <x v="1"/>
    <x v="1"/>
  </r>
  <r>
    <s v="2016-06-04"/>
    <s v="2016-07-11"/>
    <s v="2016-07-14"/>
    <s v="2016-07-14"/>
    <x v="7"/>
    <n v="40"/>
    <s v="XIAMEN"/>
    <s v="FOB"/>
    <x v="0"/>
    <n v="0"/>
    <s v="TCLU4790690"/>
    <s v="TRUCK"/>
    <s v="HAMBURG"/>
    <s v="1"/>
    <s v="7533/2016/6"/>
    <n v="54"/>
    <s v="AW16"/>
    <s v="QUANZHOU HONGTU"/>
    <s v="FCL"/>
    <m/>
    <n v="1"/>
    <n v="2654"/>
    <n v="0"/>
    <n v="1"/>
    <n v="0"/>
    <x v="2"/>
    <n v="21299"/>
    <n v="56.39"/>
    <x v="0"/>
    <n v="39"/>
    <n v="17"/>
    <x v="0"/>
    <x v="0"/>
  </r>
  <r>
    <s v="2016-06-04"/>
    <s v="2016-07-11"/>
    <s v="2016-07-15"/>
    <s v="2016-07-15"/>
    <x v="7"/>
    <n v="41"/>
    <s v="SHANGHAI"/>
    <s v="FOB"/>
    <x v="0"/>
    <n v="1"/>
    <s v="LCL"/>
    <s v="TRUCK"/>
    <s v="GDAŃSK"/>
    <s v="1"/>
    <s v="43063/2015/6"/>
    <n v="52"/>
    <s v="AW16"/>
    <s v="SUZHOU QINJIAN I/E"/>
    <s v="LCL"/>
    <m/>
    <n v="1"/>
    <n v="512"/>
    <n v="0"/>
    <n v="0"/>
    <n v="0"/>
    <x v="0"/>
    <n v="7200"/>
    <n v="5.51"/>
    <x v="0"/>
    <n v="4"/>
    <n v="2"/>
    <x v="2"/>
    <x v="1"/>
  </r>
  <r>
    <s v="2016-06-06"/>
    <s v="2016-06-14"/>
    <s v="2016-06-24"/>
    <s v="2016-06-24"/>
    <x v="42"/>
    <n v="18"/>
    <s v="ŁÓDŹ"/>
    <s v="DDU"/>
    <x v="3"/>
    <n v="1"/>
    <s v="LCL"/>
    <s v="RAILWAY"/>
    <s v="MAŁASZEWICZE"/>
    <s v="1"/>
    <s v="276/2016/2"/>
    <n v="54"/>
    <s v="AW16"/>
    <s v="XIAMEN JUSTSUN"/>
    <s v="LCL"/>
    <m/>
    <n v="1"/>
    <n v="315"/>
    <n v="0"/>
    <n v="0"/>
    <n v="0"/>
    <x v="0"/>
    <n v="4891"/>
    <n v="5.98"/>
    <x v="0"/>
    <n v="4"/>
    <n v="2"/>
    <x v="2"/>
    <x v="1"/>
  </r>
  <r>
    <s v="2016-06-06"/>
    <s v="2016-07-05"/>
    <s v="2016-07-12"/>
    <s v="2016-07-12"/>
    <x v="33"/>
    <n v="36"/>
    <s v="NHAVA SHEVA"/>
    <s v="FOB"/>
    <x v="0"/>
    <n v="0"/>
    <s v="GLDU3200488"/>
    <s v="RAILWAY"/>
    <s v="GDYNIA"/>
    <s v="1"/>
    <s v="688/2016/5"/>
    <n v="54"/>
    <s v="AW16"/>
    <s v="SANGOTRA FASHIONS"/>
    <s v="FCL"/>
    <m/>
    <n v="1"/>
    <n v="935"/>
    <n v="1"/>
    <n v="0"/>
    <n v="0"/>
    <x v="1"/>
    <n v="19580"/>
    <n v="29.78"/>
    <x v="2"/>
    <n v="21"/>
    <n v="9"/>
    <x v="1"/>
    <x v="1"/>
  </r>
  <r>
    <s v="2016-06-06"/>
    <s v="2016-07-07"/>
    <s v="2016-07-14"/>
    <s v="2016-07-14"/>
    <x v="3"/>
    <n v="38"/>
    <s v="NINGBO"/>
    <s v="FOB"/>
    <x v="0"/>
    <n v="0"/>
    <s v="TGHU069200"/>
    <s v="RAILWAY"/>
    <s v="GDAŃSK"/>
    <s v="1"/>
    <s v="7559/2016/4"/>
    <n v="51"/>
    <s v="AW16"/>
    <s v="ZHEJIANG YUHONG"/>
    <s v="FCL"/>
    <m/>
    <n v="1"/>
    <n v="377"/>
    <n v="1"/>
    <n v="0"/>
    <n v="0"/>
    <x v="1"/>
    <n v="5400"/>
    <n v="25.54"/>
    <x v="0"/>
    <n v="18"/>
    <n v="8"/>
    <x v="1"/>
    <x v="1"/>
  </r>
  <r>
    <s v="2016-06-06"/>
    <s v="2016-07-11"/>
    <s v="2016-07-15"/>
    <s v="2016-07-15"/>
    <x v="9"/>
    <n v="39"/>
    <s v="NINGBO"/>
    <s v="FOB"/>
    <x v="0"/>
    <n v="1"/>
    <s v="LCL"/>
    <s v="TRUCK"/>
    <s v="GDAŃSK"/>
    <s v="1"/>
    <s v="928/2016/2"/>
    <n v="54"/>
    <s v="AW16"/>
    <s v="NINGBO HEYU INT."/>
    <s v="LCL"/>
    <m/>
    <n v="1"/>
    <n v="33"/>
    <n v="0"/>
    <n v="0"/>
    <n v="0"/>
    <x v="0"/>
    <n v="1102"/>
    <n v="1.1299999999999999"/>
    <x v="0"/>
    <n v="1"/>
    <n v="0"/>
    <x v="2"/>
    <x v="1"/>
  </r>
  <r>
    <s v="2016-06-07"/>
    <s v="2016-06-09"/>
    <s v="2016-06-14"/>
    <s v="2016-06-14"/>
    <x v="19"/>
    <n v="7"/>
    <s v="ŁÓDŹ"/>
    <s v="DDU"/>
    <x v="1"/>
    <n v="1"/>
    <s v="AIR"/>
    <s v="TRUCK"/>
    <s v="WARSZAWA"/>
    <s v="1"/>
    <s v="43188/2015/7"/>
    <n v="54"/>
    <s v="AW16"/>
    <s v="FASHION WEAR INT'L (AGENT)"/>
    <s v="AIR"/>
    <n v="1"/>
    <m/>
    <n v="996"/>
    <n v="0"/>
    <n v="0"/>
    <n v="0"/>
    <x v="0"/>
    <n v="24696"/>
    <n v="14.78"/>
    <x v="1"/>
    <n v="10"/>
    <n v="4"/>
    <x v="2"/>
    <x v="1"/>
  </r>
  <r>
    <s v="2016-06-07"/>
    <s v="2016-07-22"/>
    <s v="2016-07-27"/>
    <s v="2016-07-27"/>
    <x v="15"/>
    <n v="50"/>
    <s v="XIAMEN"/>
    <s v="FOB"/>
    <x v="0"/>
    <n v="0"/>
    <s v="MSKU6391037,MVIU0009282"/>
    <s v="RAILWAY"/>
    <s v="GDAŃSK"/>
    <s v="1"/>
    <s v="7800/2016/2"/>
    <n v="51"/>
    <s v="AW16"/>
    <s v="VICAN FOOTWEAR"/>
    <s v="FCL"/>
    <m/>
    <n v="1"/>
    <n v="2339"/>
    <n v="0"/>
    <n v="1"/>
    <n v="1"/>
    <x v="2"/>
    <n v="24180"/>
    <n v="106.08"/>
    <x v="0"/>
    <n v="74"/>
    <n v="32"/>
    <x v="4"/>
    <x v="3"/>
  </r>
  <r>
    <s v="2016-06-08"/>
    <s v="2016-06-22"/>
    <s v="2016-06-30"/>
    <s v="2016-06-30"/>
    <x v="45"/>
    <n v="22"/>
    <s v="ŁÓDŹ"/>
    <s v="DDU"/>
    <x v="4"/>
    <n v="1"/>
    <s v="AIR"/>
    <s v="TRUCK"/>
    <s v="WARSZAWA"/>
    <s v="1"/>
    <s v="43185/2015/8"/>
    <n v="54"/>
    <s v="AW16"/>
    <s v="ASROTEX"/>
    <s v="AIR"/>
    <n v="1"/>
    <m/>
    <n v="1084"/>
    <n v="0"/>
    <n v="0"/>
    <n v="0"/>
    <x v="0"/>
    <n v="22260"/>
    <n v="38.47"/>
    <x v="1"/>
    <n v="27"/>
    <n v="12"/>
    <x v="1"/>
    <x v="1"/>
  </r>
  <r>
    <s v="2016-06-08"/>
    <s v="2016-06-22"/>
    <s v="2016-06-30"/>
    <s v="2016-06-30"/>
    <x v="45"/>
    <n v="22"/>
    <s v="ŁÓDŹ"/>
    <s v="DDU"/>
    <x v="4"/>
    <n v="1"/>
    <s v="AIR"/>
    <s v="TRUCK"/>
    <s v="WARSZAWA"/>
    <s v="1"/>
    <s v="43185/2015/9"/>
    <n v="54"/>
    <s v="AW16"/>
    <s v="ASROTEX"/>
    <s v="AIR"/>
    <n v="1"/>
    <m/>
    <n v="1110"/>
    <n v="0"/>
    <n v="0"/>
    <n v="0"/>
    <x v="0"/>
    <n v="26036"/>
    <n v="22.5"/>
    <x v="1"/>
    <n v="16"/>
    <n v="7"/>
    <x v="1"/>
    <x v="1"/>
  </r>
  <r>
    <s v="2016-06-08"/>
    <s v="2016-07-07"/>
    <s v="2016-07-13"/>
    <s v="2016-07-13"/>
    <x v="33"/>
    <n v="35"/>
    <s v="SHENZHEN"/>
    <s v="FOB"/>
    <x v="0"/>
    <n v="0"/>
    <s v="MRKU5290924"/>
    <s v="RAILWAY"/>
    <s v="GDAŃSK"/>
    <s v="1"/>
    <s v="7536/2016/2"/>
    <n v="51"/>
    <s v="AW16"/>
    <s v="YONGXINGLONG CHILDRE"/>
    <s v="FCL"/>
    <m/>
    <n v="1"/>
    <n v="765"/>
    <n v="0"/>
    <n v="0"/>
    <n v="1"/>
    <x v="0"/>
    <n v="10000"/>
    <n v="54.39"/>
    <x v="0"/>
    <n v="38"/>
    <n v="16"/>
    <x v="0"/>
    <x v="0"/>
  </r>
  <r>
    <s v="2016-06-08"/>
    <s v="2016-07-07"/>
    <s v="2016-07-13"/>
    <s v="2016-07-13"/>
    <x v="33"/>
    <n v="35"/>
    <s v="YANTIAN"/>
    <s v="FOB"/>
    <x v="0"/>
    <n v="0"/>
    <s v="MRKU0943190,SCMU4008551"/>
    <s v="RAILWAY"/>
    <s v="GDAŃSK"/>
    <s v="1"/>
    <s v="8298/2016/3"/>
    <n v="51"/>
    <s v="AW16"/>
    <s v="EASTERN CHARM LIMITD"/>
    <s v="FCL"/>
    <m/>
    <n v="1"/>
    <n v="1128"/>
    <n v="0"/>
    <n v="2"/>
    <n v="0"/>
    <x v="0"/>
    <n v="12380"/>
    <n v="84.4"/>
    <x v="0"/>
    <n v="59"/>
    <n v="25"/>
    <x v="3"/>
    <x v="0"/>
  </r>
  <r>
    <s v="2016-06-08"/>
    <s v="2016-07-07"/>
    <s v="2016-07-14"/>
    <s v="2016-07-14"/>
    <x v="33"/>
    <n v="36"/>
    <s v="SHENZHEN"/>
    <s v="FOB"/>
    <x v="0"/>
    <n v="0"/>
    <s v="PONU1466637"/>
    <s v="RAILWAY"/>
    <s v="GDAŃSK"/>
    <s v="1"/>
    <s v="7769/2016/3"/>
    <n v="51"/>
    <s v="AW16"/>
    <s v="BEEKO"/>
    <s v="FCL"/>
    <m/>
    <n v="1"/>
    <n v="706"/>
    <n v="0"/>
    <n v="1"/>
    <n v="0"/>
    <x v="2"/>
    <n v="7399"/>
    <n v="49.37"/>
    <x v="0"/>
    <n v="35"/>
    <n v="15"/>
    <x v="0"/>
    <x v="0"/>
  </r>
  <r>
    <s v="2016-06-11"/>
    <s v="2016-06-24"/>
    <s v="2016-07-05"/>
    <s v="2016-07-05"/>
    <x v="46"/>
    <n v="24"/>
    <s v="ŁÓDŹ"/>
    <s v="DDU"/>
    <x v="3"/>
    <n v="0"/>
    <s v="CLHU8728627"/>
    <s v="RAILWAY"/>
    <s v="MAŁASZEWICZE"/>
    <s v="1"/>
    <s v="61735/AW16/3"/>
    <n v="52"/>
    <s v="AW16"/>
    <s v="QUANZHOU CEREALS O&amp;F"/>
    <s v="FCL"/>
    <m/>
    <n v="1"/>
    <n v="2497"/>
    <n v="0"/>
    <n v="1"/>
    <n v="0"/>
    <x v="2"/>
    <n v="43829"/>
    <n v="51.05"/>
    <x v="0"/>
    <n v="36"/>
    <n v="15"/>
    <x v="0"/>
    <x v="0"/>
  </r>
  <r>
    <s v="2016-06-11"/>
    <s v="2016-07-16"/>
    <s v="2016-07-22"/>
    <s v="2016-07-22"/>
    <x v="9"/>
    <n v="41"/>
    <s v="SHANGHAI"/>
    <s v="FOB"/>
    <x v="0"/>
    <n v="1"/>
    <s v="LCL"/>
    <s v="TRUCK"/>
    <s v="GDAŃSK"/>
    <s v="1"/>
    <s v="8496/2016/1"/>
    <n v="52"/>
    <s v="AW16"/>
    <s v="ZHANGJIAGANG ORCA"/>
    <s v="LCL"/>
    <m/>
    <n v="1"/>
    <n v="58"/>
    <n v="0"/>
    <n v="0"/>
    <n v="0"/>
    <x v="0"/>
    <n v="14400"/>
    <n v="3.2"/>
    <x v="0"/>
    <n v="2"/>
    <n v="1"/>
    <x v="2"/>
    <x v="1"/>
  </r>
  <r>
    <s v="2016-06-13"/>
    <s v="2016-06-15"/>
    <s v="2016-06-20"/>
    <s v="2016-06-20"/>
    <x v="19"/>
    <n v="7"/>
    <s v="ŁÓDŹ"/>
    <s v="DDU"/>
    <x v="1"/>
    <n v="1"/>
    <s v="AIR"/>
    <s v="TRUCK"/>
    <s v="FRANKFURT"/>
    <s v="1"/>
    <s v="43189/2015/7"/>
    <n v="54"/>
    <s v="AW16"/>
    <s v="SAILOR MOON CLOTHING LTD (AGENT)"/>
    <s v="AIR"/>
    <n v="1"/>
    <m/>
    <n v="575"/>
    <n v="0"/>
    <n v="0"/>
    <n v="0"/>
    <x v="0"/>
    <n v="8625"/>
    <n v="16.559999999999999"/>
    <x v="1"/>
    <n v="12"/>
    <n v="5"/>
    <x v="2"/>
    <x v="1"/>
  </r>
  <r>
    <s v="2016-06-13"/>
    <s v="2016-06-15"/>
    <s v="2016-06-20"/>
    <s v="2016-06-20"/>
    <x v="19"/>
    <n v="7"/>
    <s v="ŁÓDŹ"/>
    <s v="DDU"/>
    <x v="1"/>
    <n v="1"/>
    <s v="AIR"/>
    <s v="TRUCK"/>
    <s v="FRANKFURT"/>
    <s v="1"/>
    <s v="572/2016/1"/>
    <n v="52"/>
    <s v="AW16"/>
    <s v="TRANSFIGURE CLOTHING (AGENT)"/>
    <s v="AIR"/>
    <n v="1"/>
    <m/>
    <n v="233"/>
    <n v="0"/>
    <n v="0"/>
    <n v="0"/>
    <x v="0"/>
    <n v="2240"/>
    <n v="1.66"/>
    <x v="1"/>
    <n v="1"/>
    <n v="0"/>
    <x v="2"/>
    <x v="1"/>
  </r>
  <r>
    <s v="2016-06-13"/>
    <s v="2016-06-16"/>
    <s v="2016-06-22"/>
    <s v="2016-06-22"/>
    <x v="21"/>
    <n v="9"/>
    <s v="ŁÓDŹ"/>
    <s v="DDU"/>
    <x v="1"/>
    <n v="1"/>
    <s v="AIR"/>
    <s v="TRUCK"/>
    <s v="FRANKFURT"/>
    <s v="1"/>
    <s v="569/2016/5"/>
    <n v="54"/>
    <s v="AW16"/>
    <s v="SANTEX INC"/>
    <s v="AIR"/>
    <n v="1"/>
    <m/>
    <n v="688"/>
    <n v="0"/>
    <n v="0"/>
    <n v="0"/>
    <x v="0"/>
    <n v="12852"/>
    <n v="9.6"/>
    <x v="2"/>
    <n v="7"/>
    <n v="3"/>
    <x v="2"/>
    <x v="1"/>
  </r>
  <r>
    <s v="2016-06-13"/>
    <s v="2016-07-19"/>
    <s v="2016-07-22"/>
    <s v="2016-07-22"/>
    <x v="5"/>
    <n v="39"/>
    <s v="CHITTAGONG"/>
    <s v="FOB"/>
    <x v="0"/>
    <n v="1"/>
    <s v="HLXU8225601"/>
    <s v="TRUCK"/>
    <s v="GDYNIA"/>
    <s v="1"/>
    <s v="1019/2016/10"/>
    <n v="54"/>
    <s v="AW16"/>
    <s v="TEX FASHION GLOBAL (AGENT)"/>
    <s v="CONSOLIDATION"/>
    <m/>
    <n v="1"/>
    <n v="331"/>
    <n v="0"/>
    <n v="0"/>
    <n v="1"/>
    <x v="0"/>
    <n v="6634"/>
    <n v="9.5299999999999994"/>
    <x v="1"/>
    <n v="7"/>
    <n v="3"/>
    <x v="2"/>
    <x v="1"/>
  </r>
  <r>
    <s v="2016-06-13"/>
    <s v="2016-07-19"/>
    <s v="2016-07-22"/>
    <s v="2016-07-22"/>
    <x v="5"/>
    <n v="39"/>
    <s v="CHITTAGONG"/>
    <s v="FOB"/>
    <x v="0"/>
    <n v="1"/>
    <m/>
    <s v="TRUCK"/>
    <s v="GDYNIA"/>
    <s v="1"/>
    <s v="1019/2016/2"/>
    <n v="54"/>
    <s v="AW16"/>
    <s v="TEX FASHION GLOBAL (AGENT)"/>
    <s v="CONSOLIDATION"/>
    <m/>
    <n v="1"/>
    <n v="575"/>
    <m/>
    <m/>
    <m/>
    <x v="0"/>
    <n v="7440"/>
    <n v="16.03"/>
    <x v="1"/>
    <n v="11"/>
    <n v="5"/>
    <x v="2"/>
    <x v="1"/>
  </r>
  <r>
    <s v="2016-06-13"/>
    <s v="2016-07-19"/>
    <s v="2016-07-22"/>
    <s v="2016-07-22"/>
    <x v="5"/>
    <n v="39"/>
    <s v="CHITTAGONG"/>
    <s v="FOB"/>
    <x v="0"/>
    <n v="1"/>
    <m/>
    <s v="TRUCK"/>
    <s v="GDYNIA"/>
    <s v="1"/>
    <s v="1019/2016/7"/>
    <n v="54"/>
    <s v="AW16"/>
    <s v="TEX FASHION GLOBAL (AGENT)"/>
    <s v="CONSOLIDATION"/>
    <m/>
    <n v="1"/>
    <n v="409"/>
    <m/>
    <m/>
    <m/>
    <x v="0"/>
    <n v="6127"/>
    <n v="9.98"/>
    <x v="1"/>
    <n v="7"/>
    <n v="3"/>
    <x v="2"/>
    <x v="1"/>
  </r>
  <r>
    <s v="2016-06-13"/>
    <s v="2016-07-19"/>
    <s v="2016-07-22"/>
    <s v="2016-07-22"/>
    <x v="5"/>
    <n v="39"/>
    <s v="CHITTAGONG"/>
    <s v="FOB"/>
    <x v="0"/>
    <n v="1"/>
    <m/>
    <s v="TRUCK"/>
    <s v="GDYNIA"/>
    <s v="1"/>
    <s v="43188/2015/12"/>
    <n v="54"/>
    <s v="AW16"/>
    <s v="FASHION WEAR INT'L (AGENT)"/>
    <s v="CONSOLIDATION"/>
    <m/>
    <n v="1"/>
    <n v="1177"/>
    <m/>
    <m/>
    <m/>
    <x v="0"/>
    <n v="19591"/>
    <n v="31.65"/>
    <x v="1"/>
    <n v="22"/>
    <n v="9"/>
    <x v="1"/>
    <x v="1"/>
  </r>
  <r>
    <s v="2016-06-17"/>
    <s v="2016-07-25"/>
    <s v="2016-07-29"/>
    <s v="2016-07-29"/>
    <x v="12"/>
    <n v="42"/>
    <s v="SHANGHAI"/>
    <s v="FOB"/>
    <x v="0"/>
    <n v="0"/>
    <s v="DRYU4006669,FSCU9542064,GATU4371821,HLXU6257868,TCLU4776897,TGHU8578630,TRLU6589580"/>
    <s v="TRUCK"/>
    <s v="GDAŃSK"/>
    <s v="1"/>
    <s v="281/2016/2"/>
    <n v="54"/>
    <s v="AW16"/>
    <s v="ZHEJIANG AMP-KINGHON"/>
    <s v="FCL"/>
    <m/>
    <n v="1"/>
    <n v="4214"/>
    <n v="0"/>
    <n v="4"/>
    <n v="3"/>
    <x v="0"/>
    <n v="48298"/>
    <n v="414"/>
    <x v="0"/>
    <n v="290"/>
    <n v="124"/>
    <x v="3"/>
    <x v="5"/>
  </r>
  <r>
    <s v="2016-06-17"/>
    <s v="2016-07-25"/>
    <s v="2016-08-01"/>
    <s v="2016-08-01"/>
    <x v="12"/>
    <n v="45"/>
    <s v="SHANGHAI"/>
    <s v="FOB"/>
    <x v="0"/>
    <n v="0"/>
    <s v="DFSU2696015"/>
    <s v="RAILWAY"/>
    <s v="GDAŃSK"/>
    <s v="1"/>
    <s v="275/2016/9"/>
    <n v="54"/>
    <s v="AW16"/>
    <s v="SUMEC TEXTILE"/>
    <s v="FCL"/>
    <m/>
    <n v="1"/>
    <n v="332"/>
    <n v="1"/>
    <n v="0"/>
    <n v="0"/>
    <x v="1"/>
    <n v="3280"/>
    <n v="26.9"/>
    <x v="0"/>
    <n v="19"/>
    <n v="8"/>
    <x v="1"/>
    <x v="1"/>
  </r>
  <r>
    <s v="2016-06-17"/>
    <s v="2016-07-25"/>
    <s v="2016-08-01"/>
    <s v="2016-08-01"/>
    <x v="12"/>
    <n v="45"/>
    <s v="SHANGHAI"/>
    <s v="FOB"/>
    <x v="0"/>
    <n v="0"/>
    <s v="FSCU4722490,TTNU5948650"/>
    <s v="RAILWAY"/>
    <s v="GDAŃSK"/>
    <s v="1"/>
    <s v="8343/2016/2"/>
    <n v="51"/>
    <s v="AW16"/>
    <s v="ANHUI TECHNOLOGY I/E"/>
    <s v="FCL"/>
    <m/>
    <n v="1"/>
    <n v="2713"/>
    <n v="0"/>
    <n v="2"/>
    <n v="0"/>
    <x v="0"/>
    <n v="42410"/>
    <n v="101.24"/>
    <x v="0"/>
    <n v="71"/>
    <n v="30"/>
    <x v="4"/>
    <x v="3"/>
  </r>
  <r>
    <s v="2016-06-17"/>
    <s v="2016-07-25"/>
    <s v="2016-08-01"/>
    <s v="2016-08-01"/>
    <x v="12"/>
    <n v="45"/>
    <s v="SHANGHAI"/>
    <s v="FOB"/>
    <x v="0"/>
    <n v="1"/>
    <s v="HLXU1122962"/>
    <s v="RAILWAY"/>
    <s v="GDAŃSK"/>
    <s v="1"/>
    <s v="3676/2016/1"/>
    <n v="52"/>
    <s v="AW16"/>
    <s v="EUMETEX COMPANY"/>
    <s v="CONSOLIDATION"/>
    <m/>
    <n v="1"/>
    <n v="266"/>
    <n v="1"/>
    <n v="0"/>
    <n v="0"/>
    <x v="1"/>
    <n v="2028"/>
    <n v="6.77"/>
    <x v="0"/>
    <n v="5"/>
    <n v="2"/>
    <x v="2"/>
    <x v="1"/>
  </r>
  <r>
    <s v="2016-06-17"/>
    <s v="2016-07-25"/>
    <s v="2016-08-01"/>
    <s v="2016-08-01"/>
    <x v="12"/>
    <n v="45"/>
    <s v="SHANGHAI"/>
    <s v="FOB"/>
    <x v="0"/>
    <n v="1"/>
    <m/>
    <s v="RAILWAY"/>
    <s v="GDAŃSK"/>
    <s v="1"/>
    <s v="5375/2016/1"/>
    <n v="52"/>
    <s v="AW16"/>
    <s v="TONGLU NINGHANG"/>
    <s v="CONSOLIDATION"/>
    <m/>
    <n v="1"/>
    <n v="525"/>
    <m/>
    <m/>
    <m/>
    <x v="0"/>
    <n v="7179"/>
    <n v="9.2899999999999991"/>
    <x v="0"/>
    <n v="7"/>
    <n v="3"/>
    <x v="2"/>
    <x v="1"/>
  </r>
  <r>
    <s v="2016-06-17"/>
    <s v="2016-07-25"/>
    <s v="2016-08-01"/>
    <s v="2016-08-01"/>
    <x v="12"/>
    <n v="45"/>
    <s v="SHANGHAI"/>
    <s v="FOB"/>
    <x v="0"/>
    <n v="1"/>
    <m/>
    <s v="RAILWAY"/>
    <s v="GDAŃSK"/>
    <s v="1"/>
    <s v="5878/2016/2"/>
    <n v="52"/>
    <s v="AW16"/>
    <s v="SHANGHAI QUEENSHOW"/>
    <s v="CONSOLIDATION"/>
    <m/>
    <n v="1"/>
    <n v="47"/>
    <m/>
    <m/>
    <m/>
    <x v="0"/>
    <n v="1850"/>
    <n v="2.38"/>
    <x v="0"/>
    <n v="2"/>
    <n v="1"/>
    <x v="2"/>
    <x v="1"/>
  </r>
  <r>
    <s v="2016-06-18"/>
    <s v="2016-07-25"/>
    <s v="2016-08-01"/>
    <s v="2016-08-01"/>
    <x v="7"/>
    <n v="44"/>
    <s v="NINGBO"/>
    <s v="FOB"/>
    <x v="0"/>
    <n v="0"/>
    <s v="BSIU4068650"/>
    <s v="RAILWAY"/>
    <s v="GDAŃSK"/>
    <s v="1"/>
    <s v="3520/2016/1"/>
    <n v="54"/>
    <s v="AW16"/>
    <s v="NINGBO YINZHOU VANDK"/>
    <s v="FCL"/>
    <m/>
    <n v="1"/>
    <n v="1462"/>
    <n v="0"/>
    <n v="1"/>
    <n v="0"/>
    <x v="2"/>
    <n v="19178"/>
    <n v="41.64"/>
    <x v="0"/>
    <n v="29"/>
    <n v="12"/>
    <x v="0"/>
    <x v="1"/>
  </r>
  <r>
    <s v="2016-06-19"/>
    <s v="2016-06-23"/>
    <s v="2016-07-01"/>
    <s v="2016-07-01"/>
    <x v="22"/>
    <n v="12"/>
    <s v="ŁÓDŹ"/>
    <s v="DDU"/>
    <x v="1"/>
    <n v="1"/>
    <s v="AIR"/>
    <s v="TRUCK"/>
    <s v="WARSZAWA"/>
    <s v="1"/>
    <s v="43186/2015/5"/>
    <n v="54"/>
    <s v="AW16"/>
    <s v="AZAD INT'L CLOTHING"/>
    <s v="AIR"/>
    <n v="1"/>
    <m/>
    <n v="1054"/>
    <n v="0"/>
    <n v="0"/>
    <n v="0"/>
    <x v="0"/>
    <n v="18571"/>
    <m/>
    <x v="5"/>
    <n v="0"/>
    <n v="0"/>
    <x v="2"/>
    <x v="1"/>
  </r>
  <r>
    <s v="2016-06-19"/>
    <s v="2016-06-23"/>
    <s v="2016-07-13"/>
    <s v="2016-07-13"/>
    <x v="22"/>
    <n v="24"/>
    <s v="ŁÓDŹ"/>
    <s v="DDU"/>
    <x v="1"/>
    <n v="1"/>
    <s v="AIR"/>
    <s v="TRUCK"/>
    <s v="WARSZAWA"/>
    <s v="1"/>
    <s v="42566/2015/4"/>
    <n v="54"/>
    <s v="AW16"/>
    <s v="REDWAN TEX&amp;APPARELS"/>
    <s v="AIR"/>
    <n v="1"/>
    <m/>
    <n v="646"/>
    <n v="0"/>
    <n v="0"/>
    <n v="0"/>
    <x v="0"/>
    <n v="11605"/>
    <n v="17.690000000000001"/>
    <x v="1"/>
    <n v="12"/>
    <n v="5"/>
    <x v="2"/>
    <x v="1"/>
  </r>
  <r>
    <s v="2016-06-19"/>
    <s v="2016-06-23"/>
    <s v="2016-08-01"/>
    <s v="2016-08-01"/>
    <x v="22"/>
    <n v="43"/>
    <s v="ŁÓDŹ"/>
    <s v="DDU"/>
    <x v="1"/>
    <n v="1"/>
    <s v="AIR"/>
    <s v="TRUCK"/>
    <s v="WARSZAWA"/>
    <s v="1"/>
    <s v="42566/2015/5"/>
    <n v="54"/>
    <s v="AW16"/>
    <s v="REDWAN TEX&amp;APPARELS"/>
    <s v="AIR"/>
    <n v="1"/>
    <m/>
    <n v="319"/>
    <n v="0"/>
    <n v="0"/>
    <n v="0"/>
    <x v="0"/>
    <n v="6650"/>
    <n v="12.34"/>
    <x v="1"/>
    <n v="9"/>
    <n v="4"/>
    <x v="2"/>
    <x v="1"/>
  </r>
  <r>
    <s v="2016-06-19"/>
    <s v="2016-06-27"/>
    <s v="2016-06-30"/>
    <s v="2016-06-30"/>
    <x v="42"/>
    <n v="11"/>
    <s v="ŁÓDŹ"/>
    <s v="DDU"/>
    <x v="1"/>
    <n v="1"/>
    <s v="AIR"/>
    <s v="TRUCK"/>
    <s v="WARSZAWA"/>
    <s v="1"/>
    <s v="20214/2015/5"/>
    <n v="54"/>
    <s v="SS16"/>
    <s v="LICHEE APPAREL (AGENT)"/>
    <s v="AIR"/>
    <n v="1"/>
    <m/>
    <n v="294"/>
    <n v="0"/>
    <n v="0"/>
    <n v="0"/>
    <x v="0"/>
    <n v="6020"/>
    <m/>
    <x v="2"/>
    <n v="0"/>
    <n v="0"/>
    <x v="2"/>
    <x v="1"/>
  </r>
  <r>
    <s v="2016-06-19"/>
    <s v="2016-06-27"/>
    <s v="2016-06-30"/>
    <s v="2016-06-30"/>
    <x v="42"/>
    <n v="11"/>
    <s v="ŁÓDŹ"/>
    <s v="DDU"/>
    <x v="1"/>
    <n v="1"/>
    <s v="AIR"/>
    <s v="TRUCK"/>
    <s v="WARSZAWA"/>
    <s v="1"/>
    <s v="716/2016/8"/>
    <n v="54"/>
    <s v="AW16"/>
    <s v="LICHEE APPAREL (AGENT)"/>
    <s v="AIR"/>
    <n v="1"/>
    <m/>
    <n v="579"/>
    <n v="0"/>
    <n v="0"/>
    <n v="0"/>
    <x v="0"/>
    <n v="11902"/>
    <m/>
    <x v="2"/>
    <n v="0"/>
    <n v="0"/>
    <x v="2"/>
    <x v="1"/>
  </r>
  <r>
    <s v="2016-06-19"/>
    <s v="2016-07-26"/>
    <s v="2016-08-01"/>
    <s v="2016-08-01"/>
    <x v="7"/>
    <n v="43"/>
    <s v="CHITTAGONG"/>
    <s v="FOB"/>
    <x v="0"/>
    <n v="0"/>
    <s v="DRYU4001060"/>
    <s v="RAILWAY"/>
    <s v="GDYNIA"/>
    <s v="1"/>
    <s v="574/2016/21"/>
    <n v="54"/>
    <s v="AW16"/>
    <s v="TRANSFIGURE CLOTHING (AGENT)"/>
    <s v="FCL"/>
    <m/>
    <n v="1"/>
    <n v="3004"/>
    <n v="0"/>
    <n v="1"/>
    <n v="0"/>
    <x v="2"/>
    <n v="59376"/>
    <n v="47.75"/>
    <x v="1"/>
    <n v="33"/>
    <n v="14"/>
    <x v="0"/>
    <x v="1"/>
  </r>
  <r>
    <s v="2016-06-20"/>
    <s v="2016-06-23"/>
    <s v="2016-07-01"/>
    <s v="2016-07-01"/>
    <x v="21"/>
    <n v="11"/>
    <s v="ŁÓDŹ"/>
    <s v="DDU"/>
    <x v="1"/>
    <n v="1"/>
    <s v="AIR"/>
    <s v="TRUCK"/>
    <s v="WARSZAWA"/>
    <s v="1"/>
    <s v="42575/2015/9"/>
    <n v="54"/>
    <s v="AW16"/>
    <s v="PADMA SATEL ARAB"/>
    <s v="AIR"/>
    <n v="1"/>
    <m/>
    <n v="431"/>
    <n v="0"/>
    <n v="0"/>
    <n v="0"/>
    <x v="0"/>
    <n v="5001"/>
    <n v="14.6"/>
    <x v="1"/>
    <n v="10"/>
    <n v="4"/>
    <x v="2"/>
    <x v="1"/>
  </r>
  <r>
    <s v="2016-06-20"/>
    <s v="2016-07-19"/>
    <s v="2016-07-25"/>
    <s v="2016-07-25"/>
    <x v="33"/>
    <n v="35"/>
    <s v="TUTICORIN"/>
    <s v="FOB"/>
    <x v="0"/>
    <n v="1"/>
    <s v="HLXU3113846"/>
    <s v="TRUCK"/>
    <s v="HAMBURG"/>
    <s v="1"/>
    <s v="43190/2015/9"/>
    <n v="54"/>
    <s v="AW16"/>
    <s v="BLOOM CLOTHING CO. (AGENT)"/>
    <s v="CONSOLIDATION"/>
    <m/>
    <n v="1"/>
    <n v="299"/>
    <n v="1"/>
    <n v="0"/>
    <n v="0"/>
    <x v="1"/>
    <n v="6368"/>
    <n v="3.18"/>
    <x v="2"/>
    <n v="2"/>
    <n v="1"/>
    <x v="2"/>
    <x v="1"/>
  </r>
  <r>
    <s v="2016-06-20"/>
    <s v="2016-07-19"/>
    <s v="2016-07-25"/>
    <s v="2016-07-25"/>
    <x v="33"/>
    <n v="35"/>
    <s v="TUTICORIN"/>
    <s v="FOB"/>
    <x v="0"/>
    <n v="1"/>
    <m/>
    <s v="TRUCK"/>
    <s v="HAMBURG"/>
    <s v="1"/>
    <s v="716/2016/9"/>
    <n v="54"/>
    <s v="AW16"/>
    <s v="LICHEE APPAREL (AGENT)"/>
    <s v="CONSOLIDATION"/>
    <m/>
    <n v="1"/>
    <n v="1367"/>
    <m/>
    <m/>
    <m/>
    <x v="0"/>
    <n v="25772"/>
    <n v="27.26"/>
    <x v="2"/>
    <n v="19"/>
    <n v="8"/>
    <x v="1"/>
    <x v="1"/>
  </r>
  <r>
    <s v="2016-06-20"/>
    <s v="2016-07-22"/>
    <s v="2016-07-27"/>
    <s v="2016-07-27"/>
    <x v="0"/>
    <n v="37"/>
    <s v="NINGBO"/>
    <s v="FOB"/>
    <x v="0"/>
    <n v="0"/>
    <s v="MRKU3926024,MSKU0078262,MSKU1285758"/>
    <s v="TRUCK"/>
    <s v="GDAŃSK"/>
    <s v="1"/>
    <s v="577/2016/12"/>
    <n v="54"/>
    <s v="AW16"/>
    <s v="NINGBO MIAORUI"/>
    <s v="FCL"/>
    <m/>
    <n v="1"/>
    <n v="3357"/>
    <n v="0"/>
    <n v="0"/>
    <n v="3"/>
    <x v="0"/>
    <n v="60711"/>
    <n v="195.65"/>
    <x v="0"/>
    <n v="137"/>
    <n v="59"/>
    <x v="3"/>
    <x v="2"/>
  </r>
  <r>
    <s v="2016-06-20"/>
    <s v="2016-07-22"/>
    <s v="2016-07-28"/>
    <s v="2016-07-28"/>
    <x v="0"/>
    <n v="38"/>
    <s v="NINGBO"/>
    <s v="FOB"/>
    <x v="0"/>
    <n v="0"/>
    <s v="BMOU4160797,MRKU4423426,MSKU1694180,MSKU8216624"/>
    <s v="TRUCK"/>
    <s v="GDAŃSK"/>
    <s v="1"/>
    <s v="577/2016/11"/>
    <n v="54"/>
    <s v="AW16"/>
    <s v="NINGBO MIAORUI"/>
    <s v="FCL"/>
    <m/>
    <n v="1"/>
    <n v="5861"/>
    <n v="0"/>
    <n v="0"/>
    <n v="4"/>
    <x v="0"/>
    <n v="112832"/>
    <n v="258"/>
    <x v="0"/>
    <n v="181"/>
    <n v="77"/>
    <x v="3"/>
    <x v="2"/>
  </r>
  <r>
    <s v="2016-06-20"/>
    <s v="2016-07-22"/>
    <s v="2016-07-29"/>
    <s v="2016-07-29"/>
    <x v="0"/>
    <n v="39"/>
    <s v="NINGBO"/>
    <s v="FOB"/>
    <x v="0"/>
    <n v="0"/>
    <s v="BSIU9015610,MRKU3629177,MSKU1113882,TCKU9641705"/>
    <s v="TRUCK"/>
    <s v="GDAŃSK"/>
    <s v="1"/>
    <s v="61863/AW16/2"/>
    <n v="54"/>
    <s v="AW16"/>
    <s v="NINGBO JAGOO TRADING"/>
    <s v="FCL"/>
    <m/>
    <n v="1"/>
    <n v="4380"/>
    <n v="0"/>
    <n v="4"/>
    <n v="0"/>
    <x v="0"/>
    <n v="55386"/>
    <n v="225.78"/>
    <x v="0"/>
    <n v="158"/>
    <n v="68"/>
    <x v="3"/>
    <x v="2"/>
  </r>
  <r>
    <s v="2016-06-21"/>
    <s v="2016-06-26"/>
    <s v="2016-08-01"/>
    <s v="2016-08-01"/>
    <x v="20"/>
    <n v="41"/>
    <s v="ŁÓDŹ"/>
    <s v="DDU"/>
    <x v="1"/>
    <n v="1"/>
    <s v="AIR"/>
    <s v="TRUCK"/>
    <s v="WARSZAWA"/>
    <s v="1"/>
    <s v="42566/2015/2"/>
    <n v="54"/>
    <s v="AW16"/>
    <s v="REDWAN TEX&amp;APPARELS"/>
    <s v="AIR"/>
    <n v="1"/>
    <m/>
    <n v="293"/>
    <n v="0"/>
    <n v="0"/>
    <n v="0"/>
    <x v="0"/>
    <n v="4724"/>
    <m/>
    <x v="1"/>
    <n v="0"/>
    <n v="0"/>
    <x v="2"/>
    <x v="1"/>
  </r>
  <r>
    <s v="2016-06-21"/>
    <s v="2016-06-28"/>
    <s v="2016-07-05"/>
    <s v="2016-07-05"/>
    <x v="26"/>
    <n v="14"/>
    <s v="ŁÓDŹ"/>
    <s v="DDU"/>
    <x v="1"/>
    <n v="1"/>
    <s v="AIR"/>
    <s v="TRUCK"/>
    <s v="WARSZAWA"/>
    <s v="1"/>
    <s v="278/2016/2"/>
    <n v="54"/>
    <s v="AW16"/>
    <s v="XIAMEN KINGLAND"/>
    <s v="AIR"/>
    <n v="1"/>
    <m/>
    <n v="364"/>
    <n v="0"/>
    <n v="0"/>
    <n v="0"/>
    <x v="0"/>
    <n v="4294"/>
    <m/>
    <x v="0"/>
    <n v="0"/>
    <n v="0"/>
    <x v="2"/>
    <x v="1"/>
  </r>
  <r>
    <s v="2016-06-21"/>
    <s v="2016-08-17"/>
    <s v="2016-08-29"/>
    <s v="2016-08-29"/>
    <x v="47"/>
    <n v="69"/>
    <s v="CHITTAGONG"/>
    <s v="FOB"/>
    <x v="0"/>
    <n v="1"/>
    <s v="PONU1889670"/>
    <s v="RAILWAY"/>
    <s v="KOPER"/>
    <s v="1"/>
    <s v="43188/2015/14"/>
    <n v="54"/>
    <s v="AW16"/>
    <s v="FASHION WEAR INT'L (AGENT)"/>
    <s v="CONSOLIDATION"/>
    <m/>
    <n v="1"/>
    <n v="400"/>
    <n v="0"/>
    <n v="1"/>
    <n v="0"/>
    <x v="2"/>
    <n v="8346"/>
    <n v="12.71"/>
    <x v="1"/>
    <n v="9"/>
    <n v="4"/>
    <x v="2"/>
    <x v="1"/>
  </r>
  <r>
    <s v="2016-06-21"/>
    <s v="2016-08-17"/>
    <s v="2016-08-29"/>
    <s v="2016-08-29"/>
    <x v="47"/>
    <n v="69"/>
    <s v="CHITTAGONG"/>
    <s v="FOB"/>
    <x v="0"/>
    <n v="1"/>
    <m/>
    <s v="RAILWAY"/>
    <s v="KOPER"/>
    <s v="1"/>
    <s v="574/2016/19"/>
    <n v="54"/>
    <s v="AW16"/>
    <s v="TRANSFIGURE CLOTHING (AGENT)"/>
    <s v="CONSOLIDATION"/>
    <m/>
    <n v="1"/>
    <n v="520"/>
    <m/>
    <m/>
    <m/>
    <x v="0"/>
    <n v="9635"/>
    <n v="9.35"/>
    <x v="1"/>
    <n v="7"/>
    <n v="3"/>
    <x v="2"/>
    <x v="1"/>
  </r>
  <r>
    <s v="2016-06-21"/>
    <s v="2016-08-17"/>
    <s v="2016-08-29"/>
    <s v="2016-08-29"/>
    <x v="47"/>
    <n v="69"/>
    <s v="CHITTAGONG"/>
    <s v="FOB"/>
    <x v="0"/>
    <n v="1"/>
    <m/>
    <s v="RAILWAY"/>
    <s v="KOPER"/>
    <s v="1"/>
    <s v="574/2016/20"/>
    <n v="54"/>
    <s v="AW16"/>
    <s v="TRANSFIGURE CLOTHING (AGENT)"/>
    <s v="CONSOLIDATION"/>
    <m/>
    <n v="1"/>
    <n v="845"/>
    <m/>
    <m/>
    <m/>
    <x v="0"/>
    <n v="14946"/>
    <n v="7.52"/>
    <x v="1"/>
    <n v="5"/>
    <n v="2"/>
    <x v="2"/>
    <x v="1"/>
  </r>
  <r>
    <s v="2016-06-21"/>
    <s v="2016-08-17"/>
    <s v="2016-08-29"/>
    <s v="2016-08-29"/>
    <x v="47"/>
    <n v="69"/>
    <s v="CHITTAGONG"/>
    <s v="FOB"/>
    <x v="0"/>
    <n v="1"/>
    <m/>
    <s v="RAILWAY"/>
    <s v="KOPER"/>
    <s v="1"/>
    <s v="702/2016/1"/>
    <n v="52"/>
    <s v="AW16"/>
    <s v="TEXZAM INTERNATIONAL (AGENT)"/>
    <s v="CONSOLIDATION"/>
    <m/>
    <n v="1"/>
    <n v="1801"/>
    <m/>
    <m/>
    <m/>
    <x v="0"/>
    <n v="27800"/>
    <n v="14.98"/>
    <x v="1"/>
    <n v="10"/>
    <n v="4"/>
    <x v="2"/>
    <x v="1"/>
  </r>
  <r>
    <s v="2016-06-22"/>
    <s v="2016-06-24"/>
    <s v="2016-06-28"/>
    <s v="2016-06-28"/>
    <x v="19"/>
    <n v="6"/>
    <s v="ŁÓDŹ"/>
    <s v="DDU"/>
    <x v="1"/>
    <n v="1"/>
    <s v="AIR"/>
    <s v="TRUCK"/>
    <s v="FRANKFURT"/>
    <s v="1"/>
    <s v="921/2016/1"/>
    <n v="54"/>
    <s v="AW16"/>
    <s v="RVEE"/>
    <s v="AIR"/>
    <n v="1"/>
    <m/>
    <n v="309"/>
    <n v="0"/>
    <n v="0"/>
    <n v="0"/>
    <x v="0"/>
    <n v="9201"/>
    <n v="5.96"/>
    <x v="2"/>
    <n v="4"/>
    <n v="2"/>
    <x v="2"/>
    <x v="1"/>
  </r>
  <r>
    <s v="2016-06-22"/>
    <s v="2016-07-22"/>
    <s v="2016-07-28"/>
    <s v="2016-07-28"/>
    <x v="4"/>
    <n v="36"/>
    <s v="YANTIAN"/>
    <s v="FOB"/>
    <x v="0"/>
    <n v="0"/>
    <s v="MSKU6983015"/>
    <s v="TRUCK"/>
    <s v="GDAŃSK"/>
    <s v="1"/>
    <s v="7665/2016/2"/>
    <n v="51"/>
    <s v="AW16"/>
    <s v="EUROSHINE COMPANY"/>
    <s v="FCL"/>
    <m/>
    <n v="1"/>
    <n v="978"/>
    <n v="0"/>
    <n v="1"/>
    <n v="0"/>
    <x v="2"/>
    <n v="13075"/>
    <n v="31.57"/>
    <x v="0"/>
    <n v="22"/>
    <n v="9"/>
    <x v="1"/>
    <x v="1"/>
  </r>
  <r>
    <s v="2016-06-22"/>
    <s v="2016-07-22"/>
    <s v="2016-07-29"/>
    <s v="2016-07-29"/>
    <x v="4"/>
    <n v="37"/>
    <s v="YANTIAN"/>
    <s v="FOB"/>
    <x v="0"/>
    <n v="1"/>
    <s v="LCL"/>
    <s v="RAILWAY"/>
    <s v="GDAŃSK"/>
    <s v="1"/>
    <s v="8298/2016/4"/>
    <n v="51"/>
    <s v="AW16"/>
    <s v="EASTERN CHARM LIMITD"/>
    <s v="LCL"/>
    <m/>
    <n v="1"/>
    <n v="185"/>
    <n v="0"/>
    <n v="0"/>
    <n v="0"/>
    <x v="0"/>
    <n v="1950"/>
    <n v="11.93"/>
    <x v="0"/>
    <n v="8"/>
    <n v="4"/>
    <x v="2"/>
    <x v="1"/>
  </r>
  <r>
    <s v="2016-06-22"/>
    <s v="2016-07-24"/>
    <s v="2016-07-27"/>
    <s v="2016-07-27"/>
    <x v="0"/>
    <n v="35"/>
    <s v="TUTICORIN"/>
    <s v="FOB"/>
    <x v="0"/>
    <n v="0"/>
    <s v="HLXU3417427"/>
    <s v="TRUCK"/>
    <s v="HAMBURG"/>
    <s v="1"/>
    <s v="43190/2015/10"/>
    <n v="54"/>
    <s v="AW16"/>
    <s v="BLOOM CLOTHING CO. (AGENT)"/>
    <s v="FCL"/>
    <m/>
    <n v="1"/>
    <n v="588"/>
    <n v="1"/>
    <n v="0"/>
    <n v="0"/>
    <x v="1"/>
    <n v="9639"/>
    <n v="16.079999999999998"/>
    <x v="2"/>
    <n v="11"/>
    <n v="5"/>
    <x v="2"/>
    <x v="1"/>
  </r>
  <r>
    <s v="2016-06-22"/>
    <s v="2016-07-28"/>
    <s v="2016-08-02"/>
    <s v="2016-08-02"/>
    <x v="5"/>
    <n v="41"/>
    <s v="TUTICORIN"/>
    <s v="FOB"/>
    <x v="0"/>
    <n v="0"/>
    <s v="POCU0402188"/>
    <s v="RAILWAY"/>
    <s v="GDAŃSK"/>
    <s v="1"/>
    <s v="43190/2015/3"/>
    <n v="54"/>
    <s v="AW16"/>
    <s v="BLOOM CLOTHING CO. (AGENT)"/>
    <s v="FCL"/>
    <m/>
    <n v="1"/>
    <n v="1075"/>
    <n v="1"/>
    <n v="0"/>
    <n v="0"/>
    <x v="1"/>
    <n v="21100"/>
    <n v="14.07"/>
    <x v="2"/>
    <n v="10"/>
    <n v="4"/>
    <x v="2"/>
    <x v="1"/>
  </r>
  <r>
    <s v="2016-06-22"/>
    <s v="2016-08-02"/>
    <s v="2016-08-05"/>
    <s v="2016-08-05"/>
    <x v="17"/>
    <n v="44"/>
    <s v="CHITTAGONG"/>
    <s v="FOB"/>
    <x v="0"/>
    <n v="1"/>
    <s v="HLXU6513574"/>
    <s v="TRUCK"/>
    <s v="GDYNIA"/>
    <s v="1"/>
    <s v="43189/2015/8"/>
    <n v="54"/>
    <s v="AW16"/>
    <s v="SAILOR MOON CLOTHING LTD (AGENT)"/>
    <s v="CONSOLIDATION"/>
    <m/>
    <n v="1"/>
    <n v="1207"/>
    <n v="0"/>
    <n v="0"/>
    <n v="1"/>
    <x v="0"/>
    <n v="17384"/>
    <n v="34.770000000000003"/>
    <x v="1"/>
    <n v="24"/>
    <n v="10"/>
    <x v="1"/>
    <x v="1"/>
  </r>
  <r>
    <s v="2016-06-22"/>
    <s v="2016-08-02"/>
    <s v="2016-08-05"/>
    <s v="2016-08-05"/>
    <x v="17"/>
    <n v="44"/>
    <s v="CHITTAGONG"/>
    <s v="FOB"/>
    <x v="0"/>
    <n v="1"/>
    <m/>
    <s v="TRUCK"/>
    <s v="GDYNIA"/>
    <s v="1"/>
    <s v="574/2016/22"/>
    <n v="54"/>
    <s v="AW16"/>
    <s v="TRANSFIGURE CLOTHING (AGENT)"/>
    <s v="CONSOLIDATION"/>
    <m/>
    <n v="1"/>
    <n v="2558"/>
    <m/>
    <m/>
    <m/>
    <x v="0"/>
    <n v="50941"/>
    <n v="34.85"/>
    <x v="1"/>
    <n v="24"/>
    <n v="10"/>
    <x v="1"/>
    <x v="1"/>
  </r>
  <r>
    <s v="2016-06-23"/>
    <s v="2016-06-26"/>
    <s v="2016-07-12"/>
    <s v="2016-07-12"/>
    <x v="21"/>
    <n v="19"/>
    <s v="ŁÓDŹ"/>
    <s v="DDU"/>
    <x v="1"/>
    <n v="1"/>
    <s v="AIR"/>
    <s v="TRUCK"/>
    <s v="WARSZAWA"/>
    <s v="1"/>
    <s v="43187/2015/6"/>
    <n v="54"/>
    <s v="AW16"/>
    <s v="DAZ INTERNATIONAL (AGENT)"/>
    <s v="AIR"/>
    <n v="1"/>
    <m/>
    <n v="789"/>
    <n v="0"/>
    <n v="0"/>
    <n v="0"/>
    <x v="0"/>
    <n v="18249"/>
    <m/>
    <x v="1"/>
    <n v="0"/>
    <n v="0"/>
    <x v="2"/>
    <x v="1"/>
  </r>
  <r>
    <s v="2016-06-23"/>
    <s v="2016-06-26"/>
    <s v="2016-07-12"/>
    <s v="2016-07-12"/>
    <x v="21"/>
    <n v="19"/>
    <s v="ŁÓDŹ"/>
    <s v="DDU"/>
    <x v="1"/>
    <n v="1"/>
    <s v="AIR"/>
    <s v="TRUCK"/>
    <s v="WARSZAWA"/>
    <s v="1"/>
    <s v="697/2016/14"/>
    <n v="54"/>
    <s v="AW16"/>
    <s v="TEXZAM INTERNATIONAL (AGENT)"/>
    <s v="AIR"/>
    <n v="1"/>
    <m/>
    <n v="311"/>
    <n v="0"/>
    <n v="0"/>
    <n v="0"/>
    <x v="0"/>
    <n v="3080"/>
    <m/>
    <x v="1"/>
    <n v="0"/>
    <n v="0"/>
    <x v="2"/>
    <x v="1"/>
  </r>
  <r>
    <s v="2016-06-23"/>
    <s v="2016-07-30"/>
    <s v="2016-08-10"/>
    <s v="2016-08-10"/>
    <x v="7"/>
    <n v="48"/>
    <s v="CHITTAGONG"/>
    <s v="FOB"/>
    <x v="0"/>
    <n v="0"/>
    <s v="MRKU7973874"/>
    <s v="RAILWAY"/>
    <s v="GDAŃSK"/>
    <s v="1"/>
    <s v="697/2016/2"/>
    <n v="54"/>
    <s v="AW16"/>
    <s v="TEXZAM INTERNATIONAL (AGENT)"/>
    <s v="FCL"/>
    <m/>
    <n v="1"/>
    <n v="552"/>
    <n v="1"/>
    <n v="0"/>
    <n v="0"/>
    <x v="1"/>
    <n v="9777"/>
    <n v="23.39"/>
    <x v="1"/>
    <n v="16"/>
    <n v="7"/>
    <x v="1"/>
    <x v="1"/>
  </r>
  <r>
    <s v="2016-06-23"/>
    <s v="2016-07-30"/>
    <s v="2016-08-17"/>
    <s v="2016-08-17"/>
    <x v="7"/>
    <n v="55"/>
    <s v="CHITTAGONG"/>
    <s v="FOB"/>
    <x v="0"/>
    <n v="1"/>
    <s v="PONU7930236"/>
    <s v="RAILWAY"/>
    <s v="GDAŃSK"/>
    <s v="1"/>
    <s v="1019/2016/11"/>
    <n v="54"/>
    <s v="AW16"/>
    <s v="TEX FASHION GLOBAL (AGENT)"/>
    <s v="CONSOLIDATION"/>
    <m/>
    <n v="1"/>
    <n v="378"/>
    <n v="0"/>
    <n v="0"/>
    <n v="1"/>
    <x v="0"/>
    <n v="5855"/>
    <n v="15.76"/>
    <x v="1"/>
    <n v="11"/>
    <n v="5"/>
    <x v="2"/>
    <x v="1"/>
  </r>
  <r>
    <s v="2016-06-23"/>
    <s v="2016-07-30"/>
    <s v="2016-08-17"/>
    <s v="2016-08-17"/>
    <x v="7"/>
    <n v="55"/>
    <s v="CHITTAGONG"/>
    <s v="FOB"/>
    <x v="0"/>
    <n v="1"/>
    <m/>
    <s v="RAILWAY"/>
    <s v="GDAŃSK"/>
    <s v="1"/>
    <s v="568/2016/15"/>
    <n v="54"/>
    <s v="AW16"/>
    <s v="FAIR TRADE INT'L (AGENT)"/>
    <s v="CONSOLIDATION"/>
    <m/>
    <n v="1"/>
    <n v="2027"/>
    <m/>
    <m/>
    <m/>
    <x v="0"/>
    <n v="40938"/>
    <n v="33.51"/>
    <x v="1"/>
    <n v="23"/>
    <n v="10"/>
    <x v="1"/>
    <x v="1"/>
  </r>
  <r>
    <s v="2016-06-23"/>
    <s v="2016-07-30"/>
    <s v="2016-08-17"/>
    <s v="2016-08-17"/>
    <x v="7"/>
    <n v="55"/>
    <s v="CHITTAGONG"/>
    <s v="FOB"/>
    <x v="0"/>
    <n v="1"/>
    <m/>
    <s v="RAILWAY"/>
    <s v="GDAŃSK"/>
    <s v="1"/>
    <s v="571/2016/3"/>
    <n v="54"/>
    <s v="AW16"/>
    <s v="FASHIONTEX (AGENT)"/>
    <s v="CONSOLIDATION"/>
    <m/>
    <n v="1"/>
    <n v="994"/>
    <m/>
    <m/>
    <m/>
    <x v="0"/>
    <n v="15125"/>
    <n v="20.73"/>
    <x v="1"/>
    <n v="15"/>
    <n v="6"/>
    <x v="1"/>
    <x v="1"/>
  </r>
  <r>
    <s v="2016-06-24"/>
    <s v="2016-08-03"/>
    <s v="2016-08-08"/>
    <s v="2016-08-08"/>
    <x v="13"/>
    <n v="45"/>
    <s v="SHANGHAI"/>
    <s v="FOB"/>
    <x v="0"/>
    <n v="0"/>
    <s v="FSCU8940119,SEGU5768156,SEGU5768670"/>
    <s v="RAILWAY"/>
    <s v="GDAŃSK"/>
    <s v="1"/>
    <s v="43063/2015/3"/>
    <n v="52"/>
    <s v="AW16"/>
    <s v="SUZHOU QINJIAN I/E"/>
    <s v="FCL"/>
    <m/>
    <n v="1"/>
    <n v="11325"/>
    <n v="0"/>
    <n v="0"/>
    <n v="3"/>
    <x v="0"/>
    <n v="166098"/>
    <n v="174.15"/>
    <x v="0"/>
    <n v="122"/>
    <n v="52"/>
    <x v="3"/>
    <x v="2"/>
  </r>
  <r>
    <s v="2016-06-24"/>
    <s v="2016-08-03"/>
    <s v="2016-08-09"/>
    <s v="2016-08-09"/>
    <x v="13"/>
    <n v="46"/>
    <s v="SHANGHAI"/>
    <s v="FOB"/>
    <x v="0"/>
    <n v="0"/>
    <s v="CAIU8078100,DFSU7492523,FSCU8905864,FSCU8911086,FSCU8912950,HLXU5128948,HLXU5285588,HLXU8116350,SEGU5769867,TGHU4818482"/>
    <s v="RAILWAY"/>
    <s v="GDAŃSK"/>
    <s v="1"/>
    <s v="275/2016/3"/>
    <n v="54"/>
    <s v="AW16"/>
    <s v="SUMEC TEXTILE"/>
    <s v="FCL"/>
    <m/>
    <n v="1"/>
    <n v="6227"/>
    <n v="0"/>
    <n v="3"/>
    <n v="7"/>
    <x v="0"/>
    <n v="62883"/>
    <n v="586.37"/>
    <x v="0"/>
    <n v="410"/>
    <n v="176"/>
    <x v="3"/>
    <x v="5"/>
  </r>
  <r>
    <s v="2016-06-24"/>
    <s v="2016-08-03"/>
    <s v="2016-08-10"/>
    <s v="2016-08-10"/>
    <x v="13"/>
    <n v="47"/>
    <s v="SHANGHAI"/>
    <s v="FOB"/>
    <x v="0"/>
    <n v="0"/>
    <s v="NYKU8020872"/>
    <s v="RAILWAY"/>
    <s v="GDAŃSK"/>
    <s v="1"/>
    <s v="588/2016/3"/>
    <n v="52"/>
    <s v="AW16"/>
    <s v="BRIGHT SHOW INT.LTD"/>
    <s v="FCL"/>
    <m/>
    <n v="1"/>
    <n v="2609"/>
    <n v="0"/>
    <n v="1"/>
    <n v="0"/>
    <x v="2"/>
    <n v="35398"/>
    <n v="34.659999999999997"/>
    <x v="0"/>
    <n v="24"/>
    <n v="10"/>
    <x v="1"/>
    <x v="1"/>
  </r>
  <r>
    <s v="2016-06-24"/>
    <s v="2016-08-03"/>
    <s v="2016-08-10"/>
    <s v="2016-08-10"/>
    <x v="13"/>
    <n v="47"/>
    <s v="SHANGHAI"/>
    <s v="FOB"/>
    <x v="0"/>
    <n v="1"/>
    <s v="AMFU8788886"/>
    <s v="RAILWAY"/>
    <s v="GDAŃSK"/>
    <s v="1"/>
    <s v="1305/2016/2"/>
    <n v="52"/>
    <s v="AW16"/>
    <s v="SHANGHAI BOSUN"/>
    <s v="CONSOLIDATION"/>
    <m/>
    <n v="1"/>
    <n v="517"/>
    <n v="0"/>
    <n v="0"/>
    <n v="1"/>
    <x v="0"/>
    <n v="6400"/>
    <n v="6.68"/>
    <x v="0"/>
    <n v="5"/>
    <n v="2"/>
    <x v="2"/>
    <x v="1"/>
  </r>
  <r>
    <s v="2016-06-24"/>
    <s v="2016-08-03"/>
    <s v="2016-08-10"/>
    <s v="2016-08-10"/>
    <x v="13"/>
    <n v="47"/>
    <s v="SHANGHAI"/>
    <s v="FOB"/>
    <x v="0"/>
    <n v="1"/>
    <m/>
    <s v="RAILWAY"/>
    <s v="GDAŃSK"/>
    <s v="1"/>
    <s v="285/2016/2"/>
    <n v="54"/>
    <s v="AW16"/>
    <s v="JIANGSU SAINTEK"/>
    <s v="CONSOLIDATION"/>
    <m/>
    <n v="1"/>
    <n v="326"/>
    <m/>
    <m/>
    <m/>
    <x v="0"/>
    <n v="2722"/>
    <n v="21.7"/>
    <x v="0"/>
    <n v="15"/>
    <n v="7"/>
    <x v="1"/>
    <x v="1"/>
  </r>
  <r>
    <s v="2016-06-24"/>
    <s v="2016-08-03"/>
    <s v="2016-08-10"/>
    <s v="2016-08-10"/>
    <x v="13"/>
    <n v="47"/>
    <s v="SHANGHAI"/>
    <s v="FOB"/>
    <x v="0"/>
    <n v="1"/>
    <m/>
    <s v="RAILWAY"/>
    <s v="GDAŃSK"/>
    <s v="1"/>
    <s v="4165/2016/1"/>
    <n v="54"/>
    <s v="AW16"/>
    <s v="ANHUI SUNNY FASHION"/>
    <s v="CONSOLIDATION"/>
    <m/>
    <n v="1"/>
    <n v="437"/>
    <m/>
    <m/>
    <m/>
    <x v="0"/>
    <n v="4050"/>
    <n v="36.42"/>
    <x v="0"/>
    <n v="25"/>
    <n v="11"/>
    <x v="1"/>
    <x v="1"/>
  </r>
  <r>
    <s v="2016-06-24"/>
    <s v="2016-08-03"/>
    <s v="2016-08-10"/>
    <s v="2016-08-10"/>
    <x v="13"/>
    <n v="47"/>
    <s v="SHANGHAI"/>
    <s v="FOB"/>
    <x v="0"/>
    <n v="1"/>
    <s v="CPSU4017196"/>
    <s v="RAILWAY"/>
    <s v="GDAŃSK"/>
    <s v="1"/>
    <s v="1071/2016/6"/>
    <n v="52"/>
    <s v="AW16"/>
    <s v="ZHENJIANG S&amp;C"/>
    <s v="CONSOLIDATION"/>
    <m/>
    <n v="1"/>
    <n v="1174"/>
    <n v="0"/>
    <n v="1"/>
    <n v="0"/>
    <x v="2"/>
    <n v="15821"/>
    <n v="31.46"/>
    <x v="0"/>
    <n v="22"/>
    <n v="9"/>
    <x v="1"/>
    <x v="1"/>
  </r>
  <r>
    <s v="2016-06-24"/>
    <s v="2016-08-03"/>
    <s v="2016-08-10"/>
    <s v="2016-08-10"/>
    <x v="13"/>
    <n v="47"/>
    <s v="SHANGHAI"/>
    <s v="FOB"/>
    <x v="0"/>
    <n v="1"/>
    <m/>
    <s v="RAILWAY"/>
    <s v="GDAŃSK"/>
    <s v="1"/>
    <s v="1799/2016/6"/>
    <n v="52"/>
    <s v="AW16"/>
    <s v="HAILI ACCESSORIES"/>
    <s v="CONSOLIDATION"/>
    <m/>
    <n v="1"/>
    <n v="113"/>
    <m/>
    <m/>
    <m/>
    <x v="0"/>
    <n v="7452"/>
    <n v="8.6199999999999992"/>
    <x v="0"/>
    <n v="6"/>
    <n v="3"/>
    <x v="2"/>
    <x v="1"/>
  </r>
  <r>
    <s v="2016-06-24"/>
    <s v="2016-08-03"/>
    <s v="2016-08-10"/>
    <s v="2016-08-10"/>
    <x v="13"/>
    <n v="47"/>
    <s v="SHANGHAI"/>
    <s v="FOB"/>
    <x v="0"/>
    <n v="1"/>
    <m/>
    <s v="RAILWAY"/>
    <s v="GDAŃSK"/>
    <s v="1"/>
    <s v="287/2016/2"/>
    <n v="54"/>
    <s v="AW16"/>
    <s v="HANGZHOU EAST CO LTD"/>
    <s v="CONSOLIDATION"/>
    <m/>
    <n v="1"/>
    <n v="635"/>
    <m/>
    <m/>
    <m/>
    <x v="0"/>
    <n v="8298"/>
    <n v="15.62"/>
    <x v="0"/>
    <n v="11"/>
    <n v="5"/>
    <x v="2"/>
    <x v="1"/>
  </r>
  <r>
    <s v="2016-06-25"/>
    <s v="2016-06-27"/>
    <s v="2016-07-11"/>
    <s v="2016-07-11"/>
    <x v="19"/>
    <n v="16"/>
    <s v="ŁÓDŹ"/>
    <s v="DDU"/>
    <x v="1"/>
    <n v="1"/>
    <s v="AIR"/>
    <s v="TRUCK"/>
    <s v="WARSZAWA"/>
    <s v="1"/>
    <s v="42575/2015/1"/>
    <n v="54"/>
    <s v="AW16"/>
    <s v="PADMA SATEL ARAB"/>
    <s v="AIR"/>
    <n v="1"/>
    <m/>
    <n v="1082"/>
    <n v="0"/>
    <n v="0"/>
    <n v="0"/>
    <x v="0"/>
    <n v="14907"/>
    <n v="24.28"/>
    <x v="1"/>
    <n v="17"/>
    <n v="7"/>
    <x v="1"/>
    <x v="1"/>
  </r>
  <r>
    <s v="2016-06-25"/>
    <s v="2016-06-27"/>
    <s v="2016-07-11"/>
    <s v="2016-07-11"/>
    <x v="19"/>
    <n v="16"/>
    <s v="ŁÓDŹ"/>
    <s v="DDU"/>
    <x v="1"/>
    <n v="1"/>
    <s v="AIR"/>
    <s v="TRUCK"/>
    <s v="WARSZAWA"/>
    <s v="1"/>
    <s v="42575/2015/10"/>
    <n v="54"/>
    <s v="AW16"/>
    <s v="PADMA SATEL ARAB"/>
    <s v="AIR"/>
    <n v="1"/>
    <m/>
    <n v="955"/>
    <n v="0"/>
    <n v="0"/>
    <n v="0"/>
    <x v="0"/>
    <n v="12491"/>
    <n v="23.87"/>
    <x v="1"/>
    <n v="17"/>
    <n v="7"/>
    <x v="1"/>
    <x v="1"/>
  </r>
  <r>
    <s v="2016-06-25"/>
    <s v="2016-06-27"/>
    <s v="2016-07-11"/>
    <s v="2016-07-11"/>
    <x v="19"/>
    <n v="16"/>
    <s v="ŁÓDŹ"/>
    <s v="DDU"/>
    <x v="1"/>
    <n v="1"/>
    <s v="AIR"/>
    <s v="TRUCK"/>
    <s v="WARSZAWA"/>
    <s v="1"/>
    <s v="42575/2015/8"/>
    <n v="54"/>
    <s v="AW16"/>
    <s v="PADMA SATEL ARAB"/>
    <s v="AIR"/>
    <n v="1"/>
    <m/>
    <n v="413"/>
    <n v="0"/>
    <n v="0"/>
    <n v="0"/>
    <x v="0"/>
    <n v="5864"/>
    <n v="10.77"/>
    <x v="1"/>
    <n v="8"/>
    <n v="3"/>
    <x v="2"/>
    <x v="1"/>
  </r>
  <r>
    <s v="2016-06-25"/>
    <s v="2016-06-28"/>
    <s v="2016-07-07"/>
    <s v="2016-07-07"/>
    <x v="21"/>
    <n v="12"/>
    <s v="ŁÓDŹ"/>
    <s v="DDU"/>
    <x v="1"/>
    <n v="1"/>
    <s v="AIR"/>
    <s v="TRUCK"/>
    <s v="WARSZAWA"/>
    <s v="1"/>
    <s v="688/2016/7"/>
    <n v="54"/>
    <s v="AW16"/>
    <s v="SANGOTRA FASHIONS"/>
    <s v="AIR"/>
    <n v="1"/>
    <m/>
    <n v="321"/>
    <n v="0"/>
    <n v="0"/>
    <n v="0"/>
    <x v="0"/>
    <n v="3601"/>
    <m/>
    <x v="2"/>
    <n v="0"/>
    <n v="0"/>
    <x v="2"/>
    <x v="1"/>
  </r>
  <r>
    <s v="2016-06-25"/>
    <s v="2016-06-29"/>
    <s v="2016-07-07"/>
    <s v="2016-07-07"/>
    <x v="22"/>
    <n v="12"/>
    <s v="ŁÓDŹ"/>
    <s v="DDU"/>
    <x v="1"/>
    <n v="1"/>
    <s v="AIR"/>
    <s v="TRUCK"/>
    <s v="WARSZAWA"/>
    <s v="1"/>
    <s v="43188/2015/15"/>
    <n v="54"/>
    <s v="AW16"/>
    <s v="FASHION WEAR INT'L (AGENT)"/>
    <s v="AIR"/>
    <n v="1"/>
    <m/>
    <n v="1482"/>
    <n v="0"/>
    <n v="0"/>
    <n v="0"/>
    <x v="0"/>
    <n v="34010"/>
    <n v="29.53"/>
    <x v="1"/>
    <n v="21"/>
    <n v="9"/>
    <x v="1"/>
    <x v="1"/>
  </r>
  <r>
    <s v="2016-06-25"/>
    <s v="2016-07-10"/>
    <s v="2016-07-15"/>
    <s v="2016-07-15"/>
    <x v="48"/>
    <n v="20"/>
    <s v="ŁÓDŹ"/>
    <s v="DDU"/>
    <x v="3"/>
    <n v="0"/>
    <s v="FSCU9783020"/>
    <s v="RAILWAY"/>
    <s v="MAŁASZEWICZE"/>
    <s v="1"/>
    <s v="1037/2016/9"/>
    <n v="54"/>
    <s v="AW16"/>
    <s v="QUANZHOU CEREALS O&amp;F"/>
    <s v="FCL"/>
    <m/>
    <n v="1"/>
    <n v="1239"/>
    <n v="0"/>
    <n v="1"/>
    <n v="0"/>
    <x v="2"/>
    <n v="10900"/>
    <m/>
    <x v="0"/>
    <n v="0"/>
    <n v="0"/>
    <x v="2"/>
    <x v="1"/>
  </r>
  <r>
    <s v="2016-06-25"/>
    <s v="2016-07-23"/>
    <s v="2016-07-27"/>
    <s v="2016-07-27"/>
    <x v="8"/>
    <n v="32"/>
    <s v="TUTICORIN"/>
    <s v="FOB"/>
    <x v="0"/>
    <n v="1"/>
    <s v="MRKU4983647"/>
    <s v="TRUCK"/>
    <s v="HAMBURG"/>
    <s v="1"/>
    <s v="4043/2016/1"/>
    <n v="52"/>
    <s v="AW16"/>
    <s v="BLOOM CLOTHING CO. (AGENT)"/>
    <s v="CONSOLIDATION"/>
    <m/>
    <n v="1"/>
    <n v="1160"/>
    <n v="0"/>
    <n v="0"/>
    <n v="1"/>
    <x v="0"/>
    <n v="17643"/>
    <n v="6.2"/>
    <x v="2"/>
    <n v="4"/>
    <n v="2"/>
    <x v="2"/>
    <x v="1"/>
  </r>
  <r>
    <s v="2016-06-25"/>
    <s v="2016-07-23"/>
    <s v="2016-07-27"/>
    <s v="2016-07-27"/>
    <x v="8"/>
    <n v="32"/>
    <s v="TUTICORIN"/>
    <s v="FOB"/>
    <x v="0"/>
    <n v="1"/>
    <m/>
    <s v="TRUCK"/>
    <s v="HAMBURG"/>
    <s v="1"/>
    <s v="43183/2015/2"/>
    <n v="54"/>
    <s v="AW16"/>
    <s v="KARTHIKAI TEXTILE"/>
    <s v="CONSOLIDATION"/>
    <m/>
    <n v="1"/>
    <n v="2034"/>
    <m/>
    <m/>
    <m/>
    <x v="0"/>
    <n v="40975"/>
    <n v="43.19"/>
    <x v="2"/>
    <n v="30"/>
    <n v="13"/>
    <x v="0"/>
    <x v="1"/>
  </r>
  <r>
    <s v="2016-06-25"/>
    <s v="2016-07-23"/>
    <s v="2016-07-27"/>
    <s v="2016-07-27"/>
    <x v="8"/>
    <n v="32"/>
    <s v="TUTICORIN"/>
    <s v="FOB"/>
    <x v="0"/>
    <n v="1"/>
    <m/>
    <s v="TRUCK"/>
    <s v="HAMBURG"/>
    <s v="1"/>
    <s v="716/2016/10"/>
    <n v="54"/>
    <s v="AW16"/>
    <s v="LICHEE APPAREL (AGENT)"/>
    <s v="CONSOLIDATION"/>
    <m/>
    <n v="1"/>
    <n v="288"/>
    <m/>
    <m/>
    <m/>
    <x v="0"/>
    <n v="5328"/>
    <n v="5.78"/>
    <x v="2"/>
    <n v="4"/>
    <n v="2"/>
    <x v="2"/>
    <x v="1"/>
  </r>
  <r>
    <s v="2016-06-25"/>
    <s v="2016-07-28"/>
    <s v="2016-08-02"/>
    <s v="2016-08-02"/>
    <x v="14"/>
    <n v="38"/>
    <s v="TUTICORIN"/>
    <s v="FOB"/>
    <x v="0"/>
    <n v="0"/>
    <s v="MSKU2946878"/>
    <s v="RAILWAY"/>
    <s v="GDAŃSK"/>
    <s v="1"/>
    <s v="43190/2015/11"/>
    <n v="54"/>
    <s v="AW16"/>
    <s v="BLOOM CLOTHING CO. (AGENT)"/>
    <s v="FCL"/>
    <m/>
    <n v="1"/>
    <n v="847"/>
    <n v="1"/>
    <n v="0"/>
    <n v="0"/>
    <x v="1"/>
    <n v="16737"/>
    <n v="21.97"/>
    <x v="2"/>
    <n v="15"/>
    <n v="7"/>
    <x v="1"/>
    <x v="1"/>
  </r>
  <r>
    <s v="2016-06-25"/>
    <s v="2016-07-31"/>
    <s v="2016-08-23"/>
    <s v="2016-08-23"/>
    <x v="5"/>
    <n v="59"/>
    <s v="CHITTAGONG"/>
    <s v="FOB"/>
    <x v="0"/>
    <n v="1"/>
    <s v="MRKU8870870"/>
    <s v="RAILWAY"/>
    <s v="GDAŃSK"/>
    <s v="1"/>
    <s v="568/2016/16"/>
    <n v="54"/>
    <s v="AW16"/>
    <s v="FAIR TRADE INT'L (AGENT)"/>
    <s v="CONSOLIDATION"/>
    <m/>
    <n v="1"/>
    <n v="951"/>
    <n v="1"/>
    <n v="0"/>
    <n v="0"/>
    <x v="1"/>
    <n v="17415"/>
    <n v="16"/>
    <x v="1"/>
    <n v="11"/>
    <n v="5"/>
    <x v="2"/>
    <x v="1"/>
  </r>
  <r>
    <s v="2016-06-25"/>
    <s v="2016-07-31"/>
    <s v="2016-08-23"/>
    <s v="2016-08-23"/>
    <x v="5"/>
    <n v="59"/>
    <s v="CHITTAGONG"/>
    <s v="FOB"/>
    <x v="0"/>
    <n v="1"/>
    <m/>
    <s v="RAILWAY"/>
    <s v="GDAŃSK"/>
    <s v="1"/>
    <s v="574/2016/23"/>
    <n v="54"/>
    <s v="AW16"/>
    <s v="TRANSFIGURE CLOTHING (AGENT)"/>
    <s v="CONSOLIDATION"/>
    <m/>
    <n v="1"/>
    <n v="783"/>
    <m/>
    <m/>
    <m/>
    <x v="0"/>
    <n v="14295"/>
    <n v="14"/>
    <x v="1"/>
    <n v="10"/>
    <n v="4"/>
    <x v="2"/>
    <x v="1"/>
  </r>
  <r>
    <s v="2016-06-26"/>
    <s v="2016-06-28"/>
    <s v="2016-06-30"/>
    <s v="2016-06-30"/>
    <x v="19"/>
    <n v="4"/>
    <s v="ŁÓDŹ"/>
    <s v="DDU"/>
    <x v="1"/>
    <n v="1"/>
    <s v="AIR"/>
    <s v="TRUCK"/>
    <s v="FRANKFURT"/>
    <s v="1"/>
    <s v="1037/2016/10"/>
    <n v="54"/>
    <s v="AW16"/>
    <s v="QUANZHOU CEREALS O&amp;F"/>
    <s v="AIR"/>
    <n v="1"/>
    <m/>
    <n v="2374"/>
    <n v="0"/>
    <n v="0"/>
    <n v="0"/>
    <x v="0"/>
    <n v="39599"/>
    <n v="57.52"/>
    <x v="0"/>
    <n v="40"/>
    <n v="17"/>
    <x v="0"/>
    <x v="0"/>
  </r>
  <r>
    <s v="2016-06-26"/>
    <s v="2016-08-10"/>
    <s v="2016-08-17"/>
    <s v="2016-08-17"/>
    <x v="15"/>
    <n v="52"/>
    <s v="CHITTAGONG"/>
    <s v="FOB"/>
    <x v="0"/>
    <n v="1"/>
    <s v="HLXU8083786"/>
    <s v="RAILWAY"/>
    <s v="GDYNIA"/>
    <s v="1"/>
    <s v="43189/2015/9"/>
    <n v="54"/>
    <s v="AW16"/>
    <s v="SAILOR MOON CLOTHING LTD (AGENT)"/>
    <s v="CONSOLIDATION"/>
    <m/>
    <n v="1"/>
    <n v="799"/>
    <n v="0"/>
    <n v="0"/>
    <n v="1"/>
    <x v="0"/>
    <n v="11881"/>
    <n v="19.68"/>
    <x v="1"/>
    <n v="14"/>
    <n v="6"/>
    <x v="2"/>
    <x v="1"/>
  </r>
  <r>
    <s v="2016-06-26"/>
    <s v="2016-08-10"/>
    <s v="2016-08-17"/>
    <s v="2016-08-17"/>
    <x v="15"/>
    <n v="52"/>
    <s v="CHITTAGONG"/>
    <s v="FOB"/>
    <x v="0"/>
    <n v="1"/>
    <m/>
    <s v="RAILWAY"/>
    <s v="GDYNIA"/>
    <s v="1"/>
    <s v="574/2016/24"/>
    <n v="54"/>
    <s v="AW16"/>
    <s v="TRANSFIGURE CLOTHING (AGENT)"/>
    <s v="CONSOLIDATION"/>
    <m/>
    <n v="1"/>
    <n v="2904"/>
    <m/>
    <m/>
    <m/>
    <x v="0"/>
    <n v="55389"/>
    <n v="43.31"/>
    <x v="1"/>
    <n v="30"/>
    <n v="13"/>
    <x v="0"/>
    <x v="1"/>
  </r>
  <r>
    <s v="2016-06-27"/>
    <s v="2016-06-29"/>
    <s v="2016-07-11"/>
    <s v="2016-07-11"/>
    <x v="19"/>
    <n v="14"/>
    <s v="ŁÓDŹ"/>
    <s v="DDU"/>
    <x v="1"/>
    <n v="1"/>
    <s v="AIR"/>
    <s v="TRUCK"/>
    <s v="WARSZAWA"/>
    <s v="1"/>
    <s v="42575/2015/12"/>
    <n v="54"/>
    <s v="AW16"/>
    <s v="PADMA SATEL ARAB"/>
    <s v="AIR"/>
    <n v="1"/>
    <m/>
    <n v="495"/>
    <n v="0"/>
    <n v="0"/>
    <n v="0"/>
    <x v="0"/>
    <n v="6987"/>
    <n v="12.46"/>
    <x v="1"/>
    <n v="9"/>
    <n v="4"/>
    <x v="2"/>
    <x v="1"/>
  </r>
  <r>
    <s v="2016-06-27"/>
    <s v="2016-07-21"/>
    <s v="2016-08-04"/>
    <s v="2016-08-04"/>
    <x v="11"/>
    <n v="38"/>
    <s v="NHAVA SHEVA"/>
    <s v="FOB"/>
    <x v="0"/>
    <n v="0"/>
    <s v="HLXU8470785"/>
    <s v="TRUCK"/>
    <s v="HAMBURG"/>
    <s v="1"/>
    <s v="61435/AW16/1"/>
    <n v="54"/>
    <s v="AW16"/>
    <s v="SANGOTRA FASHIONS"/>
    <s v="FCL"/>
    <m/>
    <n v="1"/>
    <n v="3375"/>
    <n v="0"/>
    <n v="0"/>
    <n v="1"/>
    <x v="0"/>
    <n v="45400"/>
    <n v="67.819999999999993"/>
    <x v="2"/>
    <n v="47"/>
    <n v="20"/>
    <x v="0"/>
    <x v="0"/>
  </r>
  <r>
    <s v="2016-06-27"/>
    <s v="2016-07-30"/>
    <s v="2016-08-03"/>
    <s v="2016-08-03"/>
    <x v="14"/>
    <n v="37"/>
    <s v="NINGBO"/>
    <s v="FOB"/>
    <x v="0"/>
    <n v="0"/>
    <s v="MSKU0008033,MSKU0280463,MSKU8412381,MSKU9600327"/>
    <s v="TRUCK"/>
    <s v="GDAŃSK"/>
    <s v="1"/>
    <s v="577/2016/13"/>
    <n v="54"/>
    <s v="AW16"/>
    <s v="NINGBO MIAORUI"/>
    <s v="FCL"/>
    <m/>
    <n v="1"/>
    <n v="5178"/>
    <n v="0"/>
    <n v="0"/>
    <n v="4"/>
    <x v="0"/>
    <n v="93391"/>
    <n v="268.73"/>
    <x v="0"/>
    <n v="188"/>
    <n v="81"/>
    <x v="3"/>
    <x v="5"/>
  </r>
  <r>
    <s v="2016-06-27"/>
    <s v="2016-07-30"/>
    <s v="2016-08-04"/>
    <s v="2016-08-04"/>
    <x v="14"/>
    <n v="38"/>
    <s v="NINGBO"/>
    <s v="FOB"/>
    <x v="0"/>
    <n v="0"/>
    <s v="GESU2977498"/>
    <s v="TRUCK"/>
    <s v="GDAŃSK"/>
    <s v="1"/>
    <s v="8068/2016/4"/>
    <n v="51"/>
    <s v="AW16"/>
    <s v="BOK CO., LTD."/>
    <s v="FCL"/>
    <m/>
    <n v="1"/>
    <n v="871"/>
    <n v="1"/>
    <n v="0"/>
    <n v="0"/>
    <x v="1"/>
    <n v="7534"/>
    <n v="25.26"/>
    <x v="0"/>
    <n v="18"/>
    <n v="8"/>
    <x v="1"/>
    <x v="1"/>
  </r>
  <r>
    <s v="2016-06-27"/>
    <s v="2016-07-30"/>
    <s v="2016-08-04"/>
    <s v="2016-08-04"/>
    <x v="14"/>
    <n v="38"/>
    <s v="NINGBO"/>
    <s v="FOB"/>
    <x v="0"/>
    <n v="0"/>
    <s v="PONU1480403,PONU1671816"/>
    <s v="TRUCK"/>
    <s v="GDAŃSK"/>
    <s v="1"/>
    <s v="7559/2016/3"/>
    <n v="51"/>
    <s v="AW16"/>
    <s v="ZHEJIANG YUHONG"/>
    <s v="FCL"/>
    <m/>
    <n v="1"/>
    <n v="1983"/>
    <n v="0"/>
    <n v="2"/>
    <n v="0"/>
    <x v="0"/>
    <n v="28160"/>
    <n v="98.65"/>
    <x v="0"/>
    <n v="69"/>
    <n v="30"/>
    <x v="3"/>
    <x v="3"/>
  </r>
  <r>
    <s v="2016-06-27"/>
    <s v="2016-07-30"/>
    <s v="2016-08-04"/>
    <s v="2016-08-04"/>
    <x v="14"/>
    <n v="38"/>
    <s v="NINGBO"/>
    <s v="FOB"/>
    <x v="0"/>
    <n v="1"/>
    <s v="MSKU6870317"/>
    <s v="TRUCK"/>
    <s v="GDAŃSK"/>
    <s v="1"/>
    <s v="3703/2016/2"/>
    <n v="54"/>
    <s v="AW16"/>
    <s v="VIVID COLOUR"/>
    <s v="CONSOLIDATION"/>
    <m/>
    <n v="1"/>
    <n v="501"/>
    <n v="0"/>
    <n v="1"/>
    <n v="0"/>
    <x v="2"/>
    <n v="8692"/>
    <n v="19.010000000000002"/>
    <x v="0"/>
    <n v="13"/>
    <n v="6"/>
    <x v="2"/>
    <x v="1"/>
  </r>
  <r>
    <s v="2016-06-27"/>
    <s v="2016-07-30"/>
    <s v="2016-08-04"/>
    <s v="2016-08-04"/>
    <x v="14"/>
    <n v="38"/>
    <s v="NINGBO"/>
    <s v="FOB"/>
    <x v="0"/>
    <n v="1"/>
    <m/>
    <s v="TRUCK"/>
    <s v="GDAŃSK"/>
    <s v="1"/>
    <s v="703/2016/3"/>
    <n v="54"/>
    <s v="AW16"/>
    <s v="NINGBO EVERGREEN"/>
    <s v="CONSOLIDATION"/>
    <m/>
    <n v="1"/>
    <n v="842"/>
    <m/>
    <m/>
    <m/>
    <x v="0"/>
    <n v="14108"/>
    <n v="35.65"/>
    <x v="0"/>
    <n v="25"/>
    <n v="11"/>
    <x v="1"/>
    <x v="1"/>
  </r>
  <r>
    <s v="2016-06-27"/>
    <s v="2016-08-03"/>
    <s v="2016-08-08"/>
    <s v="2016-08-08"/>
    <x v="7"/>
    <n v="42"/>
    <s v="CHITTAGONG"/>
    <s v="FOB"/>
    <x v="0"/>
    <n v="0"/>
    <s v="IPXU3170320"/>
    <s v="RAILWAY"/>
    <s v="GDYNIA"/>
    <s v="1"/>
    <s v="43189/2015/11"/>
    <n v="54"/>
    <s v="AW16"/>
    <s v="SAILOR MOON CLOTHING LTD (AGENT)"/>
    <s v="FCL"/>
    <m/>
    <n v="1"/>
    <n v="977"/>
    <n v="1"/>
    <n v="0"/>
    <n v="0"/>
    <x v="1"/>
    <n v="12770"/>
    <n v="25.26"/>
    <x v="1"/>
    <n v="18"/>
    <n v="8"/>
    <x v="1"/>
    <x v="1"/>
  </r>
  <r>
    <s v="2016-06-27"/>
    <s v="2016-08-04"/>
    <s v="2016-08-23"/>
    <s v="2016-08-23"/>
    <x v="12"/>
    <n v="57"/>
    <s v="CHITTAGONG"/>
    <s v="FOB"/>
    <x v="0"/>
    <n v="0"/>
    <s v="HLBU1436185"/>
    <s v="RAILWAY"/>
    <s v="GDYNIA"/>
    <s v="1"/>
    <s v="697/2016/17"/>
    <n v="54"/>
    <s v="AW16"/>
    <s v="TEXZAM INTERNATIONAL (AGENT)"/>
    <s v="FCL"/>
    <m/>
    <n v="1"/>
    <n v="1084"/>
    <n v="0"/>
    <n v="0"/>
    <n v="1"/>
    <x v="0"/>
    <n v="18694"/>
    <n v="69.31"/>
    <x v="1"/>
    <n v="49"/>
    <n v="21"/>
    <x v="0"/>
    <x v="0"/>
  </r>
  <r>
    <s v="2016-06-27"/>
    <s v="2016-08-04"/>
    <s v="2016-08-23"/>
    <s v="2016-08-23"/>
    <x v="12"/>
    <n v="57"/>
    <s v="CHITTAGONG"/>
    <s v="FOB"/>
    <x v="0"/>
    <n v="1"/>
    <s v="CLHU8767114"/>
    <s v="RAILWAY"/>
    <s v="GDYNIA"/>
    <s v="1"/>
    <s v="43189/2015/10"/>
    <n v="54"/>
    <s v="AW16"/>
    <s v="SAILOR MOON CLOTHING LTD (AGENT)"/>
    <s v="CONSOLIDATION"/>
    <m/>
    <n v="1"/>
    <n v="1118"/>
    <n v="0"/>
    <n v="0"/>
    <n v="1"/>
    <x v="0"/>
    <n v="21023"/>
    <n v="41.29"/>
    <x v="1"/>
    <n v="29"/>
    <n v="12"/>
    <x v="0"/>
    <x v="1"/>
  </r>
  <r>
    <s v="2016-06-27"/>
    <s v="2016-08-04"/>
    <s v="2016-08-23"/>
    <s v="2016-08-23"/>
    <x v="12"/>
    <n v="57"/>
    <s v="CHITTAGONG"/>
    <s v="FOB"/>
    <x v="0"/>
    <n v="1"/>
    <m/>
    <s v="RAILWAY"/>
    <s v="GDYNIA"/>
    <s v="1"/>
    <s v="568/2016/19"/>
    <n v="54"/>
    <s v="AW16"/>
    <s v="FAIR TRADE INT'L (AGENT)"/>
    <s v="CONSOLIDATION"/>
    <m/>
    <n v="1"/>
    <n v="250"/>
    <m/>
    <m/>
    <m/>
    <x v="0"/>
    <n v="3968"/>
    <n v="10.130000000000001"/>
    <x v="1"/>
    <n v="7"/>
    <n v="3"/>
    <x v="2"/>
    <x v="1"/>
  </r>
  <r>
    <s v="2016-06-27"/>
    <s v="2016-08-04"/>
    <s v="2016-08-23"/>
    <s v="2016-08-23"/>
    <x v="12"/>
    <n v="57"/>
    <s v="CHITTAGONG"/>
    <s v="FOB"/>
    <x v="0"/>
    <n v="1"/>
    <m/>
    <s v="RAILWAY"/>
    <s v="GDYNIA"/>
    <s v="1"/>
    <s v="697/2016/18"/>
    <n v="54"/>
    <s v="AW16"/>
    <s v="TEXZAM INTERNATIONAL (AGENT)"/>
    <s v="CONSOLIDATION"/>
    <m/>
    <n v="1"/>
    <n v="507"/>
    <m/>
    <m/>
    <m/>
    <x v="0"/>
    <n v="7647"/>
    <n v="15.49"/>
    <x v="1"/>
    <n v="11"/>
    <n v="5"/>
    <x v="2"/>
    <x v="1"/>
  </r>
  <r>
    <s v="2016-06-27"/>
    <s v="2016-08-04"/>
    <s v="2016-08-24"/>
    <s v="2016-08-24"/>
    <x v="12"/>
    <n v="58"/>
    <s v="CHITTAGONG"/>
    <s v="FOB"/>
    <x v="0"/>
    <n v="0"/>
    <s v="HLBU1771141"/>
    <s v="TRUCK"/>
    <s v="GDYNIA"/>
    <s v="1"/>
    <s v="568/2016/18"/>
    <n v="54"/>
    <s v="AW16"/>
    <s v="FAIR TRADE INT'L (AGENT)"/>
    <s v="FCL"/>
    <m/>
    <n v="1"/>
    <n v="1635"/>
    <n v="0"/>
    <n v="0"/>
    <n v="1"/>
    <x v="0"/>
    <n v="29952"/>
    <n v="64.099999999999994"/>
    <x v="1"/>
    <n v="45"/>
    <n v="19"/>
    <x v="0"/>
    <x v="0"/>
  </r>
  <r>
    <s v="2016-06-28"/>
    <s v="2016-06-30"/>
    <s v="2016-07-11"/>
    <s v="2016-07-11"/>
    <x v="19"/>
    <n v="13"/>
    <s v="ŁÓDŹ"/>
    <s v="DDU"/>
    <x v="1"/>
    <n v="1"/>
    <s v="AIR"/>
    <s v="TRUCK"/>
    <s v="WARSZAWA"/>
    <s v="1"/>
    <s v="42575/2015/11"/>
    <n v="54"/>
    <s v="AW16"/>
    <s v="PADMA SATEL ARAB"/>
    <s v="AIR"/>
    <n v="1"/>
    <m/>
    <n v="584"/>
    <n v="0"/>
    <n v="0"/>
    <n v="0"/>
    <x v="0"/>
    <n v="7435"/>
    <m/>
    <x v="1"/>
    <n v="0"/>
    <n v="0"/>
    <x v="2"/>
    <x v="1"/>
  </r>
  <r>
    <s v="2016-06-28"/>
    <s v="2016-07-04"/>
    <s v="2016-07-05"/>
    <s v="2016-07-05"/>
    <x v="29"/>
    <n v="7"/>
    <s v="WARSZAWA"/>
    <s v="DDU"/>
    <x v="1"/>
    <n v="1"/>
    <s v="AIR"/>
    <s v="TRUCK"/>
    <s v="FRANKFURT"/>
    <s v="1"/>
    <s v="43192/2015/17"/>
    <n v="54"/>
    <s v="AW16"/>
    <s v="INNOVATION DESIGN (AGENT)"/>
    <s v="AIR"/>
    <n v="1"/>
    <m/>
    <n v="302"/>
    <n v="0"/>
    <n v="0"/>
    <n v="0"/>
    <x v="0"/>
    <n v="3701"/>
    <n v="8.43"/>
    <x v="1"/>
    <n v="6"/>
    <n v="3"/>
    <x v="2"/>
    <x v="1"/>
  </r>
  <r>
    <s v="2016-06-29"/>
    <s v="2016-07-30"/>
    <s v="2016-08-04"/>
    <s v="2016-08-04"/>
    <x v="3"/>
    <n v="36"/>
    <s v="SHENZHEN"/>
    <s v="FOB"/>
    <x v="0"/>
    <n v="0"/>
    <s v="MSKU7454628"/>
    <s v="TRUCK"/>
    <s v="GDAŃSK"/>
    <s v="1"/>
    <s v="7536/2016/3"/>
    <n v="51"/>
    <s v="AW16"/>
    <s v="YONGXINGLONG CHILDRE"/>
    <s v="FCL"/>
    <m/>
    <n v="1"/>
    <n v="1259"/>
    <n v="1"/>
    <n v="0"/>
    <n v="0"/>
    <x v="1"/>
    <n v="11060"/>
    <n v="26.09"/>
    <x v="0"/>
    <n v="18"/>
    <n v="8"/>
    <x v="1"/>
    <x v="1"/>
  </r>
  <r>
    <s v="2016-06-30"/>
    <s v="2016-08-10"/>
    <s v="2016-09-05"/>
    <s v="2016-09-05"/>
    <x v="17"/>
    <n v="67"/>
    <s v="CHITTAGONG"/>
    <s v="FOB"/>
    <x v="0"/>
    <n v="1"/>
    <s v="HLXU3081857"/>
    <s v="RAILWAY"/>
    <s v="GDYNIA"/>
    <s v="1"/>
    <s v="568/2016/17"/>
    <n v="54"/>
    <s v="AW16"/>
    <s v="FAIR TRADE INT'L (AGENT)"/>
    <s v="CONSOLIDATION"/>
    <m/>
    <n v="1"/>
    <n v="243"/>
    <n v="1"/>
    <n v="0"/>
    <n v="0"/>
    <x v="1"/>
    <n v="3550"/>
    <n v="7.82"/>
    <x v="1"/>
    <n v="5"/>
    <n v="2"/>
    <x v="2"/>
    <x v="1"/>
  </r>
  <r>
    <s v="2016-06-30"/>
    <s v="2016-08-10"/>
    <s v="2016-09-05"/>
    <s v="2016-09-05"/>
    <x v="17"/>
    <n v="67"/>
    <s v="CHITTAGONG"/>
    <s v="FOB"/>
    <x v="0"/>
    <n v="1"/>
    <m/>
    <s v="RAILWAY"/>
    <s v="GDYNIA"/>
    <s v="1"/>
    <s v="697/2016/16"/>
    <n v="54"/>
    <s v="AW16"/>
    <s v="TEXZAM INTERNATIONAL (AGENT)"/>
    <s v="CONSOLIDATION"/>
    <m/>
    <n v="1"/>
    <n v="334"/>
    <m/>
    <m/>
    <m/>
    <x v="0"/>
    <n v="4462"/>
    <n v="6.45"/>
    <x v="1"/>
    <n v="5"/>
    <n v="2"/>
    <x v="2"/>
    <x v="1"/>
  </r>
  <r>
    <s v="2016-06-30"/>
    <s v="2016-08-10"/>
    <s v="2016-09-05"/>
    <s v="2016-09-05"/>
    <x v="17"/>
    <n v="67"/>
    <s v="CHITTAGONG"/>
    <s v="FOB"/>
    <x v="0"/>
    <n v="1"/>
    <m/>
    <s v="RAILWAY"/>
    <s v="GDYNIA"/>
    <s v="1"/>
    <s v="697/2016/19"/>
    <n v="54"/>
    <s v="AW16"/>
    <s v="TEXZAM INTERNATIONAL (AGENT)"/>
    <s v="CONSOLIDATION"/>
    <m/>
    <n v="1"/>
    <n v="272"/>
    <m/>
    <m/>
    <m/>
    <x v="0"/>
    <n v="3295"/>
    <n v="10.88"/>
    <x v="1"/>
    <n v="8"/>
    <n v="3"/>
    <x v="2"/>
    <x v="1"/>
  </r>
  <r>
    <s v="2016-07-01"/>
    <s v="2016-07-03"/>
    <s v="2016-07-14"/>
    <s v="2016-07-14"/>
    <x v="19"/>
    <n v="13"/>
    <s v="ŁÓDŹ"/>
    <s v="DDU"/>
    <x v="1"/>
    <n v="1"/>
    <s v="AIR"/>
    <s v="TRUCK"/>
    <s v="WARSZAWA"/>
    <s v="1"/>
    <s v="1019/2016/1"/>
    <n v="54"/>
    <s v="AW16"/>
    <s v="TEX FASHION GLOBAL (AGENT)"/>
    <s v="AIR"/>
    <n v="1"/>
    <m/>
    <n v="714"/>
    <n v="0"/>
    <n v="0"/>
    <n v="0"/>
    <x v="0"/>
    <n v="8701"/>
    <m/>
    <x v="1"/>
    <n v="0"/>
    <n v="0"/>
    <x v="2"/>
    <x v="1"/>
  </r>
  <r>
    <s v="2016-07-01"/>
    <s v="2016-07-04"/>
    <s v="2016-07-06"/>
    <s v="2016-07-06"/>
    <x v="21"/>
    <n v="5"/>
    <s v="ŁÓDŹ"/>
    <s v="DDU"/>
    <x v="1"/>
    <n v="1"/>
    <s v="AIR"/>
    <s v="TRUCK"/>
    <s v="FRANKFURT"/>
    <s v="1"/>
    <s v="1037/2016/1"/>
    <n v="54"/>
    <s v="AW16"/>
    <s v="QUANZHOU CEREALS O&amp;F"/>
    <s v="AIR"/>
    <n v="1"/>
    <m/>
    <n v="1253"/>
    <n v="0"/>
    <n v="0"/>
    <n v="0"/>
    <x v="0"/>
    <n v="21902"/>
    <n v="21.62"/>
    <x v="0"/>
    <n v="15"/>
    <n v="6"/>
    <x v="1"/>
    <x v="1"/>
  </r>
  <r>
    <s v="2016-07-01"/>
    <s v="2016-08-04"/>
    <s v="2016-08-10"/>
    <s v="2016-08-10"/>
    <x v="1"/>
    <n v="40"/>
    <s v="XIAMEN"/>
    <s v="FOB"/>
    <x v="0"/>
    <n v="0"/>
    <s v="GATU0589374"/>
    <s v="RAILWAY"/>
    <s v="GDAŃSK"/>
    <s v="1"/>
    <s v="4183/2016/1"/>
    <n v="54"/>
    <s v="AW16"/>
    <s v="QUANZHOU ANCHOR"/>
    <s v="FCL"/>
    <m/>
    <n v="1"/>
    <n v="330"/>
    <n v="1"/>
    <n v="0"/>
    <n v="0"/>
    <x v="1"/>
    <n v="3651"/>
    <n v="28.6"/>
    <x v="0"/>
    <n v="20"/>
    <n v="9"/>
    <x v="1"/>
    <x v="1"/>
  </r>
  <r>
    <s v="2016-07-01"/>
    <s v="2016-08-08"/>
    <s v="2016-08-11"/>
    <s v="2016-08-11"/>
    <x v="12"/>
    <n v="41"/>
    <s v="SHANGHAI"/>
    <s v="FOB"/>
    <x v="0"/>
    <n v="0"/>
    <s v="FSCU9454446,HLBU1410365"/>
    <s v="RAILWAY"/>
    <s v="GDAŃSK"/>
    <s v="1"/>
    <s v="275/2016/12"/>
    <n v="54"/>
    <s v="AW16"/>
    <s v="SUMEC TEXTILE"/>
    <s v="FCL"/>
    <m/>
    <n v="1"/>
    <n v="1329"/>
    <n v="0"/>
    <n v="1"/>
    <n v="1"/>
    <x v="2"/>
    <n v="13392"/>
    <n v="101.13"/>
    <x v="0"/>
    <n v="71"/>
    <n v="30"/>
    <x v="4"/>
    <x v="3"/>
  </r>
  <r>
    <s v="2016-07-01"/>
    <s v="2016-08-08"/>
    <s v="2016-08-11"/>
    <s v="2016-08-11"/>
    <x v="12"/>
    <n v="41"/>
    <s v="SHANGHAI"/>
    <s v="FOB"/>
    <x v="0"/>
    <n v="0"/>
    <s v="HLXU1171951"/>
    <s v="RAILWAY"/>
    <s v="GDAŃSK"/>
    <s v="1"/>
    <s v="275/2016/11"/>
    <n v="54"/>
    <s v="AW16"/>
    <s v="SUMEC TEXTILE"/>
    <s v="FCL"/>
    <m/>
    <n v="1"/>
    <n v="448"/>
    <n v="1"/>
    <n v="0"/>
    <n v="0"/>
    <x v="1"/>
    <n v="4634"/>
    <n v="16.43"/>
    <x v="0"/>
    <n v="12"/>
    <n v="5"/>
    <x v="2"/>
    <x v="1"/>
  </r>
  <r>
    <s v="2016-07-01"/>
    <s v="2016-08-08"/>
    <s v="2016-08-11"/>
    <s v="2016-08-11"/>
    <x v="12"/>
    <n v="41"/>
    <s v="SHANGHAI"/>
    <s v="FOB"/>
    <x v="0"/>
    <n v="0"/>
    <s v="TCLU4141411"/>
    <s v="RAILWAY"/>
    <s v="GDAŃSK"/>
    <s v="1"/>
    <s v="43063/2015/11"/>
    <n v="52"/>
    <s v="AW16"/>
    <s v="SUZHOU QINJIAN I/E"/>
    <s v="FCL"/>
    <m/>
    <n v="1"/>
    <n v="1994"/>
    <n v="0"/>
    <n v="1"/>
    <n v="0"/>
    <x v="2"/>
    <n v="29073"/>
    <n v="25.13"/>
    <x v="0"/>
    <n v="18"/>
    <n v="8"/>
    <x v="1"/>
    <x v="1"/>
  </r>
  <r>
    <s v="2016-07-01"/>
    <s v="2016-08-08"/>
    <s v="2016-08-12"/>
    <s v="2016-08-12"/>
    <x v="12"/>
    <n v="42"/>
    <s v="SHANGHAI"/>
    <s v="FOB"/>
    <x v="0"/>
    <n v="1"/>
    <s v="SEGU5766739"/>
    <s v="RAILWAY"/>
    <s v="GDAŃSK"/>
    <s v="1"/>
    <s v="1071/2016/3"/>
    <n v="52"/>
    <s v="AW16"/>
    <s v="ZHENJIANG S&amp;C"/>
    <s v="CONSOLIDATION"/>
    <m/>
    <n v="1"/>
    <n v="2579"/>
    <n v="0"/>
    <n v="0"/>
    <n v="1"/>
    <x v="0"/>
    <n v="34902"/>
    <n v="35.99"/>
    <x v="0"/>
    <n v="25"/>
    <n v="11"/>
    <x v="1"/>
    <x v="1"/>
  </r>
  <r>
    <s v="2016-07-01"/>
    <s v="2016-08-08"/>
    <s v="2016-08-12"/>
    <s v="2016-08-12"/>
    <x v="12"/>
    <n v="42"/>
    <s v="SHANGHAI"/>
    <s v="FOB"/>
    <x v="0"/>
    <n v="1"/>
    <m/>
    <s v="RAILWAY"/>
    <s v="GDAŃSK"/>
    <s v="1"/>
    <s v="1799/2016/2"/>
    <n v="52"/>
    <s v="AW16"/>
    <s v="HAILI ACCESSORIES"/>
    <s v="CONSOLIDATION"/>
    <m/>
    <n v="1"/>
    <n v="38"/>
    <m/>
    <m/>
    <m/>
    <x v="0"/>
    <n v="3200"/>
    <n v="2.74"/>
    <x v="0"/>
    <n v="2"/>
    <n v="1"/>
    <x v="2"/>
    <x v="1"/>
  </r>
  <r>
    <s v="2016-07-01"/>
    <s v="2016-08-08"/>
    <s v="2016-08-12"/>
    <s v="2016-08-12"/>
    <x v="12"/>
    <n v="42"/>
    <s v="SHANGHAI"/>
    <s v="FOB"/>
    <x v="0"/>
    <n v="1"/>
    <m/>
    <s v="RAILWAY"/>
    <s v="GDAŃSK"/>
    <s v="1"/>
    <s v="588/2016/6"/>
    <n v="52"/>
    <s v="AW16"/>
    <s v="BRIGHT SHOW INT.LTD"/>
    <s v="CONSOLIDATION"/>
    <m/>
    <n v="1"/>
    <n v="286"/>
    <m/>
    <m/>
    <m/>
    <x v="0"/>
    <n v="4200"/>
    <n v="4.3099999999999996"/>
    <x v="0"/>
    <n v="3"/>
    <n v="1"/>
    <x v="2"/>
    <x v="1"/>
  </r>
  <r>
    <s v="2016-07-01"/>
    <s v="2016-08-08"/>
    <s v="2016-08-12"/>
    <s v="2016-08-12"/>
    <x v="12"/>
    <n v="42"/>
    <s v="SHANGHAI"/>
    <s v="FOB"/>
    <x v="0"/>
    <n v="1"/>
    <m/>
    <s v="RAILWAY"/>
    <s v="GDAŃSK"/>
    <s v="1"/>
    <s v="6237/2016/2"/>
    <n v="54"/>
    <s v="AW16"/>
    <s v="ANHUI GARMENTS I&amp;E"/>
    <s v="CONSOLIDATION"/>
    <m/>
    <n v="1"/>
    <n v="426"/>
    <m/>
    <m/>
    <m/>
    <x v="0"/>
    <n v="5931"/>
    <n v="16.68"/>
    <x v="0"/>
    <n v="12"/>
    <n v="5"/>
    <x v="2"/>
    <x v="1"/>
  </r>
  <r>
    <s v="2016-07-02"/>
    <s v="2016-08-06"/>
    <s v="2016-08-12"/>
    <s v="2016-08-12"/>
    <x v="9"/>
    <n v="41"/>
    <s v="CHITTAGONG"/>
    <s v="FOB"/>
    <x v="0"/>
    <n v="0"/>
    <s v="MRKU4006660"/>
    <s v="RAILWAY"/>
    <s v="GDAŃSK"/>
    <s v="1"/>
    <s v="734/2016/2"/>
    <n v="54"/>
    <s v="AW16"/>
    <s v="ZEMTEX EXPORT LTD"/>
    <s v="FCL"/>
    <m/>
    <n v="1"/>
    <n v="1119"/>
    <n v="0"/>
    <n v="0"/>
    <n v="1"/>
    <x v="0"/>
    <n v="19128"/>
    <n v="62.1"/>
    <x v="1"/>
    <n v="43"/>
    <n v="19"/>
    <x v="0"/>
    <x v="0"/>
  </r>
  <r>
    <s v="2016-07-02"/>
    <s v="2016-08-06"/>
    <s v="2016-08-16"/>
    <s v="2016-08-16"/>
    <x v="9"/>
    <n v="45"/>
    <s v="CHITTAGONG"/>
    <s v="FOB"/>
    <x v="0"/>
    <n v="0"/>
    <s v="PONU0901956"/>
    <s v="RAILWAY"/>
    <s v="GDAŃSK"/>
    <s v="1"/>
    <s v="5344/2016/1"/>
    <n v="54"/>
    <s v="AW16"/>
    <s v="S.B.KNITTING LTD."/>
    <s v="FCL"/>
    <m/>
    <n v="1"/>
    <n v="911"/>
    <n v="1"/>
    <n v="0"/>
    <n v="0"/>
    <x v="1"/>
    <n v="17584"/>
    <n v="25.3"/>
    <x v="1"/>
    <n v="18"/>
    <n v="8"/>
    <x v="1"/>
    <x v="1"/>
  </r>
  <r>
    <s v="2016-07-03"/>
    <s v="2016-07-05"/>
    <s v="2016-07-11"/>
    <s v="2016-07-11"/>
    <x v="19"/>
    <n v="8"/>
    <s v="ŁÓDŹ"/>
    <s v="DDU"/>
    <x v="1"/>
    <n v="1"/>
    <s v="AIR"/>
    <s v="TRUCK"/>
    <s v="WARSZAWA"/>
    <s v="1"/>
    <s v="569/2016/6"/>
    <n v="54"/>
    <s v="AW16"/>
    <s v="SANTEX INC"/>
    <s v="AIR"/>
    <n v="1"/>
    <m/>
    <n v="771"/>
    <n v="0"/>
    <n v="0"/>
    <n v="0"/>
    <x v="0"/>
    <n v="14865"/>
    <n v="13.94"/>
    <x v="2"/>
    <n v="10"/>
    <n v="4"/>
    <x v="2"/>
    <x v="1"/>
  </r>
  <r>
    <s v="2016-07-04"/>
    <s v="2016-07-05"/>
    <s v="2016-07-12"/>
    <s v="2016-07-12"/>
    <x v="30"/>
    <n v="8"/>
    <s v="WARSZAWA"/>
    <s v="DDU"/>
    <x v="1"/>
    <n v="1"/>
    <s v="AIR"/>
    <s v="TRUCK"/>
    <s v="WARSZAWA"/>
    <s v="1"/>
    <s v="43186/2015/4"/>
    <n v="54"/>
    <s v="AW16"/>
    <s v="AZAD INT'L CLOTHING"/>
    <s v="AIR"/>
    <n v="1"/>
    <m/>
    <n v="302"/>
    <n v="0"/>
    <n v="0"/>
    <n v="0"/>
    <x v="0"/>
    <n v="6166"/>
    <m/>
    <x v="5"/>
    <n v="0"/>
    <n v="0"/>
    <x v="2"/>
    <x v="1"/>
  </r>
  <r>
    <s v="2016-07-04"/>
    <s v="2016-07-11"/>
    <s v="2016-07-15"/>
    <s v="2016-07-15"/>
    <x v="26"/>
    <n v="11"/>
    <s v="ŁÓDŹ"/>
    <s v="DDU"/>
    <x v="1"/>
    <n v="1"/>
    <s v="AIR"/>
    <s v="TRUCK"/>
    <s v="WARSZAWA"/>
    <s v="1"/>
    <s v="43192/2015/18"/>
    <n v="54"/>
    <s v="AW16"/>
    <s v="INNOVATION DESIGN (AGENT)"/>
    <s v="AIR"/>
    <n v="1"/>
    <m/>
    <n v="755"/>
    <n v="0"/>
    <n v="0"/>
    <n v="0"/>
    <x v="0"/>
    <n v="14010"/>
    <m/>
    <x v="1"/>
    <n v="0"/>
    <n v="0"/>
    <x v="2"/>
    <x v="1"/>
  </r>
  <r>
    <s v="2016-07-04"/>
    <s v="2016-07-12"/>
    <s v="2016-07-14"/>
    <s v="2016-07-14"/>
    <x v="42"/>
    <n v="10"/>
    <s v="ŁÓDŹ"/>
    <s v="DDU"/>
    <x v="1"/>
    <n v="1"/>
    <s v="AIR"/>
    <s v="TRUCK"/>
    <s v="VIENNA"/>
    <s v="1"/>
    <s v="688/2016/8"/>
    <n v="54"/>
    <s v="AW16"/>
    <s v="SANGOTRA FASHIONS"/>
    <s v="AIR"/>
    <n v="1"/>
    <m/>
    <n v="647"/>
    <n v="0"/>
    <n v="0"/>
    <n v="0"/>
    <x v="0"/>
    <n v="13177"/>
    <m/>
    <x v="2"/>
    <n v="0"/>
    <n v="0"/>
    <x v="2"/>
    <x v="1"/>
  </r>
  <r>
    <s v="2016-07-04"/>
    <s v="2016-07-31"/>
    <s v="2016-08-05"/>
    <s v="2016-08-05"/>
    <x v="43"/>
    <n v="32"/>
    <s v="NHAVA SHEVA"/>
    <s v="FOB"/>
    <x v="0"/>
    <n v="1"/>
    <s v="LCL"/>
    <s v="TRUCK"/>
    <s v="HAMBURG"/>
    <s v="1"/>
    <s v="3706/2016/4"/>
    <n v="54"/>
    <s v="AW16"/>
    <s v="SEER GLOBAL LTD."/>
    <s v="LCL"/>
    <m/>
    <n v="1"/>
    <n v="333"/>
    <n v="0"/>
    <n v="0"/>
    <n v="0"/>
    <x v="0"/>
    <n v="5835"/>
    <n v="6.22"/>
    <x v="2"/>
    <n v="4"/>
    <n v="2"/>
    <x v="2"/>
    <x v="1"/>
  </r>
  <r>
    <s v="2016-07-04"/>
    <s v="2016-08-07"/>
    <s v="2016-08-16"/>
    <s v="2016-08-16"/>
    <x v="1"/>
    <n v="43"/>
    <s v="CHITTAGONG"/>
    <s v="FOB"/>
    <x v="0"/>
    <n v="1"/>
    <s v="MSKU6106124"/>
    <s v="RAILWAY"/>
    <s v="GDAŃSK"/>
    <s v="1"/>
    <s v="727/2016/3"/>
    <n v="54"/>
    <s v="AW16"/>
    <s v="SHUDDHO MODEHAUS (AGENT)"/>
    <s v="CONSOLIDATION"/>
    <m/>
    <n v="1"/>
    <n v="1198"/>
    <n v="0"/>
    <n v="1"/>
    <n v="0"/>
    <x v="2"/>
    <n v="18490"/>
    <n v="29.31"/>
    <x v="1"/>
    <n v="21"/>
    <n v="9"/>
    <x v="1"/>
    <x v="1"/>
  </r>
  <r>
    <s v="2016-07-04"/>
    <s v="2016-08-07"/>
    <s v="2016-08-16"/>
    <s v="2016-08-16"/>
    <x v="1"/>
    <n v="43"/>
    <s v="CHITTAGONG"/>
    <s v="FOB"/>
    <x v="0"/>
    <n v="1"/>
    <m/>
    <s v="RAILWAY"/>
    <s v="GDAŃSK"/>
    <s v="1"/>
    <s v="734/2016/7"/>
    <n v="54"/>
    <s v="AW16"/>
    <s v="ZEMTEX EXPORT LTD"/>
    <s v="CONSOLIDATION"/>
    <m/>
    <n v="1"/>
    <n v="331"/>
    <m/>
    <m/>
    <m/>
    <x v="0"/>
    <n v="6585"/>
    <n v="24.51"/>
    <x v="1"/>
    <n v="17"/>
    <n v="7"/>
    <x v="1"/>
    <x v="1"/>
  </r>
  <r>
    <s v="2016-07-04"/>
    <s v="2016-08-12"/>
    <s v="2016-08-17"/>
    <s v="2016-08-17"/>
    <x v="6"/>
    <n v="44"/>
    <s v="XIAMEN"/>
    <s v="FOB"/>
    <x v="0"/>
    <n v="1"/>
    <s v="MSKU3838287"/>
    <s v="RAILWAY"/>
    <s v="GDAŃSK"/>
    <s v="1"/>
    <s v="18336/2016/1"/>
    <n v="51"/>
    <s v="AW16"/>
    <s v="VICAN FOOTWEAR"/>
    <s v="CONSOLIDATION"/>
    <m/>
    <n v="1"/>
    <n v="78"/>
    <n v="1"/>
    <n v="0"/>
    <n v="0"/>
    <x v="1"/>
    <n v="2808"/>
    <n v="10.62"/>
    <x v="0"/>
    <n v="7"/>
    <n v="3"/>
    <x v="2"/>
    <x v="1"/>
  </r>
  <r>
    <s v="2016-07-04"/>
    <s v="2016-08-12"/>
    <s v="2016-08-17"/>
    <s v="2016-08-17"/>
    <x v="6"/>
    <n v="44"/>
    <s v="XIAMEN"/>
    <s v="FOB"/>
    <x v="0"/>
    <n v="1"/>
    <m/>
    <s v="RAILWAY"/>
    <s v="GDAŃSK"/>
    <s v="1"/>
    <s v="60881/AW16/1"/>
    <n v="54"/>
    <s v="AW16"/>
    <s v="TALENTED DRAGON LTD."/>
    <s v="CONSOLIDATION"/>
    <m/>
    <n v="1"/>
    <n v="447"/>
    <m/>
    <m/>
    <m/>
    <x v="0"/>
    <n v="10101"/>
    <n v="4.79"/>
    <x v="0"/>
    <n v="3"/>
    <n v="1"/>
    <x v="2"/>
    <x v="1"/>
  </r>
  <r>
    <s v="2016-07-05"/>
    <s v="2016-08-21"/>
    <s v="2016-08-26"/>
    <s v="2016-08-26"/>
    <x v="16"/>
    <n v="52"/>
    <s v="QINGDAO"/>
    <s v="FOB"/>
    <x v="0"/>
    <n v="0"/>
    <s v="MSKU4020000"/>
    <s v="RAILWAY"/>
    <s v="GDAŃSK"/>
    <s v="1"/>
    <s v="43063/2015/9"/>
    <n v="52"/>
    <s v="AW16"/>
    <s v="SUZHOU QINJIAN I/E"/>
    <s v="FCL"/>
    <m/>
    <n v="1"/>
    <n v="812"/>
    <n v="1"/>
    <n v="0"/>
    <n v="0"/>
    <x v="1"/>
    <n v="11320"/>
    <n v="13.69"/>
    <x v="0"/>
    <n v="10"/>
    <n v="4"/>
    <x v="2"/>
    <x v="1"/>
  </r>
  <r>
    <s v="2016-07-07"/>
    <s v="2016-07-19"/>
    <s v="2016-07-25"/>
    <s v="2016-07-25"/>
    <x v="36"/>
    <n v="18"/>
    <s v="ŁÓDŹ"/>
    <s v="DDU"/>
    <x v="3"/>
    <n v="0"/>
    <s v="CARU9618472,TCKU9021108,TTNU9431183"/>
    <s v="RAILWAY"/>
    <s v="MAŁASZEWICZE"/>
    <s v="1"/>
    <s v="62103/AW16/3"/>
    <n v="52"/>
    <s v="AW16"/>
    <s v="NINGBO MIAORUI"/>
    <s v="FCL"/>
    <m/>
    <n v="1"/>
    <n v="3700"/>
    <n v="0"/>
    <n v="3"/>
    <n v="0"/>
    <x v="0"/>
    <n v="59974"/>
    <m/>
    <x v="0"/>
    <n v="0"/>
    <n v="0"/>
    <x v="2"/>
    <x v="1"/>
  </r>
  <r>
    <s v="2016-07-07"/>
    <s v="2016-08-21"/>
    <s v="2016-08-25"/>
    <s v="2016-08-25"/>
    <x v="15"/>
    <n v="49"/>
    <s v="SHANGHAI"/>
    <s v="FOB"/>
    <x v="0"/>
    <n v="0"/>
    <s v="MSKU7126531"/>
    <s v="TRUCK"/>
    <s v="GDAŃSK"/>
    <s v="1"/>
    <s v="43063/2015/10"/>
    <n v="52"/>
    <s v="AW16"/>
    <s v="SUZHOU QINJIAN I/E"/>
    <s v="FCL"/>
    <m/>
    <n v="1"/>
    <n v="1108"/>
    <n v="1"/>
    <n v="0"/>
    <n v="0"/>
    <x v="1"/>
    <n v="15301"/>
    <n v="19.73"/>
    <x v="0"/>
    <n v="14"/>
    <n v="6"/>
    <x v="2"/>
    <x v="1"/>
  </r>
  <r>
    <s v="2016-07-08"/>
    <s v="2016-08-16"/>
    <s v="2016-08-19"/>
    <s v="2016-08-19"/>
    <x v="6"/>
    <n v="42"/>
    <s v="SHANGHAI"/>
    <s v="FOB"/>
    <x v="0"/>
    <n v="1"/>
    <s v="IPXU3706259"/>
    <s v="TRUCK"/>
    <s v="GDAŃSK"/>
    <s v="1"/>
    <s v="1071/2016/7"/>
    <n v="52"/>
    <s v="AW16"/>
    <s v="ZHENJIANG S&amp;C"/>
    <s v="CONSOLIDATION"/>
    <m/>
    <n v="1"/>
    <n v="264"/>
    <n v="1"/>
    <n v="0"/>
    <n v="0"/>
    <x v="1"/>
    <n v="4100"/>
    <n v="5.26"/>
    <x v="0"/>
    <n v="4"/>
    <n v="2"/>
    <x v="2"/>
    <x v="1"/>
  </r>
  <r>
    <s v="2016-07-08"/>
    <s v="2016-08-16"/>
    <s v="2016-08-19"/>
    <s v="2016-08-19"/>
    <x v="6"/>
    <n v="42"/>
    <s v="SHANGHAI"/>
    <s v="FOB"/>
    <x v="0"/>
    <n v="1"/>
    <m/>
    <s v="TRUCK"/>
    <s v="GDAŃSK"/>
    <s v="1"/>
    <s v="43063/2015/12"/>
    <n v="52"/>
    <s v="AW16"/>
    <s v="SUZHOU QINJIAN I/E"/>
    <s v="CONSOLIDATION"/>
    <m/>
    <n v="1"/>
    <n v="901"/>
    <m/>
    <m/>
    <m/>
    <x v="0"/>
    <n v="14778"/>
    <n v="15.1"/>
    <x v="0"/>
    <n v="11"/>
    <n v="5"/>
    <x v="2"/>
    <x v="1"/>
  </r>
  <r>
    <s v="2016-07-09"/>
    <s v="2016-07-13"/>
    <s v="2016-07-29"/>
    <s v="2016-07-29"/>
    <x v="22"/>
    <n v="20"/>
    <s v="ŁÓDŹ"/>
    <s v="DDU"/>
    <x v="1"/>
    <n v="1"/>
    <s v="AIR"/>
    <s v="TRUCK"/>
    <s v="WARSZAWA"/>
    <s v="1"/>
    <s v="42575/2015/2"/>
    <n v="54"/>
    <s v="AW16"/>
    <s v="PADMA SATEL ARAB"/>
    <s v="AIR"/>
    <n v="1"/>
    <m/>
    <n v="414"/>
    <n v="0"/>
    <n v="0"/>
    <n v="0"/>
    <x v="0"/>
    <n v="4961"/>
    <n v="10.63"/>
    <x v="1"/>
    <n v="7"/>
    <n v="3"/>
    <x v="2"/>
    <x v="1"/>
  </r>
  <r>
    <s v="2016-07-09"/>
    <s v="2016-07-31"/>
    <s v="2016-08-05"/>
    <s v="2016-08-05"/>
    <x v="23"/>
    <n v="27"/>
    <s v="TUTICORIN"/>
    <s v="FOB"/>
    <x v="0"/>
    <n v="1"/>
    <s v="LCL"/>
    <s v="TRUCK"/>
    <s v="HAMBURG"/>
    <s v="1"/>
    <s v="921/2016/8"/>
    <n v="54"/>
    <s v="AW16"/>
    <s v="RVEE"/>
    <s v="LCL"/>
    <m/>
    <n v="1"/>
    <n v="35"/>
    <n v="0"/>
    <n v="0"/>
    <n v="0"/>
    <x v="0"/>
    <n v="840"/>
    <n v="0.95"/>
    <x v="2"/>
    <n v="1"/>
    <n v="0"/>
    <x v="2"/>
    <x v="1"/>
  </r>
  <r>
    <s v="2016-07-10"/>
    <s v="2016-08-12"/>
    <s v="2016-08-18"/>
    <s v="2016-08-18"/>
    <x v="14"/>
    <n v="39"/>
    <s v="CHITTAGONG"/>
    <s v="FOB"/>
    <x v="0"/>
    <n v="1"/>
    <s v="MRKU4627651"/>
    <s v="TRUCK"/>
    <s v="GDAŃSK"/>
    <s v="1"/>
    <s v="568/2016/20"/>
    <n v="54"/>
    <s v="AW16"/>
    <s v="FAIR TRADE INT'L (AGENT)"/>
    <s v="CONSOLIDATION"/>
    <m/>
    <n v="1"/>
    <n v="832"/>
    <n v="0"/>
    <n v="0"/>
    <n v="1"/>
    <x v="0"/>
    <n v="15115"/>
    <n v="57.4"/>
    <x v="1"/>
    <n v="40"/>
    <n v="17"/>
    <x v="0"/>
    <x v="0"/>
  </r>
  <r>
    <s v="2016-07-10"/>
    <s v="2016-08-12"/>
    <s v="2016-08-18"/>
    <s v="2016-08-18"/>
    <x v="14"/>
    <n v="39"/>
    <s v="CHITTAGONG"/>
    <s v="FOB"/>
    <x v="0"/>
    <n v="1"/>
    <m/>
    <s v="TRUCK"/>
    <s v="GDAŃSK"/>
    <s v="1"/>
    <s v="727/2016/1"/>
    <n v="54"/>
    <s v="AW16"/>
    <s v="SHUDDHO MODEHAUS (AGENT)"/>
    <s v="CONSOLIDATION"/>
    <m/>
    <n v="1"/>
    <n v="477"/>
    <m/>
    <m/>
    <m/>
    <x v="0"/>
    <n v="7636"/>
    <n v="12.44"/>
    <x v="1"/>
    <n v="9"/>
    <n v="4"/>
    <x v="2"/>
    <x v="1"/>
  </r>
  <r>
    <s v="2016-07-11"/>
    <s v="2016-08-06"/>
    <s v="2016-08-12"/>
    <s v="2016-08-12"/>
    <x v="32"/>
    <n v="32"/>
    <s v="NHAVA SHEVA"/>
    <s v="FOB"/>
    <x v="0"/>
    <n v="1"/>
    <s v="LCL"/>
    <s v="TRUCK"/>
    <s v="HAMBURG"/>
    <s v="1"/>
    <s v="3706/2016/5"/>
    <n v="54"/>
    <s v="AW16"/>
    <s v="SEER GLOBAL LTD."/>
    <s v="LCL"/>
    <m/>
    <n v="1"/>
    <n v="446"/>
    <n v="0"/>
    <n v="0"/>
    <n v="0"/>
    <x v="0"/>
    <n v="5466"/>
    <n v="12.12"/>
    <x v="2"/>
    <n v="8"/>
    <n v="4"/>
    <x v="2"/>
    <x v="1"/>
  </r>
  <r>
    <s v="2016-07-11"/>
    <s v="2016-08-12"/>
    <s v="2016-08-17"/>
    <s v="2016-08-17"/>
    <x v="0"/>
    <n v="37"/>
    <s v="NINGBO"/>
    <s v="FOB"/>
    <x v="0"/>
    <n v="0"/>
    <s v="MSKU3217320,PONU7329101"/>
    <s v="RAILWAY"/>
    <s v="GDAŃSK"/>
    <s v="1"/>
    <s v="9345/2016/3"/>
    <n v="51"/>
    <s v="AW16"/>
    <s v="XIAMEN OCEAN IMP."/>
    <s v="FCL"/>
    <m/>
    <n v="1"/>
    <n v="1833"/>
    <n v="1"/>
    <n v="0"/>
    <n v="1"/>
    <x v="1"/>
    <n v="11976"/>
    <n v="94.08"/>
    <x v="0"/>
    <n v="66"/>
    <n v="28"/>
    <x v="3"/>
    <x v="0"/>
  </r>
  <r>
    <s v="2016-07-11"/>
    <s v="2016-08-18"/>
    <s v="2016-08-22"/>
    <s v="2016-08-22"/>
    <x v="12"/>
    <n v="42"/>
    <s v="CHITTAGONG"/>
    <s v="FOB"/>
    <x v="0"/>
    <n v="1"/>
    <s v="HLXU3287215"/>
    <s v="TRUCK"/>
    <s v="BREMERHAVEN"/>
    <s v="1"/>
    <s v="42575/2015/13"/>
    <n v="54"/>
    <s v="AW16"/>
    <s v="PADMA SATEL ARAB"/>
    <s v="CONSOLIDATION"/>
    <m/>
    <n v="1"/>
    <n v="254"/>
    <n v="1"/>
    <n v="0"/>
    <n v="0"/>
    <x v="1"/>
    <n v="3213"/>
    <n v="7.05"/>
    <x v="1"/>
    <n v="5"/>
    <n v="2"/>
    <x v="2"/>
    <x v="1"/>
  </r>
  <r>
    <s v="2016-07-11"/>
    <s v="2016-08-18"/>
    <s v="2016-08-22"/>
    <s v="2016-08-22"/>
    <x v="12"/>
    <n v="42"/>
    <s v="CHITTAGONG"/>
    <s v="FOB"/>
    <x v="0"/>
    <n v="1"/>
    <m/>
    <s v="TRUCK"/>
    <s v="BREMERHAVEN"/>
    <s v="1"/>
    <s v="61828/AW16/1"/>
    <n v="52"/>
    <s v="AW16"/>
    <s v="FASHION WEAR INT'L (AGENT)"/>
    <s v="CONSOLIDATION"/>
    <m/>
    <n v="1"/>
    <n v="1356"/>
    <m/>
    <m/>
    <m/>
    <x v="0"/>
    <n v="25736"/>
    <n v="15.29"/>
    <x v="1"/>
    <n v="11"/>
    <n v="5"/>
    <x v="2"/>
    <x v="1"/>
  </r>
  <r>
    <s v="2016-07-11"/>
    <s v="2016-08-18"/>
    <s v="2016-08-22"/>
    <s v="2016-08-22"/>
    <x v="12"/>
    <n v="42"/>
    <s v="CHITTAGONG"/>
    <s v="FOB"/>
    <x v="0"/>
    <n v="1"/>
    <s v="TRLU4840439"/>
    <s v="TRUCK"/>
    <s v="BREMERHAVEN"/>
    <s v="1"/>
    <s v="43189/2015/12"/>
    <n v="54"/>
    <s v="AW16"/>
    <s v="SAILOR MOON CLOTHING LTD (AGENT)"/>
    <s v="CONSOLIDATION"/>
    <m/>
    <n v="1"/>
    <n v="663"/>
    <n v="0"/>
    <n v="1"/>
    <n v="0"/>
    <x v="2"/>
    <n v="9929"/>
    <n v="24.24"/>
    <x v="1"/>
    <n v="17"/>
    <n v="7"/>
    <x v="1"/>
    <x v="1"/>
  </r>
  <r>
    <s v="2016-07-11"/>
    <s v="2016-08-18"/>
    <s v="2016-08-22"/>
    <s v="2016-08-22"/>
    <x v="12"/>
    <n v="42"/>
    <s v="CHITTAGONG"/>
    <s v="FOB"/>
    <x v="0"/>
    <n v="1"/>
    <m/>
    <s v="TRUCK"/>
    <s v="BREMERHAVEN"/>
    <s v="1"/>
    <s v="43189/2015/13"/>
    <n v="54"/>
    <s v="AW16"/>
    <s v="SAILOR MOON CLOTHING LTD (AGENT)"/>
    <s v="CONSOLIDATION"/>
    <m/>
    <n v="1"/>
    <n v="885"/>
    <m/>
    <m/>
    <m/>
    <x v="0"/>
    <n v="12727"/>
    <n v="21.57"/>
    <x v="1"/>
    <n v="15"/>
    <n v="6"/>
    <x v="1"/>
    <x v="1"/>
  </r>
  <r>
    <s v="2016-07-11"/>
    <s v="2016-08-18"/>
    <s v="2016-08-22"/>
    <s v="2016-08-22"/>
    <x v="12"/>
    <n v="42"/>
    <s v="CHITTAGONG"/>
    <s v="FOB"/>
    <x v="0"/>
    <n v="1"/>
    <m/>
    <s v="TRUCK"/>
    <s v="BREMERHAVEN"/>
    <s v="1"/>
    <s v="574/2016/3"/>
    <n v="54"/>
    <s v="AW16"/>
    <s v="TRANSFIGURE CLOTHING (AGENT)"/>
    <s v="CONSOLIDATION"/>
    <m/>
    <n v="1"/>
    <n v="352"/>
    <m/>
    <m/>
    <m/>
    <x v="0"/>
    <n v="5401"/>
    <n v="7.62"/>
    <x v="1"/>
    <n v="5"/>
    <n v="2"/>
    <x v="2"/>
    <x v="1"/>
  </r>
  <r>
    <s v="2016-07-12"/>
    <s v="2016-07-13"/>
    <s v="2016-07-19"/>
    <s v="2016-07-19"/>
    <x v="30"/>
    <n v="7"/>
    <s v="ŁÓDŹ"/>
    <s v="DDU"/>
    <x v="1"/>
    <n v="1"/>
    <s v="AIR"/>
    <s v="TRUCK"/>
    <s v="WARSZAWA"/>
    <s v="1"/>
    <s v="569/2016/1"/>
    <n v="54"/>
    <s v="AW16"/>
    <s v="SANTEX INC"/>
    <s v="AIR"/>
    <n v="1"/>
    <m/>
    <n v="705"/>
    <n v="0"/>
    <n v="0"/>
    <n v="0"/>
    <x v="0"/>
    <n v="14401"/>
    <n v="18.190000000000001"/>
    <x v="2"/>
    <n v="13"/>
    <n v="5"/>
    <x v="2"/>
    <x v="1"/>
  </r>
  <r>
    <s v="2016-07-12"/>
    <s v="2016-07-19"/>
    <s v="2016-07-21"/>
    <s v="2016-07-21"/>
    <x v="26"/>
    <n v="9"/>
    <s v="ISTANBUL"/>
    <s v="FCA"/>
    <x v="2"/>
    <n v="0"/>
    <m/>
    <s v="TRUCK"/>
    <s v="ŁÓDŹ"/>
    <s v="1"/>
    <s v="283/2016/3"/>
    <n v="54"/>
    <s v="AW16"/>
    <s v="KGB CORAP TEKSTIL"/>
    <s v="FCL"/>
    <m/>
    <n v="1"/>
    <n v="1627"/>
    <n v="0"/>
    <n v="0"/>
    <n v="0"/>
    <x v="0"/>
    <n v="32345"/>
    <n v="40.29"/>
    <x v="4"/>
    <n v="28"/>
    <n v="12"/>
    <x v="1"/>
    <x v="1"/>
  </r>
  <r>
    <s v="2016-07-14"/>
    <s v="2016-07-17"/>
    <s v="2016-08-02"/>
    <s v="2016-08-02"/>
    <x v="21"/>
    <n v="19"/>
    <s v="ŁÓDŹ"/>
    <s v="DDU"/>
    <x v="1"/>
    <n v="1"/>
    <s v="AIR"/>
    <s v="TRUCK"/>
    <s v="WARSZAWA"/>
    <s v="1"/>
    <s v="43185/2015/10"/>
    <n v="54"/>
    <s v="AW16"/>
    <s v="ASROTEX"/>
    <s v="AIR"/>
    <n v="1"/>
    <m/>
    <n v="581"/>
    <n v="0"/>
    <n v="0"/>
    <n v="0"/>
    <x v="0"/>
    <n v="10600"/>
    <m/>
    <x v="1"/>
    <n v="0"/>
    <n v="0"/>
    <x v="2"/>
    <x v="1"/>
  </r>
  <r>
    <s v="2016-07-14"/>
    <s v="2016-07-17"/>
    <s v="2016-08-02"/>
    <s v="2016-08-02"/>
    <x v="21"/>
    <n v="19"/>
    <s v="ŁÓDŹ"/>
    <s v="DDU"/>
    <x v="1"/>
    <n v="1"/>
    <s v="AIR"/>
    <s v="TRUCK"/>
    <s v="WARSZAWA"/>
    <s v="1"/>
    <s v="43185/2015/11"/>
    <n v="54"/>
    <s v="AW16"/>
    <s v="ASROTEX"/>
    <s v="AIR"/>
    <n v="1"/>
    <m/>
    <n v="972"/>
    <n v="0"/>
    <n v="0"/>
    <n v="0"/>
    <x v="0"/>
    <n v="19554"/>
    <m/>
    <x v="1"/>
    <n v="0"/>
    <n v="0"/>
    <x v="2"/>
    <x v="1"/>
  </r>
  <r>
    <s v="2016-07-14"/>
    <s v="2016-07-17"/>
    <s v="2016-08-02"/>
    <s v="2016-08-02"/>
    <x v="21"/>
    <n v="19"/>
    <s v="ŁÓDŹ"/>
    <s v="DDU"/>
    <x v="1"/>
    <n v="1"/>
    <s v="AIR"/>
    <s v="TRUCK"/>
    <s v="WARSZAWA"/>
    <s v="1"/>
    <s v="43185/2015/12"/>
    <n v="54"/>
    <s v="AW16"/>
    <s v="ASROTEX"/>
    <s v="AIR"/>
    <n v="1"/>
    <m/>
    <n v="1137"/>
    <n v="0"/>
    <n v="0"/>
    <n v="0"/>
    <x v="0"/>
    <n v="22682"/>
    <m/>
    <x v="1"/>
    <n v="0"/>
    <n v="0"/>
    <x v="2"/>
    <x v="1"/>
  </r>
  <r>
    <s v="2016-07-14"/>
    <s v="2016-07-17"/>
    <s v="2016-08-02"/>
    <s v="2016-08-02"/>
    <x v="21"/>
    <n v="19"/>
    <s v="ŁÓDŹ"/>
    <s v="DDU"/>
    <x v="1"/>
    <n v="1"/>
    <s v="AIR"/>
    <s v="TRUCK"/>
    <s v="WARSZAWA"/>
    <s v="1"/>
    <s v="43185/2015/13"/>
    <n v="54"/>
    <s v="AW16"/>
    <s v="ASROTEX"/>
    <s v="AIR"/>
    <n v="1"/>
    <m/>
    <n v="1007"/>
    <n v="0"/>
    <n v="0"/>
    <n v="0"/>
    <x v="0"/>
    <n v="20502"/>
    <m/>
    <x v="1"/>
    <n v="0"/>
    <n v="0"/>
    <x v="2"/>
    <x v="1"/>
  </r>
  <r>
    <s v="2016-07-14"/>
    <s v="2016-07-17"/>
    <s v="2016-08-02"/>
    <s v="2016-08-02"/>
    <x v="21"/>
    <n v="19"/>
    <s v="ŁÓDŹ"/>
    <s v="DDU"/>
    <x v="1"/>
    <n v="1"/>
    <s v="AIR"/>
    <s v="TRUCK"/>
    <s v="WARSZAWA"/>
    <s v="1"/>
    <s v="43185/2015/14"/>
    <n v="54"/>
    <s v="AW16"/>
    <s v="ASROTEX"/>
    <s v="AIR"/>
    <n v="1"/>
    <m/>
    <n v="664"/>
    <n v="0"/>
    <n v="0"/>
    <n v="0"/>
    <x v="0"/>
    <n v="10298"/>
    <m/>
    <x v="1"/>
    <n v="0"/>
    <n v="0"/>
    <x v="2"/>
    <x v="1"/>
  </r>
  <r>
    <s v="2016-07-14"/>
    <s v="2016-07-24"/>
    <s v="2016-07-28"/>
    <s v="2016-07-28"/>
    <x v="41"/>
    <n v="14"/>
    <s v="ŁÓDŹ"/>
    <s v="DDU"/>
    <x v="3"/>
    <n v="0"/>
    <s v="CARU9621136,WSCU8427926,ZCSU8207951"/>
    <s v="RAILWAY"/>
    <s v="MAŁASZEWICZE"/>
    <s v="1"/>
    <s v="577/2016/15"/>
    <n v="54"/>
    <s v="AW16"/>
    <s v="NINGBO MIAORUI"/>
    <s v="FCL"/>
    <m/>
    <n v="1"/>
    <n v="3817"/>
    <n v="0"/>
    <n v="3"/>
    <n v="0"/>
    <x v="0"/>
    <n v="61004"/>
    <n v="192.64"/>
    <x v="0"/>
    <n v="135"/>
    <n v="58"/>
    <x v="3"/>
    <x v="2"/>
  </r>
  <r>
    <s v="2016-07-15"/>
    <s v="2016-07-17"/>
    <s v="2016-07-27"/>
    <s v="2016-07-27"/>
    <x v="19"/>
    <n v="12"/>
    <s v="ŁÓDŹ"/>
    <s v="DDU"/>
    <x v="1"/>
    <n v="1"/>
    <s v="AIR"/>
    <s v="TRUCK"/>
    <s v="WARSZAWA"/>
    <s v="1"/>
    <s v="43188/2015/2"/>
    <n v="54"/>
    <s v="AW16"/>
    <s v="FASHION WEAR INT'L (AGENT)"/>
    <s v="AIR"/>
    <n v="1"/>
    <m/>
    <n v="827"/>
    <n v="0"/>
    <n v="0"/>
    <n v="0"/>
    <x v="0"/>
    <n v="20667"/>
    <n v="12.8"/>
    <x v="1"/>
    <n v="9"/>
    <n v="4"/>
    <x v="2"/>
    <x v="1"/>
  </r>
  <r>
    <s v="2016-07-15"/>
    <s v="2016-07-17"/>
    <s v="2016-08-23"/>
    <s v="2016-08-23"/>
    <x v="19"/>
    <n v="39"/>
    <s v="ŁÓDŹ"/>
    <s v="DDU"/>
    <x v="1"/>
    <n v="1"/>
    <s v="AIR"/>
    <s v="TRUCK"/>
    <s v="WARSZAWA"/>
    <s v="1"/>
    <s v="697/2016/11"/>
    <n v="54"/>
    <s v="AW16"/>
    <s v="TEXZAM INTERNATIONAL (AGENT)"/>
    <s v="AIR"/>
    <n v="1"/>
    <m/>
    <n v="423"/>
    <n v="0"/>
    <n v="0"/>
    <n v="0"/>
    <x v="0"/>
    <n v="8665"/>
    <m/>
    <x v="1"/>
    <n v="0"/>
    <n v="0"/>
    <x v="2"/>
    <x v="1"/>
  </r>
  <r>
    <s v="2016-07-15"/>
    <s v="2016-07-18"/>
    <s v="2016-08-02"/>
    <s v="2016-08-02"/>
    <x v="21"/>
    <n v="18"/>
    <s v="ŁÓDŹ"/>
    <s v="DDU"/>
    <x v="1"/>
    <n v="1"/>
    <s v="AIR"/>
    <s v="TRUCK"/>
    <s v="WARSZAWA"/>
    <s v="1"/>
    <s v="43185/2015/1"/>
    <n v="54"/>
    <s v="AW16"/>
    <s v="ASROTEX"/>
    <s v="AIR"/>
    <n v="1"/>
    <m/>
    <n v="1076"/>
    <n v="0"/>
    <n v="0"/>
    <n v="0"/>
    <x v="0"/>
    <n v="24352"/>
    <m/>
    <x v="1"/>
    <n v="0"/>
    <n v="0"/>
    <x v="2"/>
    <x v="1"/>
  </r>
  <r>
    <s v="2016-07-15"/>
    <s v="2016-07-28"/>
    <s v="2016-08-05"/>
    <s v="2016-08-05"/>
    <x v="46"/>
    <n v="21"/>
    <s v="ŁÓDŹ"/>
    <s v="DDU"/>
    <x v="3"/>
    <n v="0"/>
    <s v="TRLU6604427"/>
    <s v="RAILWAY"/>
    <s v="MAŁASZEWICZE"/>
    <s v="1"/>
    <s v="687/2016/3"/>
    <n v="54"/>
    <s v="AW16"/>
    <s v="ANHUI TECHNOLOGY I/E"/>
    <s v="FCL"/>
    <m/>
    <n v="1"/>
    <n v="771"/>
    <n v="0"/>
    <n v="0"/>
    <n v="1"/>
    <x v="0"/>
    <n v="6688"/>
    <n v="61.22"/>
    <x v="0"/>
    <n v="43"/>
    <n v="18"/>
    <x v="0"/>
    <x v="0"/>
  </r>
  <r>
    <s v="2016-07-15"/>
    <s v="2016-07-29"/>
    <s v="2016-08-01"/>
    <s v="2016-08-01"/>
    <x v="45"/>
    <n v="17"/>
    <s v="ŁÓDŹ"/>
    <s v="DDU"/>
    <x v="3"/>
    <n v="0"/>
    <s v="CICU9870564"/>
    <s v="RAILWAY"/>
    <s v="MAŁASZEWICZE"/>
    <s v="1"/>
    <s v="275/2016/13"/>
    <n v="54"/>
    <s v="AW16"/>
    <s v="SUMEC TEXTILE"/>
    <s v="FCL"/>
    <m/>
    <n v="1"/>
    <n v="0"/>
    <n v="0"/>
    <n v="1"/>
    <n v="0"/>
    <x v="2"/>
    <n v="6794"/>
    <m/>
    <x v="0"/>
    <n v="0"/>
    <n v="0"/>
    <x v="2"/>
    <x v="1"/>
  </r>
  <r>
    <s v="2016-07-15"/>
    <s v="2016-08-23"/>
    <s v="2016-09-05"/>
    <s v="2016-09-05"/>
    <x v="6"/>
    <n v="52"/>
    <s v="CHITTAGONG"/>
    <s v="FOB"/>
    <x v="0"/>
    <n v="1"/>
    <s v="HLXU8613973"/>
    <s v="RAILWAY"/>
    <s v="GDAŃSK"/>
    <s v="1"/>
    <s v="568/2016/21"/>
    <n v="54"/>
    <s v="AW16"/>
    <s v="FAIR TRADE INT'L (AGENT)"/>
    <s v="CONSOLIDATION"/>
    <m/>
    <n v="1"/>
    <n v="595"/>
    <n v="0"/>
    <n v="0"/>
    <n v="1"/>
    <x v="0"/>
    <n v="9950"/>
    <n v="39.369999999999997"/>
    <x v="1"/>
    <n v="28"/>
    <n v="12"/>
    <x v="1"/>
    <x v="1"/>
  </r>
  <r>
    <s v="2016-07-15"/>
    <s v="2016-08-23"/>
    <s v="2016-09-05"/>
    <s v="2016-09-05"/>
    <x v="6"/>
    <n v="52"/>
    <s v="CHITTAGONG"/>
    <s v="FOB"/>
    <x v="0"/>
    <n v="1"/>
    <m/>
    <s v="RAILWAY"/>
    <s v="GDAŃSK"/>
    <s v="1"/>
    <s v="702/2016/2"/>
    <n v="52"/>
    <s v="AW16"/>
    <s v="TEXZAM INTERNATIONAL (AGENT)"/>
    <s v="CONSOLIDATION"/>
    <m/>
    <n v="1"/>
    <n v="605"/>
    <m/>
    <m/>
    <m/>
    <x v="0"/>
    <n v="9799"/>
    <n v="5.2"/>
    <x v="1"/>
    <n v="4"/>
    <n v="2"/>
    <x v="2"/>
    <x v="1"/>
  </r>
  <r>
    <s v="2016-07-15"/>
    <s v="2016-08-23"/>
    <s v="2016-09-05"/>
    <s v="2016-09-05"/>
    <x v="6"/>
    <n v="52"/>
    <s v="CHITTAGONG"/>
    <s v="FOB"/>
    <x v="0"/>
    <n v="1"/>
    <m/>
    <s v="RAILWAY"/>
    <s v="GDYNIA"/>
    <s v="1"/>
    <s v="697/2016/15"/>
    <n v="54"/>
    <s v="AW16"/>
    <s v="TEXZAM INTERNATIONAL (AGENT)"/>
    <s v="CONSOLIDATION"/>
    <m/>
    <n v="1"/>
    <n v="269"/>
    <m/>
    <m/>
    <m/>
    <x v="0"/>
    <n v="3120"/>
    <n v="13.32"/>
    <x v="1"/>
    <n v="9"/>
    <n v="4"/>
    <x v="2"/>
    <x v="1"/>
  </r>
  <r>
    <s v="2016-07-15"/>
    <s v="2016-08-23"/>
    <s v="2016-09-05"/>
    <s v="2016-09-05"/>
    <x v="6"/>
    <n v="52"/>
    <s v="CHITTAGONG"/>
    <s v="FOB"/>
    <x v="0"/>
    <n v="1"/>
    <m/>
    <s v="RAILWAY"/>
    <s v="GDYNIA"/>
    <s v="1"/>
    <s v="697/2016/20"/>
    <n v="54"/>
    <s v="AW16"/>
    <s v="TEXZAM INTERNATIONAL (AGENT)"/>
    <s v="CONSOLIDATION"/>
    <m/>
    <n v="1"/>
    <n v="311"/>
    <m/>
    <m/>
    <m/>
    <x v="0"/>
    <n v="4234"/>
    <n v="12"/>
    <x v="1"/>
    <n v="8"/>
    <n v="4"/>
    <x v="2"/>
    <x v="1"/>
  </r>
  <r>
    <s v="2016-07-16"/>
    <s v="2016-07-22"/>
    <s v="2016-07-26"/>
    <s v="2016-07-26"/>
    <x v="29"/>
    <n v="10"/>
    <s v="ŁÓDŹ"/>
    <s v="DDU"/>
    <x v="1"/>
    <n v="1"/>
    <s v="AIR"/>
    <s v="TRUCK"/>
    <s v="WARSZAWA"/>
    <s v="1"/>
    <s v="7533/2016/4"/>
    <n v="54"/>
    <s v="AW16"/>
    <s v="QUANZHOU HONGTU"/>
    <s v="AIR"/>
    <n v="1"/>
    <m/>
    <n v="680"/>
    <n v="0"/>
    <n v="0"/>
    <n v="0"/>
    <x v="0"/>
    <n v="8170"/>
    <n v="12.41"/>
    <x v="0"/>
    <n v="9"/>
    <n v="4"/>
    <x v="2"/>
    <x v="1"/>
  </r>
  <r>
    <s v="2016-07-18"/>
    <s v="2016-07-30"/>
    <s v="2016-08-03"/>
    <s v="2016-08-03"/>
    <x v="36"/>
    <n v="16"/>
    <s v="ŁÓDŹ"/>
    <s v="DDU"/>
    <x v="3"/>
    <n v="0"/>
    <s v="AMFU8517272"/>
    <s v="RAILWAY"/>
    <s v="MAŁASZEWICZE"/>
    <s v="1"/>
    <s v="7533/2016/2"/>
    <n v="54"/>
    <s v="AW16"/>
    <s v="QUANZHOU HONGTU"/>
    <s v="FCL"/>
    <m/>
    <n v="1"/>
    <n v="1768"/>
    <n v="0"/>
    <n v="1"/>
    <n v="0"/>
    <x v="2"/>
    <n v="22730"/>
    <m/>
    <x v="0"/>
    <n v="0"/>
    <n v="0"/>
    <x v="2"/>
    <x v="1"/>
  </r>
  <r>
    <s v="2016-07-19"/>
    <s v="2016-07-22"/>
    <s v="2016-07-27"/>
    <s v="2016-07-27"/>
    <x v="21"/>
    <n v="8"/>
    <s v="ŁÓDŹ"/>
    <s v="DDU"/>
    <x v="1"/>
    <n v="1"/>
    <s v="AIR"/>
    <s v="TRUCK"/>
    <s v="FRANKFURT"/>
    <s v="1"/>
    <s v="7533/2016/7"/>
    <n v="54"/>
    <s v="AW16"/>
    <s v="QUANZHOU HONGTU"/>
    <s v="AIR"/>
    <n v="1"/>
    <m/>
    <n v="312"/>
    <n v="0"/>
    <n v="0"/>
    <n v="0"/>
    <x v="0"/>
    <n v="4195"/>
    <n v="7.18"/>
    <x v="0"/>
    <n v="5"/>
    <n v="2"/>
    <x v="2"/>
    <x v="1"/>
  </r>
  <r>
    <s v="2016-07-19"/>
    <s v="2016-08-21"/>
    <s v="2016-08-26"/>
    <s v="2016-08-26"/>
    <x v="14"/>
    <n v="38"/>
    <s v="NINGBO"/>
    <s v="FOB"/>
    <x v="0"/>
    <n v="0"/>
    <s v="BMOU4179149,MRKU3976772,MSKU1936860"/>
    <s v="RAILWAY"/>
    <s v="GDAŃSK"/>
    <s v="1"/>
    <s v="577/2016/16"/>
    <n v="54"/>
    <s v="AW16"/>
    <s v="NINGBO MIAORUI"/>
    <s v="FCL"/>
    <m/>
    <n v="1"/>
    <n v="3126"/>
    <n v="0"/>
    <n v="0"/>
    <n v="3"/>
    <x v="0"/>
    <n v="62902"/>
    <n v="177.59"/>
    <x v="0"/>
    <n v="124"/>
    <n v="53"/>
    <x v="3"/>
    <x v="3"/>
  </r>
  <r>
    <s v="2016-07-19"/>
    <s v="2016-08-21"/>
    <s v="2016-08-26"/>
    <s v="2016-08-26"/>
    <x v="14"/>
    <n v="38"/>
    <s v="NINGBO"/>
    <s v="FOB"/>
    <x v="0"/>
    <n v="1"/>
    <s v="MSKU7364503"/>
    <s v="RAILWAY"/>
    <s v="GDAŃSK"/>
    <s v="1"/>
    <s v="43197/2015/4"/>
    <n v="54"/>
    <s v="AW16"/>
    <s v="NINGBO JAGOO TRADING"/>
    <s v="FCL"/>
    <m/>
    <n v="1"/>
    <n v="287"/>
    <n v="1"/>
    <n v="0"/>
    <n v="0"/>
    <x v="1"/>
    <n v="4276"/>
    <n v="10.98"/>
    <x v="0"/>
    <n v="8"/>
    <n v="3"/>
    <x v="2"/>
    <x v="1"/>
  </r>
  <r>
    <s v="2016-07-19"/>
    <s v="2016-08-31"/>
    <s v="2016-09-05"/>
    <s v="2016-09-05"/>
    <x v="2"/>
    <n v="48"/>
    <s v="CHITTAGONG"/>
    <s v="FOB"/>
    <x v="0"/>
    <n v="0"/>
    <s v="HLXU8130086"/>
    <s v="RAILWAY"/>
    <s v="GDYNIA"/>
    <s v="1"/>
    <s v="574/2016/25"/>
    <n v="54"/>
    <s v="AW16"/>
    <s v="TRANSFIGURE CLOTHING (AGENT)"/>
    <s v="FCL"/>
    <m/>
    <n v="1"/>
    <n v="3852"/>
    <n v="0"/>
    <n v="0"/>
    <n v="1"/>
    <x v="0"/>
    <n v="68166"/>
    <n v="65.03"/>
    <x v="1"/>
    <n v="46"/>
    <n v="20"/>
    <x v="0"/>
    <x v="0"/>
  </r>
  <r>
    <s v="2016-07-20"/>
    <s v="2016-08-02"/>
    <s v="2016-08-16"/>
    <s v="2016-08-16"/>
    <x v="46"/>
    <n v="27"/>
    <s v="ŁÓDŹ"/>
    <s v="DDU"/>
    <x v="3"/>
    <n v="0"/>
    <s v="WSCU8437293"/>
    <s v="RAILWAY"/>
    <s v="MAŁASZEWICZE"/>
    <s v="1"/>
    <s v="2581/2016/2"/>
    <n v="52"/>
    <s v="AW16"/>
    <s v="XIAMEN KINGLAND"/>
    <s v="FCL"/>
    <m/>
    <n v="1"/>
    <n v="777"/>
    <n v="0"/>
    <n v="1"/>
    <n v="0"/>
    <x v="2"/>
    <n v="4843"/>
    <m/>
    <x v="0"/>
    <n v="0"/>
    <n v="0"/>
    <x v="2"/>
    <x v="1"/>
  </r>
  <r>
    <s v="2016-07-20"/>
    <s v="2016-08-02"/>
    <s v="2016-08-16"/>
    <s v="2016-08-16"/>
    <x v="46"/>
    <n v="27"/>
    <s v="ŁÓDŹ"/>
    <s v="DDU"/>
    <x v="3"/>
    <n v="0"/>
    <s v="WSCU8461406"/>
    <s v="RAILWAY"/>
    <s v="MAŁASZEWICZE"/>
    <s v="1"/>
    <s v="278/2016/11"/>
    <n v="54"/>
    <s v="AW16"/>
    <s v="XIAMEN KINGLAND"/>
    <s v="FCL"/>
    <m/>
    <n v="1"/>
    <n v="1417"/>
    <n v="0"/>
    <n v="1"/>
    <n v="0"/>
    <x v="2"/>
    <n v="21587"/>
    <m/>
    <x v="0"/>
    <n v="0"/>
    <n v="0"/>
    <x v="2"/>
    <x v="1"/>
  </r>
  <r>
    <s v="2016-07-20"/>
    <s v="2016-08-02"/>
    <s v="2016-08-16"/>
    <s v="2016-08-16"/>
    <x v="46"/>
    <n v="27"/>
    <s v="ŁÓDŹ"/>
    <s v="DDU"/>
    <x v="3"/>
    <n v="0"/>
    <m/>
    <s v="RAILWAY"/>
    <s v="MAŁASZEWICZE"/>
    <s v="1"/>
    <s v="278/2016/3"/>
    <n v="54"/>
    <s v="AW16"/>
    <s v="XIAMEN KINGLAND"/>
    <s v="FCL"/>
    <m/>
    <n v="1"/>
    <n v="1569"/>
    <m/>
    <m/>
    <m/>
    <x v="0"/>
    <n v="22678"/>
    <m/>
    <x v="0"/>
    <n v="0"/>
    <n v="0"/>
    <x v="2"/>
    <x v="1"/>
  </r>
  <r>
    <s v="2016-07-20"/>
    <s v="2016-08-03"/>
    <s v="2016-08-11"/>
    <s v="2016-08-11"/>
    <x v="45"/>
    <n v="22"/>
    <s v="ŁÓDŹ"/>
    <s v="DDU"/>
    <x v="3"/>
    <n v="0"/>
    <s v="CICU9912567"/>
    <s v="RAILWAY"/>
    <s v="MAŁASZEWICZE"/>
    <s v="1"/>
    <s v="275/2016/10"/>
    <n v="54"/>
    <s v="AW16"/>
    <s v="SUMEC TEXTILE"/>
    <s v="FCL"/>
    <m/>
    <n v="1"/>
    <n v="395"/>
    <n v="1"/>
    <n v="0"/>
    <n v="0"/>
    <x v="1"/>
    <n v="3880"/>
    <m/>
    <x v="0"/>
    <n v="0"/>
    <n v="0"/>
    <x v="2"/>
    <x v="1"/>
  </r>
  <r>
    <s v="2016-07-21"/>
    <s v="2016-08-04"/>
    <s v="2016-08-05"/>
    <s v="2016-08-05"/>
    <x v="45"/>
    <n v="15"/>
    <s v="ŁÓDŹ"/>
    <s v="DDU"/>
    <x v="3"/>
    <n v="0"/>
    <s v="WSCU8265018"/>
    <s v="RAILWAY"/>
    <s v="MAŁASZEWICZE"/>
    <s v="1"/>
    <s v="577/2016/17"/>
    <n v="54"/>
    <s v="AW16"/>
    <s v="NINGBO MIAORUI"/>
    <s v="FCL"/>
    <m/>
    <n v="1"/>
    <n v="776"/>
    <n v="0"/>
    <n v="1"/>
    <n v="0"/>
    <x v="2"/>
    <n v="10358"/>
    <n v="63.44"/>
    <x v="0"/>
    <n v="44"/>
    <n v="19"/>
    <x v="0"/>
    <x v="0"/>
  </r>
  <r>
    <s v="2016-07-21"/>
    <s v="2016-08-05"/>
    <s v="2016-08-08"/>
    <s v="2016-08-08"/>
    <x v="48"/>
    <n v="18"/>
    <s v="ŁÓDŹ"/>
    <s v="DDU"/>
    <x v="1"/>
    <n v="1"/>
    <s v="AIR"/>
    <s v="TRUCK"/>
    <s v="FRANKFURT"/>
    <s v="1"/>
    <s v="43189/2015/3"/>
    <n v="54"/>
    <s v="AW16"/>
    <s v="SAILOR MOON CLOTHING LTD (AGENT)"/>
    <s v="AIR"/>
    <n v="1"/>
    <m/>
    <n v="408"/>
    <n v="0"/>
    <n v="0"/>
    <n v="0"/>
    <x v="0"/>
    <n v="5362"/>
    <n v="14.85"/>
    <x v="1"/>
    <n v="10"/>
    <n v="4"/>
    <x v="2"/>
    <x v="1"/>
  </r>
  <r>
    <s v="2016-07-21"/>
    <s v="2016-08-21"/>
    <s v="2016-08-26"/>
    <s v="2016-08-26"/>
    <x v="3"/>
    <n v="36"/>
    <s v="YANTIAN"/>
    <s v="FOB"/>
    <x v="0"/>
    <n v="0"/>
    <s v="MRKU4510990,MSKU3506425"/>
    <s v="RAILWAY"/>
    <s v="GDAŃSK"/>
    <s v="1"/>
    <s v="8298/2016/2"/>
    <n v="51"/>
    <s v="AW16"/>
    <s v="EASTERN CHARM LIMITD"/>
    <s v="FCL"/>
    <m/>
    <n v="1"/>
    <n v="1077"/>
    <n v="1"/>
    <n v="0"/>
    <n v="1"/>
    <x v="1"/>
    <n v="11125"/>
    <n v="80.13"/>
    <x v="0"/>
    <n v="56"/>
    <n v="24"/>
    <x v="3"/>
    <x v="0"/>
  </r>
  <r>
    <s v="2016-07-21"/>
    <s v="2016-09-05"/>
    <s v="2016-09-09"/>
    <s v="2016-09-09"/>
    <x v="10"/>
    <n v="50"/>
    <s v="SHANGHAI"/>
    <s v="FOB"/>
    <x v="0"/>
    <n v="0"/>
    <s v="IKSU4662018"/>
    <s v="RAILWAY"/>
    <s v="GDAŃSK"/>
    <s v="1"/>
    <s v="285/2016/4"/>
    <n v="54"/>
    <s v="AW16"/>
    <s v="JIANGSU SAINTEK"/>
    <s v="FCL"/>
    <m/>
    <n v="1"/>
    <n v="710"/>
    <n v="0"/>
    <n v="1"/>
    <n v="0"/>
    <x v="2"/>
    <n v="5676"/>
    <n v="50"/>
    <x v="0"/>
    <n v="35"/>
    <n v="15"/>
    <x v="0"/>
    <x v="0"/>
  </r>
  <r>
    <s v="2016-07-21"/>
    <s v="2016-09-06"/>
    <s v="2016-09-16"/>
    <s v="2016-09-16"/>
    <x v="16"/>
    <n v="57"/>
    <s v="XIAMEN"/>
    <s v="FOB"/>
    <x v="0"/>
    <n v="1"/>
    <s v="LCL"/>
    <s v="TRUCK"/>
    <s v="GDAŃSK"/>
    <s v="1"/>
    <s v="11885/2016/1"/>
    <n v="51"/>
    <s v="AW16"/>
    <s v="RUN LIFEWEAR"/>
    <s v="LCL"/>
    <m/>
    <n v="1"/>
    <n v="227"/>
    <n v="0"/>
    <n v="0"/>
    <n v="0"/>
    <x v="0"/>
    <n v="3216"/>
    <n v="13.03"/>
    <x v="0"/>
    <n v="9"/>
    <n v="4"/>
    <x v="2"/>
    <x v="1"/>
  </r>
  <r>
    <s v="2016-07-22"/>
    <s v="2016-07-27"/>
    <s v="2016-08-03"/>
    <s v="2016-08-03"/>
    <x v="20"/>
    <n v="12"/>
    <s v="ŁÓDŹ"/>
    <s v="DDU"/>
    <x v="1"/>
    <n v="1"/>
    <s v="AIR"/>
    <s v="TRUCK"/>
    <s v="WARSZAWA"/>
    <s v="1"/>
    <s v="3706/2016/7"/>
    <n v="54"/>
    <s v="AW16"/>
    <s v="SEER GLOBAL LTD."/>
    <s v="AIR"/>
    <n v="1"/>
    <m/>
    <n v="191"/>
    <n v="0"/>
    <n v="0"/>
    <n v="0"/>
    <x v="0"/>
    <n v="3460"/>
    <m/>
    <x v="2"/>
    <n v="0"/>
    <n v="0"/>
    <x v="2"/>
    <x v="1"/>
  </r>
  <r>
    <s v="2016-07-22"/>
    <s v="2016-08-29"/>
    <s v="2016-09-01"/>
    <s v="2016-09-01"/>
    <x v="12"/>
    <n v="41"/>
    <s v="SHANGHAI"/>
    <s v="FOB"/>
    <x v="0"/>
    <n v="0"/>
    <s v="CPSU1043170"/>
    <s v="TRUCK"/>
    <s v="GDAŃSK"/>
    <s v="1"/>
    <s v="280/2016/2"/>
    <n v="54"/>
    <s v="AW16"/>
    <s v="ZHUJI YUANJIN"/>
    <s v="FCL"/>
    <m/>
    <n v="1"/>
    <n v="786"/>
    <n v="1"/>
    <n v="0"/>
    <n v="0"/>
    <x v="1"/>
    <n v="22000"/>
    <n v="18.82"/>
    <x v="0"/>
    <n v="13"/>
    <n v="6"/>
    <x v="2"/>
    <x v="1"/>
  </r>
  <r>
    <s v="2016-07-22"/>
    <s v="2016-08-29"/>
    <s v="2016-09-01"/>
    <s v="2016-09-01"/>
    <x v="12"/>
    <n v="41"/>
    <s v="SHANGHAI"/>
    <s v="FOB"/>
    <x v="0"/>
    <n v="1"/>
    <s v="TCNU8661018"/>
    <s v="TRUCK"/>
    <s v="GDAŃSK"/>
    <s v="1"/>
    <s v="287/2016/3"/>
    <n v="54"/>
    <s v="AW16"/>
    <s v="HANGZHOU EAST CO LTD"/>
    <s v="CONSOLIDATION"/>
    <m/>
    <n v="1"/>
    <n v="308"/>
    <n v="0"/>
    <n v="0"/>
    <n v="1"/>
    <x v="0"/>
    <n v="4092"/>
    <n v="7.21"/>
    <x v="0"/>
    <n v="5"/>
    <n v="2"/>
    <x v="2"/>
    <x v="1"/>
  </r>
  <r>
    <s v="2016-07-22"/>
    <s v="2016-08-29"/>
    <s v="2016-09-01"/>
    <s v="2016-09-01"/>
    <x v="12"/>
    <n v="41"/>
    <s v="SHANGHAI"/>
    <s v="FOB"/>
    <x v="0"/>
    <n v="1"/>
    <m/>
    <s v="TRUCK"/>
    <s v="GDAŃSK"/>
    <s v="1"/>
    <s v="61527/AW16/1"/>
    <n v="52"/>
    <s v="AW16"/>
    <s v="HAILI ACCESSORIES"/>
    <s v="CONSOLIDATION"/>
    <m/>
    <n v="1"/>
    <n v="555"/>
    <m/>
    <m/>
    <m/>
    <x v="0"/>
    <n v="33493"/>
    <n v="39.72"/>
    <x v="0"/>
    <n v="28"/>
    <n v="12"/>
    <x v="1"/>
    <x v="1"/>
  </r>
  <r>
    <s v="2016-07-22"/>
    <s v="2016-08-29"/>
    <s v="2016-09-01"/>
    <s v="2016-09-01"/>
    <x v="12"/>
    <n v="41"/>
    <s v="SHANGHAI"/>
    <s v="FOB"/>
    <x v="0"/>
    <n v="1"/>
    <m/>
    <s v="TRUCK"/>
    <s v="GDAŃSK"/>
    <s v="1"/>
    <s v="8343/2016/4"/>
    <n v="51"/>
    <s v="AW16"/>
    <s v="ANHUI TECHNOLOGY I/E"/>
    <s v="CONSOLIDATION"/>
    <m/>
    <n v="1"/>
    <n v="533"/>
    <m/>
    <m/>
    <m/>
    <x v="0"/>
    <n v="7150"/>
    <n v="19.04"/>
    <x v="0"/>
    <n v="13"/>
    <n v="6"/>
    <x v="2"/>
    <x v="1"/>
  </r>
  <r>
    <s v="2016-07-22"/>
    <s v="2016-08-29"/>
    <s v="2016-09-02"/>
    <s v="2016-09-02"/>
    <x v="12"/>
    <n v="42"/>
    <s v="SHANGHAI"/>
    <s v="FOB"/>
    <x v="0"/>
    <n v="0"/>
    <s v="CXDU1669748,MOTU0778579,MOTU6724693,TCLU6725918,TGHU6018848"/>
    <s v="TRUCK"/>
    <s v="GDAŃSK"/>
    <s v="1"/>
    <s v="62805/AW16/3"/>
    <n v="52"/>
    <s v="AW16"/>
    <s v="SUZHOU QINJIAN I/E"/>
    <s v="FCL"/>
    <m/>
    <n v="1"/>
    <n v="14627"/>
    <n v="0"/>
    <n v="0"/>
    <n v="5"/>
    <x v="0"/>
    <n v="216100"/>
    <n v="286"/>
    <x v="0"/>
    <n v="200"/>
    <n v="86"/>
    <x v="3"/>
    <x v="2"/>
  </r>
  <r>
    <s v="2016-07-22"/>
    <s v="2016-08-29"/>
    <s v="2016-09-02"/>
    <s v="2016-09-02"/>
    <x v="12"/>
    <n v="42"/>
    <s v="SHANGHAI"/>
    <s v="FOB"/>
    <x v="0"/>
    <n v="1"/>
    <s v="FSCU8232059"/>
    <s v="TRUCK"/>
    <s v="GDAŃSK"/>
    <s v="1"/>
    <s v="1071/2016/4"/>
    <n v="52"/>
    <s v="AW16"/>
    <s v="ZHENJIANG S&amp;C"/>
    <s v="CONSOLIDATION"/>
    <m/>
    <n v="1"/>
    <n v="1409"/>
    <n v="0"/>
    <n v="0"/>
    <n v="1"/>
    <x v="0"/>
    <n v="19381"/>
    <n v="31.62"/>
    <x v="0"/>
    <n v="22"/>
    <n v="9"/>
    <x v="1"/>
    <x v="1"/>
  </r>
  <r>
    <s v="2016-07-22"/>
    <s v="2016-08-29"/>
    <s v="2016-09-02"/>
    <s v="2016-09-02"/>
    <x v="12"/>
    <n v="42"/>
    <s v="SHANGHAI"/>
    <s v="FOB"/>
    <x v="0"/>
    <n v="1"/>
    <m/>
    <s v="TRUCK"/>
    <s v="GDAŃSK"/>
    <s v="1"/>
    <s v="1305/2016/4"/>
    <n v="52"/>
    <s v="AW16"/>
    <s v="SHANGHAI BOSUN"/>
    <s v="CONSOLIDATION"/>
    <m/>
    <n v="1"/>
    <n v="842"/>
    <m/>
    <m/>
    <m/>
    <x v="0"/>
    <n v="11801"/>
    <n v="17.350000000000001"/>
    <x v="0"/>
    <n v="12"/>
    <n v="5"/>
    <x v="2"/>
    <x v="1"/>
  </r>
  <r>
    <s v="2016-07-22"/>
    <s v="2016-08-29"/>
    <s v="2016-09-02"/>
    <s v="2016-09-02"/>
    <x v="12"/>
    <n v="42"/>
    <s v="SHANGHAI"/>
    <s v="FOB"/>
    <x v="0"/>
    <n v="1"/>
    <m/>
    <s v="TRUCK"/>
    <s v="GDAŃSK"/>
    <s v="1"/>
    <s v="5878/2016/3"/>
    <n v="52"/>
    <s v="AW16"/>
    <s v="SHANGHAI QUEENSHOW"/>
    <s v="CONSOLIDATION"/>
    <m/>
    <n v="1"/>
    <n v="43"/>
    <m/>
    <m/>
    <m/>
    <x v="0"/>
    <n v="1510"/>
    <n v="3.1"/>
    <x v="0"/>
    <n v="2"/>
    <n v="1"/>
    <x v="2"/>
    <x v="1"/>
  </r>
  <r>
    <s v="2016-07-22"/>
    <s v="2016-08-29"/>
    <s v="2016-09-02"/>
    <s v="2016-09-02"/>
    <x v="12"/>
    <n v="42"/>
    <s v="SHANGHAI"/>
    <s v="FOB"/>
    <x v="0"/>
    <n v="1"/>
    <m/>
    <s v="TRUCK"/>
    <s v="GDAŃSK"/>
    <s v="1"/>
    <s v="588/2016/4"/>
    <n v="52"/>
    <s v="AW16"/>
    <s v="BRIGHT SHOW INT.LTD"/>
    <s v="CONSOLIDATION"/>
    <m/>
    <n v="1"/>
    <n v="896"/>
    <m/>
    <m/>
    <m/>
    <x v="0"/>
    <n v="11572"/>
    <n v="12.8"/>
    <x v="0"/>
    <n v="9"/>
    <n v="4"/>
    <x v="2"/>
    <x v="1"/>
  </r>
  <r>
    <s v="2016-07-22"/>
    <s v="2016-08-29"/>
    <s v="2016-09-03"/>
    <s v="2016-09-03"/>
    <x v="12"/>
    <n v="43"/>
    <s v="SHANGHAI"/>
    <s v="FOB"/>
    <x v="0"/>
    <n v="0"/>
    <s v="DRYU4286678,GESU3976304,MOFU0628168"/>
    <s v="TRUCK"/>
    <s v="GDAŃSK"/>
    <s v="1"/>
    <s v="281/2016/3"/>
    <n v="54"/>
    <s v="AW16"/>
    <s v="ZHEJIANG AMP-KINGHON"/>
    <s v="FCL"/>
    <m/>
    <n v="1"/>
    <n v="1412"/>
    <n v="1"/>
    <n v="2"/>
    <n v="0"/>
    <x v="1"/>
    <n v="17841"/>
    <n v="135.19999999999999"/>
    <x v="0"/>
    <n v="95"/>
    <n v="41"/>
    <x v="3"/>
    <x v="3"/>
  </r>
  <r>
    <s v="2016-07-22"/>
    <s v="2016-08-29"/>
    <s v="2016-09-05"/>
    <s v="2016-09-05"/>
    <x v="12"/>
    <n v="45"/>
    <s v="SHANGHAI"/>
    <s v="FOB"/>
    <x v="0"/>
    <n v="0"/>
    <s v="TCNU4919315,TCNU8718561"/>
    <s v="TRUCK"/>
    <s v="GDAŃSK"/>
    <s v="1"/>
    <s v="687/2016/4"/>
    <n v="54"/>
    <s v="AW16"/>
    <s v="ANHUI TECHNOLOGY I/E"/>
    <s v="FCL"/>
    <m/>
    <n v="1"/>
    <n v="1204"/>
    <n v="0"/>
    <n v="0"/>
    <n v="2"/>
    <x v="0"/>
    <n v="10317"/>
    <n v="110.58"/>
    <x v="0"/>
    <n v="77"/>
    <n v="33"/>
    <x v="4"/>
    <x v="3"/>
  </r>
  <r>
    <s v="2016-07-22"/>
    <s v="2016-08-29"/>
    <s v="2016-09-06"/>
    <s v="2016-09-06"/>
    <x v="12"/>
    <n v="46"/>
    <s v="SHANGHAI"/>
    <s v="FOB"/>
    <x v="0"/>
    <n v="0"/>
    <s v="CAIU9627380,HLXU8621372,TRLU6933253"/>
    <s v="TRUCK"/>
    <s v="GDAŃSK"/>
    <s v="1"/>
    <s v="275/2016/14"/>
    <n v="54"/>
    <s v="AW16"/>
    <s v="SUMEC TEXTILE"/>
    <s v="FCL"/>
    <m/>
    <n v="1"/>
    <n v="2714"/>
    <n v="0"/>
    <n v="0"/>
    <n v="3"/>
    <x v="0"/>
    <n v="27336"/>
    <n v="178.95"/>
    <x v="0"/>
    <n v="125"/>
    <n v="54"/>
    <x v="3"/>
    <x v="3"/>
  </r>
  <r>
    <s v="2016-07-22"/>
    <s v="2016-08-30"/>
    <s v="2016-09-06"/>
    <s v="2016-09-06"/>
    <x v="6"/>
    <n v="46"/>
    <s v="SHANGHAI"/>
    <s v="FOB"/>
    <x v="0"/>
    <n v="0"/>
    <s v="TCLU4254779"/>
    <s v="RAILWAY"/>
    <s v="GDAŃSK"/>
    <s v="1"/>
    <s v="578/2016/2"/>
    <n v="54"/>
    <s v="AW16"/>
    <s v="JOC GREAT WALL CORP."/>
    <s v="FCL"/>
    <m/>
    <n v="1"/>
    <n v="671"/>
    <n v="0"/>
    <n v="1"/>
    <n v="0"/>
    <x v="2"/>
    <n v="47420"/>
    <n v="42"/>
    <x v="0"/>
    <n v="29"/>
    <n v="13"/>
    <x v="0"/>
    <x v="1"/>
  </r>
  <r>
    <s v="2016-07-23"/>
    <s v="2016-08-26"/>
    <s v="2016-08-30"/>
    <s v="2016-08-30"/>
    <x v="1"/>
    <n v="38"/>
    <s v="NINGBO"/>
    <s v="FOB"/>
    <x v="0"/>
    <n v="0"/>
    <s v="INKU2623850,MVIU0027732"/>
    <s v="RAILWAY"/>
    <s v="GDAŃSK"/>
    <s v="1"/>
    <s v="577/2016/18"/>
    <n v="54"/>
    <s v="AW16"/>
    <s v="NINGBO MIAORUI"/>
    <s v="FCL"/>
    <m/>
    <n v="1"/>
    <n v="2651"/>
    <n v="0"/>
    <n v="0"/>
    <n v="2"/>
    <x v="0"/>
    <n v="43927"/>
    <n v="99.07"/>
    <x v="0"/>
    <n v="69"/>
    <n v="30"/>
    <x v="3"/>
    <x v="3"/>
  </r>
  <r>
    <s v="2016-07-23"/>
    <s v="2016-08-26"/>
    <s v="2016-08-31"/>
    <s v="2016-08-31"/>
    <x v="1"/>
    <n v="39"/>
    <s v="NINGBO"/>
    <s v="FOB"/>
    <x v="0"/>
    <n v="1"/>
    <s v="MSKU6698980"/>
    <s v="RAILWAY"/>
    <s v="GDAŃSK"/>
    <s v="1"/>
    <s v="3520/2016/2"/>
    <n v="54"/>
    <s v="AW16"/>
    <s v="NINGBO YINZHOU VANDK"/>
    <s v="CONSOLIDATION"/>
    <m/>
    <n v="1"/>
    <n v="1370"/>
    <n v="0"/>
    <n v="1"/>
    <n v="0"/>
    <x v="2"/>
    <n v="20626"/>
    <n v="36.11"/>
    <x v="0"/>
    <n v="25"/>
    <n v="11"/>
    <x v="1"/>
    <x v="1"/>
  </r>
  <r>
    <s v="2016-07-23"/>
    <s v="2016-08-26"/>
    <s v="2016-08-31"/>
    <s v="2016-08-31"/>
    <x v="1"/>
    <n v="39"/>
    <s v="NINGBO"/>
    <s v="FOB"/>
    <x v="0"/>
    <n v="1"/>
    <m/>
    <s v="RAILWAY"/>
    <s v="GDAŃSK"/>
    <s v="1"/>
    <s v="703/2016/4"/>
    <n v="54"/>
    <s v="AW16"/>
    <s v="NINGBO EVERGREEN"/>
    <s v="CONSOLIDATION"/>
    <m/>
    <n v="1"/>
    <n v="504"/>
    <m/>
    <m/>
    <m/>
    <x v="0"/>
    <n v="8170"/>
    <n v="15.48"/>
    <x v="0"/>
    <n v="11"/>
    <n v="5"/>
    <x v="2"/>
    <x v="1"/>
  </r>
  <r>
    <s v="2016-07-23"/>
    <s v="2016-08-30"/>
    <s v="2016-09-02"/>
    <s v="2016-09-02"/>
    <x v="12"/>
    <n v="41"/>
    <s v="CHITTAGONG"/>
    <s v="FOB"/>
    <x v="0"/>
    <n v="1"/>
    <s v="INKU2496550"/>
    <s v="TRUCK"/>
    <s v="GDYNIA"/>
    <s v="1"/>
    <s v="571/2016/11"/>
    <n v="54"/>
    <s v="AW16"/>
    <s v="FASHIONTEX (AGENT)"/>
    <s v="CONSOLIDATION"/>
    <m/>
    <n v="1"/>
    <n v="953"/>
    <n v="0"/>
    <n v="0"/>
    <n v="1"/>
    <x v="0"/>
    <n v="14291"/>
    <n v="12.4"/>
    <x v="1"/>
    <n v="9"/>
    <n v="4"/>
    <x v="2"/>
    <x v="1"/>
  </r>
  <r>
    <s v="2016-07-23"/>
    <s v="2016-08-30"/>
    <s v="2016-09-02"/>
    <s v="2016-09-02"/>
    <x v="12"/>
    <n v="41"/>
    <s v="CHITTAGONG"/>
    <s v="FOB"/>
    <x v="0"/>
    <n v="1"/>
    <m/>
    <s v="TRUCK"/>
    <s v="GDYNIA"/>
    <s v="1"/>
    <s v="574/2016/26"/>
    <n v="54"/>
    <s v="AW16"/>
    <s v="TRANSFIGURE CLOTHING (AGENT)"/>
    <s v="CONSOLIDATION"/>
    <m/>
    <n v="1"/>
    <n v="2185"/>
    <m/>
    <m/>
    <m/>
    <x v="0"/>
    <n v="40055"/>
    <n v="47.28"/>
    <x v="1"/>
    <n v="33"/>
    <n v="14"/>
    <x v="0"/>
    <x v="1"/>
  </r>
  <r>
    <s v="2016-07-23"/>
    <s v="2016-08-30"/>
    <s v="2016-09-16"/>
    <s v="2016-09-16"/>
    <x v="12"/>
    <n v="55"/>
    <s v="NINGBO"/>
    <s v="FOB"/>
    <x v="0"/>
    <n v="0"/>
    <s v="CLHU4508223,GVCU4039693,HLBU1771814"/>
    <s v="TRUCK"/>
    <s v="GDAŃSK"/>
    <s v="1"/>
    <s v="707/2016/2"/>
    <n v="54"/>
    <s v="AW16"/>
    <s v="SHAOXING GOLDEN WAVE"/>
    <s v="FCL"/>
    <m/>
    <n v="1"/>
    <n v="4360"/>
    <n v="0"/>
    <n v="3"/>
    <n v="0"/>
    <x v="0"/>
    <n v="73344"/>
    <n v="147.28"/>
    <x v="0"/>
    <n v="103"/>
    <n v="44"/>
    <x v="4"/>
    <x v="3"/>
  </r>
  <r>
    <s v="2016-07-24"/>
    <s v="2016-07-27"/>
    <s v="2016-08-02"/>
    <s v="2016-08-02"/>
    <x v="21"/>
    <n v="9"/>
    <s v="ŁÓDŹ"/>
    <s v="DDU"/>
    <x v="1"/>
    <n v="1"/>
    <s v="AIR"/>
    <s v="TRUCK"/>
    <s v="WARSZAWA"/>
    <s v="1"/>
    <s v="569/2016/2"/>
    <n v="54"/>
    <s v="AW16"/>
    <s v="SANTEX INC"/>
    <s v="AIR"/>
    <n v="1"/>
    <m/>
    <n v="518"/>
    <n v="0"/>
    <n v="0"/>
    <n v="0"/>
    <x v="0"/>
    <n v="12480"/>
    <m/>
    <x v="2"/>
    <n v="0"/>
    <n v="0"/>
    <x v="2"/>
    <x v="1"/>
  </r>
  <r>
    <s v="2016-07-24"/>
    <s v="2016-08-26"/>
    <s v="2016-09-06"/>
    <s v="2016-09-06"/>
    <x v="14"/>
    <n v="44"/>
    <s v="CHITTAGONG"/>
    <s v="FOB"/>
    <x v="0"/>
    <n v="1"/>
    <s v="PONU8023395"/>
    <s v="RAILWAY"/>
    <s v="GDAŃSK"/>
    <s v="1"/>
    <s v="571/2016/12"/>
    <n v="54"/>
    <s v="AW16"/>
    <s v="FASHIONTEX (AGENT)"/>
    <s v="CONSOLIDATION"/>
    <m/>
    <n v="1"/>
    <n v="460"/>
    <n v="0"/>
    <n v="0"/>
    <n v="1"/>
    <x v="0"/>
    <n v="8366"/>
    <n v="17.760000000000002"/>
    <x v="1"/>
    <n v="12"/>
    <n v="5"/>
    <x v="2"/>
    <x v="1"/>
  </r>
  <r>
    <s v="2016-07-24"/>
    <s v="2016-08-26"/>
    <s v="2016-09-06"/>
    <s v="2016-09-06"/>
    <x v="14"/>
    <n v="44"/>
    <s v="CHITTAGONG"/>
    <s v="FOB"/>
    <x v="0"/>
    <n v="1"/>
    <m/>
    <s v="RAILWAY"/>
    <s v="GDAŃSK"/>
    <s v="1"/>
    <s v="574/2016/28"/>
    <n v="54"/>
    <s v="AW16"/>
    <s v="TRANSFIGURE CLOTHING (AGENT)"/>
    <s v="CONSOLIDATION"/>
    <m/>
    <n v="1"/>
    <n v="1593"/>
    <m/>
    <m/>
    <m/>
    <x v="0"/>
    <n v="27220"/>
    <n v="28.59"/>
    <x v="1"/>
    <n v="20"/>
    <n v="9"/>
    <x v="1"/>
    <x v="1"/>
  </r>
  <r>
    <s v="2016-07-24"/>
    <s v="2016-08-26"/>
    <s v="2016-09-06"/>
    <s v="2016-09-06"/>
    <x v="14"/>
    <n v="44"/>
    <s v="CHITTAGONG"/>
    <s v="FOB"/>
    <x v="0"/>
    <n v="1"/>
    <m/>
    <s v="RAILWAY"/>
    <s v="GDAŃSK"/>
    <s v="1"/>
    <s v="7518/2016/1"/>
    <n v="54"/>
    <s v="AW16"/>
    <s v="INTRAMEX FASHIONS"/>
    <s v="CONSOLIDATION"/>
    <m/>
    <n v="1"/>
    <n v="621"/>
    <m/>
    <m/>
    <m/>
    <x v="0"/>
    <n v="7960"/>
    <n v="13.36"/>
    <x v="1"/>
    <n v="9"/>
    <n v="4"/>
    <x v="2"/>
    <x v="1"/>
  </r>
  <r>
    <s v="2016-07-26"/>
    <s v="2016-08-26"/>
    <s v="2016-08-30"/>
    <s v="2016-08-30"/>
    <x v="3"/>
    <n v="35"/>
    <s v="NINGBO"/>
    <s v="FOB"/>
    <x v="0"/>
    <n v="0"/>
    <s v="MRKU0049051,MSKU9503995,UESU4159010"/>
    <s v="RAILWAY"/>
    <s v="GDAŃSK"/>
    <s v="1"/>
    <s v="8068/2016/3"/>
    <n v="51"/>
    <s v="AW16"/>
    <s v="BOK CO., LTD."/>
    <s v="FCL"/>
    <m/>
    <n v="1"/>
    <n v="3392"/>
    <n v="0"/>
    <n v="2"/>
    <n v="1"/>
    <x v="0"/>
    <n v="26210"/>
    <n v="168.6"/>
    <x v="0"/>
    <n v="118"/>
    <n v="51"/>
    <x v="3"/>
    <x v="2"/>
  </r>
  <r>
    <s v="2016-07-26"/>
    <s v="2016-08-26"/>
    <s v="2016-08-31"/>
    <s v="2016-08-31"/>
    <x v="3"/>
    <n v="36"/>
    <s v="XIAMEN"/>
    <s v="FOB"/>
    <x v="0"/>
    <n v="0"/>
    <s v="MRKU3253897,MRKU6852754,MSKU9427719"/>
    <s v="RAILWAY"/>
    <s v="GDAŃSK"/>
    <s v="1"/>
    <s v="278/2016/10"/>
    <n v="54"/>
    <s v="AW16"/>
    <s v="XIAMEN KINGLAND"/>
    <s v="FCL"/>
    <m/>
    <n v="1"/>
    <n v="1765"/>
    <n v="1"/>
    <n v="0"/>
    <n v="2"/>
    <x v="1"/>
    <n v="21426"/>
    <n v="131.51"/>
    <x v="0"/>
    <n v="92"/>
    <n v="39"/>
    <x v="4"/>
    <x v="3"/>
  </r>
  <r>
    <s v="2016-07-26"/>
    <s v="2016-08-26"/>
    <s v="2016-08-31"/>
    <s v="2016-08-31"/>
    <x v="3"/>
    <n v="36"/>
    <s v="XIAMEN"/>
    <s v="FOB"/>
    <x v="0"/>
    <n v="0"/>
    <s v="PONU1657119"/>
    <s v="TRUCK"/>
    <s v="GDAŃSK"/>
    <s v="1"/>
    <s v="1037/2016/11"/>
    <n v="54"/>
    <s v="AW16"/>
    <s v="QUANZHOU CEREALS O&amp;F"/>
    <s v="FCL"/>
    <m/>
    <n v="1"/>
    <n v="2065"/>
    <n v="0"/>
    <n v="1"/>
    <n v="0"/>
    <x v="2"/>
    <n v="39014"/>
    <n v="50.96"/>
    <x v="0"/>
    <n v="36"/>
    <n v="15"/>
    <x v="0"/>
    <x v="0"/>
  </r>
  <r>
    <s v="2016-07-27"/>
    <s v="2016-07-31"/>
    <s v="2016-08-30"/>
    <s v="2016-08-30"/>
    <x v="22"/>
    <n v="34"/>
    <s v="ŁÓDŹ"/>
    <s v="DDU"/>
    <x v="1"/>
    <n v="1"/>
    <s v="AIR"/>
    <s v="TRUCK"/>
    <s v="WARSZAWA"/>
    <s v="1"/>
    <s v="42566/2015/1"/>
    <n v="54"/>
    <s v="AW16"/>
    <s v="REDWAN TEX&amp;APPARELS"/>
    <s v="AIR"/>
    <n v="1"/>
    <m/>
    <n v="691"/>
    <n v="0"/>
    <n v="0"/>
    <n v="0"/>
    <x v="0"/>
    <n v="9484"/>
    <n v="14.01"/>
    <x v="1"/>
    <n v="10"/>
    <n v="4"/>
    <x v="2"/>
    <x v="1"/>
  </r>
  <r>
    <s v="2016-07-27"/>
    <s v="2016-08-05"/>
    <s v="2016-08-11"/>
    <s v="2016-08-11"/>
    <x v="35"/>
    <n v="15"/>
    <s v="CHITTAGONG"/>
    <s v="FOB"/>
    <x v="1"/>
    <n v="1"/>
    <s v="AIR"/>
    <s v="TRUCK"/>
    <s v="WARSZAWA"/>
    <s v="1"/>
    <s v="42575/2015/14"/>
    <n v="54"/>
    <s v="AW16"/>
    <s v="PADMA SATEL ARAB"/>
    <s v="AIR"/>
    <n v="1"/>
    <m/>
    <n v="906"/>
    <n v="0"/>
    <n v="0"/>
    <n v="0"/>
    <x v="0"/>
    <n v="13116"/>
    <n v="24.17"/>
    <x v="1"/>
    <n v="17"/>
    <n v="7"/>
    <x v="1"/>
    <x v="1"/>
  </r>
  <r>
    <s v="2016-07-27"/>
    <s v="2016-09-09"/>
    <s v="2016-09-14"/>
    <s v="2016-09-14"/>
    <x v="27"/>
    <n v="49"/>
    <s v="QINGDAO"/>
    <s v="FOB"/>
    <x v="0"/>
    <n v="0"/>
    <s v="MSKU5670572"/>
    <s v="TRUCK"/>
    <s v="GDAŃSK"/>
    <s v="1"/>
    <s v="43063/2015/7"/>
    <n v="52"/>
    <s v="AW16"/>
    <s v="SUZHOU QINJIAN I/E"/>
    <s v="FCL"/>
    <m/>
    <n v="1"/>
    <n v="1287"/>
    <n v="1"/>
    <n v="0"/>
    <n v="0"/>
    <x v="1"/>
    <n v="18691"/>
    <n v="24.42"/>
    <x v="0"/>
    <n v="17"/>
    <n v="7"/>
    <x v="1"/>
    <x v="1"/>
  </r>
  <r>
    <s v="2016-07-28"/>
    <s v="2016-08-01"/>
    <s v="2016-08-22"/>
    <s v="2016-08-22"/>
    <x v="22"/>
    <n v="25"/>
    <s v="ŁÓDŹ"/>
    <s v="DDU"/>
    <x v="1"/>
    <n v="1"/>
    <s v="AIR"/>
    <s v="TRUCK"/>
    <s v="WARSZAWA"/>
    <s v="1"/>
    <s v="571/2016/10"/>
    <n v="54"/>
    <s v="AW16"/>
    <s v="FASHIONTEX (AGENT)"/>
    <s v="AIR"/>
    <n v="1"/>
    <m/>
    <n v="39"/>
    <n v="0"/>
    <n v="0"/>
    <n v="0"/>
    <x v="0"/>
    <n v="733"/>
    <n v="0.9"/>
    <x v="1"/>
    <n v="1"/>
    <n v="0"/>
    <x v="2"/>
    <x v="1"/>
  </r>
  <r>
    <s v="2016-07-28"/>
    <s v="2016-08-26"/>
    <s v="2016-08-31"/>
    <s v="2016-08-31"/>
    <x v="33"/>
    <n v="34"/>
    <s v="SHENZHEN"/>
    <s v="FOB"/>
    <x v="0"/>
    <n v="0"/>
    <s v="MRKU3928516,MSKU5734614"/>
    <s v="TRUCK"/>
    <s v="GDAŃSK"/>
    <s v="1"/>
    <s v="7769/2016/2"/>
    <n v="51"/>
    <s v="AW16"/>
    <s v="BEEKO"/>
    <s v="FCL"/>
    <m/>
    <n v="1"/>
    <n v="1564"/>
    <n v="1"/>
    <n v="0"/>
    <n v="1"/>
    <x v="1"/>
    <n v="16610"/>
    <n v="80.05"/>
    <x v="0"/>
    <n v="56"/>
    <n v="24"/>
    <x v="4"/>
    <x v="0"/>
  </r>
  <r>
    <s v="2016-07-28"/>
    <s v="2016-08-27"/>
    <s v="2016-09-21"/>
    <s v="2016-09-21"/>
    <x v="4"/>
    <n v="55"/>
    <s v="SHENZHEN"/>
    <s v="FOB"/>
    <x v="0"/>
    <n v="0"/>
    <s v="MRKU2298691,MSKU3206921"/>
    <s v="TRUCK"/>
    <s v="GDAŃSK"/>
    <s v="1"/>
    <s v="7536/2016/4"/>
    <n v="51"/>
    <s v="AW16"/>
    <s v="YONGXINGLONG CHILDRE"/>
    <s v="FCL"/>
    <m/>
    <n v="1"/>
    <n v="1591"/>
    <n v="1"/>
    <n v="0"/>
    <n v="1"/>
    <x v="1"/>
    <n v="15525"/>
    <n v="73.5"/>
    <x v="0"/>
    <n v="51"/>
    <n v="22"/>
    <x v="0"/>
    <x v="0"/>
  </r>
  <r>
    <s v="2016-07-28"/>
    <s v="2016-09-05"/>
    <s v="2016-09-08"/>
    <s v="2016-09-08"/>
    <x v="6"/>
    <n v="42"/>
    <s v="XIAMEN"/>
    <s v="FOB"/>
    <x v="0"/>
    <n v="0"/>
    <s v="TRLU8865121"/>
    <s v="TRUCK"/>
    <s v="GDAŃSK"/>
    <s v="1"/>
    <s v="729/2016/2"/>
    <n v="54"/>
    <s v="AW16"/>
    <s v="XIAMEN HALO WORLD"/>
    <s v="FCL"/>
    <m/>
    <n v="1"/>
    <n v="1268"/>
    <n v="1"/>
    <n v="0"/>
    <n v="0"/>
    <x v="1"/>
    <n v="16542"/>
    <n v="24.84"/>
    <x v="0"/>
    <n v="17"/>
    <n v="7"/>
    <x v="1"/>
    <x v="1"/>
  </r>
  <r>
    <s v="2016-07-28"/>
    <s v="2016-09-12"/>
    <s v="2016-09-16"/>
    <s v="2016-09-16"/>
    <x v="10"/>
    <n v="50"/>
    <s v="SHANGHAI"/>
    <s v="FOB"/>
    <x v="0"/>
    <n v="0"/>
    <s v="FSCU4841381"/>
    <s v="TRUCK"/>
    <s v="GDAŃSK"/>
    <s v="1"/>
    <s v="285/2016/3"/>
    <n v="54"/>
    <s v="AW16"/>
    <s v="JIANGSU SAINTEK"/>
    <s v="FCL"/>
    <m/>
    <n v="1"/>
    <n v="774"/>
    <n v="0"/>
    <n v="1"/>
    <n v="0"/>
    <x v="2"/>
    <n v="7560"/>
    <n v="52.6"/>
    <x v="0"/>
    <n v="37"/>
    <n v="16"/>
    <x v="0"/>
    <x v="0"/>
  </r>
  <r>
    <s v="2016-07-29"/>
    <s v="2016-09-03"/>
    <s v="2016-09-07"/>
    <s v="2016-09-07"/>
    <x v="5"/>
    <n v="40"/>
    <s v="NINGBO"/>
    <s v="FOB"/>
    <x v="0"/>
    <n v="0"/>
    <s v="CLHU8956150,MSKU0786003,MSKU9194052,PONU0684228,UESU4617576"/>
    <s v="TRUCK"/>
    <s v="GDAŃSK"/>
    <s v="1"/>
    <s v="577/2016/19"/>
    <n v="54"/>
    <s v="AW16"/>
    <s v="NINGBO MIAORUI"/>
    <s v="FCL"/>
    <m/>
    <n v="1"/>
    <n v="6294"/>
    <n v="1"/>
    <n v="0"/>
    <n v="4"/>
    <x v="1"/>
    <n v="105079"/>
    <n v="272.24"/>
    <x v="0"/>
    <n v="191"/>
    <n v="82"/>
    <x v="3"/>
    <x v="2"/>
  </r>
  <r>
    <s v="2016-07-29"/>
    <s v="2016-09-04"/>
    <s v="2016-09-16"/>
    <s v="2016-09-16"/>
    <x v="7"/>
    <n v="49"/>
    <s v="SHANGHAI"/>
    <s v="FOB"/>
    <x v="0"/>
    <n v="1"/>
    <s v="LCL"/>
    <s v="TRUCK"/>
    <s v="GDAŃSK"/>
    <s v="1"/>
    <s v="43063/2015/14"/>
    <n v="52"/>
    <s v="AW16"/>
    <s v="SUZHOU QINJIAN I/E"/>
    <s v="LCL"/>
    <m/>
    <n v="1"/>
    <n v="715"/>
    <n v="0"/>
    <n v="0"/>
    <n v="0"/>
    <x v="0"/>
    <n v="11238"/>
    <n v="9.7899999999999991"/>
    <x v="0"/>
    <n v="7"/>
    <n v="3"/>
    <x v="2"/>
    <x v="1"/>
  </r>
  <r>
    <s v="2016-07-29"/>
    <s v="2016-09-05"/>
    <s v="2016-09-08"/>
    <s v="2016-09-08"/>
    <x v="12"/>
    <n v="41"/>
    <s v="SHANGHAI"/>
    <s v="FOB"/>
    <x v="0"/>
    <n v="0"/>
    <s v="TGHU4977313"/>
    <s v="TRUCK"/>
    <s v="GDAŃSK"/>
    <s v="1"/>
    <s v="687/2016/5"/>
    <n v="54"/>
    <s v="AW16"/>
    <s v="ANHUI TECHNOLOGY I/E"/>
    <s v="FCL"/>
    <m/>
    <n v="1"/>
    <n v="581"/>
    <n v="0"/>
    <n v="1"/>
    <n v="0"/>
    <x v="2"/>
    <n v="4953"/>
    <n v="55.51"/>
    <x v="0"/>
    <n v="39"/>
    <n v="17"/>
    <x v="0"/>
    <x v="0"/>
  </r>
  <r>
    <s v="2016-07-29"/>
    <s v="2016-09-05"/>
    <s v="2016-09-09"/>
    <s v="2016-09-09"/>
    <x v="12"/>
    <n v="42"/>
    <s v="SHANGHAI"/>
    <s v="FOB"/>
    <x v="0"/>
    <n v="0"/>
    <s v="DRYU4274764,TTNU5823930"/>
    <s v="RAILWAY"/>
    <s v="GDAŃSK"/>
    <s v="1"/>
    <s v="281/2016/4"/>
    <n v="54"/>
    <s v="AW16"/>
    <s v="ZHEJIANG AMP-KINGHON"/>
    <s v="FCL"/>
    <m/>
    <n v="1"/>
    <n v="844"/>
    <n v="0"/>
    <n v="2"/>
    <n v="0"/>
    <x v="0"/>
    <n v="10034"/>
    <n v="98"/>
    <x v="0"/>
    <n v="69"/>
    <n v="29"/>
    <x v="3"/>
    <x v="4"/>
  </r>
  <r>
    <s v="2016-07-29"/>
    <s v="2016-09-05"/>
    <s v="2016-09-09"/>
    <s v="2016-09-09"/>
    <x v="12"/>
    <n v="42"/>
    <s v="SHANGHAI"/>
    <s v="FOB"/>
    <x v="0"/>
    <n v="0"/>
    <s v="GATU8578592,HLXU6539898,TTNU1561914"/>
    <s v="RAILWAY"/>
    <s v="GDAŃSK"/>
    <s v="1"/>
    <s v="275/2016/15"/>
    <n v="54"/>
    <s v="AW16"/>
    <s v="SUMEC TEXTILE"/>
    <s v="FCL"/>
    <m/>
    <n v="1"/>
    <n v="2545"/>
    <n v="1"/>
    <n v="0"/>
    <n v="2"/>
    <x v="1"/>
    <n v="25012"/>
    <n v="140.86000000000001"/>
    <x v="0"/>
    <n v="99"/>
    <n v="42"/>
    <x v="3"/>
    <x v="3"/>
  </r>
  <r>
    <s v="2016-07-29"/>
    <s v="2016-09-05"/>
    <s v="2016-09-09"/>
    <s v="2016-09-09"/>
    <x v="12"/>
    <n v="42"/>
    <s v="SHANGHAI"/>
    <s v="FOB"/>
    <x v="0"/>
    <n v="0"/>
    <s v="TCLU3860410"/>
    <s v="RAILWAY"/>
    <s v="GDAŃSK"/>
    <s v="1"/>
    <s v="43063/2015/13"/>
    <n v="52"/>
    <s v="AW16"/>
    <s v="SUZHOU QINJIAN I/E"/>
    <s v="FCL"/>
    <m/>
    <n v="1"/>
    <n v="1188"/>
    <n v="1"/>
    <n v="0"/>
    <n v="0"/>
    <x v="1"/>
    <n v="19674"/>
    <n v="24.58"/>
    <x v="0"/>
    <n v="17"/>
    <n v="7"/>
    <x v="1"/>
    <x v="1"/>
  </r>
  <r>
    <s v="2016-07-30"/>
    <s v="2016-08-11"/>
    <s v="2016-08-18"/>
    <s v="2016-08-18"/>
    <x v="36"/>
    <n v="19"/>
    <s v="ŁÓDŹ"/>
    <s v="DDU"/>
    <x v="3"/>
    <n v="0"/>
    <s v="CBHU8488758"/>
    <s v="RAILWAY"/>
    <s v="MAŁASZEWICZE"/>
    <s v="1"/>
    <s v="1037/2016/12"/>
    <n v="54"/>
    <s v="AW16"/>
    <s v="QUANZHOU CEREALS O&amp;F"/>
    <s v="FCL"/>
    <m/>
    <n v="1"/>
    <n v="1585"/>
    <n v="0"/>
    <n v="1"/>
    <n v="0"/>
    <x v="2"/>
    <n v="28350"/>
    <n v="32.57"/>
    <x v="0"/>
    <n v="23"/>
    <n v="10"/>
    <x v="1"/>
    <x v="1"/>
  </r>
  <r>
    <s v="2016-07-31"/>
    <s v="2016-09-08"/>
    <s v="2016-09-12"/>
    <s v="2016-09-12"/>
    <x v="6"/>
    <n v="43"/>
    <s v="TUTICORIN"/>
    <s v="FOB"/>
    <x v="0"/>
    <n v="0"/>
    <s v="MSKU3502950"/>
    <s v="TRUCK"/>
    <s v="GDAŃSK"/>
    <s v="1"/>
    <s v="43190/2015/12"/>
    <n v="54"/>
    <s v="AW16"/>
    <s v="BLOOM CLOTHING CO. (AGENT)"/>
    <s v="FCL"/>
    <m/>
    <n v="1"/>
    <n v="1090"/>
    <n v="1"/>
    <n v="0"/>
    <n v="0"/>
    <x v="1"/>
    <n v="17194"/>
    <n v="25.87"/>
    <x v="2"/>
    <n v="18"/>
    <n v="8"/>
    <x v="1"/>
    <x v="1"/>
  </r>
  <r>
    <s v="2016-07-31"/>
    <s v="2016-09-09"/>
    <s v="2016-09-15"/>
    <s v="2016-09-15"/>
    <x v="13"/>
    <n v="46"/>
    <s v="CHITTAGONG"/>
    <s v="FOB"/>
    <x v="0"/>
    <n v="1"/>
    <s v="MRKU2752058"/>
    <s v="TRUCK"/>
    <s v="GDAŃSK"/>
    <s v="1"/>
    <s v="568/2016/24"/>
    <n v="54"/>
    <s v="AW16"/>
    <s v="FAIR TRADE INT'L (AGENT)"/>
    <s v="CONSOLIDATION"/>
    <m/>
    <n v="1"/>
    <n v="904"/>
    <n v="0"/>
    <n v="0"/>
    <n v="1"/>
    <x v="0"/>
    <n v="15211"/>
    <n v="35.700000000000003"/>
    <x v="1"/>
    <n v="25"/>
    <n v="11"/>
    <x v="1"/>
    <x v="1"/>
  </r>
  <r>
    <s v="2016-07-31"/>
    <s v="2016-09-09"/>
    <s v="2016-09-15"/>
    <s v="2016-09-15"/>
    <x v="13"/>
    <n v="46"/>
    <s v="CHITTAGONG"/>
    <s v="FOB"/>
    <x v="0"/>
    <n v="1"/>
    <m/>
    <s v="TRUCK"/>
    <s v="GDAŃSK"/>
    <s v="1"/>
    <s v="7518/2016/2"/>
    <n v="54"/>
    <s v="AW16"/>
    <s v="INTRAMEX FASHIONS"/>
    <s v="CONSOLIDATION"/>
    <m/>
    <n v="1"/>
    <n v="230"/>
    <m/>
    <m/>
    <m/>
    <x v="0"/>
    <n v="3445"/>
    <n v="8.14"/>
    <x v="1"/>
    <n v="6"/>
    <n v="2"/>
    <x v="2"/>
    <x v="1"/>
  </r>
  <r>
    <s v="2016-07-31"/>
    <s v="2016-09-09"/>
    <s v="2016-09-15"/>
    <s v="2016-09-15"/>
    <x v="13"/>
    <n v="46"/>
    <s v="CHITTAGONG"/>
    <s v="FOB"/>
    <x v="0"/>
    <n v="1"/>
    <s v="MSKU9188131"/>
    <s v="TRUCK"/>
    <s v="GDAŃSK"/>
    <s v="1"/>
    <s v="568/2016/23"/>
    <n v="54"/>
    <s v="AW16"/>
    <s v="FAIR TRADE INT'L (AGENT)"/>
    <s v="CONSOLIDATION"/>
    <m/>
    <n v="1"/>
    <n v="396"/>
    <n v="0"/>
    <n v="0"/>
    <n v="1"/>
    <x v="0"/>
    <n v="5848"/>
    <n v="11.6"/>
    <x v="1"/>
    <n v="8"/>
    <n v="3"/>
    <x v="2"/>
    <x v="1"/>
  </r>
  <r>
    <s v="2016-07-31"/>
    <s v="2016-09-09"/>
    <s v="2016-09-15"/>
    <s v="2016-09-15"/>
    <x v="13"/>
    <n v="46"/>
    <s v="CHITTAGONG"/>
    <s v="FOB"/>
    <x v="0"/>
    <n v="1"/>
    <m/>
    <s v="TRUCK"/>
    <s v="GDAŃSK"/>
    <s v="1"/>
    <s v="574/2016/30"/>
    <n v="54"/>
    <s v="AW16"/>
    <s v="TRANSFIGURE CLOTHING (AGENT)"/>
    <s v="CONSOLIDATION"/>
    <m/>
    <n v="1"/>
    <n v="1372"/>
    <m/>
    <m/>
    <m/>
    <x v="0"/>
    <n v="26435"/>
    <n v="25.7"/>
    <x v="1"/>
    <n v="18"/>
    <n v="8"/>
    <x v="1"/>
    <x v="1"/>
  </r>
  <r>
    <s v="2016-07-31"/>
    <s v="2016-09-09"/>
    <s v="2016-09-15"/>
    <s v="2016-09-15"/>
    <x v="13"/>
    <n v="46"/>
    <s v="CHITTAGONG"/>
    <s v="FOB"/>
    <x v="0"/>
    <n v="1"/>
    <m/>
    <s v="TRUCK"/>
    <s v="GDAŃSK"/>
    <s v="1"/>
    <s v="61828/AW16/2"/>
    <n v="52"/>
    <s v="AW16"/>
    <s v="FASHION WEAR INT'L (AGENT)"/>
    <s v="CONSOLIDATION"/>
    <m/>
    <n v="1"/>
    <n v="727"/>
    <m/>
    <m/>
    <m/>
    <x v="0"/>
    <n v="10776"/>
    <n v="15.48"/>
    <x v="1"/>
    <n v="11"/>
    <n v="5"/>
    <x v="2"/>
    <x v="1"/>
  </r>
  <r>
    <s v="2016-07-31"/>
    <s v="2016-09-09"/>
    <s v="2016-09-15"/>
    <s v="2016-09-15"/>
    <x v="13"/>
    <n v="46"/>
    <s v="CHITTAGONG"/>
    <s v="FOB"/>
    <x v="0"/>
    <n v="1"/>
    <m/>
    <s v="TRUCK"/>
    <s v="GDAŃSK"/>
    <s v="1"/>
    <s v="62092/AW16/3"/>
    <n v="52"/>
    <s v="AW16"/>
    <s v="TRANSFIGURE CLOTHING (AGENT)"/>
    <s v="CONSOLIDATION"/>
    <m/>
    <n v="1"/>
    <n v="815"/>
    <m/>
    <m/>
    <m/>
    <x v="0"/>
    <n v="13912"/>
    <n v="13.02"/>
    <x v="1"/>
    <n v="9"/>
    <n v="4"/>
    <x v="2"/>
    <x v="1"/>
  </r>
  <r>
    <s v="2016-07-31"/>
    <s v="2016-09-09"/>
    <s v="2016-09-19"/>
    <s v="2016-09-19"/>
    <x v="13"/>
    <n v="50"/>
    <s v="CHITTAGONG"/>
    <s v="FOB"/>
    <x v="0"/>
    <n v="1"/>
    <s v="MSKU0615422"/>
    <s v="RAILWAY"/>
    <s v="GDAŃSK"/>
    <s v="1"/>
    <s v="574/2016/29"/>
    <n v="54"/>
    <s v="AW16"/>
    <s v="TRANSFIGURE CLOTHING (AGENT)"/>
    <s v="CONSOLIDATION"/>
    <m/>
    <n v="1"/>
    <n v="397"/>
    <n v="0"/>
    <n v="0"/>
    <n v="1"/>
    <x v="0"/>
    <n v="8099"/>
    <n v="7.42"/>
    <x v="1"/>
    <n v="5"/>
    <n v="2"/>
    <x v="2"/>
    <x v="1"/>
  </r>
  <r>
    <s v="2016-07-31"/>
    <s v="2016-09-09"/>
    <s v="2016-09-19"/>
    <s v="2016-09-19"/>
    <x v="13"/>
    <n v="50"/>
    <s v="CHITTAGONG"/>
    <s v="FOB"/>
    <x v="0"/>
    <n v="1"/>
    <m/>
    <s v="RAILWAY"/>
    <s v="GDAŃSK"/>
    <s v="1"/>
    <s v="697/2016/21"/>
    <n v="54"/>
    <s v="AW16"/>
    <s v="TEXZAM INTERNATIONAL (AGENT)"/>
    <s v="CONSOLIDATION"/>
    <m/>
    <n v="1"/>
    <n v="720"/>
    <m/>
    <m/>
    <m/>
    <x v="0"/>
    <n v="12183"/>
    <n v="29.11"/>
    <x v="1"/>
    <n v="20"/>
    <n v="9"/>
    <x v="1"/>
    <x v="1"/>
  </r>
  <r>
    <s v="2016-07-31"/>
    <s v="2016-09-09"/>
    <s v="2016-09-19"/>
    <s v="2016-09-19"/>
    <x v="13"/>
    <n v="50"/>
    <s v="CHITTAGONG"/>
    <s v="FOB"/>
    <x v="0"/>
    <n v="1"/>
    <m/>
    <s v="RAILWAY"/>
    <s v="GDAŃSK"/>
    <s v="1"/>
    <s v="727/2016/2"/>
    <n v="54"/>
    <s v="AW16"/>
    <s v="SHUDDHO MODEHAUS (AGENT)"/>
    <s v="CONSOLIDATION"/>
    <m/>
    <n v="1"/>
    <n v="768"/>
    <m/>
    <m/>
    <m/>
    <x v="0"/>
    <n v="9379"/>
    <n v="27.28"/>
    <x v="1"/>
    <n v="19"/>
    <n v="8"/>
    <x v="1"/>
    <x v="1"/>
  </r>
  <r>
    <s v="2016-07-31"/>
    <s v="2016-09-16"/>
    <s v="2016-09-20"/>
    <s v="2016-09-20"/>
    <x v="16"/>
    <n v="51"/>
    <s v="TUTICORIN"/>
    <s v="FOB"/>
    <x v="0"/>
    <n v="1"/>
    <s v="MRKU0405867"/>
    <s v="TRUCK"/>
    <s v="GDAŃSK"/>
    <s v="1"/>
    <s v="43183/2015/3"/>
    <n v="54"/>
    <s v="AW16"/>
    <s v="KARTHIKAI TEXTILE"/>
    <s v="CONSOLIDATION"/>
    <m/>
    <n v="1"/>
    <n v="291"/>
    <n v="0"/>
    <n v="1"/>
    <n v="0"/>
    <x v="2"/>
    <n v="4199"/>
    <n v="10.19"/>
    <x v="2"/>
    <n v="7"/>
    <n v="3"/>
    <x v="2"/>
    <x v="1"/>
  </r>
  <r>
    <s v="2016-07-31"/>
    <s v="2016-09-16"/>
    <s v="2016-09-20"/>
    <s v="2016-09-20"/>
    <x v="16"/>
    <n v="51"/>
    <s v="TUTICORIN"/>
    <s v="FOB"/>
    <x v="0"/>
    <n v="1"/>
    <m/>
    <s v="TRUCK"/>
    <s v="GDAŃSK"/>
    <s v="1"/>
    <s v="43190/2015/13"/>
    <n v="54"/>
    <s v="AW16"/>
    <s v="BLOOM CLOTHING CO. (AGENT)"/>
    <s v="CONSOLIDATION"/>
    <m/>
    <n v="1"/>
    <n v="526"/>
    <m/>
    <m/>
    <m/>
    <x v="0"/>
    <n v="9676"/>
    <n v="5.84"/>
    <x v="2"/>
    <n v="4"/>
    <n v="2"/>
    <x v="2"/>
    <x v="1"/>
  </r>
  <r>
    <s v="2016-07-31"/>
    <s v="2016-09-16"/>
    <s v="2016-09-20"/>
    <s v="2016-09-20"/>
    <x v="16"/>
    <n v="51"/>
    <s v="TUTICORIN"/>
    <s v="FOB"/>
    <x v="0"/>
    <n v="1"/>
    <m/>
    <s v="TRUCK"/>
    <s v="GDAŃSK"/>
    <s v="1"/>
    <s v="716/2016/11"/>
    <n v="54"/>
    <s v="AW16"/>
    <s v="LICHEE APPAREL (AGENT)"/>
    <s v="CONSOLIDATION"/>
    <m/>
    <n v="1"/>
    <n v="923"/>
    <m/>
    <m/>
    <m/>
    <x v="0"/>
    <n v="15592"/>
    <n v="27.91"/>
    <x v="2"/>
    <n v="20"/>
    <n v="8"/>
    <x v="1"/>
    <x v="1"/>
  </r>
  <r>
    <s v="2016-08-01"/>
    <s v="2016-08-02"/>
    <s v="2016-08-05"/>
    <s v="2016-08-05"/>
    <x v="30"/>
    <n v="4"/>
    <s v="ŁÓDŹ"/>
    <s v="DDU"/>
    <x v="1"/>
    <n v="1"/>
    <s v="AIR"/>
    <s v="TRUCK"/>
    <s v="VIENNA"/>
    <s v="1"/>
    <s v="688/2016/6"/>
    <n v="54"/>
    <s v="AW16"/>
    <s v="SANGOTRA FASHIONS"/>
    <s v="AIR"/>
    <n v="1"/>
    <m/>
    <n v="455"/>
    <n v="0"/>
    <n v="0"/>
    <n v="0"/>
    <x v="0"/>
    <n v="13161"/>
    <m/>
    <x v="2"/>
    <n v="0"/>
    <n v="0"/>
    <x v="2"/>
    <x v="1"/>
  </r>
  <r>
    <s v="2016-08-01"/>
    <s v="2016-08-05"/>
    <s v="2016-08-09"/>
    <s v="2016-08-09"/>
    <x v="22"/>
    <n v="8"/>
    <s v="ŁÓDŹ"/>
    <s v="DDU"/>
    <x v="1"/>
    <n v="1"/>
    <s v="AIR"/>
    <s v="TRUCK"/>
    <s v="WARSZAWA"/>
    <s v="1"/>
    <s v="568/2016/3"/>
    <n v="54"/>
    <s v="AW16"/>
    <s v="FAIR TRADE INT'L (AGENT)"/>
    <s v="AIR"/>
    <n v="1"/>
    <m/>
    <n v="289"/>
    <n v="0"/>
    <n v="0"/>
    <n v="0"/>
    <x v="0"/>
    <n v="4358"/>
    <m/>
    <x v="1"/>
    <n v="0"/>
    <n v="0"/>
    <x v="2"/>
    <x v="1"/>
  </r>
  <r>
    <s v="2016-08-01"/>
    <s v="2016-08-27"/>
    <s v="2016-09-02"/>
    <s v="2016-09-02"/>
    <x v="32"/>
    <n v="32"/>
    <s v="NHAVA SHEVA"/>
    <s v="FOB"/>
    <x v="0"/>
    <n v="1"/>
    <s v="LCL"/>
    <s v="TRUCK"/>
    <s v="HAMBURG"/>
    <s v="1"/>
    <s v="3706/2016/6"/>
    <n v="54"/>
    <s v="AW16"/>
    <s v="SEER GLOBAL LTD."/>
    <s v="LCL"/>
    <m/>
    <n v="1"/>
    <n v="171"/>
    <n v="0"/>
    <n v="0"/>
    <n v="0"/>
    <x v="0"/>
    <n v="2849"/>
    <n v="3.66"/>
    <x v="2"/>
    <n v="3"/>
    <n v="1"/>
    <x v="2"/>
    <x v="1"/>
  </r>
  <r>
    <s v="2016-08-01"/>
    <s v="2016-08-27"/>
    <s v="2016-09-02"/>
    <s v="2016-09-02"/>
    <x v="32"/>
    <n v="32"/>
    <s v="NHAVA SHEVA"/>
    <s v="FOB"/>
    <x v="0"/>
    <n v="1"/>
    <s v="LCL"/>
    <s v="TRUCK"/>
    <s v="HAMBURG"/>
    <s v="1"/>
    <s v="688/2016/3"/>
    <n v="54"/>
    <s v="AW16"/>
    <s v="SANGOTRA FASHIONS"/>
    <s v="LCL"/>
    <m/>
    <n v="1"/>
    <n v="582"/>
    <n v="0"/>
    <n v="0"/>
    <n v="0"/>
    <x v="0"/>
    <n v="8952"/>
    <n v="8.2899999999999991"/>
    <x v="2"/>
    <n v="6"/>
    <n v="2"/>
    <x v="2"/>
    <x v="1"/>
  </r>
  <r>
    <s v="2016-08-02"/>
    <s v="2016-09-03"/>
    <s v="2016-09-07"/>
    <s v="2016-09-07"/>
    <x v="0"/>
    <n v="36"/>
    <s v="CHITTAGONG"/>
    <s v="FOB"/>
    <x v="0"/>
    <n v="1"/>
    <s v="MRKU3648053"/>
    <s v="TRUCK"/>
    <s v="GDAŃSK"/>
    <s v="1"/>
    <s v="568/2016/27"/>
    <n v="54"/>
    <s v="AW16"/>
    <s v="FAIR TRADE INT'L (AGENT)"/>
    <s v="CONSOLIDATION"/>
    <m/>
    <n v="1"/>
    <n v="241"/>
    <n v="0"/>
    <n v="0"/>
    <n v="1"/>
    <x v="0"/>
    <n v="4697"/>
    <n v="15.36"/>
    <x v="1"/>
    <n v="11"/>
    <n v="5"/>
    <x v="2"/>
    <x v="1"/>
  </r>
  <r>
    <s v="2016-08-02"/>
    <s v="2016-09-03"/>
    <s v="2016-09-07"/>
    <s v="2016-09-07"/>
    <x v="0"/>
    <n v="36"/>
    <s v="CHITTAGONG"/>
    <s v="FOB"/>
    <x v="0"/>
    <n v="1"/>
    <m/>
    <s v="TRUCK"/>
    <s v="GDAŃSK"/>
    <s v="1"/>
    <s v="574/2016/31"/>
    <n v="54"/>
    <s v="AW16"/>
    <s v="TRANSFIGURE CLOTHING (AGENT)"/>
    <s v="CONSOLIDATION"/>
    <m/>
    <n v="1"/>
    <n v="1396"/>
    <m/>
    <m/>
    <m/>
    <x v="0"/>
    <n v="25158"/>
    <n v="43.88"/>
    <x v="1"/>
    <n v="31"/>
    <n v="13"/>
    <x v="0"/>
    <x v="1"/>
  </r>
  <r>
    <s v="2016-08-02"/>
    <s v="2016-09-03"/>
    <s v="2016-09-07"/>
    <s v="2016-09-07"/>
    <x v="0"/>
    <n v="36"/>
    <s v="CHITTAGONG"/>
    <s v="FOB"/>
    <x v="0"/>
    <n v="1"/>
    <s v="MSKU9648155"/>
    <s v="TRUCK"/>
    <s v="GDAŃSK"/>
    <s v="1"/>
    <s v="568/2016/26"/>
    <n v="54"/>
    <s v="AW16"/>
    <s v="FAIR TRADE INT'L (AGENT)"/>
    <s v="CONSOLIDATION"/>
    <m/>
    <n v="1"/>
    <n v="710"/>
    <n v="0"/>
    <n v="0"/>
    <n v="1"/>
    <x v="0"/>
    <n v="12267"/>
    <n v="40.200000000000003"/>
    <x v="1"/>
    <n v="28"/>
    <n v="12"/>
    <x v="1"/>
    <x v="1"/>
  </r>
  <r>
    <s v="2016-08-02"/>
    <s v="2016-09-03"/>
    <s v="2016-09-07"/>
    <s v="2016-09-07"/>
    <x v="0"/>
    <n v="36"/>
    <s v="CHITTAGONG"/>
    <s v="FOB"/>
    <x v="0"/>
    <n v="1"/>
    <m/>
    <s v="TRUCK"/>
    <s v="GDAŃSK"/>
    <s v="1"/>
    <s v="571/2016/13"/>
    <n v="54"/>
    <s v="AW16"/>
    <s v="FASHIONTEX (AGENT)"/>
    <s v="CONSOLIDATION"/>
    <m/>
    <n v="1"/>
    <n v="556"/>
    <m/>
    <m/>
    <m/>
    <x v="0"/>
    <n v="6317"/>
    <n v="15.77"/>
    <x v="1"/>
    <n v="11"/>
    <n v="5"/>
    <x v="2"/>
    <x v="1"/>
  </r>
  <r>
    <s v="2016-08-02"/>
    <s v="2016-09-03"/>
    <s v="2016-09-08"/>
    <s v="2016-09-08"/>
    <x v="0"/>
    <n v="37"/>
    <s v="CHITTAGONG"/>
    <s v="FOB"/>
    <x v="0"/>
    <n v="0"/>
    <s v="MSKU9508410"/>
    <s v="RAILWAY"/>
    <s v="GDAŃSK"/>
    <s v="1"/>
    <s v="734/2016/8"/>
    <n v="54"/>
    <s v="AW16"/>
    <s v="ZEMTEX EXPORT LTD"/>
    <s v="FCL"/>
    <m/>
    <n v="1"/>
    <n v="1016"/>
    <n v="0"/>
    <n v="0"/>
    <n v="1"/>
    <x v="0"/>
    <n v="19418"/>
    <n v="65.39"/>
    <x v="1"/>
    <n v="46"/>
    <n v="20"/>
    <x v="0"/>
    <x v="0"/>
  </r>
  <r>
    <s v="2016-08-02"/>
    <s v="2016-09-03"/>
    <s v="2016-09-10"/>
    <s v="2016-09-10"/>
    <x v="0"/>
    <n v="39"/>
    <s v="CHITTAGONG"/>
    <s v="FOB"/>
    <x v="0"/>
    <n v="0"/>
    <s v="MSKU7315746"/>
    <s v="RAILWAY"/>
    <s v="GDAŃSK"/>
    <s v="1"/>
    <s v="43188/2015/19"/>
    <n v="54"/>
    <s v="AW16"/>
    <s v="FASHION WEAR INT'L (AGENT)"/>
    <s v="FCL"/>
    <m/>
    <n v="1"/>
    <n v="1041"/>
    <n v="1"/>
    <n v="0"/>
    <n v="0"/>
    <x v="1"/>
    <n v="19789"/>
    <n v="19.34"/>
    <x v="1"/>
    <n v="14"/>
    <n v="6"/>
    <x v="2"/>
    <x v="1"/>
  </r>
  <r>
    <s v="2016-08-02"/>
    <s v="2016-09-03"/>
    <s v="2016-09-10"/>
    <s v="2016-09-10"/>
    <x v="0"/>
    <n v="39"/>
    <s v="CHITTAGONG"/>
    <s v="FOB"/>
    <x v="0"/>
    <n v="1"/>
    <s v="PONU7533706"/>
    <s v="RAILWAY"/>
    <s v="GDAŃSK"/>
    <s v="1"/>
    <s v="42575/2015/15"/>
    <n v="54"/>
    <s v="AW16"/>
    <s v="PADMA SATEL ARAB"/>
    <s v="CONSOLIDATION"/>
    <m/>
    <n v="1"/>
    <n v="1207"/>
    <n v="0"/>
    <n v="0"/>
    <n v="1"/>
    <x v="0"/>
    <n v="18272"/>
    <n v="48.25"/>
    <x v="1"/>
    <n v="34"/>
    <n v="14"/>
    <x v="0"/>
    <x v="1"/>
  </r>
  <r>
    <s v="2016-08-02"/>
    <s v="2016-09-03"/>
    <s v="2016-09-10"/>
    <s v="2016-09-10"/>
    <x v="0"/>
    <n v="39"/>
    <s v="CHITTAGONG"/>
    <s v="FOB"/>
    <x v="0"/>
    <n v="1"/>
    <m/>
    <s v="RAILWAY"/>
    <s v="GDAŃSK"/>
    <s v="1"/>
    <s v="568/2016/22"/>
    <n v="54"/>
    <s v="AW16"/>
    <s v="FAIR TRADE INT'L (AGENT)"/>
    <s v="CONSOLIDATION"/>
    <m/>
    <n v="1"/>
    <n v="654"/>
    <m/>
    <m/>
    <m/>
    <x v="0"/>
    <n v="9294"/>
    <n v="16"/>
    <x v="1"/>
    <n v="11"/>
    <n v="5"/>
    <x v="2"/>
    <x v="1"/>
  </r>
  <r>
    <s v="2016-08-02"/>
    <s v="2016-09-03"/>
    <s v="2016-09-19"/>
    <s v="2016-09-19"/>
    <x v="0"/>
    <n v="48"/>
    <s v="CHITTAGONG"/>
    <s v="FOB"/>
    <x v="0"/>
    <n v="1"/>
    <s v="MRKU3450670"/>
    <s v="RAILWAY"/>
    <s v="GDAŃSK"/>
    <s v="1"/>
    <s v="42575/2015/4"/>
    <n v="54"/>
    <s v="AW16"/>
    <s v="PADMA SATEL ARAB"/>
    <s v="CONSOLIDATION"/>
    <m/>
    <n v="1"/>
    <n v="1231"/>
    <n v="0"/>
    <n v="0"/>
    <n v="1"/>
    <x v="0"/>
    <n v="24287"/>
    <n v="55.13"/>
    <x v="1"/>
    <n v="39"/>
    <n v="17"/>
    <x v="0"/>
    <x v="0"/>
  </r>
  <r>
    <s v="2016-08-02"/>
    <s v="2016-09-03"/>
    <s v="2016-09-19"/>
    <s v="2016-09-19"/>
    <x v="0"/>
    <n v="48"/>
    <s v="CHITTAGONG"/>
    <s v="FOB"/>
    <x v="0"/>
    <n v="1"/>
    <m/>
    <s v="RAILWAY"/>
    <s v="GDAŃSK"/>
    <s v="1"/>
    <s v="697/2016/22"/>
    <n v="54"/>
    <s v="AW16"/>
    <s v="TEXZAM INTERNATIONAL (AGENT)"/>
    <s v="CONSOLIDATION"/>
    <m/>
    <n v="1"/>
    <n v="508"/>
    <m/>
    <m/>
    <m/>
    <x v="0"/>
    <n v="7414"/>
    <n v="12.7"/>
    <x v="1"/>
    <n v="9"/>
    <n v="4"/>
    <x v="2"/>
    <x v="1"/>
  </r>
  <r>
    <s v="2016-08-03"/>
    <s v="2016-08-09"/>
    <s v="2016-08-22"/>
    <s v="2016-08-22"/>
    <x v="29"/>
    <n v="19"/>
    <s v="CHITTAGONG"/>
    <s v="FOB"/>
    <x v="1"/>
    <n v="1"/>
    <s v="AIR"/>
    <s v="TRUCK"/>
    <s v="WARSZAWA"/>
    <s v="1"/>
    <s v="43185/2015/17"/>
    <n v="54"/>
    <s v="AW16"/>
    <s v="ASROTEX"/>
    <s v="AIR"/>
    <n v="1"/>
    <m/>
    <n v="650"/>
    <n v="0"/>
    <n v="0"/>
    <n v="0"/>
    <x v="0"/>
    <n v="10753"/>
    <m/>
    <x v="1"/>
    <n v="0"/>
    <n v="0"/>
    <x v="2"/>
    <x v="1"/>
  </r>
  <r>
    <s v="2016-08-03"/>
    <s v="2016-09-03"/>
    <s v="2016-09-07"/>
    <s v="2016-09-07"/>
    <x v="3"/>
    <n v="35"/>
    <s v="NINGBO"/>
    <s v="FOB"/>
    <x v="0"/>
    <n v="0"/>
    <s v="MRKU7409843"/>
    <s v="TRUCK"/>
    <s v="GDAŃSK"/>
    <s v="1"/>
    <s v="8068/2016/6"/>
    <n v="51"/>
    <s v="AW16"/>
    <s v="BOK CO., LTD."/>
    <s v="FCL"/>
    <m/>
    <n v="1"/>
    <n v="474"/>
    <n v="1"/>
    <n v="0"/>
    <n v="0"/>
    <x v="1"/>
    <n v="3890"/>
    <n v="21.85"/>
    <x v="0"/>
    <n v="15"/>
    <n v="7"/>
    <x v="1"/>
    <x v="1"/>
  </r>
  <r>
    <s v="2016-08-03"/>
    <s v="2016-09-03"/>
    <s v="2016-09-07"/>
    <s v="2016-09-07"/>
    <x v="3"/>
    <n v="35"/>
    <s v="XIAMEN"/>
    <s v="FOB"/>
    <x v="0"/>
    <n v="0"/>
    <s v="MRKU8327734"/>
    <s v="TRUCK"/>
    <s v="GDAŃSK"/>
    <s v="1"/>
    <s v="43196/2015/2"/>
    <n v="54"/>
    <s v="AW16"/>
    <s v="FUJIAN GREEN GROUP"/>
    <s v="FCL"/>
    <m/>
    <n v="1"/>
    <n v="1084"/>
    <n v="1"/>
    <n v="0"/>
    <n v="0"/>
    <x v="1"/>
    <n v="19949"/>
    <n v="20.68"/>
    <x v="0"/>
    <n v="14"/>
    <n v="6"/>
    <x v="2"/>
    <x v="1"/>
  </r>
  <r>
    <s v="2016-08-03"/>
    <s v="2016-09-03"/>
    <s v="2016-09-08"/>
    <s v="2016-09-08"/>
    <x v="3"/>
    <n v="36"/>
    <s v="XIAMEN"/>
    <s v="FOB"/>
    <x v="0"/>
    <n v="0"/>
    <s v="MRKU7980847"/>
    <s v="TRUCK"/>
    <s v="GDAŃSK"/>
    <s v="1"/>
    <s v="1037/2016/13"/>
    <n v="54"/>
    <s v="AW16"/>
    <s v="QUANZHOU CEREALS O&amp;F"/>
    <s v="FCL"/>
    <m/>
    <n v="1"/>
    <n v="1322"/>
    <n v="1"/>
    <n v="0"/>
    <n v="0"/>
    <x v="1"/>
    <n v="23143"/>
    <n v="20.37"/>
    <x v="0"/>
    <n v="14"/>
    <n v="6"/>
    <x v="2"/>
    <x v="1"/>
  </r>
  <r>
    <s v="2016-08-03"/>
    <s v="2016-09-03"/>
    <s v="2016-09-08"/>
    <s v="2016-09-08"/>
    <x v="3"/>
    <n v="36"/>
    <s v="XIAMEN"/>
    <s v="FOB"/>
    <x v="0"/>
    <n v="0"/>
    <s v="MRKU8207071"/>
    <s v="TRUCK"/>
    <s v="GDAŃSK"/>
    <s v="1"/>
    <s v="1037/2016/14"/>
    <n v="54"/>
    <s v="AW16"/>
    <s v="QUANZHOU CEREALS O&amp;F"/>
    <s v="FCL"/>
    <m/>
    <n v="1"/>
    <n v="645"/>
    <n v="1"/>
    <n v="0"/>
    <n v="0"/>
    <x v="1"/>
    <n v="12481"/>
    <n v="20.91"/>
    <x v="0"/>
    <n v="15"/>
    <n v="6"/>
    <x v="1"/>
    <x v="1"/>
  </r>
  <r>
    <s v="2016-08-04"/>
    <s v="2016-08-07"/>
    <s v="2016-08-11"/>
    <s v="2016-08-11"/>
    <x v="21"/>
    <n v="7"/>
    <s v="ŁÓDŹ"/>
    <s v="DDU"/>
    <x v="1"/>
    <n v="1"/>
    <s v="AIR"/>
    <s v="TRUCK"/>
    <s v="WARSZAWA"/>
    <s v="1"/>
    <s v="3706/2016/8"/>
    <n v="54"/>
    <s v="AW16"/>
    <s v="SEER GLOBAL LTD."/>
    <s v="AIR"/>
    <n v="1"/>
    <m/>
    <n v="216"/>
    <n v="0"/>
    <n v="0"/>
    <n v="0"/>
    <x v="0"/>
    <n v="3690"/>
    <m/>
    <x v="2"/>
    <n v="0"/>
    <n v="0"/>
    <x v="2"/>
    <x v="1"/>
  </r>
  <r>
    <s v="2016-08-04"/>
    <s v="2016-08-14"/>
    <s v="2016-08-22"/>
    <s v="2016-08-22"/>
    <x v="41"/>
    <n v="18"/>
    <s v="ŁÓDŹ"/>
    <s v="DDU"/>
    <x v="3"/>
    <n v="0"/>
    <s v="TBJU7370743"/>
    <s v="RAILWAY"/>
    <s v="MAŁASZEWICZE"/>
    <s v="1"/>
    <s v="577/2016/20"/>
    <n v="54"/>
    <s v="AW16"/>
    <s v="NINGBO MIAORUI"/>
    <s v="FCL"/>
    <m/>
    <n v="1"/>
    <n v="1568"/>
    <n v="0"/>
    <n v="1"/>
    <n v="0"/>
    <x v="2"/>
    <n v="24391"/>
    <n v="66.900000000000006"/>
    <x v="0"/>
    <n v="47"/>
    <n v="20"/>
    <x v="0"/>
    <x v="0"/>
  </r>
  <r>
    <s v="2016-08-04"/>
    <s v="2016-09-03"/>
    <s v="2016-09-07"/>
    <s v="2016-09-07"/>
    <x v="4"/>
    <n v="34"/>
    <s v="SHENZHEN"/>
    <s v="FOB"/>
    <x v="0"/>
    <n v="0"/>
    <s v="MRKU3528823,UESU4619521"/>
    <s v="TRUCK"/>
    <s v="GDAŃSK"/>
    <s v="1"/>
    <s v="7769/2016/4"/>
    <n v="51"/>
    <s v="AW16"/>
    <s v="BEEKO"/>
    <s v="FCL"/>
    <m/>
    <n v="1"/>
    <n v="1579"/>
    <n v="0"/>
    <n v="0"/>
    <n v="2"/>
    <x v="0"/>
    <n v="15396"/>
    <n v="116.74"/>
    <x v="0"/>
    <n v="82"/>
    <n v="35"/>
    <x v="4"/>
    <x v="3"/>
  </r>
  <r>
    <s v="2016-08-04"/>
    <s v="2016-09-09"/>
    <s v="2016-09-23"/>
    <s v="2016-09-23"/>
    <x v="5"/>
    <n v="50"/>
    <s v="CHITTAGONG"/>
    <s v="FOB"/>
    <x v="0"/>
    <n v="1"/>
    <s v="MRKU4058088"/>
    <s v="TRUCK"/>
    <s v="GDAŃSK"/>
    <s v="1"/>
    <s v="43185/2015/18"/>
    <n v="54"/>
    <s v="AW16"/>
    <s v="ASROTEX"/>
    <s v="CONSOLIDATION"/>
    <m/>
    <n v="1"/>
    <n v="861"/>
    <n v="0"/>
    <n v="0"/>
    <n v="1"/>
    <x v="0"/>
    <n v="13351"/>
    <n v="12.7"/>
    <x v="1"/>
    <n v="9"/>
    <n v="4"/>
    <x v="2"/>
    <x v="1"/>
  </r>
  <r>
    <s v="2016-08-04"/>
    <s v="2016-09-09"/>
    <s v="2016-09-23"/>
    <s v="2016-09-23"/>
    <x v="5"/>
    <n v="50"/>
    <s v="CHITTAGONG"/>
    <s v="FOB"/>
    <x v="0"/>
    <n v="1"/>
    <m/>
    <s v="TRUCK"/>
    <s v="GDAŃSK"/>
    <s v="1"/>
    <s v="5344/2016/2"/>
    <n v="54"/>
    <s v="AW16"/>
    <s v="S.B.KNITTING LTD."/>
    <s v="CONSOLIDATION"/>
    <m/>
    <n v="1"/>
    <n v="1228"/>
    <m/>
    <m/>
    <m/>
    <x v="0"/>
    <n v="27886"/>
    <n v="23.68"/>
    <x v="1"/>
    <n v="17"/>
    <n v="7"/>
    <x v="1"/>
    <x v="1"/>
  </r>
  <r>
    <s v="2016-08-04"/>
    <s v="2016-09-09"/>
    <s v="2016-09-23"/>
    <s v="2016-09-23"/>
    <x v="5"/>
    <n v="50"/>
    <s v="CHITTAGONG"/>
    <s v="FOB"/>
    <x v="0"/>
    <n v="1"/>
    <m/>
    <s v="TRUCK"/>
    <s v="GDAŃSK"/>
    <s v="1"/>
    <s v="571/2016/4"/>
    <n v="54"/>
    <s v="AW16"/>
    <s v="FASHIONTEX (AGENT)"/>
    <s v="CONSOLIDATION"/>
    <m/>
    <n v="1"/>
    <n v="585"/>
    <m/>
    <m/>
    <m/>
    <x v="0"/>
    <n v="7728"/>
    <n v="11.08"/>
    <x v="1"/>
    <n v="8"/>
    <n v="3"/>
    <x v="2"/>
    <x v="1"/>
  </r>
  <r>
    <s v="2016-08-04"/>
    <s v="2016-09-09"/>
    <s v="2016-09-23"/>
    <s v="2016-09-23"/>
    <x v="5"/>
    <n v="50"/>
    <s v="CHITTAGONG"/>
    <s v="FOB"/>
    <x v="0"/>
    <n v="1"/>
    <m/>
    <s v="TRUCK"/>
    <s v="GDAŃSK"/>
    <s v="1"/>
    <s v="697/2016/23"/>
    <n v="54"/>
    <s v="AW16"/>
    <s v="TEXZAM INTERNATIONAL (AGENT)"/>
    <s v="CONSOLIDATION"/>
    <m/>
    <n v="1"/>
    <n v="868"/>
    <m/>
    <m/>
    <m/>
    <x v="0"/>
    <n v="10916"/>
    <n v="20.09"/>
    <x v="1"/>
    <n v="14"/>
    <n v="6"/>
    <x v="2"/>
    <x v="1"/>
  </r>
  <r>
    <s v="2016-08-05"/>
    <s v="2016-09-11"/>
    <s v="2016-09-20"/>
    <s v="2016-09-20"/>
    <x v="7"/>
    <n v="46"/>
    <s v="NINGBO"/>
    <s v="FOB"/>
    <x v="0"/>
    <n v="1"/>
    <s v="LCL"/>
    <s v="TRUCK"/>
    <s v="HAMBURG"/>
    <s v="1"/>
    <s v="62219/AW16/1"/>
    <n v="52"/>
    <s v="AW16"/>
    <s v="NINGBO HAITIAN"/>
    <s v="LCL"/>
    <m/>
    <n v="1"/>
    <n v="18"/>
    <n v="0"/>
    <n v="0"/>
    <n v="0"/>
    <x v="0"/>
    <n v="5624"/>
    <n v="1.3"/>
    <x v="0"/>
    <n v="1"/>
    <n v="0"/>
    <x v="2"/>
    <x v="1"/>
  </r>
  <r>
    <s v="2016-08-05"/>
    <s v="2016-09-12"/>
    <s v="2016-09-16"/>
    <s v="2016-09-16"/>
    <x v="12"/>
    <n v="42"/>
    <s v="SHANGHAI"/>
    <s v="FOB"/>
    <x v="0"/>
    <n v="0"/>
    <s v="CAXU7325932"/>
    <s v="TRUCK"/>
    <s v="GDAŃSK"/>
    <s v="1"/>
    <s v="275/2016/16"/>
    <n v="54"/>
    <s v="AW16"/>
    <s v="SUMEC TEXTILE"/>
    <s v="FCL"/>
    <m/>
    <n v="1"/>
    <n v="540"/>
    <n v="0"/>
    <n v="1"/>
    <n v="0"/>
    <x v="2"/>
    <n v="5925"/>
    <n v="51.59"/>
    <x v="0"/>
    <n v="36"/>
    <n v="15"/>
    <x v="0"/>
    <x v="0"/>
  </r>
  <r>
    <s v="2016-08-05"/>
    <s v="2016-09-12"/>
    <s v="2016-09-16"/>
    <s v="2016-09-16"/>
    <x v="12"/>
    <n v="42"/>
    <s v="SHANGHAI"/>
    <s v="FOB"/>
    <x v="0"/>
    <n v="0"/>
    <s v="HLXU1294745"/>
    <s v="TRUCK"/>
    <s v="GDAŃSK"/>
    <s v="1"/>
    <s v="275/2016/17"/>
    <n v="54"/>
    <s v="AW16"/>
    <s v="SUMEC TEXTILE"/>
    <s v="FCL"/>
    <m/>
    <n v="1"/>
    <n v="555"/>
    <n v="1"/>
    <n v="0"/>
    <n v="0"/>
    <x v="1"/>
    <n v="5853"/>
    <n v="19.66"/>
    <x v="0"/>
    <n v="14"/>
    <n v="6"/>
    <x v="2"/>
    <x v="1"/>
  </r>
  <r>
    <s v="2016-08-05"/>
    <s v="2016-09-12"/>
    <s v="2016-09-16"/>
    <s v="2016-09-16"/>
    <x v="12"/>
    <n v="42"/>
    <s v="SHANGHAI"/>
    <s v="FOB"/>
    <x v="0"/>
    <n v="1"/>
    <s v="GLDU3047954"/>
    <s v="TRUCK"/>
    <s v="GDAŃSK"/>
    <s v="1"/>
    <s v="1799/2016/7"/>
    <n v="52"/>
    <s v="AW16"/>
    <s v="HAILI ACCESSORIES"/>
    <s v="CONSOLIDATION"/>
    <m/>
    <n v="1"/>
    <n v="109"/>
    <n v="1"/>
    <n v="0"/>
    <n v="0"/>
    <x v="1"/>
    <n v="4301"/>
    <n v="8.2799999999999994"/>
    <x v="0"/>
    <n v="6"/>
    <n v="2"/>
    <x v="2"/>
    <x v="1"/>
  </r>
  <r>
    <s v="2016-08-05"/>
    <s v="2016-09-12"/>
    <s v="2016-09-16"/>
    <s v="2016-09-16"/>
    <x v="12"/>
    <n v="42"/>
    <s v="SHANGHAI"/>
    <s v="FOB"/>
    <x v="0"/>
    <n v="1"/>
    <m/>
    <s v="TRUCK"/>
    <s v="GDAŃSK"/>
    <s v="1"/>
    <s v="43063/2015/8"/>
    <n v="52"/>
    <s v="AW16"/>
    <s v="SUZHOU QINJIAN I/E"/>
    <s v="CONSOLIDATION"/>
    <m/>
    <n v="1"/>
    <n v="515"/>
    <m/>
    <m/>
    <m/>
    <x v="0"/>
    <n v="8401"/>
    <n v="8.1"/>
    <x v="0"/>
    <n v="6"/>
    <n v="2"/>
    <x v="2"/>
    <x v="1"/>
  </r>
  <r>
    <s v="2016-08-05"/>
    <s v="2016-09-12"/>
    <s v="2016-09-16"/>
    <s v="2016-09-16"/>
    <x v="12"/>
    <n v="42"/>
    <s v="SHANGHAI"/>
    <s v="FOB"/>
    <x v="0"/>
    <n v="1"/>
    <m/>
    <s v="TRUCK"/>
    <s v="GDAŃSK"/>
    <s v="1"/>
    <s v="578/2016/4"/>
    <n v="54"/>
    <s v="AW16"/>
    <s v="JOC GREAT WALL CORP."/>
    <s v="CONSOLIDATION"/>
    <m/>
    <n v="1"/>
    <n v="35"/>
    <m/>
    <m/>
    <m/>
    <x v="0"/>
    <n v="2501"/>
    <n v="4.2300000000000004"/>
    <x v="0"/>
    <n v="3"/>
    <n v="1"/>
    <x v="2"/>
    <x v="1"/>
  </r>
  <r>
    <s v="2016-08-05"/>
    <s v="2016-09-12"/>
    <s v="2016-09-16"/>
    <s v="2016-09-16"/>
    <x v="12"/>
    <n v="42"/>
    <s v="SHANGHAI"/>
    <s v="FOB"/>
    <x v="0"/>
    <n v="1"/>
    <m/>
    <s v="TRUCK"/>
    <s v="GDAŃSK"/>
    <s v="1"/>
    <s v="588/2016/7"/>
    <n v="52"/>
    <s v="AW16"/>
    <s v="BRIGHT SHOW INT.LTD"/>
    <s v="CONSOLIDATION"/>
    <m/>
    <n v="1"/>
    <n v="269"/>
    <m/>
    <m/>
    <m/>
    <x v="0"/>
    <n v="3570"/>
    <n v="6.19"/>
    <x v="0"/>
    <n v="4"/>
    <n v="2"/>
    <x v="2"/>
    <x v="1"/>
  </r>
  <r>
    <s v="2016-08-06"/>
    <s v="2016-09-13"/>
    <s v="2016-10-05"/>
    <s v="2016-10-05"/>
    <x v="12"/>
    <n v="60"/>
    <s v="XIAMEN"/>
    <s v="FOB"/>
    <x v="0"/>
    <n v="1"/>
    <s v="LCL"/>
    <s v="TRUCK"/>
    <s v="HAMBURG"/>
    <s v="1"/>
    <s v="7533/2016/8"/>
    <n v="54"/>
    <s v="AW16"/>
    <s v="QUANZHOU HONGTU"/>
    <s v="LCL"/>
    <m/>
    <n v="1"/>
    <n v="378"/>
    <n v="0"/>
    <n v="0"/>
    <n v="0"/>
    <x v="0"/>
    <n v="4416"/>
    <n v="6.79"/>
    <x v="0"/>
    <n v="5"/>
    <n v="2"/>
    <x v="2"/>
    <x v="1"/>
  </r>
  <r>
    <s v="2016-08-07"/>
    <s v="2016-09-07"/>
    <s v="2016-09-16"/>
    <s v="2016-09-16"/>
    <x v="3"/>
    <n v="40"/>
    <s v="TUTICORIN"/>
    <s v="FOB"/>
    <x v="0"/>
    <n v="1"/>
    <s v="LCL"/>
    <s v="TRUCK"/>
    <s v="HAMBURG"/>
    <s v="1"/>
    <s v="43190/2015/4"/>
    <n v="54"/>
    <s v="AW16"/>
    <s v="BLOOM CLOTHING CO. (AGENT)"/>
    <s v="LCL"/>
    <m/>
    <n v="1"/>
    <n v="870"/>
    <n v="0"/>
    <n v="0"/>
    <n v="0"/>
    <x v="0"/>
    <n v="14192"/>
    <n v="6.83"/>
    <x v="2"/>
    <n v="5"/>
    <n v="2"/>
    <x v="2"/>
    <x v="1"/>
  </r>
  <r>
    <s v="2016-08-09"/>
    <s v="2016-09-09"/>
    <s v="2016-09-13"/>
    <s v="2016-09-13"/>
    <x v="3"/>
    <n v="35"/>
    <s v="XIAMEN"/>
    <s v="FOB"/>
    <x v="0"/>
    <n v="0"/>
    <s v="MSKU5646344"/>
    <s v="TRUCK"/>
    <s v="GDAŃSK"/>
    <s v="1"/>
    <s v="5999/2016/2"/>
    <n v="54"/>
    <s v="AW16"/>
    <s v="XIAMEN UNI-METAL CO."/>
    <s v="FCL"/>
    <m/>
    <n v="1"/>
    <n v="1570"/>
    <n v="1"/>
    <n v="0"/>
    <n v="0"/>
    <x v="1"/>
    <n v="26282"/>
    <n v="23.57"/>
    <x v="0"/>
    <n v="16"/>
    <n v="7"/>
    <x v="1"/>
    <x v="1"/>
  </r>
  <r>
    <s v="2016-08-09"/>
    <s v="2016-09-16"/>
    <s v="2016-09-22"/>
    <s v="2016-09-22"/>
    <x v="12"/>
    <n v="44"/>
    <s v="CHITTAGONG"/>
    <s v="FOB"/>
    <x v="0"/>
    <n v="1"/>
    <s v="MSKU9629582"/>
    <s v="TRUCK"/>
    <s v="GDAŃSK"/>
    <s v="1"/>
    <s v="43188/2015/23"/>
    <n v="54"/>
    <s v="AW16"/>
    <s v="FASHION WEAR INT'L (AGENT)"/>
    <s v="CONSOLIDATION"/>
    <m/>
    <n v="1"/>
    <n v="1630"/>
    <n v="0"/>
    <n v="0"/>
    <n v="1"/>
    <x v="0"/>
    <n v="34947"/>
    <n v="25.8"/>
    <x v="1"/>
    <n v="18"/>
    <n v="8"/>
    <x v="1"/>
    <x v="1"/>
  </r>
  <r>
    <s v="2016-08-09"/>
    <s v="2016-09-16"/>
    <s v="2016-09-22"/>
    <s v="2016-09-22"/>
    <x v="12"/>
    <n v="44"/>
    <s v="CHITTAGONG"/>
    <s v="FOB"/>
    <x v="0"/>
    <n v="1"/>
    <m/>
    <s v="TRUCK"/>
    <s v="GDAŃSK"/>
    <s v="1"/>
    <s v="574/2016/33"/>
    <n v="54"/>
    <s v="AW16"/>
    <s v="TRANSFIGURE CLOTHING (AGENT)"/>
    <s v="CONSOLIDATION"/>
    <m/>
    <n v="1"/>
    <n v="661"/>
    <m/>
    <m/>
    <m/>
    <x v="0"/>
    <n v="14282"/>
    <n v="15.25"/>
    <x v="1"/>
    <n v="11"/>
    <n v="5"/>
    <x v="2"/>
    <x v="1"/>
  </r>
  <r>
    <s v="2016-08-10"/>
    <s v="2016-08-12"/>
    <s v="2016-08-29"/>
    <s v="2016-08-29"/>
    <x v="19"/>
    <n v="19"/>
    <s v="ŁÓDŹ"/>
    <s v="DDU"/>
    <x v="1"/>
    <n v="1"/>
    <s v="AIR"/>
    <s v="TRUCK"/>
    <s v="WARSZAWA"/>
    <s v="1"/>
    <s v="42566/2015/3"/>
    <n v="54"/>
    <s v="AW16"/>
    <s v="REDWAN TEX&amp;APPARELS"/>
    <s v="AIR"/>
    <n v="1"/>
    <m/>
    <n v="955"/>
    <n v="0"/>
    <n v="0"/>
    <n v="0"/>
    <x v="0"/>
    <n v="11287"/>
    <m/>
    <x v="1"/>
    <n v="0"/>
    <n v="0"/>
    <x v="2"/>
    <x v="1"/>
  </r>
  <r>
    <s v="2016-08-11"/>
    <s v="2016-08-14"/>
    <s v="2016-08-18"/>
    <s v="2016-08-18"/>
    <x v="21"/>
    <n v="7"/>
    <s v="CHITTAGONG"/>
    <s v="FOB"/>
    <x v="1"/>
    <n v="1"/>
    <s v="AIR"/>
    <s v="TRUCK"/>
    <s v="FRANKFURT"/>
    <s v="1"/>
    <s v="43188/2015/21"/>
    <n v="54"/>
    <s v="AW16"/>
    <s v="FASHION WEAR INT'L (AGENT)"/>
    <s v="AIR"/>
    <n v="1"/>
    <m/>
    <n v="253"/>
    <n v="0"/>
    <n v="0"/>
    <n v="0"/>
    <x v="0"/>
    <n v="4506"/>
    <n v="6.84"/>
    <x v="1"/>
    <n v="5"/>
    <n v="2"/>
    <x v="2"/>
    <x v="1"/>
  </r>
  <r>
    <s v="2016-08-11"/>
    <s v="2016-08-14"/>
    <s v="2016-08-18"/>
    <s v="2016-08-18"/>
    <x v="21"/>
    <n v="7"/>
    <s v="ŁÓDŹ"/>
    <s v="DDU"/>
    <x v="1"/>
    <n v="1"/>
    <s v="AIR"/>
    <s v="TRUCK"/>
    <s v="FRANKFURT"/>
    <s v="1"/>
    <s v="43188/2015/16"/>
    <n v="54"/>
    <s v="AW16"/>
    <s v="FASHION WEAR INT'L (AGENT)"/>
    <s v="AIR"/>
    <n v="1"/>
    <m/>
    <n v="1423"/>
    <n v="0"/>
    <n v="0"/>
    <n v="0"/>
    <x v="0"/>
    <n v="33654"/>
    <n v="20.57"/>
    <x v="1"/>
    <n v="14"/>
    <n v="6"/>
    <x v="2"/>
    <x v="1"/>
  </r>
  <r>
    <s v="2016-08-11"/>
    <s v="2016-08-19"/>
    <s v="2016-08-19"/>
    <s v="2016-08-19"/>
    <x v="42"/>
    <n v="8"/>
    <s v="ISTANBUL"/>
    <s v="FCA"/>
    <x v="2"/>
    <n v="1"/>
    <m/>
    <s v="TRUCK"/>
    <s v="ŁÓDŹ"/>
    <s v="1"/>
    <s v="283/2016/4"/>
    <n v="54"/>
    <s v="AW16"/>
    <s v="KGB CORAP TEKSTIL"/>
    <s v="LCL"/>
    <m/>
    <n v="1"/>
    <n v="555"/>
    <n v="0"/>
    <n v="0"/>
    <n v="0"/>
    <x v="0"/>
    <n v="17025"/>
    <n v="16.38"/>
    <x v="4"/>
    <n v="11"/>
    <n v="5"/>
    <x v="2"/>
    <x v="1"/>
  </r>
  <r>
    <s v="2016-08-11"/>
    <s v="2016-08-23"/>
    <s v="2016-08-26"/>
    <s v="2016-08-26"/>
    <x v="36"/>
    <n v="15"/>
    <s v="ŁÓDŹ"/>
    <s v="DDU"/>
    <x v="3"/>
    <n v="0"/>
    <s v="CBHU8488758"/>
    <s v="RAILWAY"/>
    <s v="MAŁASZEWICZE"/>
    <s v="1"/>
    <s v="1037/2016/2"/>
    <n v="54"/>
    <s v="AW16"/>
    <s v="QUANZHOU CEREALS O&amp;F"/>
    <s v="FCL"/>
    <m/>
    <n v="1"/>
    <n v="862"/>
    <n v="0"/>
    <n v="1"/>
    <n v="0"/>
    <x v="2"/>
    <n v="6700"/>
    <m/>
    <x v="0"/>
    <n v="0"/>
    <n v="0"/>
    <x v="2"/>
    <x v="1"/>
  </r>
  <r>
    <s v="2016-08-11"/>
    <s v="2016-08-23"/>
    <s v="2016-08-26"/>
    <s v="2016-08-26"/>
    <x v="36"/>
    <n v="15"/>
    <s v="ŁÓDŹ"/>
    <s v="DDU"/>
    <x v="3"/>
    <n v="0"/>
    <s v="GESU4900387,GESU5147998"/>
    <s v="RAILWAY"/>
    <s v="MAŁASZEWICZE"/>
    <s v="1"/>
    <s v="577/2016/21"/>
    <n v="54"/>
    <s v="AW16"/>
    <s v="NINGBO MIAORUI"/>
    <s v="FCL"/>
    <m/>
    <n v="1"/>
    <n v="2887"/>
    <n v="0"/>
    <n v="2"/>
    <n v="0"/>
    <x v="0"/>
    <n v="53495"/>
    <n v="129.12"/>
    <x v="0"/>
    <n v="90"/>
    <n v="39"/>
    <x v="4"/>
    <x v="3"/>
  </r>
  <r>
    <s v="2016-08-11"/>
    <s v="2016-09-16"/>
    <s v="2016-09-27"/>
    <s v="2016-09-27"/>
    <x v="5"/>
    <n v="47"/>
    <s v="CHITTAGONG"/>
    <s v="FOB"/>
    <x v="0"/>
    <n v="1"/>
    <s v="PONU7589876"/>
    <s v="TRUCK"/>
    <s v="GDAŃSK"/>
    <s v="1"/>
    <s v="43185/2015/16"/>
    <n v="54"/>
    <s v="AW16"/>
    <s v="ASROTEX"/>
    <s v="CONSOLIDATION"/>
    <m/>
    <n v="1"/>
    <n v="1186"/>
    <n v="0"/>
    <n v="0"/>
    <n v="1"/>
    <x v="0"/>
    <n v="20499"/>
    <n v="18.22"/>
    <x v="1"/>
    <n v="13"/>
    <n v="5"/>
    <x v="2"/>
    <x v="1"/>
  </r>
  <r>
    <s v="2016-08-11"/>
    <s v="2016-09-16"/>
    <s v="2016-09-27"/>
    <s v="2016-09-27"/>
    <x v="5"/>
    <n v="47"/>
    <s v="CHITTAGONG"/>
    <s v="FOB"/>
    <x v="0"/>
    <n v="1"/>
    <m/>
    <s v="TRUCK"/>
    <s v="GDAŃSK"/>
    <s v="1"/>
    <s v="697/2016/3"/>
    <n v="54"/>
    <s v="AW16"/>
    <s v="TEXZAM INTERNATIONAL (AGENT)"/>
    <s v="CONSOLIDATION"/>
    <m/>
    <n v="1"/>
    <n v="311"/>
    <m/>
    <m/>
    <m/>
    <x v="0"/>
    <n v="4360"/>
    <n v="7.82"/>
    <x v="1"/>
    <n v="5"/>
    <n v="2"/>
    <x v="2"/>
    <x v="1"/>
  </r>
  <r>
    <s v="2016-08-11"/>
    <s v="2016-09-16"/>
    <s v="2016-09-27"/>
    <s v="2016-09-27"/>
    <x v="5"/>
    <n v="47"/>
    <s v="CHITTAGONG"/>
    <s v="FOB"/>
    <x v="0"/>
    <n v="1"/>
    <m/>
    <s v="TRUCK"/>
    <s v="GDAŃSK"/>
    <s v="1"/>
    <s v="734/2016/3"/>
    <n v="54"/>
    <s v="AW16"/>
    <s v="ZEMTEX EXPORT LTD"/>
    <s v="CONSOLIDATION"/>
    <m/>
    <n v="1"/>
    <n v="688"/>
    <m/>
    <m/>
    <m/>
    <x v="0"/>
    <n v="9273"/>
    <n v="33.44"/>
    <x v="1"/>
    <n v="23"/>
    <n v="10"/>
    <x v="1"/>
    <x v="1"/>
  </r>
  <r>
    <s v="2016-08-11"/>
    <s v="2016-09-16"/>
    <s v="2016-09-28"/>
    <s v="2016-09-28"/>
    <x v="5"/>
    <n v="48"/>
    <s v="CHITTAGONG"/>
    <s v="FOB"/>
    <x v="0"/>
    <n v="1"/>
    <s v="MRKU2295619"/>
    <s v="RAILWAY"/>
    <s v="GDAŃSK"/>
    <s v="1"/>
    <s v="43188/2015/24"/>
    <n v="54"/>
    <s v="AW16"/>
    <s v="FASHION WEAR INT'L (AGENT)"/>
    <s v="CONSOLIDATION"/>
    <m/>
    <n v="1"/>
    <n v="279"/>
    <n v="0"/>
    <n v="0"/>
    <n v="1"/>
    <x v="0"/>
    <n v="4437"/>
    <n v="11.41"/>
    <x v="1"/>
    <n v="8"/>
    <n v="3"/>
    <x v="2"/>
    <x v="1"/>
  </r>
  <r>
    <s v="2016-08-11"/>
    <s v="2016-09-16"/>
    <s v="2016-09-28"/>
    <s v="2016-09-28"/>
    <x v="5"/>
    <n v="48"/>
    <s v="CHITTAGONG"/>
    <s v="FOB"/>
    <x v="0"/>
    <n v="1"/>
    <m/>
    <s v="RAILWAY"/>
    <s v="GDAŃSK"/>
    <s v="1"/>
    <s v="43192/2015/19"/>
    <n v="54"/>
    <s v="AW16"/>
    <s v="INNOVATION DESIGN (AGENT)"/>
    <s v="CONSOLIDATION"/>
    <m/>
    <n v="1"/>
    <n v="914"/>
    <m/>
    <m/>
    <m/>
    <x v="0"/>
    <n v="14249"/>
    <n v="15.47"/>
    <x v="1"/>
    <n v="11"/>
    <n v="5"/>
    <x v="2"/>
    <x v="1"/>
  </r>
  <r>
    <s v="2016-08-11"/>
    <s v="2016-09-16"/>
    <s v="2016-09-28"/>
    <s v="2016-09-28"/>
    <x v="5"/>
    <n v="48"/>
    <s v="CHITTAGONG"/>
    <s v="FOB"/>
    <x v="0"/>
    <n v="1"/>
    <m/>
    <s v="RAILWAY"/>
    <s v="GDAŃSK"/>
    <s v="1"/>
    <s v="734/2016/9"/>
    <n v="54"/>
    <s v="AW16"/>
    <s v="ZEMTEX EXPORT LTD"/>
    <s v="CONSOLIDATION"/>
    <m/>
    <n v="1"/>
    <n v="958"/>
    <m/>
    <m/>
    <m/>
    <x v="0"/>
    <n v="14584"/>
    <n v="38.119999999999997"/>
    <x v="1"/>
    <n v="27"/>
    <n v="11"/>
    <x v="1"/>
    <x v="1"/>
  </r>
  <r>
    <s v="2016-08-12"/>
    <s v="2016-08-18"/>
    <s v="2016-08-23"/>
    <s v="2016-08-23"/>
    <x v="29"/>
    <n v="11"/>
    <s v="ŁÓDŹ"/>
    <s v="DDU"/>
    <x v="1"/>
    <n v="1"/>
    <s v="AIR"/>
    <s v="TRUCK"/>
    <s v="WARSZAWA"/>
    <s v="1"/>
    <s v="42575/2015/17"/>
    <n v="54"/>
    <s v="AW16"/>
    <s v="PADMA SATEL ARAB"/>
    <s v="AIR"/>
    <n v="1"/>
    <m/>
    <n v="790"/>
    <n v="0"/>
    <n v="0"/>
    <n v="0"/>
    <x v="0"/>
    <n v="14828"/>
    <m/>
    <x v="1"/>
    <n v="0"/>
    <n v="0"/>
    <x v="2"/>
    <x v="1"/>
  </r>
  <r>
    <s v="2016-08-12"/>
    <s v="2016-09-20"/>
    <s v="2016-09-29"/>
    <s v="2016-09-29"/>
    <x v="6"/>
    <n v="48"/>
    <s v="SHANGHAI"/>
    <s v="FOB"/>
    <x v="0"/>
    <n v="1"/>
    <s v="LCL"/>
    <m/>
    <s v="GDAŃSK"/>
    <s v="1"/>
    <s v="1071/2016/9"/>
    <n v="52"/>
    <s v="AW16"/>
    <s v="ZHENJIANG S&amp;C"/>
    <s v="LCL"/>
    <m/>
    <n v="1"/>
    <n v="264"/>
    <n v="0"/>
    <n v="0"/>
    <n v="0"/>
    <x v="0"/>
    <n v="3570"/>
    <n v="3.92"/>
    <x v="0"/>
    <n v="3"/>
    <n v="1"/>
    <x v="2"/>
    <x v="1"/>
  </r>
  <r>
    <s v="2016-08-13"/>
    <s v="2016-08-17"/>
    <s v="2016-09-12"/>
    <s v="2016-09-12"/>
    <x v="22"/>
    <n v="30"/>
    <s v="ŁÓDŹ"/>
    <s v="DDU"/>
    <x v="1"/>
    <n v="1"/>
    <s v="AIR"/>
    <s v="TRUCK"/>
    <s v="WARSZAWA"/>
    <s v="1"/>
    <s v="43185/2015/15"/>
    <n v="54"/>
    <s v="AW16"/>
    <s v="ASROTEX"/>
    <s v="AIR"/>
    <n v="1"/>
    <m/>
    <n v="1195"/>
    <n v="0"/>
    <n v="0"/>
    <n v="0"/>
    <x v="0"/>
    <n v="18361"/>
    <m/>
    <x v="1"/>
    <n v="0"/>
    <n v="0"/>
    <x v="2"/>
    <x v="1"/>
  </r>
  <r>
    <s v="2016-08-13"/>
    <s v="2016-08-26"/>
    <s v="2016-08-30"/>
    <s v="2016-08-30"/>
    <x v="46"/>
    <n v="17"/>
    <s v="ŁÓDŹ"/>
    <s v="DDP"/>
    <x v="3"/>
    <n v="0"/>
    <s v="LYGU4023012"/>
    <s v="RAILWAY"/>
    <s v="MAŁASZEWICZE"/>
    <s v="1"/>
    <s v="275/2016/18"/>
    <n v="54"/>
    <s v="AW16"/>
    <s v="SUMEC TEXTILE"/>
    <s v="FCL"/>
    <m/>
    <n v="1"/>
    <n v="617"/>
    <n v="0"/>
    <n v="1"/>
    <n v="0"/>
    <x v="2"/>
    <n v="5938"/>
    <m/>
    <x v="0"/>
    <n v="0"/>
    <n v="0"/>
    <x v="2"/>
    <x v="1"/>
  </r>
  <r>
    <s v="2016-08-14"/>
    <s v="2016-08-26"/>
    <s v="2016-08-31"/>
    <s v="2016-08-31"/>
    <x v="36"/>
    <n v="17"/>
    <s v="ŁÓDŹ"/>
    <s v="DDU"/>
    <x v="3"/>
    <n v="0"/>
    <s v="GESU5084689"/>
    <s v="RAILWAY"/>
    <s v="MAŁASZEWICZE"/>
    <s v="1"/>
    <s v="687/2016/6"/>
    <n v="54"/>
    <s v="AW16"/>
    <s v="ANHUI TECHNOLOGY I/E"/>
    <s v="FCL"/>
    <m/>
    <n v="1"/>
    <n v="562"/>
    <n v="0"/>
    <n v="0"/>
    <n v="1"/>
    <x v="0"/>
    <n v="4875"/>
    <m/>
    <x v="0"/>
    <n v="0"/>
    <n v="0"/>
    <x v="2"/>
    <x v="1"/>
  </r>
  <r>
    <s v="2016-08-15"/>
    <s v="2016-08-31"/>
    <s v="2016-09-12"/>
    <s v="2016-09-12"/>
    <x v="49"/>
    <n v="28"/>
    <s v="CHITTAGONG"/>
    <s v="FOB"/>
    <x v="4"/>
    <n v="1"/>
    <m/>
    <s v="TRUCK"/>
    <s v="FRANKFURT"/>
    <s v="1"/>
    <s v="7694/2016/1"/>
    <n v="54"/>
    <s v="AW16"/>
    <s v="GLARE FASHIONS LTD."/>
    <s v="FCL"/>
    <m/>
    <n v="1"/>
    <n v="532"/>
    <n v="0"/>
    <n v="0"/>
    <n v="0"/>
    <x v="0"/>
    <n v="10355"/>
    <m/>
    <x v="1"/>
    <n v="0"/>
    <n v="0"/>
    <x v="2"/>
    <x v="1"/>
  </r>
  <r>
    <s v="2016-08-15"/>
    <s v="2016-09-07"/>
    <s v="2016-09-19"/>
    <s v="2016-09-19"/>
    <x v="18"/>
    <n v="35"/>
    <s v="TUTICORIN"/>
    <s v="FOB"/>
    <x v="0"/>
    <n v="1"/>
    <s v="LCL"/>
    <s v="TRUCK"/>
    <s v="HAMBURG"/>
    <s v="1"/>
    <s v="716/2016/12"/>
    <n v="54"/>
    <s v="AW16"/>
    <s v="LICHEE APPAREL (AGENT)"/>
    <s v="LCL"/>
    <m/>
    <n v="1"/>
    <n v="426"/>
    <n v="0"/>
    <n v="0"/>
    <n v="0"/>
    <x v="0"/>
    <n v="7488"/>
    <n v="15"/>
    <x v="2"/>
    <n v="11"/>
    <n v="5"/>
    <x v="2"/>
    <x v="1"/>
  </r>
  <r>
    <s v="2016-08-15"/>
    <s v="2016-09-28"/>
    <s v="2016-10-04"/>
    <s v="2016-10-04"/>
    <x v="27"/>
    <n v="50"/>
    <s v="CHITTAGONG"/>
    <s v="FOB"/>
    <x v="0"/>
    <n v="1"/>
    <s v="CAIU8254678"/>
    <s v="RAILWAY"/>
    <s v="GDAŃSK"/>
    <s v="1"/>
    <s v="568/2016/28"/>
    <n v="54"/>
    <s v="AW16"/>
    <s v="FAIR TRADE INT'L (AGENT)"/>
    <s v="CONSOLIDATION"/>
    <m/>
    <n v="1"/>
    <n v="518"/>
    <n v="0"/>
    <n v="0"/>
    <n v="1"/>
    <x v="0"/>
    <n v="12068"/>
    <n v="36.35"/>
    <x v="1"/>
    <n v="25"/>
    <n v="11"/>
    <x v="1"/>
    <x v="1"/>
  </r>
  <r>
    <s v="2016-08-15"/>
    <s v="2016-09-28"/>
    <s v="2016-10-04"/>
    <s v="2016-10-04"/>
    <x v="27"/>
    <n v="50"/>
    <s v="CHITTAGONG"/>
    <s v="FOB"/>
    <x v="0"/>
    <n v="1"/>
    <m/>
    <s v="RAILWAY"/>
    <s v="GDAŃSK"/>
    <s v="1"/>
    <s v="574/2016/34"/>
    <n v="54"/>
    <s v="AW16"/>
    <s v="TRANSFIGURE CLOTHING (AGENT)"/>
    <s v="CONSOLIDATION"/>
    <m/>
    <n v="1"/>
    <n v="1397"/>
    <m/>
    <m/>
    <m/>
    <x v="0"/>
    <n v="21195"/>
    <n v="30.63"/>
    <x v="1"/>
    <n v="21"/>
    <n v="9"/>
    <x v="1"/>
    <x v="1"/>
  </r>
  <r>
    <s v="2016-08-15"/>
    <s v="2016-09-28"/>
    <s v="2016-10-05"/>
    <s v="2016-10-05"/>
    <x v="27"/>
    <n v="51"/>
    <s v="CHITTAGONG"/>
    <s v="FOB"/>
    <x v="0"/>
    <n v="0"/>
    <s v="BMOU4010082"/>
    <s v="RAILWAY"/>
    <s v="GDAŃSK"/>
    <s v="1"/>
    <s v="43187/2015/4"/>
    <n v="54"/>
    <s v="AW16"/>
    <s v="DAZ INTERNATIONAL (AGENT)"/>
    <s v="FCL"/>
    <m/>
    <n v="1"/>
    <n v="2208"/>
    <n v="0"/>
    <n v="1"/>
    <n v="0"/>
    <x v="2"/>
    <n v="42946"/>
    <n v="43.7"/>
    <x v="1"/>
    <n v="31"/>
    <n v="13"/>
    <x v="0"/>
    <x v="1"/>
  </r>
  <r>
    <s v="2016-08-16"/>
    <s v="2016-08-18"/>
    <s v="2016-08-25"/>
    <s v="2016-08-25"/>
    <x v="19"/>
    <n v="9"/>
    <s v="ŁÓDŹ"/>
    <s v="DDU"/>
    <x v="1"/>
    <n v="1"/>
    <s v="AIR"/>
    <s v="TRUCK"/>
    <s v="WARSZAWA"/>
    <s v="1"/>
    <s v="43063/2015/15"/>
    <n v="52"/>
    <s v="AW16"/>
    <s v="SUZHOU QINJIAN I/E"/>
    <s v="AIR"/>
    <n v="1"/>
    <m/>
    <n v="496"/>
    <n v="0"/>
    <n v="0"/>
    <n v="0"/>
    <x v="0"/>
    <n v="8041"/>
    <n v="9.57"/>
    <x v="0"/>
    <n v="7"/>
    <n v="3"/>
    <x v="2"/>
    <x v="1"/>
  </r>
  <r>
    <s v="2016-08-16"/>
    <s v="2016-08-24"/>
    <s v="2016-08-26"/>
    <s v="2016-08-26"/>
    <x v="42"/>
    <n v="10"/>
    <s v="ŁÓDŹ"/>
    <s v="DDU"/>
    <x v="1"/>
    <n v="1"/>
    <s v="AIR"/>
    <s v="TRUCK"/>
    <s v="WARSZAWA"/>
    <s v="1"/>
    <s v="606/2016/5"/>
    <n v="54"/>
    <s v="AW16"/>
    <s v="ALEMA TEXTILE LTD."/>
    <s v="AIR"/>
    <n v="1"/>
    <m/>
    <n v="260"/>
    <n v="0"/>
    <n v="0"/>
    <n v="0"/>
    <x v="0"/>
    <n v="4903"/>
    <n v="2.5099999999999998"/>
    <x v="1"/>
    <n v="2"/>
    <n v="1"/>
    <x v="2"/>
    <x v="1"/>
  </r>
  <r>
    <s v="2016-08-16"/>
    <s v="2016-08-25"/>
    <s v="2016-08-26"/>
    <s v="2016-08-26"/>
    <x v="35"/>
    <n v="10"/>
    <s v="ŁÓDŹ"/>
    <s v="DDU"/>
    <x v="1"/>
    <n v="1"/>
    <s v="AIR"/>
    <s v="TRUCK"/>
    <s v="WARSZAWA"/>
    <s v="1"/>
    <s v="606/2016/4"/>
    <n v="54"/>
    <s v="AW16"/>
    <s v="ALEMA TEXTILE LTD."/>
    <s v="AIR"/>
    <n v="1"/>
    <m/>
    <n v="729"/>
    <n v="0"/>
    <n v="0"/>
    <n v="0"/>
    <x v="0"/>
    <n v="13916"/>
    <n v="10.73"/>
    <x v="1"/>
    <n v="8"/>
    <n v="3"/>
    <x v="2"/>
    <x v="1"/>
  </r>
  <r>
    <s v="2016-08-16"/>
    <s v="2016-09-15"/>
    <s v="2016-09-27"/>
    <s v="2016-09-27"/>
    <x v="4"/>
    <n v="42"/>
    <s v="NHAVA SHEVA"/>
    <s v="FOB"/>
    <x v="0"/>
    <n v="0"/>
    <s v="FCIU3041873"/>
    <s v="TRUCK"/>
    <s v="GDYNIA"/>
    <s v="1"/>
    <s v="688/2016/4"/>
    <n v="54"/>
    <s v="AW16"/>
    <s v="SANGOTRA FASHIONS"/>
    <s v="FCL"/>
    <m/>
    <n v="1"/>
    <n v="1201"/>
    <n v="1"/>
    <n v="0"/>
    <n v="0"/>
    <x v="1"/>
    <n v="18614"/>
    <n v="23.4"/>
    <x v="2"/>
    <n v="16"/>
    <n v="7"/>
    <x v="1"/>
    <x v="1"/>
  </r>
  <r>
    <s v="2016-08-16"/>
    <s v="2016-09-20"/>
    <s v="2016-09-29"/>
    <s v="2016-09-29"/>
    <x v="9"/>
    <n v="44"/>
    <s v="XIAMEN"/>
    <s v="FOB"/>
    <x v="0"/>
    <n v="1"/>
    <s v="LCL"/>
    <m/>
    <s v="GDYNIA"/>
    <s v="1"/>
    <s v="7533/2016/3"/>
    <n v="54"/>
    <s v="AW16"/>
    <s v="QUANZHOU HONGTU"/>
    <s v="LCL"/>
    <m/>
    <n v="1"/>
    <n v="341"/>
    <n v="0"/>
    <n v="0"/>
    <n v="0"/>
    <x v="0"/>
    <n v="4067"/>
    <n v="3.97"/>
    <x v="0"/>
    <n v="3"/>
    <n v="1"/>
    <x v="2"/>
    <x v="1"/>
  </r>
  <r>
    <s v="2016-08-17"/>
    <s v="2016-08-19"/>
    <s v="2016-08-26"/>
    <s v="2016-08-26"/>
    <x v="19"/>
    <n v="9"/>
    <s v="ŁÓDŹ"/>
    <s v="DDU"/>
    <x v="1"/>
    <n v="1"/>
    <s v="AIR"/>
    <s v="TRUCK"/>
    <s v="WARSZAWA"/>
    <s v="1"/>
    <s v="716/2016/13"/>
    <n v="54"/>
    <s v="AW16"/>
    <s v="LICHEE APPAREL (AGENT)"/>
    <s v="AIR"/>
    <n v="1"/>
    <m/>
    <n v="532"/>
    <n v="0"/>
    <n v="0"/>
    <n v="0"/>
    <x v="0"/>
    <n v="9608"/>
    <n v="10.83"/>
    <x v="2"/>
    <n v="8"/>
    <n v="3"/>
    <x v="2"/>
    <x v="1"/>
  </r>
  <r>
    <s v="2016-08-17"/>
    <s v="2016-08-20"/>
    <s v="2016-08-26"/>
    <s v="2016-08-26"/>
    <x v="21"/>
    <n v="9"/>
    <s v="ŁÓDŹ"/>
    <s v="DDU"/>
    <x v="1"/>
    <n v="1"/>
    <s v="AIR"/>
    <s v="TRUCK"/>
    <s v="WARSZAWA"/>
    <s v="1"/>
    <s v="716/2016/1"/>
    <n v="54"/>
    <s v="AW16"/>
    <s v="LICHEE APPAREL (AGENT)"/>
    <s v="AIR"/>
    <n v="1"/>
    <m/>
    <n v="573"/>
    <n v="0"/>
    <n v="0"/>
    <n v="0"/>
    <x v="0"/>
    <n v="10752"/>
    <n v="12.21"/>
    <x v="2"/>
    <n v="9"/>
    <n v="4"/>
    <x v="2"/>
    <x v="1"/>
  </r>
  <r>
    <s v="2016-08-17"/>
    <s v="2016-09-16"/>
    <s v="2016-09-22"/>
    <s v="2016-09-22"/>
    <x v="4"/>
    <n v="36"/>
    <s v="SHENZHEN"/>
    <s v="FOB"/>
    <x v="0"/>
    <n v="0"/>
    <s v="MRKU0053004,MSKU7978707"/>
    <s v="TRUCK"/>
    <s v="GDAŃSK"/>
    <s v="1"/>
    <s v="7769/2016/5"/>
    <n v="51"/>
    <s v="AW16"/>
    <s v="BEEKO"/>
    <s v="FCL"/>
    <m/>
    <n v="1"/>
    <n v="513"/>
    <n v="1"/>
    <n v="1"/>
    <n v="0"/>
    <x v="1"/>
    <n v="5994"/>
    <n v="63.58"/>
    <x v="0"/>
    <n v="45"/>
    <n v="19"/>
    <x v="0"/>
    <x v="0"/>
  </r>
  <r>
    <s v="2016-08-17"/>
    <s v="2016-10-07"/>
    <s v="2016-10-11"/>
    <s v="2016-10-11"/>
    <x v="50"/>
    <n v="55"/>
    <s v="CHITTAGONG"/>
    <s v="FOB"/>
    <x v="0"/>
    <n v="1"/>
    <s v="MRKU2421229"/>
    <s v="TRUCK"/>
    <s v="GDAŃSK"/>
    <s v="1"/>
    <s v="7056/2016/1"/>
    <n v="52"/>
    <s v="AW16"/>
    <s v="ZABER &amp; ZUABIR FABR."/>
    <s v="FCL"/>
    <m/>
    <n v="1"/>
    <n v="662"/>
    <n v="0"/>
    <n v="0"/>
    <n v="1"/>
    <x v="0"/>
    <n v="9000"/>
    <n v="34.6"/>
    <x v="1"/>
    <n v="24"/>
    <n v="10"/>
    <x v="1"/>
    <x v="1"/>
  </r>
  <r>
    <s v="2016-08-17"/>
    <s v="2016-10-07"/>
    <s v="2016-10-11"/>
    <s v="2016-10-11"/>
    <x v="50"/>
    <n v="55"/>
    <s v="CHITTAGONG"/>
    <s v="FOB"/>
    <x v="0"/>
    <n v="1"/>
    <s v="MRKU2421229,MRKU8392370,MSKU9869665,PONU7339250"/>
    <s v="RAILWAY"/>
    <s v="GDAŃSK"/>
    <s v="1"/>
    <s v="7056/2016/2"/>
    <n v="52"/>
    <s v="AW16"/>
    <s v="ZABER &amp; ZUABIR FABR."/>
    <s v="FCL"/>
    <m/>
    <n v="1"/>
    <n v="1652"/>
    <n v="1"/>
    <n v="0"/>
    <n v="3"/>
    <x v="1"/>
    <n v="10500"/>
    <n v="155.6"/>
    <x v="1"/>
    <n v="109"/>
    <n v="47"/>
    <x v="4"/>
    <x v="3"/>
  </r>
  <r>
    <s v="2016-08-18"/>
    <s v="2016-08-23"/>
    <s v="2016-08-29"/>
    <s v="2016-08-29"/>
    <x v="20"/>
    <n v="11"/>
    <s v="ŁÓDŹ"/>
    <s v="DDU"/>
    <x v="1"/>
    <n v="1"/>
    <s v="AIR"/>
    <s v="TRUCK"/>
    <s v="WARSZAWA"/>
    <s v="1"/>
    <s v="3706/2016/9"/>
    <n v="54"/>
    <s v="AW16"/>
    <s v="SEER GLOBAL LTD."/>
    <s v="AIR"/>
    <n v="1"/>
    <m/>
    <n v="195"/>
    <n v="0"/>
    <n v="0"/>
    <n v="0"/>
    <x v="0"/>
    <n v="3245"/>
    <m/>
    <x v="2"/>
    <n v="0"/>
    <n v="0"/>
    <x v="2"/>
    <x v="1"/>
  </r>
  <r>
    <s v="2016-08-18"/>
    <s v="2016-08-25"/>
    <s v="2016-09-02"/>
    <s v="2016-09-02"/>
    <x v="26"/>
    <n v="15"/>
    <s v="ŁÓDŹ"/>
    <s v="DDU"/>
    <x v="1"/>
    <n v="1"/>
    <s v="AIR"/>
    <s v="TRUCK"/>
    <s v="WARSZAWA"/>
    <s v="1"/>
    <s v="568/2016/25"/>
    <n v="54"/>
    <s v="AW16"/>
    <s v="FAIR TRADE INT'L (AGENT)"/>
    <s v="AIR"/>
    <n v="1"/>
    <m/>
    <n v="240"/>
    <n v="0"/>
    <n v="0"/>
    <n v="0"/>
    <x v="0"/>
    <n v="3534"/>
    <m/>
    <x v="1"/>
    <n v="0"/>
    <n v="0"/>
    <x v="2"/>
    <x v="1"/>
  </r>
  <r>
    <s v="2016-08-18"/>
    <s v="2016-08-25"/>
    <s v="2016-09-02"/>
    <s v="2016-09-02"/>
    <x v="26"/>
    <n v="15"/>
    <s v="ŁÓDŹ"/>
    <s v="DDU"/>
    <x v="1"/>
    <n v="1"/>
    <s v="AIR"/>
    <s v="TRUCK"/>
    <s v="WARSZAWA"/>
    <s v="1"/>
    <s v="568/2016/4"/>
    <n v="54"/>
    <s v="AW16"/>
    <s v="FAIR TRADE INT'L (AGENT)"/>
    <s v="AIR"/>
    <n v="1"/>
    <m/>
    <n v="503"/>
    <n v="0"/>
    <n v="0"/>
    <n v="0"/>
    <x v="0"/>
    <n v="7888"/>
    <n v="11"/>
    <x v="1"/>
    <n v="8"/>
    <n v="3"/>
    <x v="2"/>
    <x v="1"/>
  </r>
  <r>
    <s v="2016-08-18"/>
    <s v="2016-08-28"/>
    <s v="2016-08-31"/>
    <s v="2016-08-31"/>
    <x v="41"/>
    <n v="13"/>
    <s v="ŁÓDŹ"/>
    <s v="DDU"/>
    <x v="1"/>
    <n v="1"/>
    <s v="AIR"/>
    <s v="TRUCK"/>
    <s v="WARSZAWA"/>
    <s v="1"/>
    <s v="42575/2015/16"/>
    <n v="54"/>
    <s v="AW16"/>
    <s v="PADMA SATEL ARAB"/>
    <s v="AIR"/>
    <n v="1"/>
    <m/>
    <n v="241"/>
    <n v="0"/>
    <n v="0"/>
    <n v="0"/>
    <x v="0"/>
    <n v="5721"/>
    <n v="12.86"/>
    <x v="1"/>
    <n v="9"/>
    <n v="4"/>
    <x v="2"/>
    <x v="1"/>
  </r>
  <r>
    <s v="2016-08-18"/>
    <s v="2016-09-01"/>
    <s v="2016-09-05"/>
    <s v="2016-09-05"/>
    <x v="45"/>
    <n v="18"/>
    <s v="ŁÓDŹ"/>
    <s v="DDU"/>
    <x v="3"/>
    <n v="0"/>
    <s v="ARDU5010877,ARDU5010882,ARDU5010898"/>
    <s v="RAILWAY"/>
    <s v="MAŁASZEWICZE"/>
    <s v="1"/>
    <s v="62103/AW16/4"/>
    <n v="52"/>
    <s v="AW16"/>
    <s v="NINGBO MIAORUI"/>
    <s v="FCL"/>
    <m/>
    <n v="1"/>
    <n v="4056"/>
    <n v="0"/>
    <n v="3"/>
    <n v="0"/>
    <x v="0"/>
    <n v="63798"/>
    <n v="166.27"/>
    <x v="0"/>
    <n v="116"/>
    <n v="50"/>
    <x v="4"/>
    <x v="3"/>
  </r>
  <r>
    <s v="2016-08-19"/>
    <s v="2016-08-25"/>
    <s v="2016-08-30"/>
    <s v="2016-08-30"/>
    <x v="29"/>
    <n v="11"/>
    <s v="ŁÓDŹ"/>
    <s v="DDU"/>
    <x v="1"/>
    <n v="1"/>
    <s v="AIR"/>
    <s v="TRUCK"/>
    <s v="WARSZAWA"/>
    <s v="1"/>
    <s v="42575/2015/18"/>
    <n v="54"/>
    <s v="AW16"/>
    <s v="PADMA SATEL ARAB"/>
    <s v="AIR"/>
    <n v="1"/>
    <m/>
    <n v="760"/>
    <n v="0"/>
    <n v="0"/>
    <n v="0"/>
    <x v="0"/>
    <n v="9734"/>
    <n v="22.27"/>
    <x v="1"/>
    <n v="16"/>
    <n v="7"/>
    <x v="1"/>
    <x v="1"/>
  </r>
  <r>
    <s v="2016-08-19"/>
    <s v="2016-09-23"/>
    <s v="2016-09-29"/>
    <s v="2016-09-29"/>
    <x v="9"/>
    <n v="41"/>
    <s v="NINGBO"/>
    <s v="FOB"/>
    <x v="0"/>
    <n v="0"/>
    <s v="MSKU0632461"/>
    <s v="RAILWAY"/>
    <s v="GDAŃSK"/>
    <s v="1"/>
    <s v="577/2016/22"/>
    <n v="54"/>
    <s v="AW16"/>
    <s v="NINGBO MIAORUI"/>
    <s v="FCL"/>
    <m/>
    <n v="1"/>
    <n v="1629"/>
    <n v="0"/>
    <n v="0"/>
    <n v="1"/>
    <x v="0"/>
    <n v="31117"/>
    <n v="62.35"/>
    <x v="0"/>
    <n v="44"/>
    <n v="19"/>
    <x v="0"/>
    <x v="0"/>
  </r>
  <r>
    <s v="2016-08-19"/>
    <s v="2016-09-28"/>
    <s v="2016-10-04"/>
    <s v="2016-10-04"/>
    <x v="13"/>
    <n v="46"/>
    <s v="SHANGHAI"/>
    <s v="FOB"/>
    <x v="0"/>
    <n v="0"/>
    <s v="HLXU3325892,TCLU4155436"/>
    <s v="RAILWAY"/>
    <s v="GDAŃSK"/>
    <s v="1"/>
    <s v="275/2016/19"/>
    <n v="54"/>
    <s v="AW16"/>
    <s v="SUMEC TEXTILE"/>
    <s v="FCL"/>
    <m/>
    <n v="1"/>
    <n v="731"/>
    <n v="1"/>
    <n v="1"/>
    <n v="0"/>
    <x v="1"/>
    <n v="8032"/>
    <n v="68.97"/>
    <x v="0"/>
    <n v="48"/>
    <n v="21"/>
    <x v="0"/>
    <x v="0"/>
  </r>
  <r>
    <s v="2016-08-19"/>
    <s v="2016-09-28"/>
    <s v="2016-10-04"/>
    <s v="2016-10-04"/>
    <x v="13"/>
    <n v="46"/>
    <s v="SHANGHAI"/>
    <s v="FOB"/>
    <x v="0"/>
    <n v="1"/>
    <s v="GESU1211912"/>
    <s v="RAILWAY"/>
    <s v="GDAŃSK"/>
    <s v="1"/>
    <s v="1071/2016/8"/>
    <n v="52"/>
    <s v="AW16"/>
    <s v="ZHENJIANG S&amp;C"/>
    <s v="CONSOLIDATION"/>
    <m/>
    <n v="1"/>
    <n v="234"/>
    <n v="1"/>
    <n v="0"/>
    <n v="0"/>
    <x v="1"/>
    <n v="3520"/>
    <n v="2.25"/>
    <x v="0"/>
    <n v="2"/>
    <n v="1"/>
    <x v="2"/>
    <x v="1"/>
  </r>
  <r>
    <s v="2016-08-19"/>
    <s v="2016-09-28"/>
    <s v="2016-10-04"/>
    <s v="2016-10-04"/>
    <x v="13"/>
    <n v="46"/>
    <s v="SHANGHAI"/>
    <s v="FOB"/>
    <x v="0"/>
    <n v="1"/>
    <m/>
    <s v="RAILWAY"/>
    <s v="GDAŃSK"/>
    <s v="1"/>
    <s v="1799/2016/4"/>
    <n v="52"/>
    <s v="AW16"/>
    <s v="HAILI ACCESSORIES"/>
    <s v="CONSOLIDATION"/>
    <m/>
    <n v="1"/>
    <n v="34"/>
    <m/>
    <m/>
    <m/>
    <x v="0"/>
    <n v="4000"/>
    <n v="2.4500000000000002"/>
    <x v="0"/>
    <n v="2"/>
    <n v="1"/>
    <x v="2"/>
    <x v="1"/>
  </r>
  <r>
    <s v="2016-08-19"/>
    <s v="2016-09-28"/>
    <s v="2016-10-04"/>
    <s v="2016-10-04"/>
    <x v="13"/>
    <n v="46"/>
    <s v="SHANGHAI"/>
    <s v="FOB"/>
    <x v="0"/>
    <n v="1"/>
    <m/>
    <s v="RAILWAY"/>
    <s v="GDAŃSK"/>
    <s v="1"/>
    <s v="578/2016/3"/>
    <n v="54"/>
    <s v="AW16"/>
    <s v="JOC GREAT WALL CORP."/>
    <s v="CONSOLIDATION"/>
    <m/>
    <n v="1"/>
    <n v="306"/>
    <m/>
    <m/>
    <m/>
    <x v="0"/>
    <n v="21600"/>
    <n v="24.38"/>
    <x v="0"/>
    <n v="17"/>
    <n v="7"/>
    <x v="1"/>
    <x v="1"/>
  </r>
  <r>
    <s v="2016-08-20"/>
    <s v="2016-08-23"/>
    <s v="2016-09-29"/>
    <s v="2016-09-29"/>
    <x v="21"/>
    <n v="40"/>
    <s v="ŁÓDŹ"/>
    <s v="DDU"/>
    <x v="1"/>
    <n v="1"/>
    <s v="AIR"/>
    <s v="TRUCK"/>
    <s v="FRANKFURT"/>
    <s v="1"/>
    <s v="43188/2015/20"/>
    <n v="54"/>
    <s v="AW16"/>
    <s v="FASHION WEAR INT'L (AGENT)"/>
    <s v="AIR"/>
    <n v="1"/>
    <m/>
    <n v="1248"/>
    <n v="0"/>
    <n v="0"/>
    <n v="0"/>
    <x v="0"/>
    <n v="24913"/>
    <n v="17.21"/>
    <x v="1"/>
    <n v="12"/>
    <n v="5"/>
    <x v="2"/>
    <x v="1"/>
  </r>
  <r>
    <s v="2016-08-20"/>
    <s v="2016-08-29"/>
    <s v="2016-08-29"/>
    <s v="2016-08-29"/>
    <x v="35"/>
    <n v="9"/>
    <s v="ISTANBUL"/>
    <s v="FCA"/>
    <x v="2"/>
    <n v="1"/>
    <m/>
    <s v="TRUCK"/>
    <s v="ŁÓDŹ"/>
    <s v="1"/>
    <s v="2175/2016/2"/>
    <n v="54"/>
    <s v="AW16"/>
    <s v="FATIH TEKSTIL SANAYI"/>
    <s v="LCL"/>
    <m/>
    <n v="1"/>
    <n v="380"/>
    <n v="0"/>
    <n v="0"/>
    <n v="0"/>
    <x v="0"/>
    <n v="34920"/>
    <n v="27.36"/>
    <x v="4"/>
    <n v="19"/>
    <n v="8"/>
    <x v="1"/>
    <x v="1"/>
  </r>
  <r>
    <s v="2016-08-20"/>
    <s v="2016-09-28"/>
    <s v="2016-10-05"/>
    <s v="2016-10-05"/>
    <x v="6"/>
    <n v="46"/>
    <s v="NINGBO"/>
    <s v="FOB"/>
    <x v="0"/>
    <n v="0"/>
    <s v="HLXU4320215,HLXU5237893"/>
    <s v="RAILWAY"/>
    <s v="GDAŃSK"/>
    <s v="1"/>
    <s v="707/2016/3"/>
    <n v="54"/>
    <s v="AW16"/>
    <s v="SHAOXING GOLDEN WAVE"/>
    <s v="FCL"/>
    <m/>
    <n v="1"/>
    <n v="3330"/>
    <n v="0"/>
    <n v="2"/>
    <n v="0"/>
    <x v="0"/>
    <n v="54917"/>
    <n v="106.46"/>
    <x v="0"/>
    <n v="75"/>
    <n v="32"/>
    <x v="4"/>
    <x v="3"/>
  </r>
  <r>
    <s v="2016-08-21"/>
    <s v="2016-10-07"/>
    <s v="2016-10-10"/>
    <s v="2016-10-10"/>
    <x v="16"/>
    <n v="50"/>
    <s v="CHITTAGONG"/>
    <s v="FOB"/>
    <x v="0"/>
    <n v="0"/>
    <s v="MSKU9972056"/>
    <s v="TRUCK"/>
    <s v="GDAŃSK"/>
    <s v="1"/>
    <s v="568/2016/7"/>
    <n v="54"/>
    <s v="AW16"/>
    <s v="FAIR TRADE INT'L (AGENT)"/>
    <s v="FCL"/>
    <m/>
    <n v="1"/>
    <n v="1193"/>
    <n v="0"/>
    <n v="0"/>
    <n v="1"/>
    <x v="0"/>
    <n v="25036"/>
    <n v="69.86"/>
    <x v="1"/>
    <n v="49"/>
    <n v="21"/>
    <x v="0"/>
    <x v="0"/>
  </r>
  <r>
    <s v="2016-08-21"/>
    <s v="2016-10-07"/>
    <s v="2016-10-12"/>
    <s v="2016-10-12"/>
    <x v="16"/>
    <n v="52"/>
    <s v="CHITTAGONG"/>
    <s v="FOB"/>
    <x v="0"/>
    <n v="1"/>
    <s v="PONU8080332"/>
    <s v="RAILWAY"/>
    <s v="GDAŃSK"/>
    <s v="1"/>
    <s v="43189/2015/14"/>
    <n v="54"/>
    <s v="AW16"/>
    <s v="SAILOR MOON CLOTHING LTD (AGENT)"/>
    <s v="CONSOLIDATION"/>
    <m/>
    <n v="1"/>
    <n v="534"/>
    <n v="0"/>
    <n v="0"/>
    <n v="1"/>
    <x v="0"/>
    <n v="5837"/>
    <n v="12.46"/>
    <x v="1"/>
    <n v="9"/>
    <n v="4"/>
    <x v="2"/>
    <x v="1"/>
  </r>
  <r>
    <s v="2016-08-21"/>
    <s v="2016-10-07"/>
    <s v="2016-10-12"/>
    <s v="2016-10-12"/>
    <x v="16"/>
    <n v="52"/>
    <s v="CHITTAGONG"/>
    <s v="FOB"/>
    <x v="0"/>
    <n v="1"/>
    <m/>
    <s v="RAILWAY"/>
    <s v="GDAŃSK"/>
    <s v="1"/>
    <s v="571/2016/14"/>
    <n v="54"/>
    <s v="AW16"/>
    <s v="FASHIONTEX (AGENT)"/>
    <s v="CONSOLIDATION"/>
    <m/>
    <n v="1"/>
    <n v="1393"/>
    <m/>
    <m/>
    <m/>
    <x v="0"/>
    <n v="20339"/>
    <n v="30.81"/>
    <x v="1"/>
    <n v="22"/>
    <n v="9"/>
    <x v="1"/>
    <x v="1"/>
  </r>
  <r>
    <s v="2016-08-21"/>
    <s v="2016-10-07"/>
    <s v="2016-10-12"/>
    <s v="2016-10-12"/>
    <x v="16"/>
    <n v="52"/>
    <s v="CHITTAGONG"/>
    <s v="FOB"/>
    <x v="0"/>
    <n v="1"/>
    <m/>
    <s v="RAILWAY"/>
    <s v="GDAŃSK"/>
    <s v="1"/>
    <s v="574/2016/5"/>
    <n v="54"/>
    <s v="AW16"/>
    <s v="TRANSFIGURE CLOTHING (AGENT)"/>
    <s v="CONSOLIDATION"/>
    <m/>
    <n v="1"/>
    <n v="1254"/>
    <m/>
    <m/>
    <m/>
    <x v="0"/>
    <n v="24269"/>
    <n v="23.51"/>
    <x v="1"/>
    <n v="16"/>
    <n v="7"/>
    <x v="1"/>
    <x v="1"/>
  </r>
  <r>
    <s v="2016-08-23"/>
    <s v="2016-08-29"/>
    <s v="2016-09-15"/>
    <s v="2016-09-15"/>
    <x v="29"/>
    <n v="23"/>
    <s v="ŁÓDŹ"/>
    <s v="DDU"/>
    <x v="4"/>
    <n v="1"/>
    <s v="AIR"/>
    <s v="TRUCK"/>
    <s v="FRANKFURT"/>
    <s v="1"/>
    <s v="43185/2015/19"/>
    <n v="54"/>
    <s v="AW16"/>
    <s v="ASROTEX"/>
    <s v="AIR"/>
    <n v="1"/>
    <m/>
    <n v="1370"/>
    <n v="0"/>
    <n v="0"/>
    <n v="0"/>
    <x v="0"/>
    <n v="23434"/>
    <n v="22.61"/>
    <x v="1"/>
    <n v="16"/>
    <n v="7"/>
    <x v="1"/>
    <x v="1"/>
  </r>
  <r>
    <s v="2016-08-23"/>
    <s v="2016-08-29"/>
    <s v="2016-09-15"/>
    <s v="2016-09-15"/>
    <x v="29"/>
    <n v="23"/>
    <s v="ŁÓDŹ"/>
    <s v="DDU"/>
    <x v="4"/>
    <n v="1"/>
    <s v="AIR"/>
    <s v="TRUCK"/>
    <s v="FRANKFURT"/>
    <s v="1"/>
    <s v="43185/2015/2"/>
    <n v="54"/>
    <s v="AW16"/>
    <s v="ASROTEX"/>
    <s v="AIR"/>
    <n v="1"/>
    <m/>
    <n v="728"/>
    <n v="0"/>
    <n v="0"/>
    <n v="0"/>
    <x v="0"/>
    <n v="11650"/>
    <n v="17.27"/>
    <x v="1"/>
    <n v="12"/>
    <n v="5"/>
    <x v="2"/>
    <x v="1"/>
  </r>
  <r>
    <s v="2016-08-23"/>
    <s v="2016-09-03"/>
    <s v="2016-09-06"/>
    <s v="2016-09-06"/>
    <x v="34"/>
    <n v="14"/>
    <s v="ŁÓDŹ"/>
    <s v="DDU"/>
    <x v="3"/>
    <n v="0"/>
    <s v="CICU9880201"/>
    <s v="RAILWAY"/>
    <s v="MAŁASZEWICZE"/>
    <s v="1"/>
    <s v="275/2016/20"/>
    <n v="54"/>
    <s v="AW16"/>
    <s v="SUMEC TEXTILE"/>
    <s v="FCL"/>
    <m/>
    <n v="1"/>
    <n v="968"/>
    <n v="0"/>
    <n v="1"/>
    <n v="0"/>
    <x v="2"/>
    <n v="9815"/>
    <m/>
    <x v="0"/>
    <n v="0"/>
    <n v="0"/>
    <x v="2"/>
    <x v="1"/>
  </r>
  <r>
    <s v="2016-08-25"/>
    <s v="2016-08-27"/>
    <s v="2016-09-06"/>
    <s v="2016-09-06"/>
    <x v="19"/>
    <n v="12"/>
    <s v="ŁÓDŹ"/>
    <s v="DDU"/>
    <x v="1"/>
    <n v="1"/>
    <s v="AIR"/>
    <s v="TRUCK"/>
    <s v="WARSZAWA"/>
    <s v="1"/>
    <s v="3706/2016/1"/>
    <n v="54"/>
    <s v="AW16"/>
    <s v="SEER GLOBAL LTD."/>
    <s v="AIR"/>
    <n v="1"/>
    <m/>
    <n v="248"/>
    <n v="0"/>
    <n v="0"/>
    <n v="0"/>
    <x v="0"/>
    <n v="4090"/>
    <m/>
    <x v="2"/>
    <n v="0"/>
    <n v="0"/>
    <x v="2"/>
    <x v="1"/>
  </r>
  <r>
    <s v="2016-08-25"/>
    <s v="2016-09-02"/>
    <s v="2016-09-05"/>
    <s v="2016-09-05"/>
    <x v="42"/>
    <n v="11"/>
    <s v="ŁÓDŹ"/>
    <s v="DDU"/>
    <x v="1"/>
    <n v="1"/>
    <s v="AIR"/>
    <s v="TRUCK"/>
    <s v="FRANKFURT"/>
    <s v="1"/>
    <s v="574/2016/4"/>
    <n v="54"/>
    <s v="AW16"/>
    <s v="TRANSFIGURE CLOTHING (AGENT)"/>
    <s v="AIR"/>
    <n v="1"/>
    <m/>
    <n v="547"/>
    <n v="0"/>
    <n v="0"/>
    <n v="0"/>
    <x v="0"/>
    <n v="9063"/>
    <m/>
    <x v="1"/>
    <n v="0"/>
    <n v="0"/>
    <x v="2"/>
    <x v="1"/>
  </r>
  <r>
    <s v="2016-08-25"/>
    <s v="2016-09-06"/>
    <s v="2016-09-09"/>
    <s v="2016-09-09"/>
    <x v="36"/>
    <n v="15"/>
    <s v="ŁÓDŹ"/>
    <s v="DDU"/>
    <x v="3"/>
    <n v="0"/>
    <s v="CICU9913049"/>
    <s v="RAILWAY"/>
    <s v="MAŁASZEWICZE"/>
    <s v="1"/>
    <s v="275/2016/4"/>
    <n v="54"/>
    <s v="AW16"/>
    <s v="SUMEC TEXTILE"/>
    <s v="FCL"/>
    <m/>
    <n v="1"/>
    <n v="465"/>
    <n v="1"/>
    <n v="0"/>
    <n v="0"/>
    <x v="1"/>
    <n v="4736"/>
    <m/>
    <x v="0"/>
    <n v="0"/>
    <n v="0"/>
    <x v="2"/>
    <x v="1"/>
  </r>
  <r>
    <s v="2016-08-25"/>
    <s v="2016-09-08"/>
    <s v="2016-09-12"/>
    <s v="2016-09-12"/>
    <x v="45"/>
    <n v="18"/>
    <s v="ŁÓDŹ"/>
    <s v="DDU"/>
    <x v="3"/>
    <n v="1"/>
    <s v="WSCU9013176"/>
    <s v="RAILWAY"/>
    <s v="MAŁASZEWICZE"/>
    <s v="1"/>
    <s v="2581/2016/3"/>
    <n v="52"/>
    <s v="AW16"/>
    <s v="XIAMEN KINGLAND"/>
    <s v="CONSOLIDATION"/>
    <m/>
    <n v="1"/>
    <n v="234"/>
    <n v="0"/>
    <n v="1"/>
    <n v="0"/>
    <x v="2"/>
    <n v="1832"/>
    <m/>
    <x v="0"/>
    <n v="0"/>
    <n v="0"/>
    <x v="2"/>
    <x v="1"/>
  </r>
  <r>
    <s v="2016-08-25"/>
    <s v="2016-09-08"/>
    <s v="2016-09-12"/>
    <s v="2016-09-12"/>
    <x v="45"/>
    <n v="18"/>
    <s v="ŁÓDŹ"/>
    <s v="DDU"/>
    <x v="3"/>
    <n v="1"/>
    <m/>
    <s v="RAILWAY"/>
    <s v="MAŁASZEWICZE"/>
    <s v="1"/>
    <s v="278/2016/12"/>
    <n v="54"/>
    <s v="AW16"/>
    <s v="XIAMEN KINGLAND"/>
    <s v="CONSOLIDATION"/>
    <m/>
    <n v="1"/>
    <n v="1495"/>
    <m/>
    <m/>
    <m/>
    <x v="0"/>
    <n v="23215"/>
    <m/>
    <x v="0"/>
    <n v="0"/>
    <n v="0"/>
    <x v="2"/>
    <x v="1"/>
  </r>
  <r>
    <s v="2016-08-25"/>
    <s v="2016-10-14"/>
    <s v="2016-10-20"/>
    <s v="2016-10-20"/>
    <x v="51"/>
    <n v="56"/>
    <s v="CHITTAGONG"/>
    <s v="FOB"/>
    <x v="0"/>
    <n v="1"/>
    <s v="MRKU0403674"/>
    <s v="RAILWAY"/>
    <s v="GDYNIA"/>
    <s v="1"/>
    <s v="13227/2016/2"/>
    <n v="54"/>
    <s v="AW16"/>
    <s v="COTTON ZONE LTD."/>
    <s v="CONSOLIDATION"/>
    <m/>
    <n v="1"/>
    <n v="265"/>
    <n v="0"/>
    <n v="1"/>
    <n v="0"/>
    <x v="2"/>
    <n v="4609"/>
    <n v="3.29"/>
    <x v="1"/>
    <n v="2"/>
    <n v="1"/>
    <x v="2"/>
    <x v="1"/>
  </r>
  <r>
    <s v="2016-08-25"/>
    <s v="2016-10-14"/>
    <s v="2016-10-20"/>
    <s v="2016-10-20"/>
    <x v="51"/>
    <n v="56"/>
    <s v="CHITTAGONG"/>
    <s v="FOB"/>
    <x v="0"/>
    <n v="1"/>
    <m/>
    <s v="RAILWAY"/>
    <s v="GDYNIA"/>
    <s v="1"/>
    <s v="43189/2015/15"/>
    <n v="54"/>
    <s v="AW16"/>
    <s v="SAILOR MOON CLOTHING LTD (AGENT)"/>
    <s v="CONSOLIDATION"/>
    <m/>
    <n v="1"/>
    <n v="968"/>
    <m/>
    <m/>
    <m/>
    <x v="0"/>
    <n v="11942"/>
    <n v="28.34"/>
    <x v="1"/>
    <n v="20"/>
    <n v="9"/>
    <x v="1"/>
    <x v="1"/>
  </r>
  <r>
    <s v="2016-08-25"/>
    <s v="2016-10-14"/>
    <s v="2016-10-20"/>
    <s v="2016-10-20"/>
    <x v="51"/>
    <n v="56"/>
    <s v="CHITTAGONG"/>
    <s v="FOB"/>
    <x v="0"/>
    <n v="1"/>
    <m/>
    <s v="RAILWAY"/>
    <s v="GDYNIA"/>
    <s v="1"/>
    <s v="571/2016/15"/>
    <n v="54"/>
    <s v="AW16"/>
    <s v="FASHIONTEX (AGENT)"/>
    <s v="CONSOLIDATION"/>
    <m/>
    <n v="1"/>
    <n v="255"/>
    <m/>
    <m/>
    <m/>
    <x v="0"/>
    <n v="4011"/>
    <n v="4.05"/>
    <x v="1"/>
    <n v="3"/>
    <n v="1"/>
    <x v="2"/>
    <x v="1"/>
  </r>
  <r>
    <s v="2016-08-25"/>
    <s v="2016-10-14"/>
    <s v="2016-10-20"/>
    <s v="2016-10-20"/>
    <x v="51"/>
    <n v="56"/>
    <s v="CHITTAGONG"/>
    <s v="FOB"/>
    <x v="0"/>
    <n v="1"/>
    <m/>
    <s v="RAILWAY"/>
    <s v="GDYNIA"/>
    <s v="1"/>
    <s v="697/2016/25"/>
    <n v="54"/>
    <s v="AW16"/>
    <s v="TEXZAM INTERNATIONAL (AGENT)"/>
    <s v="CONSOLIDATION"/>
    <m/>
    <n v="1"/>
    <n v="603"/>
    <m/>
    <m/>
    <m/>
    <x v="0"/>
    <n v="8362"/>
    <n v="12.97"/>
    <x v="1"/>
    <n v="9"/>
    <n v="4"/>
    <x v="2"/>
    <x v="1"/>
  </r>
  <r>
    <s v="2016-08-25"/>
    <s v="2016-10-14"/>
    <s v="2016-10-20"/>
    <s v="2016-10-20"/>
    <x v="51"/>
    <n v="56"/>
    <s v="CHITTAGONG"/>
    <s v="FOB"/>
    <x v="0"/>
    <n v="1"/>
    <m/>
    <s v="RAILWAY"/>
    <s v="GDYNIA"/>
    <s v="1"/>
    <s v="697/2016/4"/>
    <n v="54"/>
    <s v="AW16"/>
    <s v="TEXZAM INTERNATIONAL (AGENT)"/>
    <s v="CONSOLIDATION"/>
    <m/>
    <n v="1"/>
    <n v="298"/>
    <m/>
    <m/>
    <m/>
    <x v="0"/>
    <n v="4024"/>
    <n v="8.43"/>
    <x v="1"/>
    <n v="6"/>
    <n v="3"/>
    <x v="2"/>
    <x v="1"/>
  </r>
  <r>
    <s v="2016-08-26"/>
    <s v="2016-08-28"/>
    <s v="2016-08-31"/>
    <s v="2016-08-31"/>
    <x v="19"/>
    <n v="5"/>
    <s v="ŁÓDŹ"/>
    <s v="DDU"/>
    <x v="1"/>
    <n v="1"/>
    <s v="AIR"/>
    <s v="TRUCK"/>
    <s v="WARSZAWA"/>
    <s v="1"/>
    <s v="577/2016/3"/>
    <n v="54"/>
    <s v="AW16"/>
    <s v="NINGBO MIAORUI"/>
    <s v="AIR"/>
    <n v="1"/>
    <m/>
    <n v="504"/>
    <n v="0"/>
    <n v="0"/>
    <n v="0"/>
    <x v="0"/>
    <n v="8090"/>
    <n v="11.89"/>
    <x v="0"/>
    <n v="8"/>
    <n v="4"/>
    <x v="2"/>
    <x v="1"/>
  </r>
  <r>
    <s v="2016-08-26"/>
    <s v="2016-09-30"/>
    <s v="2016-10-06"/>
    <s v="2016-10-06"/>
    <x v="9"/>
    <n v="41"/>
    <s v="NINGBO"/>
    <s v="FOB"/>
    <x v="0"/>
    <n v="0"/>
    <s v="MRKU0181330,MRKU1023010,MSKU6356550"/>
    <s v="RAILWAY"/>
    <s v="GDAŃSK"/>
    <s v="1"/>
    <s v="577/2016/5"/>
    <n v="54"/>
    <s v="AW16"/>
    <s v="NINGBO MIAORUI"/>
    <s v="FCL"/>
    <m/>
    <n v="1"/>
    <n v="3407"/>
    <n v="0"/>
    <n v="3"/>
    <n v="0"/>
    <x v="0"/>
    <n v="57354"/>
    <n v="135.11000000000001"/>
    <x v="0"/>
    <n v="95"/>
    <n v="41"/>
    <x v="4"/>
    <x v="3"/>
  </r>
  <r>
    <s v="2016-08-26"/>
    <s v="2016-09-30"/>
    <s v="2016-10-07"/>
    <s v="2016-10-07"/>
    <x v="9"/>
    <n v="42"/>
    <s v="NINGBO"/>
    <s v="FOB"/>
    <x v="0"/>
    <n v="1"/>
    <s v="LCL"/>
    <s v="TRUCK"/>
    <s v="GDAŃSK"/>
    <s v="1"/>
    <s v="3520/2016/3"/>
    <n v="54"/>
    <s v="AW16"/>
    <s v="NINGBO YINZHOU VANDK"/>
    <s v="LCL"/>
    <m/>
    <n v="1"/>
    <n v="299"/>
    <n v="0"/>
    <n v="0"/>
    <n v="0"/>
    <x v="0"/>
    <n v="3809"/>
    <n v="6.04"/>
    <x v="0"/>
    <n v="4"/>
    <n v="2"/>
    <x v="2"/>
    <x v="1"/>
  </r>
  <r>
    <s v="2016-08-26"/>
    <s v="2016-10-08"/>
    <s v="2016-10-13"/>
    <s v="2016-10-13"/>
    <x v="2"/>
    <n v="48"/>
    <s v="SHANGHAI"/>
    <s v="FOB"/>
    <x v="0"/>
    <n v="0"/>
    <s v="TCLU4145145"/>
    <s v="TRUCK"/>
    <s v="GDAŃSK"/>
    <s v="1"/>
    <s v="8343/2016/5"/>
    <n v="51"/>
    <s v="AW16"/>
    <s v="ANHUI TECHNOLOGY I/E"/>
    <s v="FCL"/>
    <m/>
    <n v="1"/>
    <n v="1093"/>
    <n v="0"/>
    <n v="1"/>
    <n v="0"/>
    <x v="2"/>
    <n v="12080"/>
    <n v="35.409999999999997"/>
    <x v="0"/>
    <n v="25"/>
    <n v="11"/>
    <x v="1"/>
    <x v="1"/>
  </r>
  <r>
    <s v="2016-08-27"/>
    <s v="2016-09-07"/>
    <s v="2016-09-13"/>
    <s v="2016-09-13"/>
    <x v="34"/>
    <n v="17"/>
    <s v="ŁÓDŹ"/>
    <s v="DDU"/>
    <x v="3"/>
    <n v="0"/>
    <s v="WSCU8626044"/>
    <s v="RAILWAY"/>
    <s v="MAŁASZEWICZE"/>
    <s v="1"/>
    <s v="1037/2016/3"/>
    <n v="54"/>
    <s v="AW16"/>
    <s v="QUANZHOU CEREALS O&amp;F"/>
    <s v="FCL"/>
    <m/>
    <n v="1"/>
    <n v="2621"/>
    <n v="0"/>
    <n v="1"/>
    <n v="0"/>
    <x v="2"/>
    <n v="43465"/>
    <m/>
    <x v="0"/>
    <n v="0"/>
    <n v="0"/>
    <x v="2"/>
    <x v="1"/>
  </r>
  <r>
    <s v="2016-08-28"/>
    <s v="2016-09-02"/>
    <s v="2016-09-08"/>
    <s v="2016-09-08"/>
    <x v="20"/>
    <n v="11"/>
    <s v="ŁÓDŹ"/>
    <s v="DDU"/>
    <x v="1"/>
    <n v="1"/>
    <s v="AIR"/>
    <s v="TRUCK"/>
    <s v="WARSZAWA"/>
    <s v="1"/>
    <s v="1019/2016/3"/>
    <n v="54"/>
    <s v="AW16"/>
    <s v="TEX FASHION GLOBAL (AGENT)"/>
    <s v="AIR"/>
    <n v="1"/>
    <m/>
    <n v="449"/>
    <n v="0"/>
    <n v="0"/>
    <n v="0"/>
    <x v="0"/>
    <n v="5335"/>
    <m/>
    <x v="1"/>
    <n v="0"/>
    <n v="0"/>
    <x v="2"/>
    <x v="1"/>
  </r>
  <r>
    <s v="2016-08-30"/>
    <s v="2016-09-07"/>
    <s v="2016-09-09"/>
    <s v="2016-09-09"/>
    <x v="42"/>
    <n v="10"/>
    <s v="ŁÓDŹ"/>
    <s v="DDU"/>
    <x v="1"/>
    <n v="1"/>
    <s v="AIR"/>
    <s v="TRUCK"/>
    <s v="WARSZAWA"/>
    <s v="1"/>
    <s v="42575/2015/19"/>
    <n v="54"/>
    <s v="AW16"/>
    <s v="PADMA SATEL ARAB"/>
    <s v="AIR"/>
    <n v="1"/>
    <m/>
    <n v="542"/>
    <n v="0"/>
    <n v="0"/>
    <n v="0"/>
    <x v="0"/>
    <n v="6478"/>
    <m/>
    <x v="1"/>
    <n v="0"/>
    <n v="0"/>
    <x v="2"/>
    <x v="1"/>
  </r>
  <r>
    <s v="2016-08-30"/>
    <s v="2016-09-07"/>
    <s v="2016-09-27"/>
    <s v="2016-09-27"/>
    <x v="42"/>
    <n v="28"/>
    <s v="ŁÓDŹ"/>
    <s v="DDU"/>
    <x v="4"/>
    <n v="1"/>
    <s v="AIR"/>
    <s v="TRUCK"/>
    <s v="FRANKFURT"/>
    <s v="1"/>
    <s v="697/2016/27"/>
    <n v="54"/>
    <s v="AW16"/>
    <s v="TEXZAM INTERNATIONAL (AGENT)"/>
    <s v="AIR"/>
    <n v="1"/>
    <m/>
    <n v="593"/>
    <n v="0"/>
    <n v="0"/>
    <n v="0"/>
    <x v="0"/>
    <n v="14595"/>
    <n v="44.49"/>
    <x v="1"/>
    <n v="31"/>
    <n v="13"/>
    <x v="0"/>
    <x v="1"/>
  </r>
  <r>
    <s v="2016-08-30"/>
    <s v="2016-10-14"/>
    <s v="2016-10-19"/>
    <s v="2016-10-19"/>
    <x v="15"/>
    <n v="50"/>
    <s v="CHITTAGONG"/>
    <s v="FOB"/>
    <x v="0"/>
    <n v="1"/>
    <s v="MRKU8228860"/>
    <s v="TRUCK"/>
    <s v="GDYNIA"/>
    <s v="1"/>
    <s v="43188/2015/28"/>
    <n v="54"/>
    <s v="AW16"/>
    <s v="FASHION WEAR INT'L (AGENT)"/>
    <s v="CONSOLIDATION"/>
    <m/>
    <n v="1"/>
    <n v="255"/>
    <n v="1"/>
    <n v="0"/>
    <n v="0"/>
    <x v="1"/>
    <n v="4503"/>
    <n v="3.28"/>
    <x v="1"/>
    <n v="2"/>
    <n v="1"/>
    <x v="2"/>
    <x v="1"/>
  </r>
  <r>
    <s v="2016-08-30"/>
    <s v="2016-10-14"/>
    <s v="2016-10-19"/>
    <s v="2016-10-19"/>
    <x v="15"/>
    <n v="50"/>
    <s v="CHITTAGONG"/>
    <s v="FOB"/>
    <x v="0"/>
    <n v="1"/>
    <m/>
    <s v="TRUCK"/>
    <s v="GDYNIA"/>
    <s v="1"/>
    <s v="697/2016/29"/>
    <n v="54"/>
    <s v="AW16"/>
    <s v="TEXZAM INTERNATIONAL (AGENT)"/>
    <s v="CONSOLIDATION"/>
    <m/>
    <n v="1"/>
    <n v="469"/>
    <m/>
    <m/>
    <m/>
    <x v="0"/>
    <n v="9126"/>
    <n v="19.399999999999999"/>
    <x v="1"/>
    <n v="14"/>
    <n v="6"/>
    <x v="2"/>
    <x v="1"/>
  </r>
  <r>
    <s v="2016-08-30"/>
    <s v="2016-10-14"/>
    <s v="2016-10-19"/>
    <s v="2016-10-19"/>
    <x v="15"/>
    <n v="50"/>
    <s v="CHITTAGONG"/>
    <s v="FOB"/>
    <x v="0"/>
    <n v="1"/>
    <s v="MRKU8644600"/>
    <s v="TRUCK"/>
    <s v="GDYNIA"/>
    <s v="1"/>
    <s v="571/2016/5"/>
    <n v="54"/>
    <s v="AW16"/>
    <s v="FASHIONTEX (AGENT)"/>
    <s v="CONSOLIDATION"/>
    <m/>
    <n v="1"/>
    <n v="493"/>
    <n v="1"/>
    <n v="0"/>
    <n v="0"/>
    <x v="1"/>
    <n v="5460"/>
    <n v="13.34"/>
    <x v="1"/>
    <n v="9"/>
    <n v="4"/>
    <x v="2"/>
    <x v="1"/>
  </r>
  <r>
    <s v="2016-08-30"/>
    <s v="2016-10-14"/>
    <s v="2016-10-19"/>
    <s v="2016-10-19"/>
    <x v="15"/>
    <n v="50"/>
    <s v="CHITTAGONG"/>
    <s v="FOB"/>
    <x v="0"/>
    <n v="1"/>
    <m/>
    <s v="TRUCK"/>
    <s v="GDYNIA"/>
    <s v="1"/>
    <s v="697/2016/30"/>
    <n v="54"/>
    <s v="AW16"/>
    <s v="TEXZAM INTERNATIONAL (AGENT)"/>
    <s v="CONSOLIDATION"/>
    <m/>
    <n v="1"/>
    <n v="558"/>
    <m/>
    <m/>
    <m/>
    <x v="0"/>
    <n v="7532"/>
    <n v="12.34"/>
    <x v="1"/>
    <n v="9"/>
    <n v="4"/>
    <x v="2"/>
    <x v="1"/>
  </r>
  <r>
    <s v="2016-08-31"/>
    <s v="2016-10-07"/>
    <s v="2016-10-12"/>
    <s v="2016-10-12"/>
    <x v="7"/>
    <n v="42"/>
    <s v="TUTICORIN"/>
    <s v="FOB"/>
    <x v="0"/>
    <n v="0"/>
    <s v="MRKU7232193"/>
    <s v="RAILWAY"/>
    <s v="GDAŃSK"/>
    <s v="1"/>
    <s v="43183/2015/4"/>
    <n v="54"/>
    <s v="AW16"/>
    <s v="KARTHIKAI TEXTILE"/>
    <s v="FCL"/>
    <m/>
    <n v="1"/>
    <n v="458"/>
    <n v="1"/>
    <n v="0"/>
    <n v="0"/>
    <x v="1"/>
    <n v="10067"/>
    <n v="11.45"/>
    <x v="2"/>
    <n v="8"/>
    <n v="3"/>
    <x v="2"/>
    <x v="1"/>
  </r>
  <r>
    <s v="2016-09-01"/>
    <s v="2016-09-06"/>
    <s v="2016-09-12"/>
    <s v="2016-09-12"/>
    <x v="20"/>
    <n v="11"/>
    <s v="ŁÓDŹ"/>
    <s v="DDU"/>
    <x v="1"/>
    <n v="1"/>
    <s v="AIR"/>
    <s v="TRUCK"/>
    <s v="WARSZAWA"/>
    <s v="1"/>
    <s v="43186/2015/6"/>
    <n v="54"/>
    <s v="AW16"/>
    <s v="AZAD INT'L CLOTHING"/>
    <s v="AIR"/>
    <n v="1"/>
    <m/>
    <n v="515"/>
    <n v="0"/>
    <n v="0"/>
    <n v="0"/>
    <x v="0"/>
    <n v="8182"/>
    <m/>
    <x v="5"/>
    <n v="0"/>
    <n v="0"/>
    <x v="2"/>
    <x v="1"/>
  </r>
  <r>
    <s v="2016-09-01"/>
    <s v="2016-09-13"/>
    <s v="2016-09-14"/>
    <s v="2016-09-14"/>
    <x v="36"/>
    <n v="13"/>
    <s v="ŁÓDŹ"/>
    <s v="DDU"/>
    <x v="3"/>
    <n v="0"/>
    <s v="ARDU5010970"/>
    <s v="RAILWAY"/>
    <s v="MAŁASZEWICZE"/>
    <s v="1"/>
    <s v="577/2016/24"/>
    <n v="54"/>
    <s v="AW16"/>
    <s v="NINGBO MIAORUI"/>
    <s v="FCL"/>
    <m/>
    <n v="1"/>
    <n v="1559"/>
    <n v="0"/>
    <n v="1"/>
    <n v="0"/>
    <x v="2"/>
    <n v="29269"/>
    <n v="55.96"/>
    <x v="0"/>
    <n v="39"/>
    <n v="17"/>
    <x v="0"/>
    <x v="0"/>
  </r>
  <r>
    <s v="2016-09-02"/>
    <s v="2016-09-04"/>
    <s v="2016-09-16"/>
    <s v="2016-09-16"/>
    <x v="19"/>
    <n v="14"/>
    <s v="ŁÓDŹ"/>
    <s v="DDU"/>
    <x v="1"/>
    <n v="1"/>
    <s v="AIR"/>
    <s v="TRUCK"/>
    <s v="FRANKFURT"/>
    <s v="1"/>
    <s v="43187/2015/7"/>
    <n v="54"/>
    <s v="AW16"/>
    <s v="DAZ INTERNATIONAL (AGENT)"/>
    <s v="AIR"/>
    <n v="1"/>
    <m/>
    <n v="661"/>
    <n v="0"/>
    <n v="0"/>
    <n v="0"/>
    <x v="0"/>
    <n v="11597"/>
    <m/>
    <x v="1"/>
    <n v="0"/>
    <n v="0"/>
    <x v="2"/>
    <x v="1"/>
  </r>
  <r>
    <s v="2016-09-02"/>
    <s v="2016-09-04"/>
    <s v="2016-09-16"/>
    <s v="2016-09-16"/>
    <x v="19"/>
    <n v="14"/>
    <s v="ŁÓDŹ"/>
    <s v="DDU"/>
    <x v="1"/>
    <n v="1"/>
    <s v="AIR"/>
    <s v="TRUCK"/>
    <s v="FRANKFURT"/>
    <s v="1"/>
    <s v="43187/2015/8"/>
    <n v="54"/>
    <s v="AW16"/>
    <s v="DAZ INTERNATIONAL (AGENT)"/>
    <s v="AIR"/>
    <n v="1"/>
    <m/>
    <n v="624"/>
    <n v="0"/>
    <n v="0"/>
    <n v="0"/>
    <x v="0"/>
    <n v="11847"/>
    <m/>
    <x v="1"/>
    <n v="0"/>
    <n v="0"/>
    <x v="2"/>
    <x v="1"/>
  </r>
  <r>
    <s v="2016-09-02"/>
    <s v="2016-10-07"/>
    <s v="2016-10-12"/>
    <s v="2016-10-12"/>
    <x v="9"/>
    <n v="40"/>
    <s v="TUTICORIN"/>
    <s v="FOB"/>
    <x v="0"/>
    <n v="0"/>
    <s v="MSKU3833855"/>
    <s v="RAILWAY"/>
    <s v="GDAŃSK"/>
    <s v="1"/>
    <s v="43190/2015/5"/>
    <n v="54"/>
    <s v="AW16"/>
    <s v="BLOOM CLOTHING CO. (AGENT)"/>
    <s v="FCL"/>
    <m/>
    <n v="1"/>
    <n v="873"/>
    <n v="1"/>
    <n v="0"/>
    <n v="0"/>
    <x v="1"/>
    <n v="16800"/>
    <n v="15.41"/>
    <x v="2"/>
    <n v="11"/>
    <n v="5"/>
    <x v="2"/>
    <x v="1"/>
  </r>
  <r>
    <s v="2016-09-03"/>
    <s v="2016-09-06"/>
    <s v="2016-09-13"/>
    <s v="2016-09-13"/>
    <x v="21"/>
    <n v="10"/>
    <s v="ŁÓDŹ"/>
    <s v="DDU"/>
    <x v="1"/>
    <n v="1"/>
    <s v="AIR"/>
    <s v="TRUCK"/>
    <s v="WARSZAWA"/>
    <s v="1"/>
    <s v="716/2016/3"/>
    <n v="54"/>
    <s v="AW16"/>
    <s v="LICHEE APPAREL (AGENT)"/>
    <s v="AIR"/>
    <n v="1"/>
    <m/>
    <n v="909"/>
    <n v="0"/>
    <n v="0"/>
    <n v="0"/>
    <x v="0"/>
    <n v="13485"/>
    <m/>
    <x v="2"/>
    <n v="0"/>
    <n v="0"/>
    <x v="2"/>
    <x v="1"/>
  </r>
  <r>
    <s v="2016-09-03"/>
    <s v="2016-09-06"/>
    <s v="2016-09-16"/>
    <s v="2016-09-16"/>
    <x v="21"/>
    <n v="13"/>
    <s v="ŁÓDŹ"/>
    <s v="DDU"/>
    <x v="1"/>
    <n v="1"/>
    <s v="AIR"/>
    <s v="TRUCK"/>
    <s v="WARSZAWA"/>
    <s v="1"/>
    <s v="5344/2016/3"/>
    <n v="54"/>
    <s v="AW16"/>
    <s v="S.B.KNITTING LTD."/>
    <s v="AIR"/>
    <n v="1"/>
    <m/>
    <n v="302"/>
    <n v="0"/>
    <n v="0"/>
    <n v="0"/>
    <x v="0"/>
    <n v="7210"/>
    <n v="4.62"/>
    <x v="1"/>
    <n v="3"/>
    <n v="1"/>
    <x v="2"/>
    <x v="1"/>
  </r>
  <r>
    <s v="2016-09-04"/>
    <s v="2016-10-05"/>
    <s v="2016-10-25"/>
    <s v="2016-10-25"/>
    <x v="3"/>
    <n v="51"/>
    <s v="TUTICORIN"/>
    <s v="FOB"/>
    <x v="0"/>
    <n v="1"/>
    <s v="LCL"/>
    <s v="TRUCK"/>
    <s v="HAMBURG"/>
    <s v="1"/>
    <s v="716/2016/14"/>
    <n v="54"/>
    <s v="AW16"/>
    <s v="LICHEE APPAREL (AGENT)"/>
    <s v="LCL"/>
    <m/>
    <n v="1"/>
    <n v="236"/>
    <n v="0"/>
    <n v="0"/>
    <n v="0"/>
    <x v="0"/>
    <n v="4323"/>
    <n v="4"/>
    <x v="2"/>
    <n v="3"/>
    <n v="1"/>
    <x v="2"/>
    <x v="1"/>
  </r>
  <r>
    <s v="2016-09-05"/>
    <s v="2016-09-07"/>
    <s v="2016-09-13"/>
    <s v="2016-09-13"/>
    <x v="19"/>
    <n v="8"/>
    <s v="ŁÓDŹ"/>
    <s v="DDU"/>
    <x v="1"/>
    <n v="1"/>
    <s v="AIR"/>
    <s v="TRUCK"/>
    <s v="WARSZAWA"/>
    <s v="1"/>
    <s v="606/2016/6"/>
    <n v="54"/>
    <s v="AW16"/>
    <s v="ALEMA TEXTILE LTD."/>
    <s v="AIR"/>
    <n v="1"/>
    <m/>
    <n v="207"/>
    <n v="0"/>
    <n v="0"/>
    <n v="0"/>
    <x v="0"/>
    <n v="4085"/>
    <m/>
    <x v="1"/>
    <n v="0"/>
    <n v="0"/>
    <x v="2"/>
    <x v="1"/>
  </r>
  <r>
    <s v="2016-09-06"/>
    <s v="2016-09-08"/>
    <s v="2016-09-28"/>
    <s v="2016-09-28"/>
    <x v="19"/>
    <n v="22"/>
    <s v="ŁÓDŹ"/>
    <s v="DDU"/>
    <x v="1"/>
    <n v="1"/>
    <s v="AIR"/>
    <s v="TRUCK"/>
    <s v="WARSZAWA"/>
    <s v="1"/>
    <s v="43188/2015/25"/>
    <n v="54"/>
    <s v="AW16"/>
    <s v="FASHION WEAR INT'L (AGENT)"/>
    <s v="AIR"/>
    <n v="1"/>
    <m/>
    <n v="1202"/>
    <n v="0"/>
    <n v="0"/>
    <n v="0"/>
    <x v="0"/>
    <n v="28902"/>
    <m/>
    <x v="1"/>
    <n v="0"/>
    <n v="0"/>
    <x v="2"/>
    <x v="1"/>
  </r>
  <r>
    <s v="2016-09-06"/>
    <s v="2016-09-16"/>
    <s v="2016-10-04"/>
    <s v="2016-10-04"/>
    <x v="41"/>
    <n v="28"/>
    <s v="ŁÓDŹ"/>
    <s v="DDU"/>
    <x v="4"/>
    <n v="1"/>
    <s v="AIR"/>
    <s v="TRUCK"/>
    <s v="WARSZAWA"/>
    <s v="1"/>
    <s v="43185/2015/20"/>
    <n v="54"/>
    <s v="AW16"/>
    <s v="ASROTEX"/>
    <s v="AIR"/>
    <n v="1"/>
    <m/>
    <n v="887"/>
    <n v="0"/>
    <n v="0"/>
    <n v="0"/>
    <x v="0"/>
    <n v="15172"/>
    <n v="17.760000000000002"/>
    <x v="1"/>
    <n v="12"/>
    <n v="5"/>
    <x v="2"/>
    <x v="1"/>
  </r>
  <r>
    <s v="2016-09-06"/>
    <s v="2016-09-16"/>
    <s v="2016-10-04"/>
    <s v="2016-10-04"/>
    <x v="41"/>
    <n v="28"/>
    <s v="ŁÓDŹ"/>
    <s v="DDU"/>
    <x v="4"/>
    <n v="1"/>
    <s v="AIR"/>
    <s v="TRUCK"/>
    <s v="WARSZAWA"/>
    <s v="1"/>
    <s v="43185/2015/21"/>
    <n v="54"/>
    <s v="AW16"/>
    <s v="ASROTEX"/>
    <s v="AIR"/>
    <n v="1"/>
    <m/>
    <n v="874"/>
    <n v="0"/>
    <n v="0"/>
    <n v="0"/>
    <x v="0"/>
    <n v="14417"/>
    <n v="20.34"/>
    <x v="1"/>
    <n v="14"/>
    <n v="6"/>
    <x v="2"/>
    <x v="1"/>
  </r>
  <r>
    <s v="2016-09-06"/>
    <s v="2016-09-16"/>
    <s v="2016-10-04"/>
    <s v="2016-10-04"/>
    <x v="41"/>
    <n v="28"/>
    <s v="ŁÓDŹ"/>
    <s v="DDU"/>
    <x v="4"/>
    <n v="1"/>
    <s v="AIR"/>
    <s v="TRUCK"/>
    <s v="WARSZAWA"/>
    <s v="1"/>
    <s v="43185/2015/22"/>
    <n v="54"/>
    <s v="AW16"/>
    <s v="ASROTEX"/>
    <s v="AIR"/>
    <n v="1"/>
    <m/>
    <n v="844"/>
    <n v="0"/>
    <n v="0"/>
    <n v="0"/>
    <x v="0"/>
    <n v="16105"/>
    <n v="14.99"/>
    <x v="1"/>
    <n v="10"/>
    <n v="4"/>
    <x v="2"/>
    <x v="1"/>
  </r>
  <r>
    <s v="2016-09-06"/>
    <s v="2016-09-19"/>
    <s v="2016-09-23"/>
    <s v="2016-09-23"/>
    <x v="46"/>
    <n v="17"/>
    <s v="ŁÓDŹ"/>
    <s v="DDU"/>
    <x v="3"/>
    <n v="1"/>
    <s v="LCL"/>
    <s v="RAILWAY"/>
    <s v="MAŁASZEWICZE"/>
    <s v="1"/>
    <s v="275/2016/22"/>
    <n v="54"/>
    <s v="AW16"/>
    <s v="SUMEC TEXTILE"/>
    <s v="LCL"/>
    <m/>
    <n v="1"/>
    <n v="280"/>
    <n v="0"/>
    <n v="0"/>
    <n v="0"/>
    <x v="0"/>
    <n v="3365"/>
    <n v="8.41"/>
    <x v="0"/>
    <n v="6"/>
    <n v="3"/>
    <x v="2"/>
    <x v="1"/>
  </r>
  <r>
    <s v="2016-09-07"/>
    <s v="2016-09-11"/>
    <s v="2016-09-20"/>
    <s v="2016-09-20"/>
    <x v="22"/>
    <n v="13"/>
    <s v="ŁÓDŹ"/>
    <s v="DDU"/>
    <x v="1"/>
    <n v="1"/>
    <s v="AIR"/>
    <s v="TRUCK"/>
    <s v="WARSZAWA"/>
    <s v="1"/>
    <s v="568/2016/31"/>
    <n v="54"/>
    <s v="AW16"/>
    <s v="FAIR TRADE INT'L (AGENT)"/>
    <s v="AIR"/>
    <n v="1"/>
    <m/>
    <n v="7"/>
    <n v="0"/>
    <n v="0"/>
    <n v="0"/>
    <x v="0"/>
    <n v="160"/>
    <m/>
    <x v="1"/>
    <n v="0"/>
    <n v="0"/>
    <x v="2"/>
    <x v="1"/>
  </r>
  <r>
    <s v="2016-09-07"/>
    <s v="2016-09-21"/>
    <s v="2016-09-29"/>
    <s v="2016-09-29"/>
    <x v="45"/>
    <n v="22"/>
    <s v="ŁÓDŹ"/>
    <s v="DDU"/>
    <x v="4"/>
    <n v="1"/>
    <s v="AIR"/>
    <s v="TRUCK"/>
    <s v="WARSZAWA"/>
    <s v="1"/>
    <s v="7694/2016/2"/>
    <n v="54"/>
    <s v="AW16"/>
    <s v="GLARE FASHIONS LTD."/>
    <s v="AIR"/>
    <n v="1"/>
    <m/>
    <n v="499"/>
    <n v="0"/>
    <n v="0"/>
    <n v="0"/>
    <x v="0"/>
    <n v="10583"/>
    <m/>
    <x v="1"/>
    <n v="0"/>
    <n v="0"/>
    <x v="2"/>
    <x v="1"/>
  </r>
  <r>
    <s v="2016-09-08"/>
    <s v="2016-09-20"/>
    <s v="2016-09-30"/>
    <s v="2016-09-30"/>
    <x v="36"/>
    <n v="22"/>
    <s v="ŁÓDŹ"/>
    <s v="DDU"/>
    <x v="3"/>
    <n v="0"/>
    <s v="FSCU9193785,TRLU3718010,ZCSU8200221"/>
    <s v="RAILWAY"/>
    <s v="MAŁASZEWICZE"/>
    <s v="1"/>
    <s v="577/2016/23"/>
    <n v="54"/>
    <s v="AW16"/>
    <s v="NINGBO MIAORUI"/>
    <s v="FCL"/>
    <m/>
    <n v="1"/>
    <n v="2327"/>
    <n v="1"/>
    <n v="2"/>
    <n v="0"/>
    <x v="1"/>
    <n v="36355"/>
    <n v="149.77000000000001"/>
    <x v="0"/>
    <n v="105"/>
    <n v="45"/>
    <x v="4"/>
    <x v="3"/>
  </r>
  <r>
    <s v="2016-09-09"/>
    <s v="2016-09-13"/>
    <s v="2016-09-28"/>
    <s v="2016-09-28"/>
    <x v="22"/>
    <n v="19"/>
    <s v="ŁÓDŹ"/>
    <s v="DDU"/>
    <x v="1"/>
    <n v="1"/>
    <s v="AIR"/>
    <s v="TRUCK"/>
    <s v="WARSZAWA"/>
    <s v="1"/>
    <s v="43188/2015/26"/>
    <n v="54"/>
    <s v="AW16"/>
    <s v="FASHION WEAR INT'L (AGENT)"/>
    <s v="AIR"/>
    <n v="1"/>
    <m/>
    <n v="1204"/>
    <n v="0"/>
    <n v="0"/>
    <n v="0"/>
    <x v="0"/>
    <n v="32638"/>
    <m/>
    <x v="1"/>
    <n v="0"/>
    <n v="0"/>
    <x v="2"/>
    <x v="1"/>
  </r>
  <r>
    <s v="2016-09-09"/>
    <s v="2016-09-13"/>
    <s v="2016-09-28"/>
    <s v="2016-09-28"/>
    <x v="22"/>
    <n v="19"/>
    <s v="ŁÓDŹ"/>
    <s v="DDU"/>
    <x v="1"/>
    <n v="1"/>
    <s v="AIR"/>
    <s v="TRUCK"/>
    <s v="WARSZAWA"/>
    <s v="1"/>
    <s v="43188/2015/27"/>
    <n v="54"/>
    <s v="AW16"/>
    <s v="FASHION WEAR INT'L (AGENT)"/>
    <s v="AIR"/>
    <n v="1"/>
    <m/>
    <n v="1394"/>
    <n v="0"/>
    <n v="0"/>
    <n v="0"/>
    <x v="0"/>
    <n v="27135"/>
    <m/>
    <x v="1"/>
    <n v="0"/>
    <n v="0"/>
    <x v="2"/>
    <x v="1"/>
  </r>
  <r>
    <s v="2016-09-09"/>
    <s v="2016-09-14"/>
    <s v="2016-09-29"/>
    <s v="2016-09-29"/>
    <x v="20"/>
    <n v="20"/>
    <s v="ŁÓDŹ"/>
    <s v="DDU"/>
    <x v="1"/>
    <n v="1"/>
    <s v="AIR"/>
    <s v="TRUCK"/>
    <s v="FRANKFURT"/>
    <s v="1"/>
    <s v="7705/2016/1"/>
    <n v="54"/>
    <s v="AW16"/>
    <s v="NEWSUN INNOVATION (AGENT)"/>
    <s v="AIR"/>
    <n v="1"/>
    <m/>
    <n v="1774"/>
    <n v="0"/>
    <n v="0"/>
    <n v="0"/>
    <x v="0"/>
    <n v="28523"/>
    <n v="19.59"/>
    <x v="2"/>
    <n v="14"/>
    <n v="6"/>
    <x v="2"/>
    <x v="1"/>
  </r>
  <r>
    <s v="2016-09-09"/>
    <s v="2016-10-21"/>
    <s v="2016-10-26"/>
    <s v="2016-10-26"/>
    <x v="25"/>
    <n v="47"/>
    <s v="CHITTAGONG"/>
    <s v="FOB"/>
    <x v="0"/>
    <n v="1"/>
    <s v="MRKU8328617"/>
    <s v="RAILWAY"/>
    <s v="GDAŃSK"/>
    <s v="1"/>
    <s v="13227/2016/1"/>
    <n v="54"/>
    <s v="AW16"/>
    <s v="COTTON ZONE LTD."/>
    <s v="CONSOLIDATION"/>
    <m/>
    <n v="1"/>
    <n v="270"/>
    <n v="1"/>
    <n v="0"/>
    <n v="0"/>
    <x v="1"/>
    <n v="4592"/>
    <n v="3.41"/>
    <x v="1"/>
    <n v="2"/>
    <n v="1"/>
    <x v="2"/>
    <x v="1"/>
  </r>
  <r>
    <s v="2016-09-09"/>
    <s v="2016-10-21"/>
    <s v="2016-10-26"/>
    <s v="2016-10-26"/>
    <x v="25"/>
    <n v="47"/>
    <s v="CHITTAGONG"/>
    <s v="FOB"/>
    <x v="0"/>
    <n v="1"/>
    <m/>
    <s v="RAILWAY"/>
    <s v="GDAŃSK"/>
    <s v="1"/>
    <s v="734/2016/4"/>
    <n v="54"/>
    <s v="AW16"/>
    <s v="ZEMTEX EXPORT LTD"/>
    <s v="CONSOLIDATION"/>
    <m/>
    <n v="1"/>
    <n v="892"/>
    <m/>
    <m/>
    <m/>
    <x v="0"/>
    <n v="10784"/>
    <n v="25.6"/>
    <x v="1"/>
    <n v="18"/>
    <n v="8"/>
    <x v="1"/>
    <x v="1"/>
  </r>
  <r>
    <s v="2016-09-10"/>
    <s v="2016-09-12"/>
    <s v="2016-09-16"/>
    <s v="2016-09-16"/>
    <x v="19"/>
    <n v="6"/>
    <s v="ŁÓDŹ"/>
    <s v="DDU"/>
    <x v="1"/>
    <n v="1"/>
    <s v="AIR"/>
    <s v="TRUCK"/>
    <s v="WARSZAWA"/>
    <s v="1"/>
    <s v="42575/2015/3"/>
    <n v="54"/>
    <s v="AW16"/>
    <s v="PADMA SATEL ARAB"/>
    <s v="AIR"/>
    <n v="1"/>
    <m/>
    <n v="526"/>
    <n v="0"/>
    <n v="0"/>
    <n v="0"/>
    <x v="0"/>
    <n v="6799"/>
    <m/>
    <x v="1"/>
    <n v="0"/>
    <n v="0"/>
    <x v="2"/>
    <x v="1"/>
  </r>
  <r>
    <s v="2016-09-13"/>
    <s v="2016-09-16"/>
    <s v="2016-09-29"/>
    <s v="2016-09-29"/>
    <x v="21"/>
    <n v="16"/>
    <s v="ŁÓDŹ"/>
    <s v="DDU"/>
    <x v="1"/>
    <n v="1"/>
    <s v="AIR"/>
    <s v="TRUCK"/>
    <s v="WARSZAWA"/>
    <s v="1"/>
    <s v="43185/2015/4"/>
    <n v="54"/>
    <s v="AW16"/>
    <s v="ASROTEX"/>
    <s v="AIR"/>
    <n v="1"/>
    <m/>
    <n v="1270"/>
    <n v="0"/>
    <n v="0"/>
    <n v="0"/>
    <x v="0"/>
    <n v="20634"/>
    <n v="5.28"/>
    <x v="1"/>
    <n v="4"/>
    <n v="2"/>
    <x v="2"/>
    <x v="1"/>
  </r>
  <r>
    <s v="2016-09-13"/>
    <s v="2016-09-29"/>
    <s v="2016-10-05"/>
    <s v="2016-10-05"/>
    <x v="49"/>
    <n v="22"/>
    <s v="ŁÓDŹ"/>
    <s v="DDU"/>
    <x v="4"/>
    <n v="1"/>
    <s v="AIR"/>
    <s v="TRUCK"/>
    <s v="WARSZAWA"/>
    <s v="1"/>
    <s v="7694/2016/3"/>
    <n v="54"/>
    <s v="AW16"/>
    <s v="GLARE FASHIONS LTD."/>
    <s v="AIR"/>
    <n v="1"/>
    <m/>
    <n v="291"/>
    <n v="0"/>
    <n v="0"/>
    <n v="0"/>
    <x v="0"/>
    <n v="3997"/>
    <n v="4.22"/>
    <x v="1"/>
    <n v="3"/>
    <n v="1"/>
    <x v="2"/>
    <x v="1"/>
  </r>
  <r>
    <s v="2016-09-15"/>
    <s v="2016-09-18"/>
    <s v="2016-09-21"/>
    <s v="2016-09-21"/>
    <x v="21"/>
    <n v="6"/>
    <s v="ŁÓDŹ"/>
    <s v="DDU"/>
    <x v="1"/>
    <n v="1"/>
    <s v="AIR"/>
    <s v="TRUCK"/>
    <s v="WARSZAWA"/>
    <s v="1"/>
    <s v="568/2016/30"/>
    <n v="54"/>
    <s v="AW16"/>
    <s v="FAIR TRADE INT'L (AGENT)"/>
    <s v="AIR"/>
    <n v="1"/>
    <m/>
    <n v="18"/>
    <n v="0"/>
    <n v="0"/>
    <n v="0"/>
    <x v="0"/>
    <n v="432"/>
    <n v="0.82"/>
    <x v="1"/>
    <n v="1"/>
    <n v="0"/>
    <x v="2"/>
    <x v="1"/>
  </r>
  <r>
    <s v="2016-09-15"/>
    <s v="2016-09-29"/>
    <s v="2016-10-03"/>
    <s v="2016-10-03"/>
    <x v="45"/>
    <n v="18"/>
    <s v="ŁÓDŹ"/>
    <s v="DDU"/>
    <x v="3"/>
    <n v="1"/>
    <s v="LCL"/>
    <s v="RAILWAY"/>
    <s v="MAŁASZEWICZE"/>
    <s v="1"/>
    <s v="275/2016/5"/>
    <n v="54"/>
    <s v="AW16"/>
    <s v="SUMEC TEXTILE"/>
    <s v="LCL"/>
    <m/>
    <n v="1"/>
    <n v="161"/>
    <n v="0"/>
    <n v="0"/>
    <n v="0"/>
    <x v="0"/>
    <n v="1535"/>
    <n v="6.77"/>
    <x v="0"/>
    <n v="5"/>
    <n v="2"/>
    <x v="2"/>
    <x v="1"/>
  </r>
  <r>
    <s v="2016-09-16"/>
    <s v="2016-10-20"/>
    <s v="2016-10-28"/>
    <s v="2016-10-28"/>
    <x v="1"/>
    <n v="42"/>
    <s v="NINGBO"/>
    <s v="FOB"/>
    <x v="0"/>
    <n v="1"/>
    <s v="LCL"/>
    <s v="TRUCK"/>
    <s v="HAMBURG"/>
    <s v="1"/>
    <s v="5669/2016/4"/>
    <n v="52"/>
    <s v="AW16"/>
    <s v="NINGBO HAITIAN"/>
    <s v="LCL"/>
    <m/>
    <n v="1"/>
    <n v="10"/>
    <n v="0"/>
    <n v="0"/>
    <n v="0"/>
    <x v="0"/>
    <n v="3738"/>
    <n v="0.72"/>
    <x v="0"/>
    <n v="1"/>
    <n v="0"/>
    <x v="2"/>
    <x v="1"/>
  </r>
  <r>
    <s v="2016-09-18"/>
    <s v="2016-10-06"/>
    <s v="2016-10-13"/>
    <s v="2016-10-13"/>
    <x v="39"/>
    <n v="25"/>
    <s v="ŁÓDŹ"/>
    <s v="DDU"/>
    <x v="4"/>
    <n v="1"/>
    <s v="AIR"/>
    <s v="TRUCK"/>
    <s v="WARSZAWA"/>
    <s v="1"/>
    <s v="43185/2015/3"/>
    <n v="54"/>
    <s v="AW16"/>
    <s v="ASROTEX"/>
    <s v="AIR"/>
    <n v="1"/>
    <m/>
    <n v="725"/>
    <n v="0"/>
    <n v="0"/>
    <n v="0"/>
    <x v="0"/>
    <n v="11952"/>
    <n v="15"/>
    <x v="1"/>
    <n v="11"/>
    <n v="5"/>
    <x v="2"/>
    <x v="1"/>
  </r>
  <r>
    <s v="2016-09-19"/>
    <s v="2016-09-23"/>
    <s v="2016-09-26"/>
    <s v="2016-09-26"/>
    <x v="22"/>
    <n v="7"/>
    <s v="ŁÓDŹ"/>
    <s v="DDU"/>
    <x v="1"/>
    <n v="1"/>
    <s v="AIR"/>
    <s v="TRUCK"/>
    <s v="FRANKFURT"/>
    <s v="1"/>
    <s v="43189/2015/4"/>
    <n v="54"/>
    <s v="AW16"/>
    <s v="SAILOR MOON CLOTHING LTD (AGENT)"/>
    <s v="AIR"/>
    <n v="1"/>
    <m/>
    <n v="259"/>
    <n v="0"/>
    <n v="0"/>
    <n v="0"/>
    <x v="0"/>
    <n v="3868"/>
    <m/>
    <x v="1"/>
    <n v="0"/>
    <n v="0"/>
    <x v="2"/>
    <x v="1"/>
  </r>
  <r>
    <s v="2016-09-19"/>
    <s v="2016-09-23"/>
    <s v="2016-09-27"/>
    <s v="2016-09-27"/>
    <x v="22"/>
    <n v="8"/>
    <s v="CHITTAGONG"/>
    <s v="FOB"/>
    <x v="1"/>
    <n v="1"/>
    <s v="AIR"/>
    <s v="TRUCK"/>
    <s v="FRANKFURT"/>
    <s v="1"/>
    <s v="43192/2015/20"/>
    <n v="54"/>
    <s v="AW16"/>
    <s v="INNOVATION DESIGN (AGENT)"/>
    <s v="AIR"/>
    <n v="1"/>
    <m/>
    <n v="630"/>
    <n v="0"/>
    <n v="0"/>
    <n v="0"/>
    <x v="0"/>
    <n v="7762"/>
    <m/>
    <x v="1"/>
    <n v="0"/>
    <n v="0"/>
    <x v="2"/>
    <x v="1"/>
  </r>
  <r>
    <s v="2016-09-19"/>
    <s v="2016-10-15"/>
    <s v="2016-10-24"/>
    <s v="2016-10-24"/>
    <x v="32"/>
    <n v="35"/>
    <s v="NHAVA SHEVA"/>
    <s v="FOB"/>
    <x v="0"/>
    <n v="1"/>
    <s v="LCL"/>
    <s v="TRUCK"/>
    <s v="HAMBURG"/>
    <s v="1"/>
    <s v="688/2016/10"/>
    <n v="54"/>
    <s v="AW16"/>
    <s v="SANGOTRA FASHIONS"/>
    <s v="LCL"/>
    <m/>
    <n v="1"/>
    <n v="176"/>
    <n v="0"/>
    <n v="0"/>
    <n v="0"/>
    <x v="0"/>
    <n v="2537"/>
    <n v="4.24"/>
    <x v="2"/>
    <n v="3"/>
    <n v="1"/>
    <x v="2"/>
    <x v="1"/>
  </r>
  <r>
    <s v="2016-09-20"/>
    <s v="2016-09-26"/>
    <s v="2016-09-27"/>
    <s v="2016-09-27"/>
    <x v="29"/>
    <n v="7"/>
    <s v="ISTANBUL"/>
    <s v="FCA"/>
    <x v="2"/>
    <n v="1"/>
    <m/>
    <s v="TRUCK"/>
    <s v="ŁÓDŹ"/>
    <s v="1"/>
    <s v="283/2016/1"/>
    <n v="54"/>
    <s v="AW16"/>
    <s v="KGB CORAP TEKSTIL"/>
    <s v="LCL"/>
    <m/>
    <n v="1"/>
    <n v="1032"/>
    <n v="0"/>
    <n v="0"/>
    <n v="0"/>
    <x v="0"/>
    <n v="24898"/>
    <n v="40.99"/>
    <x v="4"/>
    <n v="29"/>
    <n v="12"/>
    <x v="0"/>
    <x v="1"/>
  </r>
  <r>
    <s v="2016-09-22"/>
    <s v="2016-09-26"/>
    <s v="2016-10-06"/>
    <s v="2016-10-06"/>
    <x v="22"/>
    <n v="14"/>
    <s v="ŁÓDŹ"/>
    <s v="DDU"/>
    <x v="1"/>
    <n v="1"/>
    <s v="AIR"/>
    <s v="TRUCK"/>
    <s v="WARSZAWA"/>
    <s v="1"/>
    <s v="3706/2016/3"/>
    <n v="54"/>
    <s v="AW16"/>
    <s v="SEER GLOBAL LTD."/>
    <s v="AIR"/>
    <n v="1"/>
    <m/>
    <n v="208"/>
    <n v="0"/>
    <n v="0"/>
    <n v="0"/>
    <x v="0"/>
    <n v="2614"/>
    <m/>
    <x v="2"/>
    <n v="0"/>
    <n v="0"/>
    <x v="2"/>
    <x v="1"/>
  </r>
  <r>
    <s v="2016-09-25"/>
    <s v="2016-09-29"/>
    <s v="2016-10-11"/>
    <s v="2016-10-11"/>
    <x v="22"/>
    <n v="16"/>
    <s v="ŁÓDŹ"/>
    <s v="DDU"/>
    <x v="1"/>
    <n v="1"/>
    <s v="AIR"/>
    <s v="TRUCK"/>
    <s v="WARSZAWA"/>
    <s v="1"/>
    <s v="2581/2016/4"/>
    <n v="52"/>
    <s v="AW16"/>
    <s v="XIAMEN KINGLAND"/>
    <s v="AIR"/>
    <n v="1"/>
    <m/>
    <n v="303"/>
    <n v="0"/>
    <n v="0"/>
    <n v="0"/>
    <x v="0"/>
    <n v="2910"/>
    <n v="8.2899999999999991"/>
    <x v="0"/>
    <n v="6"/>
    <n v="2"/>
    <x v="2"/>
    <x v="1"/>
  </r>
  <r>
    <s v="2016-09-25"/>
    <s v="2016-09-29"/>
    <s v="2016-10-11"/>
    <s v="2016-10-11"/>
    <x v="22"/>
    <n v="16"/>
    <s v="ŁÓDŹ"/>
    <s v="DDU"/>
    <x v="1"/>
    <n v="1"/>
    <s v="AIR"/>
    <s v="TRUCK"/>
    <s v="WARSZAWA"/>
    <s v="1"/>
    <s v="278/2016/13"/>
    <n v="54"/>
    <s v="AW16"/>
    <s v="XIAMEN KINGLAND"/>
    <s v="AIR"/>
    <n v="1"/>
    <m/>
    <n v="1002"/>
    <n v="0"/>
    <n v="0"/>
    <n v="0"/>
    <x v="0"/>
    <n v="16491"/>
    <n v="27.76"/>
    <x v="0"/>
    <n v="19"/>
    <n v="8"/>
    <x v="1"/>
    <x v="1"/>
  </r>
  <r>
    <s v="2016-09-26"/>
    <s v="2016-11-12"/>
    <s v="2016-11-18"/>
    <s v="2016-11-18"/>
    <x v="16"/>
    <n v="53"/>
    <s v="CHITTAGONG"/>
    <s v="FOB"/>
    <x v="0"/>
    <n v="1"/>
    <s v="LCL"/>
    <s v="TRUCK"/>
    <s v="GDAŃSK"/>
    <s v="1"/>
    <s v="574/2016/32"/>
    <n v="54"/>
    <s v="AW16"/>
    <s v="TRANSFIGURE CLOTHING (AGENT)"/>
    <s v="LCL"/>
    <m/>
    <n v="1"/>
    <n v="244"/>
    <n v="0"/>
    <n v="0"/>
    <n v="0"/>
    <x v="0"/>
    <n v="4127"/>
    <n v="3.66"/>
    <x v="1"/>
    <n v="3"/>
    <n v="1"/>
    <x v="2"/>
    <x v="1"/>
  </r>
  <r>
    <s v="2016-10-01"/>
    <s v="2016-10-03"/>
    <s v="2016-10-11"/>
    <s v="2016-10-11"/>
    <x v="19"/>
    <n v="10"/>
    <s v="ŁÓDŹ"/>
    <s v="DDU"/>
    <x v="1"/>
    <n v="1"/>
    <s v="AIR"/>
    <s v="TRUCK"/>
    <s v="FRANKFURT"/>
    <s v="1"/>
    <s v="43186/2015/8"/>
    <n v="54"/>
    <s v="AW16"/>
    <s v="AZAD INT'L CLOTHING"/>
    <s v="AIR"/>
    <n v="1"/>
    <m/>
    <n v="454"/>
    <n v="0"/>
    <n v="0"/>
    <n v="0"/>
    <x v="0"/>
    <n v="7455"/>
    <n v="15.42"/>
    <x v="5"/>
    <n v="11"/>
    <n v="5"/>
    <x v="2"/>
    <x v="1"/>
  </r>
  <r>
    <s v="2016-10-01"/>
    <s v="2016-10-06"/>
    <s v="2016-10-14"/>
    <s v="2016-10-14"/>
    <x v="20"/>
    <n v="13"/>
    <s v="ŁÓDŹ"/>
    <s v="DDU"/>
    <x v="1"/>
    <n v="1"/>
    <s v="AIR"/>
    <s v="TRUCK"/>
    <s v="WARSZAWA"/>
    <s v="1"/>
    <s v="716/2016/15"/>
    <n v="54"/>
    <s v="AW16"/>
    <s v="LICHEE APPAREL (AGENT)"/>
    <s v="AIR"/>
    <n v="1"/>
    <m/>
    <n v="260"/>
    <n v="0"/>
    <n v="0"/>
    <n v="0"/>
    <x v="0"/>
    <n v="4519"/>
    <m/>
    <x v="2"/>
    <n v="0"/>
    <n v="0"/>
    <x v="2"/>
    <x v="1"/>
  </r>
  <r>
    <s v="2016-10-01"/>
    <s v="2016-10-07"/>
    <s v="2016-10-07"/>
    <s v="2016-10-07"/>
    <x v="29"/>
    <n v="6"/>
    <s v="ISTANBUL"/>
    <s v="FCA"/>
    <x v="2"/>
    <n v="1"/>
    <m/>
    <s v="TRUCK"/>
    <s v="ŁÓDŹ"/>
    <s v="1"/>
    <s v="2175/2016/3"/>
    <n v="54"/>
    <s v="AW16"/>
    <s v="FATIH TEKSTIL SANAYI"/>
    <s v="LCL"/>
    <m/>
    <n v="1"/>
    <n v="28"/>
    <n v="0"/>
    <n v="0"/>
    <n v="0"/>
    <x v="0"/>
    <n v="3400"/>
    <n v="2.02"/>
    <x v="4"/>
    <n v="1"/>
    <n v="1"/>
    <x v="2"/>
    <x v="1"/>
  </r>
  <r>
    <s v="2016-10-02"/>
    <s v="2016-10-05"/>
    <s v="2016-10-13"/>
    <s v="2016-10-13"/>
    <x v="21"/>
    <n v="11"/>
    <s v="ŁÓDŹ"/>
    <s v="DDU"/>
    <x v="1"/>
    <n v="1"/>
    <s v="AIR"/>
    <s v="TRUCK"/>
    <s v="WARSZAWA"/>
    <s v="1"/>
    <s v="716/2016/16"/>
    <n v="54"/>
    <s v="AW16"/>
    <s v="LICHEE APPAREL (AGENT)"/>
    <s v="AIR"/>
    <n v="1"/>
    <m/>
    <n v="112"/>
    <n v="0"/>
    <n v="0"/>
    <n v="0"/>
    <x v="0"/>
    <n v="3233"/>
    <n v="3.04"/>
    <x v="2"/>
    <n v="2"/>
    <n v="1"/>
    <x v="2"/>
    <x v="1"/>
  </r>
  <r>
    <s v="2016-10-02"/>
    <s v="2016-10-05"/>
    <s v="2016-10-17"/>
    <s v="2016-10-17"/>
    <x v="21"/>
    <n v="15"/>
    <s v="ŁÓDŹ"/>
    <s v="DDU"/>
    <x v="1"/>
    <n v="1"/>
    <s v="AIR"/>
    <s v="TRUCK"/>
    <s v="FRANKFURT"/>
    <s v="1"/>
    <s v="697/2016/26"/>
    <n v="54"/>
    <s v="AW16"/>
    <s v="TEXZAM INTERNATIONAL (AGENT)"/>
    <s v="AIR"/>
    <n v="1"/>
    <m/>
    <n v="264"/>
    <n v="0"/>
    <n v="0"/>
    <n v="0"/>
    <x v="0"/>
    <n v="2629"/>
    <n v="4.88"/>
    <x v="1"/>
    <n v="3"/>
    <n v="1"/>
    <x v="2"/>
    <x v="1"/>
  </r>
  <r>
    <s v="2016-10-02"/>
    <s v="2016-10-05"/>
    <s v="2016-10-17"/>
    <s v="2016-10-17"/>
    <x v="21"/>
    <n v="15"/>
    <s v="ŁÓDŹ"/>
    <s v="DDU"/>
    <x v="1"/>
    <n v="1"/>
    <s v="AIR"/>
    <s v="TRUCK"/>
    <s v="FRANKFURT"/>
    <s v="1"/>
    <s v="697/2016/31"/>
    <n v="54"/>
    <s v="AW16"/>
    <s v="TEXZAM INTERNATIONAL (AGENT)"/>
    <s v="AIR"/>
    <n v="1"/>
    <m/>
    <n v="342"/>
    <n v="0"/>
    <n v="0"/>
    <n v="0"/>
    <x v="0"/>
    <n v="4714"/>
    <n v="4.97"/>
    <x v="1"/>
    <n v="3"/>
    <n v="1"/>
    <x v="2"/>
    <x v="1"/>
  </r>
  <r>
    <s v="2016-10-02"/>
    <s v="2016-10-05"/>
    <s v="2016-10-17"/>
    <s v="2016-10-17"/>
    <x v="21"/>
    <n v="15"/>
    <s v="ŁÓDŹ"/>
    <s v="DDU"/>
    <x v="1"/>
    <n v="1"/>
    <s v="AIR"/>
    <s v="TRUCK"/>
    <s v="FRANKFURT"/>
    <s v="1"/>
    <s v="697/2016/32"/>
    <n v="54"/>
    <s v="AW16"/>
    <s v="TEXZAM INTERNATIONAL (AGENT)"/>
    <s v="AIR"/>
    <n v="1"/>
    <m/>
    <n v="282"/>
    <n v="0"/>
    <n v="0"/>
    <n v="0"/>
    <x v="0"/>
    <n v="4714"/>
    <n v="6.94"/>
    <x v="1"/>
    <n v="5"/>
    <n v="2"/>
    <x v="2"/>
    <x v="1"/>
  </r>
  <r>
    <s v="2016-10-03"/>
    <s v="2016-10-06"/>
    <s v="2016-10-13"/>
    <s v="2016-10-13"/>
    <x v="21"/>
    <n v="10"/>
    <s v="ŁÓDŹ"/>
    <s v="DDU"/>
    <x v="1"/>
    <n v="1"/>
    <s v="AIR"/>
    <s v="TRUCK"/>
    <s v="FRANKFURT"/>
    <s v="1"/>
    <s v="697/2016/24"/>
    <n v="54"/>
    <s v="AW16"/>
    <s v="TEXZAM INTERNATIONAL (AGENT)"/>
    <s v="AIR"/>
    <n v="1"/>
    <m/>
    <n v="914"/>
    <n v="0"/>
    <n v="0"/>
    <n v="0"/>
    <x v="0"/>
    <n v="10990"/>
    <m/>
    <x v="1"/>
    <n v="0"/>
    <n v="0"/>
    <x v="2"/>
    <x v="1"/>
  </r>
  <r>
    <s v="2016-10-04"/>
    <s v="2016-10-06"/>
    <s v="2016-10-17"/>
    <s v="2016-10-17"/>
    <x v="19"/>
    <n v="13"/>
    <s v="ŁÓDŹ"/>
    <s v="DDU"/>
    <x v="1"/>
    <n v="1"/>
    <s v="AIR"/>
    <s v="TRUCK"/>
    <s v="WARSZAWA"/>
    <s v="1"/>
    <s v="43187/2015/9"/>
    <n v="54"/>
    <s v="AW16"/>
    <s v="DAZ INTERNATIONAL (AGENT)"/>
    <s v="AIR"/>
    <n v="1"/>
    <m/>
    <n v="410"/>
    <n v="0"/>
    <n v="0"/>
    <n v="0"/>
    <x v="0"/>
    <n v="8940"/>
    <m/>
    <x v="1"/>
    <n v="0"/>
    <n v="0"/>
    <x v="2"/>
    <x v="1"/>
  </r>
  <r>
    <s v="2016-10-05"/>
    <s v="2016-10-10"/>
    <s v="2016-10-18"/>
    <s v="2016-10-18"/>
    <x v="20"/>
    <n v="13"/>
    <s v="ŁÓDŹ"/>
    <s v="DDU"/>
    <x v="1"/>
    <n v="1"/>
    <s v="AIR"/>
    <s v="TRUCK"/>
    <s v="WARSZAWA"/>
    <s v="1"/>
    <s v="278/2016/14"/>
    <n v="54"/>
    <s v="AW16"/>
    <s v="XIAMEN KINGLAND"/>
    <s v="AIR"/>
    <n v="1"/>
    <m/>
    <n v="642"/>
    <n v="0"/>
    <n v="0"/>
    <n v="0"/>
    <x v="0"/>
    <n v="8515"/>
    <n v="46.69"/>
    <x v="0"/>
    <n v="33"/>
    <n v="14"/>
    <x v="0"/>
    <x v="1"/>
  </r>
  <r>
    <s v="2016-10-06"/>
    <s v="2016-11-28"/>
    <s v="2016-12-02"/>
    <s v="2016-12-02"/>
    <x v="52"/>
    <n v="57"/>
    <s v="CHITTAGONG"/>
    <s v="FOB"/>
    <x v="0"/>
    <n v="1"/>
    <s v="LCL"/>
    <s v="TRUCK"/>
    <s v="GDYNIA"/>
    <s v="1"/>
    <s v="43188/2015/22"/>
    <n v="54"/>
    <s v="AW16"/>
    <s v="FASHION WEAR INT'L (AGENT)"/>
    <s v="LCL"/>
    <m/>
    <n v="1"/>
    <n v="212"/>
    <n v="0"/>
    <n v="0"/>
    <n v="0"/>
    <x v="0"/>
    <n v="4113"/>
    <n v="2.25"/>
    <x v="1"/>
    <n v="2"/>
    <n v="1"/>
    <x v="2"/>
    <x v="1"/>
  </r>
  <r>
    <s v="2016-10-11"/>
    <s v="2016-10-13"/>
    <s v="2016-10-20"/>
    <s v="2016-10-20"/>
    <x v="19"/>
    <n v="9"/>
    <s v="ŁÓDŹ"/>
    <s v="DDU"/>
    <x v="1"/>
    <n v="1"/>
    <s v="AIR"/>
    <s v="TRUCK"/>
    <s v="FRANKFURT"/>
    <s v="1"/>
    <s v="43186/2015/9"/>
    <n v="54"/>
    <s v="AW16"/>
    <s v="AZAD INT'L CLOTHING"/>
    <s v="AIR"/>
    <n v="1"/>
    <m/>
    <n v="918"/>
    <n v="0"/>
    <n v="0"/>
    <n v="0"/>
    <x v="0"/>
    <n v="13340"/>
    <n v="21.12"/>
    <x v="5"/>
    <n v="15"/>
    <n v="6"/>
    <x v="1"/>
    <x v="1"/>
  </r>
  <r>
    <s v="2016-10-12"/>
    <s v="2016-10-15"/>
    <s v="2016-10-19"/>
    <s v="2016-10-19"/>
    <x v="21"/>
    <n v="7"/>
    <s v="ŁÓDŹ"/>
    <s v="DDU"/>
    <x v="1"/>
    <n v="1"/>
    <s v="AIR"/>
    <s v="TRUCK"/>
    <s v="WARSZAWA"/>
    <s v="1"/>
    <s v="43188/2015/3"/>
    <n v="54"/>
    <s v="AW16"/>
    <s v="FASHION WEAR INT'L (AGENT)"/>
    <s v="AIR"/>
    <n v="1"/>
    <m/>
    <n v="960"/>
    <n v="0"/>
    <n v="0"/>
    <n v="0"/>
    <x v="0"/>
    <n v="18469"/>
    <m/>
    <x v="1"/>
    <n v="0"/>
    <n v="0"/>
    <x v="2"/>
    <x v="1"/>
  </r>
  <r>
    <s v="2016-10-14"/>
    <s v="2016-10-18"/>
    <s v="2016-10-31"/>
    <s v="2016-10-31"/>
    <x v="22"/>
    <n v="17"/>
    <s v="ŁÓDŹ"/>
    <s v="DDU"/>
    <x v="1"/>
    <n v="1"/>
    <s v="AIR"/>
    <s v="TRUCK"/>
    <s v="WARSZAWA"/>
    <s v="1"/>
    <s v="734/2016/10"/>
    <n v="54"/>
    <s v="AW16"/>
    <s v="ZEMTEX EXPORT LTD"/>
    <s v="AIR"/>
    <n v="1"/>
    <m/>
    <n v="877"/>
    <n v="0"/>
    <n v="0"/>
    <n v="0"/>
    <x v="0"/>
    <n v="11359"/>
    <n v="12.27"/>
    <x v="1"/>
    <n v="9"/>
    <n v="4"/>
    <x v="2"/>
    <x v="1"/>
  </r>
  <r>
    <s v="2016-10-20"/>
    <s v="2016-10-28"/>
    <s v="2016-11-03"/>
    <s v="2016-11-03"/>
    <x v="42"/>
    <n v="14"/>
    <s v="ŁÓDŹ"/>
    <s v="DDU"/>
    <x v="1"/>
    <n v="1"/>
    <s v="AIR"/>
    <s v="TRUCK"/>
    <s v="WARSZAWA"/>
    <s v="1"/>
    <s v="275/2016/21"/>
    <n v="54"/>
    <s v="AW16"/>
    <s v="SUMEC TEXTILE"/>
    <s v="AIR"/>
    <n v="1"/>
    <m/>
    <n v="337"/>
    <n v="0"/>
    <n v="0"/>
    <n v="0"/>
    <x v="0"/>
    <n v="3239"/>
    <n v="20"/>
    <x v="0"/>
    <n v="14"/>
    <n v="6"/>
    <x v="2"/>
    <x v="1"/>
  </r>
  <r>
    <s v="2016-10-21"/>
    <s v="2016-11-02"/>
    <s v="2016-11-02"/>
    <s v="2016-11-02"/>
    <x v="36"/>
    <n v="12"/>
    <s v="ISTANBUL"/>
    <s v="FCA"/>
    <x v="2"/>
    <n v="0"/>
    <m/>
    <s v="TRUCK"/>
    <s v="ŁÓDŹ"/>
    <s v="1"/>
    <s v="283/2016/2"/>
    <n v="54"/>
    <s v="AW16"/>
    <s v="KGB CORAP TEKSTIL"/>
    <s v="FCL"/>
    <m/>
    <n v="1"/>
    <n v="895"/>
    <n v="0"/>
    <n v="0"/>
    <n v="0"/>
    <x v="0"/>
    <n v="25251"/>
    <n v="35.69"/>
    <x v="4"/>
    <n v="25"/>
    <n v="11"/>
    <x v="1"/>
    <x v="1"/>
  </r>
  <r>
    <s v="2016-10-22"/>
    <s v="2016-10-30"/>
    <s v="2016-11-07"/>
    <s v="2016-11-07"/>
    <x v="42"/>
    <n v="16"/>
    <s v="ŁÓDŹ"/>
    <s v="DDU"/>
    <x v="1"/>
    <n v="1"/>
    <s v="AIR"/>
    <s v="TRUCK"/>
    <s v="WARSZAWA"/>
    <s v="1"/>
    <s v="278/2016/16"/>
    <n v="54"/>
    <s v="AW16"/>
    <s v="XIAMEN KINGLAND"/>
    <s v="AIR"/>
    <n v="1"/>
    <m/>
    <n v="361"/>
    <n v="0"/>
    <n v="0"/>
    <n v="0"/>
    <x v="0"/>
    <n v="4795"/>
    <n v="0"/>
    <x v="0"/>
    <n v="0"/>
    <n v="0"/>
    <x v="2"/>
    <x v="1"/>
  </r>
  <r>
    <s v="2016-10-23"/>
    <s v="2016-10-26"/>
    <s v="2016-11-02"/>
    <s v="2016-11-02"/>
    <x v="21"/>
    <n v="10"/>
    <s v="ŁÓDŹ"/>
    <s v="DDU"/>
    <x v="1"/>
    <n v="1"/>
    <s v="AIR"/>
    <s v="TRUCK"/>
    <s v="WARSZAWA"/>
    <s v="1"/>
    <s v="569/2016/3"/>
    <n v="54"/>
    <s v="AW16"/>
    <s v="SANTEX INC"/>
    <s v="AIR"/>
    <n v="1"/>
    <m/>
    <n v="467"/>
    <n v="0"/>
    <n v="0"/>
    <n v="0"/>
    <x v="0"/>
    <n v="7718"/>
    <m/>
    <x v="2"/>
    <n v="0"/>
    <n v="0"/>
    <x v="2"/>
    <x v="1"/>
  </r>
  <r>
    <s v="2016-10-29"/>
    <s v="2016-11-02"/>
    <s v="2016-11-07"/>
    <s v="2016-11-07"/>
    <x v="22"/>
    <n v="9"/>
    <s v="ŁÓDŹ"/>
    <s v="DDU"/>
    <x v="1"/>
    <n v="1"/>
    <s v="AIR"/>
    <s v="TRUCK"/>
    <s v="WARSZAWA"/>
    <s v="1"/>
    <s v="43192/2015/21"/>
    <n v="54"/>
    <s v="AW16"/>
    <s v="INNOVATION DESIGN (AGENT)"/>
    <s v="AIR"/>
    <n v="1"/>
    <m/>
    <n v="603"/>
    <n v="0"/>
    <n v="0"/>
    <n v="0"/>
    <x v="0"/>
    <n v="6924"/>
    <m/>
    <x v="1"/>
    <n v="0"/>
    <n v="0"/>
    <x v="2"/>
    <x v="1"/>
  </r>
  <r>
    <s v="2016-10-29"/>
    <s v="2016-11-02"/>
    <s v="2016-11-07"/>
    <s v="2016-11-07"/>
    <x v="22"/>
    <n v="9"/>
    <s v="ŁÓDŹ"/>
    <s v="DDU"/>
    <x v="1"/>
    <n v="1"/>
    <s v="AIR"/>
    <s v="TRUCK"/>
    <s v="WARSZAWA"/>
    <s v="1"/>
    <s v="43192/2015/22"/>
    <n v="54"/>
    <s v="AW16"/>
    <s v="INNOVATION DESIGN (AGENT)"/>
    <s v="AIR"/>
    <n v="1"/>
    <m/>
    <n v="598"/>
    <n v="0"/>
    <n v="0"/>
    <n v="0"/>
    <x v="0"/>
    <n v="6602"/>
    <m/>
    <x v="1"/>
    <n v="0"/>
    <n v="0"/>
    <x v="2"/>
    <x v="1"/>
  </r>
  <r>
    <s v="2016-10-31"/>
    <s v="2016-11-02"/>
    <s v="2016-11-04"/>
    <s v="2016-11-04"/>
    <x v="19"/>
    <n v="4"/>
    <s v="ŁÓDŹ"/>
    <s v="DDU"/>
    <x v="1"/>
    <n v="1"/>
    <s v="AIR"/>
    <s v="TRUCK"/>
    <s v="WARSZAWA"/>
    <s v="1"/>
    <s v="716/2016/4"/>
    <n v="54"/>
    <s v="AW16"/>
    <s v="LICHEE APPAREL (AGENT)"/>
    <s v="AIR"/>
    <n v="1"/>
    <m/>
    <n v="1029"/>
    <n v="0"/>
    <n v="0"/>
    <n v="0"/>
    <x v="0"/>
    <n v="18149"/>
    <m/>
    <x v="2"/>
    <n v="0"/>
    <n v="0"/>
    <x v="2"/>
    <x v="1"/>
  </r>
  <r>
    <s v="2016-10-31"/>
    <s v="2016-11-02"/>
    <s v="2016-11-07"/>
    <s v="2016-11-07"/>
    <x v="19"/>
    <n v="7"/>
    <s v="ŁÓDŹ"/>
    <s v="DDU"/>
    <x v="1"/>
    <n v="1"/>
    <s v="AIR"/>
    <s v="TRUCK"/>
    <s v="WARSZAWA"/>
    <s v="1"/>
    <s v="43188/2015/29"/>
    <n v="54"/>
    <s v="AW16"/>
    <s v="FASHION WEAR INT'L (AGENT)"/>
    <s v="AIR"/>
    <n v="1"/>
    <m/>
    <n v="393"/>
    <n v="0"/>
    <n v="0"/>
    <n v="0"/>
    <x v="0"/>
    <n v="9971"/>
    <m/>
    <x v="1"/>
    <n v="0"/>
    <n v="0"/>
    <x v="2"/>
    <x v="1"/>
  </r>
  <r>
    <s v="2016-11-02"/>
    <s v="2016-11-09"/>
    <s v="2016-11-15"/>
    <s v="2016-11-15"/>
    <x v="26"/>
    <n v="13"/>
    <s v="ŁÓDŹ"/>
    <s v="DDP"/>
    <x v="1"/>
    <n v="1"/>
    <s v="AIR"/>
    <s v="TRUCK"/>
    <s v="WARSZAWA"/>
    <s v="1"/>
    <s v="278/2016/17"/>
    <n v="54"/>
    <s v="AW16"/>
    <s v="XIAMEN KINGLAND"/>
    <s v="AIR"/>
    <n v="1"/>
    <m/>
    <n v="663"/>
    <n v="0"/>
    <n v="0"/>
    <n v="0"/>
    <x v="0"/>
    <n v="8221"/>
    <n v="61.08"/>
    <x v="0"/>
    <n v="43"/>
    <n v="18"/>
    <x v="0"/>
    <x v="0"/>
  </r>
  <r>
    <s v="2016-11-02"/>
    <s v="2016-11-09"/>
    <s v="2016-11-17"/>
    <s v="2016-11-17"/>
    <x v="26"/>
    <n v="15"/>
    <s v="ŁÓDŹ"/>
    <s v="DDP"/>
    <x v="1"/>
    <n v="1"/>
    <s v="AIR"/>
    <s v="TRUCK"/>
    <s v="WARSZAWA"/>
    <s v="1"/>
    <s v="278/2016/15"/>
    <n v="54"/>
    <s v="AW16"/>
    <s v="XIAMEN KINGLAND"/>
    <s v="AIR"/>
    <n v="1"/>
    <m/>
    <n v="265"/>
    <n v="0"/>
    <n v="0"/>
    <n v="0"/>
    <x v="0"/>
    <n v="3432"/>
    <n v="31.63"/>
    <x v="0"/>
    <n v="22"/>
    <n v="9"/>
    <x v="1"/>
    <x v="1"/>
  </r>
  <r>
    <s v="2016-11-04"/>
    <s v="2016-11-06"/>
    <s v="2016-11-17"/>
    <s v="2016-11-17"/>
    <x v="19"/>
    <n v="13"/>
    <s v="DHAKA"/>
    <s v="FOB"/>
    <x v="1"/>
    <n v="1"/>
    <s v="AIR"/>
    <s v="TRUCK"/>
    <s v="WARSZAWA"/>
    <s v="1"/>
    <s v="5344/2016/4"/>
    <n v="54"/>
    <s v="AW16"/>
    <s v="S.B.KNITTING LTD."/>
    <s v="AIR"/>
    <n v="1"/>
    <m/>
    <n v="401"/>
    <n v="0"/>
    <n v="0"/>
    <n v="0"/>
    <x v="0"/>
    <n v="6047"/>
    <m/>
    <x v="1"/>
    <n v="0"/>
    <n v="0"/>
    <x v="2"/>
    <x v="1"/>
  </r>
  <r>
    <s v="2016-11-05"/>
    <s v="2016-11-08"/>
    <s v="2016-11-16"/>
    <s v="2016-11-16"/>
    <x v="21"/>
    <n v="11"/>
    <s v="ŁÓDŹ"/>
    <s v="DDU"/>
    <x v="1"/>
    <n v="1"/>
    <s v="AIR"/>
    <s v="TRUCK"/>
    <s v="FRANKFURT"/>
    <s v="1"/>
    <s v="697/2016/28"/>
    <n v="54"/>
    <s v="AW16"/>
    <s v="TEXZAM INTERNATIONAL (AGENT)"/>
    <s v="AIR"/>
    <n v="1"/>
    <m/>
    <n v="567"/>
    <n v="0"/>
    <n v="0"/>
    <n v="0"/>
    <x v="0"/>
    <n v="7299"/>
    <m/>
    <x v="1"/>
    <n v="0"/>
    <n v="0"/>
    <x v="2"/>
    <x v="1"/>
  </r>
  <r>
    <s v="2016-11-06"/>
    <s v="2016-11-09"/>
    <s v="2016-11-15"/>
    <s v="2016-11-15"/>
    <x v="21"/>
    <n v="9"/>
    <s v="ŁÓDŹ"/>
    <s v="DDU"/>
    <x v="1"/>
    <n v="1"/>
    <s v="AIR"/>
    <s v="TRUCK"/>
    <s v="FRANKFURT"/>
    <s v="1"/>
    <s v="43186/2015/10"/>
    <n v="54"/>
    <s v="AW16"/>
    <s v="AZAD INT'L CLOTHING"/>
    <s v="AIR"/>
    <n v="1"/>
    <m/>
    <n v="616"/>
    <n v="0"/>
    <n v="0"/>
    <n v="0"/>
    <x v="0"/>
    <n v="9868"/>
    <m/>
    <x v="5"/>
    <n v="0"/>
    <n v="0"/>
    <x v="2"/>
    <x v="1"/>
  </r>
  <r>
    <s v="2016-11-08"/>
    <s v="2016-11-14"/>
    <s v="2016-11-18"/>
    <s v="2016-11-18"/>
    <x v="29"/>
    <n v="10"/>
    <s v="ŁÓDŹ"/>
    <s v="DDU"/>
    <x v="1"/>
    <n v="1"/>
    <s v="AIR"/>
    <s v="TRUCK"/>
    <s v="FRANKFURT"/>
    <s v="1"/>
    <s v="43186/2015/11"/>
    <n v="54"/>
    <s v="AW16"/>
    <s v="AZAD INT'L CLOTHING"/>
    <s v="AIR"/>
    <n v="1"/>
    <m/>
    <n v="223"/>
    <n v="0"/>
    <n v="0"/>
    <n v="0"/>
    <x v="0"/>
    <n v="3891"/>
    <m/>
    <x v="5"/>
    <n v="0"/>
    <n v="0"/>
    <x v="2"/>
    <x v="1"/>
  </r>
  <r>
    <s v="2016-11-11"/>
    <s v="2016-11-16"/>
    <s v="2016-11-17"/>
    <s v="2016-11-17"/>
    <x v="20"/>
    <n v="6"/>
    <s v="ŁÓDŹ"/>
    <s v="DDU"/>
    <x v="1"/>
    <n v="1"/>
    <s v="AIR"/>
    <s v="TRUCK"/>
    <s v="WARSZAWA"/>
    <s v="1"/>
    <s v="278/2016/5"/>
    <n v="54"/>
    <s v="AW16"/>
    <s v="XIAMEN KINGLAND"/>
    <s v="AIR"/>
    <n v="1"/>
    <m/>
    <n v="270"/>
    <n v="0"/>
    <n v="0"/>
    <n v="0"/>
    <x v="0"/>
    <n v="4122"/>
    <n v="2.42"/>
    <x v="0"/>
    <n v="2"/>
    <n v="1"/>
    <x v="2"/>
    <x v="1"/>
  </r>
  <r>
    <s v="2016-11-14"/>
    <s v="2016-11-16"/>
    <s v="2016-11-22"/>
    <s v="2016-11-22"/>
    <x v="19"/>
    <n v="8"/>
    <s v="ŁÓDŹ"/>
    <s v="DDU"/>
    <x v="1"/>
    <n v="1"/>
    <s v="AIR"/>
    <s v="TRUCK"/>
    <s v="WARSZAWA"/>
    <s v="1"/>
    <s v="43192/2015/2"/>
    <n v="54"/>
    <s v="AW16"/>
    <s v="INNOVATION DESIGN (AGENT)"/>
    <s v="AIR"/>
    <n v="1"/>
    <m/>
    <n v="655"/>
    <n v="0"/>
    <n v="0"/>
    <n v="0"/>
    <x v="0"/>
    <n v="11378"/>
    <m/>
    <x v="1"/>
    <n v="0"/>
    <n v="0"/>
    <x v="2"/>
    <x v="1"/>
  </r>
  <r>
    <s v="2016-11-14"/>
    <s v="2016-11-16"/>
    <s v="2016-11-22"/>
    <s v="2016-11-22"/>
    <x v="19"/>
    <n v="8"/>
    <s v="ŁÓDŹ"/>
    <s v="DDU"/>
    <x v="1"/>
    <n v="1"/>
    <s v="AIR"/>
    <s v="TRUCK"/>
    <s v="WARSZAWA"/>
    <s v="1"/>
    <s v="43192/2015/24"/>
    <n v="54"/>
    <s v="AW16"/>
    <s v="INNOVATION DESIGN (AGENT)"/>
    <s v="AIR"/>
    <n v="1"/>
    <m/>
    <n v="1698"/>
    <n v="0"/>
    <n v="0"/>
    <n v="0"/>
    <x v="0"/>
    <n v="26623"/>
    <m/>
    <x v="1"/>
    <n v="0"/>
    <n v="0"/>
    <x v="2"/>
    <x v="1"/>
  </r>
  <r>
    <s v="2016-11-17"/>
    <s v="2016-11-25"/>
    <s v="2016-11-29"/>
    <s v="2016-11-29"/>
    <x v="42"/>
    <n v="12"/>
    <s v="ŁÓDŹ"/>
    <s v="DDU"/>
    <x v="1"/>
    <n v="1"/>
    <s v="AIR"/>
    <s v="TRUCK"/>
    <s v="FRANKFURT"/>
    <s v="1"/>
    <s v="697/2016/33"/>
    <n v="54"/>
    <s v="AW16"/>
    <s v="TEXZAM INTERNATIONAL (AGENT)"/>
    <s v="AIR"/>
    <n v="1"/>
    <m/>
    <n v="20"/>
    <n v="0"/>
    <n v="0"/>
    <n v="0"/>
    <x v="0"/>
    <n v="751"/>
    <m/>
    <x v="1"/>
    <n v="0"/>
    <n v="0"/>
    <x v="2"/>
    <x v="1"/>
  </r>
  <r>
    <s v="2016-11-17"/>
    <s v="2016-11-26"/>
    <s v="2016-11-29"/>
    <s v="2016-11-29"/>
    <x v="35"/>
    <n v="12"/>
    <s v="ŁÓDŹ"/>
    <s v="DDU"/>
    <x v="1"/>
    <n v="1"/>
    <s v="AIR"/>
    <s v="TRUCK"/>
    <s v="FRANKFURT"/>
    <s v="1"/>
    <s v="43192/2015/23"/>
    <n v="54"/>
    <s v="AW16"/>
    <s v="INNOVATION DESIGN (AGENT)"/>
    <s v="AIR"/>
    <n v="1"/>
    <m/>
    <n v="302"/>
    <n v="0"/>
    <n v="0"/>
    <n v="0"/>
    <x v="0"/>
    <n v="3872"/>
    <m/>
    <x v="1"/>
    <n v="0"/>
    <n v="0"/>
    <x v="2"/>
    <x v="1"/>
  </r>
  <r>
    <s v="2016-11-17"/>
    <s v="2016-11-26"/>
    <s v="2016-11-29"/>
    <s v="2016-11-29"/>
    <x v="35"/>
    <n v="12"/>
    <s v="ŁÓDŹ"/>
    <s v="DDU"/>
    <x v="1"/>
    <n v="1"/>
    <s v="AIR"/>
    <s v="TRUCK"/>
    <s v="FRANKFURT"/>
    <s v="1"/>
    <s v="43192/2015/25"/>
    <n v="54"/>
    <s v="AW16"/>
    <s v="INNOVATION DESIGN (AGENT)"/>
    <s v="AIR"/>
    <n v="1"/>
    <m/>
    <n v="554"/>
    <n v="0"/>
    <n v="0"/>
    <n v="0"/>
    <x v="0"/>
    <n v="6307"/>
    <m/>
    <x v="1"/>
    <n v="0"/>
    <n v="0"/>
    <x v="2"/>
    <x v="1"/>
  </r>
  <r>
    <s v="2016-11-18"/>
    <s v="2016-11-22"/>
    <s v="2016-11-29"/>
    <s v="2016-11-29"/>
    <x v="22"/>
    <n v="11"/>
    <s v="ŁÓDŹ"/>
    <s v="DDU"/>
    <x v="1"/>
    <n v="1"/>
    <s v="AIR"/>
    <s v="TRUCK"/>
    <s v="FRANKFURT"/>
    <s v="1"/>
    <s v="43186/2015/7"/>
    <n v="54"/>
    <s v="AW16"/>
    <s v="AZAD INT'L CLOTHING"/>
    <s v="AIR"/>
    <n v="1"/>
    <m/>
    <n v="293"/>
    <n v="0"/>
    <n v="0"/>
    <n v="0"/>
    <x v="0"/>
    <n v="5410"/>
    <n v="13.41"/>
    <x v="5"/>
    <n v="9"/>
    <n v="4"/>
    <x v="2"/>
    <x v="1"/>
  </r>
  <r>
    <s v="2016-11-18"/>
    <s v="2016-11-29"/>
    <s v="2016-12-01"/>
    <s v="2016-12-01"/>
    <x v="34"/>
    <n v="13"/>
    <s v="ŁÓDŹ"/>
    <s v="DDU"/>
    <x v="1"/>
    <n v="1"/>
    <s v="AIR"/>
    <s v="TRUCK"/>
    <s v="WARSZAWA"/>
    <s v="1"/>
    <s v="278/2016/18"/>
    <n v="54"/>
    <s v="AW16"/>
    <s v="XIAMEN KINGLAND"/>
    <s v="AIR"/>
    <n v="1"/>
    <m/>
    <n v="181"/>
    <n v="0"/>
    <n v="0"/>
    <n v="0"/>
    <x v="0"/>
    <n v="2894"/>
    <n v="18.61"/>
    <x v="0"/>
    <n v="13"/>
    <n v="6"/>
    <x v="2"/>
    <x v="1"/>
  </r>
  <r>
    <s v="2016-11-21"/>
    <s v="2016-11-22"/>
    <s v="2016-11-23"/>
    <s v="2016-11-23"/>
    <x v="30"/>
    <n v="2"/>
    <s v="ŁÓDŹ"/>
    <s v="DDU"/>
    <x v="1"/>
    <n v="1"/>
    <s v="AIR"/>
    <s v="TRUCK"/>
    <s v="WARSZAWA"/>
    <s v="1"/>
    <s v="43188/2015/5"/>
    <n v="54"/>
    <s v="AW16"/>
    <s v="FASHION WEAR INT'L (AGENT)"/>
    <s v="AIR"/>
    <n v="1"/>
    <m/>
    <n v="221"/>
    <n v="0"/>
    <n v="0"/>
    <n v="0"/>
    <x v="0"/>
    <n v="2520"/>
    <m/>
    <x v="1"/>
    <n v="0"/>
    <n v="0"/>
    <x v="2"/>
    <x v="1"/>
  </r>
  <r>
    <s v="2016-11-21"/>
    <s v="2016-11-23"/>
    <s v="2016-11-25"/>
    <s v="2016-11-25"/>
    <x v="19"/>
    <n v="4"/>
    <s v="ŁÓDŹ"/>
    <s v="DDU"/>
    <x v="1"/>
    <n v="1"/>
    <s v="AIR"/>
    <s v="TRUCK"/>
    <s v="WARSZAWA"/>
    <s v="1"/>
    <s v="716/2016/2"/>
    <n v="54"/>
    <s v="AW16"/>
    <s v="LICHEE APPAREL (AGENT)"/>
    <s v="AIR"/>
    <n v="1"/>
    <m/>
    <n v="476"/>
    <n v="0"/>
    <n v="0"/>
    <n v="0"/>
    <x v="0"/>
    <n v="9064"/>
    <m/>
    <x v="2"/>
    <n v="0"/>
    <n v="0"/>
    <x v="2"/>
    <x v="1"/>
  </r>
  <r>
    <s v="2016-11-21"/>
    <s v="2016-12-22"/>
    <s v="2016-12-23"/>
    <s v="2016-12-23"/>
    <x v="3"/>
    <n v="32"/>
    <s v="ŁÓDŹ"/>
    <s v="DDU"/>
    <x v="1"/>
    <n v="1"/>
    <s v="AIR"/>
    <s v="TRUCK"/>
    <s v="WARSZAWA"/>
    <s v="1"/>
    <s v="278/2016/19"/>
    <n v="54"/>
    <s v="AW16"/>
    <s v="XIAMEN KINGLAND"/>
    <s v="AIR"/>
    <n v="1"/>
    <m/>
    <n v="471"/>
    <n v="0"/>
    <n v="0"/>
    <n v="0"/>
    <x v="0"/>
    <n v="5614"/>
    <n v="55.46"/>
    <x v="0"/>
    <n v="39"/>
    <n v="17"/>
    <x v="0"/>
    <x v="0"/>
  </r>
  <r>
    <s v="2016-11-24"/>
    <s v="2016-12-01"/>
    <s v="2016-12-06"/>
    <s v="2016-12-06"/>
    <x v="26"/>
    <n v="12"/>
    <s v="ŁÓDŹ"/>
    <s v="DDU"/>
    <x v="1"/>
    <n v="1"/>
    <s v="AIR"/>
    <s v="TRUCK"/>
    <s v="WARSZAWA"/>
    <s v="1"/>
    <s v="278/2016/20"/>
    <n v="54"/>
    <s v="AW16"/>
    <s v="XIAMEN KINGLAND"/>
    <s v="AIR"/>
    <n v="1"/>
    <m/>
    <n v="253"/>
    <n v="0"/>
    <n v="0"/>
    <n v="0"/>
    <x v="0"/>
    <n v="3351"/>
    <n v="23.53"/>
    <x v="0"/>
    <n v="16"/>
    <n v="7"/>
    <x v="1"/>
    <x v="1"/>
  </r>
  <r>
    <s v="2016-12-08"/>
    <s v="2016-12-11"/>
    <s v="2016-12-16"/>
    <s v="2016-12-16"/>
    <x v="21"/>
    <n v="8"/>
    <s v="ŁÓDŹ"/>
    <s v="DDU"/>
    <x v="1"/>
    <n v="1"/>
    <s v="AIR"/>
    <s v="TRUCK"/>
    <s v="WARSZAWA"/>
    <s v="1"/>
    <s v="43192/2015/26"/>
    <n v="54"/>
    <s v="AW16"/>
    <s v="INNOVATION DESIGN (AGENT)"/>
    <s v="AIR"/>
    <n v="1"/>
    <m/>
    <n v="778"/>
    <n v="0"/>
    <n v="0"/>
    <n v="0"/>
    <x v="0"/>
    <n v="11501"/>
    <m/>
    <x v="1"/>
    <n v="0"/>
    <n v="0"/>
    <x v="2"/>
    <x v="1"/>
  </r>
  <r>
    <s v="2017-01-07"/>
    <s v="2017-01-08"/>
    <s v="2017-01-19"/>
    <s v="2017-01-19"/>
    <x v="30"/>
    <n v="12"/>
    <s v="ŁÓDŹ"/>
    <s v="DDU"/>
    <x v="1"/>
    <n v="1"/>
    <s v="AIR"/>
    <s v="TRUCK"/>
    <s v="WARSZAWA"/>
    <s v="1"/>
    <s v="43192/2015/3"/>
    <n v="54"/>
    <s v="AW16"/>
    <s v="INNOVATION DESIGN (AGENT)"/>
    <s v="AIR"/>
    <n v="1"/>
    <m/>
    <n v="619"/>
    <n v="0"/>
    <n v="0"/>
    <n v="0"/>
    <x v="0"/>
    <n v="9940"/>
    <m/>
    <x v="1"/>
    <n v="0"/>
    <n v="0"/>
    <x v="2"/>
    <x v="1"/>
  </r>
  <r>
    <s v="2017-01-18"/>
    <s v="2017-01-20"/>
    <s v="2017-01-25"/>
    <s v="2017-01-25"/>
    <x v="19"/>
    <n v="7"/>
    <s v="ŁÓDŹ"/>
    <s v="DAP"/>
    <x v="1"/>
    <n v="1"/>
    <s v="AIR"/>
    <s v="TRUCK"/>
    <s v="WARSZAWA"/>
    <s v="1"/>
    <s v="278/2016/21"/>
    <n v="54"/>
    <s v="AW16"/>
    <s v="XIAMEN KINGLAND"/>
    <s v="AIR"/>
    <n v="1"/>
    <m/>
    <n v="127"/>
    <n v="0"/>
    <n v="0"/>
    <n v="0"/>
    <x v="0"/>
    <n v="1036"/>
    <m/>
    <x v="0"/>
    <n v="0"/>
    <n v="0"/>
    <x v="2"/>
    <x v="1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count="1076">
  <r>
    <s v="2015-10-18"/>
    <s v="2015-11-19"/>
    <s v="2015-11-26"/>
    <s v="2015-11-26"/>
    <n v="32"/>
    <n v="39"/>
    <s v="NINGBO"/>
    <s v="FOB"/>
    <x v="0"/>
    <n v="0"/>
    <s v="MRKU2730465"/>
    <s v="RAILWAY"/>
    <s v="GDAŃSK"/>
    <s v="1"/>
    <s v="21046/2015/1"/>
    <n v="54"/>
    <s v="SS16"/>
    <s v="NINGBO MIAORUI"/>
    <s v="FCL"/>
    <m/>
    <n v="1"/>
    <n v="1674"/>
    <n v="0"/>
    <n v="0"/>
    <n v="1"/>
    <x v="0"/>
    <n v="26243"/>
    <n v="60.02"/>
    <x v="0"/>
    <n v="31.2"/>
    <n v="28.8"/>
    <x v="0"/>
    <x v="0"/>
  </r>
  <r>
    <s v="2015-10-24"/>
    <s v="2015-11-27"/>
    <s v="2015-12-03"/>
    <s v="2015-12-03"/>
    <n v="34"/>
    <n v="40"/>
    <s v="SHANGHAI"/>
    <s v="FOB"/>
    <x v="0"/>
    <n v="0"/>
    <s v="MSKU3722851"/>
    <s v="RAILWAY"/>
    <s v="GDAŃSK"/>
    <s v="1"/>
    <s v="27355/2015/1"/>
    <n v="51"/>
    <s v="SS16"/>
    <s v="ANHUI XINA"/>
    <s v="FCL"/>
    <m/>
    <n v="1"/>
    <n v="427"/>
    <n v="1"/>
    <n v="0"/>
    <n v="0"/>
    <x v="1"/>
    <n v="6222"/>
    <n v="23.78"/>
    <x v="0"/>
    <n v="12.4"/>
    <n v="11.4"/>
    <x v="1"/>
    <x v="1"/>
  </r>
  <r>
    <s v="2015-10-26"/>
    <s v="2015-11-27"/>
    <s v="2015-12-03"/>
    <s v="2015-12-03"/>
    <n v="32"/>
    <n v="38"/>
    <s v="NINGBO"/>
    <s v="FOB"/>
    <x v="0"/>
    <n v="0"/>
    <s v="MRKU0482056"/>
    <s v="RAILWAY"/>
    <s v="GDAŃSK"/>
    <s v="1"/>
    <s v="21046/2015/6"/>
    <n v="54"/>
    <s v="SS16"/>
    <s v="NINGBO MIAORUI"/>
    <s v="FCL"/>
    <m/>
    <n v="1"/>
    <n v="1009"/>
    <n v="0"/>
    <n v="1"/>
    <n v="0"/>
    <x v="2"/>
    <n v="15109"/>
    <n v="40.83"/>
    <x v="0"/>
    <n v="21.2"/>
    <n v="19.600000000000001"/>
    <x v="2"/>
    <x v="2"/>
  </r>
  <r>
    <s v="2015-10-26"/>
    <s v="2015-12-08"/>
    <s v="2015-12-16"/>
    <s v="2015-12-16"/>
    <n v="43"/>
    <n v="51"/>
    <s v="XIAMEN"/>
    <s v="FOB"/>
    <x v="0"/>
    <n v="1"/>
    <s v="LCL"/>
    <s v="RAILWAY"/>
    <s v="GDAŃSK"/>
    <s v="1"/>
    <s v="20996/2015/1"/>
    <n v="54"/>
    <s v="SS16"/>
    <s v="XIAMEN JONUEE TRADING CO. LTD"/>
    <s v="LCL"/>
    <m/>
    <n v="1"/>
    <n v="888"/>
    <n v="0"/>
    <n v="0"/>
    <n v="0"/>
    <x v="0"/>
    <n v="16499"/>
    <n v="12.22"/>
    <x v="0"/>
    <n v="6.4"/>
    <n v="5.9"/>
    <x v="1"/>
    <x v="1"/>
  </r>
  <r>
    <s v="2015-10-27"/>
    <s v="2015-11-27"/>
    <s v="2015-12-04"/>
    <s v="2015-12-04"/>
    <n v="31"/>
    <n v="38"/>
    <s v="CHITTAGONG"/>
    <s v="FOB"/>
    <x v="0"/>
    <n v="0"/>
    <s v="MRKU4294062"/>
    <s v="RAILWAY"/>
    <s v="GDAŃSK"/>
    <s v="1"/>
    <s v="20370/2015/1"/>
    <n v="54"/>
    <s v="SS16"/>
    <s v="SAILOR MOON CLOTHING LTD (AGENT)"/>
    <s v="FCL"/>
    <m/>
    <n v="1"/>
    <n v="2547"/>
    <n v="0"/>
    <n v="0"/>
    <n v="1"/>
    <x v="0"/>
    <n v="40933"/>
    <n v="68.010000000000005"/>
    <x v="1"/>
    <n v="35.4"/>
    <n v="32.6"/>
    <x v="0"/>
    <x v="0"/>
  </r>
  <r>
    <s v="2015-10-27"/>
    <s v="2015-11-27"/>
    <s v="2015-12-04"/>
    <s v="2015-12-04"/>
    <n v="31"/>
    <n v="38"/>
    <s v="CHITTAGONG"/>
    <s v="FOB"/>
    <x v="0"/>
    <n v="1"/>
    <s v="MIEU0019735"/>
    <s v="RAILWAY"/>
    <s v="GDAŃSK"/>
    <s v="1"/>
    <s v="20467/2015/6"/>
    <n v="54"/>
    <s v="SS16"/>
    <s v="INNOVATION DESIGN (AGENT)"/>
    <s v="CONSOLIDATION"/>
    <m/>
    <n v="1"/>
    <n v="848"/>
    <n v="0"/>
    <n v="0"/>
    <n v="1"/>
    <x v="0"/>
    <n v="11811"/>
    <n v="32.590000000000003"/>
    <x v="1"/>
    <n v="16.899999999999999"/>
    <n v="15.6"/>
    <x v="2"/>
    <x v="2"/>
  </r>
  <r>
    <s v="2015-10-27"/>
    <s v="2015-11-27"/>
    <s v="2015-12-04"/>
    <s v="2015-12-04"/>
    <n v="31"/>
    <n v="38"/>
    <s v="CHITTAGONG"/>
    <s v="FOB"/>
    <x v="0"/>
    <n v="1"/>
    <m/>
    <s v="RAILWAY"/>
    <s v="GDAŃSK"/>
    <s v="1"/>
    <s v="62092/SS16/1"/>
    <n v="54"/>
    <s v="SS16"/>
    <s v="TRANSFIGURE CLOTHING (AGENT)"/>
    <s v="CONSOLIDATION"/>
    <m/>
    <n v="1"/>
    <n v="3073"/>
    <m/>
    <m/>
    <m/>
    <x v="0"/>
    <n v="59633"/>
    <n v="33.36"/>
    <x v="1"/>
    <n v="17.3"/>
    <n v="16"/>
    <x v="2"/>
    <x v="2"/>
  </r>
  <r>
    <s v="2015-10-27"/>
    <s v="2015-11-27"/>
    <s v="2015-12-04"/>
    <s v="2015-12-04"/>
    <n v="31"/>
    <n v="38"/>
    <s v="CHITTAGONG"/>
    <s v="FOB"/>
    <x v="0"/>
    <n v="1"/>
    <s v="MIEU0019735,MIEU2030970"/>
    <s v="RAILWAY"/>
    <s v="GDAŃSK"/>
    <s v="1"/>
    <s v="20370/2015/4"/>
    <n v="54"/>
    <s v="SS16"/>
    <s v="SAILOR MOON CLOTHING LTD (AGENT)"/>
    <s v="CONSOLIDATION"/>
    <m/>
    <n v="1"/>
    <n v="1440"/>
    <n v="0"/>
    <n v="0"/>
    <n v="1"/>
    <x v="0"/>
    <n v="20850"/>
    <n v="27.15"/>
    <x v="1"/>
    <n v="14.1"/>
    <n v="13"/>
    <x v="2"/>
    <x v="1"/>
  </r>
  <r>
    <s v="2015-10-27"/>
    <s v="2015-11-27"/>
    <s v="2015-12-04"/>
    <s v="2015-12-04"/>
    <n v="31"/>
    <n v="38"/>
    <s v="CHITTAGONG"/>
    <s v="FOB"/>
    <x v="0"/>
    <n v="1"/>
    <m/>
    <s v="RAILWAY"/>
    <s v="GDAŃSK"/>
    <s v="1"/>
    <s v="20376/2015/8"/>
    <n v="54"/>
    <s v="SS16"/>
    <s v="TRANSFIGURE CLOTHING (AGENT)"/>
    <s v="CONSOLIDATION"/>
    <m/>
    <n v="1"/>
    <n v="3453"/>
    <m/>
    <m/>
    <m/>
    <x v="0"/>
    <n v="77736"/>
    <n v="46.7"/>
    <x v="1"/>
    <n v="24.3"/>
    <n v="22.4"/>
    <x v="2"/>
    <x v="2"/>
  </r>
  <r>
    <s v="2015-10-28"/>
    <s v="2015-11-27"/>
    <s v="2015-12-04"/>
    <s v="2015-12-04"/>
    <n v="30"/>
    <n v="37"/>
    <s v="YANTIAN"/>
    <s v="FOB"/>
    <x v="0"/>
    <n v="0"/>
    <s v="MSKU3984240"/>
    <s v="RAILWAY"/>
    <s v="GDAŃSK"/>
    <s v="1"/>
    <s v="28021/2015/3"/>
    <n v="51"/>
    <s v="SS16"/>
    <s v="EUROSHINE COMPANY"/>
    <s v="FCL"/>
    <m/>
    <n v="1"/>
    <n v="781"/>
    <n v="1"/>
    <n v="0"/>
    <n v="0"/>
    <x v="1"/>
    <n v="9473"/>
    <n v="22.28"/>
    <x v="0"/>
    <n v="11.6"/>
    <n v="10.7"/>
    <x v="1"/>
    <x v="1"/>
  </r>
  <r>
    <s v="2015-10-29"/>
    <s v="2015-12-04"/>
    <s v="2015-12-08"/>
    <s v="2015-12-08"/>
    <n v="36"/>
    <n v="40"/>
    <s v="XIAMEN"/>
    <s v="FOB"/>
    <x v="0"/>
    <n v="0"/>
    <s v="MSKU5405711"/>
    <s v="RAILWAY"/>
    <s v="GDAŃSK"/>
    <s v="1"/>
    <s v="21162/2015/1"/>
    <n v="54"/>
    <s v="SS16"/>
    <s v="JIUJIANG DANNIER KNITTING CO."/>
    <s v="FCL"/>
    <m/>
    <n v="1"/>
    <n v="1741"/>
    <n v="1"/>
    <n v="0"/>
    <n v="0"/>
    <x v="1"/>
    <n v="32199"/>
    <n v="22.59"/>
    <x v="0"/>
    <n v="11.7"/>
    <n v="10.8"/>
    <x v="1"/>
    <x v="1"/>
  </r>
  <r>
    <s v="2015-10-29"/>
    <s v="2015-12-04"/>
    <s v="2015-12-08"/>
    <s v="2015-12-08"/>
    <n v="36"/>
    <n v="40"/>
    <s v="XIAMEN"/>
    <s v="FOB"/>
    <x v="0"/>
    <n v="0"/>
    <s v="PONU8132349"/>
    <s v="RAILWAY"/>
    <s v="GDAŃSK"/>
    <s v="1"/>
    <s v="61735/SS16/1"/>
    <n v="52"/>
    <s v="SS16"/>
    <s v="QUANZHOU CEREALS O&amp;F"/>
    <s v="FCL"/>
    <m/>
    <n v="1"/>
    <n v="2856"/>
    <n v="0"/>
    <n v="0"/>
    <n v="1"/>
    <x v="0"/>
    <n v="50762"/>
    <n v="67.69"/>
    <x v="0"/>
    <n v="35.200000000000003"/>
    <n v="32.5"/>
    <x v="0"/>
    <x v="0"/>
  </r>
  <r>
    <s v="2015-10-30"/>
    <s v="2015-11-30"/>
    <s v="2015-12-03"/>
    <s v="2015-12-03"/>
    <n v="31"/>
    <n v="34"/>
    <s v="TUTICORIN"/>
    <s v="FOB"/>
    <x v="0"/>
    <n v="1"/>
    <s v="CLHU4625240"/>
    <s v="TRUCK"/>
    <s v="HAMBURG"/>
    <s v="1"/>
    <s v="20204/2015/1"/>
    <n v="54"/>
    <s v="SS16"/>
    <s v="GLOBUS CLOTHING COM."/>
    <s v="CONSOLIDATION"/>
    <m/>
    <n v="1"/>
    <n v="636"/>
    <n v="0"/>
    <n v="1"/>
    <n v="0"/>
    <x v="2"/>
    <n v="9876"/>
    <n v="17.78"/>
    <x v="2"/>
    <n v="9.1999999999999993"/>
    <n v="8.5"/>
    <x v="1"/>
    <x v="1"/>
  </r>
  <r>
    <s v="2015-10-30"/>
    <s v="2015-11-30"/>
    <s v="2015-12-03"/>
    <s v="2015-12-03"/>
    <n v="31"/>
    <n v="34"/>
    <s v="TUTICORIN"/>
    <s v="FOB"/>
    <x v="0"/>
    <n v="1"/>
    <m/>
    <s v="TRUCK"/>
    <s v="HAMBURG"/>
    <s v="1"/>
    <s v="20217/2015/1"/>
    <n v="54"/>
    <s v="SS16"/>
    <s v="BLOOM CLOTHING CO. (AGENT)"/>
    <s v="CONSOLIDATION"/>
    <m/>
    <n v="1"/>
    <n v="550"/>
    <m/>
    <m/>
    <m/>
    <x v="0"/>
    <n v="11728"/>
    <n v="19.86"/>
    <x v="2"/>
    <n v="10.3"/>
    <n v="9.5"/>
    <x v="1"/>
    <x v="1"/>
  </r>
  <r>
    <s v="2015-10-30"/>
    <s v="2015-11-30"/>
    <s v="2015-12-03"/>
    <s v="2015-12-03"/>
    <n v="31"/>
    <n v="34"/>
    <s v="TUTICORIN"/>
    <s v="FOB"/>
    <x v="0"/>
    <n v="1"/>
    <m/>
    <s v="TRUCK"/>
    <s v="HAMBURG"/>
    <s v="1"/>
    <s v="20217/2015/6"/>
    <n v="54"/>
    <s v="SS16"/>
    <s v="BLOOM CLOTHING CO. (AGENT)"/>
    <s v="CONSOLIDATION"/>
    <m/>
    <n v="1"/>
    <n v="189"/>
    <m/>
    <m/>
    <m/>
    <x v="0"/>
    <n v="2608"/>
    <n v="8.14"/>
    <x v="2"/>
    <n v="4.2"/>
    <n v="3.9"/>
    <x v="1"/>
    <x v="1"/>
  </r>
  <r>
    <s v="2015-10-30"/>
    <s v="2015-11-30"/>
    <s v="2015-12-03"/>
    <s v="2015-12-03"/>
    <n v="31"/>
    <n v="34"/>
    <s v="TUTICORIN"/>
    <s v="FOB"/>
    <x v="0"/>
    <n v="1"/>
    <m/>
    <s v="TRUCK"/>
    <s v="HAMBURG"/>
    <s v="1"/>
    <s v="24094/2015/1"/>
    <n v="54"/>
    <s v="SS16"/>
    <s v="SANTEX INC"/>
    <s v="CONSOLIDATION"/>
    <m/>
    <n v="1"/>
    <n v="215"/>
    <m/>
    <m/>
    <m/>
    <x v="0"/>
    <n v="3531"/>
    <n v="7.44"/>
    <x v="2"/>
    <n v="3.9"/>
    <n v="3.6"/>
    <x v="1"/>
    <x v="1"/>
  </r>
  <r>
    <s v="2015-10-30"/>
    <s v="2015-12-03"/>
    <s v="2015-12-09"/>
    <s v="2015-12-09"/>
    <n v="34"/>
    <n v="40"/>
    <s v="SHANGHAI"/>
    <s v="FOB"/>
    <x v="0"/>
    <n v="1"/>
    <s v="LCL"/>
    <s v="TRUCK"/>
    <s v="HAMBURG"/>
    <s v="1"/>
    <s v="20456/2015/1"/>
    <n v="54"/>
    <s v="SS16"/>
    <s v="ANHUI GARMENTS I&amp;E"/>
    <s v="LCL"/>
    <m/>
    <n v="1"/>
    <n v="287"/>
    <n v="0"/>
    <n v="0"/>
    <n v="0"/>
    <x v="0"/>
    <n v="3770"/>
    <n v="9.49"/>
    <x v="0"/>
    <n v="4.9000000000000004"/>
    <n v="4.5999999999999996"/>
    <x v="1"/>
    <x v="1"/>
  </r>
  <r>
    <s v="2015-10-31"/>
    <s v="2015-12-04"/>
    <s v="2015-12-08"/>
    <s v="2015-12-08"/>
    <n v="34"/>
    <n v="38"/>
    <s v="SHANGHAI"/>
    <s v="FOB"/>
    <x v="0"/>
    <n v="0"/>
    <s v="GLDU3800836"/>
    <s v="RAILWAY"/>
    <s v="GDAŃSK"/>
    <s v="1"/>
    <s v="19960/2015/1"/>
    <n v="54"/>
    <s v="SS16"/>
    <s v="SUMEC TEXTILE"/>
    <s v="FCL"/>
    <m/>
    <n v="1"/>
    <n v="1170"/>
    <n v="1"/>
    <n v="0"/>
    <n v="0"/>
    <x v="1"/>
    <n v="14620"/>
    <n v="27.84"/>
    <x v="0"/>
    <n v="14.5"/>
    <n v="13.4"/>
    <x v="2"/>
    <x v="1"/>
  </r>
  <r>
    <s v="2015-10-31"/>
    <s v="2015-12-09"/>
    <s v="2015-12-11"/>
    <s v="2015-12-11"/>
    <n v="39"/>
    <n v="41"/>
    <s v="CHITTAGONG"/>
    <s v="FOB"/>
    <x v="0"/>
    <n v="0"/>
    <s v="BSIU9279001"/>
    <s v="TRUCK"/>
    <s v="GDAŃSK"/>
    <s v="1"/>
    <s v="20808/2015/1"/>
    <n v="54"/>
    <s v="SS16"/>
    <s v="FASHION WEAR INT'L (AGENT)"/>
    <s v="FCL"/>
    <m/>
    <n v="1"/>
    <n v="4067"/>
    <n v="0"/>
    <n v="0"/>
    <n v="1"/>
    <x v="0"/>
    <n v="84181"/>
    <n v="68.91"/>
    <x v="1"/>
    <n v="35.799999999999997"/>
    <n v="33.1"/>
    <x v="0"/>
    <x v="0"/>
  </r>
  <r>
    <s v="2015-10-31"/>
    <s v="2015-12-09"/>
    <s v="2015-12-11"/>
    <s v="2015-12-11"/>
    <n v="39"/>
    <n v="41"/>
    <s v="CHITTAGONG"/>
    <s v="FOB"/>
    <x v="0"/>
    <n v="0"/>
    <s v="CPSU6436015,GLDU7013187,GVCU5371737"/>
    <s v="TRUCK"/>
    <s v="GDAŃSK"/>
    <s v="1"/>
    <s v="20216/2015/1"/>
    <n v="54"/>
    <s v="SS16"/>
    <s v="FAIR TRADE INT'L (AGENT)"/>
    <s v="FCL"/>
    <m/>
    <n v="1"/>
    <n v="6442"/>
    <n v="0"/>
    <n v="0"/>
    <n v="3"/>
    <x v="0"/>
    <n v="135566"/>
    <n v="204.59"/>
    <x v="1"/>
    <n v="106.4"/>
    <n v="98.2"/>
    <x v="3"/>
    <x v="3"/>
  </r>
  <r>
    <s v="2015-10-31"/>
    <s v="2015-12-09"/>
    <s v="2015-12-11"/>
    <s v="2015-12-11"/>
    <n v="39"/>
    <n v="41"/>
    <s v="CHITTAGONG"/>
    <s v="FOB"/>
    <x v="0"/>
    <n v="0"/>
    <s v="IPXU3483324"/>
    <s v="TRUCK"/>
    <s v="GDAŃSK"/>
    <s v="1"/>
    <s v="20222/2015/1"/>
    <n v="54"/>
    <s v="SS16"/>
    <s v="FASHIONTEX (AGENT)"/>
    <s v="FCL"/>
    <m/>
    <n v="1"/>
    <n v="1522"/>
    <n v="1"/>
    <n v="0"/>
    <n v="0"/>
    <x v="1"/>
    <n v="29210"/>
    <n v="27.75"/>
    <x v="1"/>
    <n v="14.4"/>
    <n v="13.3"/>
    <x v="2"/>
    <x v="1"/>
  </r>
  <r>
    <s v="2015-10-31"/>
    <s v="2015-12-09"/>
    <s v="2015-12-11"/>
    <s v="2015-12-11"/>
    <n v="39"/>
    <n v="41"/>
    <s v="CHITTAGONG"/>
    <s v="FOB"/>
    <x v="0"/>
    <n v="1"/>
    <s v="FSCU9594962"/>
    <s v="TRUCK"/>
    <s v="GDAŃSK"/>
    <s v="1"/>
    <s v="20808/2015/7"/>
    <n v="54"/>
    <s v="SS16"/>
    <s v="FASHION WEAR INT'L (AGENT)"/>
    <s v="CONSOLIDATION"/>
    <m/>
    <n v="1"/>
    <n v="3263"/>
    <n v="0"/>
    <n v="0"/>
    <n v="1"/>
    <x v="0"/>
    <n v="66012"/>
    <n v="46.34"/>
    <x v="1"/>
    <n v="24.1"/>
    <n v="22.2"/>
    <x v="2"/>
    <x v="2"/>
  </r>
  <r>
    <s v="2015-10-31"/>
    <s v="2015-12-09"/>
    <s v="2015-12-11"/>
    <s v="2015-12-11"/>
    <n v="39"/>
    <n v="41"/>
    <s v="CHITTAGONG"/>
    <s v="FOB"/>
    <x v="0"/>
    <n v="1"/>
    <m/>
    <s v="TRUCK"/>
    <s v="GDAŃSK"/>
    <s v="1"/>
    <s v="20998/2015/1"/>
    <n v="54"/>
    <s v="SS16"/>
    <s v="TEXZAM INTERNATIONAL (AGENT)"/>
    <s v="CONSOLIDATION"/>
    <m/>
    <n v="1"/>
    <n v="1120"/>
    <m/>
    <m/>
    <m/>
    <x v="0"/>
    <n v="16121"/>
    <n v="21.78"/>
    <x v="1"/>
    <n v="11.3"/>
    <n v="10.5"/>
    <x v="1"/>
    <x v="1"/>
  </r>
  <r>
    <s v="2015-10-31"/>
    <s v="2015-12-09"/>
    <s v="2015-12-14"/>
    <s v="2015-12-14"/>
    <n v="39"/>
    <n v="44"/>
    <s v="CHITTAGONG"/>
    <s v="FOB"/>
    <x v="0"/>
    <n v="0"/>
    <s v="TCLU8066867"/>
    <s v="RAILWAY"/>
    <s v="GDAŃSK"/>
    <s v="1"/>
    <s v="20376/2015/1"/>
    <n v="54"/>
    <s v="SS16"/>
    <s v="TRANSFIGURE CLOTHING (AGENT)"/>
    <s v="FCL"/>
    <m/>
    <n v="1"/>
    <n v="2462"/>
    <n v="0"/>
    <n v="0"/>
    <n v="1"/>
    <x v="0"/>
    <n v="60767"/>
    <n v="59.74"/>
    <x v="1"/>
    <n v="31.1"/>
    <n v="28.7"/>
    <x v="0"/>
    <x v="0"/>
  </r>
  <r>
    <s v="2015-10-31"/>
    <s v="2015-12-09"/>
    <s v="2015-12-14"/>
    <s v="2015-12-14"/>
    <n v="39"/>
    <n v="44"/>
    <s v="CHITTAGONG"/>
    <s v="FOB"/>
    <x v="0"/>
    <n v="1"/>
    <s v="HLBU1566321"/>
    <s v="RAILWAY"/>
    <s v="GDAŃSK"/>
    <s v="1"/>
    <s v="20376/2015/9"/>
    <n v="54"/>
    <s v="SS16"/>
    <s v="TRANSFIGURE CLOTHING (AGENT)"/>
    <s v="CONSOLIDATION"/>
    <m/>
    <n v="1"/>
    <n v="3681"/>
    <n v="0"/>
    <n v="0"/>
    <n v="1"/>
    <x v="0"/>
    <n v="63066"/>
    <n v="52.87"/>
    <x v="1"/>
    <n v="27.5"/>
    <n v="25.4"/>
    <x v="2"/>
    <x v="2"/>
  </r>
  <r>
    <s v="2015-10-31"/>
    <s v="2015-12-09"/>
    <s v="2015-12-14"/>
    <s v="2015-12-14"/>
    <n v="39"/>
    <n v="44"/>
    <s v="CHITTAGONG"/>
    <s v="FOB"/>
    <x v="0"/>
    <n v="1"/>
    <m/>
    <s v="RAILWAY"/>
    <s v="GDAŃSK"/>
    <s v="1"/>
    <s v="20467/2015/7"/>
    <n v="54"/>
    <s v="SS16"/>
    <s v="INNOVATION DESIGN (AGENT)"/>
    <s v="CONSOLIDATION"/>
    <m/>
    <n v="1"/>
    <n v="1124"/>
    <m/>
    <m/>
    <m/>
    <x v="0"/>
    <n v="16855"/>
    <n v="16.68"/>
    <x v="1"/>
    <n v="8.6999999999999993"/>
    <n v="8"/>
    <x v="1"/>
    <x v="1"/>
  </r>
  <r>
    <s v="2015-11-01"/>
    <s v="2015-12-01"/>
    <s v="2015-12-09"/>
    <s v="2015-12-09"/>
    <n v="30"/>
    <n v="38"/>
    <s v="YANTIAN"/>
    <s v="FOB"/>
    <x v="0"/>
    <n v="1"/>
    <s v="LCL"/>
    <s v="TRUCK"/>
    <s v="HAMBURG"/>
    <s v="1"/>
    <s v="27228/2015/1"/>
    <n v="51"/>
    <s v="SS16"/>
    <s v="YONGXINGLONG CHILDRE"/>
    <s v="LCL"/>
    <m/>
    <n v="1"/>
    <n v="664"/>
    <n v="0"/>
    <n v="0"/>
    <n v="0"/>
    <x v="0"/>
    <n v="5068"/>
    <n v="9"/>
    <x v="0"/>
    <n v="4.7"/>
    <n v="4.3"/>
    <x v="1"/>
    <x v="1"/>
  </r>
  <r>
    <s v="2015-11-01"/>
    <s v="2015-12-08"/>
    <s v="2015-12-16"/>
    <s v="2015-12-16"/>
    <n v="37"/>
    <n v="45"/>
    <s v="XIAMEN"/>
    <s v="FOB"/>
    <x v="0"/>
    <n v="1"/>
    <s v="LCL"/>
    <s v="TRUCK"/>
    <s v="HAMBURG"/>
    <s v="1"/>
    <s v="20368/2015/1"/>
    <n v="54"/>
    <s v="SS16"/>
    <s v="XIAMEN HALO WORLD"/>
    <s v="LCL"/>
    <m/>
    <n v="1"/>
    <n v="219"/>
    <n v="0"/>
    <n v="0"/>
    <n v="0"/>
    <x v="0"/>
    <n v="2772"/>
    <n v="1.41"/>
    <x v="0"/>
    <n v="0.7"/>
    <n v="0.7"/>
    <x v="1"/>
    <x v="1"/>
  </r>
  <r>
    <s v="2015-11-02"/>
    <s v="2015-11-30"/>
    <s v="2015-12-03"/>
    <s v="2015-12-03"/>
    <n v="28"/>
    <n v="31"/>
    <s v="TUTICORIN"/>
    <s v="FOB"/>
    <x v="0"/>
    <n v="0"/>
    <s v="HLBU1137760"/>
    <s v="TRUCK"/>
    <s v="HAMBURG"/>
    <s v="1"/>
    <s v="20214/2015/1"/>
    <n v="54"/>
    <s v="SS16"/>
    <s v="LICHEE APPAREL (AGENT)"/>
    <s v="FCL"/>
    <m/>
    <n v="1"/>
    <n v="2474"/>
    <n v="0"/>
    <n v="1"/>
    <n v="0"/>
    <x v="2"/>
    <n v="42803"/>
    <n v="51.38"/>
    <x v="2"/>
    <n v="26.7"/>
    <n v="24.7"/>
    <x v="2"/>
    <x v="2"/>
  </r>
  <r>
    <s v="2015-11-02"/>
    <s v="2015-12-04"/>
    <s v="2015-12-08"/>
    <s v="2015-12-08"/>
    <n v="32"/>
    <n v="36"/>
    <s v="NINGBO"/>
    <s v="FOB"/>
    <x v="0"/>
    <n v="0"/>
    <s v="MSKU5572787"/>
    <s v="RAILWAY"/>
    <s v="GDAŃSK"/>
    <s v="1"/>
    <s v="20462/2015/1"/>
    <n v="54"/>
    <s v="SS16"/>
    <s v="NINGBO EVERGREEN"/>
    <s v="FCL"/>
    <m/>
    <n v="1"/>
    <n v="949"/>
    <n v="1"/>
    <n v="0"/>
    <n v="0"/>
    <x v="1"/>
    <n v="13359"/>
    <n v="21.67"/>
    <x v="0"/>
    <n v="11.3"/>
    <n v="10.4"/>
    <x v="1"/>
    <x v="1"/>
  </r>
  <r>
    <s v="2015-11-03"/>
    <s v="2015-12-05"/>
    <s v="2015-12-09"/>
    <s v="2015-12-09"/>
    <n v="32"/>
    <n v="36"/>
    <s v="NINGBO"/>
    <s v="FOB"/>
    <x v="0"/>
    <n v="1"/>
    <s v="LCL"/>
    <s v="TRUCK"/>
    <s v="HAMBURG"/>
    <s v="1"/>
    <s v="27069/2015/1"/>
    <n v="51"/>
    <s v="SS16"/>
    <s v="ZHEJIANG YUHONG"/>
    <s v="LCL"/>
    <m/>
    <n v="1"/>
    <n v="379"/>
    <n v="0"/>
    <n v="0"/>
    <n v="0"/>
    <x v="0"/>
    <n v="5105"/>
    <n v="16.93"/>
    <x v="0"/>
    <n v="8.8000000000000007"/>
    <n v="8.1"/>
    <x v="1"/>
    <x v="1"/>
  </r>
  <r>
    <s v="2015-11-04"/>
    <s v="2015-12-08"/>
    <s v="2015-12-14"/>
    <s v="2015-12-14"/>
    <n v="34"/>
    <n v="40"/>
    <s v="YANTIAN"/>
    <s v="FOB"/>
    <x v="0"/>
    <n v="0"/>
    <s v="TGHU5273664"/>
    <s v="RAILWAY"/>
    <s v="GDAŃSK"/>
    <s v="1"/>
    <s v="60077/SS16/1"/>
    <n v="51"/>
    <s v="SS16"/>
    <s v="EUROSHINE COMPANY"/>
    <s v="FCL"/>
    <m/>
    <n v="1"/>
    <n v="1381"/>
    <n v="0"/>
    <n v="1"/>
    <n v="0"/>
    <x v="2"/>
    <n v="16304"/>
    <n v="33.11"/>
    <x v="0"/>
    <n v="17.2"/>
    <n v="15.9"/>
    <x v="2"/>
    <x v="2"/>
  </r>
  <r>
    <s v="2015-11-04"/>
    <s v="2015-12-09"/>
    <s v="2015-12-11"/>
    <s v="2015-12-11"/>
    <n v="35"/>
    <n v="37"/>
    <s v="YANTIAN"/>
    <s v="FOB"/>
    <x v="0"/>
    <n v="0"/>
    <s v="NYKU9835822"/>
    <s v="TRUCK"/>
    <s v="GDAŃSK"/>
    <s v="1"/>
    <s v="32380/2015/1"/>
    <n v="51"/>
    <s v="SS16"/>
    <s v="BEEKO"/>
    <s v="FCL"/>
    <m/>
    <n v="1"/>
    <n v="396"/>
    <n v="1"/>
    <n v="0"/>
    <n v="0"/>
    <x v="1"/>
    <n v="4050"/>
    <n v="21.31"/>
    <x v="0"/>
    <n v="11.1"/>
    <n v="10.199999999999999"/>
    <x v="1"/>
    <x v="1"/>
  </r>
  <r>
    <s v="2015-11-06"/>
    <s v="2015-12-22"/>
    <s v="2015-12-29"/>
    <s v="2015-12-29"/>
    <n v="46"/>
    <n v="53"/>
    <s v="NINGBO"/>
    <s v="FOB"/>
    <x v="0"/>
    <n v="0"/>
    <s v="NYKU4195609,NYKU4300520,NYKU5649814,TCLU1657718"/>
    <s v="RAILWAY"/>
    <s v="GDAŃSK"/>
    <s v="1"/>
    <s v="62103/SS16/1"/>
    <n v="52"/>
    <s v="SS16"/>
    <s v="NINGBO MIAORUI"/>
    <s v="FCL"/>
    <m/>
    <n v="1"/>
    <n v="4085"/>
    <n v="0"/>
    <n v="0"/>
    <n v="4"/>
    <x v="0"/>
    <n v="66168"/>
    <n v="257.27999999999997"/>
    <x v="0"/>
    <n v="133.80000000000001"/>
    <n v="123.5"/>
    <x v="3"/>
    <x v="3"/>
  </r>
  <r>
    <s v="2015-11-09"/>
    <s v="2015-12-03"/>
    <s v="2015-12-08"/>
    <s v="2015-12-08"/>
    <n v="24"/>
    <n v="29"/>
    <s v="MUMBAI"/>
    <s v="FOB"/>
    <x v="0"/>
    <n v="0"/>
    <s v="HLXU1142110"/>
    <s v="TRUCK"/>
    <s v="HAMBURG"/>
    <s v="1"/>
    <s v="20991/2015/1"/>
    <n v="54"/>
    <s v="SS16"/>
    <s v="SANGOTRA FASHIONS"/>
    <s v="FCL"/>
    <m/>
    <n v="1"/>
    <n v="1505"/>
    <n v="1"/>
    <n v="0"/>
    <n v="0"/>
    <x v="1"/>
    <n v="23606"/>
    <n v="31"/>
    <x v="2"/>
    <n v="16.100000000000001"/>
    <n v="14.9"/>
    <x v="2"/>
    <x v="2"/>
  </r>
  <r>
    <s v="2015-11-09"/>
    <s v="2015-12-18"/>
    <s v="2015-12-22"/>
    <s v="2015-12-22"/>
    <n v="39"/>
    <n v="43"/>
    <s v="XIAMEN"/>
    <s v="FOB"/>
    <x v="0"/>
    <n v="0"/>
    <s v="PONU1733440"/>
    <s v="RAILWAY"/>
    <s v="GDAŃSK"/>
    <s v="1"/>
    <s v="29754/2015/1"/>
    <n v="51"/>
    <s v="SS16"/>
    <s v="BOK CO., LTD."/>
    <s v="FCL"/>
    <m/>
    <n v="1"/>
    <n v="1271"/>
    <n v="0"/>
    <n v="1"/>
    <n v="0"/>
    <x v="2"/>
    <n v="11187"/>
    <n v="43.51"/>
    <x v="0"/>
    <n v="22.6"/>
    <n v="20.9"/>
    <x v="2"/>
    <x v="2"/>
  </r>
  <r>
    <s v="2015-11-10"/>
    <s v="2015-12-10"/>
    <s v="2015-12-15"/>
    <s v="2015-12-15"/>
    <n v="30"/>
    <n v="35"/>
    <s v="CHITTAGONG"/>
    <s v="FOB"/>
    <x v="0"/>
    <n v="1"/>
    <s v="MRKU0992240"/>
    <s v="RAILWAY"/>
    <s v="GDAŃSK"/>
    <s v="1"/>
    <s v="20216/2015/6"/>
    <n v="54"/>
    <s v="SS16"/>
    <s v="FAIR TRADE INT'L (AGENT)"/>
    <s v="CONSOLIDATION"/>
    <m/>
    <n v="1"/>
    <n v="432"/>
    <n v="0"/>
    <n v="1"/>
    <n v="0"/>
    <x v="2"/>
    <n v="8152"/>
    <n v="14.46"/>
    <x v="1"/>
    <n v="7.5"/>
    <n v="6.9"/>
    <x v="1"/>
    <x v="1"/>
  </r>
  <r>
    <s v="2015-11-10"/>
    <s v="2015-12-10"/>
    <s v="2015-12-15"/>
    <s v="2015-12-15"/>
    <n v="30"/>
    <n v="35"/>
    <s v="CHITTAGONG"/>
    <s v="FOB"/>
    <x v="0"/>
    <n v="1"/>
    <m/>
    <s v="RAILWAY"/>
    <s v="GDAŃSK"/>
    <s v="1"/>
    <s v="20467/2015/8"/>
    <n v="54"/>
    <s v="SS16"/>
    <s v="INNOVATION DESIGN (AGENT)"/>
    <s v="CONSOLIDATION"/>
    <m/>
    <n v="1"/>
    <n v="300"/>
    <m/>
    <m/>
    <m/>
    <x v="0"/>
    <n v="4182"/>
    <n v="4.18"/>
    <x v="1"/>
    <n v="2.2000000000000002"/>
    <n v="2"/>
    <x v="1"/>
    <x v="1"/>
  </r>
  <r>
    <s v="2015-11-10"/>
    <s v="2015-12-10"/>
    <s v="2015-12-15"/>
    <s v="2015-12-15"/>
    <n v="30"/>
    <n v="35"/>
    <s v="CHITTAGONG"/>
    <s v="FOB"/>
    <x v="0"/>
    <n v="1"/>
    <m/>
    <s v="RAILWAY"/>
    <s v="GDAŃSK"/>
    <s v="1"/>
    <s v="21143/2015/5"/>
    <n v="54"/>
    <s v="SS16"/>
    <s v="SEACOTEX FABRICS LTD"/>
    <s v="CONSOLIDATION"/>
    <m/>
    <n v="1"/>
    <n v="1284"/>
    <m/>
    <m/>
    <m/>
    <x v="0"/>
    <n v="20242"/>
    <n v="15.35"/>
    <x v="1"/>
    <n v="8"/>
    <n v="7.4"/>
    <x v="1"/>
    <x v="1"/>
  </r>
  <r>
    <s v="2015-11-12"/>
    <s v="2015-12-16"/>
    <s v="2015-12-23"/>
    <s v="2015-12-23"/>
    <n v="34"/>
    <n v="41"/>
    <s v="NINGBO"/>
    <s v="FOB"/>
    <x v="0"/>
    <n v="1"/>
    <s v="LCL"/>
    <s v="TRUCK"/>
    <s v="HAMBURG"/>
    <s v="1"/>
    <s v="20462/2015/2"/>
    <n v="54"/>
    <s v="SS16"/>
    <s v="NINGBO EVERGREEN"/>
    <s v="LCL"/>
    <m/>
    <n v="1"/>
    <n v="178"/>
    <n v="0"/>
    <n v="0"/>
    <n v="0"/>
    <x v="0"/>
    <n v="2822"/>
    <n v="6.58"/>
    <x v="0"/>
    <n v="3.4"/>
    <n v="3.2"/>
    <x v="1"/>
    <x v="1"/>
  </r>
  <r>
    <s v="2015-11-12"/>
    <s v="2015-12-20"/>
    <s v="2015-12-23"/>
    <s v="2015-12-23"/>
    <n v="38"/>
    <n v="41"/>
    <s v="TUTICORIN"/>
    <s v="FOB"/>
    <x v="0"/>
    <n v="0"/>
    <s v="FCIU2098811"/>
    <s v="TRUCK"/>
    <s v="HAMBURG"/>
    <s v="1"/>
    <s v="20217/2015/2"/>
    <n v="54"/>
    <s v="SS16"/>
    <s v="BLOOM CLOTHING CO. (AGENT)"/>
    <s v="FCL"/>
    <m/>
    <n v="1"/>
    <n v="786"/>
    <n v="1"/>
    <n v="0"/>
    <n v="0"/>
    <x v="1"/>
    <n v="15331"/>
    <n v="26.91"/>
    <x v="2"/>
    <n v="14"/>
    <n v="12.9"/>
    <x v="2"/>
    <x v="1"/>
  </r>
  <r>
    <s v="2015-11-12"/>
    <s v="2015-12-22"/>
    <s v="2015-12-28"/>
    <s v="2015-12-28"/>
    <n v="40"/>
    <n v="46"/>
    <s v="CHITTAGONG"/>
    <s v="FOB"/>
    <x v="0"/>
    <n v="1"/>
    <s v="HLXU5314161"/>
    <s v="RAILWAY"/>
    <s v="GDAŃSK"/>
    <s v="1"/>
    <s v="20376/2015/10"/>
    <n v="54"/>
    <s v="SS16"/>
    <s v="TRANSFIGURE CLOTHING (AGENT)"/>
    <s v="CONSOLIDATION"/>
    <m/>
    <n v="1"/>
    <n v="1744"/>
    <n v="0"/>
    <n v="1"/>
    <n v="0"/>
    <x v="2"/>
    <n v="31242"/>
    <n v="33.56"/>
    <x v="1"/>
    <n v="17.5"/>
    <n v="16.100000000000001"/>
    <x v="2"/>
    <x v="2"/>
  </r>
  <r>
    <s v="2015-11-12"/>
    <s v="2015-12-22"/>
    <s v="2015-12-28"/>
    <s v="2015-12-28"/>
    <n v="40"/>
    <n v="46"/>
    <s v="CHITTAGONG"/>
    <s v="FOB"/>
    <x v="0"/>
    <n v="1"/>
    <m/>
    <s v="RAILWAY"/>
    <s v="GDAŃSK"/>
    <s v="1"/>
    <s v="20376/2015/12"/>
    <n v="54"/>
    <s v="SS16"/>
    <s v="TRANSFIGURE CLOTHING (AGENT)"/>
    <s v="CONSOLIDATION"/>
    <m/>
    <n v="1"/>
    <n v="1881"/>
    <m/>
    <m/>
    <m/>
    <x v="0"/>
    <n v="29374"/>
    <n v="17.22"/>
    <x v="1"/>
    <n v="9"/>
    <n v="8.3000000000000007"/>
    <x v="1"/>
    <x v="1"/>
  </r>
  <r>
    <s v="2015-11-12"/>
    <s v="2015-12-22"/>
    <s v="2015-12-28"/>
    <s v="2015-12-28"/>
    <n v="40"/>
    <n v="46"/>
    <s v="CHITTAGONG"/>
    <s v="FOB"/>
    <x v="0"/>
    <n v="1"/>
    <s v="HLXU8281082"/>
    <s v="RAILWAY"/>
    <s v="GDAŃSK"/>
    <s v="1"/>
    <s v="20231/2015/6"/>
    <n v="54"/>
    <s v="SS16"/>
    <s v="SHUDDHO MODEHAUS (AGENT)"/>
    <s v="CONSOLIDATION"/>
    <m/>
    <n v="1"/>
    <n v="439"/>
    <n v="0"/>
    <n v="0"/>
    <n v="1"/>
    <x v="0"/>
    <n v="5212"/>
    <n v="11.37"/>
    <x v="1"/>
    <n v="5.9"/>
    <n v="5.5"/>
    <x v="1"/>
    <x v="1"/>
  </r>
  <r>
    <s v="2015-11-12"/>
    <s v="2015-12-22"/>
    <s v="2015-12-28"/>
    <s v="2015-12-28"/>
    <n v="40"/>
    <n v="46"/>
    <s v="CHITTAGONG"/>
    <s v="FOB"/>
    <x v="0"/>
    <n v="1"/>
    <m/>
    <s v="RAILWAY"/>
    <s v="GDAŃSK"/>
    <s v="1"/>
    <s v="20376/2015/11"/>
    <n v="54"/>
    <s v="SS16"/>
    <s v="TRANSFIGURE CLOTHING (AGENT)"/>
    <s v="CONSOLIDATION"/>
    <m/>
    <n v="1"/>
    <n v="878"/>
    <m/>
    <m/>
    <m/>
    <x v="0"/>
    <n v="13146"/>
    <n v="10.54"/>
    <x v="1"/>
    <n v="5.5"/>
    <n v="5.0999999999999996"/>
    <x v="1"/>
    <x v="1"/>
  </r>
  <r>
    <s v="2015-11-12"/>
    <s v="2015-12-22"/>
    <s v="2015-12-28"/>
    <s v="2015-12-28"/>
    <n v="40"/>
    <n v="46"/>
    <s v="CHITTAGONG"/>
    <s v="FOB"/>
    <x v="0"/>
    <n v="1"/>
    <m/>
    <s v="RAILWAY"/>
    <s v="GDAŃSK"/>
    <s v="1"/>
    <s v="20808/2015/2"/>
    <n v="54"/>
    <s v="SS16"/>
    <s v="FASHION WEAR INT'L (AGENT)"/>
    <s v="CONSOLIDATION"/>
    <m/>
    <n v="1"/>
    <n v="2033"/>
    <m/>
    <m/>
    <m/>
    <x v="0"/>
    <n v="38127"/>
    <n v="27.73"/>
    <x v="1"/>
    <n v="14.4"/>
    <n v="13.3"/>
    <x v="2"/>
    <x v="1"/>
  </r>
  <r>
    <s v="2015-11-12"/>
    <s v="2015-12-22"/>
    <s v="2015-12-28"/>
    <s v="2015-12-28"/>
    <n v="40"/>
    <n v="46"/>
    <s v="CHITTAGONG"/>
    <s v="FOB"/>
    <x v="0"/>
    <n v="1"/>
    <m/>
    <s v="RAILWAY"/>
    <s v="GDAŃSK"/>
    <s v="1"/>
    <s v="21143/2015/1"/>
    <n v="54"/>
    <s v="SS16"/>
    <s v="SEACOTEX FABRICS LTD"/>
    <s v="CONSOLIDATION"/>
    <m/>
    <n v="1"/>
    <n v="1595"/>
    <m/>
    <m/>
    <m/>
    <x v="0"/>
    <n v="23680"/>
    <n v="18.07"/>
    <x v="1"/>
    <n v="9.4"/>
    <n v="8.6999999999999993"/>
    <x v="1"/>
    <x v="1"/>
  </r>
  <r>
    <s v="2015-11-13"/>
    <s v="2015-12-16"/>
    <s v="2015-12-23"/>
    <s v="2015-12-23"/>
    <n v="33"/>
    <n v="40"/>
    <s v="NINGBO"/>
    <s v="FOB"/>
    <x v="0"/>
    <n v="1"/>
    <s v="LCL"/>
    <s v="TRUCK"/>
    <s v="HAMBURG"/>
    <s v="1"/>
    <s v="20637/2015/1"/>
    <n v="54"/>
    <s v="SS16"/>
    <s v="NINGBO HEYU INT."/>
    <s v="LCL"/>
    <m/>
    <n v="1"/>
    <n v="508"/>
    <n v="0"/>
    <n v="0"/>
    <n v="0"/>
    <x v="0"/>
    <n v="8542"/>
    <n v="11"/>
    <x v="0"/>
    <n v="5.7"/>
    <n v="5.3"/>
    <x v="1"/>
    <x v="1"/>
  </r>
  <r>
    <s v="2015-11-13"/>
    <s v="2015-12-16"/>
    <s v="2015-12-23"/>
    <s v="2015-12-23"/>
    <n v="33"/>
    <n v="40"/>
    <s v="NINGBO"/>
    <s v="FOB"/>
    <x v="0"/>
    <n v="1"/>
    <s v="LCL"/>
    <s v="TRUCK"/>
    <s v="HAMBURG"/>
    <s v="1"/>
    <s v="26514/2015/1"/>
    <n v="52"/>
    <s v="SS16"/>
    <s v="NINGBO HAITIAN"/>
    <s v="LCL"/>
    <m/>
    <n v="1"/>
    <n v="27"/>
    <n v="0"/>
    <n v="0"/>
    <n v="0"/>
    <x v="0"/>
    <n v="6310"/>
    <n v="1.73"/>
    <x v="0"/>
    <n v="0.9"/>
    <n v="0.8"/>
    <x v="1"/>
    <x v="1"/>
  </r>
  <r>
    <s v="2015-11-13"/>
    <s v="2015-12-18"/>
    <s v="2015-12-29"/>
    <s v="2015-12-29"/>
    <n v="35"/>
    <n v="46"/>
    <s v="SHANGHAI"/>
    <s v="FOB"/>
    <x v="0"/>
    <n v="1"/>
    <s v="LCL"/>
    <s v="TRUCK"/>
    <s v="HAMBURG"/>
    <s v="1"/>
    <s v="21817/2015/1"/>
    <n v="52"/>
    <s v="SS16"/>
    <s v="SHANGHAI QUEENSHOW"/>
    <s v="LCL"/>
    <m/>
    <n v="1"/>
    <n v="36"/>
    <n v="0"/>
    <n v="0"/>
    <n v="0"/>
    <x v="0"/>
    <n v="2160"/>
    <n v="1"/>
    <x v="0"/>
    <n v="0.5"/>
    <n v="0.5"/>
    <x v="1"/>
    <x v="1"/>
  </r>
  <r>
    <s v="2015-11-13"/>
    <s v="2015-12-18"/>
    <s v="2015-12-29"/>
    <s v="2015-12-29"/>
    <n v="35"/>
    <n v="46"/>
    <s v="SHANGHAI"/>
    <s v="FOB"/>
    <x v="0"/>
    <n v="1"/>
    <s v="LCL"/>
    <s v="TRUCK"/>
    <s v="HAMBURG"/>
    <s v="1"/>
    <s v="31937/2015/1"/>
    <n v="52"/>
    <s v="SS16"/>
    <s v="HAILI ACCESSORIES"/>
    <s v="LCL"/>
    <m/>
    <n v="1"/>
    <n v="28"/>
    <n v="0"/>
    <n v="0"/>
    <n v="0"/>
    <x v="0"/>
    <n v="3900"/>
    <n v="2.2599999999999998"/>
    <x v="0"/>
    <n v="1.2"/>
    <n v="1.1000000000000001"/>
    <x v="1"/>
    <x v="1"/>
  </r>
  <r>
    <s v="2015-11-13"/>
    <s v="2015-12-22"/>
    <s v="2015-12-30"/>
    <s v="2015-12-30"/>
    <n v="39"/>
    <n v="47"/>
    <s v="NINGBO"/>
    <s v="FOB"/>
    <x v="0"/>
    <n v="0"/>
    <s v="NYKU4756016,NYKU4812001,NYKU4903333,NYKU5151544,NYKU9747439"/>
    <s v="RAILWAY"/>
    <s v="GDAŃSK"/>
    <s v="1"/>
    <s v="62103/SS16/2"/>
    <n v="52"/>
    <s v="SS16"/>
    <s v="NINGBO MIAORUI"/>
    <s v="FCL"/>
    <m/>
    <n v="1"/>
    <n v="4361"/>
    <n v="1"/>
    <n v="0"/>
    <n v="4"/>
    <x v="1"/>
    <n v="62845"/>
    <n v="269.27"/>
    <x v="0"/>
    <n v="140"/>
    <n v="129.19999999999999"/>
    <x v="3"/>
    <x v="3"/>
  </r>
  <r>
    <s v="2015-11-15"/>
    <s v="2015-12-21"/>
    <s v="2015-12-23"/>
    <s v="2015-12-23"/>
    <n v="36"/>
    <n v="38"/>
    <s v="TUTICORIN"/>
    <s v="FOB"/>
    <x v="0"/>
    <n v="1"/>
    <s v="HLXU6527916"/>
    <s v="TRUCK"/>
    <s v="HAMBURG"/>
    <s v="1"/>
    <s v="20214/2015/2"/>
    <n v="54"/>
    <s v="SS16"/>
    <s v="LICHEE APPAREL (AGENT)"/>
    <s v="CONSOLIDATION"/>
    <m/>
    <n v="1"/>
    <n v="2317"/>
    <n v="0"/>
    <n v="0"/>
    <n v="1"/>
    <x v="0"/>
    <n v="38705"/>
    <n v="54.76"/>
    <x v="2"/>
    <n v="28.5"/>
    <n v="26.3"/>
    <x v="0"/>
    <x v="2"/>
  </r>
  <r>
    <s v="2015-11-15"/>
    <s v="2015-12-21"/>
    <s v="2015-12-23"/>
    <s v="2015-12-23"/>
    <n v="36"/>
    <n v="38"/>
    <s v="TUTICORIN"/>
    <s v="FOB"/>
    <x v="0"/>
    <n v="1"/>
    <m/>
    <s v="TRUCK"/>
    <s v="HAMBURG"/>
    <s v="1"/>
    <s v="20217/2015/7"/>
    <n v="54"/>
    <s v="SS16"/>
    <s v="BLOOM CLOTHING CO. (AGENT)"/>
    <s v="CONSOLIDATION"/>
    <m/>
    <n v="1"/>
    <n v="219"/>
    <m/>
    <m/>
    <m/>
    <x v="0"/>
    <n v="5522"/>
    <n v="8.8800000000000008"/>
    <x v="2"/>
    <n v="4.5999999999999996"/>
    <n v="4.3"/>
    <x v="1"/>
    <x v="1"/>
  </r>
  <r>
    <s v="2015-11-15"/>
    <s v="2015-12-22"/>
    <s v="2015-12-28"/>
    <s v="2015-12-28"/>
    <n v="37"/>
    <n v="43"/>
    <s v="CHITTAGONG"/>
    <s v="FOB"/>
    <x v="0"/>
    <n v="0"/>
    <s v="HLXU3236429"/>
    <s v="RAILWAY"/>
    <s v="GDAŃSK"/>
    <s v="1"/>
    <s v="20808/2015/8"/>
    <n v="54"/>
    <s v="SS16"/>
    <s v="FASHION WEAR INT'L (AGENT)"/>
    <s v="FCL"/>
    <m/>
    <n v="1"/>
    <n v="2003"/>
    <n v="1"/>
    <n v="0"/>
    <n v="0"/>
    <x v="1"/>
    <n v="36437"/>
    <n v="28.13"/>
    <x v="1"/>
    <n v="14.6"/>
    <n v="13.5"/>
    <x v="2"/>
    <x v="1"/>
  </r>
  <r>
    <s v="2015-11-15"/>
    <s v="2015-12-22"/>
    <s v="2015-12-28"/>
    <s v="2015-12-28"/>
    <n v="37"/>
    <n v="43"/>
    <s v="CHITTAGONG"/>
    <s v="FOB"/>
    <x v="0"/>
    <n v="1"/>
    <s v="CPSU6479439"/>
    <s v="RAILWAY"/>
    <s v="GDAŃSK"/>
    <s v="1"/>
    <s v="20376/2015/13"/>
    <n v="54"/>
    <s v="SS16"/>
    <s v="TRANSFIGURE CLOTHING (AGENT)"/>
    <s v="CONSOLIDATION"/>
    <m/>
    <n v="1"/>
    <n v="2506"/>
    <n v="0"/>
    <n v="0"/>
    <n v="1"/>
    <x v="0"/>
    <n v="49264"/>
    <n v="53.43"/>
    <x v="1"/>
    <n v="27.8"/>
    <n v="25.6"/>
    <x v="2"/>
    <x v="2"/>
  </r>
  <r>
    <s v="2015-11-15"/>
    <s v="2015-12-22"/>
    <s v="2015-12-28"/>
    <s v="2015-12-28"/>
    <n v="37"/>
    <n v="43"/>
    <s v="CHITTAGONG"/>
    <s v="FOB"/>
    <x v="0"/>
    <n v="1"/>
    <m/>
    <s v="RAILWAY"/>
    <s v="GDAŃSK"/>
    <s v="1"/>
    <s v="20467/2015/10"/>
    <n v="54"/>
    <s v="SS16"/>
    <s v="INNOVATION DESIGN (AGENT)"/>
    <s v="CONSOLIDATION"/>
    <m/>
    <n v="1"/>
    <n v="772"/>
    <m/>
    <m/>
    <m/>
    <x v="0"/>
    <n v="11792"/>
    <n v="16.5"/>
    <x v="1"/>
    <n v="8.6"/>
    <n v="7.9"/>
    <x v="1"/>
    <x v="1"/>
  </r>
  <r>
    <s v="2015-11-15"/>
    <s v="2015-12-22"/>
    <s v="2015-12-30"/>
    <s v="2015-12-30"/>
    <n v="37"/>
    <n v="45"/>
    <s v="CHITTAGONG"/>
    <s v="FOB"/>
    <x v="0"/>
    <n v="1"/>
    <s v="TGHU6261272"/>
    <s v="RAILWAY"/>
    <s v="GDAŃSK"/>
    <s v="1"/>
    <s v="20228/2015/5"/>
    <n v="54"/>
    <s v="SS16"/>
    <s v="BONDED FASHION LTD."/>
    <s v="CONSOLIDATION"/>
    <m/>
    <n v="1"/>
    <n v="279"/>
    <n v="0"/>
    <n v="0"/>
    <n v="1"/>
    <x v="0"/>
    <n v="4210"/>
    <n v="2.95"/>
    <x v="1"/>
    <n v="1.5"/>
    <n v="1.4"/>
    <x v="1"/>
    <x v="1"/>
  </r>
  <r>
    <s v="2015-11-15"/>
    <s v="2015-12-22"/>
    <s v="2015-12-30"/>
    <s v="2015-12-30"/>
    <n v="37"/>
    <n v="45"/>
    <s v="CHITTAGONG"/>
    <s v="FOB"/>
    <x v="0"/>
    <n v="1"/>
    <m/>
    <s v="RAILWAY"/>
    <s v="GDAŃSK"/>
    <s v="1"/>
    <s v="20467/2015/9"/>
    <n v="54"/>
    <s v="SS16"/>
    <s v="INNOVATION DESIGN (AGENT)"/>
    <s v="CONSOLIDATION"/>
    <m/>
    <n v="1"/>
    <n v="1480"/>
    <m/>
    <m/>
    <m/>
    <x v="0"/>
    <n v="26863"/>
    <n v="58.95"/>
    <x v="1"/>
    <n v="30.7"/>
    <n v="28.3"/>
    <x v="0"/>
    <x v="0"/>
  </r>
  <r>
    <s v="2015-11-16"/>
    <s v="2015-12-10"/>
    <s v="2015-12-18"/>
    <s v="2015-12-18"/>
    <n v="24"/>
    <n v="32"/>
    <s v="MUMBAI"/>
    <s v="FOB"/>
    <x v="0"/>
    <n v="1"/>
    <s v="LCL"/>
    <s v="TRUCK"/>
    <s v="HAMBURG"/>
    <s v="1"/>
    <s v="21016/2015/1"/>
    <n v="52"/>
    <s v="SS16"/>
    <s v="KANAHIYA OVERSEAS PVT LTD"/>
    <s v="LCL"/>
    <m/>
    <n v="1"/>
    <n v="321"/>
    <n v="0"/>
    <n v="0"/>
    <n v="0"/>
    <x v="0"/>
    <n v="21389"/>
    <n v="9.09"/>
    <x v="2"/>
    <n v="4.7"/>
    <n v="4.4000000000000004"/>
    <x v="1"/>
    <x v="1"/>
  </r>
  <r>
    <s v="2015-11-16"/>
    <s v="2015-12-18"/>
    <s v="2015-12-22"/>
    <s v="2015-12-22"/>
    <n v="32"/>
    <n v="36"/>
    <s v="NINGBO"/>
    <s v="FOB"/>
    <x v="0"/>
    <n v="0"/>
    <s v="MRKU9293536,PONU7983621,TGHU7721201"/>
    <s v="RAILWAY"/>
    <s v="GDAŃSK"/>
    <s v="1"/>
    <s v="27069/2015/2"/>
    <n v="51"/>
    <s v="SS16"/>
    <s v="ZHEJIANG YUHONG"/>
    <s v="FCL"/>
    <m/>
    <n v="1"/>
    <n v="3530"/>
    <n v="1"/>
    <n v="0"/>
    <n v="2"/>
    <x v="1"/>
    <n v="46478"/>
    <n v="153.13"/>
    <x v="0"/>
    <n v="79.599999999999994"/>
    <n v="73.5"/>
    <x v="3"/>
    <x v="3"/>
  </r>
  <r>
    <s v="2015-11-16"/>
    <s v="2015-12-21"/>
    <s v="2015-12-23"/>
    <s v="2015-12-23"/>
    <n v="35"/>
    <n v="37"/>
    <s v="XIAMEN"/>
    <s v="FOB"/>
    <x v="0"/>
    <n v="0"/>
    <s v="DFSU4337159"/>
    <s v="TRUCK"/>
    <s v="HAMBURG"/>
    <s v="1"/>
    <s v="29610/2015/1"/>
    <n v="51"/>
    <s v="SS16"/>
    <s v="XIAMEN OCEAN IMP."/>
    <s v="FCL"/>
    <m/>
    <n v="1"/>
    <n v="1404"/>
    <n v="0"/>
    <n v="1"/>
    <n v="0"/>
    <x v="2"/>
    <n v="9656"/>
    <n v="49.66"/>
    <x v="0"/>
    <n v="25.8"/>
    <n v="23.8"/>
    <x v="2"/>
    <x v="2"/>
  </r>
  <r>
    <s v="2015-11-16"/>
    <s v="2015-12-29"/>
    <s v="2016-01-04"/>
    <s v="2016-01-04"/>
    <n v="43"/>
    <n v="49"/>
    <s v="XIAMEN"/>
    <s v="FOB"/>
    <x v="0"/>
    <n v="0"/>
    <s v="HLBU1196016"/>
    <s v="RAILWAY"/>
    <s v="GDAŃSK"/>
    <s v="1"/>
    <s v="20194/2015/1"/>
    <n v="54"/>
    <s v="SS16"/>
    <s v="XIAMEN JUSTSUN"/>
    <s v="FCL"/>
    <m/>
    <n v="1"/>
    <n v="1271"/>
    <n v="0"/>
    <n v="1"/>
    <n v="0"/>
    <x v="2"/>
    <n v="22034"/>
    <n v="33.950000000000003"/>
    <x v="0"/>
    <n v="17.7"/>
    <n v="16.3"/>
    <x v="2"/>
    <x v="2"/>
  </r>
  <r>
    <s v="2015-11-16"/>
    <s v="2015-12-29"/>
    <s v="2016-01-05"/>
    <s v="2016-01-05"/>
    <n v="43"/>
    <n v="50"/>
    <s v="XIAMEN"/>
    <s v="FOB"/>
    <x v="0"/>
    <n v="0"/>
    <s v="GLDU3121769"/>
    <s v="RAILWAY"/>
    <s v="GDAŃSK"/>
    <s v="1"/>
    <s v="20336/2015/7"/>
    <n v="54"/>
    <s v="SS16"/>
    <s v="QUANZHOU CEREALS O&amp;F"/>
    <s v="FCL"/>
    <m/>
    <n v="1"/>
    <n v="581"/>
    <n v="1"/>
    <n v="0"/>
    <n v="0"/>
    <x v="1"/>
    <n v="10810"/>
    <n v="22.96"/>
    <x v="0"/>
    <n v="11.9"/>
    <n v="11"/>
    <x v="1"/>
    <x v="1"/>
  </r>
  <r>
    <s v="2015-11-16"/>
    <s v="2015-12-29"/>
    <s v="2016-01-05"/>
    <s v="2016-01-05"/>
    <n v="43"/>
    <n v="50"/>
    <s v="XIAMEN"/>
    <s v="FOB"/>
    <x v="0"/>
    <n v="0"/>
    <s v="HLXU1218175"/>
    <s v="RAILWAY"/>
    <s v="GDAŃSK"/>
    <s v="1"/>
    <s v="20336/2015/8"/>
    <n v="54"/>
    <s v="SS16"/>
    <s v="QUANZHOU CEREALS O&amp;F"/>
    <s v="FCL"/>
    <m/>
    <n v="1"/>
    <n v="550"/>
    <n v="1"/>
    <n v="0"/>
    <n v="0"/>
    <x v="1"/>
    <n v="10202"/>
    <n v="25.63"/>
    <x v="0"/>
    <n v="13.3"/>
    <n v="12.3"/>
    <x v="1"/>
    <x v="1"/>
  </r>
  <r>
    <s v="2015-11-16"/>
    <s v="2015-12-29"/>
    <s v="2016-01-05"/>
    <s v="2016-01-05"/>
    <n v="43"/>
    <n v="50"/>
    <s v="XIAMEN"/>
    <s v="FOB"/>
    <x v="0"/>
    <n v="0"/>
    <s v="HLXU4363921"/>
    <s v="RAILWAY"/>
    <s v="GDAŃSK"/>
    <s v="1"/>
    <s v="61735/SS16/2"/>
    <n v="52"/>
    <s v="SS16"/>
    <s v="QUANZHOU CEREALS O&amp;F"/>
    <s v="FCL"/>
    <m/>
    <n v="1"/>
    <n v="3196"/>
    <n v="0"/>
    <n v="1"/>
    <n v="0"/>
    <x v="2"/>
    <n v="54498"/>
    <n v="47.88"/>
    <x v="0"/>
    <n v="24.9"/>
    <n v="23"/>
    <x v="2"/>
    <x v="2"/>
  </r>
  <r>
    <s v="2015-11-16"/>
    <s v="2015-12-29"/>
    <s v="2016-01-07"/>
    <s v="2016-01-07"/>
    <n v="43"/>
    <n v="52"/>
    <s v="XIAMEN"/>
    <s v="FOB"/>
    <x v="0"/>
    <n v="0"/>
    <s v="TTNU4269608"/>
    <s v="RAILWAY"/>
    <s v="GDAŃSK"/>
    <s v="1"/>
    <s v="20996/2015/2"/>
    <n v="54"/>
    <s v="SS16"/>
    <s v="XIAMEN JONUEE TRADING CO. LTD"/>
    <s v="FCL"/>
    <m/>
    <n v="1"/>
    <n v="2212"/>
    <n v="0"/>
    <n v="1"/>
    <n v="0"/>
    <x v="2"/>
    <n v="41782"/>
    <n v="39.090000000000003"/>
    <x v="0"/>
    <n v="20.3"/>
    <n v="18.8"/>
    <x v="2"/>
    <x v="2"/>
  </r>
  <r>
    <s v="2015-11-17"/>
    <s v="2015-12-22"/>
    <s v="2015-12-28"/>
    <s v="2015-12-28"/>
    <n v="35"/>
    <n v="41"/>
    <s v="YANTIAN"/>
    <s v="FOB"/>
    <x v="0"/>
    <n v="0"/>
    <s v="NYKU5949792"/>
    <s v="RAILWAY"/>
    <s v="GDAŃSK"/>
    <s v="1"/>
    <s v="32380/2015/2"/>
    <n v="51"/>
    <s v="SS16"/>
    <s v="BEEKO"/>
    <s v="FCL"/>
    <m/>
    <n v="1"/>
    <n v="1096"/>
    <n v="0"/>
    <n v="0"/>
    <n v="1"/>
    <x v="0"/>
    <n v="12209"/>
    <n v="55"/>
    <x v="0"/>
    <n v="28.6"/>
    <n v="26.4"/>
    <x v="0"/>
    <x v="2"/>
  </r>
  <r>
    <s v="2015-11-17"/>
    <s v="2015-12-22"/>
    <s v="2015-12-28"/>
    <s v="2015-12-28"/>
    <n v="35"/>
    <n v="41"/>
    <s v="YANTIAN"/>
    <s v="FOB"/>
    <x v="0"/>
    <n v="0"/>
    <s v="NYKU9837532"/>
    <s v="RAILWAY"/>
    <s v="GDAŃSK"/>
    <s v="1"/>
    <s v="62864/SS16/1"/>
    <n v="51"/>
    <s v="SS16"/>
    <s v="XIAMEN BESTWAY"/>
    <s v="FCL"/>
    <m/>
    <n v="1"/>
    <n v="1428"/>
    <n v="1"/>
    <n v="0"/>
    <n v="0"/>
    <x v="1"/>
    <n v="9432"/>
    <n v="14.15"/>
    <x v="0"/>
    <n v="7.4"/>
    <n v="6.8"/>
    <x v="1"/>
    <x v="1"/>
  </r>
  <r>
    <s v="2015-11-19"/>
    <s v="2015-12-22"/>
    <s v="2015-12-29"/>
    <s v="2015-12-29"/>
    <n v="33"/>
    <n v="40"/>
    <s v="SHANGHAI"/>
    <s v="FOB"/>
    <x v="0"/>
    <n v="0"/>
    <s v="FSCU4407225,HLXU5414113"/>
    <s v="TRUCK"/>
    <s v="HAMBURG"/>
    <s v="1"/>
    <s v="27355/2015/2"/>
    <n v="51"/>
    <s v="SS16"/>
    <s v="ANHUI XINA"/>
    <s v="FCL"/>
    <m/>
    <n v="1"/>
    <n v="3672"/>
    <n v="0"/>
    <n v="2"/>
    <n v="0"/>
    <x v="0"/>
    <n v="46616"/>
    <n v="106.14"/>
    <x v="0"/>
    <n v="55.2"/>
    <n v="50.9"/>
    <x v="3"/>
    <x v="0"/>
  </r>
  <r>
    <s v="2015-11-19"/>
    <s v="2015-12-29"/>
    <s v="2016-01-05"/>
    <s v="2016-01-05"/>
    <n v="40"/>
    <n v="47"/>
    <s v="CHITTAGONG"/>
    <s v="FOB"/>
    <x v="0"/>
    <n v="1"/>
    <s v="TCKU9683995"/>
    <s v="TRUCK"/>
    <s v="GDAŃSK"/>
    <s v="1"/>
    <s v="20467/2015/11"/>
    <n v="54"/>
    <s v="SS16"/>
    <s v="INNOVATION DESIGN (AGENT)"/>
    <s v="CONSOLIDATION"/>
    <m/>
    <n v="1"/>
    <n v="566"/>
    <n v="0"/>
    <n v="0"/>
    <n v="1"/>
    <x v="0"/>
    <n v="9461"/>
    <n v="13.91"/>
    <x v="1"/>
    <n v="7.2"/>
    <n v="6.7"/>
    <x v="1"/>
    <x v="1"/>
  </r>
  <r>
    <s v="2015-11-19"/>
    <s v="2015-12-29"/>
    <s v="2016-01-05"/>
    <s v="2016-01-05"/>
    <n v="40"/>
    <n v="47"/>
    <s v="CHITTAGONG"/>
    <s v="FOB"/>
    <x v="0"/>
    <n v="1"/>
    <m/>
    <s v="TRUCK"/>
    <s v="GDAŃSK"/>
    <s v="1"/>
    <s v="62092/SS16/2"/>
    <n v="52"/>
    <s v="SS16"/>
    <s v="TRANSFIGURE CLOTHING (AGENT)"/>
    <s v="CONSOLIDATION"/>
    <m/>
    <n v="1"/>
    <n v="5575"/>
    <m/>
    <m/>
    <m/>
    <x v="0"/>
    <n v="94263"/>
    <n v="51.02"/>
    <x v="1"/>
    <n v="26.5"/>
    <n v="24.5"/>
    <x v="2"/>
    <x v="2"/>
  </r>
  <r>
    <s v="2015-11-19"/>
    <s v="2015-12-29"/>
    <s v="2016-01-09"/>
    <s v="2016-01-09"/>
    <n v="40"/>
    <n v="51"/>
    <s v="CHITTAGONG"/>
    <s v="FOB"/>
    <x v="0"/>
    <n v="1"/>
    <s v="FSCU9570976"/>
    <s v="RAILWAY"/>
    <s v="GDAŃSK"/>
    <s v="1"/>
    <s v="19692/2015/1"/>
    <n v="54"/>
    <s v="SS16"/>
    <s v="ZEMTEX EXPORT LTD"/>
    <s v="CONSOLIDATION"/>
    <m/>
    <n v="1"/>
    <n v="486"/>
    <n v="0"/>
    <n v="0"/>
    <n v="1"/>
    <x v="0"/>
    <n v="8950"/>
    <n v="12.66"/>
    <x v="1"/>
    <n v="6.6"/>
    <n v="6.1"/>
    <x v="1"/>
    <x v="1"/>
  </r>
  <r>
    <s v="2015-11-19"/>
    <s v="2015-12-29"/>
    <s v="2016-01-09"/>
    <s v="2016-01-09"/>
    <n v="40"/>
    <n v="51"/>
    <s v="CHITTAGONG"/>
    <s v="FOB"/>
    <x v="0"/>
    <n v="1"/>
    <m/>
    <s v="RAILWAY"/>
    <s v="GDAŃSK"/>
    <s v="1"/>
    <s v="20216/2015/7"/>
    <n v="54"/>
    <s v="SS16"/>
    <s v="FAIR TRADE INT'L (AGENT)"/>
    <s v="CONSOLIDATION"/>
    <m/>
    <n v="1"/>
    <n v="1150"/>
    <m/>
    <m/>
    <m/>
    <x v="0"/>
    <n v="21087"/>
    <n v="36.770000000000003"/>
    <x v="1"/>
    <n v="19.100000000000001"/>
    <n v="17.600000000000001"/>
    <x v="2"/>
    <x v="2"/>
  </r>
  <r>
    <s v="2015-11-19"/>
    <s v="2015-12-29"/>
    <s v="2016-01-09"/>
    <s v="2016-01-09"/>
    <n v="40"/>
    <n v="51"/>
    <s v="CHITTAGONG"/>
    <s v="FOB"/>
    <x v="0"/>
    <n v="1"/>
    <m/>
    <s v="RAILWAY"/>
    <s v="GDAŃSK"/>
    <s v="1"/>
    <s v="20376/2015/16"/>
    <n v="54"/>
    <s v="SS16"/>
    <s v="TRANSFIGURE CLOTHING (AGENT)"/>
    <s v="CONSOLIDATION"/>
    <m/>
    <n v="1"/>
    <n v="225"/>
    <m/>
    <m/>
    <m/>
    <x v="0"/>
    <n v="4755"/>
    <n v="6.85"/>
    <x v="1"/>
    <n v="3.6"/>
    <n v="3.3"/>
    <x v="1"/>
    <x v="1"/>
  </r>
  <r>
    <s v="2015-11-19"/>
    <s v="2015-12-29"/>
    <s v="2016-01-09"/>
    <s v="2016-01-09"/>
    <n v="40"/>
    <n v="51"/>
    <s v="CHITTAGONG"/>
    <s v="FOB"/>
    <x v="0"/>
    <n v="1"/>
    <s v="GESU6303380"/>
    <s v="RAILWAY"/>
    <s v="GDAŃSK"/>
    <s v="1"/>
    <s v="20376/2015/17"/>
    <n v="54"/>
    <s v="SS16"/>
    <s v="TRANSFIGURE CLOTHING (AGENT)"/>
    <s v="CONSOLIDATION"/>
    <m/>
    <n v="1"/>
    <n v="759"/>
    <n v="0"/>
    <n v="0"/>
    <n v="1"/>
    <x v="0"/>
    <n v="13074"/>
    <n v="10.130000000000001"/>
    <x v="1"/>
    <n v="5.3"/>
    <n v="4.9000000000000004"/>
    <x v="1"/>
    <x v="1"/>
  </r>
  <r>
    <s v="2015-11-19"/>
    <s v="2015-12-29"/>
    <s v="2016-01-09"/>
    <s v="2016-01-09"/>
    <n v="40"/>
    <n v="51"/>
    <s v="CHITTAGONG"/>
    <s v="FOB"/>
    <x v="0"/>
    <n v="1"/>
    <m/>
    <s v="RAILWAY"/>
    <s v="GDAŃSK"/>
    <s v="1"/>
    <s v="20998/2015/2"/>
    <n v="54"/>
    <s v="SS16"/>
    <s v="TEXZAM INTERNATIONAL (AGENT)"/>
    <s v="CONSOLIDATION"/>
    <m/>
    <n v="1"/>
    <n v="1464"/>
    <m/>
    <m/>
    <m/>
    <x v="0"/>
    <n v="22520"/>
    <n v="25.9"/>
    <x v="1"/>
    <n v="13.5"/>
    <n v="12.4"/>
    <x v="1"/>
    <x v="1"/>
  </r>
  <r>
    <s v="2015-11-19"/>
    <s v="2015-12-29"/>
    <s v="2016-01-09"/>
    <s v="2016-01-09"/>
    <n v="40"/>
    <n v="51"/>
    <s v="CHITTAGONG"/>
    <s v="FOB"/>
    <x v="0"/>
    <n v="1"/>
    <m/>
    <s v="RAILWAY"/>
    <s v="GDAŃSK"/>
    <s v="1"/>
    <s v="22847/2015/5"/>
    <n v="54"/>
    <s v="SS16"/>
    <s v="FASHIONTEX (AGENT)"/>
    <s v="CONSOLIDATION"/>
    <m/>
    <n v="1"/>
    <n v="1158"/>
    <m/>
    <m/>
    <m/>
    <x v="0"/>
    <n v="15536"/>
    <n v="16.46"/>
    <x v="1"/>
    <n v="8.6"/>
    <n v="7.9"/>
    <x v="1"/>
    <x v="1"/>
  </r>
  <r>
    <s v="2015-11-19"/>
    <s v="2015-12-29"/>
    <s v="2016-01-09"/>
    <s v="2016-01-09"/>
    <n v="40"/>
    <n v="51"/>
    <s v="CHITTAGONG"/>
    <s v="FOB"/>
    <x v="0"/>
    <n v="1"/>
    <s v="HLXU8603609"/>
    <s v="RAILWAY"/>
    <s v="GDAŃSK"/>
    <s v="1"/>
    <s v="20222/2015/2"/>
    <n v="54"/>
    <s v="SS16"/>
    <s v="FASHIONTEX (AGENT)"/>
    <s v="CONSOLIDATION"/>
    <m/>
    <n v="1"/>
    <n v="864"/>
    <n v="0"/>
    <n v="0"/>
    <n v="1"/>
    <x v="0"/>
    <n v="12711"/>
    <n v="18.13"/>
    <x v="1"/>
    <n v="9.4"/>
    <n v="8.6999999999999993"/>
    <x v="1"/>
    <x v="1"/>
  </r>
  <r>
    <s v="2015-11-19"/>
    <s v="2015-12-29"/>
    <s v="2016-01-09"/>
    <s v="2016-01-09"/>
    <n v="40"/>
    <n v="51"/>
    <s v="CHITTAGONG"/>
    <s v="FOB"/>
    <x v="0"/>
    <n v="1"/>
    <m/>
    <s v="RAILWAY"/>
    <s v="GDAŃSK"/>
    <s v="1"/>
    <s v="20376/2015/15"/>
    <n v="54"/>
    <s v="SS16"/>
    <s v="TRANSFIGURE CLOTHING (AGENT)"/>
    <s v="CONSOLIDATION"/>
    <m/>
    <n v="1"/>
    <n v="293"/>
    <m/>
    <m/>
    <m/>
    <x v="0"/>
    <n v="6105"/>
    <n v="5.13"/>
    <x v="1"/>
    <n v="2.7"/>
    <n v="2.5"/>
    <x v="1"/>
    <x v="1"/>
  </r>
  <r>
    <s v="2015-11-19"/>
    <s v="2015-12-29"/>
    <s v="2016-01-09"/>
    <s v="2016-01-09"/>
    <n v="40"/>
    <n v="51"/>
    <s v="CHITTAGONG"/>
    <s v="FOB"/>
    <x v="0"/>
    <n v="1"/>
    <m/>
    <s v="RAILWAY"/>
    <s v="GDAŃSK"/>
    <s v="1"/>
    <s v="20376/2015/2"/>
    <n v="54"/>
    <s v="SS16"/>
    <s v="TRANSFIGURE CLOTHING (AGENT)"/>
    <s v="CONSOLIDATION"/>
    <m/>
    <n v="1"/>
    <n v="2346"/>
    <m/>
    <m/>
    <m/>
    <x v="0"/>
    <n v="46922"/>
    <n v="28.45"/>
    <x v="1"/>
    <n v="14.8"/>
    <n v="13.7"/>
    <x v="2"/>
    <x v="1"/>
  </r>
  <r>
    <s v="2015-11-19"/>
    <s v="2015-12-29"/>
    <s v="2016-01-09"/>
    <s v="2016-01-09"/>
    <n v="40"/>
    <n v="51"/>
    <s v="CHITTAGONG"/>
    <s v="FOB"/>
    <x v="0"/>
    <n v="1"/>
    <m/>
    <s v="RAILWAY"/>
    <s v="GDAŃSK"/>
    <s v="1"/>
    <s v="20998/2015/5"/>
    <n v="54"/>
    <s v="SS16"/>
    <s v="TEXZAM INTERNATIONAL (AGENT)"/>
    <s v="CONSOLIDATION"/>
    <m/>
    <n v="1"/>
    <n v="235"/>
    <m/>
    <m/>
    <m/>
    <x v="0"/>
    <n v="3902"/>
    <n v="12.63"/>
    <x v="1"/>
    <n v="6.6"/>
    <n v="6.1"/>
    <x v="1"/>
    <x v="1"/>
  </r>
  <r>
    <s v="2015-11-20"/>
    <s v="2015-12-29"/>
    <s v="2016-01-04"/>
    <s v="2016-01-04"/>
    <n v="39"/>
    <n v="45"/>
    <s v="NINGBO"/>
    <s v="FOB"/>
    <x v="0"/>
    <n v="0"/>
    <s v="CPSU1711876,TGHU4863080"/>
    <s v="RAILWAY"/>
    <s v="GDAŃSK"/>
    <s v="1"/>
    <s v="24125/2015/1"/>
    <n v="54"/>
    <s v="SS16"/>
    <s v="SHAOXING GOLDEN WAVE"/>
    <s v="FCL"/>
    <m/>
    <n v="1"/>
    <n v="2208"/>
    <n v="1"/>
    <n v="1"/>
    <n v="0"/>
    <x v="1"/>
    <n v="35546"/>
    <n v="75.3"/>
    <x v="0"/>
    <n v="39.200000000000003"/>
    <n v="36.1"/>
    <x v="0"/>
    <x v="0"/>
  </r>
  <r>
    <s v="2015-11-20"/>
    <s v="2015-12-29"/>
    <s v="2016-01-04"/>
    <s v="2016-01-04"/>
    <n v="39"/>
    <n v="45"/>
    <s v="SHANGHAI"/>
    <s v="FOB"/>
    <x v="0"/>
    <n v="0"/>
    <s v="CAXU7305638,TGHU4451951"/>
    <s v="RAILWAY"/>
    <s v="GDAŃSK"/>
    <s v="1"/>
    <s v="22034/2015/1"/>
    <n v="54"/>
    <s v="SS16"/>
    <s v="ZHUJI YUANJIN"/>
    <s v="FCL"/>
    <m/>
    <n v="1"/>
    <n v="6389"/>
    <n v="0"/>
    <n v="2"/>
    <n v="0"/>
    <x v="0"/>
    <n v="120138"/>
    <n v="100.27"/>
    <x v="0"/>
    <n v="52.1"/>
    <n v="48.1"/>
    <x v="0"/>
    <x v="0"/>
  </r>
  <r>
    <s v="2015-11-20"/>
    <s v="2015-12-29"/>
    <s v="2016-01-04"/>
    <s v="2016-01-04"/>
    <n v="39"/>
    <n v="45"/>
    <s v="SHANGHAI"/>
    <s v="FOB"/>
    <x v="0"/>
    <n v="0"/>
    <s v="FSCU4841988"/>
    <s v="RAILWAY"/>
    <s v="GDAŃSK"/>
    <s v="1"/>
    <s v="21010/2015/1"/>
    <n v="54"/>
    <s v="SS16"/>
    <s v="HANGZHOU EAST CO LTD"/>
    <s v="FCL"/>
    <m/>
    <n v="1"/>
    <n v="1601"/>
    <n v="0"/>
    <n v="1"/>
    <n v="0"/>
    <x v="2"/>
    <n v="22894"/>
    <n v="38.42"/>
    <x v="0"/>
    <n v="20"/>
    <n v="18.399999999999999"/>
    <x v="2"/>
    <x v="2"/>
  </r>
  <r>
    <s v="2015-11-20"/>
    <s v="2015-12-29"/>
    <s v="2016-01-06"/>
    <s v="2016-01-06"/>
    <n v="39"/>
    <n v="47"/>
    <s v="NINGBO"/>
    <s v="FOB"/>
    <x v="0"/>
    <n v="0"/>
    <s v="HLBU1612448,HLBU1612725,HLXU8001936,TCLU5348790"/>
    <s v="RAILWAY"/>
    <s v="GDAŃSK"/>
    <s v="1"/>
    <s v="21046/2015/2"/>
    <n v="54"/>
    <s v="SS16"/>
    <s v="NINGBO MIAORUI"/>
    <s v="FCL"/>
    <m/>
    <n v="1"/>
    <n v="4723"/>
    <n v="0"/>
    <n v="0"/>
    <n v="4"/>
    <x v="0"/>
    <n v="86270"/>
    <n v="250.16"/>
    <x v="0"/>
    <n v="130.1"/>
    <n v="120.1"/>
    <x v="3"/>
    <x v="3"/>
  </r>
  <r>
    <s v="2015-11-20"/>
    <s v="2016-01-04"/>
    <s v="2016-01-07"/>
    <s v="2016-01-07"/>
    <n v="45"/>
    <n v="48"/>
    <s v="SHANGHAI"/>
    <s v="FOB"/>
    <x v="0"/>
    <n v="0"/>
    <s v="BMOU5628178,CAIU8518404,FCIU8491960"/>
    <s v="TRUCK"/>
    <s v="GDAŃSK"/>
    <s v="1"/>
    <s v="62805/SS16/1"/>
    <n v="52"/>
    <s v="SS16"/>
    <s v="SUZHOU QINJIAN I/E"/>
    <s v="FCL"/>
    <m/>
    <n v="1"/>
    <n v="12766"/>
    <n v="0"/>
    <n v="0"/>
    <n v="3"/>
    <x v="0"/>
    <n v="229493"/>
    <n v="170.54"/>
    <x v="0"/>
    <n v="88.7"/>
    <n v="81.900000000000006"/>
    <x v="3"/>
    <x v="3"/>
  </r>
  <r>
    <s v="2015-11-20"/>
    <s v="2016-01-04"/>
    <s v="2016-01-07"/>
    <s v="2016-01-07"/>
    <n v="45"/>
    <n v="48"/>
    <s v="SHANGHAI"/>
    <s v="FOB"/>
    <x v="0"/>
    <n v="1"/>
    <s v="TGHU6229780"/>
    <s v="TRUCK"/>
    <s v="GDYNIA"/>
    <s v="1"/>
    <s v="20456/2015/2"/>
    <n v="54"/>
    <s v="SS16"/>
    <s v="ANHUI GARMENTS I&amp;E"/>
    <s v="CONSOLIDATION"/>
    <m/>
    <n v="1"/>
    <n v="391"/>
    <n v="0"/>
    <n v="0"/>
    <n v="1"/>
    <x v="0"/>
    <n v="5895"/>
    <n v="13.23"/>
    <x v="0"/>
    <n v="6.9"/>
    <n v="6.4"/>
    <x v="1"/>
    <x v="1"/>
  </r>
  <r>
    <s v="2015-11-20"/>
    <s v="2016-01-04"/>
    <s v="2016-01-07"/>
    <s v="2016-01-07"/>
    <n v="45"/>
    <n v="48"/>
    <s v="SHANGHAI"/>
    <s v="FOB"/>
    <x v="0"/>
    <n v="1"/>
    <m/>
    <s v="TRUCK"/>
    <s v="GDYNIA"/>
    <s v="1"/>
    <s v="21782/2015/3"/>
    <n v="54"/>
    <s v="SS16"/>
    <s v="JIANGSU SAINTEK"/>
    <s v="CONSOLIDATION"/>
    <m/>
    <n v="1"/>
    <n v="365"/>
    <m/>
    <m/>
    <m/>
    <x v="0"/>
    <n v="5049"/>
    <n v="12.74"/>
    <x v="0"/>
    <n v="6.6"/>
    <n v="6.1"/>
    <x v="1"/>
    <x v="1"/>
  </r>
  <r>
    <s v="2015-11-20"/>
    <s v="2016-01-04"/>
    <s v="2016-01-07"/>
    <s v="2016-01-07"/>
    <n v="45"/>
    <n v="48"/>
    <s v="SHANGHAI"/>
    <s v="FOB"/>
    <x v="0"/>
    <n v="1"/>
    <m/>
    <s v="TRUCK"/>
    <s v="GDYNIA"/>
    <s v="1"/>
    <s v="21822/2015/1"/>
    <n v="52"/>
    <s v="SS16"/>
    <s v="ZHENJIANG S&amp;C"/>
    <s v="CONSOLIDATION"/>
    <m/>
    <n v="1"/>
    <n v="1295"/>
    <m/>
    <m/>
    <m/>
    <x v="0"/>
    <n v="21480"/>
    <n v="14.05"/>
    <x v="0"/>
    <n v="7.3"/>
    <n v="6.7"/>
    <x v="1"/>
    <x v="1"/>
  </r>
  <r>
    <s v="2015-11-20"/>
    <s v="2016-01-04"/>
    <s v="2016-01-07"/>
    <s v="2016-01-07"/>
    <n v="45"/>
    <n v="48"/>
    <s v="SHANGHAI"/>
    <s v="FOB"/>
    <x v="0"/>
    <n v="1"/>
    <m/>
    <s v="TRUCK"/>
    <s v="GDYNIA"/>
    <s v="1"/>
    <s v="23568/2015/1"/>
    <n v="52"/>
    <s v="SS16"/>
    <s v="BRIGHT SHOW INT.LTD"/>
    <s v="CONSOLIDATION"/>
    <m/>
    <n v="1"/>
    <n v="1275"/>
    <m/>
    <m/>
    <m/>
    <x v="0"/>
    <n v="21499"/>
    <n v="8.66"/>
    <x v="0"/>
    <n v="4.5"/>
    <n v="4.2"/>
    <x v="1"/>
    <x v="1"/>
  </r>
  <r>
    <s v="2015-11-20"/>
    <s v="2016-01-04"/>
    <s v="2016-01-07"/>
    <s v="2016-01-07"/>
    <n v="45"/>
    <n v="48"/>
    <s v="SHANGHAI"/>
    <s v="FOB"/>
    <x v="0"/>
    <n v="1"/>
    <m/>
    <s v="TRUCK"/>
    <s v="GDYNIA"/>
    <s v="1"/>
    <s v="24451/2015/2"/>
    <n v="52"/>
    <s v="SS16"/>
    <s v="SHANGHAI BOSUN"/>
    <s v="CONSOLIDATION"/>
    <m/>
    <n v="1"/>
    <n v="1538"/>
    <m/>
    <m/>
    <m/>
    <x v="0"/>
    <n v="23518"/>
    <n v="18.25"/>
    <x v="0"/>
    <n v="9.5"/>
    <n v="8.8000000000000007"/>
    <x v="1"/>
    <x v="1"/>
  </r>
  <r>
    <s v="2015-11-20"/>
    <s v="2016-01-04"/>
    <s v="2016-01-08"/>
    <s v="2016-01-08"/>
    <n v="45"/>
    <n v="49"/>
    <s v="SHANGHAI"/>
    <s v="FOB"/>
    <x v="0"/>
    <n v="0"/>
    <s v="DRYU2171860,HLXU6263011,HLXU8184631"/>
    <s v="TRUCK"/>
    <s v="GDAŃSK"/>
    <s v="1"/>
    <s v="19960/2015/2"/>
    <n v="54"/>
    <s v="SS16"/>
    <s v="SUMEC TEXTILE"/>
    <s v="FCL"/>
    <m/>
    <n v="1"/>
    <n v="4910"/>
    <n v="1"/>
    <n v="0"/>
    <n v="2"/>
    <x v="1"/>
    <n v="53556"/>
    <n v="139.56"/>
    <x v="0"/>
    <n v="72.599999999999994"/>
    <n v="67"/>
    <x v="3"/>
    <x v="3"/>
  </r>
  <r>
    <s v="2015-11-21"/>
    <s v="2015-12-29"/>
    <s v="2016-01-07"/>
    <s v="2016-01-07"/>
    <n v="38"/>
    <n v="47"/>
    <s v="CHITTAGONG"/>
    <s v="FOB"/>
    <x v="0"/>
    <n v="1"/>
    <s v="HLXU842450"/>
    <s v="RAILWAY"/>
    <s v="GDAŃSK"/>
    <s v="1"/>
    <s v="20228/2015/1"/>
    <n v="54"/>
    <s v="SS16"/>
    <s v="BONDED FASHION LTD."/>
    <s v="CONSOLIDATION"/>
    <m/>
    <n v="1"/>
    <n v="1559"/>
    <n v="0"/>
    <n v="0"/>
    <n v="1"/>
    <x v="0"/>
    <n v="30034"/>
    <n v="49.07"/>
    <x v="1"/>
    <n v="25.5"/>
    <n v="23.6"/>
    <x v="2"/>
    <x v="2"/>
  </r>
  <r>
    <s v="2015-11-21"/>
    <s v="2015-12-29"/>
    <s v="2016-01-07"/>
    <s v="2016-01-07"/>
    <n v="38"/>
    <n v="47"/>
    <s v="CHITTAGONG"/>
    <s v="FOB"/>
    <x v="0"/>
    <n v="1"/>
    <m/>
    <s v="RAILWAY"/>
    <s v="GDAŃSK"/>
    <s v="1"/>
    <s v="22847/2015/1"/>
    <n v="54"/>
    <s v="SS16"/>
    <s v="FASHIONTEX (AGENT)"/>
    <s v="CONSOLIDATION"/>
    <m/>
    <n v="1"/>
    <n v="1259"/>
    <m/>
    <m/>
    <m/>
    <x v="0"/>
    <n v="18762"/>
    <n v="16.47"/>
    <x v="1"/>
    <n v="8.6"/>
    <n v="7.9"/>
    <x v="1"/>
    <x v="1"/>
  </r>
  <r>
    <s v="2015-11-21"/>
    <s v="2015-12-29"/>
    <s v="2016-01-09"/>
    <s v="2016-01-09"/>
    <n v="38"/>
    <n v="49"/>
    <s v="CHITTAGONG"/>
    <s v="FOB"/>
    <x v="0"/>
    <n v="1"/>
    <s v="GESU6410882"/>
    <s v="RAILWAY"/>
    <s v="GDAŃSK"/>
    <s v="1"/>
    <s v="20231/2015/8"/>
    <n v="54"/>
    <s v="SS16"/>
    <s v="SHUDDHO MODEHAUS (AGENT)"/>
    <s v="CONSOLIDATION"/>
    <m/>
    <n v="1"/>
    <n v="793"/>
    <n v="0"/>
    <n v="0"/>
    <n v="1"/>
    <x v="0"/>
    <n v="12294"/>
    <n v="19.03"/>
    <x v="1"/>
    <n v="9.9"/>
    <n v="9.1"/>
    <x v="1"/>
    <x v="1"/>
  </r>
  <r>
    <s v="2015-11-21"/>
    <s v="2015-12-29"/>
    <s v="2016-01-09"/>
    <s v="2016-01-09"/>
    <n v="38"/>
    <n v="49"/>
    <s v="CHITTAGONG"/>
    <s v="FOB"/>
    <x v="0"/>
    <n v="1"/>
    <m/>
    <s v="RAILWAY"/>
    <s v="GDAŃSK"/>
    <s v="1"/>
    <s v="20467/2015/12"/>
    <n v="54"/>
    <s v="SS16"/>
    <s v="INNOVATION DESIGN (AGENT)"/>
    <s v="CONSOLIDATION"/>
    <m/>
    <n v="1"/>
    <n v="1339"/>
    <m/>
    <m/>
    <m/>
    <x v="0"/>
    <n v="20240"/>
    <n v="26.25"/>
    <x v="1"/>
    <n v="13.7"/>
    <n v="12.6"/>
    <x v="1"/>
    <x v="1"/>
  </r>
  <r>
    <s v="2015-11-21"/>
    <s v="2015-12-29"/>
    <s v="2016-01-09"/>
    <s v="2016-01-09"/>
    <n v="38"/>
    <n v="49"/>
    <s v="CHITTAGONG"/>
    <s v="FOB"/>
    <x v="0"/>
    <n v="1"/>
    <m/>
    <s v="RAILWAY"/>
    <s v="GDAŃSK"/>
    <s v="1"/>
    <s v="20998/2015/4"/>
    <n v="54"/>
    <s v="SS16"/>
    <s v="TEXZAM INTERNATIONAL (AGENT)"/>
    <s v="CONSOLIDATION"/>
    <m/>
    <n v="1"/>
    <n v="441"/>
    <m/>
    <m/>
    <m/>
    <x v="0"/>
    <n v="6689"/>
    <n v="13.33"/>
    <x v="1"/>
    <n v="6.9"/>
    <n v="6.4"/>
    <x v="1"/>
    <x v="1"/>
  </r>
  <r>
    <s v="2015-11-21"/>
    <s v="2016-01-07"/>
    <s v="2016-01-18"/>
    <s v="2016-01-18"/>
    <n v="47"/>
    <n v="58"/>
    <s v="XIAMEN"/>
    <s v="FOB"/>
    <x v="0"/>
    <n v="1"/>
    <s v="LCL"/>
    <s v="TRUCK"/>
    <s v="HAMBURG"/>
    <s v="1"/>
    <s v="26227/2015/1"/>
    <n v="54"/>
    <s v="SS16"/>
    <s v="XIAMEN S.M.D.X"/>
    <s v="LCL"/>
    <m/>
    <n v="1"/>
    <n v="210"/>
    <n v="0"/>
    <n v="0"/>
    <n v="0"/>
    <x v="0"/>
    <n v="3662"/>
    <n v="4.37"/>
    <x v="0"/>
    <n v="2.2999999999999998"/>
    <n v="2.1"/>
    <x v="1"/>
    <x v="1"/>
  </r>
  <r>
    <s v="2015-11-22"/>
    <s v="2015-12-27"/>
    <s v="2015-12-30"/>
    <s v="2015-12-30"/>
    <n v="35"/>
    <n v="38"/>
    <s v="TUTICORIN"/>
    <s v="FOB"/>
    <x v="0"/>
    <n v="1"/>
    <s v="TTNU4862486"/>
    <s v="TRUCK"/>
    <s v="GDYNIA"/>
    <s v="1"/>
    <s v="21025/2015/1"/>
    <n v="54"/>
    <s v="SS16"/>
    <s v="KARTHIKAI TEXTILE"/>
    <s v="CONSOLIDATION"/>
    <m/>
    <n v="1"/>
    <n v="476"/>
    <n v="0"/>
    <n v="1"/>
    <n v="0"/>
    <x v="2"/>
    <n v="10378"/>
    <n v="11.54"/>
    <x v="2"/>
    <n v="6"/>
    <n v="5.5"/>
    <x v="1"/>
    <x v="1"/>
  </r>
  <r>
    <s v="2015-11-22"/>
    <s v="2015-12-27"/>
    <s v="2015-12-30"/>
    <s v="2015-12-30"/>
    <n v="35"/>
    <n v="38"/>
    <s v="TUTICORIN"/>
    <s v="FOB"/>
    <x v="0"/>
    <n v="1"/>
    <m/>
    <s v="TRUCK"/>
    <s v="GDYNIA"/>
    <s v="1"/>
    <s v="24094/2015/2"/>
    <n v="54"/>
    <s v="SS16"/>
    <s v="SANTEX INC"/>
    <s v="CONSOLIDATION"/>
    <m/>
    <n v="1"/>
    <n v="666"/>
    <m/>
    <m/>
    <m/>
    <x v="0"/>
    <n v="12443"/>
    <n v="23.6"/>
    <x v="2"/>
    <n v="12.3"/>
    <n v="11.3"/>
    <x v="1"/>
    <x v="1"/>
  </r>
  <r>
    <s v="2015-11-25"/>
    <s v="2015-12-29"/>
    <s v="2016-01-04"/>
    <s v="2016-01-04"/>
    <n v="34"/>
    <n v="40"/>
    <s v="YANTIAN"/>
    <s v="FOB"/>
    <x v="0"/>
    <n v="0"/>
    <s v="NYKU8471747"/>
    <s v="RAILWAY"/>
    <s v="GDAŃSK"/>
    <s v="1"/>
    <s v="32380/2015/7"/>
    <n v="51"/>
    <s v="SS16"/>
    <s v="BEEKO"/>
    <s v="FCL"/>
    <m/>
    <n v="1"/>
    <n v="1090"/>
    <n v="0"/>
    <n v="1"/>
    <n v="0"/>
    <x v="2"/>
    <n v="12965"/>
    <n v="48.35"/>
    <x v="0"/>
    <n v="25.1"/>
    <n v="23.2"/>
    <x v="2"/>
    <x v="2"/>
  </r>
  <r>
    <s v="2015-11-25"/>
    <s v="2015-12-29"/>
    <s v="2016-01-07"/>
    <s v="2016-01-07"/>
    <n v="34"/>
    <n v="43"/>
    <s v="YANTIAN"/>
    <s v="FOB"/>
    <x v="0"/>
    <n v="0"/>
    <s v="TTNU5985720"/>
    <s v="RAILWAY"/>
    <s v="GDAŃSK"/>
    <s v="1"/>
    <s v="27228/2015/2"/>
    <n v="51"/>
    <s v="SS16"/>
    <s v="YONGXINGLONG CHILDRE"/>
    <s v="FCL"/>
    <m/>
    <n v="1"/>
    <n v="2347"/>
    <n v="0"/>
    <n v="1"/>
    <n v="0"/>
    <x v="2"/>
    <n v="19791"/>
    <n v="36.9"/>
    <x v="0"/>
    <n v="19.2"/>
    <n v="17.7"/>
    <x v="2"/>
    <x v="2"/>
  </r>
  <r>
    <s v="2015-11-25"/>
    <s v="2016-01-05"/>
    <s v="2016-01-08"/>
    <s v="2016-01-08"/>
    <n v="41"/>
    <n v="44"/>
    <s v="CHITTAGONG"/>
    <s v="FOB"/>
    <x v="0"/>
    <n v="1"/>
    <s v="HLXU3251613"/>
    <s v="TRUCK"/>
    <s v="GDAŃSK"/>
    <s v="1"/>
    <s v="20808/2015/10"/>
    <n v="54"/>
    <s v="SS16"/>
    <s v="FASHION WEAR INT'L (AGENT)"/>
    <s v="CONSOLIDATION"/>
    <m/>
    <n v="1"/>
    <n v="530"/>
    <n v="1"/>
    <n v="0"/>
    <n v="0"/>
    <x v="1"/>
    <n v="11762"/>
    <n v="9.73"/>
    <x v="1"/>
    <n v="5.0999999999999996"/>
    <n v="4.7"/>
    <x v="1"/>
    <x v="1"/>
  </r>
  <r>
    <s v="2015-11-25"/>
    <s v="2016-01-05"/>
    <s v="2016-01-08"/>
    <s v="2016-01-08"/>
    <n v="41"/>
    <n v="44"/>
    <s v="CHITTAGONG"/>
    <s v="FOB"/>
    <x v="0"/>
    <n v="1"/>
    <m/>
    <s v="TRUCK"/>
    <s v="GDAŃSK"/>
    <s v="1"/>
    <s v="20998/2015/6"/>
    <n v="54"/>
    <s v="SS16"/>
    <s v="TEXZAM INTERNATIONAL (AGENT)"/>
    <s v="CONSOLIDATION"/>
    <m/>
    <n v="1"/>
    <n v="282"/>
    <m/>
    <m/>
    <m/>
    <x v="0"/>
    <n v="3440"/>
    <n v="4.26"/>
    <x v="1"/>
    <n v="2.2000000000000002"/>
    <n v="2"/>
    <x v="1"/>
    <x v="1"/>
  </r>
  <r>
    <s v="2015-11-25"/>
    <s v="2016-01-05"/>
    <s v="2016-01-08"/>
    <s v="2016-01-08"/>
    <n v="41"/>
    <n v="44"/>
    <s v="CHITTAGONG"/>
    <s v="FOB"/>
    <x v="0"/>
    <n v="1"/>
    <m/>
    <s v="TRUCK"/>
    <s v="GDAŃSK"/>
    <s v="1"/>
    <s v="21146/2015/1"/>
    <n v="54"/>
    <s v="SS16"/>
    <s v="N.T.APPARELS LTD."/>
    <s v="CONSOLIDATION"/>
    <m/>
    <n v="1"/>
    <n v="836"/>
    <m/>
    <m/>
    <m/>
    <x v="0"/>
    <n v="13341"/>
    <n v="12.96"/>
    <x v="1"/>
    <n v="6.7"/>
    <n v="6.2"/>
    <x v="1"/>
    <x v="1"/>
  </r>
  <r>
    <s v="2015-11-25"/>
    <s v="2016-01-05"/>
    <s v="2016-01-08"/>
    <s v="2016-01-08"/>
    <n v="41"/>
    <n v="44"/>
    <s v="CHITTAGONG"/>
    <s v="FOB"/>
    <x v="0"/>
    <n v="1"/>
    <s v="TGHU8413380"/>
    <s v="TRUCK"/>
    <s v="GDAŃSK"/>
    <s v="1"/>
    <s v="22075/2015/1"/>
    <n v="54"/>
    <s v="SS16"/>
    <s v="DAZ INTERNATIONAL (AGENT)"/>
    <s v="CONSOLIDATION"/>
    <m/>
    <n v="1"/>
    <n v="582"/>
    <n v="0"/>
    <n v="0"/>
    <n v="1"/>
    <x v="0"/>
    <n v="7469"/>
    <n v="5.44"/>
    <x v="1"/>
    <n v="2.8"/>
    <n v="2.6"/>
    <x v="1"/>
    <x v="1"/>
  </r>
  <r>
    <s v="2015-11-25"/>
    <s v="2016-01-05"/>
    <s v="2016-01-08"/>
    <s v="2016-01-08"/>
    <n v="41"/>
    <n v="44"/>
    <s v="CHITTAGONG"/>
    <s v="FOB"/>
    <x v="0"/>
    <n v="1"/>
    <m/>
    <s v="TRUCK"/>
    <s v="GDAŃSK"/>
    <s v="1"/>
    <s v="61828/SS16/1"/>
    <n v="52"/>
    <s v="SS16"/>
    <s v="FASHION WEAR INT'L (AGENT)"/>
    <s v="CONSOLIDATION"/>
    <m/>
    <n v="1"/>
    <n v="4036"/>
    <m/>
    <m/>
    <m/>
    <x v="0"/>
    <n v="68391"/>
    <n v="48.76"/>
    <x v="1"/>
    <n v="25.4"/>
    <n v="23.4"/>
    <x v="2"/>
    <x v="2"/>
  </r>
  <r>
    <s v="2015-11-25"/>
    <s v="2016-01-11"/>
    <s v="2016-01-14"/>
    <s v="2016-01-14"/>
    <n v="47"/>
    <n v="50"/>
    <s v="XIAMEN"/>
    <s v="FOB"/>
    <x v="0"/>
    <n v="0"/>
    <s v="CLHU3337050,HLXU5015598"/>
    <s v="RAILWAY"/>
    <s v="GDAŃSK"/>
    <s v="1"/>
    <s v="29610/2015/2"/>
    <n v="51"/>
    <s v="SS16"/>
    <s v="XIAMEN OCEAN IMP."/>
    <s v="FCL"/>
    <m/>
    <n v="1"/>
    <n v="2078"/>
    <n v="1"/>
    <n v="1"/>
    <n v="0"/>
    <x v="1"/>
    <n v="14445"/>
    <n v="76.78"/>
    <x v="0"/>
    <n v="39.9"/>
    <n v="36.9"/>
    <x v="0"/>
    <x v="0"/>
  </r>
  <r>
    <s v="2015-11-25"/>
    <s v="2016-01-11"/>
    <s v="2016-01-15"/>
    <s v="2016-01-15"/>
    <n v="47"/>
    <n v="51"/>
    <s v="XIAMEN"/>
    <s v="FOB"/>
    <x v="0"/>
    <n v="0"/>
    <s v="HLXU5219610"/>
    <s v="RAILWAY"/>
    <s v="GDAŃSK"/>
    <s v="1"/>
    <s v="20336/2015/9"/>
    <n v="54"/>
    <s v="SS16"/>
    <s v="QUANZHOU CEREALS O&amp;F"/>
    <s v="FCL"/>
    <m/>
    <n v="1"/>
    <n v="2379"/>
    <n v="0"/>
    <n v="1"/>
    <n v="0"/>
    <x v="2"/>
    <n v="37491"/>
    <n v="52.02"/>
    <x v="0"/>
    <n v="27.1"/>
    <n v="25"/>
    <x v="2"/>
    <x v="2"/>
  </r>
  <r>
    <s v="2015-11-25"/>
    <s v="2016-01-11"/>
    <s v="2016-01-15"/>
    <s v="2016-01-15"/>
    <n v="47"/>
    <n v="51"/>
    <s v="XIAMEN"/>
    <s v="FOB"/>
    <x v="0"/>
    <n v="0"/>
    <s v="ITAU4199022,TGHU4493480"/>
    <s v="RAILWAY"/>
    <s v="GDAŃSK"/>
    <s v="1"/>
    <s v="62948/SS16/1"/>
    <n v="52"/>
    <s v="SS16"/>
    <s v="JIUJIANG DANNIER KNITTING CO."/>
    <s v="FCL"/>
    <m/>
    <n v="1"/>
    <n v="5781"/>
    <n v="0"/>
    <n v="2"/>
    <n v="0"/>
    <x v="0"/>
    <n v="108327"/>
    <n v="100.16"/>
    <x v="0"/>
    <n v="52.1"/>
    <n v="48.1"/>
    <x v="0"/>
    <x v="0"/>
  </r>
  <r>
    <s v="2015-11-25"/>
    <s v="2016-01-11"/>
    <s v="2016-01-15"/>
    <s v="2016-01-15"/>
    <n v="47"/>
    <n v="51"/>
    <s v="XIAMEN"/>
    <s v="FOB"/>
    <x v="0"/>
    <n v="0"/>
    <s v="TCLU2829540"/>
    <s v="RAILWAY"/>
    <s v="GDAŃSK"/>
    <s v="1"/>
    <s v="20336/2015/2"/>
    <n v="54"/>
    <s v="SS16"/>
    <s v="QUANZHOU CEREALS O&amp;F"/>
    <s v="FCL"/>
    <m/>
    <n v="1"/>
    <n v="1088"/>
    <n v="1"/>
    <n v="0"/>
    <n v="0"/>
    <x v="1"/>
    <n v="16849"/>
    <n v="21.11"/>
    <x v="0"/>
    <n v="11"/>
    <n v="10.1"/>
    <x v="1"/>
    <x v="1"/>
  </r>
  <r>
    <s v="2015-11-27"/>
    <s v="2015-12-27"/>
    <s v="2015-12-31"/>
    <s v="2015-12-31"/>
    <n v="30"/>
    <n v="34"/>
    <s v="TUTICORIN"/>
    <s v="FOB"/>
    <x v="0"/>
    <n v="0"/>
    <s v="HLXU3268745"/>
    <s v="TRUCK"/>
    <s v="GDYNIA"/>
    <s v="1"/>
    <s v="20214/2015/8"/>
    <n v="54"/>
    <s v="SS16"/>
    <s v="LICHEE APPAREL (AGENT)"/>
    <s v="FCL"/>
    <m/>
    <n v="1"/>
    <n v="756"/>
    <n v="1"/>
    <n v="0"/>
    <n v="0"/>
    <x v="1"/>
    <n v="14758"/>
    <n v="18.37"/>
    <x v="2"/>
    <n v="9.6"/>
    <n v="8.8000000000000007"/>
    <x v="1"/>
    <x v="1"/>
  </r>
  <r>
    <s v="2015-11-27"/>
    <s v="2016-01-02"/>
    <s v="2016-01-14"/>
    <s v="2016-01-14"/>
    <n v="36"/>
    <n v="48"/>
    <s v="SHANGHAI"/>
    <s v="FOB"/>
    <x v="0"/>
    <n v="1"/>
    <s v="LCL"/>
    <s v="TRUCK"/>
    <s v="HAMBURG"/>
    <s v="1"/>
    <s v="19960/2015/5"/>
    <n v="54"/>
    <s v="SS16"/>
    <s v="SUMEC TEXTILE"/>
    <s v="LCL"/>
    <m/>
    <n v="1"/>
    <n v="302"/>
    <n v="0"/>
    <n v="0"/>
    <n v="0"/>
    <x v="0"/>
    <n v="3226"/>
    <n v="13"/>
    <x v="0"/>
    <n v="6.8"/>
    <n v="6.2"/>
    <x v="1"/>
    <x v="1"/>
  </r>
  <r>
    <s v="2015-11-27"/>
    <s v="2016-01-03"/>
    <s v="2016-01-14"/>
    <s v="2016-01-14"/>
    <n v="37"/>
    <n v="48"/>
    <s v="SHANGHAI"/>
    <s v="FOB"/>
    <x v="0"/>
    <n v="1"/>
    <s v="LCL"/>
    <s v="TRUCK"/>
    <s v="HAMBURG"/>
    <s v="1"/>
    <s v="20456/2015/3"/>
    <n v="54"/>
    <s v="SS16"/>
    <s v="ANHUI GARMENTS I&amp;E"/>
    <s v="LCL"/>
    <m/>
    <n v="1"/>
    <n v="220"/>
    <n v="0"/>
    <n v="0"/>
    <n v="0"/>
    <x v="0"/>
    <n v="3383"/>
    <n v="8.68"/>
    <x v="0"/>
    <n v="4.5"/>
    <n v="4.2"/>
    <x v="1"/>
    <x v="1"/>
  </r>
  <r>
    <s v="2015-11-27"/>
    <s v="2016-01-05"/>
    <s v="2016-01-08"/>
    <s v="2016-01-08"/>
    <n v="39"/>
    <n v="42"/>
    <s v="SHANGHAI"/>
    <s v="FOB"/>
    <x v="0"/>
    <n v="0"/>
    <s v="TCNU7102720"/>
    <s v="TRUCK"/>
    <s v="GDAŃSK"/>
    <s v="1"/>
    <s v="61545/SS16/1"/>
    <n v="52"/>
    <s v="SS16"/>
    <s v="EUMETEX COMPANY"/>
    <s v="FCL"/>
    <m/>
    <n v="1"/>
    <n v="2742"/>
    <n v="0"/>
    <n v="0"/>
    <n v="1"/>
    <x v="0"/>
    <n v="54164"/>
    <n v="59.13"/>
    <x v="0"/>
    <n v="30.7"/>
    <n v="28.4"/>
    <x v="0"/>
    <x v="0"/>
  </r>
  <r>
    <s v="2015-11-28"/>
    <s v="2016-01-05"/>
    <s v="2016-01-08"/>
    <s v="2016-01-08"/>
    <n v="38"/>
    <n v="41"/>
    <s v="CHITTAGONG"/>
    <s v="FOB"/>
    <x v="0"/>
    <n v="1"/>
    <s v="GESU6297903"/>
    <s v="TRUCK"/>
    <s v="GDAŃSK"/>
    <s v="1"/>
    <s v="20467/2015/13"/>
    <n v="54"/>
    <s v="SS16"/>
    <s v="INNOVATION DESIGN (AGENT)"/>
    <s v="CONSOLIDATION"/>
    <m/>
    <n v="1"/>
    <n v="1620"/>
    <n v="0"/>
    <n v="0"/>
    <n v="1"/>
    <x v="0"/>
    <n v="25178"/>
    <n v="35.14"/>
    <x v="1"/>
    <n v="18.3"/>
    <n v="16.899999999999999"/>
    <x v="2"/>
    <x v="2"/>
  </r>
  <r>
    <s v="2015-11-28"/>
    <s v="2016-01-05"/>
    <s v="2016-01-08"/>
    <s v="2016-01-08"/>
    <n v="38"/>
    <n v="41"/>
    <s v="CHITTAGONG"/>
    <s v="FOB"/>
    <x v="0"/>
    <n v="1"/>
    <s v="GESU6297903,HLXU6122585"/>
    <s v="TRUCK"/>
    <s v="GDAŃSK"/>
    <s v="1"/>
    <s v="20216/2015/8"/>
    <n v="54"/>
    <s v="SS16"/>
    <s v="FAIR TRADE INT'L (AGENT)"/>
    <s v="CONSOLIDATION"/>
    <m/>
    <n v="1"/>
    <n v="2808"/>
    <n v="0"/>
    <n v="0"/>
    <n v="2"/>
    <x v="0"/>
    <n v="43093"/>
    <n v="81.97"/>
    <x v="1"/>
    <n v="42.6"/>
    <n v="39.299999999999997"/>
    <x v="0"/>
    <x v="0"/>
  </r>
  <r>
    <s v="2015-11-29"/>
    <s v="2016-01-11"/>
    <s v="2016-01-15"/>
    <s v="2016-01-15"/>
    <n v="43"/>
    <n v="47"/>
    <s v="NINGBO"/>
    <s v="FOB"/>
    <x v="0"/>
    <n v="0"/>
    <s v="SEGU5525080"/>
    <s v="RAILWAY"/>
    <s v="GDAŃSK"/>
    <s v="1"/>
    <s v="20632/2015/1"/>
    <n v="54"/>
    <s v="SS16"/>
    <s v="NINGBO JAGOO TRADING"/>
    <s v="FCL"/>
    <m/>
    <n v="1"/>
    <n v="1297"/>
    <n v="0"/>
    <n v="1"/>
    <n v="0"/>
    <x v="2"/>
    <n v="18071"/>
    <n v="46.2"/>
    <x v="0"/>
    <n v="24"/>
    <n v="22.2"/>
    <x v="2"/>
    <x v="2"/>
  </r>
  <r>
    <s v="2015-11-30"/>
    <s v="2015-12-23"/>
    <s v="2016-01-05"/>
    <s v="2016-01-05"/>
    <n v="23"/>
    <n v="36"/>
    <s v="MUMBAI"/>
    <s v="FOB"/>
    <x v="0"/>
    <n v="0"/>
    <s v="GESU5661498"/>
    <s v="TRUCK"/>
    <s v="HAMBURG"/>
    <s v="1"/>
    <s v="20991/2015/6"/>
    <n v="54"/>
    <s v="SS16"/>
    <s v="SANGOTRA FASHIONS"/>
    <s v="FCL"/>
    <m/>
    <n v="1"/>
    <n v="2823"/>
    <n v="0"/>
    <n v="0"/>
    <n v="1"/>
    <x v="0"/>
    <n v="47064"/>
    <n v="64.41"/>
    <x v="2"/>
    <n v="33.5"/>
    <n v="30.9"/>
    <x v="0"/>
    <x v="0"/>
  </r>
  <r>
    <s v="2015-11-30"/>
    <s v="2015-12-23"/>
    <s v="2016-01-05"/>
    <s v="2016-01-05"/>
    <n v="23"/>
    <n v="36"/>
    <s v="MUMBAI"/>
    <s v="FOB"/>
    <x v="0"/>
    <n v="0"/>
    <s v="HLXU8595144"/>
    <s v="TRUCK"/>
    <s v="HAMBURG"/>
    <s v="1"/>
    <s v="20991/2015/2"/>
    <n v="54"/>
    <s v="SS16"/>
    <s v="SANGOTRA FASHIONS"/>
    <s v="FCL"/>
    <m/>
    <n v="1"/>
    <n v="2868"/>
    <n v="0"/>
    <n v="0"/>
    <n v="1"/>
    <x v="0"/>
    <n v="51577"/>
    <n v="66.42"/>
    <x v="2"/>
    <n v="34.5"/>
    <n v="31.9"/>
    <x v="0"/>
    <x v="0"/>
  </r>
  <r>
    <s v="2015-11-30"/>
    <s v="2016-01-01"/>
    <s v="2016-01-07"/>
    <s v="2016-01-07"/>
    <n v="32"/>
    <n v="38"/>
    <s v="NINGBO"/>
    <s v="FOB"/>
    <x v="0"/>
    <n v="0"/>
    <s v="YMLU8263706"/>
    <s v="RAILWAY"/>
    <s v="GDAŃSK"/>
    <s v="1"/>
    <s v="21046/2015/9"/>
    <n v="54"/>
    <s v="SS16"/>
    <s v="NINGBO MIAORUI"/>
    <s v="FCL"/>
    <m/>
    <n v="1"/>
    <n v="1266"/>
    <n v="0"/>
    <n v="0"/>
    <n v="1"/>
    <x v="0"/>
    <n v="23605"/>
    <n v="57.75"/>
    <x v="0"/>
    <n v="30"/>
    <n v="27.7"/>
    <x v="0"/>
    <x v="2"/>
  </r>
  <r>
    <s v="2015-11-30"/>
    <s v="2016-01-04"/>
    <s v="2016-01-14"/>
    <s v="2016-01-14"/>
    <n v="35"/>
    <n v="45"/>
    <s v="NINGBO"/>
    <s v="FOB"/>
    <x v="0"/>
    <n v="1"/>
    <s v="LCL"/>
    <s v="TRUCK"/>
    <s v="HAMBURG"/>
    <s v="1"/>
    <s v="20613/2015/3"/>
    <n v="54"/>
    <s v="SS16"/>
    <s v="VIVID COLOUR"/>
    <s v="LCL"/>
    <m/>
    <n v="1"/>
    <n v="267"/>
    <n v="0"/>
    <n v="0"/>
    <n v="0"/>
    <x v="0"/>
    <n v="4141"/>
    <n v="4.26"/>
    <x v="0"/>
    <n v="2.2000000000000002"/>
    <n v="2"/>
    <x v="1"/>
    <x v="1"/>
  </r>
  <r>
    <s v="2015-11-30"/>
    <s v="2016-01-07"/>
    <s v="2016-01-11"/>
    <s v="2016-01-11"/>
    <n v="38"/>
    <n v="42"/>
    <s v="JAKARTA"/>
    <s v="FOB"/>
    <x v="0"/>
    <n v="0"/>
    <s v="HLXU1239590"/>
    <s v="RAILWAY"/>
    <s v="GDAŃSK"/>
    <s v="1"/>
    <s v="21037/2015/1"/>
    <n v="54"/>
    <s v="SS16"/>
    <s v="PT.MATAHARI SENTOSA"/>
    <s v="FCL"/>
    <m/>
    <n v="1"/>
    <n v="1152"/>
    <n v="1"/>
    <n v="0"/>
    <n v="0"/>
    <x v="1"/>
    <n v="19211"/>
    <n v="20.63"/>
    <x v="3"/>
    <n v="10.7"/>
    <n v="9.9"/>
    <x v="1"/>
    <x v="1"/>
  </r>
  <r>
    <s v="2015-12-01"/>
    <s v="2016-01-09"/>
    <s v="2016-01-15"/>
    <s v="2016-01-15"/>
    <n v="39"/>
    <n v="45"/>
    <s v="XIAMEN"/>
    <s v="FOB"/>
    <x v="0"/>
    <n v="1"/>
    <s v="LCL"/>
    <s v="TRUCK"/>
    <s v="GDAŃSK"/>
    <s v="1"/>
    <s v="20461/2015/1"/>
    <n v="52"/>
    <s v="SS16"/>
    <s v="XIAMEN KINGLAND"/>
    <s v="LCL"/>
    <m/>
    <n v="1"/>
    <n v="21"/>
    <n v="0"/>
    <n v="0"/>
    <n v="0"/>
    <x v="0"/>
    <n v="2040"/>
    <n v="1.76"/>
    <x v="0"/>
    <n v="0.9"/>
    <n v="0.8"/>
    <x v="1"/>
    <x v="1"/>
  </r>
  <r>
    <s v="2015-12-01"/>
    <s v="2016-01-09"/>
    <s v="2016-01-13"/>
    <s v="2016-01-13"/>
    <n v="39"/>
    <n v="43"/>
    <s v="XIAMEN"/>
    <s v="FOB"/>
    <x v="0"/>
    <n v="0"/>
    <s v="MRKU2508247,MSKU0497079,MSKU9933580"/>
    <s v="RAILWAY"/>
    <s v="GDAŃSK"/>
    <s v="1"/>
    <s v="20647/2015/5"/>
    <n v="54"/>
    <s v="SS16"/>
    <s v="XIAMEN KINGLAND"/>
    <s v="FCL"/>
    <m/>
    <n v="1"/>
    <n v="3595"/>
    <n v="0"/>
    <n v="0"/>
    <n v="3"/>
    <x v="0"/>
    <n v="49348"/>
    <n v="169.4"/>
    <x v="0"/>
    <n v="88.1"/>
    <n v="81.3"/>
    <x v="3"/>
    <x v="3"/>
  </r>
  <r>
    <s v="2015-12-01"/>
    <s v="2016-01-09"/>
    <s v="2016-01-13"/>
    <s v="2016-01-13"/>
    <n v="39"/>
    <n v="43"/>
    <s v="XIAMEN"/>
    <s v="FOB"/>
    <x v="0"/>
    <n v="0"/>
    <s v="MRKU3741905,MSKU0818327,PONU8162261"/>
    <s v="RAILWAY"/>
    <s v="GDAŃSK"/>
    <s v="1"/>
    <s v="20647/2015/1"/>
    <n v="54"/>
    <s v="SS16"/>
    <s v="XIAMEN KINGLAND"/>
    <s v="FCL"/>
    <m/>
    <n v="1"/>
    <n v="3374"/>
    <n v="0"/>
    <n v="0"/>
    <n v="3"/>
    <x v="0"/>
    <n v="44145"/>
    <n v="172.84"/>
    <x v="0"/>
    <n v="89.9"/>
    <n v="83"/>
    <x v="3"/>
    <x v="3"/>
  </r>
  <r>
    <s v="2015-12-01"/>
    <s v="2016-01-09"/>
    <s v="2016-01-13"/>
    <s v="2016-01-13"/>
    <n v="39"/>
    <n v="43"/>
    <s v="XIAMEN"/>
    <s v="FOB"/>
    <x v="0"/>
    <n v="0"/>
    <s v="PONU0303105"/>
    <s v="RAILWAY"/>
    <s v="GDAŃSK"/>
    <s v="1"/>
    <s v="20368/2015/2"/>
    <n v="54"/>
    <s v="SS16"/>
    <s v="XIAMEN HALO WORLD"/>
    <s v="FCL"/>
    <m/>
    <n v="1"/>
    <n v="972"/>
    <n v="1"/>
    <n v="0"/>
    <n v="0"/>
    <x v="1"/>
    <n v="16399"/>
    <n v="14.58"/>
    <x v="0"/>
    <n v="7.6"/>
    <n v="7"/>
    <x v="1"/>
    <x v="1"/>
  </r>
  <r>
    <s v="2015-12-01"/>
    <s v="2016-01-09"/>
    <s v="2016-01-14"/>
    <s v="2016-01-14"/>
    <n v="39"/>
    <n v="44"/>
    <s v="CHITTAGONG"/>
    <s v="FOB"/>
    <x v="0"/>
    <n v="1"/>
    <s v="MRKU0220014"/>
    <s v="RAILWAY"/>
    <s v="GDAŃSK"/>
    <s v="1"/>
    <s v="20216/2015/9"/>
    <n v="54"/>
    <s v="SS16"/>
    <s v="FAIR TRADE INT'L (AGENT)"/>
    <s v="CONSOLIDATION"/>
    <m/>
    <n v="1"/>
    <n v="516"/>
    <n v="0"/>
    <n v="1"/>
    <n v="0"/>
    <x v="2"/>
    <n v="8444"/>
    <n v="11.7"/>
    <x v="1"/>
    <n v="6.1"/>
    <n v="5.6"/>
    <x v="1"/>
    <x v="1"/>
  </r>
  <r>
    <s v="2015-12-01"/>
    <s v="2016-01-09"/>
    <s v="2016-01-14"/>
    <s v="2016-01-14"/>
    <n v="39"/>
    <n v="44"/>
    <s v="CHITTAGONG"/>
    <s v="FOB"/>
    <x v="0"/>
    <n v="1"/>
    <m/>
    <s v="RAILWAY"/>
    <s v="GDAŃSK"/>
    <s v="1"/>
    <s v="20231/2015/9"/>
    <n v="54"/>
    <s v="SS16"/>
    <s v="SHUDDHO MODEHAUS (AGENT)"/>
    <s v="CONSOLIDATION"/>
    <m/>
    <n v="1"/>
    <n v="1006"/>
    <m/>
    <m/>
    <m/>
    <x v="0"/>
    <n v="16430"/>
    <n v="20.46"/>
    <x v="1"/>
    <n v="10.6"/>
    <n v="9.8000000000000007"/>
    <x v="1"/>
    <x v="1"/>
  </r>
  <r>
    <s v="2015-12-01"/>
    <s v="2016-01-09"/>
    <s v="2016-01-14"/>
    <s v="2016-01-14"/>
    <n v="39"/>
    <n v="44"/>
    <s v="CHITTAGONG"/>
    <s v="FOB"/>
    <x v="0"/>
    <n v="1"/>
    <m/>
    <s v="RAILWAY"/>
    <s v="GDAŃSK"/>
    <s v="1"/>
    <s v="20808/2015/11"/>
    <n v="54"/>
    <s v="SS16"/>
    <s v="FASHION WEAR INT'L (AGENT)"/>
    <s v="CONSOLIDATION"/>
    <m/>
    <n v="1"/>
    <n v="1052"/>
    <m/>
    <m/>
    <m/>
    <x v="0"/>
    <n v="18138"/>
    <n v="15.04"/>
    <x v="1"/>
    <n v="7.8"/>
    <n v="7.2"/>
    <x v="1"/>
    <x v="1"/>
  </r>
  <r>
    <s v="2015-12-03"/>
    <s v="2016-01-11"/>
    <s v="2016-01-15"/>
    <s v="2016-01-15"/>
    <n v="39"/>
    <n v="43"/>
    <s v="XIAMEN"/>
    <s v="FOB"/>
    <x v="0"/>
    <n v="0"/>
    <s v="HLXU6240612"/>
    <s v="TRUCK"/>
    <s v="HAMBURG"/>
    <s v="1"/>
    <s v="29754/2015/3"/>
    <n v="51"/>
    <s v="SS16"/>
    <s v="BOK CO., LTD."/>
    <s v="FCL"/>
    <m/>
    <n v="1"/>
    <n v="1184"/>
    <n v="0"/>
    <n v="0"/>
    <n v="1"/>
    <x v="0"/>
    <n v="9766"/>
    <n v="55.67"/>
    <x v="0"/>
    <n v="28.9"/>
    <n v="26.7"/>
    <x v="0"/>
    <x v="2"/>
  </r>
  <r>
    <s v="2015-12-03"/>
    <s v="2016-01-12"/>
    <s v="2016-01-19"/>
    <s v="2016-01-19"/>
    <n v="40"/>
    <n v="47"/>
    <s v="XIAMEN"/>
    <s v="FOB"/>
    <x v="0"/>
    <n v="0"/>
    <s v="TCLU5997716"/>
    <s v="RAILWAY"/>
    <s v="GDAŃSK"/>
    <s v="1"/>
    <s v="29754/2015/2"/>
    <n v="51"/>
    <s v="SS16"/>
    <s v="BOK CO., LTD."/>
    <s v="FCL"/>
    <m/>
    <n v="1"/>
    <n v="1465"/>
    <n v="0"/>
    <n v="0"/>
    <n v="1"/>
    <x v="0"/>
    <n v="12657"/>
    <n v="60.83"/>
    <x v="0"/>
    <n v="31.6"/>
    <n v="29.2"/>
    <x v="0"/>
    <x v="0"/>
  </r>
  <r>
    <s v="2015-12-07"/>
    <s v="2016-01-09"/>
    <s v="2016-01-15"/>
    <s v="2016-01-15"/>
    <n v="33"/>
    <n v="39"/>
    <s v="NINGBO"/>
    <s v="FOB"/>
    <x v="0"/>
    <n v="0"/>
    <s v="PONU1712474"/>
    <s v="RAILWAY"/>
    <s v="GDAŃSK"/>
    <s v="1"/>
    <s v="61556/SS16/1"/>
    <n v="52"/>
    <s v="SS16"/>
    <s v="VIVID COLOUR"/>
    <s v="FCL"/>
    <m/>
    <n v="1"/>
    <n v="2188"/>
    <n v="0"/>
    <n v="1"/>
    <n v="0"/>
    <x v="2"/>
    <n v="32602"/>
    <n v="46"/>
    <x v="0"/>
    <n v="23.9"/>
    <n v="22.1"/>
    <x v="2"/>
    <x v="2"/>
  </r>
  <r>
    <s v="2015-12-07"/>
    <s v="2016-01-11"/>
    <s v="2016-01-22"/>
    <s v="2016-01-22"/>
    <n v="35"/>
    <n v="46"/>
    <s v="SHANGHAI"/>
    <s v="FOB"/>
    <x v="0"/>
    <n v="1"/>
    <s v="LCL"/>
    <s v="TRUCK"/>
    <s v="HAMBURG"/>
    <s v="1"/>
    <s v="21782/2015/1"/>
    <n v="54"/>
    <s v="SS16"/>
    <s v="JIANGSU SAINTEK"/>
    <s v="LCL"/>
    <m/>
    <n v="1"/>
    <n v="316"/>
    <n v="0"/>
    <n v="0"/>
    <n v="0"/>
    <x v="0"/>
    <n v="5049"/>
    <n v="12.75"/>
    <x v="0"/>
    <n v="6.6"/>
    <n v="6.1"/>
    <x v="1"/>
    <x v="1"/>
  </r>
  <r>
    <s v="2015-12-09"/>
    <s v="2015-12-11"/>
    <s v="2015-12-17"/>
    <s v="2015-12-17"/>
    <n v="2"/>
    <n v="8"/>
    <s v="DHAKA"/>
    <s v="FOB"/>
    <x v="1"/>
    <n v="1"/>
    <s v="AIR"/>
    <s v="TRUCK"/>
    <s v="ŁÓDŹ"/>
    <s v="1"/>
    <s v="62133/SS16/1"/>
    <n v="54"/>
    <s v="SS16"/>
    <s v="SHUDDHO MODEHAUS (AGENT)"/>
    <s v="AIR"/>
    <n v="1"/>
    <m/>
    <n v="1032"/>
    <n v="0"/>
    <n v="0"/>
    <n v="0"/>
    <x v="0"/>
    <n v="13946"/>
    <n v="21.95"/>
    <x v="1"/>
    <n v="11.4"/>
    <n v="10.5"/>
    <x v="1"/>
    <x v="1"/>
  </r>
  <r>
    <s v="2015-12-09"/>
    <s v="2015-12-14"/>
    <s v="2015-12-17"/>
    <s v="2015-12-17"/>
    <n v="5"/>
    <n v="8"/>
    <s v="ŁÓDŹ"/>
    <s v="DDU"/>
    <x v="1"/>
    <n v="1"/>
    <s v="AIR"/>
    <s v="TRUCK"/>
    <s v="WARSZAWA"/>
    <s v="1"/>
    <s v="21017/2015/1"/>
    <n v="54"/>
    <s v="SS16"/>
    <s v="SEER GLOBAL LTD."/>
    <s v="AIR"/>
    <n v="1"/>
    <m/>
    <n v="391"/>
    <n v="0"/>
    <n v="0"/>
    <n v="0"/>
    <x v="0"/>
    <n v="7443"/>
    <n v="6.89"/>
    <x v="2"/>
    <n v="3.6"/>
    <n v="3.3"/>
    <x v="1"/>
    <x v="1"/>
  </r>
  <r>
    <s v="2015-12-09"/>
    <s v="2016-01-09"/>
    <s v="2016-01-13"/>
    <s v="2016-01-13"/>
    <n v="31"/>
    <n v="35"/>
    <s v="YANTIAN"/>
    <s v="FOB"/>
    <x v="0"/>
    <n v="0"/>
    <s v="MSKU9159956"/>
    <s v="RAILWAY"/>
    <s v="GDAŃSK"/>
    <s v="1"/>
    <s v="32380/2015/3"/>
    <n v="51"/>
    <s v="SS16"/>
    <s v="BEEKO"/>
    <s v="FCL"/>
    <m/>
    <n v="1"/>
    <n v="1205"/>
    <n v="0"/>
    <n v="1"/>
    <n v="0"/>
    <x v="2"/>
    <n v="13053"/>
    <n v="57.47"/>
    <x v="0"/>
    <n v="29.9"/>
    <n v="27.6"/>
    <x v="0"/>
    <x v="2"/>
  </r>
  <r>
    <s v="2015-12-12"/>
    <s v="2015-12-14"/>
    <s v="2015-12-23"/>
    <s v="2015-12-23"/>
    <n v="2"/>
    <n v="11"/>
    <s v="ŁÓDŹ"/>
    <s v="DDU"/>
    <x v="1"/>
    <n v="1"/>
    <s v="AIR"/>
    <s v="TRUCK"/>
    <s v="FRANKFURT"/>
    <s v="1"/>
    <s v="20467/2015/1"/>
    <n v="54"/>
    <s v="SS16"/>
    <s v="INNOVATION DESIGN (AGENT)"/>
    <s v="AIR"/>
    <n v="1"/>
    <m/>
    <n v="822"/>
    <n v="0"/>
    <n v="0"/>
    <n v="0"/>
    <x v="0"/>
    <n v="12568"/>
    <n v="21.38"/>
    <x v="1"/>
    <n v="11.1"/>
    <n v="10.3"/>
    <x v="1"/>
    <x v="1"/>
  </r>
  <r>
    <s v="2015-12-12"/>
    <s v="2015-12-17"/>
    <s v="2015-12-17"/>
    <s v="2015-12-17"/>
    <n v="5"/>
    <n v="5"/>
    <s v="ISTANBUL"/>
    <s v="FCA"/>
    <x v="2"/>
    <n v="0"/>
    <m/>
    <s v="TRUCK"/>
    <s v="ŁÓDŹ"/>
    <s v="1"/>
    <s v="21779/2015/1"/>
    <n v="54"/>
    <s v="SS16"/>
    <s v="FATIH TEKSTIL SANAYI"/>
    <s v="FCL"/>
    <m/>
    <n v="1"/>
    <n v="702"/>
    <n v="0"/>
    <n v="0"/>
    <n v="0"/>
    <x v="0"/>
    <n v="73683"/>
    <n v="50.54"/>
    <x v="4"/>
    <n v="26.3"/>
    <n v="24.3"/>
    <x v="2"/>
    <x v="2"/>
  </r>
  <r>
    <s v="2015-12-13"/>
    <s v="2016-01-14"/>
    <s v="2016-01-22"/>
    <s v="2016-01-22"/>
    <n v="32"/>
    <n v="40"/>
    <s v="SHENZHEN"/>
    <s v="FOB"/>
    <x v="0"/>
    <n v="1"/>
    <s v="LCL"/>
    <s v="TRUCK"/>
    <s v="HAMBURG"/>
    <s v="1"/>
    <s v="35144/2015/3"/>
    <n v="51"/>
    <s v="SS16"/>
    <s v="HANGZHOU JASON TRAD"/>
    <s v="LCL"/>
    <m/>
    <n v="1"/>
    <n v="280"/>
    <n v="0"/>
    <n v="0"/>
    <n v="0"/>
    <x v="0"/>
    <n v="2264"/>
    <n v="10.15"/>
    <x v="0"/>
    <n v="5.3"/>
    <n v="4.9000000000000004"/>
    <x v="1"/>
    <x v="1"/>
  </r>
  <r>
    <s v="2015-12-14"/>
    <s v="2016-01-14"/>
    <s v="2016-01-22"/>
    <s v="2016-01-22"/>
    <n v="31"/>
    <n v="39"/>
    <s v="NINGBO"/>
    <s v="FOB"/>
    <x v="0"/>
    <n v="1"/>
    <s v="LCL"/>
    <s v="TRUCK"/>
    <s v="HAMBURG"/>
    <s v="1"/>
    <s v="35144/2015/1"/>
    <n v="51"/>
    <s v="SS16"/>
    <s v="HANGZHOU JASON TRAD"/>
    <s v="LCL"/>
    <m/>
    <n v="1"/>
    <n v="640"/>
    <n v="0"/>
    <n v="0"/>
    <n v="0"/>
    <x v="0"/>
    <n v="4700"/>
    <n v="8.15"/>
    <x v="0"/>
    <n v="4.2"/>
    <n v="3.9"/>
    <x v="1"/>
    <x v="1"/>
  </r>
  <r>
    <s v="2015-12-14"/>
    <s v="2016-01-15"/>
    <s v="2016-01-20"/>
    <s v="2016-01-20"/>
    <n v="32"/>
    <n v="37"/>
    <s v="NINGBO"/>
    <s v="FOB"/>
    <x v="0"/>
    <n v="0"/>
    <s v="MIEU0054931,MRKU3084652,MSKU6405038,PONU7519035"/>
    <s v="RAILWAY"/>
    <s v="GDAŃSK"/>
    <s v="1"/>
    <s v="21046/2015/3"/>
    <n v="54"/>
    <s v="SS16"/>
    <s v="NINGBO MIAORUI"/>
    <s v="FCL"/>
    <m/>
    <n v="1"/>
    <n v="4911"/>
    <n v="0"/>
    <n v="1"/>
    <n v="3"/>
    <x v="2"/>
    <n v="85928"/>
    <n v="242.59"/>
    <x v="0"/>
    <n v="126.1"/>
    <n v="116.4"/>
    <x v="3"/>
    <x v="3"/>
  </r>
  <r>
    <s v="2015-12-18"/>
    <s v="2015-12-21"/>
    <s v="2015-12-23"/>
    <s v="2015-12-23"/>
    <n v="3"/>
    <n v="5"/>
    <s v="ŁÓDŹ"/>
    <s v="DDU"/>
    <x v="1"/>
    <n v="1"/>
    <s v="AIR"/>
    <s v="TRUCK"/>
    <s v="WARSZAWA"/>
    <s v="1"/>
    <s v="20214/2015/9"/>
    <n v="54"/>
    <s v="SS16"/>
    <s v="LICHEE APPAREL (AGENT)"/>
    <s v="AIR"/>
    <n v="1"/>
    <m/>
    <n v="1322"/>
    <n v="0"/>
    <n v="0"/>
    <n v="0"/>
    <x v="0"/>
    <n v="22566"/>
    <m/>
    <x v="2"/>
    <n v="0"/>
    <n v="0"/>
    <x v="1"/>
    <x v="1"/>
  </r>
  <r>
    <s v="2015-12-18"/>
    <s v="2015-12-22"/>
    <s v="2015-12-31"/>
    <s v="2015-12-31"/>
    <n v="4"/>
    <n v="13"/>
    <s v="ŁÓDŹ"/>
    <s v="DDU"/>
    <x v="1"/>
    <n v="1"/>
    <s v="AIR"/>
    <s v="TRUCK"/>
    <s v="WARSZAWA"/>
    <s v="1"/>
    <s v="20214/2015/10"/>
    <n v="54"/>
    <s v="SS16"/>
    <s v="LICHEE APPAREL (AGENT)"/>
    <s v="AIR"/>
    <n v="1"/>
    <m/>
    <n v="669"/>
    <n v="0"/>
    <n v="0"/>
    <n v="0"/>
    <x v="0"/>
    <n v="11676"/>
    <m/>
    <x v="2"/>
    <n v="0"/>
    <n v="0"/>
    <x v="1"/>
    <x v="1"/>
  </r>
  <r>
    <s v="2015-12-18"/>
    <s v="2016-01-25"/>
    <s v="2016-01-28"/>
    <s v="2016-01-28"/>
    <n v="38"/>
    <n v="41"/>
    <s v="SHANGHAI"/>
    <s v="FOB"/>
    <x v="0"/>
    <n v="0"/>
    <s v="HLXU5113980"/>
    <s v="TRUCK"/>
    <s v="GDAŃSK"/>
    <s v="1"/>
    <s v="23568/2015/2"/>
    <n v="52"/>
    <s v="SS16"/>
    <s v="BRIGHT SHOW INT.LTD"/>
    <s v="FCL"/>
    <m/>
    <n v="1"/>
    <n v="2167"/>
    <n v="0"/>
    <n v="1"/>
    <n v="0"/>
    <x v="2"/>
    <n v="39900"/>
    <n v="44.72"/>
    <x v="0"/>
    <n v="23.3"/>
    <n v="21.5"/>
    <x v="2"/>
    <x v="2"/>
  </r>
  <r>
    <s v="2015-12-19"/>
    <s v="2015-12-22"/>
    <s v="2015-12-23"/>
    <s v="2015-12-23"/>
    <n v="3"/>
    <n v="4"/>
    <s v="ŁÓDŹ"/>
    <s v="DDU"/>
    <x v="1"/>
    <n v="1"/>
    <s v="AIR"/>
    <s v="TRUCK"/>
    <s v="WARSZAWA"/>
    <s v="1"/>
    <s v="26207/2015/1"/>
    <n v="54"/>
    <s v="SS16"/>
    <s v="STYLZ WEAR"/>
    <s v="AIR"/>
    <n v="1"/>
    <m/>
    <n v="268"/>
    <n v="0"/>
    <n v="0"/>
    <n v="0"/>
    <x v="0"/>
    <n v="3311"/>
    <m/>
    <x v="2"/>
    <n v="0"/>
    <n v="0"/>
    <x v="1"/>
    <x v="1"/>
  </r>
  <r>
    <s v="2015-12-19"/>
    <s v="2016-01-10"/>
    <s v="2016-01-14"/>
    <s v="2016-01-14"/>
    <n v="22"/>
    <n v="26"/>
    <s v="TUTICORIN"/>
    <s v="FOB"/>
    <x v="0"/>
    <n v="1"/>
    <s v="MRKU8549496"/>
    <s v="TRUCK"/>
    <s v="HAMBURG"/>
    <s v="1"/>
    <s v="20217/2015/9"/>
    <n v="54"/>
    <s v="SS16"/>
    <s v="BLOOM CLOTHING CO. (AGENT)"/>
    <s v="CONSOLIDATION"/>
    <m/>
    <n v="1"/>
    <n v="531"/>
    <n v="1"/>
    <n v="0"/>
    <n v="0"/>
    <x v="1"/>
    <n v="9414"/>
    <n v="5.15"/>
    <x v="2"/>
    <n v="2.7"/>
    <n v="2.5"/>
    <x v="1"/>
    <x v="1"/>
  </r>
  <r>
    <s v="2015-12-19"/>
    <s v="2016-01-10"/>
    <s v="2016-01-14"/>
    <s v="2016-01-14"/>
    <n v="22"/>
    <n v="26"/>
    <s v="TUTICORIN"/>
    <s v="FOB"/>
    <x v="0"/>
    <n v="1"/>
    <m/>
    <s v="TRUCK"/>
    <s v="HAMBURG"/>
    <s v="1"/>
    <s v="61693/SS16/1"/>
    <n v="52"/>
    <s v="SS16"/>
    <s v="BLOOM CLOTHING CO. (AGENT)"/>
    <s v="CONSOLIDATION"/>
    <m/>
    <n v="1"/>
    <n v="1255"/>
    <m/>
    <m/>
    <m/>
    <x v="0"/>
    <n v="24666"/>
    <n v="11.67"/>
    <x v="2"/>
    <n v="6.1"/>
    <n v="5.6"/>
    <x v="1"/>
    <x v="1"/>
  </r>
  <r>
    <s v="2015-12-19"/>
    <s v="2016-01-10"/>
    <s v="2016-01-14"/>
    <s v="2016-01-14"/>
    <n v="22"/>
    <n v="26"/>
    <s v="TUTICORIN"/>
    <s v="FOB"/>
    <x v="0"/>
    <n v="1"/>
    <m/>
    <s v="TRUCK"/>
    <s v="HAMBURG"/>
    <s v="1"/>
    <s v="61693/SS16/2"/>
    <n v="52"/>
    <s v="SS16"/>
    <s v="BLOOM CLOTHING CO. (AGENT)"/>
    <s v="CONSOLIDATION"/>
    <m/>
    <n v="1"/>
    <n v="767"/>
    <m/>
    <m/>
    <m/>
    <x v="0"/>
    <n v="13010"/>
    <n v="7.51"/>
    <x v="2"/>
    <n v="3.9"/>
    <n v="3.6"/>
    <x v="1"/>
    <x v="1"/>
  </r>
  <r>
    <s v="2015-12-19"/>
    <s v="2016-01-22"/>
    <s v="2016-01-27"/>
    <s v="2016-01-27"/>
    <n v="34"/>
    <n v="39"/>
    <s v="SHANGHAI"/>
    <s v="FOB"/>
    <x v="0"/>
    <n v="0"/>
    <s v="MRKU3199245,MRKU4287340,MSKU9757264"/>
    <s v="RAILWAY"/>
    <s v="GDAŃSK"/>
    <s v="1"/>
    <s v="27355/2015/3"/>
    <n v="51"/>
    <s v="SS16"/>
    <s v="ANHUI XINA"/>
    <s v="FCL"/>
    <m/>
    <n v="1"/>
    <n v="4873"/>
    <n v="0"/>
    <n v="0"/>
    <n v="3"/>
    <x v="0"/>
    <n v="68820"/>
    <n v="190.48"/>
    <x v="0"/>
    <n v="99"/>
    <n v="91.4"/>
    <x v="3"/>
    <x v="3"/>
  </r>
  <r>
    <s v="2015-12-19"/>
    <s v="2016-01-25"/>
    <s v="2016-01-28"/>
    <s v="2016-01-28"/>
    <n v="37"/>
    <n v="40"/>
    <s v="CHITTAGONG"/>
    <s v="FOB"/>
    <x v="0"/>
    <n v="0"/>
    <s v="HLXU8313174"/>
    <s v="TRUCK"/>
    <s v="GDAŃSK"/>
    <s v="1"/>
    <s v="20222/2015/4"/>
    <n v="54"/>
    <s v="SS16"/>
    <s v="FASHIONTEX (AGENT)"/>
    <s v="FCL"/>
    <m/>
    <n v="1"/>
    <n v="1959"/>
    <n v="0"/>
    <n v="0"/>
    <n v="1"/>
    <x v="0"/>
    <n v="45646"/>
    <n v="69.36"/>
    <x v="1"/>
    <n v="36.1"/>
    <n v="33.299999999999997"/>
    <x v="0"/>
    <x v="0"/>
  </r>
  <r>
    <s v="2015-12-19"/>
    <s v="2016-01-25"/>
    <s v="2016-01-29"/>
    <s v="2016-01-29"/>
    <n v="37"/>
    <n v="41"/>
    <s v="CHITTAGONG"/>
    <s v="FOB"/>
    <x v="0"/>
    <n v="1"/>
    <s v="CPSU6401873"/>
    <s v="RAILWAY"/>
    <s v="GDAŃSK"/>
    <s v="1"/>
    <s v="20222/2015/3"/>
    <n v="54"/>
    <s v="SS16"/>
    <s v="FASHIONTEX (AGENT)"/>
    <s v="FCL"/>
    <m/>
    <n v="1"/>
    <n v="1934"/>
    <n v="0"/>
    <n v="0"/>
    <n v="1"/>
    <x v="0"/>
    <n v="43626"/>
    <n v="69.930000000000007"/>
    <x v="1"/>
    <n v="36.4"/>
    <n v="33.6"/>
    <x v="0"/>
    <x v="0"/>
  </r>
  <r>
    <s v="2015-12-19"/>
    <s v="2016-01-25"/>
    <s v="2016-01-29"/>
    <s v="2016-01-29"/>
    <n v="37"/>
    <n v="41"/>
    <s v="CHITTAGONG"/>
    <s v="FOB"/>
    <x v="0"/>
    <n v="1"/>
    <s v="HLXU6216616"/>
    <s v="RAILWAY"/>
    <s v="GDAŃSK"/>
    <s v="1"/>
    <s v="20370/2015/2"/>
    <n v="54"/>
    <s v="SS16"/>
    <s v="SAILOR MOON CLOTHING LTD (AGENT)"/>
    <s v="CONSOLIDATION"/>
    <m/>
    <n v="1"/>
    <n v="401"/>
    <n v="0"/>
    <n v="0"/>
    <n v="1"/>
    <x v="0"/>
    <n v="6101"/>
    <n v="11.47"/>
    <x v="1"/>
    <n v="6"/>
    <n v="5.5"/>
    <x v="1"/>
    <x v="1"/>
  </r>
  <r>
    <s v="2015-12-19"/>
    <s v="2016-01-25"/>
    <s v="2016-01-29"/>
    <s v="2016-01-29"/>
    <n v="37"/>
    <n v="41"/>
    <s v="CHITTAGONG"/>
    <s v="FOB"/>
    <x v="0"/>
    <n v="1"/>
    <m/>
    <s v="RAILWAY"/>
    <s v="GDAŃSK"/>
    <s v="1"/>
    <s v="20467/2015/14"/>
    <n v="54"/>
    <s v="SS16"/>
    <s v="INNOVATION DESIGN (AGENT)"/>
    <s v="CONSOLIDATION"/>
    <m/>
    <n v="1"/>
    <n v="1685"/>
    <m/>
    <m/>
    <m/>
    <x v="0"/>
    <n v="28562"/>
    <n v="44.25"/>
    <x v="1"/>
    <n v="23"/>
    <n v="21.2"/>
    <x v="2"/>
    <x v="2"/>
  </r>
  <r>
    <s v="2015-12-19"/>
    <s v="2016-01-25"/>
    <s v="2016-01-29"/>
    <s v="2016-01-29"/>
    <n v="37"/>
    <n v="41"/>
    <s v="CHITTAGONG"/>
    <s v="FOB"/>
    <x v="0"/>
    <n v="1"/>
    <s v="TCLU8360059"/>
    <s v="RAILWAY"/>
    <s v="GDAŃSK"/>
    <s v="1"/>
    <s v="20808/2015/3"/>
    <n v="54"/>
    <s v="SS16"/>
    <s v="FASHION WEAR INT'L (AGENT)"/>
    <s v="FCL"/>
    <m/>
    <n v="1"/>
    <n v="3598"/>
    <n v="0"/>
    <n v="0"/>
    <n v="1"/>
    <x v="0"/>
    <n v="75859"/>
    <n v="53.22"/>
    <x v="1"/>
    <n v="27.7"/>
    <n v="25.5"/>
    <x v="2"/>
    <x v="2"/>
  </r>
  <r>
    <s v="2015-12-19"/>
    <s v="2016-01-25"/>
    <s v="2016-02-04"/>
    <s v="2016-02-04"/>
    <n v="37"/>
    <n v="47"/>
    <s v="CHITTAGONG"/>
    <s v="FOB"/>
    <x v="0"/>
    <n v="1"/>
    <s v="FCIU8497085"/>
    <s v="RAILWAY"/>
    <s v="GDAŃSK"/>
    <s v="1"/>
    <s v="20228/2015/6"/>
    <n v="54"/>
    <s v="SS16"/>
    <s v="BONDED FASHION LTD."/>
    <s v="CONSOLIDATION"/>
    <m/>
    <n v="1"/>
    <n v="535"/>
    <n v="0"/>
    <n v="0"/>
    <n v="1"/>
    <x v="0"/>
    <n v="10162"/>
    <n v="5.4"/>
    <x v="1"/>
    <n v="2.8"/>
    <n v="2.6"/>
    <x v="1"/>
    <x v="1"/>
  </r>
  <r>
    <s v="2015-12-19"/>
    <s v="2016-01-25"/>
    <s v="2016-02-04"/>
    <s v="2016-02-04"/>
    <n v="37"/>
    <n v="47"/>
    <s v="CHITTAGONG"/>
    <s v="FOB"/>
    <x v="0"/>
    <n v="1"/>
    <m/>
    <s v="RAILWAY"/>
    <s v="GDAŃSK"/>
    <s v="1"/>
    <s v="20370/2015/5"/>
    <n v="54"/>
    <s v="SS16"/>
    <s v="SAILOR MOON CLOTHING LTD (AGENT)"/>
    <s v="CONSOLIDATION"/>
    <m/>
    <n v="1"/>
    <n v="996"/>
    <m/>
    <m/>
    <m/>
    <x v="0"/>
    <n v="14518"/>
    <n v="20.309999999999999"/>
    <x v="1"/>
    <n v="10.6"/>
    <n v="9.6999999999999993"/>
    <x v="1"/>
    <x v="1"/>
  </r>
  <r>
    <s v="2015-12-19"/>
    <s v="2016-01-25"/>
    <s v="2016-02-04"/>
    <s v="2016-02-04"/>
    <n v="37"/>
    <n v="47"/>
    <s v="CHITTAGONG"/>
    <s v="FOB"/>
    <x v="0"/>
    <n v="1"/>
    <m/>
    <s v="RAILWAY"/>
    <s v="GDAŃSK"/>
    <s v="1"/>
    <s v="20376/2015/3"/>
    <n v="54"/>
    <s v="SS16"/>
    <s v="TRANSFIGURE CLOTHING (AGENT)"/>
    <s v="CONSOLIDATION"/>
    <m/>
    <n v="1"/>
    <n v="2985"/>
    <m/>
    <m/>
    <m/>
    <x v="0"/>
    <n v="67057"/>
    <n v="39.119999999999997"/>
    <x v="1"/>
    <n v="20.3"/>
    <n v="18.8"/>
    <x v="2"/>
    <x v="2"/>
  </r>
  <r>
    <s v="2015-12-21"/>
    <s v="2016-01-15"/>
    <s v="2016-01-22"/>
    <s v="2016-01-22"/>
    <n v="25"/>
    <n v="32"/>
    <s v="MUMBAI"/>
    <s v="FOB"/>
    <x v="0"/>
    <n v="1"/>
    <s v="LCL"/>
    <s v="TRUCK"/>
    <s v="HAMBURG"/>
    <s v="1"/>
    <s v="21016/2015/2"/>
    <n v="52"/>
    <s v="SS16"/>
    <s v="KANAHIYA OVERSEAS PVT LTD"/>
    <s v="LCL"/>
    <m/>
    <n v="1"/>
    <n v="257"/>
    <n v="0"/>
    <n v="0"/>
    <n v="0"/>
    <x v="0"/>
    <n v="4536"/>
    <n v="2.48"/>
    <x v="2"/>
    <n v="1.3"/>
    <n v="1.2"/>
    <x v="1"/>
    <x v="1"/>
  </r>
  <r>
    <s v="2015-12-21"/>
    <s v="2016-01-22"/>
    <s v="2016-01-26"/>
    <s v="2016-01-26"/>
    <n v="32"/>
    <n v="36"/>
    <s v="NINGBO"/>
    <s v="FOB"/>
    <x v="0"/>
    <n v="0"/>
    <s v="MRKU0475490"/>
    <s v="RAILWAY"/>
    <s v="GDAŃSK"/>
    <s v="1"/>
    <s v="20462/2015/3"/>
    <n v="54"/>
    <s v="SS16"/>
    <s v="NINGBO EVERGREEN"/>
    <s v="FCL"/>
    <m/>
    <n v="1"/>
    <n v="1655"/>
    <n v="0"/>
    <n v="1"/>
    <n v="0"/>
    <x v="2"/>
    <n v="26418"/>
    <n v="37.6"/>
    <x v="0"/>
    <n v="19.600000000000001"/>
    <n v="18"/>
    <x v="2"/>
    <x v="2"/>
  </r>
  <r>
    <s v="2015-12-21"/>
    <s v="2016-01-22"/>
    <s v="2016-01-26"/>
    <s v="2016-01-26"/>
    <n v="32"/>
    <n v="36"/>
    <s v="NINGBO"/>
    <s v="FOB"/>
    <x v="0"/>
    <n v="0"/>
    <s v="MRKU2029080,MRKU4751127"/>
    <s v="RAILWAY"/>
    <s v="GDAŃSK"/>
    <s v="1"/>
    <s v="62103/SS16/3"/>
    <n v="52"/>
    <s v="SS16"/>
    <s v="NINGBO MIAORUI"/>
    <s v="FCL"/>
    <m/>
    <n v="1"/>
    <n v="4662"/>
    <n v="0"/>
    <n v="0"/>
    <n v="2"/>
    <x v="0"/>
    <n v="85024"/>
    <n v="131.57"/>
    <x v="0"/>
    <n v="68.400000000000006"/>
    <n v="63.2"/>
    <x v="3"/>
    <x v="3"/>
  </r>
  <r>
    <s v="2015-12-21"/>
    <s v="2016-01-22"/>
    <s v="2016-01-27"/>
    <s v="2016-01-27"/>
    <n v="32"/>
    <n v="37"/>
    <s v="NINGBO"/>
    <s v="FOB"/>
    <x v="0"/>
    <n v="0"/>
    <s v="MSKU8705190,MSKU9564706"/>
    <s v="RAILWAY"/>
    <s v="GDAŃSK"/>
    <s v="1"/>
    <s v="27069/2015/3"/>
    <n v="51"/>
    <s v="SS16"/>
    <s v="ZHEJIANG YUHONG"/>
    <s v="FCL"/>
    <m/>
    <n v="1"/>
    <n v="3151"/>
    <n v="0"/>
    <n v="0"/>
    <n v="2"/>
    <x v="0"/>
    <n v="41584"/>
    <n v="131.52000000000001"/>
    <x v="0"/>
    <n v="68.400000000000006"/>
    <n v="63.1"/>
    <x v="3"/>
    <x v="3"/>
  </r>
  <r>
    <s v="2015-12-21"/>
    <s v="2016-01-22"/>
    <s v="2016-01-29"/>
    <s v="2016-01-29"/>
    <n v="32"/>
    <n v="39"/>
    <s v="NINGBO"/>
    <s v="FOB"/>
    <x v="0"/>
    <n v="1"/>
    <s v="MRKU8925443"/>
    <s v="RAILWAY"/>
    <s v="GDAŃSK"/>
    <s v="1"/>
    <s v="20637/2015/2"/>
    <n v="54"/>
    <s v="SS16"/>
    <s v="NINGBO HEYU INT."/>
    <s v="CONSOLIDATION"/>
    <m/>
    <n v="1"/>
    <n v="404"/>
    <n v="1"/>
    <n v="0"/>
    <n v="0"/>
    <x v="1"/>
    <n v="7672"/>
    <n v="8.6999999999999993"/>
    <x v="0"/>
    <n v="4.5"/>
    <n v="4.2"/>
    <x v="1"/>
    <x v="1"/>
  </r>
  <r>
    <s v="2015-12-21"/>
    <s v="2016-01-22"/>
    <s v="2016-01-29"/>
    <s v="2016-01-29"/>
    <n v="32"/>
    <n v="39"/>
    <s v="NINGBO"/>
    <s v="FOB"/>
    <x v="0"/>
    <n v="1"/>
    <m/>
    <s v="RAILWAY"/>
    <s v="GDAŃSK"/>
    <s v="1"/>
    <s v="26514/2015/2"/>
    <n v="52"/>
    <s v="SS16"/>
    <s v="NINGBO HAITIAN"/>
    <s v="CONSOLIDATION"/>
    <m/>
    <n v="1"/>
    <n v="35"/>
    <m/>
    <m/>
    <m/>
    <x v="0"/>
    <n v="8728"/>
    <n v="2.11"/>
    <x v="0"/>
    <n v="1.1000000000000001"/>
    <n v="1"/>
    <x v="1"/>
    <x v="1"/>
  </r>
  <r>
    <s v="2015-12-21"/>
    <s v="2016-01-22"/>
    <s v="2016-01-29"/>
    <s v="2016-01-29"/>
    <n v="32"/>
    <n v="39"/>
    <s v="NINGBO"/>
    <s v="FOB"/>
    <x v="0"/>
    <n v="1"/>
    <m/>
    <s v="RAILWAY"/>
    <s v="GDAŃSK"/>
    <s v="1"/>
    <s v="35144/2015/2"/>
    <n v="51"/>
    <s v="SS16"/>
    <s v="HANGZHOU JASON TRAD"/>
    <s v="CONSOLIDATION"/>
    <m/>
    <n v="1"/>
    <n v="1015"/>
    <m/>
    <m/>
    <m/>
    <x v="0"/>
    <n v="7721"/>
    <n v="14.83"/>
    <x v="0"/>
    <n v="7.7"/>
    <n v="7.1"/>
    <x v="1"/>
    <x v="1"/>
  </r>
  <r>
    <s v="2015-12-21"/>
    <s v="2016-01-25"/>
    <s v="2016-01-28"/>
    <s v="2016-01-28"/>
    <n v="35"/>
    <n v="38"/>
    <s v="XIAMEN"/>
    <s v="FOB"/>
    <x v="0"/>
    <n v="0"/>
    <s v="CPSU6471000"/>
    <s v="TRUCK"/>
    <s v="HAMBURG"/>
    <s v="1"/>
    <s v="36228/2015/1"/>
    <n v="51"/>
    <s v="SS16"/>
    <s v="RUN LIFEWEAR"/>
    <s v="FCL"/>
    <m/>
    <n v="1"/>
    <n v="1440"/>
    <n v="0"/>
    <n v="0"/>
    <n v="1"/>
    <x v="0"/>
    <n v="13920"/>
    <n v="65.430000000000007"/>
    <x v="0"/>
    <n v="34"/>
    <n v="31.4"/>
    <x v="0"/>
    <x v="0"/>
  </r>
  <r>
    <s v="2015-12-21"/>
    <s v="2016-01-29"/>
    <s v="2016-02-01"/>
    <s v="2016-02-01"/>
    <n v="39"/>
    <n v="42"/>
    <s v="XIAMEN"/>
    <s v="FOB"/>
    <x v="0"/>
    <n v="0"/>
    <s v="PONU0659400"/>
    <s v="RAILWAY"/>
    <s v="GDAŃSK"/>
    <s v="1"/>
    <s v="24869/2015/1"/>
    <n v="54"/>
    <s v="SS16"/>
    <s v="XIAMEN JIASHENG"/>
    <s v="FCL"/>
    <m/>
    <n v="1"/>
    <n v="473"/>
    <n v="1"/>
    <n v="0"/>
    <n v="0"/>
    <x v="1"/>
    <n v="6147"/>
    <n v="18.21"/>
    <x v="0"/>
    <n v="9.5"/>
    <n v="8.6999999999999993"/>
    <x v="1"/>
    <x v="1"/>
  </r>
  <r>
    <s v="2015-12-21"/>
    <s v="2016-01-29"/>
    <s v="2016-02-02"/>
    <s v="2016-02-02"/>
    <n v="39"/>
    <n v="43"/>
    <s v="XIAMEN"/>
    <s v="FOB"/>
    <x v="0"/>
    <n v="0"/>
    <s v="INBU5064563"/>
    <s v="RAILWAY"/>
    <s v="GDAŃSK"/>
    <s v="1"/>
    <s v="61735/SS16/4"/>
    <n v="52"/>
    <s v="SS16"/>
    <s v="QUANZHOU CEREALS O&amp;F"/>
    <s v="FCL"/>
    <m/>
    <n v="1"/>
    <n v="1089"/>
    <n v="0"/>
    <n v="1"/>
    <n v="0"/>
    <x v="2"/>
    <n v="12540"/>
    <n v="49.96"/>
    <x v="0"/>
    <n v="26"/>
    <n v="24"/>
    <x v="2"/>
    <x v="2"/>
  </r>
  <r>
    <s v="2015-12-21"/>
    <s v="2016-01-29"/>
    <s v="2016-02-02"/>
    <s v="2016-02-02"/>
    <n v="39"/>
    <n v="43"/>
    <s v="XIAMEN"/>
    <s v="FOB"/>
    <x v="0"/>
    <n v="0"/>
    <s v="MRKU1002207"/>
    <s v="RAILWAY"/>
    <s v="GDAŃSK"/>
    <s v="1"/>
    <s v="61735/SS16/3"/>
    <n v="52"/>
    <s v="SS16"/>
    <s v="QUANZHOU CEREALS O&amp;F"/>
    <s v="FCL"/>
    <m/>
    <n v="1"/>
    <n v="2268"/>
    <n v="0"/>
    <n v="1"/>
    <n v="0"/>
    <x v="2"/>
    <n v="36508"/>
    <n v="55.76"/>
    <x v="0"/>
    <n v="29"/>
    <n v="26.8"/>
    <x v="0"/>
    <x v="2"/>
  </r>
  <r>
    <s v="2015-12-21"/>
    <s v="2016-01-29"/>
    <s v="2016-02-02"/>
    <s v="2016-02-02"/>
    <n v="39"/>
    <n v="43"/>
    <s v="XIAMEN"/>
    <s v="FOB"/>
    <x v="0"/>
    <n v="0"/>
    <s v="MSKU7600276"/>
    <s v="RAILWAY"/>
    <s v="GDAŃSK"/>
    <s v="1"/>
    <s v="24550/2015/1"/>
    <n v="54"/>
    <s v="SS16"/>
    <s v="XIAMEN JINMAO LOGIST"/>
    <s v="FCL"/>
    <m/>
    <n v="1"/>
    <n v="360"/>
    <n v="1"/>
    <n v="0"/>
    <n v="0"/>
    <x v="1"/>
    <n v="5216"/>
    <n v="14.54"/>
    <x v="0"/>
    <n v="7.6"/>
    <n v="7"/>
    <x v="1"/>
    <x v="1"/>
  </r>
  <r>
    <s v="2015-12-21"/>
    <s v="2016-01-29"/>
    <s v="2016-02-03"/>
    <s v="2016-02-03"/>
    <n v="39"/>
    <n v="44"/>
    <s v="XIAMEN"/>
    <s v="FOB"/>
    <x v="0"/>
    <n v="0"/>
    <s v="MRKU1041857"/>
    <s v="RAILWAY"/>
    <s v="GDAŃSK"/>
    <s v="1"/>
    <s v="20647/2015/2"/>
    <n v="54"/>
    <s v="SS16"/>
    <s v="XIAMEN KINGLAND"/>
    <s v="FCL"/>
    <m/>
    <n v="1"/>
    <n v="1158"/>
    <n v="0"/>
    <n v="1"/>
    <n v="0"/>
    <x v="2"/>
    <n v="14087"/>
    <n v="36.479999999999997"/>
    <x v="0"/>
    <n v="19"/>
    <n v="17.5"/>
    <x v="2"/>
    <x v="2"/>
  </r>
  <r>
    <s v="2015-12-21"/>
    <s v="2016-02-01"/>
    <s v="2016-02-04"/>
    <s v="2016-02-04"/>
    <n v="42"/>
    <n v="45"/>
    <s v="XIAMEN"/>
    <s v="FOB"/>
    <x v="0"/>
    <n v="0"/>
    <s v="ITAU4196316"/>
    <s v="TRUCK"/>
    <s v="GDAŃSK"/>
    <s v="1"/>
    <s v="20194/2015/2"/>
    <n v="54"/>
    <s v="SS16"/>
    <s v="XIAMEN JUSTSUN"/>
    <s v="FCL"/>
    <m/>
    <n v="1"/>
    <n v="1558"/>
    <n v="0"/>
    <n v="1"/>
    <n v="0"/>
    <x v="2"/>
    <n v="17959"/>
    <n v="33.92"/>
    <x v="0"/>
    <n v="17.600000000000001"/>
    <n v="16.3"/>
    <x v="2"/>
    <x v="2"/>
  </r>
  <r>
    <s v="2015-12-22"/>
    <s v="2015-12-29"/>
    <s v="2016-01-04"/>
    <s v="2016-01-04"/>
    <n v="7"/>
    <n v="13"/>
    <s v="ŁÓDŹ"/>
    <s v="DDU"/>
    <x v="1"/>
    <n v="1"/>
    <s v="AIR"/>
    <s v="TRUCK"/>
    <s v="FRANKFURT"/>
    <s v="1"/>
    <s v="20216/2015/2"/>
    <n v="54"/>
    <s v="SS16"/>
    <s v="FAIR TRADE INT'L (AGENT)"/>
    <s v="AIR"/>
    <n v="1"/>
    <m/>
    <n v="958"/>
    <n v="0"/>
    <n v="0"/>
    <n v="0"/>
    <x v="0"/>
    <n v="14535"/>
    <m/>
    <x v="1"/>
    <n v="0"/>
    <n v="0"/>
    <x v="1"/>
    <x v="1"/>
  </r>
  <r>
    <s v="2015-12-23"/>
    <s v="2016-01-22"/>
    <s v="2016-01-26"/>
    <s v="2016-01-26"/>
    <n v="30"/>
    <n v="34"/>
    <s v="YANTIAN"/>
    <s v="FOB"/>
    <x v="0"/>
    <n v="0"/>
    <s v="MRKU0379876"/>
    <s v="RAILWAY"/>
    <s v="GDAŃSK"/>
    <s v="1"/>
    <s v="32380/2015/4"/>
    <n v="51"/>
    <s v="SS16"/>
    <s v="BEEKO"/>
    <s v="FCL"/>
    <m/>
    <n v="1"/>
    <n v="786"/>
    <n v="0"/>
    <n v="1"/>
    <n v="0"/>
    <x v="2"/>
    <n v="9128"/>
    <n v="38.21"/>
    <x v="0"/>
    <n v="19.899999999999999"/>
    <n v="18.3"/>
    <x v="2"/>
    <x v="2"/>
  </r>
  <r>
    <s v="2015-12-24"/>
    <s v="2016-02-05"/>
    <s v="2016-02-10"/>
    <s v="2016-02-10"/>
    <n v="43"/>
    <n v="48"/>
    <s v="YANGZHOU"/>
    <s v="FOB"/>
    <x v="0"/>
    <n v="0"/>
    <s v="MSKU9455182"/>
    <s v="RAILWAY"/>
    <s v="GDAŃSK"/>
    <s v="1"/>
    <s v="21782/2015/2"/>
    <n v="54"/>
    <s v="SS16"/>
    <s v="JIANGSU SAINTEK"/>
    <s v="FCL"/>
    <m/>
    <n v="1"/>
    <n v="1179"/>
    <n v="0"/>
    <n v="0"/>
    <n v="1"/>
    <x v="0"/>
    <n v="15261"/>
    <n v="63.22"/>
    <x v="0"/>
    <n v="32.9"/>
    <n v="30.3"/>
    <x v="0"/>
    <x v="0"/>
  </r>
  <r>
    <s v="2015-12-25"/>
    <s v="2016-02-01"/>
    <s v="2016-02-04"/>
    <s v="2016-02-04"/>
    <n v="38"/>
    <n v="41"/>
    <s v="SHANGHAI"/>
    <s v="FOB"/>
    <x v="0"/>
    <n v="1"/>
    <s v="GESU4266673"/>
    <s v="TRUCK"/>
    <s v="GDAŃSK"/>
    <s v="1"/>
    <s v="21822/2015/2"/>
    <n v="52"/>
    <s v="SS16"/>
    <s v="ZHENJIANG S&amp;C"/>
    <s v="CONSOLIDATION"/>
    <m/>
    <n v="1"/>
    <n v="3908"/>
    <n v="0"/>
    <n v="0"/>
    <n v="1"/>
    <x v="0"/>
    <n v="72116"/>
    <n v="56.25"/>
    <x v="0"/>
    <n v="29.3"/>
    <n v="27"/>
    <x v="0"/>
    <x v="2"/>
  </r>
  <r>
    <s v="2015-12-25"/>
    <s v="2016-02-01"/>
    <s v="2016-02-04"/>
    <s v="2016-02-04"/>
    <n v="38"/>
    <n v="41"/>
    <s v="SHANGHAI"/>
    <s v="FOB"/>
    <x v="0"/>
    <n v="1"/>
    <m/>
    <s v="TRUCK"/>
    <s v="GDAŃSK"/>
    <s v="1"/>
    <s v="24451/2015/1"/>
    <n v="52"/>
    <s v="SS16"/>
    <s v="SHANGHAI BOSUN"/>
    <s v="CONSOLIDATION"/>
    <m/>
    <n v="1"/>
    <n v="971"/>
    <m/>
    <m/>
    <m/>
    <x v="0"/>
    <n v="12819"/>
    <n v="12.9"/>
    <x v="0"/>
    <n v="6.7"/>
    <n v="6.2"/>
    <x v="1"/>
    <x v="1"/>
  </r>
  <r>
    <s v="2015-12-25"/>
    <s v="2016-02-01"/>
    <s v="2016-02-05"/>
    <s v="2016-02-05"/>
    <n v="38"/>
    <n v="42"/>
    <s v="SHANGHAI"/>
    <s v="FOB"/>
    <x v="0"/>
    <n v="0"/>
    <s v="HLXU5310757"/>
    <s v="RAILWAY"/>
    <s v="GDAŃSK"/>
    <s v="1"/>
    <s v="21010/2015/2"/>
    <n v="54"/>
    <s v="SS16"/>
    <s v="HANGZHOU EAST CO LTD"/>
    <s v="FCL"/>
    <m/>
    <n v="1"/>
    <n v="1314"/>
    <n v="0"/>
    <n v="1"/>
    <n v="0"/>
    <x v="2"/>
    <n v="18508"/>
    <n v="31.53"/>
    <x v="0"/>
    <n v="16.399999999999999"/>
    <n v="15.1"/>
    <x v="2"/>
    <x v="2"/>
  </r>
  <r>
    <s v="2015-12-25"/>
    <s v="2016-02-01"/>
    <s v="2016-02-05"/>
    <s v="2016-02-05"/>
    <n v="38"/>
    <n v="42"/>
    <s v="SHANGHAI"/>
    <s v="FOB"/>
    <x v="0"/>
    <n v="0"/>
    <s v="HLXU5370334,IPXU3588789"/>
    <s v="TRUCK"/>
    <s v="GDAŃSK"/>
    <s v="1"/>
    <s v="19960/2015/3"/>
    <n v="54"/>
    <s v="SS16"/>
    <s v="SUMEC TEXTILE"/>
    <s v="FCL"/>
    <m/>
    <n v="1"/>
    <n v="1841"/>
    <n v="1"/>
    <n v="1"/>
    <n v="0"/>
    <x v="1"/>
    <n v="19839"/>
    <n v="71.989999999999995"/>
    <x v="0"/>
    <n v="37.4"/>
    <n v="34.6"/>
    <x v="0"/>
    <x v="0"/>
  </r>
  <r>
    <s v="2015-12-25"/>
    <s v="2016-02-01"/>
    <s v="2016-02-05"/>
    <s v="2016-02-05"/>
    <n v="38"/>
    <n v="42"/>
    <s v="SHANGHAI"/>
    <s v="FOB"/>
    <x v="0"/>
    <n v="0"/>
    <s v="HNSU4027404"/>
    <s v="RAILWAY"/>
    <s v="GDAŃSK"/>
    <s v="1"/>
    <s v="21252/2015/2"/>
    <n v="52"/>
    <s v="SS16"/>
    <s v="SUZHOU QINJIAN I/E"/>
    <s v="FCL"/>
    <m/>
    <n v="1"/>
    <n v="2149"/>
    <n v="0"/>
    <n v="1"/>
    <n v="0"/>
    <x v="2"/>
    <n v="39687"/>
    <n v="49.75"/>
    <x v="0"/>
    <n v="25.9"/>
    <n v="23.9"/>
    <x v="2"/>
    <x v="2"/>
  </r>
  <r>
    <s v="2015-12-26"/>
    <s v="2016-02-08"/>
    <s v="2016-02-11"/>
    <s v="2016-02-11"/>
    <n v="44"/>
    <n v="47"/>
    <s v="CHITTAGONG"/>
    <s v="FOB"/>
    <x v="0"/>
    <n v="1"/>
    <s v="HLXU8194028"/>
    <s v="RAILWAY"/>
    <s v="GDAŃSK"/>
    <s v="1"/>
    <s v="20216/2015/10"/>
    <n v="54"/>
    <s v="SS16"/>
    <s v="FAIR TRADE INT'L (AGENT)"/>
    <s v="CONSOLIDATION"/>
    <m/>
    <n v="1"/>
    <n v="602"/>
    <n v="0"/>
    <n v="0"/>
    <n v="1"/>
    <x v="0"/>
    <n v="11370"/>
    <n v="11.62"/>
    <x v="1"/>
    <n v="6"/>
    <n v="5.6"/>
    <x v="1"/>
    <x v="1"/>
  </r>
  <r>
    <s v="2015-12-26"/>
    <s v="2016-02-08"/>
    <s v="2016-02-11"/>
    <s v="2016-02-11"/>
    <n v="44"/>
    <n v="47"/>
    <s v="CHITTAGONG"/>
    <s v="FOB"/>
    <x v="0"/>
    <n v="1"/>
    <m/>
    <s v="RAILWAY"/>
    <s v="GDAŃSK"/>
    <s v="1"/>
    <s v="20376/2015/19"/>
    <n v="54"/>
    <s v="SS16"/>
    <s v="TRANSFIGURE CLOTHING (AGENT)"/>
    <s v="CONSOLIDATION"/>
    <m/>
    <n v="1"/>
    <n v="3644"/>
    <m/>
    <m/>
    <m/>
    <x v="0"/>
    <n v="73152"/>
    <n v="57.1"/>
    <x v="1"/>
    <n v="29.7"/>
    <n v="27.4"/>
    <x v="0"/>
    <x v="2"/>
  </r>
  <r>
    <s v="2015-12-26"/>
    <s v="2016-02-08"/>
    <s v="2016-02-11"/>
    <s v="2016-02-11"/>
    <n v="44"/>
    <n v="47"/>
    <s v="CHITTAGONG"/>
    <s v="FOB"/>
    <x v="0"/>
    <n v="1"/>
    <s v="TCNU9424140"/>
    <s v="RAILWAY"/>
    <s v="GDAŃSK"/>
    <s v="1"/>
    <s v="62092/SS16/4"/>
    <n v="52"/>
    <s v="SS16"/>
    <s v="TRANSFIGURE CLOTHING (AGENT)"/>
    <s v="CONSOLIDATION"/>
    <m/>
    <n v="1"/>
    <n v="1269"/>
    <n v="0"/>
    <n v="0"/>
    <n v="1"/>
    <x v="0"/>
    <n v="27722"/>
    <n v="12.69"/>
    <x v="1"/>
    <n v="6.6"/>
    <n v="6.1"/>
    <x v="1"/>
    <x v="1"/>
  </r>
  <r>
    <s v="2015-12-26"/>
    <s v="2016-02-08"/>
    <s v="2016-02-11"/>
    <s v="2016-02-11"/>
    <n v="44"/>
    <n v="47"/>
    <s v="CHITTAGONG"/>
    <s v="FOB"/>
    <x v="0"/>
    <n v="1"/>
    <m/>
    <s v="RAILWAY"/>
    <s v="GDAŃSK"/>
    <s v="1"/>
    <s v="62092/SS16/5"/>
    <n v="52"/>
    <s v="SS16"/>
    <s v="TRANSFIGURE CLOTHING (AGENT)"/>
    <s v="CONSOLIDATION"/>
    <m/>
    <n v="1"/>
    <n v="3073"/>
    <n v="0"/>
    <n v="0"/>
    <n v="1"/>
    <x v="0"/>
    <n v="63136"/>
    <n v="42.84"/>
    <x v="1"/>
    <n v="22.3"/>
    <n v="20.6"/>
    <x v="2"/>
    <x v="2"/>
  </r>
  <r>
    <s v="2015-12-26"/>
    <s v="2016-02-08"/>
    <s v="2016-02-11"/>
    <s v="2016-02-11"/>
    <n v="44"/>
    <n v="47"/>
    <s v="CHITTAGONG"/>
    <s v="FOB"/>
    <x v="0"/>
    <n v="1"/>
    <s v="TGHU6450907"/>
    <s v="RAILWAY"/>
    <s v="GDAŃSK"/>
    <s v="1"/>
    <s v="20222/2015/5"/>
    <n v="54"/>
    <s v="SS16"/>
    <s v="FASHIONTEX (AGENT)"/>
    <s v="CONSOLIDATION"/>
    <m/>
    <n v="1"/>
    <n v="1975"/>
    <n v="0"/>
    <n v="0"/>
    <n v="1"/>
    <x v="0"/>
    <n v="39328"/>
    <n v="60.55"/>
    <x v="1"/>
    <n v="31.5"/>
    <n v="29.1"/>
    <x v="0"/>
    <x v="0"/>
  </r>
  <r>
    <s v="2015-12-26"/>
    <s v="2016-02-08"/>
    <s v="2016-02-11"/>
    <s v="2016-02-11"/>
    <n v="44"/>
    <n v="47"/>
    <s v="CHITTAGONG"/>
    <s v="FOB"/>
    <x v="0"/>
    <n v="1"/>
    <m/>
    <s v="RAILWAY"/>
    <s v="GDAŃSK"/>
    <s v="1"/>
    <s v="20467/2015/15"/>
    <n v="54"/>
    <s v="SS16"/>
    <s v="INNOVATION DESIGN (AGENT)"/>
    <s v="CONSOLIDATION"/>
    <m/>
    <n v="1"/>
    <n v="214"/>
    <m/>
    <m/>
    <m/>
    <x v="0"/>
    <n v="3698"/>
    <n v="4.9000000000000004"/>
    <x v="1"/>
    <n v="2.5"/>
    <n v="2.4"/>
    <x v="1"/>
    <x v="1"/>
  </r>
  <r>
    <s v="2015-12-26"/>
    <s v="2016-02-08"/>
    <s v="2016-02-12"/>
    <s v="2016-02-12"/>
    <n v="44"/>
    <n v="48"/>
    <s v="CHITTAGONG"/>
    <s v="FOB"/>
    <x v="0"/>
    <n v="0"/>
    <s v="FCIU8508554"/>
    <s v="RAILWAY"/>
    <s v="GDAŃSK"/>
    <s v="1"/>
    <s v="20216/2015/12"/>
    <n v="54"/>
    <s v="SS16"/>
    <s v="FAIR TRADE INT'L (AGENT)"/>
    <s v="FCL"/>
    <m/>
    <n v="1"/>
    <n v="2677"/>
    <n v="0"/>
    <n v="0"/>
    <n v="1"/>
    <x v="0"/>
    <n v="47400"/>
    <n v="64.209999999999994"/>
    <x v="1"/>
    <n v="33.4"/>
    <n v="30.8"/>
    <x v="0"/>
    <x v="0"/>
  </r>
  <r>
    <s v="2015-12-26"/>
    <s v="2016-02-08"/>
    <s v="2016-02-12"/>
    <s v="2016-02-12"/>
    <n v="44"/>
    <n v="48"/>
    <s v="CHITTAGONG"/>
    <s v="FOB"/>
    <x v="0"/>
    <n v="1"/>
    <s v="HLXU6364716"/>
    <s v="RAILWAY"/>
    <s v="GDAŃSK"/>
    <s v="1"/>
    <s v="20216/2015/11"/>
    <n v="54"/>
    <s v="SS16"/>
    <s v="FAIR TRADE INT'L (AGENT)"/>
    <s v="CONSOLIDATION"/>
    <m/>
    <n v="1"/>
    <n v="929"/>
    <n v="0"/>
    <n v="0"/>
    <n v="1"/>
    <x v="0"/>
    <n v="18810"/>
    <n v="29.68"/>
    <x v="1"/>
    <n v="15.4"/>
    <n v="14.2"/>
    <x v="2"/>
    <x v="2"/>
  </r>
  <r>
    <s v="2015-12-26"/>
    <s v="2016-02-08"/>
    <s v="2016-02-12"/>
    <s v="2016-02-12"/>
    <n v="44"/>
    <n v="48"/>
    <s v="CHITTAGONG"/>
    <s v="FOB"/>
    <x v="0"/>
    <n v="1"/>
    <m/>
    <s v="RAILWAY"/>
    <s v="GDAŃSK"/>
    <s v="1"/>
    <s v="22075/2015/2"/>
    <n v="54"/>
    <s v="SS16"/>
    <s v="DAZ INTERNATIONAL (AGENT)"/>
    <s v="CONSOLIDATION"/>
    <m/>
    <n v="1"/>
    <n v="297"/>
    <m/>
    <m/>
    <m/>
    <x v="0"/>
    <n v="4144"/>
    <n v="4.43"/>
    <x v="1"/>
    <n v="2.2999999999999998"/>
    <n v="2.1"/>
    <x v="1"/>
    <x v="1"/>
  </r>
  <r>
    <s v="2015-12-26"/>
    <s v="2016-02-08"/>
    <s v="2016-02-12"/>
    <s v="2016-02-12"/>
    <n v="44"/>
    <n v="48"/>
    <s v="CHITTAGONG"/>
    <s v="FOB"/>
    <x v="0"/>
    <n v="1"/>
    <m/>
    <s v="RAILWAY"/>
    <s v="GDAŃSK"/>
    <s v="1"/>
    <s v="22847/2015/2"/>
    <n v="54"/>
    <s v="SS16"/>
    <s v="FASHIONTEX (AGENT)"/>
    <s v="CONSOLIDATION"/>
    <m/>
    <n v="1"/>
    <n v="2537"/>
    <m/>
    <m/>
    <m/>
    <x v="0"/>
    <n v="37792"/>
    <n v="30.89"/>
    <x v="1"/>
    <n v="16.100000000000001"/>
    <n v="14.8"/>
    <x v="2"/>
    <x v="2"/>
  </r>
  <r>
    <s v="2015-12-26"/>
    <s v="2016-02-08"/>
    <s v="2016-02-12"/>
    <s v="2016-02-12"/>
    <n v="44"/>
    <n v="48"/>
    <s v="CHITTAGONG"/>
    <s v="FOB"/>
    <x v="0"/>
    <n v="1"/>
    <s v="HLXU8387618"/>
    <s v="RAILWAY"/>
    <s v="GDAŃSK"/>
    <s v="1"/>
    <s v="19692/2015/2"/>
    <n v="54"/>
    <s v="SS16"/>
    <s v="ZEMTEX EXPORT LTD"/>
    <s v="CONSOLIDATION"/>
    <m/>
    <n v="1"/>
    <n v="1452"/>
    <n v="0"/>
    <n v="0"/>
    <n v="1"/>
    <x v="0"/>
    <n v="26966"/>
    <n v="28.54"/>
    <x v="1"/>
    <n v="14.8"/>
    <n v="13.7"/>
    <x v="2"/>
    <x v="1"/>
  </r>
  <r>
    <s v="2015-12-26"/>
    <s v="2016-02-08"/>
    <s v="2016-02-12"/>
    <s v="2016-02-12"/>
    <n v="44"/>
    <n v="48"/>
    <s v="CHITTAGONG"/>
    <s v="FOB"/>
    <x v="0"/>
    <n v="1"/>
    <m/>
    <s v="RAILWAY"/>
    <s v="GDAŃSK"/>
    <s v="1"/>
    <s v="20376/2015/20"/>
    <n v="54"/>
    <s v="SS16"/>
    <s v="TRANSFIGURE CLOTHING (AGENT)"/>
    <s v="CONSOLIDATION"/>
    <m/>
    <n v="1"/>
    <n v="1884"/>
    <m/>
    <m/>
    <m/>
    <x v="0"/>
    <n v="51268"/>
    <n v="28.45"/>
    <x v="1"/>
    <n v="14.8"/>
    <n v="13.7"/>
    <x v="2"/>
    <x v="1"/>
  </r>
  <r>
    <s v="2015-12-26"/>
    <s v="2016-02-16"/>
    <s v="2016-02-19"/>
    <s v="2016-02-19"/>
    <n v="52"/>
    <n v="55"/>
    <s v="NINGBO"/>
    <s v="FOB"/>
    <x v="0"/>
    <n v="0"/>
    <s v="CPSU1767577"/>
    <s v="RAILWAY"/>
    <s v="GDAŃSK"/>
    <s v="1"/>
    <s v="29754/2015/5"/>
    <n v="51"/>
    <s v="SS16"/>
    <s v="BOK CO., LTD."/>
    <s v="FCL"/>
    <m/>
    <n v="1"/>
    <n v="759"/>
    <n v="1"/>
    <n v="0"/>
    <n v="0"/>
    <x v="1"/>
    <n v="6092"/>
    <n v="27.49"/>
    <x v="0"/>
    <n v="14.3"/>
    <n v="13.2"/>
    <x v="2"/>
    <x v="1"/>
  </r>
  <r>
    <s v="2015-12-27"/>
    <s v="2016-01-29"/>
    <s v="2016-02-03"/>
    <s v="2016-02-03"/>
    <n v="33"/>
    <n v="38"/>
    <s v="NINGBO"/>
    <s v="FOB"/>
    <x v="0"/>
    <n v="0"/>
    <s v="MRKU0828853"/>
    <s v="RAILWAY"/>
    <s v="GDAŃSK"/>
    <s v="1"/>
    <s v="29754/2015/4"/>
    <n v="51"/>
    <s v="SS16"/>
    <s v="BOK CO., LTD."/>
    <s v="FCL"/>
    <m/>
    <n v="1"/>
    <n v="1561"/>
    <n v="0"/>
    <n v="1"/>
    <n v="0"/>
    <x v="2"/>
    <n v="11900"/>
    <n v="39.24"/>
    <x v="0"/>
    <n v="20.399999999999999"/>
    <n v="18.8"/>
    <x v="2"/>
    <x v="2"/>
  </r>
  <r>
    <s v="2015-12-27"/>
    <s v="2016-01-29"/>
    <s v="2016-02-03"/>
    <s v="2016-02-03"/>
    <n v="33"/>
    <n v="38"/>
    <s v="NINGBO"/>
    <s v="FOB"/>
    <x v="0"/>
    <n v="0"/>
    <s v="PONU1816458"/>
    <s v="RAILWAY"/>
    <s v="GDAŃSK"/>
    <s v="1"/>
    <s v="24125/2015/2"/>
    <n v="54"/>
    <s v="SS16"/>
    <s v="SHAOXING GOLDEN WAVE"/>
    <s v="FCL"/>
    <m/>
    <n v="1"/>
    <n v="906"/>
    <n v="0"/>
    <n v="1"/>
    <n v="0"/>
    <x v="2"/>
    <n v="17136"/>
    <n v="40.130000000000003"/>
    <x v="0"/>
    <n v="20.9"/>
    <n v="19.3"/>
    <x v="2"/>
    <x v="2"/>
  </r>
  <r>
    <s v="2015-12-27"/>
    <s v="2016-01-29"/>
    <s v="2016-02-03"/>
    <s v="2016-02-03"/>
    <n v="33"/>
    <n v="38"/>
    <s v="NINGBO"/>
    <s v="FOB"/>
    <x v="0"/>
    <n v="0"/>
    <s v="PONU1931240"/>
    <s v="RAILWAY"/>
    <s v="GDAŃSK"/>
    <s v="1"/>
    <s v="20632/2015/2"/>
    <n v="54"/>
    <s v="SS16"/>
    <s v="NINGBO JAGOO TRADING"/>
    <s v="FCL"/>
    <m/>
    <n v="1"/>
    <n v="750"/>
    <n v="0"/>
    <n v="1"/>
    <n v="0"/>
    <x v="2"/>
    <n v="18335"/>
    <n v="44.26"/>
    <x v="0"/>
    <n v="23"/>
    <n v="21.2"/>
    <x v="2"/>
    <x v="2"/>
  </r>
  <r>
    <s v="2015-12-27"/>
    <s v="2016-01-29"/>
    <s v="2016-02-04"/>
    <s v="2016-02-04"/>
    <n v="33"/>
    <n v="39"/>
    <s v="NINGBO"/>
    <s v="FOB"/>
    <x v="0"/>
    <n v="0"/>
    <s v="MSKU3208755"/>
    <s v="RAILWAY"/>
    <s v="GDAŃSK"/>
    <s v="1"/>
    <s v="21046/2015/10"/>
    <n v="54"/>
    <s v="SS16"/>
    <s v="NINGBO MIAORUI"/>
    <s v="FCL"/>
    <m/>
    <n v="1"/>
    <n v="621"/>
    <n v="1"/>
    <n v="0"/>
    <n v="0"/>
    <x v="1"/>
    <n v="11841"/>
    <n v="26.77"/>
    <x v="0"/>
    <n v="13.9"/>
    <n v="12.8"/>
    <x v="1"/>
    <x v="1"/>
  </r>
  <r>
    <s v="2015-12-28"/>
    <s v="2016-02-08"/>
    <s v="2016-02-11"/>
    <s v="2016-02-11"/>
    <n v="42"/>
    <n v="45"/>
    <s v="CHITTAGONG"/>
    <s v="FOB"/>
    <x v="0"/>
    <n v="1"/>
    <s v="FSCU6691927"/>
    <s v="RAILWAY"/>
    <s v="GDAŃSK"/>
    <s v="1"/>
    <s v="20216/2015/3"/>
    <n v="54"/>
    <s v="SS16"/>
    <s v="FAIR TRADE INT'L (AGENT)"/>
    <s v="CONSOLIDATION"/>
    <m/>
    <n v="1"/>
    <n v="790"/>
    <n v="0"/>
    <n v="0"/>
    <n v="1"/>
    <x v="0"/>
    <n v="16705"/>
    <n v="25.99"/>
    <x v="1"/>
    <n v="13.5"/>
    <n v="12.5"/>
    <x v="1"/>
    <x v="1"/>
  </r>
  <r>
    <s v="2015-12-28"/>
    <s v="2016-02-08"/>
    <s v="2016-02-11"/>
    <s v="2016-02-11"/>
    <n v="42"/>
    <n v="45"/>
    <s v="CHITTAGONG"/>
    <s v="FOB"/>
    <x v="0"/>
    <n v="1"/>
    <m/>
    <s v="RAILWAY"/>
    <s v="GDAŃSK"/>
    <s v="1"/>
    <s v="20808/2015/13"/>
    <n v="54"/>
    <s v="SS16"/>
    <s v="FASHION WEAR INT'L (AGENT)"/>
    <s v="CONSOLIDATION"/>
    <m/>
    <n v="1"/>
    <n v="2071"/>
    <m/>
    <m/>
    <m/>
    <x v="0"/>
    <n v="49076"/>
    <n v="33.71"/>
    <x v="1"/>
    <n v="17.5"/>
    <n v="16.2"/>
    <x v="2"/>
    <x v="2"/>
  </r>
  <r>
    <s v="2015-12-28"/>
    <s v="2016-02-08"/>
    <s v="2016-02-11"/>
    <s v="2016-02-11"/>
    <n v="42"/>
    <n v="45"/>
    <s v="CHITTAGONG"/>
    <s v="FOB"/>
    <x v="0"/>
    <n v="1"/>
    <m/>
    <s v="RAILWAY"/>
    <s v="GDAŃSK"/>
    <s v="1"/>
    <s v="25648/2015/1"/>
    <n v="54"/>
    <s v="SS16"/>
    <s v="ASROTEX"/>
    <s v="CONSOLIDATION"/>
    <m/>
    <n v="1"/>
    <n v="452"/>
    <m/>
    <m/>
    <m/>
    <x v="0"/>
    <n v="9562"/>
    <n v="5.15"/>
    <x v="1"/>
    <n v="2.7"/>
    <n v="2.5"/>
    <x v="1"/>
    <x v="1"/>
  </r>
  <r>
    <s v="2015-12-28"/>
    <s v="2016-02-08"/>
    <s v="2016-02-12"/>
    <s v="2016-02-12"/>
    <n v="42"/>
    <n v="46"/>
    <s v="CHITTAGONG"/>
    <s v="FOB"/>
    <x v="0"/>
    <n v="1"/>
    <s v="HLXU8301126"/>
    <s v="RAILWAY"/>
    <s v="GDAŃSK"/>
    <s v="1"/>
    <s v="20216/2015/13"/>
    <n v="54"/>
    <s v="SS16"/>
    <s v="FAIR TRADE INT'L (AGENT)"/>
    <s v="CONSOLIDATION"/>
    <m/>
    <n v="1"/>
    <n v="162"/>
    <n v="0"/>
    <n v="0"/>
    <n v="1"/>
    <x v="0"/>
    <n v="3950"/>
    <n v="11.66"/>
    <x v="1"/>
    <n v="6.1"/>
    <n v="5.6"/>
    <x v="1"/>
    <x v="1"/>
  </r>
  <r>
    <s v="2015-12-28"/>
    <s v="2016-02-08"/>
    <s v="2016-02-12"/>
    <s v="2016-02-12"/>
    <n v="42"/>
    <n v="46"/>
    <s v="CHITTAGONG"/>
    <s v="FOB"/>
    <x v="0"/>
    <n v="1"/>
    <m/>
    <s v="RAILWAY"/>
    <s v="GDAŃSK"/>
    <s v="1"/>
    <s v="20376/2015/22"/>
    <n v="54"/>
    <s v="SS16"/>
    <s v="TRANSFIGURE CLOTHING (AGENT)"/>
    <s v="CONSOLIDATION"/>
    <m/>
    <n v="1"/>
    <n v="1048"/>
    <m/>
    <m/>
    <m/>
    <x v="0"/>
    <n v="18461"/>
    <n v="16.350000000000001"/>
    <x v="1"/>
    <n v="8.5"/>
    <n v="7.8"/>
    <x v="1"/>
    <x v="1"/>
  </r>
  <r>
    <s v="2015-12-28"/>
    <s v="2016-02-08"/>
    <s v="2016-02-12"/>
    <s v="2016-02-12"/>
    <n v="42"/>
    <n v="46"/>
    <s v="CHITTAGONG"/>
    <s v="FOB"/>
    <x v="0"/>
    <n v="1"/>
    <m/>
    <s v="RAILWAY"/>
    <s v="GDAŃSK"/>
    <s v="1"/>
    <s v="20376/2015/24"/>
    <n v="54"/>
    <s v="SS16"/>
    <s v="TRANSFIGURE CLOTHING (AGENT)"/>
    <s v="CONSOLIDATION"/>
    <m/>
    <n v="1"/>
    <n v="227"/>
    <m/>
    <m/>
    <m/>
    <x v="0"/>
    <n v="4541"/>
    <n v="6.44"/>
    <x v="1"/>
    <n v="3.3"/>
    <n v="3.1"/>
    <x v="1"/>
    <x v="1"/>
  </r>
  <r>
    <s v="2015-12-28"/>
    <s v="2016-02-08"/>
    <s v="2016-02-12"/>
    <s v="2016-02-12"/>
    <n v="42"/>
    <n v="46"/>
    <s v="CHITTAGONG"/>
    <s v="FOB"/>
    <x v="0"/>
    <n v="1"/>
    <m/>
    <s v="RAILWAY"/>
    <s v="GDAŃSK"/>
    <s v="1"/>
    <s v="20467/2015/17"/>
    <n v="54"/>
    <s v="SS16"/>
    <s v="INNOVATION DESIGN (AGENT)"/>
    <s v="CONSOLIDATION"/>
    <m/>
    <n v="1"/>
    <n v="561"/>
    <m/>
    <m/>
    <m/>
    <x v="0"/>
    <n v="8880"/>
    <n v="11.78"/>
    <x v="1"/>
    <n v="6.1"/>
    <n v="5.7"/>
    <x v="1"/>
    <x v="1"/>
  </r>
  <r>
    <s v="2015-12-28"/>
    <s v="2016-02-08"/>
    <s v="2016-02-12"/>
    <s v="2016-02-12"/>
    <n v="42"/>
    <n v="46"/>
    <s v="CHITTAGONG"/>
    <s v="FOB"/>
    <x v="0"/>
    <n v="1"/>
    <m/>
    <s v="RAILWAY"/>
    <s v="GDAŃSK"/>
    <s v="1"/>
    <s v="21019/2015/2"/>
    <n v="52"/>
    <s v="SS16"/>
    <s v="FASHION WEAR INT'L (AGENT)"/>
    <s v="CONSOLIDATION"/>
    <m/>
    <n v="1"/>
    <n v="589"/>
    <m/>
    <m/>
    <m/>
    <x v="0"/>
    <n v="10526"/>
    <n v="5.83"/>
    <x v="1"/>
    <n v="3"/>
    <n v="2.8"/>
    <x v="1"/>
    <x v="1"/>
  </r>
  <r>
    <s v="2015-12-29"/>
    <s v="2016-02-02"/>
    <s v="2016-02-05"/>
    <s v="2016-02-05"/>
    <n v="35"/>
    <n v="38"/>
    <s v="XIAMEN"/>
    <s v="FOB"/>
    <x v="0"/>
    <n v="0"/>
    <s v="MRKU7221178"/>
    <s v="TRUCK"/>
    <s v="BREMERHAVEN"/>
    <s v="1"/>
    <s v="25689/2015/1"/>
    <n v="54"/>
    <s v="SS16"/>
    <s v="QUANZHOU PROPER"/>
    <s v="FCL"/>
    <m/>
    <n v="1"/>
    <n v="1287"/>
    <n v="1"/>
    <n v="0"/>
    <n v="0"/>
    <x v="1"/>
    <n v="25270"/>
    <n v="29.1"/>
    <x v="0"/>
    <n v="15.1"/>
    <n v="14"/>
    <x v="2"/>
    <x v="2"/>
  </r>
  <r>
    <s v="2015-12-30"/>
    <s v="2016-01-29"/>
    <s v="2016-02-01"/>
    <s v="2016-02-01"/>
    <n v="30"/>
    <n v="33"/>
    <s v="TUTICORIN"/>
    <s v="FOB"/>
    <x v="0"/>
    <n v="1"/>
    <s v="MSKU3382730"/>
    <s v="RAILWAY"/>
    <s v="GDAŃSK"/>
    <s v="1"/>
    <s v="20217/2015/3"/>
    <n v="54"/>
    <s v="SS16"/>
    <s v="BLOOM CLOTHING CO. (AGENT)"/>
    <s v="CONSOLIDATION"/>
    <m/>
    <n v="1"/>
    <n v="443"/>
    <n v="1"/>
    <n v="0"/>
    <n v="0"/>
    <x v="1"/>
    <n v="11296"/>
    <n v="12.11"/>
    <x v="2"/>
    <n v="6.3"/>
    <n v="5.8"/>
    <x v="1"/>
    <x v="1"/>
  </r>
  <r>
    <s v="2015-12-30"/>
    <s v="2016-01-29"/>
    <s v="2016-02-01"/>
    <s v="2016-02-01"/>
    <n v="30"/>
    <n v="33"/>
    <s v="TUTICORIN"/>
    <s v="FOB"/>
    <x v="0"/>
    <n v="1"/>
    <m/>
    <s v="RAILWAY"/>
    <s v="GDAŃSK"/>
    <s v="1"/>
    <s v="21025/2015/2"/>
    <n v="54"/>
    <s v="SS16"/>
    <s v="KARTHIKAI TEXTILE"/>
    <s v="CONSOLIDATION"/>
    <m/>
    <n v="1"/>
    <n v="590"/>
    <m/>
    <m/>
    <m/>
    <x v="0"/>
    <n v="11549"/>
    <n v="9.5500000000000007"/>
    <x v="2"/>
    <n v="5"/>
    <n v="4.5999999999999996"/>
    <x v="1"/>
    <x v="1"/>
  </r>
  <r>
    <s v="2015-12-30"/>
    <s v="2016-01-29"/>
    <s v="2016-02-04"/>
    <s v="2016-02-04"/>
    <n v="30"/>
    <n v="36"/>
    <s v="YANTIAN"/>
    <s v="FOB"/>
    <x v="0"/>
    <n v="0"/>
    <s v="PONU1239551"/>
    <s v="RAILWAY"/>
    <s v="GDAŃSK"/>
    <s v="1"/>
    <s v="33023/2015/1"/>
    <n v="51"/>
    <s v="SS16"/>
    <s v="EASTERN CHARM LIMITD"/>
    <s v="FCL"/>
    <m/>
    <n v="1"/>
    <n v="995"/>
    <m/>
    <m/>
    <m/>
    <x v="0"/>
    <n v="12050"/>
    <n v="56.1"/>
    <x v="0"/>
    <n v="29.2"/>
    <n v="26.9"/>
    <x v="0"/>
    <x v="2"/>
  </r>
  <r>
    <s v="2015-12-30"/>
    <s v="2016-01-29"/>
    <s v="2016-02-05"/>
    <s v="2016-02-05"/>
    <n v="30"/>
    <n v="37"/>
    <s v="YANTIAN"/>
    <s v="FOB"/>
    <x v="0"/>
    <n v="0"/>
    <s v="MSKU2994916,TGHU8289617"/>
    <s v="RAILWAY"/>
    <s v="GDAŃSK"/>
    <s v="1"/>
    <s v="62068/SS16/1"/>
    <n v="51"/>
    <s v="SS16"/>
    <s v="YONGXINGLONG CHILDRE"/>
    <s v="FCL"/>
    <m/>
    <n v="1"/>
    <n v="3080"/>
    <n v="1"/>
    <n v="0"/>
    <n v="1"/>
    <x v="1"/>
    <n v="29927"/>
    <n v="77.680000000000007"/>
    <x v="0"/>
    <n v="40.4"/>
    <n v="37.299999999999997"/>
    <x v="0"/>
    <x v="0"/>
  </r>
  <r>
    <s v="2016-01-02"/>
    <s v="2016-01-08"/>
    <s v="2016-01-12"/>
    <s v="2016-01-12"/>
    <n v="6"/>
    <n v="10"/>
    <s v="ISTANBUL"/>
    <s v="FCA"/>
    <x v="2"/>
    <n v="1"/>
    <m/>
    <s v="TRUCK"/>
    <s v="ŁÓDŹ"/>
    <s v="1"/>
    <s v="21779/2015/4"/>
    <n v="54"/>
    <s v="SS16"/>
    <s v="FATIH TEKSTIL SANAYI"/>
    <s v="LCL"/>
    <m/>
    <n v="1"/>
    <n v="31"/>
    <n v="0"/>
    <n v="0"/>
    <n v="0"/>
    <x v="0"/>
    <n v="3990"/>
    <m/>
    <x v="4"/>
    <n v="0"/>
    <n v="0"/>
    <x v="1"/>
    <x v="1"/>
  </r>
  <r>
    <s v="2016-01-02"/>
    <s v="2016-01-09"/>
    <s v="2016-01-11"/>
    <s v="2016-01-11"/>
    <n v="7"/>
    <n v="9"/>
    <s v="ISTANBUL"/>
    <s v="FCA"/>
    <x v="2"/>
    <n v="1"/>
    <m/>
    <s v="TRUCK"/>
    <s v="ŁÓDŹ"/>
    <s v="1"/>
    <s v="22224/2015/1"/>
    <n v="54"/>
    <s v="SS16"/>
    <s v="KGB CORAP TEKSTIL"/>
    <s v="LCL"/>
    <m/>
    <n v="1"/>
    <n v="1901"/>
    <n v="0"/>
    <n v="0"/>
    <n v="0"/>
    <x v="0"/>
    <n v="30723"/>
    <m/>
    <x v="4"/>
    <n v="0"/>
    <n v="0"/>
    <x v="1"/>
    <x v="1"/>
  </r>
  <r>
    <s v="2016-01-02"/>
    <s v="2016-02-16"/>
    <s v="2016-02-19"/>
    <s v="2016-02-19"/>
    <n v="45"/>
    <n v="48"/>
    <s v="CHITTAGONG"/>
    <s v="FOB"/>
    <x v="0"/>
    <n v="0"/>
    <s v="GESU6196087"/>
    <s v="RAILWAY"/>
    <s v="GDAŃSK"/>
    <s v="1"/>
    <s v="20467/2015/18"/>
    <n v="54"/>
    <s v="SS16"/>
    <s v="INNOVATION DESIGN (AGENT)"/>
    <s v="FCL"/>
    <m/>
    <n v="1"/>
    <n v="1886"/>
    <n v="0"/>
    <n v="0"/>
    <n v="1"/>
    <x v="0"/>
    <n v="26440"/>
    <n v="69"/>
    <x v="1"/>
    <n v="35.9"/>
    <n v="33.1"/>
    <x v="0"/>
    <x v="0"/>
  </r>
  <r>
    <s v="2016-01-02"/>
    <s v="2016-02-16"/>
    <s v="2016-02-19"/>
    <s v="2016-02-19"/>
    <n v="45"/>
    <n v="48"/>
    <s v="CHITTAGONG"/>
    <s v="FOB"/>
    <x v="0"/>
    <n v="1"/>
    <s v="HLBU1112078"/>
    <s v="RAILWAY"/>
    <s v="GDAŃSK"/>
    <s v="1"/>
    <s v="20376/2015/23"/>
    <n v="54"/>
    <s v="SS16"/>
    <s v="TRANSFIGURE CLOTHING (AGENT)"/>
    <s v="CONSOLIDATION"/>
    <m/>
    <n v="1"/>
    <n v="1003"/>
    <n v="1"/>
    <n v="0"/>
    <n v="0"/>
    <x v="1"/>
    <n v="24827"/>
    <n v="18.47"/>
    <x v="1"/>
    <n v="9.6"/>
    <n v="8.9"/>
    <x v="1"/>
    <x v="1"/>
  </r>
  <r>
    <s v="2016-01-02"/>
    <s v="2016-02-16"/>
    <s v="2016-02-19"/>
    <s v="2016-02-19"/>
    <n v="45"/>
    <n v="48"/>
    <s v="CHITTAGONG"/>
    <s v="FOB"/>
    <x v="0"/>
    <n v="1"/>
    <m/>
    <s v="RAILWAY"/>
    <s v="GDAŃSK"/>
    <s v="1"/>
    <s v="20998/2015/3"/>
    <n v="54"/>
    <s v="SS16"/>
    <s v="TEXZAM INTERNATIONAL (AGENT)"/>
    <s v="CONSOLIDATION"/>
    <m/>
    <n v="1"/>
    <n v="292"/>
    <m/>
    <m/>
    <m/>
    <x v="0"/>
    <n v="4348"/>
    <n v="4.47"/>
    <x v="1"/>
    <n v="2.2999999999999998"/>
    <n v="2.1"/>
    <x v="1"/>
    <x v="1"/>
  </r>
  <r>
    <s v="2016-01-03"/>
    <s v="2016-02-16"/>
    <s v="2016-02-19"/>
    <s v="2016-02-19"/>
    <n v="44"/>
    <n v="47"/>
    <s v="CHITTAGONG"/>
    <s v="FOB"/>
    <x v="0"/>
    <n v="1"/>
    <s v="HLBU1056117"/>
    <s v="RAILWAY"/>
    <s v="GDAŃSK"/>
    <s v="1"/>
    <s v="20216/2015/15"/>
    <n v="54"/>
    <s v="SS16"/>
    <s v="FAIR TRADE INT'L (AGENT)"/>
    <s v="CONSOLIDATION"/>
    <m/>
    <n v="1"/>
    <n v="1123"/>
    <n v="0"/>
    <n v="1"/>
    <n v="0"/>
    <x v="2"/>
    <n v="22033"/>
    <n v="29.71"/>
    <x v="1"/>
    <n v="15.4"/>
    <n v="14.3"/>
    <x v="2"/>
    <x v="2"/>
  </r>
  <r>
    <s v="2016-01-03"/>
    <s v="2016-02-16"/>
    <s v="2016-02-19"/>
    <s v="2016-02-19"/>
    <n v="44"/>
    <n v="47"/>
    <s v="CHITTAGONG"/>
    <s v="FOB"/>
    <x v="0"/>
    <n v="1"/>
    <m/>
    <s v="RAILWAY"/>
    <s v="GDAŃSK"/>
    <s v="1"/>
    <s v="20231/2015/14"/>
    <n v="54"/>
    <s v="SS16"/>
    <s v="SHUDDHO MODEHAUS (AGENT)"/>
    <s v="CONSOLIDATION"/>
    <m/>
    <n v="1"/>
    <n v="721"/>
    <m/>
    <m/>
    <m/>
    <x v="0"/>
    <n v="10976"/>
    <n v="19.899999999999999"/>
    <x v="1"/>
    <n v="10.3"/>
    <n v="9.6"/>
    <x v="1"/>
    <x v="1"/>
  </r>
  <r>
    <s v="2016-01-04"/>
    <s v="2016-01-28"/>
    <s v="2016-02-01"/>
    <s v="2016-02-01"/>
    <n v="24"/>
    <n v="28"/>
    <s v="MUMBAI"/>
    <s v="FOB"/>
    <x v="0"/>
    <n v="0"/>
    <s v="FCIU2581394"/>
    <s v="TRUCK"/>
    <s v="HAMBURG"/>
    <s v="1"/>
    <s v="20991/2015/3"/>
    <n v="54"/>
    <s v="SS16"/>
    <s v="SANGOTRA FASHIONS"/>
    <s v="FCL"/>
    <m/>
    <n v="1"/>
    <n v="959"/>
    <n v="1"/>
    <n v="0"/>
    <n v="0"/>
    <x v="1"/>
    <n v="16537"/>
    <n v="27.4"/>
    <x v="2"/>
    <n v="14.2"/>
    <n v="13.2"/>
    <x v="2"/>
    <x v="1"/>
  </r>
  <r>
    <s v="2016-01-04"/>
    <s v="2016-01-28"/>
    <s v="2016-02-01"/>
    <s v="2016-02-01"/>
    <n v="24"/>
    <n v="28"/>
    <s v="MUMBAI"/>
    <s v="FOB"/>
    <x v="0"/>
    <n v="0"/>
    <s v="HLXU5081157"/>
    <s v="TRUCK"/>
    <s v="HAMBURG"/>
    <s v="1"/>
    <s v="20991/2015/9"/>
    <n v="54"/>
    <s v="SS16"/>
    <s v="SANGOTRA FASHIONS"/>
    <s v="FCL"/>
    <m/>
    <n v="1"/>
    <n v="2084"/>
    <n v="0"/>
    <n v="1"/>
    <n v="0"/>
    <x v="2"/>
    <n v="36900"/>
    <n v="48.1"/>
    <x v="2"/>
    <n v="25"/>
    <n v="23.1"/>
    <x v="2"/>
    <x v="2"/>
  </r>
  <r>
    <s v="2016-01-04"/>
    <s v="2016-01-28"/>
    <s v="2016-02-01"/>
    <s v="2016-02-01"/>
    <n v="24"/>
    <n v="28"/>
    <s v="MUMBAI"/>
    <s v="FOB"/>
    <x v="0"/>
    <n v="0"/>
    <s v="TCLU8734966"/>
    <s v="TRUCK"/>
    <s v="HAMBURG"/>
    <s v="1"/>
    <s v="20991/2015/8"/>
    <n v="54"/>
    <s v="SS16"/>
    <s v="SANGOTRA FASHIONS"/>
    <s v="FCL"/>
    <m/>
    <n v="1"/>
    <n v="2510"/>
    <n v="0"/>
    <n v="0"/>
    <n v="1"/>
    <x v="0"/>
    <n v="43765"/>
    <n v="64.23"/>
    <x v="2"/>
    <n v="33.4"/>
    <n v="30.8"/>
    <x v="0"/>
    <x v="0"/>
  </r>
  <r>
    <s v="2016-01-04"/>
    <s v="2016-02-05"/>
    <s v="2016-02-09"/>
    <s v="2016-02-09"/>
    <n v="32"/>
    <n v="36"/>
    <s v="NINGBO"/>
    <s v="FOB"/>
    <x v="0"/>
    <n v="0"/>
    <s v="MRSU0109256"/>
    <s v="RAILWAY"/>
    <s v="GDAŃSK"/>
    <s v="1"/>
    <s v="61556/SS16/2"/>
    <n v="52"/>
    <s v="SS16"/>
    <s v="VIVID COLOUR"/>
    <s v="FCL"/>
    <m/>
    <n v="1"/>
    <n v="841"/>
    <n v="1"/>
    <n v="0"/>
    <n v="0"/>
    <x v="1"/>
    <n v="29187"/>
    <n v="27.2"/>
    <x v="0"/>
    <n v="14.1"/>
    <n v="13.1"/>
    <x v="2"/>
    <x v="1"/>
  </r>
  <r>
    <s v="2016-01-04"/>
    <s v="2016-02-05"/>
    <s v="2016-02-10"/>
    <s v="2016-02-10"/>
    <n v="32"/>
    <n v="37"/>
    <s v="NINGBO"/>
    <s v="FOB"/>
    <x v="0"/>
    <n v="0"/>
    <s v="TGHU4142818"/>
    <s v="RAILWAY"/>
    <s v="GDAŃSK"/>
    <s v="1"/>
    <s v="61556/SS16/3"/>
    <n v="52"/>
    <s v="SS16"/>
    <s v="VIVID COLOUR"/>
    <s v="FCL"/>
    <m/>
    <n v="1"/>
    <n v="2415"/>
    <n v="0"/>
    <n v="1"/>
    <n v="0"/>
    <x v="2"/>
    <n v="44803"/>
    <n v="52.8"/>
    <x v="0"/>
    <n v="27.5"/>
    <n v="25.3"/>
    <x v="2"/>
    <x v="2"/>
  </r>
  <r>
    <s v="2016-01-04"/>
    <s v="2016-02-05"/>
    <s v="2016-02-12"/>
    <s v="2016-02-12"/>
    <n v="32"/>
    <n v="39"/>
    <s v="NINGBO"/>
    <s v="FOB"/>
    <x v="0"/>
    <n v="1"/>
    <s v="FSCU4177924"/>
    <s v="TRUCK"/>
    <s v="HAMBURG"/>
    <s v="1"/>
    <s v="21046/2015/12"/>
    <n v="54"/>
    <s v="SS16"/>
    <s v="NINGBO MIAORUI"/>
    <s v="FCL"/>
    <m/>
    <n v="1"/>
    <n v="301"/>
    <n v="1"/>
    <n v="0"/>
    <n v="0"/>
    <x v="1"/>
    <n v="6343"/>
    <n v="20.14"/>
    <x v="0"/>
    <n v="10.5"/>
    <n v="9.6999999999999993"/>
    <x v="1"/>
    <x v="1"/>
  </r>
  <r>
    <s v="2016-01-04"/>
    <s v="2016-02-08"/>
    <s v="2016-02-11"/>
    <s v="2016-02-11"/>
    <n v="35"/>
    <n v="38"/>
    <s v="XIAMEN"/>
    <s v="FOB"/>
    <x v="0"/>
    <n v="0"/>
    <s v="CLHU4532472"/>
    <s v="TRUCK"/>
    <s v="HAMBURG"/>
    <s v="1"/>
    <s v="34782/2015/4"/>
    <n v="51"/>
    <s v="SS16"/>
    <s v="VICAN FOOTWEAR"/>
    <s v="FCL"/>
    <m/>
    <n v="1"/>
    <n v="756"/>
    <n v="0"/>
    <n v="1"/>
    <n v="0"/>
    <x v="2"/>
    <n v="8319"/>
    <n v="40.89"/>
    <x v="0"/>
    <n v="21.3"/>
    <n v="19.600000000000001"/>
    <x v="2"/>
    <x v="2"/>
  </r>
  <r>
    <s v="2016-01-04"/>
    <s v="2016-02-16"/>
    <s v="2016-02-19"/>
    <s v="2016-02-19"/>
    <n v="43"/>
    <n v="46"/>
    <s v="XIAMEN"/>
    <s v="FOB"/>
    <x v="0"/>
    <n v="0"/>
    <s v="TGHU0127902"/>
    <s v="RAILWAY"/>
    <s v="GDAŃSK"/>
    <s v="1"/>
    <s v="20336/2015/11"/>
    <n v="54"/>
    <s v="SS16"/>
    <s v="QUANZHOU CEREALS O&amp;F"/>
    <s v="FCL"/>
    <m/>
    <n v="1"/>
    <n v="804"/>
    <n v="1"/>
    <n v="0"/>
    <n v="0"/>
    <x v="1"/>
    <n v="13999"/>
    <n v="18.579999999999998"/>
    <x v="0"/>
    <n v="9.6999999999999993"/>
    <n v="8.9"/>
    <x v="1"/>
    <x v="1"/>
  </r>
  <r>
    <s v="2016-01-05"/>
    <s v="2016-01-06"/>
    <s v="2016-01-15"/>
    <s v="2016-01-15"/>
    <n v="1"/>
    <n v="10"/>
    <s v="ŁÓDŹ"/>
    <s v="DDU"/>
    <x v="1"/>
    <n v="1"/>
    <s v="AIR"/>
    <s v="TRUCK"/>
    <s v="FRANKFURT"/>
    <s v="1"/>
    <s v="20231/2015/11"/>
    <n v="54"/>
    <s v="SS16"/>
    <s v="SHUDDHO MODEHAUS (AGENT)"/>
    <s v="AIR"/>
    <n v="1"/>
    <m/>
    <n v="919"/>
    <n v="0"/>
    <n v="0"/>
    <n v="0"/>
    <x v="0"/>
    <n v="11946"/>
    <n v="25.56"/>
    <x v="1"/>
    <n v="13.3"/>
    <n v="12.3"/>
    <x v="1"/>
    <x v="1"/>
  </r>
  <r>
    <s v="2016-01-05"/>
    <s v="2016-01-06"/>
    <s v="2016-01-15"/>
    <s v="2016-01-15"/>
    <n v="1"/>
    <n v="10"/>
    <s v="ŁÓDŹ"/>
    <s v="DDU"/>
    <x v="1"/>
    <n v="1"/>
    <s v="AIR"/>
    <s v="TRUCK"/>
    <s v="FRANKFURT"/>
    <s v="1"/>
    <s v="20231/2015/12"/>
    <n v="54"/>
    <s v="SS16"/>
    <s v="SHUDDHO MODEHAUS (AGENT)"/>
    <s v="AIR"/>
    <n v="1"/>
    <m/>
    <n v="956"/>
    <n v="0"/>
    <n v="0"/>
    <n v="0"/>
    <x v="0"/>
    <n v="14343"/>
    <n v="27.77"/>
    <x v="1"/>
    <n v="14.4"/>
    <n v="13.3"/>
    <x v="2"/>
    <x v="1"/>
  </r>
  <r>
    <s v="2016-01-05"/>
    <s v="2016-01-06"/>
    <s v="2016-01-15"/>
    <s v="2016-01-15"/>
    <n v="1"/>
    <n v="10"/>
    <s v="ŁÓDŹ"/>
    <s v="DDU"/>
    <x v="1"/>
    <n v="1"/>
    <s v="AIR"/>
    <s v="TRUCK"/>
    <s v="FRANKFURT"/>
    <s v="1"/>
    <s v="21019/2015/4"/>
    <n v="52"/>
    <s v="SS16"/>
    <s v="FASHION WEAR INT'L (AGENT)"/>
    <s v="AIR"/>
    <n v="1"/>
    <m/>
    <n v="252"/>
    <n v="0"/>
    <n v="0"/>
    <n v="0"/>
    <x v="0"/>
    <n v="3075"/>
    <n v="2.76"/>
    <x v="1"/>
    <n v="1.4"/>
    <n v="1.3"/>
    <x v="1"/>
    <x v="1"/>
  </r>
  <r>
    <s v="2016-01-05"/>
    <s v="2016-01-06"/>
    <s v="2016-01-15"/>
    <s v="2016-01-15"/>
    <n v="1"/>
    <n v="10"/>
    <s v="ŁÓDŹ"/>
    <s v="DDU"/>
    <x v="1"/>
    <n v="1"/>
    <s v="AIR"/>
    <s v="TRUCK"/>
    <s v="FRANKFURT"/>
    <s v="1"/>
    <s v="21143/2015/2"/>
    <n v="54"/>
    <s v="SS16"/>
    <s v="SEACOTEX FABRICS LTD"/>
    <s v="AIR"/>
    <n v="1"/>
    <m/>
    <n v="616"/>
    <n v="0"/>
    <n v="0"/>
    <n v="0"/>
    <x v="0"/>
    <n v="8201"/>
    <n v="18.690000000000001"/>
    <x v="1"/>
    <n v="9.6999999999999993"/>
    <n v="9"/>
    <x v="1"/>
    <x v="1"/>
  </r>
  <r>
    <s v="2016-01-05"/>
    <s v="2016-02-22"/>
    <s v="2016-02-29"/>
    <s v="2016-02-29"/>
    <n v="48"/>
    <n v="55"/>
    <s v="CHITTAGONG"/>
    <s v="FOB"/>
    <x v="0"/>
    <n v="0"/>
    <s v="HLXU5053983"/>
    <s v="RAILWAY"/>
    <s v="GDAŃSK"/>
    <s v="1"/>
    <s v="20808/2015/14"/>
    <n v="54"/>
    <s v="SS16"/>
    <s v="FASHION WEAR INT'L (AGENT)"/>
    <s v="FCL"/>
    <m/>
    <n v="1"/>
    <n v="3293"/>
    <n v="0"/>
    <n v="1"/>
    <n v="0"/>
    <x v="2"/>
    <n v="72349"/>
    <n v="49.76"/>
    <x v="1"/>
    <n v="25.9"/>
    <n v="23.9"/>
    <x v="2"/>
    <x v="2"/>
  </r>
  <r>
    <s v="2016-01-06"/>
    <s v="2016-02-05"/>
    <s v="2016-02-09"/>
    <s v="2016-02-09"/>
    <n v="30"/>
    <n v="34"/>
    <s v="SHENZHEN"/>
    <s v="FOB"/>
    <x v="0"/>
    <n v="0"/>
    <s v="MRKU0852295"/>
    <s v="RAILWAY"/>
    <s v="GDAŃSK"/>
    <s v="1"/>
    <s v="35157/2015/1"/>
    <n v="51"/>
    <s v="SS16"/>
    <s v="NIKOO COMPANY LTD."/>
    <s v="FCL"/>
    <m/>
    <n v="1"/>
    <n v="1400"/>
    <n v="0"/>
    <n v="1"/>
    <n v="0"/>
    <x v="2"/>
    <n v="13147"/>
    <n v="51.77"/>
    <x v="0"/>
    <n v="26.9"/>
    <n v="24.8"/>
    <x v="2"/>
    <x v="2"/>
  </r>
  <r>
    <s v="2016-01-06"/>
    <s v="2016-02-05"/>
    <s v="2016-02-09"/>
    <s v="2016-02-09"/>
    <n v="30"/>
    <n v="34"/>
    <s v="YANTIAN"/>
    <s v="FOB"/>
    <x v="0"/>
    <n v="0"/>
    <s v="MRKU7142356"/>
    <s v="RAILWAY"/>
    <s v="GDAŃSK"/>
    <s v="1"/>
    <s v="32380/2015/8"/>
    <n v="51"/>
    <s v="SS16"/>
    <s v="BEEKO"/>
    <s v="FCL"/>
    <m/>
    <n v="1"/>
    <n v="511"/>
    <n v="1"/>
    <n v="0"/>
    <n v="0"/>
    <x v="1"/>
    <n v="5519"/>
    <n v="20.66"/>
    <x v="0"/>
    <n v="10.7"/>
    <n v="9.9"/>
    <x v="1"/>
    <x v="1"/>
  </r>
  <r>
    <s v="2016-01-06"/>
    <s v="2016-02-05"/>
    <s v="2016-02-09"/>
    <s v="2016-02-09"/>
    <n v="30"/>
    <n v="34"/>
    <s v="YANTIAN"/>
    <s v="FOB"/>
    <x v="0"/>
    <n v="0"/>
    <s v="MSKU2687458"/>
    <s v="RAILWAY"/>
    <s v="GDAŃSK"/>
    <s v="1"/>
    <s v="33023/2015/2"/>
    <n v="51"/>
    <s v="SS16"/>
    <s v="EASTERN CHARM LIMITD"/>
    <s v="FCL"/>
    <m/>
    <n v="1"/>
    <n v="789"/>
    <n v="1"/>
    <n v="0"/>
    <n v="0"/>
    <x v="1"/>
    <n v="8484"/>
    <n v="26.26"/>
    <x v="0"/>
    <n v="13.7"/>
    <n v="12.6"/>
    <x v="1"/>
    <x v="1"/>
  </r>
  <r>
    <s v="2016-01-07"/>
    <s v="2016-02-12"/>
    <s v="2016-02-19"/>
    <s v="2016-02-19"/>
    <n v="36"/>
    <n v="43"/>
    <s v="SHANGHAI"/>
    <s v="FOB"/>
    <x v="0"/>
    <n v="1"/>
    <s v="NYKU3880779"/>
    <s v="TRUCK"/>
    <s v="HAMBURG"/>
    <s v="1"/>
    <s v="21822/2015/5"/>
    <n v="52"/>
    <s v="SS16"/>
    <s v="ZHENJIANG S&amp;C"/>
    <s v="CONSOLIDATION"/>
    <m/>
    <n v="1"/>
    <n v="533"/>
    <n v="1"/>
    <n v="0"/>
    <n v="0"/>
    <x v="1"/>
    <n v="8039"/>
    <n v="8.49"/>
    <x v="0"/>
    <n v="4.4000000000000004"/>
    <n v="4.0999999999999996"/>
    <x v="1"/>
    <x v="1"/>
  </r>
  <r>
    <s v="2016-01-07"/>
    <s v="2016-02-12"/>
    <s v="2016-02-19"/>
    <s v="2016-02-19"/>
    <n v="36"/>
    <n v="43"/>
    <s v="SHANGHAI"/>
    <s v="FOB"/>
    <x v="0"/>
    <n v="1"/>
    <m/>
    <s v="TRUCK"/>
    <s v="HAMBURG"/>
    <s v="1"/>
    <s v="24451/2015/3"/>
    <n v="52"/>
    <s v="SS16"/>
    <s v="SHANGHAI BOSUN"/>
    <s v="CONSOLIDATION"/>
    <m/>
    <n v="1"/>
    <n v="258"/>
    <m/>
    <m/>
    <m/>
    <x v="0"/>
    <n v="2660"/>
    <n v="2.59"/>
    <x v="0"/>
    <n v="1.3"/>
    <n v="1.2"/>
    <x v="1"/>
    <x v="1"/>
  </r>
  <r>
    <s v="2016-01-07"/>
    <s v="2016-02-12"/>
    <s v="2016-02-19"/>
    <s v="2016-02-19"/>
    <n v="36"/>
    <n v="43"/>
    <s v="SHANGHAI"/>
    <s v="FOB"/>
    <x v="0"/>
    <n v="1"/>
    <m/>
    <s v="TRUCK"/>
    <s v="HAMBURG"/>
    <s v="1"/>
    <s v="29931/2015/1"/>
    <n v="52"/>
    <s v="SS16"/>
    <s v="WINK ACCESSORIES B.V"/>
    <s v="CONSOLIDATION"/>
    <m/>
    <n v="1"/>
    <n v="209"/>
    <m/>
    <m/>
    <m/>
    <x v="0"/>
    <n v="23600"/>
    <n v="7.95"/>
    <x v="0"/>
    <n v="4.0999999999999996"/>
    <n v="3.8"/>
    <x v="1"/>
    <x v="1"/>
  </r>
  <r>
    <s v="2016-01-07"/>
    <s v="2016-02-12"/>
    <s v="2016-02-19"/>
    <s v="2016-02-19"/>
    <n v="36"/>
    <n v="43"/>
    <s v="SHANGHAI"/>
    <s v="FOB"/>
    <x v="0"/>
    <n v="1"/>
    <m/>
    <s v="TRUCK"/>
    <s v="HAMBURG"/>
    <s v="1"/>
    <s v="30070/2015/1"/>
    <n v="52"/>
    <s v="SS16"/>
    <s v="FUJIAN ONETOUCH BUSINESS SERVICE CO."/>
    <s v="CONSOLIDATION"/>
    <m/>
    <n v="1"/>
    <n v="263"/>
    <m/>
    <m/>
    <m/>
    <x v="0"/>
    <n v="5458"/>
    <n v="5.09"/>
    <x v="0"/>
    <n v="2.6"/>
    <n v="2.4"/>
    <x v="1"/>
    <x v="1"/>
  </r>
  <r>
    <s v="2016-01-08"/>
    <s v="2016-02-22"/>
    <s v="2016-02-26"/>
    <s v="2016-02-26"/>
    <n v="45"/>
    <n v="49"/>
    <s v="CHITTAGONG"/>
    <s v="FOB"/>
    <x v="0"/>
    <n v="0"/>
    <s v="CPSU1818503"/>
    <s v="RAILWAY"/>
    <s v="GDAŃSK"/>
    <s v="1"/>
    <s v="61828/SS16/2"/>
    <n v="52"/>
    <s v="SS16"/>
    <s v="FASHION WEAR INT'L (AGENT)"/>
    <s v="FCL"/>
    <m/>
    <n v="1"/>
    <n v="1075"/>
    <n v="1"/>
    <n v="0"/>
    <n v="0"/>
    <x v="1"/>
    <n v="21521"/>
    <n v="14.54"/>
    <x v="1"/>
    <n v="7.6"/>
    <n v="7"/>
    <x v="1"/>
    <x v="1"/>
  </r>
  <r>
    <s v="2016-01-11"/>
    <s v="2016-02-06"/>
    <s v="2016-02-12"/>
    <s v="2016-02-12"/>
    <n v="26"/>
    <n v="32"/>
    <s v="MUMBAI"/>
    <s v="FOB"/>
    <x v="0"/>
    <n v="1"/>
    <s v="LCL"/>
    <s v="TRUCK"/>
    <s v="HAMBURG"/>
    <s v="1"/>
    <s v="20991/2015/11"/>
    <n v="54"/>
    <s v="SS16"/>
    <s v="SANGOTRA FASHIONS"/>
    <s v="LCL"/>
    <m/>
    <n v="1"/>
    <n v="208"/>
    <n v="0"/>
    <n v="0"/>
    <n v="0"/>
    <x v="0"/>
    <n v="4000"/>
    <n v="6.24"/>
    <x v="2"/>
    <n v="3.2"/>
    <n v="3"/>
    <x v="1"/>
    <x v="1"/>
  </r>
  <r>
    <s v="2016-01-11"/>
    <s v="2016-02-27"/>
    <s v="2016-03-02"/>
    <s v="2016-03-02"/>
    <n v="47"/>
    <n v="51"/>
    <s v="NINGBO"/>
    <s v="FOB"/>
    <x v="0"/>
    <n v="0"/>
    <s v="MSKU3440328"/>
    <s v="TRUCK"/>
    <s v="GDAŃSK"/>
    <s v="1"/>
    <s v="29754/2015/6"/>
    <n v="51"/>
    <s v="SS16"/>
    <s v="BOK CO., LTD."/>
    <s v="FCL"/>
    <m/>
    <n v="1"/>
    <n v="706"/>
    <n v="1"/>
    <n v="0"/>
    <n v="0"/>
    <x v="1"/>
    <n v="5798"/>
    <n v="26.39"/>
    <x v="0"/>
    <n v="13.7"/>
    <n v="12.7"/>
    <x v="1"/>
    <x v="1"/>
  </r>
  <r>
    <s v="2016-01-11"/>
    <s v="2016-02-27"/>
    <s v="2016-03-02"/>
    <s v="2016-03-02"/>
    <n v="47"/>
    <n v="51"/>
    <s v="XIAMEN"/>
    <s v="FOB"/>
    <x v="0"/>
    <n v="0"/>
    <s v="MRKU6866547"/>
    <s v="TRUCK"/>
    <s v="GDAŃSK"/>
    <s v="1"/>
    <s v="24550/2015/2"/>
    <n v="54"/>
    <s v="SS16"/>
    <s v="XIAMEN JINMAO LOGIST"/>
    <s v="FCL"/>
    <m/>
    <n v="1"/>
    <n v="1060"/>
    <n v="1"/>
    <n v="0"/>
    <n v="0"/>
    <x v="1"/>
    <n v="26612"/>
    <n v="23.05"/>
    <x v="0"/>
    <n v="12"/>
    <n v="11.1"/>
    <x v="1"/>
    <x v="1"/>
  </r>
  <r>
    <s v="2016-01-13"/>
    <s v="2016-01-16"/>
    <s v="2016-01-22"/>
    <s v="2016-01-22"/>
    <n v="3"/>
    <n v="9"/>
    <s v="ŁÓDŹ"/>
    <s v="DDU"/>
    <x v="1"/>
    <n v="1"/>
    <s v="AIR"/>
    <s v="TRUCK"/>
    <s v="WARSZAWA"/>
    <s v="1"/>
    <s v="25868/2015/3"/>
    <n v="54"/>
    <s v="SS16"/>
    <s v="SRI LAKSHMI FABRICS"/>
    <s v="AIR"/>
    <n v="1"/>
    <m/>
    <n v="210"/>
    <n v="0"/>
    <n v="0"/>
    <n v="0"/>
    <x v="0"/>
    <n v="4637"/>
    <m/>
    <x v="2"/>
    <n v="0"/>
    <n v="0"/>
    <x v="1"/>
    <x v="1"/>
  </r>
  <r>
    <s v="2016-01-13"/>
    <s v="2016-02-11"/>
    <s v="2016-02-16"/>
    <s v="2016-02-16"/>
    <n v="29"/>
    <n v="34"/>
    <s v="YANTIAN"/>
    <s v="FOB"/>
    <x v="0"/>
    <n v="0"/>
    <s v="MSKU6581546"/>
    <s v="RAILWAY"/>
    <s v="GDAŃSK"/>
    <s v="1"/>
    <s v="32380/2015/5"/>
    <n v="51"/>
    <s v="SS16"/>
    <s v="BEEKO"/>
    <s v="FCL"/>
    <m/>
    <n v="1"/>
    <n v="1103"/>
    <n v="0"/>
    <n v="1"/>
    <n v="0"/>
    <x v="2"/>
    <n v="13138"/>
    <n v="46.91"/>
    <x v="0"/>
    <n v="24.4"/>
    <n v="22.5"/>
    <x v="2"/>
    <x v="2"/>
  </r>
  <r>
    <s v="2016-01-13"/>
    <s v="2016-02-11"/>
    <s v="2016-02-18"/>
    <s v="2016-02-18"/>
    <n v="29"/>
    <n v="36"/>
    <s v="SHENZHEN"/>
    <s v="FOB"/>
    <x v="0"/>
    <n v="0"/>
    <s v="MSKU7367539"/>
    <s v="RAILWAY"/>
    <s v="GDAŃSK"/>
    <s v="1"/>
    <s v="35144/2015/4"/>
    <n v="51"/>
    <s v="SS16"/>
    <s v="HANGZHOU JASON TRAD"/>
    <s v="FCL"/>
    <m/>
    <n v="1"/>
    <n v="794"/>
    <n v="1"/>
    <n v="0"/>
    <n v="0"/>
    <x v="1"/>
    <n v="6130"/>
    <n v="20.79"/>
    <x v="0"/>
    <n v="10.8"/>
    <n v="10"/>
    <x v="1"/>
    <x v="1"/>
  </r>
  <r>
    <s v="2016-01-14"/>
    <s v="2016-01-17"/>
    <s v="2016-01-26"/>
    <s v="2016-01-26"/>
    <n v="3"/>
    <n v="12"/>
    <s v="ŁÓDŹ"/>
    <s v="DDU"/>
    <x v="1"/>
    <n v="1"/>
    <s v="AIR"/>
    <s v="TRUCK"/>
    <s v="WARSZAWA"/>
    <s v="1"/>
    <s v="25868/2015/1"/>
    <n v="54"/>
    <s v="SS16"/>
    <s v="SRI LAKSHMI FABRICS"/>
    <s v="AIR"/>
    <n v="1"/>
    <m/>
    <n v="377"/>
    <n v="0"/>
    <n v="0"/>
    <n v="0"/>
    <x v="0"/>
    <n v="7556"/>
    <n v="4.2"/>
    <x v="2"/>
    <n v="2.2000000000000002"/>
    <n v="2"/>
    <x v="1"/>
    <x v="1"/>
  </r>
  <r>
    <s v="2016-01-15"/>
    <s v="2016-01-18"/>
    <s v="2016-01-25"/>
    <s v="2016-01-25"/>
    <n v="3"/>
    <n v="10"/>
    <s v="ŁÓDŹ"/>
    <s v="DDU"/>
    <x v="1"/>
    <n v="1"/>
    <s v="AIR"/>
    <s v="TRUCK"/>
    <s v="FRANKFURT"/>
    <s v="1"/>
    <s v="21046/2015/13"/>
    <n v="54"/>
    <s v="SS16"/>
    <s v="NINGBO MIAORUI"/>
    <s v="AIR"/>
    <n v="1"/>
    <m/>
    <n v="497"/>
    <n v="0"/>
    <n v="0"/>
    <n v="0"/>
    <x v="0"/>
    <n v="8554"/>
    <n v="15.67"/>
    <x v="0"/>
    <n v="8.1"/>
    <n v="7.5"/>
    <x v="1"/>
    <x v="1"/>
  </r>
  <r>
    <s v="2016-01-15"/>
    <s v="2016-01-26"/>
    <s v="2016-02-01"/>
    <s v="2016-02-01"/>
    <n v="11"/>
    <n v="17"/>
    <s v="ŁÓDŹ"/>
    <s v="DDU"/>
    <x v="3"/>
    <n v="0"/>
    <s v="GVDU5069335"/>
    <s v="RAILWAY"/>
    <s v="MAŁASZEWICZE"/>
    <s v="1"/>
    <s v="25636/2015/1"/>
    <n v="54"/>
    <s v="SS16"/>
    <s v="NINGBO YINZHOU VANDK"/>
    <s v="FCL"/>
    <m/>
    <n v="1"/>
    <n v="1073"/>
    <n v="0"/>
    <n v="1"/>
    <n v="0"/>
    <x v="2"/>
    <n v="17052"/>
    <m/>
    <x v="0"/>
    <n v="0"/>
    <n v="0"/>
    <x v="1"/>
    <x v="1"/>
  </r>
  <r>
    <s v="2016-01-15"/>
    <s v="2016-02-22"/>
    <s v="2016-02-25"/>
    <s v="2016-02-25"/>
    <n v="38"/>
    <n v="41"/>
    <s v="SHANGHAI"/>
    <s v="FOB"/>
    <x v="0"/>
    <n v="0"/>
    <s v="CAIU8484177"/>
    <s v="RAILWAY"/>
    <s v="GDAŃSK"/>
    <s v="1"/>
    <s v="22034/2015/2"/>
    <n v="54"/>
    <s v="SS16"/>
    <s v="ZHUJI YUANJIN"/>
    <s v="FCL"/>
    <m/>
    <n v="1"/>
    <n v="3711"/>
    <n v="0"/>
    <n v="0"/>
    <n v="1"/>
    <x v="0"/>
    <n v="70865"/>
    <n v="58.18"/>
    <x v="0"/>
    <n v="30.3"/>
    <n v="27.9"/>
    <x v="0"/>
    <x v="2"/>
  </r>
  <r>
    <s v="2016-01-15"/>
    <s v="2016-02-22"/>
    <s v="2016-02-29"/>
    <s v="2016-02-29"/>
    <n v="38"/>
    <n v="45"/>
    <s v="SHANGHAI"/>
    <s v="FOB"/>
    <x v="0"/>
    <n v="1"/>
    <s v="LCL"/>
    <s v="TRUCK"/>
    <s v="GDAŃSK"/>
    <s v="1"/>
    <s v="21817/2015/2"/>
    <n v="52"/>
    <s v="SS16"/>
    <s v="SHANGHAI QUEENSHOW"/>
    <s v="LCL"/>
    <m/>
    <n v="1"/>
    <n v="32"/>
    <n v="0"/>
    <n v="0"/>
    <n v="0"/>
    <x v="0"/>
    <n v="2080"/>
    <n v="2.5"/>
    <x v="0"/>
    <n v="1.3"/>
    <n v="1.2"/>
    <x v="1"/>
    <x v="1"/>
  </r>
  <r>
    <s v="2016-01-15"/>
    <s v="2016-02-22"/>
    <s v="2016-02-29"/>
    <s v="2016-02-29"/>
    <n v="38"/>
    <n v="45"/>
    <s v="SHANGHAI"/>
    <s v="FOB"/>
    <x v="0"/>
    <n v="1"/>
    <s v="LCL"/>
    <s v="TRUCK"/>
    <s v="GDAŃSK"/>
    <s v="1"/>
    <s v="23568/2015/3"/>
    <n v="52"/>
    <s v="SS16"/>
    <s v="BRIGHT SHOW INT.LTD"/>
    <s v="LCL"/>
    <m/>
    <n v="1"/>
    <n v="516"/>
    <n v="0"/>
    <n v="0"/>
    <n v="0"/>
    <x v="0"/>
    <n v="6380"/>
    <n v="12.73"/>
    <x v="0"/>
    <n v="6.6"/>
    <n v="6.1"/>
    <x v="1"/>
    <x v="1"/>
  </r>
  <r>
    <s v="2016-01-16"/>
    <s v="2016-01-20"/>
    <s v="2016-01-21"/>
    <s v="2016-01-21"/>
    <n v="4"/>
    <n v="5"/>
    <s v="ŁÓDŹ"/>
    <s v="DDU"/>
    <x v="1"/>
    <n v="1"/>
    <s v="AIR"/>
    <s v="TRUCK"/>
    <s v="FRANKFURT"/>
    <s v="1"/>
    <s v="20467/2015/19"/>
    <n v="54"/>
    <s v="SS16"/>
    <s v="INNOVATION DESIGN (AGENT)"/>
    <s v="AIR"/>
    <n v="1"/>
    <m/>
    <n v="197"/>
    <n v="0"/>
    <n v="0"/>
    <n v="0"/>
    <x v="0"/>
    <n v="2613"/>
    <n v="4.42"/>
    <x v="1"/>
    <n v="2.2999999999999998"/>
    <n v="2.1"/>
    <x v="1"/>
    <x v="1"/>
  </r>
  <r>
    <s v="2016-01-16"/>
    <s v="2016-01-25"/>
    <s v="2016-01-26"/>
    <s v="2016-01-26"/>
    <n v="9"/>
    <n v="10"/>
    <s v="ISTANBUL"/>
    <s v="FCA"/>
    <x v="2"/>
    <n v="1"/>
    <s v="TRUCK"/>
    <s v="TRUCK"/>
    <s v="ŁÓDŹ"/>
    <s v="1"/>
    <s v="21779/2015/3"/>
    <n v="54"/>
    <s v="SS16"/>
    <s v="FATIH TEKSTIL SANAYI"/>
    <s v="LCL"/>
    <m/>
    <n v="1"/>
    <n v="47"/>
    <n v="0"/>
    <n v="0"/>
    <n v="0"/>
    <x v="0"/>
    <n v="6610"/>
    <n v="3.39"/>
    <x v="4"/>
    <n v="1.8"/>
    <n v="1.6"/>
    <x v="1"/>
    <x v="1"/>
  </r>
  <r>
    <s v="2016-01-17"/>
    <s v="2016-01-21"/>
    <s v="2016-01-25"/>
    <s v="2016-01-25"/>
    <n v="4"/>
    <n v="8"/>
    <s v="ŁÓDŹ"/>
    <s v="DDU"/>
    <x v="1"/>
    <n v="1"/>
    <s v="AIR"/>
    <s v="TRUCK"/>
    <s v="WARSZAWA"/>
    <s v="1"/>
    <s v="20214/2015/7"/>
    <n v="54"/>
    <s v="SS16"/>
    <s v="LICHEE APPAREL (AGENT)"/>
    <s v="AIR"/>
    <n v="1"/>
    <m/>
    <n v="491"/>
    <n v="0"/>
    <n v="0"/>
    <n v="0"/>
    <x v="0"/>
    <n v="7969"/>
    <m/>
    <x v="2"/>
    <n v="0"/>
    <n v="0"/>
    <x v="1"/>
    <x v="1"/>
  </r>
  <r>
    <s v="2016-01-18"/>
    <s v="2016-02-18"/>
    <s v="2016-02-24"/>
    <s v="2016-02-24"/>
    <n v="31"/>
    <n v="37"/>
    <s v="NINGBO"/>
    <s v="FOB"/>
    <x v="0"/>
    <n v="0"/>
    <s v="PONU1901930"/>
    <s v="RAILWAY"/>
    <s v="GDAŃSK"/>
    <s v="1"/>
    <s v="21046/2015/14"/>
    <n v="54"/>
    <s v="SS16"/>
    <s v="NINGBO MIAORUI"/>
    <s v="FCL"/>
    <m/>
    <n v="1"/>
    <n v="2052"/>
    <n v="0"/>
    <n v="1"/>
    <n v="0"/>
    <x v="2"/>
    <n v="37047"/>
    <n v="52.06"/>
    <x v="0"/>
    <n v="27.1"/>
    <n v="25"/>
    <x v="2"/>
    <x v="2"/>
  </r>
  <r>
    <s v="2016-01-18"/>
    <s v="2016-02-29"/>
    <s v="2016-03-03"/>
    <s v="2016-03-03"/>
    <n v="42"/>
    <n v="45"/>
    <s v="XIAMEN"/>
    <s v="FOB"/>
    <x v="0"/>
    <n v="0"/>
    <s v="TTNU5337029"/>
    <s v="TRUCK"/>
    <s v="GDAŃSK"/>
    <s v="1"/>
    <s v="61735/SS16/5"/>
    <n v="52"/>
    <s v="SS16"/>
    <s v="QUANZHOU CEREALS O&amp;F"/>
    <s v="FCL"/>
    <m/>
    <n v="1"/>
    <n v="1683"/>
    <n v="0"/>
    <n v="1"/>
    <n v="0"/>
    <x v="2"/>
    <n v="29538"/>
    <n v="43.86"/>
    <x v="0"/>
    <n v="22.8"/>
    <n v="21.1"/>
    <x v="2"/>
    <x v="2"/>
  </r>
  <r>
    <s v="2016-01-18"/>
    <s v="2016-02-29"/>
    <s v="2016-03-04"/>
    <s v="2016-03-04"/>
    <n v="42"/>
    <n v="46"/>
    <s v="XIAMEN"/>
    <s v="FOB"/>
    <x v="0"/>
    <n v="0"/>
    <s v="GATU4347168"/>
    <s v="TRUCK"/>
    <s v="GDAŃSK"/>
    <s v="1"/>
    <s v="28831/2015/3"/>
    <n v="51"/>
    <s v="SS16"/>
    <s v="XIAMEN BESTWAY"/>
    <s v="FCL"/>
    <m/>
    <n v="1"/>
    <n v="911"/>
    <n v="0"/>
    <n v="1"/>
    <n v="0"/>
    <x v="2"/>
    <n v="11656"/>
    <n v="48.22"/>
    <x v="0"/>
    <n v="25.1"/>
    <n v="23.1"/>
    <x v="2"/>
    <x v="2"/>
  </r>
  <r>
    <s v="2016-01-18"/>
    <s v="2016-02-29"/>
    <s v="2016-03-04"/>
    <s v="2016-03-04"/>
    <n v="42"/>
    <n v="46"/>
    <s v="XIAMEN"/>
    <s v="FOB"/>
    <x v="0"/>
    <n v="0"/>
    <s v="HLXU2394353"/>
    <s v="RAILWAY"/>
    <s v="GDAŃSK"/>
    <s v="1"/>
    <s v="29335/2015/1"/>
    <n v="54"/>
    <s v="SS16"/>
    <s v="FUJIAN GREEN GROUP"/>
    <s v="FCL"/>
    <m/>
    <n v="1"/>
    <n v="736"/>
    <n v="1"/>
    <n v="0"/>
    <n v="0"/>
    <x v="1"/>
    <n v="12529"/>
    <n v="20.83"/>
    <x v="0"/>
    <n v="10.8"/>
    <n v="10"/>
    <x v="1"/>
    <x v="1"/>
  </r>
  <r>
    <s v="2016-01-19"/>
    <s v="2016-02-12"/>
    <s v="2016-02-19"/>
    <s v="2016-02-19"/>
    <n v="24"/>
    <n v="31"/>
    <s v="MUMBAI"/>
    <s v="FOB"/>
    <x v="0"/>
    <n v="1"/>
    <s v="LCL"/>
    <s v="TRUCK"/>
    <s v="HAMBURG"/>
    <s v="1"/>
    <s v="21016/2015/3"/>
    <n v="52"/>
    <s v="SS16"/>
    <s v="KANAHIYA OVERSEAS PVT LTD"/>
    <s v="LCL"/>
    <m/>
    <n v="1"/>
    <n v="257"/>
    <n v="0"/>
    <n v="0"/>
    <n v="0"/>
    <x v="0"/>
    <n v="5607"/>
    <n v="1.18"/>
    <x v="2"/>
    <n v="0.6"/>
    <n v="0.6"/>
    <x v="1"/>
    <x v="1"/>
  </r>
  <r>
    <s v="2016-01-20"/>
    <s v="2016-01-21"/>
    <s v="2016-01-27"/>
    <s v="2016-01-27"/>
    <n v="1"/>
    <n v="7"/>
    <s v="ŁÓDŹ"/>
    <s v="DDU"/>
    <x v="1"/>
    <n v="1"/>
    <s v="AIR"/>
    <s v="TRUCK"/>
    <s v="WARSZAWA"/>
    <s v="1"/>
    <s v="21017/2015/3"/>
    <n v="54"/>
    <s v="SS16"/>
    <s v="SEER GLOBAL LTD."/>
    <s v="AIR"/>
    <n v="1"/>
    <m/>
    <n v="206"/>
    <n v="0"/>
    <n v="0"/>
    <n v="0"/>
    <x v="0"/>
    <n v="4208"/>
    <n v="6.36"/>
    <x v="2"/>
    <n v="3.3"/>
    <n v="3.1"/>
    <x v="1"/>
    <x v="1"/>
  </r>
  <r>
    <s v="2016-01-20"/>
    <s v="2016-02-18"/>
    <s v="2016-02-25"/>
    <s v="2016-02-25"/>
    <n v="29"/>
    <n v="36"/>
    <s v="YANTIAN"/>
    <s v="FOB"/>
    <x v="0"/>
    <n v="0"/>
    <s v="MRKU4682725"/>
    <s v="RAILWAY"/>
    <s v="GDAŃSK"/>
    <s v="1"/>
    <s v="62068/SS16/2"/>
    <n v="51"/>
    <s v="SS16"/>
    <s v="YONGXINGLONG CHILDRE"/>
    <s v="FCL"/>
    <m/>
    <n v="1"/>
    <n v="1284"/>
    <n v="0"/>
    <n v="1"/>
    <n v="0"/>
    <x v="2"/>
    <n v="12553"/>
    <n v="31.47"/>
    <x v="0"/>
    <n v="16.399999999999999"/>
    <n v="15.1"/>
    <x v="2"/>
    <x v="2"/>
  </r>
  <r>
    <s v="2016-01-20"/>
    <s v="2016-02-29"/>
    <s v="2016-03-04"/>
    <s v="2016-03-04"/>
    <n v="40"/>
    <n v="44"/>
    <s v="CHITTAGONG"/>
    <s v="FOB"/>
    <x v="0"/>
    <n v="1"/>
    <s v="CAXU8180392"/>
    <s v="RAILWAY"/>
    <s v="GDAŃSK"/>
    <s v="1"/>
    <s v="20376/2015/25"/>
    <n v="54"/>
    <s v="SS16"/>
    <s v="TRANSFIGURE CLOTHING (AGENT)"/>
    <s v="CONSOLIDATION"/>
    <m/>
    <n v="1"/>
    <n v="2385"/>
    <n v="0"/>
    <n v="0"/>
    <n v="1"/>
    <x v="0"/>
    <n v="46236"/>
    <n v="29.63"/>
    <x v="1"/>
    <n v="15.4"/>
    <n v="14.2"/>
    <x v="2"/>
    <x v="2"/>
  </r>
  <r>
    <s v="2016-01-20"/>
    <s v="2016-02-29"/>
    <s v="2016-03-04"/>
    <s v="2016-03-04"/>
    <n v="40"/>
    <n v="44"/>
    <s v="CHITTAGONG"/>
    <s v="FOB"/>
    <x v="0"/>
    <n v="1"/>
    <m/>
    <s v="RAILWAY"/>
    <s v="GDAŃSK"/>
    <s v="1"/>
    <s v="20376/2015/27"/>
    <n v="54"/>
    <s v="SS16"/>
    <s v="TRANSFIGURE CLOTHING (AGENT)"/>
    <s v="CONSOLIDATION"/>
    <m/>
    <n v="1"/>
    <n v="2965"/>
    <m/>
    <m/>
    <m/>
    <x v="0"/>
    <n v="54205"/>
    <n v="39.200000000000003"/>
    <x v="1"/>
    <n v="20.399999999999999"/>
    <n v="18.8"/>
    <x v="2"/>
    <x v="2"/>
  </r>
  <r>
    <s v="2016-01-20"/>
    <s v="2016-02-29"/>
    <s v="2016-03-04"/>
    <s v="2016-03-04"/>
    <n v="40"/>
    <n v="44"/>
    <s v="CHITTAGONG"/>
    <s v="FOB"/>
    <x v="0"/>
    <n v="1"/>
    <s v="GESU5591868"/>
    <s v="TRUCK"/>
    <s v="GDAŃSK"/>
    <s v="1"/>
    <s v="19692/2015/3"/>
    <n v="54"/>
    <s v="SS16"/>
    <s v="ZEMTEX EXPORT LTD"/>
    <s v="CONSOLIDATION"/>
    <m/>
    <n v="1"/>
    <n v="904"/>
    <n v="0"/>
    <n v="0"/>
    <n v="1"/>
    <x v="0"/>
    <n v="19479"/>
    <n v="19.38"/>
    <x v="1"/>
    <n v="10.1"/>
    <n v="9.3000000000000007"/>
    <x v="1"/>
    <x v="1"/>
  </r>
  <r>
    <s v="2016-01-20"/>
    <s v="2016-02-29"/>
    <s v="2016-03-04"/>
    <s v="2016-03-04"/>
    <n v="40"/>
    <n v="44"/>
    <s v="CHITTAGONG"/>
    <s v="FOB"/>
    <x v="0"/>
    <n v="1"/>
    <m/>
    <s v="TRUCK"/>
    <s v="GDAŃSK"/>
    <s v="1"/>
    <s v="20376/2015/26"/>
    <n v="54"/>
    <s v="SS16"/>
    <s v="TRANSFIGURE CLOTHING (AGENT)"/>
    <s v="CONSOLIDATION"/>
    <m/>
    <n v="1"/>
    <n v="2172"/>
    <m/>
    <m/>
    <m/>
    <x v="0"/>
    <n v="37590"/>
    <n v="31.68"/>
    <x v="1"/>
    <n v="16.5"/>
    <n v="15.2"/>
    <x v="2"/>
    <x v="2"/>
  </r>
  <r>
    <s v="2016-01-20"/>
    <s v="2016-02-29"/>
    <s v="2016-03-04"/>
    <s v="2016-03-04"/>
    <n v="40"/>
    <n v="44"/>
    <s v="CHITTAGONG"/>
    <s v="FOB"/>
    <x v="0"/>
    <n v="1"/>
    <m/>
    <s v="TRUCK"/>
    <s v="GDAŃSK"/>
    <s v="1"/>
    <s v="25648/2015/5"/>
    <n v="54"/>
    <s v="SS16"/>
    <s v="ASROTEX"/>
    <s v="CONSOLIDATION"/>
    <m/>
    <n v="1"/>
    <n v="198"/>
    <m/>
    <m/>
    <m/>
    <x v="0"/>
    <n v="3502"/>
    <n v="3.59"/>
    <x v="1"/>
    <n v="1.9"/>
    <n v="1.7"/>
    <x v="1"/>
    <x v="1"/>
  </r>
  <r>
    <s v="2016-01-21"/>
    <s v="2016-02-27"/>
    <s v="2016-03-01"/>
    <s v="2016-03-01"/>
    <n v="37"/>
    <n v="40"/>
    <s v="FUZHOU"/>
    <s v="FOB"/>
    <x v="0"/>
    <n v="0"/>
    <s v="PONU1943935"/>
    <s v="RAILWAY"/>
    <s v="GDAŃSK"/>
    <s v="1"/>
    <s v="28831/2015/4"/>
    <n v="51"/>
    <s v="SS16"/>
    <s v="XIAMEN BESTWAY"/>
    <s v="FCL"/>
    <m/>
    <n v="1"/>
    <n v="2081"/>
    <n v="0"/>
    <n v="1"/>
    <n v="0"/>
    <x v="2"/>
    <n v="23372"/>
    <n v="49.23"/>
    <x v="0"/>
    <n v="25.6"/>
    <n v="23.6"/>
    <x v="2"/>
    <x v="2"/>
  </r>
  <r>
    <s v="2016-01-22"/>
    <s v="2016-01-29"/>
    <s v="2016-01-29"/>
    <s v="2016-01-29"/>
    <n v="7"/>
    <n v="7"/>
    <s v="ISTANBUL"/>
    <s v="FCA"/>
    <x v="2"/>
    <n v="1"/>
    <m/>
    <s v="TRUCK"/>
    <s v="ŁÓDŹ"/>
    <s v="1"/>
    <s v="21779/2015/2"/>
    <n v="54"/>
    <s v="SS16"/>
    <s v="FATIH TEKSTIL SANAYI"/>
    <s v="LCL"/>
    <m/>
    <n v="1"/>
    <n v="210"/>
    <n v="0"/>
    <n v="0"/>
    <n v="0"/>
    <x v="0"/>
    <n v="26458"/>
    <n v="15.12"/>
    <x v="4"/>
    <n v="7.9"/>
    <n v="7.3"/>
    <x v="1"/>
    <x v="1"/>
  </r>
  <r>
    <s v="2016-01-22"/>
    <s v="2016-02-17"/>
    <s v="2016-02-23"/>
    <s v="2016-02-23"/>
    <n v="26"/>
    <n v="32"/>
    <s v="ŁÓDŹ"/>
    <s v="DDU"/>
    <x v="0"/>
    <n v="0"/>
    <s v="BEAU2361782"/>
    <s v="TRUCK"/>
    <s v="HAMBURG"/>
    <s v="1"/>
    <s v="20214/2015/3"/>
    <n v="54"/>
    <s v="SS16"/>
    <s v="LICHEE APPAREL (AGENT)"/>
    <s v="FCL"/>
    <m/>
    <n v="1"/>
    <n v="1622"/>
    <n v="1"/>
    <n v="0"/>
    <n v="0"/>
    <x v="1"/>
    <n v="28059"/>
    <n v="30.32"/>
    <x v="2"/>
    <n v="15.8"/>
    <n v="14.6"/>
    <x v="2"/>
    <x v="2"/>
  </r>
  <r>
    <s v="2016-01-22"/>
    <s v="2016-02-23"/>
    <s v="2016-02-29"/>
    <s v="2016-02-29"/>
    <n v="32"/>
    <n v="38"/>
    <s v="NINGBO"/>
    <s v="FOB"/>
    <x v="0"/>
    <n v="1"/>
    <s v="NYKU3445283"/>
    <s v="TRUCK"/>
    <s v="HAMBURG"/>
    <s v="1"/>
    <s v="20632/2015/3"/>
    <n v="54"/>
    <s v="SS16"/>
    <s v="NINGBO JAGOO TRADING"/>
    <s v="CONSOLIDATION"/>
    <m/>
    <n v="1"/>
    <n v="290"/>
    <n v="1"/>
    <n v="0"/>
    <n v="0"/>
    <x v="1"/>
    <n v="5448"/>
    <n v="8.9600000000000009"/>
    <x v="0"/>
    <n v="4.7"/>
    <n v="4.3"/>
    <x v="1"/>
    <x v="1"/>
  </r>
  <r>
    <s v="2016-01-22"/>
    <s v="2016-02-23"/>
    <s v="2016-02-29"/>
    <s v="2016-02-29"/>
    <n v="32"/>
    <n v="38"/>
    <s v="NINGBO"/>
    <s v="FOB"/>
    <x v="0"/>
    <n v="1"/>
    <m/>
    <s v="TRUCK"/>
    <s v="HAMBURG"/>
    <s v="1"/>
    <s v="26514/2015/3"/>
    <n v="52"/>
    <s v="SS16"/>
    <s v="NINGBO HAITIAN"/>
    <s v="CONSOLIDATION"/>
    <m/>
    <n v="1"/>
    <n v="34"/>
    <m/>
    <m/>
    <m/>
    <x v="0"/>
    <n v="8541"/>
    <n v="2.06"/>
    <x v="0"/>
    <n v="1.1000000000000001"/>
    <n v="1"/>
    <x v="1"/>
    <x v="1"/>
  </r>
  <r>
    <s v="2016-01-22"/>
    <s v="2016-02-29"/>
    <s v="2016-03-03"/>
    <s v="2016-03-03"/>
    <n v="38"/>
    <n v="41"/>
    <s v="SHANGHAI"/>
    <s v="FOB"/>
    <x v="0"/>
    <n v="0"/>
    <s v="HLXU5204858"/>
    <s v="TRUCK"/>
    <s v="GDAŃSK"/>
    <s v="1"/>
    <s v="30271/2015/1"/>
    <n v="54"/>
    <s v="SS16"/>
    <s v="JOC GREAT WALL CORP."/>
    <s v="FCL"/>
    <m/>
    <n v="1"/>
    <n v="842"/>
    <n v="0"/>
    <n v="1"/>
    <n v="0"/>
    <x v="2"/>
    <n v="59825"/>
    <n v="36.82"/>
    <x v="0"/>
    <n v="19.100000000000001"/>
    <n v="17.7"/>
    <x v="2"/>
    <x v="2"/>
  </r>
  <r>
    <s v="2016-01-22"/>
    <s v="2016-02-29"/>
    <s v="2016-03-03"/>
    <s v="2016-03-03"/>
    <n v="38"/>
    <n v="41"/>
    <s v="SHANGHAI"/>
    <s v="FOB"/>
    <x v="0"/>
    <n v="0"/>
    <s v="HLXU1308026,TCLU9500263"/>
    <s v="TRUCK"/>
    <s v="GDAŃSK"/>
    <s v="1"/>
    <s v="21822/2015/3"/>
    <n v="52"/>
    <s v="SS16"/>
    <s v="ZHENJIANG S&amp;C"/>
    <s v="FCL"/>
    <m/>
    <n v="1"/>
    <n v="2811"/>
    <n v="1"/>
    <n v="0"/>
    <n v="1"/>
    <x v="1"/>
    <n v="47095"/>
    <n v="54.8"/>
    <x v="0"/>
    <n v="28.5"/>
    <n v="26.3"/>
    <x v="0"/>
    <x v="2"/>
  </r>
  <r>
    <s v="2016-01-22"/>
    <s v="2016-02-29"/>
    <s v="2016-03-03"/>
    <s v="2016-03-03"/>
    <n v="38"/>
    <n v="41"/>
    <s v="SHANGHAI"/>
    <s v="FOB"/>
    <x v="0"/>
    <n v="1"/>
    <s v="TCLU9500263"/>
    <s v="TRUCK"/>
    <s v="GDAŃSK"/>
    <s v="1"/>
    <s v="19960/2015/4"/>
    <n v="54"/>
    <s v="SS16"/>
    <s v="SUMEC TEXTILE"/>
    <s v="CONSOLIDATION"/>
    <m/>
    <n v="1"/>
    <n v="509"/>
    <n v="0"/>
    <n v="0"/>
    <n v="1"/>
    <x v="0"/>
    <n v="5089"/>
    <n v="11.39"/>
    <x v="0"/>
    <n v="5.9"/>
    <n v="5.5"/>
    <x v="1"/>
    <x v="1"/>
  </r>
  <r>
    <s v="2016-01-22"/>
    <s v="2016-02-29"/>
    <s v="2016-03-03"/>
    <s v="2016-03-03"/>
    <n v="38"/>
    <n v="41"/>
    <s v="SHANGHAI"/>
    <s v="FOB"/>
    <x v="0"/>
    <n v="1"/>
    <m/>
    <s v="TRUCK"/>
    <s v="GDAŃSK"/>
    <s v="1"/>
    <s v="61545/SS16/2"/>
    <n v="52"/>
    <s v="SS16"/>
    <s v="EUMETEX COMPANY"/>
    <s v="CONSOLIDATION"/>
    <m/>
    <n v="1"/>
    <n v="2016"/>
    <m/>
    <m/>
    <m/>
    <x v="0"/>
    <n v="33558"/>
    <n v="33.42"/>
    <x v="0"/>
    <n v="17.399999999999999"/>
    <n v="16"/>
    <x v="2"/>
    <x v="2"/>
  </r>
  <r>
    <s v="2016-01-22"/>
    <s v="2016-03-01"/>
    <s v="2016-03-07"/>
    <s v="2016-03-07"/>
    <n v="39"/>
    <n v="45"/>
    <s v="SHANGHAI"/>
    <s v="FOB"/>
    <x v="0"/>
    <n v="0"/>
    <s v="HLXU4380805,HLXU5299468"/>
    <s v="RAILWAY"/>
    <s v="GDAŃSK"/>
    <s v="1"/>
    <s v="62805/SS16/2"/>
    <n v="52"/>
    <s v="SS16"/>
    <s v="SUZHOU QINJIAN I/E"/>
    <s v="FCL"/>
    <m/>
    <n v="1"/>
    <n v="5048"/>
    <n v="0"/>
    <n v="2"/>
    <n v="0"/>
    <x v="0"/>
    <n v="99622"/>
    <n v="100.13"/>
    <x v="0"/>
    <n v="52.1"/>
    <n v="48.1"/>
    <x v="0"/>
    <x v="0"/>
  </r>
  <r>
    <s v="2016-01-23"/>
    <s v="2016-01-24"/>
    <s v="2016-02-03"/>
    <s v="2016-02-03"/>
    <n v="1"/>
    <n v="11"/>
    <s v="ŁÓDŹ"/>
    <s v="DDU"/>
    <x v="1"/>
    <n v="1"/>
    <s v="AIR"/>
    <s v="TRUCK"/>
    <s v="FRANKFURT"/>
    <s v="1"/>
    <s v="20231/2015/13"/>
    <n v="54"/>
    <s v="SS16"/>
    <s v="SHUDDHO MODEHAUS (AGENT)"/>
    <s v="AIR"/>
    <n v="1"/>
    <m/>
    <n v="1295"/>
    <n v="0"/>
    <n v="0"/>
    <n v="0"/>
    <x v="0"/>
    <n v="17715"/>
    <n v="33.409999999999997"/>
    <x v="1"/>
    <n v="17.399999999999999"/>
    <n v="16"/>
    <x v="2"/>
    <x v="2"/>
  </r>
  <r>
    <s v="2016-01-23"/>
    <s v="2016-01-24"/>
    <s v="2016-02-12"/>
    <s v="2016-02-12"/>
    <n v="1"/>
    <n v="20"/>
    <s v="ŁÓDŹ"/>
    <s v="DDU"/>
    <x v="1"/>
    <n v="1"/>
    <s v="AIR"/>
    <s v="TRUCK"/>
    <s v="FRANKFURT"/>
    <s v="1"/>
    <s v="20231/2015/15"/>
    <n v="54"/>
    <s v="SS16"/>
    <s v="SHUDDHO MODEHAUS (AGENT)"/>
    <s v="AIR"/>
    <n v="1"/>
    <m/>
    <n v="1273"/>
    <n v="0"/>
    <n v="0"/>
    <n v="0"/>
    <x v="0"/>
    <n v="20344"/>
    <n v="29.55"/>
    <x v="1"/>
    <n v="15.4"/>
    <n v="14.2"/>
    <x v="2"/>
    <x v="2"/>
  </r>
  <r>
    <s v="2016-01-23"/>
    <s v="2016-02-04"/>
    <s v="2016-02-09"/>
    <s v="2016-02-09"/>
    <n v="12"/>
    <n v="17"/>
    <s v="ŁÓDŹ"/>
    <s v="DDU"/>
    <x v="1"/>
    <n v="1"/>
    <s v="AIR"/>
    <s v="TRUCK"/>
    <s v="FRANKFURT"/>
    <s v="1"/>
    <s v="20467/2015/20"/>
    <n v="54"/>
    <s v="SS16"/>
    <s v="INNOVATION DESIGN (AGENT)"/>
    <s v="AIR"/>
    <n v="1"/>
    <m/>
    <n v="862"/>
    <n v="0"/>
    <n v="0"/>
    <n v="0"/>
    <x v="0"/>
    <n v="14054"/>
    <n v="19.989999999999998"/>
    <x v="1"/>
    <n v="10.4"/>
    <n v="9.6"/>
    <x v="1"/>
    <x v="1"/>
  </r>
  <r>
    <s v="2016-01-23"/>
    <s v="2016-02-27"/>
    <s v="2016-03-01"/>
    <s v="2016-03-01"/>
    <n v="35"/>
    <n v="38"/>
    <s v="CHITTAGONG"/>
    <s v="FOB"/>
    <x v="0"/>
    <n v="1"/>
    <s v="MRKU2154708"/>
    <s v="TRUCK"/>
    <s v="GDAŃSK"/>
    <s v="1"/>
    <s v="20370/2015/6"/>
    <n v="54"/>
    <s v="SS16"/>
    <s v="SAILOR MOON CLOTHING LTD (AGENT)"/>
    <s v="CONSOLIDATION"/>
    <m/>
    <n v="1"/>
    <n v="2747"/>
    <n v="0"/>
    <n v="0"/>
    <n v="1"/>
    <x v="0"/>
    <n v="38960"/>
    <n v="49.13"/>
    <x v="1"/>
    <n v="25.5"/>
    <n v="23.6"/>
    <x v="2"/>
    <x v="2"/>
  </r>
  <r>
    <s v="2016-01-23"/>
    <s v="2016-02-27"/>
    <s v="2016-03-01"/>
    <s v="2016-03-01"/>
    <n v="35"/>
    <n v="38"/>
    <s v="CHITTAGONG"/>
    <s v="FOB"/>
    <x v="0"/>
    <n v="1"/>
    <m/>
    <s v="TRUCK"/>
    <s v="GDAŃSK"/>
    <s v="1"/>
    <s v="20376/2015/28"/>
    <n v="54"/>
    <s v="SS16"/>
    <s v="TRANSFIGURE CLOTHING (AGENT)"/>
    <s v="CONSOLIDATION"/>
    <m/>
    <n v="1"/>
    <n v="1520"/>
    <m/>
    <m/>
    <m/>
    <x v="0"/>
    <n v="25736"/>
    <n v="20.22"/>
    <x v="1"/>
    <n v="10.5"/>
    <n v="9.6999999999999993"/>
    <x v="1"/>
    <x v="1"/>
  </r>
  <r>
    <s v="2016-01-23"/>
    <s v="2016-02-27"/>
    <s v="2016-03-02"/>
    <s v="2016-03-02"/>
    <n v="35"/>
    <n v="39"/>
    <s v="CHITTAGONG"/>
    <s v="FOB"/>
    <x v="0"/>
    <n v="1"/>
    <s v="MRKU2206798"/>
    <s v="RAILWAY"/>
    <s v="GDAŃSK"/>
    <s v="1"/>
    <s v="20216/2015/17"/>
    <n v="54"/>
    <s v="SS16"/>
    <s v="FAIR TRADE INT'L (AGENT)"/>
    <s v="CONSOLIDATION"/>
    <m/>
    <n v="1"/>
    <n v="1324"/>
    <n v="0"/>
    <n v="0"/>
    <n v="1"/>
    <x v="0"/>
    <n v="20510"/>
    <n v="24.51"/>
    <x v="1"/>
    <n v="12.7"/>
    <n v="11.8"/>
    <x v="1"/>
    <x v="1"/>
  </r>
  <r>
    <s v="2016-01-23"/>
    <s v="2016-02-27"/>
    <s v="2016-03-02"/>
    <s v="2016-03-02"/>
    <n v="35"/>
    <n v="39"/>
    <s v="CHITTAGONG"/>
    <s v="FOB"/>
    <x v="0"/>
    <n v="1"/>
    <m/>
    <s v="RAILWAY"/>
    <s v="GDAŃSK"/>
    <s v="1"/>
    <s v="20376/2015/29"/>
    <n v="54"/>
    <s v="SS16"/>
    <s v="TRANSFIGURE CLOTHING (AGENT)"/>
    <s v="CONSOLIDATION"/>
    <m/>
    <n v="1"/>
    <n v="2484"/>
    <m/>
    <m/>
    <m/>
    <x v="0"/>
    <n v="44554"/>
    <n v="40.86"/>
    <x v="1"/>
    <n v="21.2"/>
    <n v="19.600000000000001"/>
    <x v="2"/>
    <x v="2"/>
  </r>
  <r>
    <s v="2016-01-23"/>
    <s v="2016-02-27"/>
    <s v="2016-03-02"/>
    <s v="2016-03-02"/>
    <n v="35"/>
    <n v="39"/>
    <s v="CHITTAGONG"/>
    <s v="FOB"/>
    <x v="0"/>
    <n v="1"/>
    <s v="MRKU2283011"/>
    <s v="RAILWAY"/>
    <s v="GDAŃSK"/>
    <s v="1"/>
    <s v="20216/2015/16"/>
    <n v="54"/>
    <s v="SS16"/>
    <s v="FAIR TRADE INT'L (AGENT)"/>
    <s v="CONSOLIDATION"/>
    <m/>
    <n v="1"/>
    <n v="2217"/>
    <n v="0"/>
    <n v="0"/>
    <n v="1"/>
    <x v="0"/>
    <n v="37590"/>
    <n v="49"/>
    <x v="1"/>
    <n v="25.5"/>
    <n v="23.5"/>
    <x v="2"/>
    <x v="2"/>
  </r>
  <r>
    <s v="2016-01-23"/>
    <s v="2016-02-27"/>
    <s v="2016-03-02"/>
    <s v="2016-03-02"/>
    <n v="35"/>
    <n v="39"/>
    <s v="CHITTAGONG"/>
    <s v="FOB"/>
    <x v="0"/>
    <n v="1"/>
    <m/>
    <s v="RAILWAY"/>
    <s v="GDAŃSK"/>
    <s v="1"/>
    <s v="28143/2015/1"/>
    <n v="54"/>
    <s v="SS16"/>
    <s v="TEX FASHION GLOBAL (AGENT)"/>
    <s v="CONSOLIDATION"/>
    <m/>
    <n v="1"/>
    <n v="828"/>
    <m/>
    <m/>
    <m/>
    <x v="0"/>
    <n v="12967"/>
    <n v="19.66"/>
    <x v="1"/>
    <n v="10.199999999999999"/>
    <n v="9.4"/>
    <x v="1"/>
    <x v="1"/>
  </r>
  <r>
    <s v="2016-01-25"/>
    <s v="2016-01-30"/>
    <s v="2016-02-03"/>
    <s v="2016-02-03"/>
    <n v="5"/>
    <n v="9"/>
    <s v="ŁÓDŹ"/>
    <s v="DDU"/>
    <x v="1"/>
    <n v="1"/>
    <s v="AIR"/>
    <s v="TRUCK"/>
    <s v="FRANKFURT"/>
    <s v="1"/>
    <s v="20467/2015/16"/>
    <n v="54"/>
    <s v="SS16"/>
    <s v="INNOVATION DESIGN (AGENT)"/>
    <s v="AIR"/>
    <n v="1"/>
    <m/>
    <n v="567"/>
    <n v="0"/>
    <n v="0"/>
    <n v="0"/>
    <x v="0"/>
    <n v="7927"/>
    <m/>
    <x v="1"/>
    <n v="0"/>
    <n v="0"/>
    <x v="1"/>
    <x v="1"/>
  </r>
  <r>
    <s v="2016-01-25"/>
    <s v="2016-02-18"/>
    <s v="2016-02-22"/>
    <s v="2016-02-22"/>
    <n v="24"/>
    <n v="28"/>
    <s v="MUMBAI"/>
    <s v="FOB"/>
    <x v="0"/>
    <n v="0"/>
    <s v="DFSU4219794"/>
    <s v="TRUCK"/>
    <s v="HAMBURG"/>
    <s v="1"/>
    <s v="20991/2015/12"/>
    <n v="54"/>
    <s v="SS16"/>
    <s v="SANGOTRA FASHIONS"/>
    <s v="FCL"/>
    <m/>
    <n v="1"/>
    <n v="2403"/>
    <n v="0"/>
    <n v="1"/>
    <n v="0"/>
    <x v="2"/>
    <n v="47171"/>
    <n v="54.4"/>
    <x v="2"/>
    <n v="28.3"/>
    <n v="26.1"/>
    <x v="0"/>
    <x v="2"/>
  </r>
  <r>
    <s v="2016-01-25"/>
    <s v="2016-02-22"/>
    <s v="2016-02-25"/>
    <s v="2016-02-25"/>
    <n v="28"/>
    <n v="31"/>
    <s v="TUTICORIN"/>
    <s v="FOB"/>
    <x v="0"/>
    <n v="1"/>
    <s v="HLBU1103461"/>
    <s v="TRUCK"/>
    <s v="HAMBURG"/>
    <s v="1"/>
    <s v="20217/2015/4"/>
    <n v="54"/>
    <s v="SS16"/>
    <s v="BLOOM CLOTHING CO. (AGENT)"/>
    <s v="CONSOLIDATION"/>
    <m/>
    <n v="1"/>
    <n v="475"/>
    <n v="1"/>
    <n v="0"/>
    <n v="0"/>
    <x v="1"/>
    <n v="9949"/>
    <n v="16.3"/>
    <x v="2"/>
    <n v="8.5"/>
    <n v="7.8"/>
    <x v="1"/>
    <x v="1"/>
  </r>
  <r>
    <s v="2016-01-25"/>
    <s v="2016-02-22"/>
    <s v="2016-02-25"/>
    <s v="2016-02-25"/>
    <n v="28"/>
    <n v="31"/>
    <s v="TUTICORIN"/>
    <s v="FOB"/>
    <x v="0"/>
    <n v="1"/>
    <m/>
    <s v="TRUCK"/>
    <s v="HAMBURG"/>
    <s v="1"/>
    <s v="21025/2015/5"/>
    <n v="54"/>
    <s v="SS16"/>
    <s v="KARTHIKAI TEXTILE"/>
    <s v="CONSOLIDATION"/>
    <m/>
    <n v="1"/>
    <n v="725"/>
    <m/>
    <m/>
    <m/>
    <x v="0"/>
    <n v="14022"/>
    <n v="13.67"/>
    <x v="2"/>
    <n v="7.1"/>
    <n v="6.6"/>
    <x v="1"/>
    <x v="1"/>
  </r>
  <r>
    <s v="2016-01-25"/>
    <s v="2016-03-05"/>
    <s v="2016-03-09"/>
    <s v="2016-03-09"/>
    <n v="40"/>
    <n v="44"/>
    <s v="XIAMEN"/>
    <s v="FOB"/>
    <x v="0"/>
    <n v="0"/>
    <s v="MRKU2141700,MRKU2852381,MRKU7346750"/>
    <s v="RAILWAY"/>
    <s v="GDAŃSK"/>
    <s v="1"/>
    <s v="69317/SS16/1"/>
    <n v="51"/>
    <s v="SS16"/>
    <s v="VICAN FOOTWEAR"/>
    <s v="FCL"/>
    <m/>
    <n v="1"/>
    <n v="2563"/>
    <n v="1"/>
    <n v="0"/>
    <n v="2"/>
    <x v="1"/>
    <n v="47812"/>
    <n v="144.75"/>
    <x v="0"/>
    <n v="75.3"/>
    <n v="69.5"/>
    <x v="3"/>
    <x v="3"/>
  </r>
  <r>
    <s v="2016-01-25"/>
    <s v="2016-03-05"/>
    <s v="2016-03-10"/>
    <s v="2016-03-10"/>
    <n v="40"/>
    <n v="45"/>
    <s v="XIAMEN"/>
    <s v="FOB"/>
    <x v="0"/>
    <n v="0"/>
    <s v="MSKU6763216"/>
    <s v="RAILWAY"/>
    <s v="GDAŃSK"/>
    <s v="1"/>
    <s v="20194/2015/3"/>
    <n v="54"/>
    <s v="SS16"/>
    <s v="XIAMEN JUSTSUN"/>
    <s v="FCL"/>
    <m/>
    <n v="1"/>
    <n v="2480"/>
    <n v="0"/>
    <n v="1"/>
    <n v="0"/>
    <x v="2"/>
    <n v="28838"/>
    <n v="37.76"/>
    <x v="0"/>
    <n v="19.600000000000001"/>
    <n v="18.100000000000001"/>
    <x v="2"/>
    <x v="2"/>
  </r>
  <r>
    <s v="2016-01-25"/>
    <s v="2016-03-05"/>
    <s v="2016-03-10"/>
    <s v="2016-03-10"/>
    <n v="40"/>
    <n v="45"/>
    <s v="XIAMEN"/>
    <s v="FOB"/>
    <x v="0"/>
    <n v="0"/>
    <s v="PONU1732526"/>
    <s v="RAILWAY"/>
    <s v="GDAŃSK"/>
    <s v="1"/>
    <s v="20368/2015/3"/>
    <n v="54"/>
    <s v="SS16"/>
    <s v="XIAMEN HALO WORLD"/>
    <s v="FCL"/>
    <m/>
    <n v="1"/>
    <n v="1699"/>
    <n v="0"/>
    <n v="1"/>
    <n v="0"/>
    <x v="2"/>
    <n v="26449"/>
    <n v="40.46"/>
    <x v="0"/>
    <n v="21"/>
    <n v="19.399999999999999"/>
    <x v="2"/>
    <x v="2"/>
  </r>
  <r>
    <s v="2016-01-26"/>
    <s v="2016-02-27"/>
    <s v="2016-03-01"/>
    <s v="2016-03-01"/>
    <n v="32"/>
    <n v="35"/>
    <s v="CHITTAGONG"/>
    <s v="FOB"/>
    <x v="0"/>
    <n v="1"/>
    <s v="MRKU4040197"/>
    <s v="TRUCK"/>
    <s v="GDAŃSK"/>
    <s v="1"/>
    <s v="20376/2015/30"/>
    <n v="54"/>
    <s v="SS16"/>
    <s v="TRANSFIGURE CLOTHING (AGENT)"/>
    <s v="CONSOLIDATION"/>
    <m/>
    <n v="1"/>
    <n v="2662"/>
    <n v="0"/>
    <n v="0"/>
    <n v="1"/>
    <x v="0"/>
    <n v="75502"/>
    <n v="53.29"/>
    <x v="1"/>
    <n v="27.7"/>
    <n v="25.6"/>
    <x v="2"/>
    <x v="2"/>
  </r>
  <r>
    <s v="2016-01-26"/>
    <s v="2016-02-27"/>
    <s v="2016-03-01"/>
    <s v="2016-03-01"/>
    <n v="32"/>
    <n v="35"/>
    <s v="CHITTAGONG"/>
    <s v="FOB"/>
    <x v="0"/>
    <n v="1"/>
    <s v=" "/>
    <s v="TRUCK"/>
    <s v="GDAŃSK"/>
    <s v="1"/>
    <s v="20376/2015/33"/>
    <n v="54"/>
    <s v="SS16"/>
    <s v="TRANSFIGURE CLOTHING (AGENT)"/>
    <s v="CONSOLIDATION"/>
    <m/>
    <n v="1"/>
    <n v="854"/>
    <m/>
    <m/>
    <m/>
    <x v="0"/>
    <n v="17696"/>
    <n v="13.32"/>
    <x v="1"/>
    <n v="6.9"/>
    <n v="6.4"/>
    <x v="1"/>
    <x v="1"/>
  </r>
  <r>
    <s v="2016-01-26"/>
    <s v="2016-02-27"/>
    <s v="2016-03-01"/>
    <s v="2016-03-01"/>
    <n v="32"/>
    <n v="35"/>
    <s v="NINGBO"/>
    <s v="FOB"/>
    <x v="0"/>
    <n v="0"/>
    <s v="MSKU0946333"/>
    <s v="RAILWAY"/>
    <s v="GDAŃSK"/>
    <s v="1"/>
    <s v="61445/SS16/1"/>
    <n v="51"/>
    <s v="SS16"/>
    <s v="ZHEJIANG TAIZHOU"/>
    <s v="FCL"/>
    <m/>
    <n v="1"/>
    <n v="1284"/>
    <n v="0"/>
    <n v="0"/>
    <n v="1"/>
    <x v="0"/>
    <n v="16964"/>
    <n v="60.87"/>
    <x v="0"/>
    <n v="31.7"/>
    <n v="29.2"/>
    <x v="0"/>
    <x v="0"/>
  </r>
  <r>
    <s v="2016-01-26"/>
    <s v="2016-02-27"/>
    <s v="2016-03-01"/>
    <s v="2016-03-01"/>
    <n v="32"/>
    <n v="35"/>
    <s v="NINGBO"/>
    <s v="FOB"/>
    <x v="0"/>
    <n v="0"/>
    <s v="PONU1479336"/>
    <s v="TRUCK"/>
    <s v="GDAŃSK"/>
    <s v="1"/>
    <s v="24125/2015/3"/>
    <n v="54"/>
    <s v="SS16"/>
    <s v="SHAOXING GOLDEN WAVE"/>
    <s v="FCL"/>
    <m/>
    <n v="1"/>
    <n v="1576"/>
    <n v="0"/>
    <n v="1"/>
    <n v="0"/>
    <x v="2"/>
    <n v="30915"/>
    <n v="58.45"/>
    <x v="0"/>
    <n v="30.4"/>
    <n v="28.1"/>
    <x v="0"/>
    <x v="0"/>
  </r>
  <r>
    <s v="2016-01-26"/>
    <s v="2016-02-27"/>
    <s v="2016-03-03"/>
    <s v="2016-03-03"/>
    <n v="32"/>
    <n v="37"/>
    <s v="NINGBO"/>
    <s v="FOB"/>
    <x v="0"/>
    <n v="0"/>
    <s v="MSKU7884824,MSKU8415333,TCLU5020224"/>
    <s v="RAILWAY"/>
    <s v="GDAŃSK"/>
    <s v="1"/>
    <s v="34782/2015/2"/>
    <n v="51"/>
    <s v="SS16"/>
    <s v="VICAN FOOTWEAR"/>
    <s v="FCL"/>
    <m/>
    <n v="1"/>
    <n v="1726"/>
    <n v="1"/>
    <n v="0"/>
    <n v="2"/>
    <x v="1"/>
    <n v="20570"/>
    <n v="154.41"/>
    <x v="0"/>
    <n v="80.3"/>
    <n v="74.099999999999994"/>
    <x v="3"/>
    <x v="3"/>
  </r>
  <r>
    <s v="2016-01-26"/>
    <s v="2016-02-27"/>
    <s v="2016-03-07"/>
    <s v="2016-03-07"/>
    <n v="32"/>
    <n v="41"/>
    <s v="CHITTAGONG"/>
    <s v="FOB"/>
    <x v="0"/>
    <n v="1"/>
    <s v="MRKU3149347"/>
    <s v="RAILWAY"/>
    <s v="GDAŃSK"/>
    <s v="1"/>
    <s v="20808/2015/4"/>
    <n v="54"/>
    <s v="SS16"/>
    <s v="FASHION WEAR INT'L (AGENT)"/>
    <s v="CONSOLIDATION"/>
    <m/>
    <n v="1"/>
    <n v="2598"/>
    <n v="0"/>
    <n v="0"/>
    <n v="1"/>
    <x v="0"/>
    <n v="50734"/>
    <n v="25.53"/>
    <x v="1"/>
    <n v="13.3"/>
    <n v="12.3"/>
    <x v="1"/>
    <x v="1"/>
  </r>
  <r>
    <s v="2016-01-26"/>
    <s v="2016-02-27"/>
    <s v="2016-03-07"/>
    <s v="2016-03-07"/>
    <n v="32"/>
    <n v="41"/>
    <s v="CHITTAGONG"/>
    <s v="FOB"/>
    <x v="0"/>
    <n v="1"/>
    <m/>
    <s v="RAILWAY"/>
    <s v="GDAŃSK"/>
    <s v="1"/>
    <s v="25648/2015/2"/>
    <n v="54"/>
    <s v="SS16"/>
    <s v="ASROTEX"/>
    <s v="CONSOLIDATION"/>
    <m/>
    <n v="1"/>
    <n v="2352"/>
    <m/>
    <m/>
    <m/>
    <x v="0"/>
    <n v="42436"/>
    <n v="28.3"/>
    <x v="1"/>
    <n v="14.7"/>
    <n v="13.6"/>
    <x v="2"/>
    <x v="1"/>
  </r>
  <r>
    <s v="2016-01-26"/>
    <s v="2016-02-27"/>
    <s v="2016-03-07"/>
    <s v="2016-03-07"/>
    <n v="32"/>
    <n v="41"/>
    <s v="CHITTAGONG"/>
    <s v="FOB"/>
    <x v="0"/>
    <n v="1"/>
    <m/>
    <s v="RAILWAY"/>
    <s v="GDAŃSK"/>
    <s v="1"/>
    <s v="29296/2015/3"/>
    <n v="54"/>
    <s v="SS16"/>
    <s v="COTTON ZONE LTD."/>
    <s v="CONSOLIDATION"/>
    <m/>
    <n v="1"/>
    <n v="1009"/>
    <m/>
    <m/>
    <m/>
    <x v="0"/>
    <n v="19705"/>
    <n v="15.39"/>
    <x v="1"/>
    <n v="8"/>
    <n v="7.4"/>
    <x v="1"/>
    <x v="1"/>
  </r>
  <r>
    <s v="2016-01-26"/>
    <s v="2016-02-27"/>
    <s v="2016-03-07"/>
    <s v="2016-03-07"/>
    <n v="32"/>
    <n v="41"/>
    <s v="CHITTAGONG"/>
    <s v="FOB"/>
    <x v="0"/>
    <n v="1"/>
    <s v="PONU8257243"/>
    <s v="RAILWAY"/>
    <s v="GDAŃSK"/>
    <s v="1"/>
    <s v="20216/2015/20"/>
    <n v="54"/>
    <s v="SS16"/>
    <s v="FAIR TRADE INT'L (AGENT)"/>
    <s v="CONSOLIDATION"/>
    <m/>
    <n v="1"/>
    <n v="1692"/>
    <n v="0"/>
    <n v="0"/>
    <n v="1"/>
    <x v="0"/>
    <n v="32042"/>
    <n v="52.47"/>
    <x v="1"/>
    <n v="27.3"/>
    <n v="25.2"/>
    <x v="2"/>
    <x v="2"/>
  </r>
  <r>
    <s v="2016-01-26"/>
    <s v="2016-02-27"/>
    <s v="2016-03-07"/>
    <s v="2016-03-07"/>
    <n v="32"/>
    <n v="41"/>
    <s v="CHITTAGONG"/>
    <s v="FOB"/>
    <x v="0"/>
    <n v="1"/>
    <m/>
    <s v="RAILWAY"/>
    <s v="GDAŃSK"/>
    <s v="1"/>
    <s v="22847/2015/6"/>
    <n v="54"/>
    <s v="SS16"/>
    <s v="FASHIONTEX (AGENT)"/>
    <s v="CONSOLIDATION"/>
    <m/>
    <n v="1"/>
    <n v="724"/>
    <m/>
    <m/>
    <m/>
    <x v="0"/>
    <n v="11744"/>
    <n v="16.37"/>
    <x v="1"/>
    <n v="8.5"/>
    <n v="7.9"/>
    <x v="1"/>
    <x v="1"/>
  </r>
  <r>
    <s v="2016-01-26"/>
    <s v="2016-02-27"/>
    <s v="2016-03-08"/>
    <s v="2016-03-08"/>
    <n v="32"/>
    <n v="42"/>
    <s v="CHITTAGONG"/>
    <s v="FOB"/>
    <x v="0"/>
    <n v="1"/>
    <s v="MSKU8297987"/>
    <s v="TRUCK"/>
    <s v="GDAŃSK"/>
    <s v="1"/>
    <s v="20216/2015/19"/>
    <n v="54"/>
    <s v="SS16"/>
    <s v="FAIR TRADE INT'L (AGENT)"/>
    <s v="CONSOLIDATION"/>
    <m/>
    <n v="1"/>
    <n v="536"/>
    <n v="0"/>
    <n v="0"/>
    <n v="1"/>
    <x v="0"/>
    <n v="7486"/>
    <n v="17.8"/>
    <x v="1"/>
    <n v="9.3000000000000007"/>
    <n v="8.5"/>
    <x v="1"/>
    <x v="1"/>
  </r>
  <r>
    <s v="2016-01-26"/>
    <s v="2016-02-27"/>
    <s v="2016-03-08"/>
    <s v="2016-03-08"/>
    <n v="32"/>
    <n v="42"/>
    <s v="CHITTAGONG"/>
    <s v="FOB"/>
    <x v="0"/>
    <n v="1"/>
    <m/>
    <s v="TRUCK"/>
    <s v="GDAŃSK"/>
    <s v="1"/>
    <s v="20370/2015/7"/>
    <n v="54"/>
    <s v="SS16"/>
    <s v="SAILOR MOON CLOTHING LTD (AGENT)"/>
    <s v="CONSOLIDATION"/>
    <m/>
    <n v="1"/>
    <n v="1107"/>
    <m/>
    <m/>
    <m/>
    <x v="0"/>
    <n v="18911"/>
    <n v="25.27"/>
    <x v="1"/>
    <n v="13.1"/>
    <n v="12.1"/>
    <x v="1"/>
    <x v="1"/>
  </r>
  <r>
    <s v="2016-01-26"/>
    <s v="2016-02-27"/>
    <s v="2016-03-08"/>
    <s v="2016-03-08"/>
    <n v="32"/>
    <n v="42"/>
    <s v="CHITTAGONG"/>
    <s v="FOB"/>
    <x v="0"/>
    <n v="1"/>
    <m/>
    <s v="TRUCK"/>
    <s v="GDAŃSK"/>
    <s v="1"/>
    <s v="20376/2015/31"/>
    <n v="54"/>
    <s v="SS16"/>
    <s v="TRANSFIGURE CLOTHING (AGENT)"/>
    <s v="CONSOLIDATION"/>
    <m/>
    <n v="1"/>
    <n v="247"/>
    <m/>
    <m/>
    <m/>
    <x v="0"/>
    <n v="3624"/>
    <n v="5.44"/>
    <x v="1"/>
    <n v="2.8"/>
    <n v="2.6"/>
    <x v="1"/>
    <x v="1"/>
  </r>
  <r>
    <s v="2016-01-26"/>
    <s v="2016-02-27"/>
    <s v="2016-03-08"/>
    <s v="2016-03-08"/>
    <n v="32"/>
    <n v="42"/>
    <s v="CHITTAGONG"/>
    <s v="FOB"/>
    <x v="0"/>
    <n v="1"/>
    <m/>
    <s v="TRUCK"/>
    <s v="GDAŃSK"/>
    <s v="1"/>
    <s v="20376/2015/32"/>
    <n v="54"/>
    <s v="SS16"/>
    <s v="TRANSFIGURE CLOTHING (AGENT)"/>
    <s v="CONSOLIDATION"/>
    <m/>
    <n v="1"/>
    <n v="593"/>
    <m/>
    <m/>
    <m/>
    <x v="0"/>
    <n v="11357"/>
    <n v="12.05"/>
    <x v="1"/>
    <n v="6.3"/>
    <n v="5.8"/>
    <x v="1"/>
    <x v="1"/>
  </r>
  <r>
    <s v="2016-01-26"/>
    <s v="2016-02-27"/>
    <s v="2016-03-08"/>
    <s v="2016-03-08"/>
    <n v="32"/>
    <n v="42"/>
    <s v="CHITTAGONG"/>
    <s v="FOB"/>
    <x v="0"/>
    <n v="1"/>
    <m/>
    <s v="TRUCK"/>
    <s v="GDAŃSK"/>
    <s v="1"/>
    <s v="32727/2015/1"/>
    <n v="54"/>
    <s v="SS16"/>
    <s v="ALEMA TEXTILE LTD."/>
    <s v="CONSOLIDATION"/>
    <m/>
    <n v="1"/>
    <n v="727"/>
    <m/>
    <m/>
    <m/>
    <x v="0"/>
    <n v="11772"/>
    <n v="7.36"/>
    <x v="1"/>
    <n v="3.8"/>
    <n v="3.5"/>
    <x v="1"/>
    <x v="1"/>
  </r>
  <r>
    <s v="2016-01-28"/>
    <s v="2016-02-01"/>
    <s v="2016-02-03"/>
    <s v="2016-02-03"/>
    <n v="4"/>
    <n v="6"/>
    <s v="ŁÓDŹ"/>
    <s v="DDU"/>
    <x v="1"/>
    <n v="1"/>
    <s v="AIR"/>
    <s v="TRUCK"/>
    <s v="WARSZAWA"/>
    <s v="1"/>
    <s v="20991/2015/7"/>
    <n v="54"/>
    <s v="SS16"/>
    <s v="SANGOTRA FASHIONS"/>
    <s v="AIR"/>
    <n v="1"/>
    <m/>
    <n v="808"/>
    <n v="0"/>
    <n v="0"/>
    <n v="0"/>
    <x v="0"/>
    <n v="13511"/>
    <m/>
    <x v="2"/>
    <n v="0"/>
    <n v="0"/>
    <x v="1"/>
    <x v="1"/>
  </r>
  <r>
    <s v="2016-01-28"/>
    <s v="2016-02-27"/>
    <s v="2016-03-01"/>
    <s v="2016-03-01"/>
    <n v="30"/>
    <n v="33"/>
    <s v="SHENZHEN"/>
    <s v="FOB"/>
    <x v="0"/>
    <n v="0"/>
    <s v="MSKU6686927"/>
    <s v="TRUCK"/>
    <s v="GDAŃSK"/>
    <s v="1"/>
    <s v="62923/SS16/1"/>
    <n v="51"/>
    <s v="SS16"/>
    <s v="NIKOO COMPANY LTD."/>
    <s v="FCL"/>
    <m/>
    <n v="1"/>
    <n v="1001"/>
    <n v="0"/>
    <n v="1"/>
    <n v="0"/>
    <x v="2"/>
    <n v="9933"/>
    <n v="33.51"/>
    <x v="0"/>
    <n v="17.399999999999999"/>
    <n v="16.100000000000001"/>
    <x v="2"/>
    <x v="2"/>
  </r>
  <r>
    <s v="2016-01-29"/>
    <s v="2016-03-07"/>
    <s v="2016-03-11"/>
    <s v="2016-03-11"/>
    <n v="38"/>
    <n v="42"/>
    <s v="SHANGHAI"/>
    <s v="FOB"/>
    <x v="0"/>
    <n v="0"/>
    <s v="HLBU1485831"/>
    <s v="RAILWAY"/>
    <s v="GDAŃSK"/>
    <s v="1"/>
    <s v="41156/2015/1"/>
    <n v="51"/>
    <s v="SS16"/>
    <s v="ANHUI TECHNOLOGY I/E"/>
    <s v="FCL"/>
    <m/>
    <n v="1"/>
    <n v="2001"/>
    <n v="0"/>
    <n v="0"/>
    <n v="1"/>
    <x v="0"/>
    <n v="20366"/>
    <n v="56.37"/>
    <x v="0"/>
    <n v="29.3"/>
    <n v="27.1"/>
    <x v="0"/>
    <x v="2"/>
  </r>
  <r>
    <s v="2016-01-29"/>
    <s v="2016-03-07"/>
    <s v="2016-03-11"/>
    <s v="2016-03-11"/>
    <n v="38"/>
    <n v="42"/>
    <s v="SHANGHAI"/>
    <s v="FOB"/>
    <x v="0"/>
    <n v="0"/>
    <s v="IPXU3570183"/>
    <s v="TRUCK"/>
    <s v="GDAŃSK"/>
    <s v="1"/>
    <s v="21252/2015/4"/>
    <n v="52"/>
    <s v="SS16"/>
    <s v="SUZHOU QINJIAN I/E"/>
    <s v="FCL"/>
    <m/>
    <n v="1"/>
    <n v="1198"/>
    <n v="1"/>
    <n v="0"/>
    <n v="0"/>
    <x v="1"/>
    <n v="23805"/>
    <n v="24.14"/>
    <x v="0"/>
    <n v="12.6"/>
    <n v="11.6"/>
    <x v="1"/>
    <x v="1"/>
  </r>
  <r>
    <s v="2016-01-29"/>
    <s v="2016-03-07"/>
    <s v="2016-03-11"/>
    <s v="2016-03-11"/>
    <n v="38"/>
    <n v="42"/>
    <s v="SHANGHAI"/>
    <s v="FOB"/>
    <x v="0"/>
    <n v="1"/>
    <s v="FSCU4441739"/>
    <s v="RAILWAY"/>
    <s v="GDAŃSK"/>
    <s v="1"/>
    <s v="19960/2015/6"/>
    <n v="54"/>
    <s v="SS16"/>
    <s v="SUMEC TEXTILE"/>
    <s v="CONSOLIDATION"/>
    <m/>
    <n v="1"/>
    <n v="351"/>
    <n v="0"/>
    <n v="1"/>
    <n v="0"/>
    <x v="2"/>
    <n v="3665"/>
    <n v="12.53"/>
    <x v="0"/>
    <n v="6.5"/>
    <n v="6"/>
    <x v="1"/>
    <x v="1"/>
  </r>
  <r>
    <s v="2016-01-29"/>
    <s v="2016-03-07"/>
    <s v="2016-03-11"/>
    <s v="2016-03-11"/>
    <n v="38"/>
    <n v="42"/>
    <s v="SHANGHAI"/>
    <s v="FOB"/>
    <x v="0"/>
    <n v="1"/>
    <m/>
    <s v="RAILWAY"/>
    <s v="GDAŃSK"/>
    <s v="1"/>
    <s v="21822/2015/6"/>
    <n v="52"/>
    <s v="SS16"/>
    <s v="ZHENJIANG S&amp;C"/>
    <s v="CONSOLIDATION"/>
    <m/>
    <n v="1"/>
    <n v="1270"/>
    <m/>
    <m/>
    <m/>
    <x v="0"/>
    <n v="20923"/>
    <n v="22.62"/>
    <x v="0"/>
    <n v="11.8"/>
    <n v="10.9"/>
    <x v="1"/>
    <x v="1"/>
  </r>
  <r>
    <s v="2016-01-29"/>
    <s v="2016-03-07"/>
    <s v="2016-03-11"/>
    <s v="2016-03-11"/>
    <n v="38"/>
    <n v="42"/>
    <s v="SHANGHAI"/>
    <s v="FOB"/>
    <x v="0"/>
    <n v="1"/>
    <m/>
    <s v="RAILWAY"/>
    <s v="GDAŃSK"/>
    <s v="1"/>
    <s v="29139/2015/1"/>
    <n v="54"/>
    <s v="SS16"/>
    <s v="ANHUI TECHNOLOGY I/E"/>
    <s v="CONSOLIDATION"/>
    <m/>
    <n v="1"/>
    <n v="204"/>
    <m/>
    <m/>
    <m/>
    <x v="0"/>
    <n v="1601"/>
    <n v="6.25"/>
    <x v="0"/>
    <n v="3.3"/>
    <n v="3"/>
    <x v="1"/>
    <x v="1"/>
  </r>
  <r>
    <s v="2016-01-30"/>
    <s v="2016-02-02"/>
    <s v="2016-02-15"/>
    <s v="2016-02-15"/>
    <n v="3"/>
    <n v="16"/>
    <s v="ŁÓDŹ"/>
    <s v="DDU"/>
    <x v="1"/>
    <n v="1"/>
    <s v="AIR"/>
    <s v="TRUCK"/>
    <s v="WARSZAWA"/>
    <s v="1"/>
    <s v="20228/2015/7"/>
    <n v="54"/>
    <s v="SS16"/>
    <s v="BONDED FASHION LTD."/>
    <s v="AIR"/>
    <n v="1"/>
    <m/>
    <n v="684"/>
    <m/>
    <m/>
    <m/>
    <x v="0"/>
    <n v="12363"/>
    <n v="16"/>
    <x v="1"/>
    <n v="8.3000000000000007"/>
    <n v="7.7"/>
    <x v="1"/>
    <x v="1"/>
  </r>
  <r>
    <s v="2016-01-30"/>
    <s v="2016-03-05"/>
    <s v="2016-03-09"/>
    <s v="2016-03-09"/>
    <n v="35"/>
    <n v="39"/>
    <s v="CHITTAGONG"/>
    <s v="FOB"/>
    <x v="0"/>
    <n v="0"/>
    <s v="MSKU9784589"/>
    <s v="RAILWAY"/>
    <s v="GDAŃSK"/>
    <s v="1"/>
    <s v="21146/2015/3"/>
    <n v="54"/>
    <s v="SS16"/>
    <s v="N.T.APPARELS LTD."/>
    <s v="FCL"/>
    <m/>
    <n v="1"/>
    <n v="1439"/>
    <n v="0"/>
    <n v="0"/>
    <n v="1"/>
    <x v="0"/>
    <n v="29217"/>
    <n v="67"/>
    <x v="1"/>
    <n v="34.799999999999997"/>
    <n v="32.200000000000003"/>
    <x v="0"/>
    <x v="0"/>
  </r>
  <r>
    <s v="2016-01-30"/>
    <s v="2016-03-05"/>
    <s v="2016-03-09"/>
    <s v="2016-03-09"/>
    <n v="35"/>
    <n v="39"/>
    <s v="CHITTAGONG"/>
    <s v="FOB"/>
    <x v="0"/>
    <n v="1"/>
    <s v="MSKU6650056"/>
    <s v="RAILWAY"/>
    <s v="GDAŃSK"/>
    <s v="1"/>
    <s v="20216/2015/21"/>
    <n v="54"/>
    <s v="SS16"/>
    <s v="FAIR TRADE INT'L (AGENT)"/>
    <s v="CONSOLIDATION"/>
    <m/>
    <n v="1"/>
    <n v="1720"/>
    <n v="0"/>
    <n v="1"/>
    <n v="0"/>
    <x v="2"/>
    <n v="31031"/>
    <n v="39.22"/>
    <x v="1"/>
    <n v="20.399999999999999"/>
    <n v="18.8"/>
    <x v="2"/>
    <x v="2"/>
  </r>
  <r>
    <s v="2016-01-30"/>
    <s v="2016-03-05"/>
    <s v="2016-03-09"/>
    <s v="2016-03-09"/>
    <n v="35"/>
    <n v="39"/>
    <s v="CHITTAGONG"/>
    <s v="FOB"/>
    <x v="0"/>
    <n v="1"/>
    <m/>
    <s v="RAILWAY"/>
    <s v="GDAŃSK"/>
    <s v="1"/>
    <s v="20216/2015/22"/>
    <n v="54"/>
    <s v="SS16"/>
    <s v="FAIR TRADE INT'L (AGENT)"/>
    <s v="CONSOLIDATION"/>
    <m/>
    <n v="1"/>
    <n v="584"/>
    <m/>
    <m/>
    <m/>
    <x v="0"/>
    <n v="7700"/>
    <n v="12.26"/>
    <x v="1"/>
    <n v="6.4"/>
    <n v="5.9"/>
    <x v="1"/>
    <x v="1"/>
  </r>
  <r>
    <s v="2016-01-30"/>
    <s v="2016-03-05"/>
    <s v="2016-03-09"/>
    <s v="2016-03-09"/>
    <n v="35"/>
    <n v="39"/>
    <s v="CHITTAGONG"/>
    <s v="FOB"/>
    <x v="0"/>
    <n v="1"/>
    <m/>
    <s v="RAILWAY"/>
    <s v="GDAŃSK"/>
    <s v="1"/>
    <s v="29157/2015/1"/>
    <n v="52"/>
    <s v="SS16"/>
    <s v="TEXZAM INTERNATIONAL (AGENT)"/>
    <s v="CONSOLIDATION"/>
    <m/>
    <n v="1"/>
    <n v="1049"/>
    <m/>
    <m/>
    <m/>
    <x v="0"/>
    <n v="16628"/>
    <n v="7"/>
    <x v="1"/>
    <n v="3.6"/>
    <n v="3.4"/>
    <x v="1"/>
    <x v="1"/>
  </r>
  <r>
    <s v="2016-01-30"/>
    <s v="2016-03-05"/>
    <s v="2016-03-09"/>
    <s v="2016-03-09"/>
    <n v="35"/>
    <n v="39"/>
    <s v="CHITTAGONG"/>
    <s v="FOB"/>
    <x v="0"/>
    <n v="1"/>
    <s v="PONU8209538"/>
    <s v="RAILWAY"/>
    <s v="GDAŃSK"/>
    <s v="1"/>
    <s v="21146/2015/2"/>
    <n v="54"/>
    <s v="SS16"/>
    <s v="N.T.APPARELS LTD."/>
    <s v="CONSOLIDATION"/>
    <m/>
    <n v="1"/>
    <n v="1392"/>
    <n v="0"/>
    <n v="0"/>
    <n v="1"/>
    <x v="0"/>
    <n v="32937"/>
    <n v="63.01"/>
    <x v="1"/>
    <n v="32.799999999999997"/>
    <n v="30.2"/>
    <x v="0"/>
    <x v="0"/>
  </r>
  <r>
    <s v="2016-01-30"/>
    <s v="2016-03-05"/>
    <s v="2016-03-09"/>
    <s v="2016-03-09"/>
    <n v="35"/>
    <n v="39"/>
    <s v="CHITTAGONG"/>
    <s v="FOB"/>
    <x v="0"/>
    <n v="1"/>
    <m/>
    <s v="RAILWAY"/>
    <s v="GDAŃSK"/>
    <s v="1"/>
    <s v="29296/2015/4"/>
    <n v="54"/>
    <s v="SS16"/>
    <s v="COTTON ZONE LTD."/>
    <s v="CONSOLIDATION"/>
    <m/>
    <n v="1"/>
    <n v="208"/>
    <m/>
    <m/>
    <m/>
    <x v="0"/>
    <n v="4600"/>
    <n v="3.96"/>
    <x v="1"/>
    <n v="2.1"/>
    <n v="1.9"/>
    <x v="1"/>
    <x v="1"/>
  </r>
  <r>
    <s v="2016-01-31"/>
    <s v="2016-02-24"/>
    <s v="2016-02-29"/>
    <s v="2016-02-29"/>
    <n v="24"/>
    <n v="29"/>
    <s v="MUMBAI"/>
    <s v="FOB"/>
    <x v="0"/>
    <n v="0"/>
    <s v="CMAU8378429"/>
    <s v="TRUCK"/>
    <s v="HAMBURG"/>
    <s v="1"/>
    <s v="20991/2015/4"/>
    <n v="54"/>
    <s v="SS16"/>
    <s v="SANGOTRA FASHIONS"/>
    <s v="FCL"/>
    <m/>
    <n v="1"/>
    <n v="2454"/>
    <n v="0"/>
    <n v="1"/>
    <n v="0"/>
    <x v="2"/>
    <n v="40309"/>
    <n v="54.5"/>
    <x v="2"/>
    <n v="28.3"/>
    <n v="26.2"/>
    <x v="0"/>
    <x v="2"/>
  </r>
  <r>
    <s v="2016-01-31"/>
    <s v="2016-02-24"/>
    <s v="2016-03-03"/>
    <s v="2016-03-03"/>
    <n v="24"/>
    <n v="32"/>
    <s v="MUMBAI"/>
    <s v="FOB"/>
    <x v="0"/>
    <n v="0"/>
    <s v="CLHU3781336"/>
    <s v="RAILWAY"/>
    <s v="HAMBURG"/>
    <s v="1"/>
    <s v="20991/2015/13"/>
    <n v="54"/>
    <s v="SS16"/>
    <s v="SANGOTRA FASHIONS"/>
    <s v="FCL"/>
    <m/>
    <n v="1"/>
    <n v="888"/>
    <n v="1"/>
    <n v="0"/>
    <n v="0"/>
    <x v="1"/>
    <n v="12242"/>
    <n v="30"/>
    <x v="2"/>
    <n v="15.6"/>
    <n v="14.4"/>
    <x v="2"/>
    <x v="2"/>
  </r>
  <r>
    <s v="2016-02-02"/>
    <s v="2016-02-04"/>
    <s v="2016-02-12"/>
    <s v="2016-02-12"/>
    <n v="2"/>
    <n v="10"/>
    <s v="ŁÓDŹ"/>
    <s v="DDU"/>
    <x v="1"/>
    <n v="1"/>
    <s v="AIR"/>
    <s v="TRUCK"/>
    <s v="FRANKFURT"/>
    <s v="1"/>
    <s v="20808/2015/16"/>
    <n v="54"/>
    <s v="SS16"/>
    <s v="FASHION WEAR INT'L (AGENT)"/>
    <s v="AIR"/>
    <n v="1"/>
    <m/>
    <n v="1757"/>
    <n v="0"/>
    <n v="0"/>
    <n v="0"/>
    <x v="0"/>
    <n v="37076"/>
    <n v="31.47"/>
    <x v="1"/>
    <n v="16.399999999999999"/>
    <n v="15.1"/>
    <x v="2"/>
    <x v="2"/>
  </r>
  <r>
    <s v="2016-02-02"/>
    <s v="2016-02-04"/>
    <s v="2016-02-12"/>
    <s v="2016-02-12"/>
    <n v="2"/>
    <n v="10"/>
    <s v="ŁÓDŹ"/>
    <s v="DDU"/>
    <x v="1"/>
    <n v="1"/>
    <s v="AIR"/>
    <s v="TRUCK"/>
    <s v="FRANKFURT"/>
    <s v="1"/>
    <s v="21143/2015/6"/>
    <n v="54"/>
    <s v="SS16"/>
    <s v="SEACOTEX FABRICS LTD"/>
    <s v="AIR"/>
    <n v="1"/>
    <m/>
    <n v="500"/>
    <n v="0"/>
    <n v="0"/>
    <n v="0"/>
    <x v="0"/>
    <n v="8989"/>
    <m/>
    <x v="1"/>
    <n v="0"/>
    <n v="0"/>
    <x v="1"/>
    <x v="1"/>
  </r>
  <r>
    <s v="2016-02-02"/>
    <s v="2016-03-05"/>
    <s v="2016-03-11"/>
    <s v="2016-03-11"/>
    <n v="32"/>
    <n v="38"/>
    <s v="NINGBO"/>
    <s v="FOB"/>
    <x v="0"/>
    <n v="1"/>
    <s v="LCL"/>
    <s v="TRUCK"/>
    <s v="HAMBURG"/>
    <s v="1"/>
    <s v="20613/2015/5"/>
    <n v="54"/>
    <s v="SS16"/>
    <s v="VIVID COLOUR"/>
    <s v="LCL"/>
    <m/>
    <n v="1"/>
    <n v="7"/>
    <n v="0"/>
    <n v="0"/>
    <n v="0"/>
    <x v="0"/>
    <n v="650"/>
    <n v="0.8"/>
    <x v="0"/>
    <n v="0.4"/>
    <n v="0.4"/>
    <x v="1"/>
    <x v="1"/>
  </r>
  <r>
    <s v="2016-02-02"/>
    <s v="2016-03-05"/>
    <s v="2016-03-11"/>
    <s v="2016-03-11"/>
    <n v="32"/>
    <n v="38"/>
    <s v="NINGBO"/>
    <s v="FOB"/>
    <x v="0"/>
    <n v="1"/>
    <m/>
    <s v="TRUCK"/>
    <s v="HAMBURG"/>
    <s v="1"/>
    <s v="21046/2015/15"/>
    <n v="54"/>
    <s v="SS16"/>
    <s v="NINGBO MIAORUI"/>
    <s v="LCL"/>
    <m/>
    <n v="1"/>
    <n v="428"/>
    <n v="0"/>
    <n v="0"/>
    <n v="0"/>
    <x v="0"/>
    <n v="6732"/>
    <n v="11.26"/>
    <x v="0"/>
    <n v="5.9"/>
    <n v="5.4"/>
    <x v="1"/>
    <x v="1"/>
  </r>
  <r>
    <s v="2016-02-02"/>
    <s v="2016-03-07"/>
    <s v="2016-03-11"/>
    <s v="2016-03-11"/>
    <n v="34"/>
    <n v="38"/>
    <s v="XIAMEN"/>
    <s v="FOB"/>
    <x v="0"/>
    <n v="0"/>
    <s v="HLXU1253371"/>
    <m/>
    <s v="HAMBURG"/>
    <s v="1"/>
    <s v="20336/2015/4"/>
    <n v="54"/>
    <s v="SS16"/>
    <s v="QUANZHOU CEREALS O&amp;F"/>
    <s v="FCL"/>
    <m/>
    <n v="1"/>
    <n v="1154"/>
    <n v="1"/>
    <n v="0"/>
    <n v="0"/>
    <x v="1"/>
    <n v="17117"/>
    <n v="20.82"/>
    <x v="0"/>
    <n v="10.8"/>
    <n v="10"/>
    <x v="1"/>
    <x v="1"/>
  </r>
  <r>
    <s v="2016-02-02"/>
    <s v="2016-03-07"/>
    <s v="2016-03-11"/>
    <s v="2016-03-11"/>
    <n v="34"/>
    <n v="38"/>
    <s v="XIAMEN"/>
    <s v="FOB"/>
    <x v="0"/>
    <n v="0"/>
    <s v="HLXU5388821"/>
    <s v="TRUCK"/>
    <s v="HAMBURG"/>
    <s v="1"/>
    <s v="2524/2016/1"/>
    <n v="54"/>
    <s v="SS16"/>
    <s v="XIAMEN UNI-METAL CO."/>
    <s v="FCL"/>
    <m/>
    <n v="1"/>
    <n v="2283"/>
    <n v="0"/>
    <n v="1"/>
    <n v="0"/>
    <x v="2"/>
    <n v="35442"/>
    <n v="37.090000000000003"/>
    <x v="0"/>
    <n v="19.3"/>
    <n v="17.8"/>
    <x v="2"/>
    <x v="2"/>
  </r>
  <r>
    <s v="2016-02-02"/>
    <s v="2016-03-28"/>
    <s v="2016-04-01"/>
    <s v="2016-04-01"/>
    <n v="55"/>
    <n v="59"/>
    <s v="XIAMEN"/>
    <s v="FOB"/>
    <x v="0"/>
    <n v="0"/>
    <s v="HLXU5167902"/>
    <s v="RAILWAY"/>
    <s v="GDAŃSK"/>
    <s v="1"/>
    <s v="20647/2015/4"/>
    <n v="54"/>
    <s v="SS16"/>
    <s v="XIAMEN KINGLAND"/>
    <s v="FCL"/>
    <m/>
    <n v="1"/>
    <n v="4088"/>
    <n v="0"/>
    <n v="1"/>
    <n v="0"/>
    <x v="2"/>
    <n v="64948"/>
    <n v="51.12"/>
    <x v="0"/>
    <n v="26.6"/>
    <n v="24.5"/>
    <x v="2"/>
    <x v="2"/>
  </r>
  <r>
    <s v="2016-02-03"/>
    <s v="2016-02-06"/>
    <s v="2016-02-17"/>
    <s v="2016-02-17"/>
    <n v="3"/>
    <n v="14"/>
    <s v="ŁÓDŹ"/>
    <s v="DDU"/>
    <x v="1"/>
    <n v="1"/>
    <s v="AIR"/>
    <s v="TRUCK"/>
    <s v="WARSZAWA"/>
    <s v="1"/>
    <s v="20228/2015/8"/>
    <n v="54"/>
    <s v="SS16"/>
    <s v="BONDED FASHION LTD."/>
    <s v="AIR"/>
    <n v="1"/>
    <m/>
    <n v="461"/>
    <n v="0"/>
    <n v="0"/>
    <n v="0"/>
    <x v="0"/>
    <n v="8699"/>
    <n v="16.920000000000002"/>
    <x v="1"/>
    <n v="8.8000000000000007"/>
    <n v="8.1"/>
    <x v="1"/>
    <x v="1"/>
  </r>
  <r>
    <s v="2016-02-04"/>
    <s v="2016-02-10"/>
    <s v="2016-02-15"/>
    <s v="2016-02-15"/>
    <n v="6"/>
    <n v="11"/>
    <s v="ŁÓDŹ"/>
    <s v="DDU"/>
    <x v="1"/>
    <n v="1"/>
    <s v="AIR"/>
    <s v="TRUCK"/>
    <s v="FRANKFURT"/>
    <s v="1"/>
    <s v="20467/2015/21"/>
    <n v="54"/>
    <s v="SS16"/>
    <s v="INNOVATION DESIGN (AGENT)"/>
    <s v="AIR"/>
    <n v="1"/>
    <m/>
    <n v="504"/>
    <n v="0"/>
    <n v="0"/>
    <n v="0"/>
    <x v="0"/>
    <n v="10497"/>
    <n v="13.83"/>
    <x v="1"/>
    <n v="7.2"/>
    <n v="6.6"/>
    <x v="1"/>
    <x v="1"/>
  </r>
  <r>
    <s v="2016-02-05"/>
    <s v="2016-02-08"/>
    <s v="2016-02-11"/>
    <s v="2016-02-11"/>
    <n v="3"/>
    <n v="6"/>
    <s v="ŁÓDŹ"/>
    <s v="DDU"/>
    <x v="1"/>
    <n v="1"/>
    <s v="AIR"/>
    <s v="TRUCK"/>
    <s v="WARSZAWA"/>
    <s v="1"/>
    <s v="20194/2015/5"/>
    <n v="54"/>
    <s v="SS16"/>
    <s v="XIAMEN JUSTSUN"/>
    <s v="AIR"/>
    <n v="1"/>
    <m/>
    <n v="280"/>
    <n v="0"/>
    <n v="0"/>
    <n v="0"/>
    <x v="0"/>
    <n v="3644"/>
    <n v="2.93"/>
    <x v="0"/>
    <n v="1.5"/>
    <n v="1.4"/>
    <x v="1"/>
    <x v="1"/>
  </r>
  <r>
    <s v="2016-02-06"/>
    <s v="2016-03-02"/>
    <s v="2016-03-11"/>
    <s v="2016-03-11"/>
    <n v="25"/>
    <n v="34"/>
    <s v="TUTICORIN"/>
    <s v="FOB"/>
    <x v="0"/>
    <n v="1"/>
    <s v="LCL"/>
    <s v="TRUCK"/>
    <s v="HAMBURG"/>
    <s v="1"/>
    <s v="24094/2015/3"/>
    <n v="54"/>
    <s v="SS16"/>
    <s v="SANTEX INC"/>
    <s v="LCL"/>
    <m/>
    <n v="1"/>
    <n v="440"/>
    <n v="0"/>
    <n v="0"/>
    <n v="0"/>
    <x v="0"/>
    <n v="9870"/>
    <n v="14.76"/>
    <x v="2"/>
    <n v="7.7"/>
    <n v="7.1"/>
    <x v="1"/>
    <x v="1"/>
  </r>
  <r>
    <s v="2016-02-06"/>
    <s v="2016-03-18"/>
    <s v="2016-03-23"/>
    <s v="2016-03-23"/>
    <n v="41"/>
    <n v="46"/>
    <s v="CHITTAGONG"/>
    <s v="FOB"/>
    <x v="0"/>
    <n v="1"/>
    <s v="TGHU8276950"/>
    <s v="RAILWAY"/>
    <s v="GDAŃSK"/>
    <s v="1"/>
    <s v="20376/2015/34"/>
    <n v="54"/>
    <s v="SS16"/>
    <s v="TRANSFIGURE CLOTHING (AGENT)"/>
    <s v="CONSOLIDATION"/>
    <m/>
    <n v="1"/>
    <n v="282"/>
    <n v="0"/>
    <n v="0"/>
    <n v="1"/>
    <x v="0"/>
    <n v="4414"/>
    <n v="4.4800000000000004"/>
    <x v="1"/>
    <n v="2.2999999999999998"/>
    <n v="2.2000000000000002"/>
    <x v="1"/>
    <x v="1"/>
  </r>
  <r>
    <s v="2016-02-06"/>
    <s v="2016-03-18"/>
    <s v="2016-03-23"/>
    <s v="2016-03-23"/>
    <n v="41"/>
    <n v="46"/>
    <s v="CHITTAGONG"/>
    <s v="FOB"/>
    <x v="0"/>
    <n v="1"/>
    <m/>
    <s v="RAILWAY"/>
    <s v="GDAŃSK"/>
    <s v="1"/>
    <s v="20376/2015/4"/>
    <n v="54"/>
    <s v="SS16"/>
    <s v="TRANSFIGURE CLOTHING (AGENT)"/>
    <s v="CONSOLIDATION"/>
    <m/>
    <n v="1"/>
    <n v="1160"/>
    <m/>
    <m/>
    <m/>
    <x v="0"/>
    <n v="18618"/>
    <n v="16.91"/>
    <x v="1"/>
    <n v="8.8000000000000007"/>
    <n v="8.1"/>
    <x v="1"/>
    <x v="1"/>
  </r>
  <r>
    <s v="2016-02-06"/>
    <s v="2016-03-18"/>
    <s v="2016-03-23"/>
    <s v="2016-03-23"/>
    <n v="41"/>
    <n v="46"/>
    <s v="CHITTAGONG"/>
    <s v="FOB"/>
    <x v="0"/>
    <n v="1"/>
    <m/>
    <s v="RAILWAY"/>
    <s v="GDAŃSK"/>
    <s v="1"/>
    <s v="20808/2015/21"/>
    <n v="54"/>
    <s v="SS16"/>
    <s v="FASHION WEAR INT'L (AGENT)"/>
    <s v="CONSOLIDATION"/>
    <m/>
    <n v="1"/>
    <n v="3145"/>
    <m/>
    <m/>
    <m/>
    <x v="0"/>
    <n v="77138"/>
    <n v="47.84"/>
    <x v="1"/>
    <n v="24.9"/>
    <n v="23"/>
    <x v="2"/>
    <x v="2"/>
  </r>
  <r>
    <s v="2016-02-06"/>
    <s v="2016-03-18"/>
    <s v="2016-03-23"/>
    <s v="2016-03-23"/>
    <n v="41"/>
    <n v="46"/>
    <s v="XIAMEN"/>
    <s v="FOB"/>
    <x v="0"/>
    <n v="0"/>
    <s v="MSKU9440285"/>
    <s v="RAILWAY"/>
    <s v="GDAŃSK"/>
    <s v="1"/>
    <s v="34782/2015/6"/>
    <n v="51"/>
    <s v="SS16"/>
    <s v="VICAN FOOTWEAR"/>
    <s v="FCL"/>
    <m/>
    <n v="1"/>
    <n v="1201"/>
    <n v="0"/>
    <n v="0"/>
    <n v="1"/>
    <x v="0"/>
    <n v="13883"/>
    <n v="66.430000000000007"/>
    <x v="0"/>
    <n v="34.5"/>
    <n v="31.9"/>
    <x v="0"/>
    <x v="0"/>
  </r>
  <r>
    <s v="2016-02-06"/>
    <s v="2016-03-18"/>
    <s v="2016-03-24"/>
    <s v="2016-03-24"/>
    <n v="41"/>
    <n v="47"/>
    <s v="CHITTAGONG"/>
    <s v="FOB"/>
    <x v="0"/>
    <n v="1"/>
    <s v="MSKU6866111"/>
    <s v="RAILWAY"/>
    <s v="GDAŃSK"/>
    <s v="1"/>
    <s v="20370/2015/8"/>
    <n v="54"/>
    <s v="SS16"/>
    <s v="SAILOR MOON CLOTHING LTD (AGENT)"/>
    <s v="CONSOLIDATION"/>
    <m/>
    <n v="1"/>
    <n v="385"/>
    <n v="0"/>
    <n v="1"/>
    <n v="0"/>
    <x v="2"/>
    <n v="7782"/>
    <n v="9.82"/>
    <x v="1"/>
    <n v="5.0999999999999996"/>
    <n v="4.7"/>
    <x v="1"/>
    <x v="1"/>
  </r>
  <r>
    <s v="2016-02-06"/>
    <s v="2016-03-18"/>
    <s v="2016-03-24"/>
    <s v="2016-03-24"/>
    <n v="41"/>
    <n v="47"/>
    <s v="CHITTAGONG"/>
    <s v="FOB"/>
    <x v="0"/>
    <n v="1"/>
    <m/>
    <s v="RAILWAY"/>
    <s v="GDAŃSK"/>
    <s v="1"/>
    <s v="20808/2015/17"/>
    <n v="54"/>
    <s v="SS16"/>
    <s v="FASHION WEAR INT'L (AGENT)"/>
    <s v="CONSOLIDATION"/>
    <m/>
    <n v="1"/>
    <n v="1981"/>
    <m/>
    <m/>
    <m/>
    <x v="0"/>
    <n v="47682"/>
    <n v="35.380000000000003"/>
    <x v="1"/>
    <n v="18.399999999999999"/>
    <n v="17"/>
    <x v="2"/>
    <x v="2"/>
  </r>
  <r>
    <s v="2016-02-06"/>
    <s v="2016-03-18"/>
    <s v="2016-03-24"/>
    <s v="2016-03-24"/>
    <n v="41"/>
    <n v="47"/>
    <s v="CHITTAGONG"/>
    <s v="FOB"/>
    <x v="0"/>
    <n v="1"/>
    <m/>
    <s v="RAILWAY"/>
    <s v="GDAŃSK"/>
    <s v="1"/>
    <s v="29296/2015/6"/>
    <n v="54"/>
    <s v="SS16"/>
    <s v="COTTON ZONE LTD."/>
    <s v="CONSOLIDATION"/>
    <m/>
    <n v="1"/>
    <n v="429"/>
    <m/>
    <m/>
    <m/>
    <x v="0"/>
    <n v="9200"/>
    <n v="6.52"/>
    <x v="1"/>
    <n v="3.4"/>
    <n v="3.1"/>
    <x v="1"/>
    <x v="1"/>
  </r>
  <r>
    <s v="2016-02-07"/>
    <s v="2016-02-09"/>
    <s v="2016-02-12"/>
    <s v="2016-02-12"/>
    <n v="2"/>
    <n v="5"/>
    <s v="ŁÓDŹ"/>
    <s v="DDU"/>
    <x v="1"/>
    <n v="1"/>
    <s v="AIR"/>
    <s v="TRUCK"/>
    <s v="WARSZAWA"/>
    <s v="1"/>
    <s v="20214/2015/11"/>
    <n v="54"/>
    <s v="SS16"/>
    <s v="LICHEE APPAREL (AGENT)"/>
    <s v="AIR"/>
    <n v="1"/>
    <m/>
    <n v="583"/>
    <n v="0"/>
    <n v="0"/>
    <n v="0"/>
    <x v="0"/>
    <n v="8830"/>
    <n v="5.61"/>
    <x v="2"/>
    <n v="2.9"/>
    <n v="2.7"/>
    <x v="1"/>
    <x v="1"/>
  </r>
  <r>
    <s v="2016-02-08"/>
    <s v="2016-03-12"/>
    <s v="2016-03-17"/>
    <s v="2016-03-17"/>
    <n v="33"/>
    <n v="38"/>
    <s v="NINGBO"/>
    <s v="FOB"/>
    <x v="0"/>
    <n v="0"/>
    <s v="MRKU0936056"/>
    <s v="RAILWAY"/>
    <s v="GDAŃSK"/>
    <s v="1"/>
    <s v="24125/2015/4"/>
    <n v="54"/>
    <s v="SS16"/>
    <s v="SHAOXING GOLDEN WAVE"/>
    <s v="FCL"/>
    <m/>
    <n v="1"/>
    <n v="1001"/>
    <n v="0"/>
    <n v="1"/>
    <n v="0"/>
    <x v="2"/>
    <n v="18572"/>
    <n v="41.62"/>
    <x v="0"/>
    <n v="21.6"/>
    <n v="20"/>
    <x v="2"/>
    <x v="2"/>
  </r>
  <r>
    <s v="2016-02-08"/>
    <s v="2016-03-12"/>
    <s v="2016-03-17"/>
    <s v="2016-03-17"/>
    <n v="33"/>
    <n v="38"/>
    <s v="NINGBO"/>
    <s v="FOB"/>
    <x v="0"/>
    <n v="0"/>
    <s v="PONU8086829"/>
    <s v="RAILWAY"/>
    <s v="GDAŃSK"/>
    <s v="1"/>
    <s v="21046/2015/4"/>
    <n v="54"/>
    <s v="SS16"/>
    <s v="NINGBO MIAORUI"/>
    <s v="FCL"/>
    <m/>
    <n v="1"/>
    <n v="2622"/>
    <n v="0"/>
    <n v="0"/>
    <n v="1"/>
    <x v="0"/>
    <n v="52777"/>
    <n v="57.82"/>
    <x v="0"/>
    <n v="30.1"/>
    <n v="27.8"/>
    <x v="0"/>
    <x v="2"/>
  </r>
  <r>
    <s v="2016-02-08"/>
    <s v="2016-03-12"/>
    <s v="2016-03-17"/>
    <s v="2016-03-17"/>
    <n v="33"/>
    <n v="38"/>
    <s v="XIAMEN"/>
    <s v="FOB"/>
    <x v="0"/>
    <n v="0"/>
    <s v="MRKU9395055"/>
    <s v="RAILWAY"/>
    <s v="GDAŃSK"/>
    <s v="1"/>
    <s v="29754/2015/7"/>
    <n v="51"/>
    <s v="SS16"/>
    <s v="BOK CO., LTD."/>
    <s v="FCL"/>
    <m/>
    <n v="1"/>
    <n v="581"/>
    <n v="1"/>
    <n v="0"/>
    <n v="0"/>
    <x v="1"/>
    <n v="4939"/>
    <n v="19.62"/>
    <x v="0"/>
    <n v="10.199999999999999"/>
    <n v="9.4"/>
    <x v="1"/>
    <x v="1"/>
  </r>
  <r>
    <s v="2016-02-08"/>
    <s v="2016-03-28"/>
    <s v="2016-04-01"/>
    <s v="2016-04-01"/>
    <n v="49"/>
    <n v="53"/>
    <s v="NINGBO"/>
    <s v="FOB"/>
    <x v="0"/>
    <n v="0"/>
    <s v="CLHU4436870"/>
    <s v="RAILWAY"/>
    <s v="GDAŃSK"/>
    <s v="1"/>
    <s v="21046/2015/16"/>
    <n v="54"/>
    <s v="SS16"/>
    <s v="NINGBO MIAORUI"/>
    <s v="FCL"/>
    <m/>
    <n v="1"/>
    <n v="2379"/>
    <n v="0"/>
    <n v="1"/>
    <n v="0"/>
    <x v="2"/>
    <n v="44741"/>
    <n v="46.16"/>
    <x v="0"/>
    <n v="24"/>
    <n v="22.2"/>
    <x v="2"/>
    <x v="2"/>
  </r>
  <r>
    <s v="2016-02-08"/>
    <s v="2016-03-28"/>
    <s v="2016-04-01"/>
    <s v="2016-04-01"/>
    <n v="49"/>
    <n v="53"/>
    <s v="XIAMEN"/>
    <s v="FOB"/>
    <x v="0"/>
    <n v="0"/>
    <s v="GESU3643129"/>
    <s v="RAILWAY"/>
    <s v="GDAŃSK"/>
    <s v="1"/>
    <s v="24550/2015/3"/>
    <n v="54"/>
    <s v="SS16"/>
    <s v="XIAMEN JINMAO LOGIST"/>
    <s v="FCL"/>
    <m/>
    <n v="1"/>
    <n v="576"/>
    <n v="1"/>
    <n v="0"/>
    <n v="0"/>
    <x v="1"/>
    <n v="14480"/>
    <n v="14.69"/>
    <x v="0"/>
    <n v="7.6"/>
    <n v="7.1"/>
    <x v="1"/>
    <x v="1"/>
  </r>
  <r>
    <s v="2016-02-08"/>
    <s v="2016-03-28"/>
    <s v="2016-04-04"/>
    <s v="2016-04-04"/>
    <n v="49"/>
    <n v="56"/>
    <s v="XIAMEN"/>
    <s v="FOB"/>
    <x v="0"/>
    <n v="0"/>
    <s v="HLBU1526951"/>
    <s v="RAILWAY"/>
    <s v="GDAŃSK"/>
    <s v="1"/>
    <s v="20647/2015/7"/>
    <n v="54"/>
    <s v="SS16"/>
    <s v="XIAMEN KINGLAND"/>
    <s v="FCL"/>
    <m/>
    <n v="1"/>
    <n v="2248"/>
    <n v="0"/>
    <n v="1"/>
    <n v="0"/>
    <x v="2"/>
    <n v="36624"/>
    <n v="28.2"/>
    <x v="0"/>
    <n v="14.7"/>
    <n v="13.5"/>
    <x v="2"/>
    <x v="1"/>
  </r>
  <r>
    <s v="2016-02-09"/>
    <s v="2016-02-12"/>
    <s v="2016-03-02"/>
    <s v="2016-03-02"/>
    <n v="3"/>
    <n v="22"/>
    <s v="ŁÓDŹ"/>
    <s v="DDU"/>
    <x v="1"/>
    <n v="1"/>
    <s v="AIR"/>
    <s v="TRUCK"/>
    <s v="WARSZAWA"/>
    <s v="1"/>
    <s v="20991/2015/16"/>
    <n v="54"/>
    <s v="SS16"/>
    <s v="SANGOTRA FASHIONS"/>
    <s v="AIR"/>
    <n v="1"/>
    <m/>
    <n v="561"/>
    <n v="0"/>
    <n v="0"/>
    <n v="0"/>
    <x v="0"/>
    <n v="9254"/>
    <m/>
    <x v="2"/>
    <n v="0"/>
    <n v="0"/>
    <x v="1"/>
    <x v="1"/>
  </r>
  <r>
    <s v="2016-02-09"/>
    <s v="2016-02-13"/>
    <s v="2016-02-22"/>
    <s v="2016-02-22"/>
    <n v="4"/>
    <n v="13"/>
    <s v="ŁÓDŹ"/>
    <s v="DDU"/>
    <x v="1"/>
    <n v="1"/>
    <s v="AIR"/>
    <s v="TRUCK"/>
    <s v="WARSZAWA"/>
    <s v="1"/>
    <s v="28143/2015/3"/>
    <n v="54"/>
    <s v="SS16"/>
    <s v="TEX FASHION GLOBAL (AGENT)"/>
    <s v="AIR"/>
    <n v="1"/>
    <m/>
    <n v="403"/>
    <n v="0"/>
    <n v="0"/>
    <n v="0"/>
    <x v="0"/>
    <n v="6366"/>
    <n v="5.26"/>
    <x v="1"/>
    <n v="2.7"/>
    <n v="2.5"/>
    <x v="1"/>
    <x v="1"/>
  </r>
  <r>
    <s v="2016-02-09"/>
    <s v="2016-03-03"/>
    <s v="2016-03-09"/>
    <s v="2016-03-09"/>
    <n v="23"/>
    <n v="29"/>
    <s v="MUMBAI"/>
    <s v="FOB"/>
    <x v="0"/>
    <n v="0"/>
    <s v="HLXU3144873"/>
    <s v="TRUCK"/>
    <s v="HAMBURG"/>
    <s v="1"/>
    <s v="20991/2015/15"/>
    <n v="54"/>
    <s v="SS16"/>
    <s v="SANGOTRA FASHIONS"/>
    <s v="FCL"/>
    <m/>
    <n v="1"/>
    <n v="560"/>
    <n v="1"/>
    <n v="0"/>
    <n v="0"/>
    <x v="1"/>
    <n v="9461"/>
    <n v="18.3"/>
    <x v="2"/>
    <n v="9.5"/>
    <n v="8.8000000000000007"/>
    <x v="1"/>
    <x v="1"/>
  </r>
  <r>
    <s v="2016-02-09"/>
    <s v="2016-03-18"/>
    <s v="2016-03-23"/>
    <s v="2016-03-23"/>
    <n v="38"/>
    <n v="43"/>
    <s v="XIAMEN"/>
    <s v="FOB"/>
    <x v="0"/>
    <n v="0"/>
    <s v="PONU0109888"/>
    <s v="RAILWAY"/>
    <s v="GDAŃSK"/>
    <s v="1"/>
    <s v="34782/2015/5"/>
    <n v="51"/>
    <s v="SS16"/>
    <s v="VICAN FOOTWEAR"/>
    <s v="FCL"/>
    <m/>
    <n v="1"/>
    <n v="518"/>
    <n v="1"/>
    <n v="0"/>
    <n v="0"/>
    <x v="1"/>
    <n v="4910"/>
    <n v="23.23"/>
    <x v="0"/>
    <n v="12.1"/>
    <n v="11.2"/>
    <x v="1"/>
    <x v="1"/>
  </r>
  <r>
    <s v="2016-02-10"/>
    <s v="2016-03-12"/>
    <s v="2016-03-18"/>
    <s v="2016-03-18"/>
    <n v="31"/>
    <n v="37"/>
    <s v="YANTIAN"/>
    <s v="FOB"/>
    <x v="0"/>
    <n v="0"/>
    <s v="MRKU9124330"/>
    <s v="RAILWAY"/>
    <s v="GDAŃSK"/>
    <s v="1"/>
    <s v="32380/2015/6"/>
    <n v="51"/>
    <s v="SS16"/>
    <s v="BEEKO"/>
    <s v="FCL"/>
    <m/>
    <n v="1"/>
    <n v="463"/>
    <n v="1"/>
    <n v="0"/>
    <n v="0"/>
    <x v="1"/>
    <n v="5944"/>
    <n v="20.28"/>
    <x v="0"/>
    <n v="10.5"/>
    <n v="9.6999999999999993"/>
    <x v="1"/>
    <x v="1"/>
  </r>
  <r>
    <s v="2016-02-11"/>
    <s v="2016-02-12"/>
    <s v="2016-02-19"/>
    <s v="2016-02-19"/>
    <n v="1"/>
    <n v="8"/>
    <s v="ŁÓDŹ"/>
    <s v="DDU"/>
    <x v="1"/>
    <n v="1"/>
    <s v="AIR"/>
    <s v="TRUCK"/>
    <s v="FRANKFURT"/>
    <s v="1"/>
    <s v="21143/2015/3"/>
    <n v="54"/>
    <s v="SS16"/>
    <s v="SEACOTEX FABRICS LTD"/>
    <s v="AIR"/>
    <n v="1"/>
    <m/>
    <n v="783"/>
    <n v="0"/>
    <n v="0"/>
    <n v="0"/>
    <x v="0"/>
    <n v="19001"/>
    <m/>
    <x v="1"/>
    <n v="0"/>
    <n v="0"/>
    <x v="1"/>
    <x v="1"/>
  </r>
  <r>
    <s v="2016-02-13"/>
    <s v="2016-02-14"/>
    <s v="2016-02-19"/>
    <s v="2016-02-19"/>
    <n v="1"/>
    <n v="6"/>
    <s v="ŁÓDŹ"/>
    <s v="DDU"/>
    <x v="1"/>
    <n v="1"/>
    <s v="AIR"/>
    <s v="TRUCK"/>
    <s v="FRANKFURT"/>
    <s v="1"/>
    <s v="20216/2015/18"/>
    <n v="54"/>
    <s v="SS16"/>
    <s v="FAIR TRADE INT'L (AGENT)"/>
    <s v="AIR"/>
    <n v="1"/>
    <m/>
    <n v="2760"/>
    <n v="0"/>
    <n v="0"/>
    <n v="0"/>
    <x v="0"/>
    <n v="51827"/>
    <m/>
    <x v="1"/>
    <n v="0"/>
    <n v="0"/>
    <x v="1"/>
    <x v="1"/>
  </r>
  <r>
    <s v="2016-02-13"/>
    <s v="2016-02-15"/>
    <s v="2016-02-26"/>
    <s v="2016-02-26"/>
    <n v="2"/>
    <n v="13"/>
    <s v="ŁÓDŹ"/>
    <s v="DDU"/>
    <x v="1"/>
    <n v="1"/>
    <s v="AIR"/>
    <s v="TRUCK"/>
    <s v="WARSZAWA"/>
    <s v="1"/>
    <s v="21017/2015/4"/>
    <n v="54"/>
    <s v="SS16"/>
    <s v="SEER GLOBAL LTD."/>
    <s v="AIR"/>
    <n v="1"/>
    <m/>
    <n v="276"/>
    <n v="0"/>
    <n v="0"/>
    <n v="0"/>
    <x v="0"/>
    <n v="5349"/>
    <m/>
    <x v="2"/>
    <n v="0"/>
    <n v="0"/>
    <x v="1"/>
    <x v="1"/>
  </r>
  <r>
    <s v="2016-02-14"/>
    <s v="2016-02-15"/>
    <s v="2016-02-19"/>
    <s v="2016-02-19"/>
    <n v="1"/>
    <n v="5"/>
    <s v="ŁÓDŹ"/>
    <s v="DDU"/>
    <x v="1"/>
    <n v="1"/>
    <s v="AIR"/>
    <s v="TRUCK"/>
    <s v="FRANKFURT"/>
    <s v="1"/>
    <s v="20231/2015/2"/>
    <n v="54"/>
    <s v="SS16"/>
    <s v="SHUDDHO MODEHAUS (AGENT)"/>
    <s v="AIR"/>
    <n v="1"/>
    <m/>
    <n v="360"/>
    <n v="0"/>
    <n v="0"/>
    <n v="0"/>
    <x v="0"/>
    <n v="4164"/>
    <n v="11.36"/>
    <x v="1"/>
    <n v="5.9"/>
    <n v="5.5"/>
    <x v="1"/>
    <x v="1"/>
  </r>
  <r>
    <s v="2016-02-14"/>
    <s v="2016-02-15"/>
    <s v="2016-02-22"/>
    <s v="2016-02-22"/>
    <n v="1"/>
    <n v="8"/>
    <s v="ŁÓDŹ"/>
    <s v="DDU"/>
    <x v="1"/>
    <n v="1"/>
    <s v="AIR"/>
    <s v="TRUCK"/>
    <s v="FRANKFURT"/>
    <s v="1"/>
    <s v="20231/2015/16"/>
    <n v="54"/>
    <s v="SS16"/>
    <s v="SHUDDHO MODEHAUS (AGENT)"/>
    <s v="AIR"/>
    <n v="1"/>
    <m/>
    <n v="1512"/>
    <n v="0"/>
    <n v="0"/>
    <n v="0"/>
    <x v="0"/>
    <n v="24887"/>
    <n v="34.549999999999997"/>
    <x v="1"/>
    <n v="18"/>
    <n v="16.600000000000001"/>
    <x v="2"/>
    <x v="2"/>
  </r>
  <r>
    <s v="2016-02-14"/>
    <s v="2016-02-15"/>
    <s v="2016-02-24"/>
    <s v="2016-02-24"/>
    <n v="1"/>
    <n v="10"/>
    <s v="ŁÓDŹ"/>
    <s v="DDU"/>
    <x v="1"/>
    <n v="1"/>
    <s v="AIR"/>
    <s v="TRUCK"/>
    <s v="FRANKFURT"/>
    <s v="1"/>
    <s v="20231/2015/17"/>
    <n v="54"/>
    <s v="SS16"/>
    <s v="SHUDDHO MODEHAUS (AGENT)"/>
    <s v="AIR"/>
    <n v="1"/>
    <m/>
    <n v="572"/>
    <n v="0"/>
    <n v="0"/>
    <n v="0"/>
    <x v="0"/>
    <n v="8717"/>
    <n v="13.7"/>
    <x v="1"/>
    <n v="7.1"/>
    <n v="6.6"/>
    <x v="1"/>
    <x v="1"/>
  </r>
  <r>
    <s v="2016-02-14"/>
    <s v="2016-02-15"/>
    <s v="2016-02-24"/>
    <s v="2016-02-24"/>
    <n v="1"/>
    <n v="10"/>
    <s v="ŁÓDŹ"/>
    <s v="DDU"/>
    <x v="1"/>
    <n v="1"/>
    <s v="AIR"/>
    <s v="TRUCK"/>
    <s v="FRANKFURT"/>
    <s v="1"/>
    <s v="20231/2015/18"/>
    <n v="54"/>
    <s v="SS16"/>
    <s v="SHUDDHO MODEHAUS (AGENT)"/>
    <s v="AIR"/>
    <n v="1"/>
    <m/>
    <n v="1323"/>
    <n v="0"/>
    <n v="0"/>
    <n v="0"/>
    <x v="0"/>
    <n v="21249"/>
    <n v="30"/>
    <x v="1"/>
    <n v="15.6"/>
    <n v="14.4"/>
    <x v="2"/>
    <x v="2"/>
  </r>
  <r>
    <s v="2016-02-14"/>
    <s v="2016-02-19"/>
    <s v="2016-02-25"/>
    <s v="2016-02-25"/>
    <n v="5"/>
    <n v="11"/>
    <s v="ŁÓDŹ"/>
    <s v="DDU"/>
    <x v="1"/>
    <n v="1"/>
    <s v="AIR"/>
    <s v="TRUCK"/>
    <s v="FRANKFURT"/>
    <s v="1"/>
    <s v="20467/2015/22"/>
    <n v="54"/>
    <s v="SS16"/>
    <s v="INNOVATION DESIGN (AGENT)"/>
    <s v="AIR"/>
    <n v="1"/>
    <m/>
    <n v="818"/>
    <n v="0"/>
    <n v="0"/>
    <n v="0"/>
    <x v="0"/>
    <n v="12567"/>
    <n v="15.21"/>
    <x v="1"/>
    <n v="7.9"/>
    <n v="7.3"/>
    <x v="1"/>
    <x v="1"/>
  </r>
  <r>
    <s v="2016-02-15"/>
    <s v="2016-03-26"/>
    <s v="2016-04-01"/>
    <s v="2016-04-01"/>
    <n v="40"/>
    <n v="46"/>
    <s v="NINGBO"/>
    <s v="FOB"/>
    <x v="0"/>
    <n v="1"/>
    <s v="LCL"/>
    <s v="TRUCK"/>
    <s v="HAMBURG"/>
    <s v="1"/>
    <s v="20462/2015/4"/>
    <n v="54"/>
    <s v="SS16"/>
    <s v="NINGBO EVERGREEN"/>
    <s v="LCL"/>
    <m/>
    <n v="1"/>
    <n v="264"/>
    <n v="0"/>
    <n v="0"/>
    <n v="0"/>
    <x v="0"/>
    <n v="5063"/>
    <n v="7.41"/>
    <x v="0"/>
    <n v="3.9"/>
    <n v="3.6"/>
    <x v="1"/>
    <x v="1"/>
  </r>
  <r>
    <s v="2016-02-16"/>
    <s v="2016-03-18"/>
    <s v="2016-03-24"/>
    <s v="2016-03-24"/>
    <n v="31"/>
    <n v="37"/>
    <s v="CHITTAGONG"/>
    <s v="FOB"/>
    <x v="0"/>
    <n v="1"/>
    <s v="SEAU7820176"/>
    <s v="RAILWAY"/>
    <s v="GDAŃSK"/>
    <s v="1"/>
    <s v="20376/2015/35"/>
    <n v="54"/>
    <s v="SS16"/>
    <s v="TRANSFIGURE CLOTHING (AGENT)"/>
    <s v="CONSOLIDATION"/>
    <m/>
    <n v="1"/>
    <n v="3168"/>
    <n v="0"/>
    <n v="1"/>
    <n v="0"/>
    <x v="2"/>
    <n v="64553"/>
    <n v="40.6"/>
    <x v="1"/>
    <n v="21.1"/>
    <n v="19.5"/>
    <x v="2"/>
    <x v="2"/>
  </r>
  <r>
    <s v="2016-02-16"/>
    <s v="2016-03-18"/>
    <s v="2016-03-24"/>
    <s v="2016-03-24"/>
    <n v="31"/>
    <n v="37"/>
    <s v="CHITTAGONG"/>
    <s v="FOB"/>
    <x v="0"/>
    <n v="1"/>
    <m/>
    <s v="RAILWAY"/>
    <s v="GDAŃSK"/>
    <s v="1"/>
    <s v="29157/2015/2"/>
    <n v="52"/>
    <s v="SS16"/>
    <s v="TEXZAM INTERNATIONAL (AGENT)"/>
    <s v="CONSOLIDATION"/>
    <m/>
    <n v="1"/>
    <n v="408"/>
    <m/>
    <m/>
    <m/>
    <x v="0"/>
    <n v="5699"/>
    <n v="1.42"/>
    <x v="1"/>
    <n v="0.7"/>
    <n v="0.7"/>
    <x v="1"/>
    <x v="1"/>
  </r>
  <r>
    <s v="2016-02-16"/>
    <s v="2016-03-18"/>
    <s v="2016-03-24"/>
    <s v="2016-03-24"/>
    <n v="31"/>
    <n v="37"/>
    <s v="CHITTAGONG"/>
    <s v="FOB"/>
    <x v="0"/>
    <n v="1"/>
    <m/>
    <s v="RAILWAY"/>
    <s v="GDAŃSK"/>
    <s v="1"/>
    <s v="61828/SS16/3"/>
    <n v="52"/>
    <s v="SS16"/>
    <s v="FASHION WEAR INT'L (AGENT)"/>
    <s v="CONSOLIDATION"/>
    <m/>
    <n v="1"/>
    <n v="964"/>
    <m/>
    <m/>
    <m/>
    <x v="0"/>
    <n v="15344"/>
    <n v="7.29"/>
    <x v="1"/>
    <n v="3.8"/>
    <n v="3.5"/>
    <x v="1"/>
    <x v="1"/>
  </r>
  <r>
    <s v="2016-02-17"/>
    <s v="2016-02-21"/>
    <s v="2016-02-26"/>
    <s v="2016-02-26"/>
    <n v="4"/>
    <n v="9"/>
    <s v="ŁÓDŹ"/>
    <s v="DDU"/>
    <x v="1"/>
    <n v="1"/>
    <s v="AIR"/>
    <s v="TRUCK"/>
    <s v="FRANKFURT"/>
    <s v="1"/>
    <s v="20808/2015/12"/>
    <n v="54"/>
    <s v="SS16"/>
    <s v="FASHION WEAR INT'L (AGENT)"/>
    <s v="AIR"/>
    <n v="1"/>
    <m/>
    <n v="2693"/>
    <n v="0"/>
    <n v="0"/>
    <n v="0"/>
    <x v="0"/>
    <n v="53902"/>
    <n v="37.71"/>
    <x v="1"/>
    <n v="19.600000000000001"/>
    <n v="18.100000000000001"/>
    <x v="2"/>
    <x v="2"/>
  </r>
  <r>
    <s v="2016-02-17"/>
    <s v="2016-02-21"/>
    <s v="2016-03-03"/>
    <s v="2016-03-03"/>
    <n v="4"/>
    <n v="15"/>
    <s v="ŁÓDŹ"/>
    <s v="DDU"/>
    <x v="1"/>
    <n v="1"/>
    <s v="AIR"/>
    <s v="TRUCK"/>
    <s v="FRANKFURT"/>
    <s v="1"/>
    <s v="20231/2015/19"/>
    <n v="54"/>
    <s v="SS16"/>
    <s v="SHUDDHO MODEHAUS (AGENT)"/>
    <s v="AIR"/>
    <n v="1"/>
    <m/>
    <n v="486"/>
    <n v="0"/>
    <n v="0"/>
    <n v="0"/>
    <x v="0"/>
    <n v="6438"/>
    <n v="12.05"/>
    <x v="1"/>
    <n v="6.3"/>
    <n v="5.8"/>
    <x v="1"/>
    <x v="1"/>
  </r>
  <r>
    <s v="2016-02-17"/>
    <s v="2016-03-26"/>
    <s v="2016-04-01"/>
    <s v="2016-04-01"/>
    <n v="38"/>
    <n v="44"/>
    <s v="CHITTAGONG"/>
    <s v="FOB"/>
    <x v="0"/>
    <n v="1"/>
    <s v="MRKU5950458"/>
    <s v="RAILWAY"/>
    <s v="GDAŃSK"/>
    <s v="1"/>
    <s v="20216/2015/24"/>
    <n v="54"/>
    <s v="SS16"/>
    <s v="FAIR TRADE INT'L (AGENT)"/>
    <s v="CONSOLIDATION"/>
    <m/>
    <n v="1"/>
    <n v="1183"/>
    <n v="0"/>
    <n v="0"/>
    <n v="1"/>
    <x v="0"/>
    <n v="18210"/>
    <n v="19.309999999999999"/>
    <x v="1"/>
    <n v="10"/>
    <n v="9.3000000000000007"/>
    <x v="1"/>
    <x v="1"/>
  </r>
  <r>
    <s v="2016-02-19"/>
    <s v="2016-02-21"/>
    <s v="2016-02-24"/>
    <s v="2016-02-24"/>
    <n v="2"/>
    <n v="5"/>
    <s v="ŁÓDŹ"/>
    <s v="DDU"/>
    <x v="1"/>
    <n v="1"/>
    <s v="AIR"/>
    <s v="TRUCK"/>
    <s v="WARSZAWA"/>
    <s v="1"/>
    <s v="21017/2015/2"/>
    <n v="54"/>
    <s v="SS16"/>
    <s v="SEER GLOBAL LTD."/>
    <s v="AIR"/>
    <n v="1"/>
    <m/>
    <n v="276"/>
    <n v="0"/>
    <n v="0"/>
    <n v="0"/>
    <x v="0"/>
    <n v="5175"/>
    <m/>
    <x v="2"/>
    <n v="0"/>
    <n v="0"/>
    <x v="1"/>
    <x v="1"/>
  </r>
  <r>
    <s v="2016-02-19"/>
    <s v="2016-03-12"/>
    <s v="2016-03-22"/>
    <s v="2016-03-22"/>
    <n v="22"/>
    <n v="32"/>
    <s v="TUTICORIN"/>
    <s v="FOB"/>
    <x v="0"/>
    <n v="1"/>
    <s v="LCL"/>
    <s v="TRUCK"/>
    <s v="HAMBURG"/>
    <s v="1"/>
    <s v="21025/2015/6"/>
    <n v="54"/>
    <s v="SS16"/>
    <s v="KARTHIKAI TEXTILE"/>
    <s v="LCL"/>
    <m/>
    <n v="1"/>
    <n v="347"/>
    <n v="0"/>
    <n v="0"/>
    <n v="0"/>
    <x v="0"/>
    <n v="6415"/>
    <n v="4.4800000000000004"/>
    <x v="2"/>
    <n v="2.2999999999999998"/>
    <n v="2.2000000000000002"/>
    <x v="1"/>
    <x v="1"/>
  </r>
  <r>
    <s v="2016-02-19"/>
    <s v="2016-03-26"/>
    <s v="2016-04-01"/>
    <s v="2016-04-01"/>
    <n v="36"/>
    <n v="42"/>
    <s v="CHITTAGONG"/>
    <s v="FOB"/>
    <x v="0"/>
    <n v="1"/>
    <s v="MRKU5950458"/>
    <s v="RAILWAY"/>
    <s v="GDAŃSK"/>
    <s v="1"/>
    <s v="20376/2015/36"/>
    <n v="54"/>
    <s v="SS16"/>
    <s v="TRANSFIGURE CLOTHING (AGENT)"/>
    <s v="CONSOLIDATION"/>
    <m/>
    <n v="1"/>
    <n v="1710"/>
    <n v="0"/>
    <n v="0"/>
    <n v="1"/>
    <x v="0"/>
    <n v="23534"/>
    <n v="18.600000000000001"/>
    <x v="1"/>
    <n v="9.6999999999999993"/>
    <n v="8.9"/>
    <x v="1"/>
    <x v="1"/>
  </r>
  <r>
    <s v="2016-02-19"/>
    <s v="2016-03-26"/>
    <s v="2016-04-01"/>
    <s v="2016-04-01"/>
    <n v="36"/>
    <n v="42"/>
    <s v="CHITTAGONG"/>
    <s v="FOB"/>
    <x v="0"/>
    <n v="1"/>
    <m/>
    <s v="RAILWAY"/>
    <s v="GDAŃSK"/>
    <s v="1"/>
    <s v="20376/2015/37"/>
    <n v="54"/>
    <s v="SS16"/>
    <s v="TRANSFIGURE CLOTHING (AGENT)"/>
    <s v="CONSOLIDATION"/>
    <m/>
    <n v="1"/>
    <n v="2555"/>
    <m/>
    <m/>
    <m/>
    <x v="0"/>
    <n v="51596"/>
    <n v="30.25"/>
    <x v="1"/>
    <n v="15.7"/>
    <n v="14.5"/>
    <x v="2"/>
    <x v="2"/>
  </r>
  <r>
    <s v="2016-02-20"/>
    <s v="2016-03-26"/>
    <s v="2016-04-01"/>
    <s v="2016-04-01"/>
    <n v="35"/>
    <n v="41"/>
    <s v="SHANGHAI"/>
    <s v="FOB"/>
    <x v="0"/>
    <n v="1"/>
    <s v="MSKU6621973"/>
    <s v="RAILWAY"/>
    <s v="GDAŃSK"/>
    <s v="1"/>
    <s v="21822/2015/4"/>
    <n v="52"/>
    <s v="SS16"/>
    <s v="ZHENJIANG S&amp;C"/>
    <s v="CONSOLIDATION"/>
    <m/>
    <n v="1"/>
    <n v="2509"/>
    <n v="0"/>
    <n v="1"/>
    <n v="0"/>
    <x v="2"/>
    <n v="39156"/>
    <n v="42.76"/>
    <x v="0"/>
    <n v="22.2"/>
    <n v="20.5"/>
    <x v="2"/>
    <x v="2"/>
  </r>
  <r>
    <s v="2016-02-20"/>
    <s v="2016-03-26"/>
    <s v="2016-04-01"/>
    <s v="2016-04-01"/>
    <n v="35"/>
    <n v="41"/>
    <s v="SHANGHAI"/>
    <s v="FOB"/>
    <x v="0"/>
    <n v="1"/>
    <m/>
    <s v="RAILWAY"/>
    <s v="GDAŃSK"/>
    <s v="1"/>
    <s v="36967/2015/1"/>
    <n v="52"/>
    <s v="SS16"/>
    <s v="YANTAI PACIFIC HOME"/>
    <s v="CONSOLIDATION"/>
    <m/>
    <n v="1"/>
    <n v="696"/>
    <m/>
    <m/>
    <m/>
    <x v="0"/>
    <n v="3400"/>
    <n v="6.43"/>
    <x v="0"/>
    <n v="3.3"/>
    <n v="3.1"/>
    <x v="1"/>
    <x v="1"/>
  </r>
  <r>
    <s v="2016-02-21"/>
    <s v="2016-02-23"/>
    <s v="2016-02-25"/>
    <s v="2016-02-25"/>
    <n v="2"/>
    <n v="4"/>
    <s v="ŁÓDŹ"/>
    <s v="DDU"/>
    <x v="1"/>
    <n v="1"/>
    <s v="AIR"/>
    <s v="TRUCK"/>
    <s v="WARSZAWA"/>
    <s v="1"/>
    <s v="21025/2015/3"/>
    <n v="54"/>
    <s v="SS16"/>
    <s v="KARTHIKAI TEXTILE"/>
    <s v="AIR"/>
    <n v="1"/>
    <m/>
    <n v="504"/>
    <n v="0"/>
    <n v="0"/>
    <n v="0"/>
    <x v="0"/>
    <n v="9532"/>
    <m/>
    <x v="2"/>
    <n v="0"/>
    <n v="0"/>
    <x v="1"/>
    <x v="1"/>
  </r>
  <r>
    <s v="2016-02-21"/>
    <s v="2016-03-26"/>
    <s v="2016-03-30"/>
    <s v="2016-03-30"/>
    <n v="34"/>
    <n v="38"/>
    <s v="CHITTAGONG"/>
    <s v="FOB"/>
    <x v="0"/>
    <n v="1"/>
    <s v="MSKU6869091"/>
    <s v="TRUCK"/>
    <s v="GDAŃSK"/>
    <s v="1"/>
    <s v="20216/2015/26"/>
    <n v="54"/>
    <s v="SS16"/>
    <s v="FAIR TRADE INT'L (AGENT)"/>
    <s v="CONSOLIDATION"/>
    <m/>
    <n v="1"/>
    <n v="296"/>
    <n v="0"/>
    <n v="1"/>
    <n v="0"/>
    <x v="2"/>
    <n v="3749"/>
    <n v="2.99"/>
    <x v="1"/>
    <n v="1.6"/>
    <n v="1.4"/>
    <x v="1"/>
    <x v="1"/>
  </r>
  <r>
    <s v="2016-02-21"/>
    <s v="2016-03-26"/>
    <s v="2016-03-30"/>
    <s v="2016-03-30"/>
    <n v="34"/>
    <n v="38"/>
    <s v="CHITTAGONG"/>
    <s v="FOB"/>
    <x v="0"/>
    <n v="1"/>
    <m/>
    <s v="TRUCK"/>
    <s v="GDAŃSK"/>
    <s v="1"/>
    <s v="20376/2015/38"/>
    <n v="54"/>
    <s v="SS16"/>
    <s v="TRANSFIGURE CLOTHING (AGENT)"/>
    <s v="CONSOLIDATION"/>
    <m/>
    <n v="1"/>
    <n v="1518"/>
    <m/>
    <m/>
    <m/>
    <x v="0"/>
    <n v="31838"/>
    <n v="17.690000000000001"/>
    <x v="1"/>
    <n v="9.1999999999999993"/>
    <n v="8.5"/>
    <x v="1"/>
    <x v="1"/>
  </r>
  <r>
    <s v="2016-02-21"/>
    <s v="2016-03-26"/>
    <s v="2016-03-30"/>
    <s v="2016-03-30"/>
    <n v="34"/>
    <n v="38"/>
    <s v="CHITTAGONG"/>
    <s v="FOB"/>
    <x v="0"/>
    <n v="1"/>
    <m/>
    <s v="TRUCK"/>
    <s v="GDAŃSK"/>
    <s v="1"/>
    <s v="28143/2015/4"/>
    <n v="54"/>
    <s v="SS16"/>
    <s v="TEX FASHION GLOBAL (AGENT)"/>
    <s v="CONSOLIDATION"/>
    <m/>
    <n v="1"/>
    <n v="1637"/>
    <m/>
    <m/>
    <m/>
    <x v="0"/>
    <n v="27953"/>
    <n v="30.42"/>
    <x v="1"/>
    <n v="15.8"/>
    <n v="14.6"/>
    <x v="2"/>
    <x v="2"/>
  </r>
  <r>
    <s v="2016-02-21"/>
    <s v="2016-03-26"/>
    <s v="2016-04-01"/>
    <s v="2016-04-01"/>
    <n v="34"/>
    <n v="40"/>
    <s v="CHITTAGONG"/>
    <s v="FOB"/>
    <x v="0"/>
    <n v="1"/>
    <s v="MRKU3034040"/>
    <s v="RAILWAY"/>
    <s v="GDAŃSK"/>
    <s v="1"/>
    <s v="20376/2015/39"/>
    <n v="54"/>
    <s v="SS16"/>
    <s v="TRANSFIGURE CLOTHING (AGENT)"/>
    <s v="CONSOLIDATION"/>
    <m/>
    <n v="1"/>
    <n v="496"/>
    <n v="0"/>
    <n v="0"/>
    <n v="1"/>
    <x v="0"/>
    <n v="10211"/>
    <n v="10.94"/>
    <x v="1"/>
    <n v="5.7"/>
    <n v="5.3"/>
    <x v="1"/>
    <x v="1"/>
  </r>
  <r>
    <s v="2016-02-21"/>
    <s v="2016-03-26"/>
    <s v="2016-04-01"/>
    <s v="2016-04-01"/>
    <n v="34"/>
    <n v="40"/>
    <s v="CHITTAGONG"/>
    <s v="FOB"/>
    <x v="0"/>
    <n v="1"/>
    <m/>
    <s v="RAILWAY"/>
    <s v="GDAŃSK"/>
    <s v="1"/>
    <s v="20376/2015/40"/>
    <n v="54"/>
    <s v="SS16"/>
    <s v="TRANSFIGURE CLOTHING (AGENT)"/>
    <s v="CONSOLIDATION"/>
    <m/>
    <n v="1"/>
    <n v="830"/>
    <m/>
    <m/>
    <m/>
    <x v="0"/>
    <n v="13653"/>
    <n v="7.41"/>
    <x v="1"/>
    <n v="3.9"/>
    <n v="3.6"/>
    <x v="1"/>
    <x v="1"/>
  </r>
  <r>
    <s v="2016-02-21"/>
    <s v="2016-03-26"/>
    <s v="2016-04-01"/>
    <s v="2016-04-01"/>
    <n v="34"/>
    <n v="40"/>
    <s v="CHITTAGONG"/>
    <s v="FOB"/>
    <x v="0"/>
    <n v="1"/>
    <m/>
    <s v="RAILWAY"/>
    <s v="GDAŃSK"/>
    <s v="1"/>
    <s v="20376/2015/42"/>
    <n v="54"/>
    <s v="SS16"/>
    <s v="TRANSFIGURE CLOTHING (AGENT)"/>
    <s v="CONSOLIDATION"/>
    <m/>
    <n v="1"/>
    <n v="402"/>
    <m/>
    <m/>
    <m/>
    <x v="0"/>
    <n v="8722"/>
    <n v="5.0999999999999996"/>
    <x v="1"/>
    <n v="2.7"/>
    <n v="2.4"/>
    <x v="1"/>
    <x v="1"/>
  </r>
  <r>
    <s v="2016-02-21"/>
    <s v="2016-03-26"/>
    <s v="2016-04-01"/>
    <s v="2016-04-01"/>
    <n v="34"/>
    <n v="40"/>
    <s v="CHITTAGONG"/>
    <s v="FOB"/>
    <x v="0"/>
    <n v="1"/>
    <m/>
    <s v="RAILWAY"/>
    <s v="GDAŃSK"/>
    <s v="1"/>
    <s v="32727/2015/2"/>
    <n v="54"/>
    <s v="SS16"/>
    <s v="ALEMA TEXTILE LTD."/>
    <s v="CONSOLIDATION"/>
    <m/>
    <n v="1"/>
    <n v="885"/>
    <m/>
    <m/>
    <m/>
    <x v="0"/>
    <n v="13096"/>
    <n v="22.73"/>
    <x v="1"/>
    <n v="11.8"/>
    <n v="10.9"/>
    <x v="1"/>
    <x v="1"/>
  </r>
  <r>
    <s v="2016-02-21"/>
    <s v="2016-03-26"/>
    <s v="2016-04-01"/>
    <s v="2016-04-01"/>
    <n v="34"/>
    <n v="40"/>
    <s v="CHITTAGONG"/>
    <s v="FOB"/>
    <x v="0"/>
    <n v="1"/>
    <m/>
    <s v="RAILWAY"/>
    <s v="GDAŃSK"/>
    <s v="1"/>
    <s v="33317/2015/2"/>
    <n v="54"/>
    <s v="SS16"/>
    <s v="KNIT WORLD LTD"/>
    <s v="CONSOLIDATION"/>
    <m/>
    <n v="1"/>
    <n v="2302"/>
    <m/>
    <m/>
    <m/>
    <x v="0"/>
    <n v="33538"/>
    <n v="21.86"/>
    <x v="1"/>
    <n v="11.4"/>
    <n v="10.5"/>
    <x v="1"/>
    <x v="1"/>
  </r>
  <r>
    <s v="2016-02-21"/>
    <s v="2016-04-04"/>
    <s v="2016-04-14"/>
    <s v="2016-04-14"/>
    <n v="43"/>
    <n v="53"/>
    <s v="XIAMEN"/>
    <s v="FOB"/>
    <x v="0"/>
    <n v="1"/>
    <s v="LCL"/>
    <s v="TRUCK"/>
    <s v="GDAŃSK"/>
    <s v="1"/>
    <s v="25689/2015/2"/>
    <n v="54"/>
    <s v="SS16"/>
    <s v="QUANZHOU PROPER"/>
    <s v="LCL"/>
    <m/>
    <n v="1"/>
    <n v="405"/>
    <n v="0"/>
    <n v="0"/>
    <n v="0"/>
    <x v="0"/>
    <n v="5840"/>
    <n v="6.84"/>
    <x v="0"/>
    <n v="3.6"/>
    <n v="3.3"/>
    <x v="1"/>
    <x v="1"/>
  </r>
  <r>
    <s v="2016-02-22"/>
    <s v="2016-03-16"/>
    <s v="2016-03-21"/>
    <s v="2016-03-21"/>
    <n v="23"/>
    <n v="28"/>
    <s v="MUMBAI"/>
    <s v="FOB"/>
    <x v="0"/>
    <n v="0"/>
    <s v="FSCU6568086"/>
    <s v="TRUCK"/>
    <s v="HAMBURG"/>
    <s v="1"/>
    <s v="20991/2015/5"/>
    <n v="54"/>
    <s v="SS16"/>
    <s v="SANGOTRA FASHIONS"/>
    <s v="FCL"/>
    <m/>
    <n v="1"/>
    <n v="3870"/>
    <n v="0"/>
    <n v="0"/>
    <n v="1"/>
    <x v="0"/>
    <n v="58895"/>
    <n v="67"/>
    <x v="2"/>
    <n v="34.799999999999997"/>
    <n v="32.200000000000003"/>
    <x v="0"/>
    <x v="0"/>
  </r>
  <r>
    <s v="2016-02-22"/>
    <s v="2016-04-01"/>
    <s v="2016-04-05"/>
    <s v="2016-04-05"/>
    <n v="39"/>
    <n v="43"/>
    <s v="XIAMEN"/>
    <s v="FOB"/>
    <x v="0"/>
    <n v="0"/>
    <s v="MRKU4499442"/>
    <s v="RAILWAY"/>
    <s v="GDAŃSK"/>
    <s v="1"/>
    <s v="61735/SS16/6"/>
    <n v="52"/>
    <s v="SS16"/>
    <s v="QUANZHOU CEREALS O&amp;F"/>
    <s v="FCL"/>
    <m/>
    <n v="1"/>
    <n v="2996"/>
    <n v="0"/>
    <n v="0"/>
    <n v="1"/>
    <x v="0"/>
    <n v="53252"/>
    <n v="58.61"/>
    <x v="0"/>
    <n v="30.5"/>
    <n v="28.1"/>
    <x v="0"/>
    <x v="0"/>
  </r>
  <r>
    <s v="2016-02-23"/>
    <s v="2016-03-05"/>
    <s v="2016-03-11"/>
    <s v="2016-03-11"/>
    <n v="11"/>
    <n v="17"/>
    <s v="ŁÓDŹ"/>
    <s v="DDU"/>
    <x v="1"/>
    <n v="1"/>
    <s v="AIR"/>
    <s v="TRUCK"/>
    <s v="FRANKFURT"/>
    <s v="1"/>
    <s v="32727/2015/3"/>
    <n v="54"/>
    <s v="SS16"/>
    <s v="ALEMA TEXTILE LTD."/>
    <s v="AIR"/>
    <n v="1"/>
    <m/>
    <n v="1577"/>
    <n v="0"/>
    <n v="0"/>
    <n v="0"/>
    <x v="0"/>
    <n v="24288"/>
    <n v="32.58"/>
    <x v="1"/>
    <n v="16.899999999999999"/>
    <n v="15.6"/>
    <x v="2"/>
    <x v="2"/>
  </r>
  <r>
    <s v="2016-02-24"/>
    <s v="2016-03-13"/>
    <s v="2016-03-30"/>
    <s v="2016-03-30"/>
    <n v="18"/>
    <n v="35"/>
    <s v="ŁÓDŹ"/>
    <s v="DDU"/>
    <x v="0"/>
    <n v="1"/>
    <s v="MSKU6567912"/>
    <s v="TRUCK"/>
    <s v="HAMBURG"/>
    <s v="1"/>
    <s v="20214/2015/13"/>
    <n v="54"/>
    <s v="SS16"/>
    <s v="LICHEE APPAREL (AGENT)"/>
    <s v="CONSOLIDATION"/>
    <m/>
    <n v="1"/>
    <n v="1694"/>
    <n v="0"/>
    <n v="1"/>
    <n v="0"/>
    <x v="2"/>
    <n v="32202"/>
    <n v="31.83"/>
    <x v="2"/>
    <n v="16.600000000000001"/>
    <n v="15.3"/>
    <x v="2"/>
    <x v="2"/>
  </r>
  <r>
    <s v="2016-02-24"/>
    <s v="2016-03-13"/>
    <s v="2016-03-30"/>
    <s v="2016-03-30"/>
    <n v="18"/>
    <n v="35"/>
    <s v="ŁÓDŹ"/>
    <s v="DDU"/>
    <x v="0"/>
    <n v="1"/>
    <m/>
    <s v="TRUCK"/>
    <s v="HAMBURG"/>
    <s v="1"/>
    <s v="20214/2015/14"/>
    <n v="54"/>
    <s v="SS16"/>
    <s v="LICHEE APPAREL (AGENT)"/>
    <s v="CONSOLIDATION"/>
    <m/>
    <n v="1"/>
    <n v="329"/>
    <m/>
    <m/>
    <m/>
    <x v="0"/>
    <n v="8330"/>
    <n v="4.16"/>
    <x v="2"/>
    <n v="2.2000000000000002"/>
    <n v="2"/>
    <x v="1"/>
    <x v="1"/>
  </r>
  <r>
    <s v="2016-02-24"/>
    <s v="2016-03-13"/>
    <s v="2016-03-30"/>
    <s v="2016-03-30"/>
    <n v="18"/>
    <n v="35"/>
    <s v="ŁÓDŹ"/>
    <s v="DDU"/>
    <x v="0"/>
    <n v="1"/>
    <m/>
    <s v="TRUCK"/>
    <s v="HAMBURG"/>
    <s v="1"/>
    <s v="20214/2015/17"/>
    <n v="54"/>
    <s v="SS16"/>
    <s v="LICHEE APPAREL (AGENT)"/>
    <s v="CONSOLIDATION"/>
    <m/>
    <n v="1"/>
    <n v="546"/>
    <m/>
    <m/>
    <m/>
    <x v="0"/>
    <n v="12220"/>
    <n v="19.57"/>
    <x v="2"/>
    <n v="10.199999999999999"/>
    <n v="9.4"/>
    <x v="1"/>
    <x v="1"/>
  </r>
  <r>
    <s v="2016-02-24"/>
    <s v="2016-04-01"/>
    <s v="2016-04-05"/>
    <s v="2016-04-05"/>
    <n v="37"/>
    <n v="41"/>
    <s v="CHITTAGONG"/>
    <s v="FOB"/>
    <x v="0"/>
    <n v="1"/>
    <s v="TGHU4671581"/>
    <s v="RAILWAY"/>
    <s v="GDAŃSK"/>
    <s v="1"/>
    <s v="20216/2015/27"/>
    <n v="54"/>
    <s v="SS16"/>
    <s v="FAIR TRADE INT'L (AGENT)"/>
    <s v="CONSOLIDATION"/>
    <m/>
    <n v="1"/>
    <n v="677"/>
    <n v="0"/>
    <n v="1"/>
    <n v="0"/>
    <x v="2"/>
    <n v="11592"/>
    <n v="15.07"/>
    <x v="1"/>
    <n v="7.8"/>
    <n v="7.2"/>
    <x v="1"/>
    <x v="1"/>
  </r>
  <r>
    <s v="2016-02-24"/>
    <s v="2016-04-01"/>
    <s v="2016-04-05"/>
    <s v="2016-04-05"/>
    <n v="37"/>
    <n v="41"/>
    <s v="CHITTAGONG"/>
    <s v="FOB"/>
    <x v="0"/>
    <n v="1"/>
    <m/>
    <s v="RAILWAY"/>
    <s v="GDAŃSK"/>
    <s v="1"/>
    <s v="20376/2015/41"/>
    <n v="54"/>
    <s v="SS16"/>
    <s v="TRANSFIGURE CLOTHING (AGENT)"/>
    <s v="CONSOLIDATION"/>
    <m/>
    <n v="1"/>
    <n v="580"/>
    <m/>
    <m/>
    <m/>
    <x v="0"/>
    <n v="10600"/>
    <n v="6.9"/>
    <x v="1"/>
    <n v="3.6"/>
    <n v="3.3"/>
    <x v="1"/>
    <x v="1"/>
  </r>
  <r>
    <s v="2016-02-24"/>
    <s v="2016-04-01"/>
    <s v="2016-04-05"/>
    <s v="2016-04-05"/>
    <n v="37"/>
    <n v="41"/>
    <s v="CHITTAGONG"/>
    <s v="FOB"/>
    <x v="0"/>
    <n v="1"/>
    <m/>
    <s v="RAILWAY"/>
    <s v="GDAŃSK"/>
    <s v="1"/>
    <s v="20376/2015/43"/>
    <n v="54"/>
    <s v="SS16"/>
    <s v="TRANSFIGURE CLOTHING (AGENT)"/>
    <s v="CONSOLIDATION"/>
    <m/>
    <n v="1"/>
    <n v="703"/>
    <m/>
    <m/>
    <m/>
    <x v="0"/>
    <n v="14064"/>
    <n v="14.17"/>
    <x v="1"/>
    <n v="7.4"/>
    <n v="6.8"/>
    <x v="1"/>
    <x v="1"/>
  </r>
  <r>
    <s v="2016-02-25"/>
    <s v="2016-03-30"/>
    <s v="2016-04-04"/>
    <s v="2016-04-04"/>
    <n v="34"/>
    <n v="39"/>
    <s v="CHITTAGONG"/>
    <s v="FOB"/>
    <x v="0"/>
    <n v="1"/>
    <s v="AMFU3185344"/>
    <s v="RAILWAY"/>
    <s v="HAMBURG"/>
    <s v="1"/>
    <s v="28143/2015/5"/>
    <n v="54"/>
    <s v="SS16"/>
    <s v="TEX FASHION GLOBAL (AGENT)"/>
    <s v="CONSOLIDATION"/>
    <m/>
    <n v="1"/>
    <n v="631"/>
    <n v="1"/>
    <n v="0"/>
    <n v="0"/>
    <x v="1"/>
    <n v="7856"/>
    <n v="10.68"/>
    <x v="1"/>
    <n v="5.6"/>
    <n v="5.0999999999999996"/>
    <x v="1"/>
    <x v="1"/>
  </r>
  <r>
    <s v="2016-02-25"/>
    <s v="2016-03-30"/>
    <s v="2016-04-04"/>
    <s v="2016-04-04"/>
    <n v="34"/>
    <n v="39"/>
    <s v="CHITTAGONG"/>
    <s v="FOB"/>
    <x v="0"/>
    <n v="1"/>
    <m/>
    <s v="RAILWAY"/>
    <s v="HAMBURG"/>
    <s v="1"/>
    <s v="29296/2015/2"/>
    <n v="54"/>
    <s v="SS16"/>
    <s v="COTTON ZONE LTD."/>
    <s v="CONSOLIDATION"/>
    <m/>
    <n v="1"/>
    <n v="712"/>
    <n v="1"/>
    <n v="0"/>
    <n v="0"/>
    <x v="1"/>
    <n v="13889"/>
    <n v="11.46"/>
    <x v="1"/>
    <n v="6"/>
    <n v="5.5"/>
    <x v="1"/>
    <x v="1"/>
  </r>
  <r>
    <s v="2016-02-26"/>
    <s v="2016-02-27"/>
    <s v="2016-03-03"/>
    <s v="2016-03-03"/>
    <n v="1"/>
    <n v="6"/>
    <s v="ŁÓDŹ"/>
    <s v="DDU"/>
    <x v="1"/>
    <n v="1"/>
    <s v="AIR"/>
    <s v="TRUCK"/>
    <s v="VIENNA"/>
    <s v="1"/>
    <s v="20991/2015/10"/>
    <n v="54"/>
    <s v="SS16"/>
    <s v="SANGOTRA FASHIONS"/>
    <s v="AIR"/>
    <n v="1"/>
    <m/>
    <n v="1010"/>
    <n v="0"/>
    <n v="0"/>
    <n v="0"/>
    <x v="0"/>
    <n v="19848"/>
    <m/>
    <x v="2"/>
    <n v="0"/>
    <n v="0"/>
    <x v="1"/>
    <x v="1"/>
  </r>
  <r>
    <s v="2016-02-26"/>
    <s v="2016-03-14"/>
    <s v="2016-03-16"/>
    <s v="2016-03-16"/>
    <n v="17"/>
    <n v="19"/>
    <s v="ŁÓDŹ"/>
    <s v="DDU"/>
    <x v="1"/>
    <n v="1"/>
    <s v="AIR"/>
    <s v="TRUCK"/>
    <s v="FRANKFURT"/>
    <s v="1"/>
    <s v="20467/2015/2"/>
    <n v="54"/>
    <s v="SS16"/>
    <s v="INNOVATION DESIGN (AGENT)"/>
    <s v="AIR"/>
    <n v="1"/>
    <m/>
    <n v="300"/>
    <n v="0"/>
    <n v="0"/>
    <n v="0"/>
    <x v="0"/>
    <n v="3487"/>
    <n v="4.95"/>
    <x v="1"/>
    <n v="2.6"/>
    <n v="2.4"/>
    <x v="1"/>
    <x v="1"/>
  </r>
  <r>
    <s v="2016-02-26"/>
    <s v="2016-03-14"/>
    <s v="2016-03-16"/>
    <s v="2016-03-16"/>
    <n v="17"/>
    <n v="19"/>
    <s v="ŁÓDŹ"/>
    <s v="DDU"/>
    <x v="1"/>
    <n v="1"/>
    <s v="AIR"/>
    <s v="TRUCK"/>
    <s v="FRANKFURT"/>
    <s v="1"/>
    <s v="20467/2015/23"/>
    <n v="54"/>
    <s v="SS16"/>
    <s v="INNOVATION DESIGN (AGENT)"/>
    <s v="AIR"/>
    <n v="1"/>
    <m/>
    <n v="236"/>
    <n v="0"/>
    <n v="0"/>
    <n v="0"/>
    <x v="0"/>
    <n v="3468"/>
    <n v="4.34"/>
    <x v="1"/>
    <n v="2.2999999999999998"/>
    <n v="2.1"/>
    <x v="1"/>
    <x v="1"/>
  </r>
  <r>
    <s v="2016-02-26"/>
    <s v="2016-03-14"/>
    <s v="2016-03-16"/>
    <s v="2016-03-16"/>
    <n v="17"/>
    <n v="19"/>
    <s v="ŁÓDŹ"/>
    <s v="DDU"/>
    <x v="1"/>
    <n v="1"/>
    <s v="AIR"/>
    <s v="TRUCK"/>
    <s v="FRANKFURT"/>
    <s v="1"/>
    <s v="20467/2015/3"/>
    <n v="54"/>
    <s v="SS16"/>
    <s v="INNOVATION DESIGN (AGENT)"/>
    <s v="AIR"/>
    <n v="1"/>
    <m/>
    <n v="589"/>
    <n v="0"/>
    <n v="0"/>
    <n v="0"/>
    <x v="0"/>
    <n v="8743"/>
    <n v="15.45"/>
    <x v="1"/>
    <n v="8"/>
    <n v="7.4"/>
    <x v="1"/>
    <x v="1"/>
  </r>
  <r>
    <s v="2016-02-26"/>
    <s v="2016-03-28"/>
    <s v="2016-03-30"/>
    <s v="2016-03-30"/>
    <n v="31"/>
    <n v="33"/>
    <s v="TUTICORIN"/>
    <s v="FOB"/>
    <x v="0"/>
    <n v="0"/>
    <s v="CRSU1070360"/>
    <s v="TRUCK"/>
    <s v="HAMBURG"/>
    <s v="1"/>
    <s v="20217/2015/5"/>
    <n v="54"/>
    <s v="SS16"/>
    <s v="BLOOM CLOTHING CO. (AGENT)"/>
    <s v="FCL"/>
    <m/>
    <n v="1"/>
    <n v="1121"/>
    <n v="1"/>
    <n v="0"/>
    <n v="0"/>
    <x v="1"/>
    <n v="17522"/>
    <n v="16"/>
    <x v="2"/>
    <n v="8.3000000000000007"/>
    <n v="7.7"/>
    <x v="1"/>
    <x v="1"/>
  </r>
  <r>
    <s v="2016-02-27"/>
    <s v="2016-03-08"/>
    <s v="2016-03-08"/>
    <s v="2016-03-08"/>
    <n v="10"/>
    <n v="10"/>
    <s v="ISTANBUL"/>
    <s v="FCA"/>
    <x v="2"/>
    <n v="1"/>
    <m/>
    <s v="TRUCK"/>
    <s v="ŁÓDŹ"/>
    <s v="1"/>
    <s v="22224/2015/2"/>
    <n v="54"/>
    <s v="SS16"/>
    <s v="KGB CORAP TEKSTIL"/>
    <s v="LCL"/>
    <m/>
    <n v="1"/>
    <n v="405"/>
    <n v="0"/>
    <n v="0"/>
    <n v="0"/>
    <x v="0"/>
    <n v="6670"/>
    <m/>
    <x v="4"/>
    <n v="0"/>
    <n v="0"/>
    <x v="1"/>
    <x v="1"/>
  </r>
  <r>
    <s v="2016-02-27"/>
    <s v="2016-04-01"/>
    <s v="2016-04-08"/>
    <s v="2016-04-08"/>
    <n v="34"/>
    <n v="41"/>
    <s v="SHANGHAI"/>
    <s v="FOB"/>
    <x v="0"/>
    <n v="1"/>
    <s v="LCL"/>
    <s v="TRUCK"/>
    <s v="GDAŃSK"/>
    <s v="1"/>
    <s v="21822/2015/8"/>
    <n v="52"/>
    <s v="SS16"/>
    <s v="ZHENJIANG S&amp;C"/>
    <s v="LCL"/>
    <m/>
    <n v="1"/>
    <n v="264"/>
    <n v="0"/>
    <n v="0"/>
    <n v="0"/>
    <x v="0"/>
    <n v="3930"/>
    <n v="3.8"/>
    <x v="0"/>
    <n v="2"/>
    <n v="1.8"/>
    <x v="1"/>
    <x v="1"/>
  </r>
  <r>
    <s v="2016-02-28"/>
    <s v="2016-03-03"/>
    <s v="2016-03-10"/>
    <s v="2016-03-10"/>
    <n v="4"/>
    <n v="11"/>
    <s v="ŁÓDŹ"/>
    <s v="DDU"/>
    <x v="1"/>
    <n v="1"/>
    <s v="AIR"/>
    <s v="TRUCK"/>
    <s v="FRANKFURT"/>
    <s v="1"/>
    <s v="22847/2015/3"/>
    <n v="54"/>
    <s v="SS16"/>
    <s v="FASHIONTEX (AGENT)"/>
    <s v="AIR"/>
    <n v="1"/>
    <m/>
    <n v="301"/>
    <n v="0"/>
    <n v="0"/>
    <n v="0"/>
    <x v="0"/>
    <n v="4792"/>
    <n v="2.8"/>
    <x v="1"/>
    <n v="1.5"/>
    <n v="1.3"/>
    <x v="1"/>
    <x v="1"/>
  </r>
  <r>
    <s v="2016-03-02"/>
    <s v="2016-03-28"/>
    <s v="2016-03-31"/>
    <s v="2016-03-31"/>
    <n v="26"/>
    <n v="29"/>
    <s v="TUTICORIN"/>
    <s v="FOB"/>
    <x v="0"/>
    <n v="1"/>
    <s v="MSKU1604274"/>
    <s v="TRUCK"/>
    <s v="HAMBURG"/>
    <s v="1"/>
    <s v="20214/2015/15"/>
    <n v="54"/>
    <s v="SS16"/>
    <s v="LICHEE APPAREL (AGENT)"/>
    <s v="CONSOLIDATION"/>
    <m/>
    <n v="1"/>
    <n v="613"/>
    <n v="0"/>
    <n v="0"/>
    <n v="1"/>
    <x v="0"/>
    <n v="12271"/>
    <n v="10.43"/>
    <x v="2"/>
    <n v="5.4"/>
    <n v="5"/>
    <x v="1"/>
    <x v="1"/>
  </r>
  <r>
    <s v="2016-03-02"/>
    <s v="2016-03-28"/>
    <s v="2016-03-31"/>
    <s v="2016-03-31"/>
    <n v="26"/>
    <n v="29"/>
    <s v="TUTICORIN"/>
    <s v="FOB"/>
    <x v="0"/>
    <n v="1"/>
    <m/>
    <s v="TRUCK"/>
    <s v="HAMBURG"/>
    <s v="1"/>
    <s v="24094/2015/5"/>
    <n v="54"/>
    <s v="SS16"/>
    <s v="SANTEX INC"/>
    <s v="CONSOLIDATION"/>
    <m/>
    <n v="1"/>
    <n v="927"/>
    <m/>
    <m/>
    <m/>
    <x v="0"/>
    <n v="21966"/>
    <n v="21.96"/>
    <x v="2"/>
    <n v="11.4"/>
    <n v="10.5"/>
    <x v="1"/>
    <x v="1"/>
  </r>
  <r>
    <s v="2016-03-02"/>
    <s v="2016-04-08"/>
    <s v="2016-04-13"/>
    <s v="2016-04-13"/>
    <n v="37"/>
    <n v="42"/>
    <s v="XIAMEN"/>
    <s v="FOB"/>
    <x v="0"/>
    <n v="1"/>
    <s v="MSKU7172624"/>
    <s v="RAILWAY"/>
    <s v="GDAŃSK"/>
    <s v="1"/>
    <s v="20461/2015/3"/>
    <n v="52"/>
    <s v="SS16"/>
    <s v="XIAMEN KINGLAND"/>
    <s v="CONSOLIDATION"/>
    <m/>
    <n v="1"/>
    <n v="227"/>
    <n v="1"/>
    <n v="0"/>
    <n v="0"/>
    <x v="1"/>
    <n v="3000"/>
    <n v="11.75"/>
    <x v="0"/>
    <n v="6.1"/>
    <n v="5.6"/>
    <x v="1"/>
    <x v="1"/>
  </r>
  <r>
    <s v="2016-03-02"/>
    <s v="2016-04-08"/>
    <s v="2016-04-13"/>
    <s v="2016-04-13"/>
    <n v="37"/>
    <n v="42"/>
    <s v="XIAMEN"/>
    <s v="FOB"/>
    <x v="0"/>
    <n v="1"/>
    <m/>
    <s v="RAILWAY"/>
    <s v="GDAŃSK"/>
    <s v="1"/>
    <s v="20647/2015/8"/>
    <n v="54"/>
    <s v="SS16"/>
    <s v="XIAMEN KINGLAND"/>
    <s v="CONSOLIDATION"/>
    <m/>
    <n v="1"/>
    <n v="28"/>
    <m/>
    <m/>
    <m/>
    <x v="0"/>
    <n v="1632"/>
    <n v="3.7"/>
    <x v="0"/>
    <n v="1.9"/>
    <n v="1.8"/>
    <x v="1"/>
    <x v="1"/>
  </r>
  <r>
    <s v="2016-03-02"/>
    <s v="2016-04-08"/>
    <s v="2016-04-14"/>
    <s v="2016-04-14"/>
    <n v="37"/>
    <n v="43"/>
    <s v="XIAMEN"/>
    <s v="FOB"/>
    <x v="0"/>
    <n v="0"/>
    <s v="PONU0070132"/>
    <s v="RAILWAY"/>
    <s v="GDAŃSK"/>
    <s v="1"/>
    <s v="62841/SS16/1"/>
    <n v="52"/>
    <s v="SS16"/>
    <s v="XIAMEN JUSTSUN"/>
    <s v="FCL"/>
    <m/>
    <n v="1"/>
    <n v="2060"/>
    <n v="1"/>
    <n v="0"/>
    <n v="0"/>
    <x v="1"/>
    <n v="25579"/>
    <n v="17.86"/>
    <x v="0"/>
    <n v="9.3000000000000007"/>
    <n v="8.6"/>
    <x v="1"/>
    <x v="1"/>
  </r>
  <r>
    <s v="2016-03-03"/>
    <s v="2016-03-04"/>
    <s v="2016-03-10"/>
    <s v="2016-03-10"/>
    <n v="1"/>
    <n v="7"/>
    <s v="ŁÓDŹ"/>
    <s v="DDU"/>
    <x v="1"/>
    <n v="1"/>
    <s v="AIR"/>
    <s v="TRUCK"/>
    <s v="FRANKFURT"/>
    <s v="1"/>
    <s v="21822/2015/7"/>
    <n v="52"/>
    <s v="SS16"/>
    <s v="ZHENJIANG S&amp;C"/>
    <s v="AIR"/>
    <n v="1"/>
    <m/>
    <n v="263"/>
    <n v="0"/>
    <n v="0"/>
    <n v="0"/>
    <x v="0"/>
    <n v="4130"/>
    <n v="3.13"/>
    <x v="0"/>
    <n v="1.6"/>
    <n v="1.5"/>
    <x v="1"/>
    <x v="1"/>
  </r>
  <r>
    <s v="2016-03-03"/>
    <s v="2016-03-06"/>
    <s v="2016-03-08"/>
    <s v="2016-03-08"/>
    <n v="3"/>
    <n v="5"/>
    <s v="ŁÓDŹ"/>
    <s v="DDU"/>
    <x v="1"/>
    <n v="1"/>
    <s v="AIR"/>
    <s v="TRUCK"/>
    <s v="VIENNA"/>
    <s v="1"/>
    <s v="20991/2015/14"/>
    <n v="54"/>
    <s v="SS16"/>
    <s v="SANGOTRA FASHIONS"/>
    <s v="AIR"/>
    <n v="1"/>
    <m/>
    <n v="1152"/>
    <n v="0"/>
    <n v="0"/>
    <n v="0"/>
    <x v="0"/>
    <n v="19077"/>
    <m/>
    <x v="2"/>
    <n v="0"/>
    <n v="0"/>
    <x v="1"/>
    <x v="1"/>
  </r>
  <r>
    <s v="2016-03-03"/>
    <s v="2016-03-07"/>
    <s v="2016-03-15"/>
    <s v="2016-03-15"/>
    <n v="4"/>
    <n v="12"/>
    <s v="ŁÓDŹ"/>
    <s v="DDU"/>
    <x v="1"/>
    <n v="1"/>
    <s v="AIR"/>
    <s v="TRUCK"/>
    <s v="WARSZAWA"/>
    <s v="1"/>
    <s v="28143/2015/6"/>
    <n v="54"/>
    <s v="SS16"/>
    <s v="TEX FASHION GLOBAL (AGENT)"/>
    <s v="AIR"/>
    <n v="1"/>
    <m/>
    <n v="608"/>
    <n v="0"/>
    <n v="0"/>
    <n v="0"/>
    <x v="0"/>
    <n v="10775"/>
    <n v="11.27"/>
    <x v="1"/>
    <n v="5.9"/>
    <n v="5.4"/>
    <x v="1"/>
    <x v="1"/>
  </r>
  <r>
    <s v="2016-03-04"/>
    <s v="2016-03-05"/>
    <s v="2016-03-09"/>
    <s v="2016-03-09"/>
    <n v="1"/>
    <n v="5"/>
    <s v="ŁÓDŹ"/>
    <s v="DDU"/>
    <x v="1"/>
    <n v="1"/>
    <s v="AIR"/>
    <s v="TRUCK"/>
    <s v="WARSZAWA"/>
    <s v="1"/>
    <s v="25868/2015/2"/>
    <n v="54"/>
    <s v="SS16"/>
    <s v="SRI LAKSHMI FABRICS"/>
    <s v="AIR"/>
    <n v="1"/>
    <m/>
    <n v="229"/>
    <n v="0"/>
    <n v="0"/>
    <n v="0"/>
    <x v="0"/>
    <n v="4735"/>
    <m/>
    <x v="2"/>
    <n v="0"/>
    <n v="0"/>
    <x v="1"/>
    <x v="1"/>
  </r>
  <r>
    <s v="2016-03-04"/>
    <s v="2016-04-08"/>
    <s v="2016-04-15"/>
    <s v="2016-04-15"/>
    <n v="35"/>
    <n v="42"/>
    <s v="CHITTAGONG"/>
    <s v="FOB"/>
    <x v="0"/>
    <n v="1"/>
    <s v="MSKU4000560"/>
    <s v="RAILWAY"/>
    <s v="GDAŃSK"/>
    <s v="1"/>
    <s v="20376/2015/5"/>
    <n v="54"/>
    <s v="SS16"/>
    <s v="TRANSFIGURE CLOTHING (AGENT)"/>
    <s v="CONSOLIDATION"/>
    <m/>
    <n v="1"/>
    <n v="401"/>
    <n v="1"/>
    <n v="0"/>
    <n v="0"/>
    <x v="1"/>
    <n v="9497"/>
    <n v="8.9499999999999993"/>
    <x v="1"/>
    <n v="4.7"/>
    <n v="4.3"/>
    <x v="1"/>
    <x v="1"/>
  </r>
  <r>
    <s v="2016-03-04"/>
    <s v="2016-04-08"/>
    <s v="2016-04-15"/>
    <s v="2016-04-15"/>
    <n v="35"/>
    <n v="42"/>
    <s v="CHITTAGONG"/>
    <s v="FOB"/>
    <x v="0"/>
    <n v="1"/>
    <m/>
    <s v="RAILWAY"/>
    <s v="GDAŃSK"/>
    <s v="1"/>
    <s v="33317/2015/3"/>
    <n v="54"/>
    <s v="SS16"/>
    <s v="KNIT WORLD LTD"/>
    <s v="CONSOLIDATION"/>
    <m/>
    <n v="1"/>
    <n v="856"/>
    <m/>
    <m/>
    <m/>
    <x v="0"/>
    <n v="11591"/>
    <n v="8.7100000000000009"/>
    <x v="1"/>
    <n v="4.5"/>
    <n v="4.2"/>
    <x v="1"/>
    <x v="1"/>
  </r>
  <r>
    <s v="2016-03-05"/>
    <s v="2016-03-06"/>
    <s v="2016-03-17"/>
    <s v="2016-03-17"/>
    <n v="1"/>
    <n v="12"/>
    <s v="ŁÓDŹ"/>
    <s v="DDU"/>
    <x v="1"/>
    <n v="1"/>
    <s v="AIR"/>
    <s v="TRUCK"/>
    <s v="FRANKFURT"/>
    <s v="1"/>
    <s v="29296/2015/5"/>
    <n v="54"/>
    <s v="SS16"/>
    <s v="COTTON ZONE LTD."/>
    <s v="AIR"/>
    <n v="1"/>
    <m/>
    <n v="814"/>
    <n v="0"/>
    <n v="0"/>
    <n v="0"/>
    <x v="0"/>
    <n v="16128"/>
    <n v="12.15"/>
    <x v="1"/>
    <n v="6.3"/>
    <n v="5.8"/>
    <x v="1"/>
    <x v="1"/>
  </r>
  <r>
    <s v="2016-03-05"/>
    <s v="2016-03-07"/>
    <s v="2016-03-11"/>
    <s v="2016-03-11"/>
    <n v="2"/>
    <n v="6"/>
    <s v="ŁÓDŹ"/>
    <s v="DDU"/>
    <x v="1"/>
    <n v="1"/>
    <s v="AIR"/>
    <s v="TRUCK"/>
    <s v="FRANKFURT"/>
    <s v="1"/>
    <s v="20216/2015/14"/>
    <n v="54"/>
    <s v="SS16"/>
    <s v="FAIR TRADE INT'L (AGENT)"/>
    <s v="AIR"/>
    <n v="1"/>
    <m/>
    <n v="233"/>
    <n v="0"/>
    <n v="0"/>
    <n v="0"/>
    <x v="0"/>
    <n v="4893"/>
    <m/>
    <x v="1"/>
    <n v="0"/>
    <n v="0"/>
    <x v="1"/>
    <x v="1"/>
  </r>
  <r>
    <s v="2016-03-05"/>
    <s v="2016-03-28"/>
    <s v="2016-04-04"/>
    <s v="2016-04-04"/>
    <n v="23"/>
    <n v="30"/>
    <s v="TUTICORIN"/>
    <s v="FOB"/>
    <x v="0"/>
    <n v="1"/>
    <s v="MSKU7427480"/>
    <s v="TRUCK"/>
    <s v="HAMBURG"/>
    <s v="1"/>
    <s v="20214/2015/16"/>
    <n v="54"/>
    <s v="SS16"/>
    <s v="LICHEE APPAREL (AGENT)"/>
    <s v="CONSOLIDATION"/>
    <m/>
    <n v="1"/>
    <n v="620"/>
    <n v="1"/>
    <n v="0"/>
    <n v="0"/>
    <x v="1"/>
    <n v="13041"/>
    <n v="10.62"/>
    <x v="2"/>
    <n v="5.5"/>
    <n v="5.0999999999999996"/>
    <x v="1"/>
    <x v="1"/>
  </r>
  <r>
    <s v="2016-03-05"/>
    <s v="2016-03-28"/>
    <s v="2016-04-04"/>
    <s v="2016-04-04"/>
    <n v="23"/>
    <n v="30"/>
    <s v="TUTICORIN"/>
    <s v="FOB"/>
    <x v="0"/>
    <n v="1"/>
    <m/>
    <s v="TRUCK"/>
    <s v="HAMBURG"/>
    <s v="1"/>
    <s v="21025/2015/4"/>
    <n v="54"/>
    <s v="SS16"/>
    <s v="KARTHIKAI TEXTILE"/>
    <s v="CONSOLIDATION"/>
    <m/>
    <n v="1"/>
    <n v="398"/>
    <n v="1"/>
    <n v="0"/>
    <n v="0"/>
    <x v="1"/>
    <n v="6551"/>
    <n v="8.3800000000000008"/>
    <x v="2"/>
    <n v="4.4000000000000004"/>
    <n v="4"/>
    <x v="1"/>
    <x v="1"/>
  </r>
  <r>
    <s v="2016-03-05"/>
    <s v="2016-04-14"/>
    <s v="2016-04-22"/>
    <s v="2016-04-22"/>
    <n v="40"/>
    <n v="48"/>
    <s v="CHITTAGONG"/>
    <s v="FOB"/>
    <x v="0"/>
    <n v="1"/>
    <s v="PONU1556453"/>
    <s v="RAILWAY"/>
    <s v="GDAŃSK"/>
    <s v="1"/>
    <s v="20216/2015/28"/>
    <n v="54"/>
    <s v="SS16"/>
    <s v="FAIR TRADE INT'L (AGENT)"/>
    <s v="CONSOLIDATION"/>
    <m/>
    <n v="1"/>
    <n v="592"/>
    <n v="0"/>
    <n v="1"/>
    <n v="0"/>
    <x v="2"/>
    <n v="8262"/>
    <n v="7.74"/>
    <x v="1"/>
    <n v="4"/>
    <n v="3.7"/>
    <x v="1"/>
    <x v="1"/>
  </r>
  <r>
    <s v="2016-03-05"/>
    <s v="2016-04-14"/>
    <s v="2016-04-22"/>
    <s v="2016-04-22"/>
    <n v="40"/>
    <n v="48"/>
    <s v="CHITTAGONG"/>
    <s v="FOB"/>
    <x v="0"/>
    <n v="1"/>
    <m/>
    <s v="RAILWAY"/>
    <s v="GDAŃSK"/>
    <s v="1"/>
    <s v="20216/2015/29"/>
    <n v="54"/>
    <s v="SS16"/>
    <s v="FAIR TRADE INT'L (AGENT)"/>
    <s v="CONSOLIDATION"/>
    <m/>
    <n v="1"/>
    <n v="220"/>
    <m/>
    <m/>
    <m/>
    <x v="0"/>
    <n v="3210"/>
    <n v="2.88"/>
    <x v="1"/>
    <n v="1.5"/>
    <n v="1.4"/>
    <x v="1"/>
    <x v="1"/>
  </r>
  <r>
    <s v="2016-03-05"/>
    <s v="2016-04-14"/>
    <s v="2016-04-22"/>
    <s v="2016-04-22"/>
    <n v="40"/>
    <n v="48"/>
    <s v="CHITTAGONG"/>
    <s v="FOB"/>
    <x v="0"/>
    <n v="1"/>
    <m/>
    <s v="RAILWAY"/>
    <s v="GDAŃSK"/>
    <s v="1"/>
    <s v="20808/2015/29"/>
    <n v="54"/>
    <s v="SS16"/>
    <s v="FASHION WEAR INT'L (AGENT)"/>
    <s v="CONSOLIDATION"/>
    <m/>
    <n v="1"/>
    <n v="946"/>
    <m/>
    <m/>
    <m/>
    <x v="0"/>
    <n v="25964"/>
    <n v="19.079999999999998"/>
    <x v="1"/>
    <n v="9.9"/>
    <n v="9.1999999999999993"/>
    <x v="1"/>
    <x v="1"/>
  </r>
  <r>
    <s v="2016-03-05"/>
    <s v="2016-04-14"/>
    <s v="2016-04-22"/>
    <s v="2016-04-22"/>
    <n v="40"/>
    <n v="48"/>
    <s v="CHITTAGONG"/>
    <s v="FOB"/>
    <x v="0"/>
    <n v="1"/>
    <m/>
    <s v="RAILWAY"/>
    <s v="GDAŃSK"/>
    <s v="1"/>
    <s v="29296/2015/9"/>
    <n v="54"/>
    <s v="SS16"/>
    <s v="COTTON ZONE LTD."/>
    <s v="CONSOLIDATION"/>
    <m/>
    <n v="1"/>
    <n v="292"/>
    <m/>
    <m/>
    <m/>
    <x v="0"/>
    <n v="9133"/>
    <n v="6.07"/>
    <x v="1"/>
    <n v="3.2"/>
    <n v="2.9"/>
    <x v="1"/>
    <x v="1"/>
  </r>
  <r>
    <s v="2016-03-06"/>
    <s v="2016-03-07"/>
    <s v="2016-03-23"/>
    <s v="2016-03-23"/>
    <n v="1"/>
    <n v="17"/>
    <s v="ŁÓDŹ"/>
    <s v="DDU"/>
    <x v="1"/>
    <n v="1"/>
    <s v="AIR"/>
    <s v="TRUCK"/>
    <s v="FRANKFURT"/>
    <s v="1"/>
    <s v="20231/2015/20"/>
    <n v="54"/>
    <s v="SS16"/>
    <s v="SHUDDHO MODEHAUS (AGENT)"/>
    <s v="AIR"/>
    <n v="1"/>
    <m/>
    <n v="599"/>
    <n v="0"/>
    <n v="0"/>
    <n v="0"/>
    <x v="0"/>
    <n v="8504"/>
    <n v="19.23"/>
    <x v="1"/>
    <n v="10"/>
    <n v="9.1999999999999993"/>
    <x v="1"/>
    <x v="1"/>
  </r>
  <r>
    <s v="2016-03-06"/>
    <s v="2016-03-07"/>
    <s v="2016-03-23"/>
    <s v="2016-03-23"/>
    <n v="1"/>
    <n v="17"/>
    <s v="ŁÓDŹ"/>
    <s v="DDU"/>
    <x v="1"/>
    <n v="1"/>
    <s v="AIR"/>
    <s v="TRUCK"/>
    <s v="FRANKFURT"/>
    <s v="1"/>
    <s v="20231/2015/3"/>
    <n v="54"/>
    <s v="SS16"/>
    <s v="SHUDDHO MODEHAUS (AGENT)"/>
    <s v="AIR"/>
    <n v="1"/>
    <m/>
    <n v="277"/>
    <n v="0"/>
    <n v="0"/>
    <n v="0"/>
    <x v="0"/>
    <n v="4455"/>
    <n v="5.61"/>
    <x v="1"/>
    <n v="2.9"/>
    <n v="2.7"/>
    <x v="1"/>
    <x v="1"/>
  </r>
  <r>
    <s v="2016-03-09"/>
    <s v="2016-04-04"/>
    <s v="2016-04-07"/>
    <s v="2016-04-07"/>
    <n v="26"/>
    <n v="29"/>
    <s v="ŁÓDŹ"/>
    <s v="DDU"/>
    <x v="1"/>
    <n v="1"/>
    <s v="AIR"/>
    <s v="TRUCK"/>
    <s v="FRANKFURT"/>
    <s v="1"/>
    <s v="20467/2015/28"/>
    <n v="54"/>
    <s v="SS16"/>
    <s v="INNOVATION DESIGN (AGENT)"/>
    <s v="AIR"/>
    <n v="1"/>
    <m/>
    <n v="516"/>
    <n v="0"/>
    <n v="0"/>
    <n v="0"/>
    <x v="0"/>
    <n v="6893"/>
    <n v="6.93"/>
    <x v="1"/>
    <n v="3.6"/>
    <n v="3.3"/>
    <x v="1"/>
    <x v="1"/>
  </r>
  <r>
    <s v="2016-03-10"/>
    <s v="2016-04-14"/>
    <s v="2016-04-19"/>
    <s v="2016-04-19"/>
    <n v="35"/>
    <n v="40"/>
    <s v="CHITTAGONG"/>
    <s v="FOB"/>
    <x v="0"/>
    <n v="0"/>
    <s v="MRKU7044452"/>
    <s v="RAILWAY"/>
    <s v="GDAŃSK"/>
    <s v="1"/>
    <s v="22075/2015/5"/>
    <n v="54"/>
    <s v="SS16"/>
    <s v="DAZ INTERNATIONAL (AGENT)"/>
    <s v="FCL"/>
    <m/>
    <n v="1"/>
    <n v="508"/>
    <n v="1"/>
    <n v="0"/>
    <n v="0"/>
    <x v="1"/>
    <n v="7901"/>
    <n v="9.49"/>
    <x v="1"/>
    <n v="4.9000000000000004"/>
    <n v="4.5999999999999996"/>
    <x v="1"/>
    <x v="1"/>
  </r>
  <r>
    <s v="2016-03-11"/>
    <s v="2016-03-12"/>
    <s v="2016-03-22"/>
    <s v="2016-03-22"/>
    <n v="1"/>
    <n v="11"/>
    <s v="ŁÓDŹ"/>
    <s v="DDU"/>
    <x v="1"/>
    <n v="1"/>
    <s v="AIR"/>
    <s v="TRUCK"/>
    <s v="FRANKFURT"/>
    <s v="1"/>
    <s v="20808/2015/19"/>
    <n v="54"/>
    <s v="SS16"/>
    <s v="FASHION WEAR INT'L (AGENT)"/>
    <s v="AIR"/>
    <n v="1"/>
    <m/>
    <n v="1762"/>
    <n v="0"/>
    <n v="0"/>
    <n v="0"/>
    <x v="0"/>
    <n v="35880"/>
    <n v="29.92"/>
    <x v="1"/>
    <n v="15.6"/>
    <n v="14.4"/>
    <x v="2"/>
    <x v="2"/>
  </r>
  <r>
    <s v="2016-03-11"/>
    <s v="2016-03-12"/>
    <s v="2016-03-22"/>
    <s v="2016-03-22"/>
    <n v="1"/>
    <n v="11"/>
    <s v="ŁÓDŹ"/>
    <s v="DDU"/>
    <x v="1"/>
    <n v="1"/>
    <s v="AIR"/>
    <s v="TRUCK"/>
    <s v="FRANKFURT"/>
    <s v="1"/>
    <s v="61828/SS16/4"/>
    <n v="52"/>
    <s v="SS16"/>
    <s v="FASHION WEAR INT'L (AGENT)"/>
    <s v="AIR"/>
    <n v="1"/>
    <m/>
    <n v="2397"/>
    <n v="0"/>
    <n v="0"/>
    <n v="0"/>
    <x v="0"/>
    <n v="49153"/>
    <n v="25.74"/>
    <x v="1"/>
    <n v="13.4"/>
    <n v="12.4"/>
    <x v="1"/>
    <x v="1"/>
  </r>
  <r>
    <s v="2016-03-11"/>
    <s v="2016-03-12"/>
    <s v="2016-03-24"/>
    <s v="2016-03-24"/>
    <n v="1"/>
    <n v="13"/>
    <s v="ŁÓDŹ"/>
    <s v="DDU"/>
    <x v="1"/>
    <n v="1"/>
    <s v="AIR"/>
    <s v="TRUCK"/>
    <s v="FRANKFURT"/>
    <s v="1"/>
    <s v="20808/2015/23"/>
    <n v="54"/>
    <s v="SS16"/>
    <s v="FASHION WEAR INT'L (AGENT)"/>
    <s v="AIR"/>
    <n v="1"/>
    <m/>
    <n v="1118"/>
    <n v="0"/>
    <n v="0"/>
    <n v="0"/>
    <x v="0"/>
    <n v="21501"/>
    <n v="11.92"/>
    <x v="1"/>
    <n v="6.2"/>
    <n v="5.7"/>
    <x v="1"/>
    <x v="1"/>
  </r>
  <r>
    <s v="2016-03-11"/>
    <s v="2016-03-13"/>
    <s v="2016-03-30"/>
    <s v="2016-03-30"/>
    <n v="2"/>
    <n v="19"/>
    <s v="ŁÓDŹ"/>
    <s v="DDU"/>
    <x v="1"/>
    <n v="1"/>
    <s v="AIR"/>
    <s v="TRUCK"/>
    <s v="FRANKFURT"/>
    <s v="1"/>
    <s v="20231/2015/21"/>
    <n v="54"/>
    <s v="SS16"/>
    <s v="SHUDDHO MODEHAUS (AGENT)"/>
    <s v="AIR"/>
    <n v="1"/>
    <m/>
    <n v="671"/>
    <n v="0"/>
    <n v="0"/>
    <n v="0"/>
    <x v="0"/>
    <n v="9669"/>
    <n v="12.72"/>
    <x v="1"/>
    <n v="6.6"/>
    <n v="6.1"/>
    <x v="1"/>
    <x v="1"/>
  </r>
  <r>
    <s v="2016-03-11"/>
    <s v="2016-03-13"/>
    <s v="2016-04-05"/>
    <s v="2016-04-05"/>
    <n v="2"/>
    <n v="25"/>
    <s v="ŁÓDŹ"/>
    <s v="DDU"/>
    <x v="1"/>
    <n v="1"/>
    <s v="AIR"/>
    <s v="TRUCK"/>
    <s v="FRANKFURT"/>
    <s v="1"/>
    <s v="25648/2015/3"/>
    <n v="54"/>
    <s v="SS16"/>
    <s v="ASROTEX"/>
    <s v="AIR"/>
    <n v="1"/>
    <m/>
    <n v="1708"/>
    <n v="0"/>
    <n v="0"/>
    <n v="0"/>
    <x v="0"/>
    <n v="29429"/>
    <n v="21.5"/>
    <x v="1"/>
    <n v="11.2"/>
    <n v="10.3"/>
    <x v="1"/>
    <x v="1"/>
  </r>
  <r>
    <s v="2016-03-12"/>
    <s v="2016-03-15"/>
    <s v="2016-03-21"/>
    <s v="2016-03-21"/>
    <n v="3"/>
    <n v="9"/>
    <s v="ŁÓDŹ"/>
    <s v="DDU"/>
    <x v="1"/>
    <n v="1"/>
    <s v="AIR"/>
    <s v="TRUCK"/>
    <s v="FRANKFURT"/>
    <s v="1"/>
    <s v="20216/2015/25"/>
    <n v="54"/>
    <s v="SS16"/>
    <s v="FAIR TRADE INT'L (AGENT)"/>
    <s v="AIR"/>
    <n v="1"/>
    <m/>
    <n v="1190"/>
    <n v="0"/>
    <n v="0"/>
    <n v="0"/>
    <x v="0"/>
    <n v="17015"/>
    <m/>
    <x v="1"/>
    <n v="0"/>
    <n v="0"/>
    <x v="1"/>
    <x v="1"/>
  </r>
  <r>
    <s v="2016-03-14"/>
    <s v="2016-03-18"/>
    <s v="2016-03-22"/>
    <s v="2016-03-22"/>
    <n v="4"/>
    <n v="8"/>
    <s v="ŁÓDŹ"/>
    <s v="DDU"/>
    <x v="1"/>
    <n v="1"/>
    <s v="AIR"/>
    <s v="TRUCK"/>
    <s v="WARSZAWA"/>
    <s v="1"/>
    <s v="20214/2015/18"/>
    <n v="54"/>
    <s v="SS16"/>
    <s v="LICHEE APPAREL (AGENT)"/>
    <s v="AIR"/>
    <n v="1"/>
    <m/>
    <n v="232"/>
    <n v="0"/>
    <n v="0"/>
    <n v="0"/>
    <x v="0"/>
    <n v="3235"/>
    <n v="2.69"/>
    <x v="2"/>
    <n v="1.4"/>
    <n v="1.3"/>
    <x v="1"/>
    <x v="1"/>
  </r>
  <r>
    <s v="2016-03-14"/>
    <s v="2016-03-22"/>
    <s v="2016-03-31"/>
    <s v="2016-03-31"/>
    <n v="8"/>
    <n v="17"/>
    <s v="ŁÓDŹ"/>
    <s v="DDU"/>
    <x v="1"/>
    <n v="1"/>
    <s v="AIR"/>
    <s v="TRUCK"/>
    <s v="FRANKFURT"/>
    <s v="1"/>
    <s v="20467/2015/25"/>
    <n v="54"/>
    <s v="SS16"/>
    <s v="INNOVATION DESIGN (AGENT)"/>
    <s v="AIR"/>
    <n v="1"/>
    <m/>
    <n v="1075"/>
    <n v="0"/>
    <n v="0"/>
    <n v="0"/>
    <x v="0"/>
    <n v="14686"/>
    <m/>
    <x v="1"/>
    <n v="0"/>
    <n v="0"/>
    <x v="1"/>
    <x v="1"/>
  </r>
  <r>
    <s v="2016-03-16"/>
    <s v="2016-04-10"/>
    <s v="2016-04-15"/>
    <s v="2016-04-15"/>
    <n v="25"/>
    <n v="30"/>
    <s v="TUTICORIN"/>
    <s v="FOB"/>
    <x v="0"/>
    <n v="1"/>
    <s v="PONU1808787"/>
    <s v="TRUCK"/>
    <s v="HAMBURG"/>
    <s v="1"/>
    <s v="20214/2015/19"/>
    <n v="54"/>
    <s v="SS16"/>
    <s v="LICHEE APPAREL (AGENT)"/>
    <s v="CONSOLIDATION"/>
    <m/>
    <n v="1"/>
    <n v="1147"/>
    <n v="0"/>
    <n v="1"/>
    <n v="0"/>
    <x v="2"/>
    <n v="22883"/>
    <n v="25.08"/>
    <x v="2"/>
    <n v="13"/>
    <n v="12"/>
    <x v="1"/>
    <x v="1"/>
  </r>
  <r>
    <s v="2016-03-16"/>
    <s v="2016-04-10"/>
    <s v="2016-04-15"/>
    <s v="2016-04-15"/>
    <n v="25"/>
    <n v="30"/>
    <s v="TUTICORIN"/>
    <s v="FOB"/>
    <x v="0"/>
    <n v="1"/>
    <m/>
    <s v="TRUCK"/>
    <s v="HAMBURG"/>
    <s v="1"/>
    <s v="24094/2015/4"/>
    <n v="54"/>
    <s v="SS16"/>
    <s v="SANTEX INC"/>
    <s v="CONSOLIDATION"/>
    <m/>
    <n v="1"/>
    <n v="629"/>
    <m/>
    <m/>
    <m/>
    <x v="0"/>
    <n v="12817"/>
    <n v="14.28"/>
    <x v="2"/>
    <n v="7.4"/>
    <n v="6.9"/>
    <x v="1"/>
    <x v="1"/>
  </r>
  <r>
    <s v="2016-03-17"/>
    <s v="2016-03-19"/>
    <s v="2016-03-22"/>
    <s v="2016-03-22"/>
    <n v="2"/>
    <n v="5"/>
    <s v="ŁÓDŹ"/>
    <s v="DDU"/>
    <x v="1"/>
    <n v="1"/>
    <s v="AIR"/>
    <s v="TRUCK"/>
    <s v="VIENNA"/>
    <s v="1"/>
    <s v="20991/2015/18"/>
    <n v="54"/>
    <s v="SS16"/>
    <s v="SANGOTRA FASHIONS"/>
    <s v="AIR"/>
    <n v="1"/>
    <m/>
    <n v="454"/>
    <n v="0"/>
    <n v="0"/>
    <n v="0"/>
    <x v="0"/>
    <n v="8390"/>
    <m/>
    <x v="2"/>
    <n v="0"/>
    <n v="0"/>
    <x v="1"/>
    <x v="1"/>
  </r>
  <r>
    <s v="2016-03-17"/>
    <s v="2016-03-19"/>
    <s v="2016-04-04"/>
    <s v="2016-04-04"/>
    <n v="2"/>
    <n v="18"/>
    <s v="ŁÓDŹ"/>
    <s v="DDU"/>
    <x v="1"/>
    <n v="1"/>
    <s v="AIR"/>
    <s v="TRUCK"/>
    <s v="WARSZAWA"/>
    <s v="1"/>
    <s v="20228/2015/2"/>
    <n v="54"/>
    <s v="SS16"/>
    <s v="BONDED FASHION LTD."/>
    <s v="AIR"/>
    <n v="1"/>
    <m/>
    <n v="1065"/>
    <n v="0"/>
    <n v="0"/>
    <n v="0"/>
    <x v="0"/>
    <n v="20060"/>
    <n v="29.04"/>
    <x v="1"/>
    <n v="15.1"/>
    <n v="13.9"/>
    <x v="2"/>
    <x v="1"/>
  </r>
  <r>
    <s v="2016-03-18"/>
    <s v="2016-03-24"/>
    <s v="2016-03-31"/>
    <s v="2016-03-31"/>
    <n v="6"/>
    <n v="13"/>
    <s v="ŁÓDŹ"/>
    <s v="DDU"/>
    <x v="1"/>
    <n v="1"/>
    <s v="AIR"/>
    <s v="TRUCK"/>
    <s v="FRANKFURT"/>
    <s v="1"/>
    <s v="20370/2015/3"/>
    <n v="54"/>
    <s v="SS16"/>
    <s v="SAILOR MOON CLOTHING LTD (AGENT)"/>
    <s v="AIR"/>
    <n v="1"/>
    <m/>
    <n v="1370"/>
    <n v="0"/>
    <n v="0"/>
    <n v="0"/>
    <x v="0"/>
    <n v="22409"/>
    <n v="17.89"/>
    <x v="1"/>
    <n v="9.3000000000000007"/>
    <n v="8.6"/>
    <x v="1"/>
    <x v="1"/>
  </r>
  <r>
    <s v="2016-03-18"/>
    <s v="2016-04-04"/>
    <s v="2016-04-18"/>
    <s v="2016-04-18"/>
    <n v="17"/>
    <n v="31"/>
    <s v="ŁÓDŹ"/>
    <s v="DDU"/>
    <x v="1"/>
    <n v="1"/>
    <s v="AIR"/>
    <s v="TRUCK"/>
    <s v="FRANKFURT"/>
    <s v="1"/>
    <s v="20467/2015/26"/>
    <n v="54"/>
    <s v="SS16"/>
    <s v="INNOVATION DESIGN (AGENT)"/>
    <s v="AIR"/>
    <n v="1"/>
    <m/>
    <n v="520"/>
    <n v="0"/>
    <n v="0"/>
    <n v="0"/>
    <x v="0"/>
    <n v="7649"/>
    <n v="7.41"/>
    <x v="1"/>
    <n v="3.9"/>
    <n v="3.6"/>
    <x v="1"/>
    <x v="1"/>
  </r>
  <r>
    <s v="2016-03-18"/>
    <s v="2016-04-04"/>
    <s v="2016-04-18"/>
    <s v="2016-04-18"/>
    <n v="17"/>
    <n v="31"/>
    <s v="ŁÓDŹ"/>
    <s v="DDU"/>
    <x v="1"/>
    <n v="1"/>
    <s v="AIR"/>
    <s v="TRUCK"/>
    <s v="FRANKFURT"/>
    <s v="1"/>
    <s v="20467/2015/29"/>
    <n v="54"/>
    <s v="SS16"/>
    <s v="INNOVATION DESIGN (AGENT)"/>
    <s v="AIR"/>
    <n v="1"/>
    <m/>
    <n v="295"/>
    <n v="0"/>
    <n v="0"/>
    <n v="0"/>
    <x v="0"/>
    <n v="4565"/>
    <n v="5.17"/>
    <x v="1"/>
    <n v="2.7"/>
    <n v="2.5"/>
    <x v="1"/>
    <x v="1"/>
  </r>
  <r>
    <s v="2016-03-19"/>
    <s v="2016-03-21"/>
    <s v="2016-04-06"/>
    <s v="2016-04-06"/>
    <n v="2"/>
    <n v="18"/>
    <s v="ŁÓDŹ"/>
    <s v="DDU"/>
    <x v="1"/>
    <n v="1"/>
    <s v="AIR"/>
    <s v="TRUCK"/>
    <s v="WARSZAWA"/>
    <s v="1"/>
    <s v="28143/2015/2"/>
    <n v="54"/>
    <s v="SS16"/>
    <s v="TEX FASHION GLOBAL (AGENT)"/>
    <s v="AIR"/>
    <n v="1"/>
    <m/>
    <n v="503"/>
    <n v="0"/>
    <n v="0"/>
    <n v="0"/>
    <x v="0"/>
    <n v="9252"/>
    <n v="9.08"/>
    <x v="1"/>
    <n v="4.7"/>
    <n v="4.4000000000000004"/>
    <x v="1"/>
    <x v="1"/>
  </r>
  <r>
    <s v="2016-03-20"/>
    <s v="2016-04-28"/>
    <s v="2016-05-02"/>
    <s v="2016-05-02"/>
    <n v="39"/>
    <n v="43"/>
    <s v="CHITTAGONG"/>
    <s v="FOB"/>
    <x v="0"/>
    <n v="0"/>
    <s v="MRKU8047477"/>
    <s v="TRUCK"/>
    <s v="GDAŃSK"/>
    <s v="1"/>
    <s v="20376/2015/44"/>
    <n v="54"/>
    <s v="SS16"/>
    <s v="TRANSFIGURE CLOTHING (AGENT)"/>
    <s v="FCL"/>
    <m/>
    <n v="1"/>
    <n v="1348"/>
    <n v="1"/>
    <n v="0"/>
    <n v="0"/>
    <x v="1"/>
    <n v="24237"/>
    <n v="24.37"/>
    <x v="1"/>
    <n v="12.7"/>
    <n v="11.7"/>
    <x v="1"/>
    <x v="1"/>
  </r>
  <r>
    <s v="2016-03-20"/>
    <s v="2016-04-28"/>
    <s v="2016-05-05"/>
    <s v="2016-05-05"/>
    <n v="39"/>
    <n v="46"/>
    <s v="CHITTAGONG"/>
    <s v="FOB"/>
    <x v="0"/>
    <n v="1"/>
    <s v="MRKU0277025"/>
    <s v="RAILWAY"/>
    <s v="GDAŃSK"/>
    <s v="1"/>
    <s v="20376/2015/6"/>
    <n v="54"/>
    <s v="SS16"/>
    <s v="TRANSFIGURE CLOTHING (AGENT)"/>
    <s v="CONSOLIDATION"/>
    <m/>
    <n v="1"/>
    <n v="2109"/>
    <n v="0"/>
    <n v="1"/>
    <n v="0"/>
    <x v="2"/>
    <n v="40587"/>
    <n v="28.29"/>
    <x v="1"/>
    <n v="14.7"/>
    <n v="13.6"/>
    <x v="2"/>
    <x v="1"/>
  </r>
  <r>
    <s v="2016-03-20"/>
    <s v="2016-04-28"/>
    <s v="2016-05-05"/>
    <s v="2016-05-05"/>
    <n v="39"/>
    <n v="46"/>
    <s v="CHITTAGONG"/>
    <s v="FOB"/>
    <x v="0"/>
    <n v="1"/>
    <m/>
    <s v="RAILWAY"/>
    <s v="GDAŃSK"/>
    <s v="1"/>
    <s v="20808/2015/31"/>
    <n v="54"/>
    <s v="SS16"/>
    <s v="FASHION WEAR INT'L (AGENT)"/>
    <s v="CONSOLIDATION"/>
    <m/>
    <n v="1"/>
    <n v="2125"/>
    <m/>
    <m/>
    <m/>
    <x v="0"/>
    <n v="39679"/>
    <n v="27.29"/>
    <x v="1"/>
    <n v="14.2"/>
    <n v="13.1"/>
    <x v="2"/>
    <x v="1"/>
  </r>
  <r>
    <s v="2016-03-21"/>
    <s v="2016-04-25"/>
    <s v="2016-04-29"/>
    <s v="2016-04-29"/>
    <n v="35"/>
    <n v="39"/>
    <s v="CHITTAGONG"/>
    <s v="FOB"/>
    <x v="0"/>
    <n v="1"/>
    <s v="HLXU1047977"/>
    <s v="RAILWAY"/>
    <s v="GDAŃSK"/>
    <s v="1"/>
    <s v="20808/2015/32"/>
    <n v="54"/>
    <s v="SS16"/>
    <s v="FASHION WEAR INT'L (AGENT)"/>
    <s v="CONSOLIDATION"/>
    <m/>
    <n v="1"/>
    <n v="788"/>
    <n v="1"/>
    <n v="0"/>
    <n v="0"/>
    <x v="1"/>
    <n v="15060"/>
    <n v="10.39"/>
    <x v="1"/>
    <n v="5.4"/>
    <n v="5"/>
    <x v="1"/>
    <x v="1"/>
  </r>
  <r>
    <s v="2016-03-21"/>
    <s v="2016-04-25"/>
    <s v="2016-04-29"/>
    <s v="2016-04-29"/>
    <n v="35"/>
    <n v="39"/>
    <s v="CHITTAGONG"/>
    <s v="FOB"/>
    <x v="0"/>
    <n v="1"/>
    <m/>
    <s v="RAILWAY"/>
    <s v="GDAŃSK"/>
    <s v="1"/>
    <s v="22075/2015/4"/>
    <n v="54"/>
    <s v="SS16"/>
    <s v="DAZ INTERNATIONAL (AGENT)"/>
    <s v="CONSOLIDATION"/>
    <m/>
    <n v="1"/>
    <n v="235"/>
    <m/>
    <m/>
    <m/>
    <x v="0"/>
    <n v="3000"/>
    <n v="7.49"/>
    <x v="1"/>
    <n v="3.9"/>
    <n v="3.6"/>
    <x v="1"/>
    <x v="1"/>
  </r>
  <r>
    <s v="2016-03-21"/>
    <s v="2016-04-25"/>
    <s v="2016-04-29"/>
    <s v="2016-04-29"/>
    <n v="35"/>
    <n v="39"/>
    <s v="CHITTAGONG"/>
    <s v="FOB"/>
    <x v="0"/>
    <n v="1"/>
    <m/>
    <s v="RAILWAY"/>
    <s v="GDAŃSK"/>
    <s v="1"/>
    <s v="25648/2015/4"/>
    <n v="54"/>
    <s v="SS16"/>
    <s v="ASROTEX"/>
    <s v="CONSOLIDATION"/>
    <m/>
    <n v="1"/>
    <n v="829"/>
    <m/>
    <m/>
    <m/>
    <x v="0"/>
    <n v="11614"/>
    <n v="8.7799999999999994"/>
    <x v="1"/>
    <n v="4.5999999999999996"/>
    <n v="4.2"/>
    <x v="1"/>
    <x v="1"/>
  </r>
  <r>
    <s v="2016-03-22"/>
    <s v="2016-03-24"/>
    <s v="2016-03-30"/>
    <s v="2016-03-30"/>
    <n v="2"/>
    <n v="8"/>
    <s v="ŁÓDŹ"/>
    <s v="DDU"/>
    <x v="1"/>
    <n v="1"/>
    <s v="AIR"/>
    <s v="TRUCK"/>
    <s v="FRANKFURT"/>
    <s v="1"/>
    <s v="20461/2015/2"/>
    <n v="52"/>
    <s v="SS16"/>
    <s v="XIAMEN KINGLAND"/>
    <s v="AIR"/>
    <n v="1"/>
    <m/>
    <n v="19"/>
    <n v="0"/>
    <n v="0"/>
    <n v="0"/>
    <x v="0"/>
    <n v="1880"/>
    <n v="1.78"/>
    <x v="0"/>
    <n v="0.9"/>
    <n v="0.9"/>
    <x v="1"/>
    <x v="1"/>
  </r>
  <r>
    <s v="2016-03-23"/>
    <s v="2016-04-28"/>
    <s v="2016-05-02"/>
    <s v="2016-05-02"/>
    <n v="36"/>
    <n v="40"/>
    <s v="CHITTAGONG"/>
    <s v="FOB"/>
    <x v="0"/>
    <n v="1"/>
    <s v="MRKU7677996"/>
    <s v="TRUCK"/>
    <s v="GDAŃSK"/>
    <s v="1"/>
    <s v="20808/2015/33"/>
    <n v="54"/>
    <s v="SS16"/>
    <s v="FASHION WEAR INT'L (AGENT)"/>
    <s v="FCL"/>
    <m/>
    <n v="1"/>
    <n v="806"/>
    <n v="1"/>
    <n v="0"/>
    <n v="0"/>
    <x v="1"/>
    <n v="11930"/>
    <n v="7.79"/>
    <x v="1"/>
    <n v="4.0999999999999996"/>
    <n v="3.7"/>
    <x v="1"/>
    <x v="1"/>
  </r>
  <r>
    <s v="2016-03-24"/>
    <s v="2016-03-27"/>
    <s v="2016-04-01"/>
    <s v="2016-04-01"/>
    <n v="3"/>
    <n v="8"/>
    <s v="ŁÓDŹ"/>
    <s v="DDU"/>
    <x v="1"/>
    <n v="1"/>
    <s v="AIR"/>
    <s v="TRUCK"/>
    <s v="FRANKFURT"/>
    <s v="1"/>
    <s v="20808/2015/18"/>
    <n v="54"/>
    <s v="SS16"/>
    <s v="FASHION WEAR INT'L (AGENT)"/>
    <s v="AIR"/>
    <n v="1"/>
    <m/>
    <n v="1079"/>
    <n v="0"/>
    <n v="0"/>
    <n v="0"/>
    <x v="0"/>
    <n v="22504"/>
    <m/>
    <x v="1"/>
    <n v="0"/>
    <n v="0"/>
    <x v="1"/>
    <x v="1"/>
  </r>
  <r>
    <s v="2016-03-24"/>
    <s v="2016-03-27"/>
    <s v="2016-04-01"/>
    <s v="2016-04-01"/>
    <n v="3"/>
    <n v="8"/>
    <s v="ŁÓDŹ"/>
    <s v="DDU"/>
    <x v="1"/>
    <n v="1"/>
    <s v="AIR"/>
    <s v="TRUCK"/>
    <s v="FRANKFURT"/>
    <s v="1"/>
    <s v="20808/2015/24"/>
    <n v="54"/>
    <s v="SS16"/>
    <s v="FASHION WEAR INT'L (AGENT)"/>
    <s v="AIR"/>
    <n v="1"/>
    <m/>
    <n v="980"/>
    <n v="0"/>
    <n v="0"/>
    <n v="0"/>
    <x v="0"/>
    <n v="20802"/>
    <m/>
    <x v="1"/>
    <n v="0"/>
    <n v="0"/>
    <x v="1"/>
    <x v="1"/>
  </r>
  <r>
    <s v="2016-03-24"/>
    <s v="2016-03-27"/>
    <s v="2016-04-01"/>
    <s v="2016-04-01"/>
    <n v="3"/>
    <n v="8"/>
    <s v="ŁÓDŹ"/>
    <s v="DDU"/>
    <x v="1"/>
    <n v="1"/>
    <s v="AIR"/>
    <s v="TRUCK"/>
    <s v="FRANKFURT"/>
    <s v="1"/>
    <s v="21143/2015/7"/>
    <n v="54"/>
    <s v="SS16"/>
    <s v="SEACOTEX FABRICS LTD"/>
    <s v="AIR"/>
    <n v="1"/>
    <m/>
    <n v="660"/>
    <n v="0"/>
    <n v="0"/>
    <n v="0"/>
    <x v="0"/>
    <n v="11602"/>
    <m/>
    <x v="1"/>
    <n v="0"/>
    <n v="0"/>
    <x v="1"/>
    <x v="1"/>
  </r>
  <r>
    <s v="2016-03-25"/>
    <s v="2016-03-29"/>
    <s v="2016-03-31"/>
    <s v="2016-03-31"/>
    <n v="4"/>
    <n v="6"/>
    <s v="ŁÓDŹ"/>
    <s v="DDU"/>
    <x v="1"/>
    <n v="1"/>
    <s v="AIR"/>
    <s v="TRUCK"/>
    <s v="FRANKFURT"/>
    <s v="1"/>
    <s v="20216/2015/4"/>
    <n v="54"/>
    <s v="SS16"/>
    <s v="FAIR TRADE INT'L (AGENT)"/>
    <s v="AIR"/>
    <n v="1"/>
    <m/>
    <n v="1488"/>
    <n v="0"/>
    <n v="0"/>
    <n v="0"/>
    <x v="0"/>
    <n v="22894"/>
    <m/>
    <x v="1"/>
    <n v="0"/>
    <n v="0"/>
    <x v="1"/>
    <x v="1"/>
  </r>
  <r>
    <s v="2016-03-26"/>
    <s v="2016-04-18"/>
    <s v="2016-04-27"/>
    <s v="2016-04-27"/>
    <n v="23"/>
    <n v="32"/>
    <s v="TUTICORIN"/>
    <s v="FOB"/>
    <x v="0"/>
    <n v="1"/>
    <s v="LCL"/>
    <s v="TRUCK"/>
    <s v="HAMBURG"/>
    <s v="1"/>
    <s v="20214/2015/20"/>
    <n v="54"/>
    <s v="SS16"/>
    <s v="LICHEE APPAREL (AGENT)"/>
    <s v="LCL"/>
    <m/>
    <n v="1"/>
    <n v="533"/>
    <n v="0"/>
    <n v="0"/>
    <n v="0"/>
    <x v="0"/>
    <n v="9672"/>
    <n v="9.76"/>
    <x v="2"/>
    <n v="5.0999999999999996"/>
    <n v="4.7"/>
    <x v="1"/>
    <x v="1"/>
  </r>
  <r>
    <s v="2016-03-27"/>
    <s v="2016-05-02"/>
    <s v="2016-05-06"/>
    <s v="2016-05-06"/>
    <n v="36"/>
    <n v="40"/>
    <s v="CHITTAGONG"/>
    <s v="FOB"/>
    <x v="0"/>
    <n v="1"/>
    <s v="GLDU5429370"/>
    <s v="RAILWAY"/>
    <s v="GDAŃSK"/>
    <s v="1"/>
    <s v="20216/2015/31"/>
    <n v="54"/>
    <s v="SS16"/>
    <s v="FAIR TRADE INT'L (AGENT)"/>
    <s v="CONSOLIDATION"/>
    <m/>
    <n v="1"/>
    <n v="299"/>
    <n v="1"/>
    <n v="0"/>
    <n v="0"/>
    <x v="1"/>
    <n v="3411"/>
    <n v="3.69"/>
    <x v="1"/>
    <n v="1.9"/>
    <n v="1.8"/>
    <x v="1"/>
    <x v="1"/>
  </r>
  <r>
    <s v="2016-03-27"/>
    <s v="2016-05-02"/>
    <s v="2016-05-06"/>
    <s v="2016-05-06"/>
    <n v="36"/>
    <n v="40"/>
    <s v="CHITTAGONG"/>
    <s v="FOB"/>
    <x v="0"/>
    <n v="1"/>
    <m/>
    <s v="RAILWAY"/>
    <s v="GDAŃSK"/>
    <s v="1"/>
    <s v="20808/2015/36"/>
    <n v="54"/>
    <s v="SS16"/>
    <s v="FASHION WEAR INT'L (AGENT)"/>
    <s v="CONSOLIDATION"/>
    <m/>
    <n v="1"/>
    <n v="421"/>
    <m/>
    <m/>
    <m/>
    <x v="0"/>
    <n v="7298"/>
    <n v="5.38"/>
    <x v="1"/>
    <n v="2.8"/>
    <n v="2.6"/>
    <x v="1"/>
    <x v="1"/>
  </r>
  <r>
    <s v="2016-03-27"/>
    <s v="2016-05-02"/>
    <s v="2016-05-06"/>
    <s v="2016-05-06"/>
    <n v="36"/>
    <n v="40"/>
    <s v="CHITTAGONG"/>
    <s v="FOB"/>
    <x v="0"/>
    <n v="1"/>
    <m/>
    <s v="RAILWAY"/>
    <s v="GDAŃSK"/>
    <s v="1"/>
    <s v="25648/2015/6"/>
    <n v="54"/>
    <s v="SS16"/>
    <s v="ASROTEX"/>
    <s v="CONSOLIDATION"/>
    <m/>
    <n v="1"/>
    <n v="625"/>
    <m/>
    <m/>
    <m/>
    <x v="0"/>
    <n v="8800"/>
    <n v="7.77"/>
    <x v="1"/>
    <n v="4"/>
    <n v="3.7"/>
    <x v="1"/>
    <x v="1"/>
  </r>
  <r>
    <s v="2016-03-28"/>
    <s v="2016-04-28"/>
    <s v="2016-05-06"/>
    <s v="2016-05-06"/>
    <n v="31"/>
    <n v="39"/>
    <s v="NINGBO"/>
    <s v="FOB"/>
    <x v="0"/>
    <n v="1"/>
    <s v="LCL"/>
    <s v="RAILWAY"/>
    <s v="HAMBURG"/>
    <s v="1"/>
    <s v="21046/2015/5"/>
    <n v="54"/>
    <s v="SS16"/>
    <s v="NINGBO MIAORUI"/>
    <s v="LCL"/>
    <m/>
    <n v="1"/>
    <n v="360"/>
    <n v="0"/>
    <n v="0"/>
    <n v="0"/>
    <x v="0"/>
    <n v="6932"/>
    <n v="9.08"/>
    <x v="0"/>
    <n v="4.7"/>
    <n v="4.4000000000000004"/>
    <x v="1"/>
    <x v="1"/>
  </r>
  <r>
    <s v="2016-03-29"/>
    <s v="2016-04-01"/>
    <s v="2016-04-08"/>
    <s v="2016-04-08"/>
    <n v="3"/>
    <n v="10"/>
    <s v="ŁÓDŹ"/>
    <s v="DDU"/>
    <x v="1"/>
    <n v="1"/>
    <s v="AIR"/>
    <s v="TRUCK"/>
    <s v="FRANKFURT"/>
    <s v="1"/>
    <s v="20808/2015/26"/>
    <n v="54"/>
    <s v="SS16"/>
    <s v="FASHION WEAR INT'L (AGENT)"/>
    <s v="AIR"/>
    <n v="1"/>
    <m/>
    <n v="913"/>
    <n v="0"/>
    <n v="0"/>
    <n v="0"/>
    <x v="0"/>
    <n v="21866"/>
    <n v="11.8"/>
    <x v="1"/>
    <n v="6.1"/>
    <n v="5.7"/>
    <x v="1"/>
    <x v="1"/>
  </r>
  <r>
    <s v="2016-03-29"/>
    <s v="2016-04-01"/>
    <s v="2016-04-08"/>
    <s v="2016-04-08"/>
    <n v="3"/>
    <n v="10"/>
    <s v="ŁÓDŹ"/>
    <s v="DDU"/>
    <x v="1"/>
    <n v="1"/>
    <s v="AIR"/>
    <s v="TRUCK"/>
    <s v="FRANKFURT"/>
    <s v="1"/>
    <s v="21143/2015/4"/>
    <n v="54"/>
    <s v="SS16"/>
    <s v="SEACOTEX FABRICS LTD"/>
    <s v="AIR"/>
    <n v="1"/>
    <m/>
    <n v="466"/>
    <n v="0"/>
    <n v="0"/>
    <n v="0"/>
    <x v="0"/>
    <n v="9400"/>
    <m/>
    <x v="1"/>
    <n v="0"/>
    <n v="0"/>
    <x v="1"/>
    <x v="1"/>
  </r>
  <r>
    <s v="2016-03-29"/>
    <s v="2016-04-01"/>
    <s v="2016-04-15"/>
    <s v="2016-04-15"/>
    <n v="3"/>
    <n v="17"/>
    <s v="ŁÓDŹ"/>
    <s v="DDU"/>
    <x v="1"/>
    <n v="1"/>
    <s v="AIR"/>
    <s v="TRUCK"/>
    <s v="FRANKFURT"/>
    <s v="1"/>
    <s v="22847/2015/4"/>
    <n v="54"/>
    <s v="SS16"/>
    <s v="FASHIONTEX (AGENT)"/>
    <s v="AIR"/>
    <n v="1"/>
    <m/>
    <n v="213"/>
    <n v="0"/>
    <n v="0"/>
    <n v="0"/>
    <x v="0"/>
    <n v="3355"/>
    <n v="5.5"/>
    <x v="1"/>
    <n v="2.9"/>
    <n v="2.6"/>
    <x v="1"/>
    <x v="1"/>
  </r>
  <r>
    <s v="2016-03-29"/>
    <s v="2016-04-01"/>
    <s v="2016-04-20"/>
    <s v="2016-04-20"/>
    <n v="3"/>
    <n v="22"/>
    <s v="ŁÓDŹ"/>
    <s v="DDU"/>
    <x v="1"/>
    <n v="1"/>
    <s v="AIR"/>
    <s v="TRUCK"/>
    <s v="FRANKFURT"/>
    <s v="1"/>
    <s v="20231/2015/22"/>
    <n v="54"/>
    <s v="SS16"/>
    <s v="SHUDDHO MODEHAUS (AGENT)"/>
    <s v="AIR"/>
    <n v="1"/>
    <m/>
    <n v="610"/>
    <n v="0"/>
    <n v="0"/>
    <n v="0"/>
    <x v="0"/>
    <n v="10145"/>
    <n v="12.58"/>
    <x v="1"/>
    <n v="6.5"/>
    <n v="6"/>
    <x v="1"/>
    <x v="1"/>
  </r>
  <r>
    <s v="2016-03-29"/>
    <s v="2016-04-01"/>
    <s v="2016-04-20"/>
    <s v="2016-04-20"/>
    <n v="3"/>
    <n v="22"/>
    <s v="ŁÓDŹ"/>
    <s v="DDU"/>
    <x v="1"/>
    <n v="1"/>
    <s v="AIR"/>
    <s v="TRUCK"/>
    <s v="FRANKFURT"/>
    <s v="1"/>
    <s v="20231/2015/23"/>
    <n v="54"/>
    <s v="SS16"/>
    <s v="SHUDDHO MODEHAUS (AGENT)"/>
    <s v="AIR"/>
    <n v="1"/>
    <m/>
    <n v="743"/>
    <n v="0"/>
    <n v="0"/>
    <n v="0"/>
    <x v="0"/>
    <n v="12042"/>
    <n v="14.69"/>
    <x v="1"/>
    <n v="7.6"/>
    <n v="7.1"/>
    <x v="1"/>
    <x v="1"/>
  </r>
  <r>
    <s v="2016-04-04"/>
    <s v="2016-04-11"/>
    <s v="2016-04-13"/>
    <s v="2016-04-13"/>
    <n v="7"/>
    <n v="9"/>
    <s v="ŁÓDŹ"/>
    <s v="DDU"/>
    <x v="1"/>
    <n v="1"/>
    <s v="AIR"/>
    <s v="TRUCK"/>
    <s v="FRANKFURT"/>
    <s v="1"/>
    <s v="20467/2015/30"/>
    <n v="54"/>
    <s v="SS16"/>
    <s v="INNOVATION DESIGN (AGENT)"/>
    <s v="AIR"/>
    <n v="1"/>
    <m/>
    <n v="298"/>
    <n v="0"/>
    <n v="0"/>
    <n v="0"/>
    <x v="0"/>
    <n v="4428"/>
    <m/>
    <x v="1"/>
    <n v="0"/>
    <n v="0"/>
    <x v="1"/>
    <x v="1"/>
  </r>
  <r>
    <s v="2016-04-05"/>
    <s v="2016-04-07"/>
    <s v="2016-04-11"/>
    <s v="2016-04-11"/>
    <n v="2"/>
    <n v="6"/>
    <s v="ŁÓDŹ"/>
    <s v="DDU"/>
    <x v="1"/>
    <n v="1"/>
    <s v="AIR"/>
    <s v="TRUCK"/>
    <s v="VIENNA"/>
    <s v="1"/>
    <s v="20991/2015/17"/>
    <n v="54"/>
    <s v="SS16"/>
    <s v="SANGOTRA FASHIONS"/>
    <s v="AIR"/>
    <n v="1"/>
    <m/>
    <n v="595"/>
    <n v="0"/>
    <n v="0"/>
    <n v="0"/>
    <x v="0"/>
    <n v="9569"/>
    <m/>
    <x v="2"/>
    <n v="0"/>
    <n v="0"/>
    <x v="1"/>
    <x v="1"/>
  </r>
  <r>
    <s v="2016-04-05"/>
    <s v="2016-04-22"/>
    <s v="2016-04-25"/>
    <s v="2016-04-25"/>
    <n v="17"/>
    <n v="20"/>
    <s v="ŁÓDŹ"/>
    <s v="DDU"/>
    <x v="1"/>
    <n v="1"/>
    <s v="AIR"/>
    <s v="TRUCK"/>
    <s v="FRANKFURT"/>
    <s v="1"/>
    <s v="20467/2015/27"/>
    <n v="54"/>
    <s v="SS16"/>
    <s v="INNOVATION DESIGN (AGENT)"/>
    <s v="AIR"/>
    <n v="1"/>
    <m/>
    <n v="743"/>
    <n v="0"/>
    <n v="0"/>
    <n v="0"/>
    <x v="0"/>
    <n v="11380"/>
    <n v="12.16"/>
    <x v="1"/>
    <n v="6.3"/>
    <n v="5.8"/>
    <x v="1"/>
    <x v="1"/>
  </r>
  <r>
    <s v="2016-04-09"/>
    <s v="2016-04-12"/>
    <s v="2016-04-15"/>
    <s v="2016-04-15"/>
    <n v="3"/>
    <n v="6"/>
    <s v="ŁÓDŹ"/>
    <s v="DDU"/>
    <x v="1"/>
    <n v="1"/>
    <s v="AIR"/>
    <s v="TRUCK"/>
    <s v="FRANKFURT"/>
    <s v="1"/>
    <s v="20216/2015/5"/>
    <n v="54"/>
    <s v="SS16"/>
    <s v="FAIR TRADE INT'L (AGENT)"/>
    <s v="AIR"/>
    <n v="1"/>
    <m/>
    <n v="408"/>
    <n v="0"/>
    <n v="0"/>
    <n v="0"/>
    <x v="0"/>
    <n v="7929"/>
    <m/>
    <x v="1"/>
    <n v="0"/>
    <n v="0"/>
    <x v="1"/>
    <x v="1"/>
  </r>
  <r>
    <s v="2016-04-19"/>
    <s v="2016-04-22"/>
    <s v="2016-04-28"/>
    <s v="2016-04-28"/>
    <n v="3"/>
    <n v="9"/>
    <s v="ŁÓDŹ"/>
    <s v="DDU"/>
    <x v="1"/>
    <n v="1"/>
    <s v="AIR"/>
    <s v="TRUCK"/>
    <s v="WARSZAWA"/>
    <s v="1"/>
    <s v="33317/2015/1"/>
    <n v="54"/>
    <s v="SS16"/>
    <s v="KNIT WORLD LTD"/>
    <s v="AIR"/>
    <n v="1"/>
    <m/>
    <n v="279"/>
    <n v="0"/>
    <n v="0"/>
    <n v="0"/>
    <x v="0"/>
    <n v="3067"/>
    <n v="2.29"/>
    <x v="1"/>
    <n v="1.2"/>
    <n v="1.1000000000000001"/>
    <x v="1"/>
    <x v="1"/>
  </r>
  <r>
    <s v="2016-04-19"/>
    <s v="2016-04-22"/>
    <s v="2016-05-09"/>
    <s v="2016-05-09"/>
    <n v="3"/>
    <n v="20"/>
    <s v="ŁÓDŹ"/>
    <s v="DDU"/>
    <x v="1"/>
    <n v="1"/>
    <s v="AIR"/>
    <s v="TRUCK"/>
    <s v="WARSZAWA"/>
    <s v="1"/>
    <s v="29296/2015/1"/>
    <n v="54"/>
    <s v="SS16"/>
    <s v="COTTON ZONE LTD."/>
    <s v="AIR"/>
    <n v="1"/>
    <m/>
    <n v="356"/>
    <n v="0"/>
    <n v="0"/>
    <n v="0"/>
    <x v="0"/>
    <n v="4904"/>
    <n v="4.5999999999999996"/>
    <x v="1"/>
    <n v="2.4"/>
    <n v="2.2000000000000002"/>
    <x v="1"/>
    <x v="1"/>
  </r>
  <r>
    <s v="2016-04-19"/>
    <s v="2016-04-22"/>
    <s v="2016-05-09"/>
    <s v="2016-05-09"/>
    <n v="3"/>
    <n v="20"/>
    <s v="ŁÓDŹ"/>
    <s v="DDU"/>
    <x v="1"/>
    <n v="1"/>
    <s v="AIR"/>
    <s v="TRUCK"/>
    <s v="WARSZAWA"/>
    <s v="1"/>
    <s v="29296/2015/10"/>
    <n v="54"/>
    <s v="SS16"/>
    <s v="COTTON ZONE LTD."/>
    <s v="AIR"/>
    <n v="1"/>
    <m/>
    <n v="400"/>
    <n v="0"/>
    <n v="0"/>
    <n v="0"/>
    <x v="0"/>
    <n v="8321"/>
    <n v="5.28"/>
    <x v="1"/>
    <n v="2.7"/>
    <n v="2.5"/>
    <x v="1"/>
    <x v="1"/>
  </r>
  <r>
    <s v="2016-04-20"/>
    <s v="2016-04-21"/>
    <s v="2016-05-06"/>
    <s v="2016-05-06"/>
    <n v="1"/>
    <n v="16"/>
    <s v="ŁÓDŹ"/>
    <s v="DDU"/>
    <x v="1"/>
    <n v="1"/>
    <s v="AIR"/>
    <s v="TRUCK"/>
    <s v="FRANKFURT"/>
    <s v="1"/>
    <s v="20808/2015/28"/>
    <n v="54"/>
    <s v="SS16"/>
    <s v="FASHION WEAR INT'L (AGENT)"/>
    <s v="AIR"/>
    <n v="1"/>
    <m/>
    <n v="2908"/>
    <n v="0"/>
    <n v="0"/>
    <n v="0"/>
    <x v="0"/>
    <n v="58102"/>
    <n v="34.96"/>
    <x v="1"/>
    <n v="18.2"/>
    <n v="16.8"/>
    <x v="2"/>
    <x v="2"/>
  </r>
  <r>
    <s v="2016-04-20"/>
    <s v="2016-04-21"/>
    <s v="2016-05-06"/>
    <s v="2016-05-06"/>
    <n v="1"/>
    <n v="16"/>
    <s v="ŁÓDŹ"/>
    <s v="DDU"/>
    <x v="1"/>
    <n v="1"/>
    <s v="AIR"/>
    <s v="TRUCK"/>
    <s v="FRANKFURT"/>
    <s v="1"/>
    <s v="29296/2015/7"/>
    <n v="54"/>
    <s v="SS16"/>
    <s v="COTTON ZONE LTD."/>
    <s v="AIR"/>
    <n v="1"/>
    <m/>
    <n v="455"/>
    <n v="0"/>
    <n v="0"/>
    <n v="0"/>
    <x v="0"/>
    <n v="8657"/>
    <n v="6.56"/>
    <x v="1"/>
    <n v="3.4"/>
    <n v="3.1"/>
    <x v="1"/>
    <x v="1"/>
  </r>
  <r>
    <s v="2016-04-23"/>
    <s v="2016-04-29"/>
    <s v="2016-05-06"/>
    <s v="2016-05-06"/>
    <n v="6"/>
    <n v="13"/>
    <s v="ŁÓDŹ"/>
    <s v="DDU"/>
    <x v="1"/>
    <n v="1"/>
    <s v="AIR"/>
    <s v="TRUCK"/>
    <s v="FRANKFURT"/>
    <s v="1"/>
    <s v="20216/2015/23"/>
    <n v="54"/>
    <s v="SS16"/>
    <s v="FAIR TRADE INT'L (AGENT)"/>
    <s v="AIR"/>
    <n v="1"/>
    <m/>
    <n v="233"/>
    <n v="0"/>
    <n v="0"/>
    <n v="0"/>
    <x v="0"/>
    <n v="5068"/>
    <m/>
    <x v="1"/>
    <n v="0"/>
    <n v="0"/>
    <x v="1"/>
    <x v="1"/>
  </r>
  <r>
    <s v="2016-04-24"/>
    <s v="2016-04-25"/>
    <s v="2016-05-09"/>
    <s v="2016-05-09"/>
    <n v="1"/>
    <n v="15"/>
    <s v="ŁÓDŹ"/>
    <s v="DDU"/>
    <x v="1"/>
    <n v="1"/>
    <s v="AIR"/>
    <s v="TRUCK"/>
    <s v="FRANKFURT"/>
    <s v="1"/>
    <s v="20808/2015/27"/>
    <n v="54"/>
    <s v="SS16"/>
    <s v="FASHION WEAR INT'L (AGENT)"/>
    <s v="AIR"/>
    <n v="1"/>
    <m/>
    <n v="1678"/>
    <n v="0"/>
    <n v="0"/>
    <n v="0"/>
    <x v="0"/>
    <n v="34174"/>
    <n v="22.29"/>
    <x v="1"/>
    <n v="11.6"/>
    <n v="10.7"/>
    <x v="1"/>
    <x v="1"/>
  </r>
  <r>
    <s v="2016-04-24"/>
    <s v="2016-04-25"/>
    <s v="2016-05-09"/>
    <s v="2016-05-09"/>
    <n v="1"/>
    <n v="15"/>
    <s v="ŁÓDŹ"/>
    <s v="DDU"/>
    <x v="1"/>
    <n v="1"/>
    <s v="AIR"/>
    <s v="TRUCK"/>
    <s v="FRANKFURT"/>
    <s v="1"/>
    <s v="20808/2015/30"/>
    <n v="54"/>
    <s v="SS16"/>
    <s v="FASHION WEAR INT'L (AGENT)"/>
    <s v="AIR"/>
    <n v="1"/>
    <m/>
    <n v="2395"/>
    <n v="0"/>
    <n v="0"/>
    <n v="0"/>
    <x v="0"/>
    <n v="47163"/>
    <n v="24.29"/>
    <x v="1"/>
    <n v="12.6"/>
    <n v="11.7"/>
    <x v="1"/>
    <x v="1"/>
  </r>
  <r>
    <s v="2016-04-24"/>
    <s v="2016-04-25"/>
    <s v="2016-05-09"/>
    <s v="2016-05-09"/>
    <n v="1"/>
    <n v="15"/>
    <s v="ŁÓDŹ"/>
    <s v="DDU"/>
    <x v="1"/>
    <n v="1"/>
    <s v="AIR"/>
    <s v="TRUCK"/>
    <s v="FRANKFURT"/>
    <s v="1"/>
    <s v="20808/2015/34"/>
    <n v="54"/>
    <s v="SS16"/>
    <s v="FASHION WEAR INT'L (AGENT)"/>
    <s v="AIR"/>
    <n v="1"/>
    <m/>
    <n v="2490"/>
    <n v="0"/>
    <n v="0"/>
    <n v="0"/>
    <x v="0"/>
    <n v="35481"/>
    <n v="22.26"/>
    <x v="1"/>
    <n v="11.6"/>
    <n v="10.7"/>
    <x v="1"/>
    <x v="1"/>
  </r>
  <r>
    <s v="2016-04-24"/>
    <s v="2016-04-25"/>
    <s v="2016-05-09"/>
    <s v="2016-05-09"/>
    <n v="1"/>
    <n v="15"/>
    <s v="ŁÓDŹ"/>
    <s v="DDU"/>
    <x v="1"/>
    <n v="1"/>
    <s v="AIR"/>
    <s v="TRUCK"/>
    <s v="FRANKFURT"/>
    <s v="1"/>
    <s v="20808/2015/35"/>
    <n v="54"/>
    <s v="SS16"/>
    <s v="FASHION WEAR INT'L (AGENT)"/>
    <s v="AIR"/>
    <n v="1"/>
    <m/>
    <n v="1943"/>
    <n v="0"/>
    <n v="0"/>
    <n v="0"/>
    <x v="0"/>
    <n v="41454"/>
    <n v="22.39"/>
    <x v="1"/>
    <n v="11.6"/>
    <n v="10.7"/>
    <x v="1"/>
    <x v="1"/>
  </r>
  <r>
    <s v="2016-04-24"/>
    <s v="2016-04-25"/>
    <s v="2016-05-09"/>
    <s v="2016-05-09"/>
    <n v="1"/>
    <n v="15"/>
    <s v="ŁÓDŹ"/>
    <s v="DDU"/>
    <x v="1"/>
    <n v="1"/>
    <s v="AIR"/>
    <s v="TRUCK"/>
    <s v="FRANKFURT"/>
    <s v="1"/>
    <s v="20808/2015/5"/>
    <n v="54"/>
    <s v="SS16"/>
    <s v="FASHION WEAR INT'L (AGENT)"/>
    <s v="AIR"/>
    <n v="1"/>
    <m/>
    <n v="1847"/>
    <n v="0"/>
    <n v="0"/>
    <n v="0"/>
    <x v="0"/>
    <n v="38702"/>
    <n v="21.21"/>
    <x v="1"/>
    <n v="11"/>
    <n v="10.199999999999999"/>
    <x v="1"/>
    <x v="1"/>
  </r>
  <r>
    <s v="2016-04-24"/>
    <s v="2016-04-25"/>
    <s v="2016-05-09"/>
    <s v="2016-05-09"/>
    <n v="1"/>
    <n v="15"/>
    <s v="ŁÓDŹ"/>
    <s v="DDU"/>
    <x v="1"/>
    <n v="1"/>
    <s v="AIR"/>
    <s v="TRUCK"/>
    <s v="FRANKFURT"/>
    <s v="1"/>
    <s v="29296/2015/11"/>
    <n v="54"/>
    <s v="SS16"/>
    <s v="COTTON ZONE LTD."/>
    <s v="AIR"/>
    <n v="1"/>
    <m/>
    <n v="263"/>
    <n v="0"/>
    <n v="0"/>
    <n v="0"/>
    <x v="0"/>
    <n v="3690"/>
    <n v="2.96"/>
    <x v="1"/>
    <n v="1.5"/>
    <n v="1.4"/>
    <x v="1"/>
    <x v="1"/>
  </r>
  <r>
    <s v="2016-04-24"/>
    <s v="2016-05-26"/>
    <s v="2016-05-31"/>
    <s v="2016-05-31"/>
    <n v="32"/>
    <n v="37"/>
    <s v="CHITTAGONG"/>
    <s v="FOB"/>
    <x v="0"/>
    <n v="1"/>
    <s v="MSKU1402680"/>
    <s v="TRUCK"/>
    <s v="GDAŃSK"/>
    <s v="1"/>
    <s v="574/2016/6"/>
    <n v="54"/>
    <s v="AW16"/>
    <s v="TRANSFIGURE CLOTHING (AGENT)"/>
    <s v="CONSOLIDATION"/>
    <m/>
    <n v="1"/>
    <n v="2849"/>
    <n v="0"/>
    <n v="0"/>
    <n v="1"/>
    <x v="0"/>
    <n v="76786"/>
    <n v="43.4"/>
    <x v="1"/>
    <n v="22.6"/>
    <n v="20.8"/>
    <x v="2"/>
    <x v="2"/>
  </r>
  <r>
    <s v="2016-04-24"/>
    <s v="2016-05-26"/>
    <s v="2016-05-31"/>
    <s v="2016-05-31"/>
    <n v="32"/>
    <n v="37"/>
    <s v="CHITTAGONG"/>
    <s v="FOB"/>
    <x v="0"/>
    <n v="1"/>
    <m/>
    <s v="TRUCK"/>
    <s v="GDAŃSK"/>
    <s v="1"/>
    <s v="574/2016/7"/>
    <n v="54"/>
    <s v="AW16"/>
    <s v="TRANSFIGURE CLOTHING (AGENT)"/>
    <s v="CONSOLIDATION"/>
    <m/>
    <n v="1"/>
    <n v="1631"/>
    <m/>
    <m/>
    <m/>
    <x v="0"/>
    <n v="30282"/>
    <n v="25.85"/>
    <x v="1"/>
    <n v="13.4"/>
    <n v="12.4"/>
    <x v="1"/>
    <x v="1"/>
  </r>
  <r>
    <s v="2016-04-25"/>
    <s v="2016-05-31"/>
    <s v="2016-06-08"/>
    <s v="2016-06-08"/>
    <n v="36"/>
    <n v="44"/>
    <s v="CHITTAGONG"/>
    <s v="FOB"/>
    <x v="0"/>
    <n v="1"/>
    <s v="HLXU5393725"/>
    <s v="TRUCK"/>
    <s v="GDAŃSK"/>
    <s v="1"/>
    <s v="574/2016/8"/>
    <n v="54"/>
    <s v="AW16"/>
    <s v="TRANSFIGURE CLOTHING (AGENT)"/>
    <s v="CONSOLIDATION"/>
    <m/>
    <n v="1"/>
    <n v="973"/>
    <n v="0"/>
    <n v="1"/>
    <n v="0"/>
    <x v="2"/>
    <n v="18146"/>
    <n v="14.01"/>
    <x v="1"/>
    <n v="7.3"/>
    <n v="6.7"/>
    <x v="1"/>
    <x v="1"/>
  </r>
  <r>
    <s v="2016-04-25"/>
    <s v="2016-05-31"/>
    <s v="2016-06-08"/>
    <s v="2016-06-08"/>
    <n v="36"/>
    <n v="44"/>
    <s v="CHITTAGONG"/>
    <s v="FOB"/>
    <x v="0"/>
    <n v="1"/>
    <m/>
    <s v="TRUCK"/>
    <s v="GDAŃSK"/>
    <s v="1"/>
    <s v="574/2016/9"/>
    <n v="54"/>
    <s v="AW16"/>
    <s v="TRANSFIGURE CLOTHING (AGENT)"/>
    <s v="CONSOLIDATION"/>
    <m/>
    <n v="1"/>
    <n v="1541"/>
    <m/>
    <m/>
    <m/>
    <x v="0"/>
    <n v="33752"/>
    <n v="34.909999999999997"/>
    <x v="1"/>
    <n v="18.2"/>
    <n v="16.8"/>
    <x v="2"/>
    <x v="2"/>
  </r>
  <r>
    <s v="2016-04-30"/>
    <s v="2016-05-27"/>
    <s v="2016-06-10"/>
    <s v="2016-06-10"/>
    <n v="27"/>
    <n v="41"/>
    <s v="TUTICORIN"/>
    <s v="FOB"/>
    <x v="0"/>
    <n v="1"/>
    <s v="LCL"/>
    <s v="TRUCK"/>
    <s v="HAMBURG"/>
    <s v="1"/>
    <s v="43190/2015/1"/>
    <n v="54"/>
    <s v="AW16"/>
    <s v="BLOOM CLOTHING CO. (AGENT)"/>
    <s v="LCL"/>
    <m/>
    <n v="1"/>
    <n v="517"/>
    <n v="0"/>
    <n v="0"/>
    <n v="0"/>
    <x v="0"/>
    <n v="9318"/>
    <n v="12.98"/>
    <x v="2"/>
    <n v="6.7"/>
    <n v="6.2"/>
    <x v="1"/>
    <x v="1"/>
  </r>
  <r>
    <s v="2016-05-01"/>
    <s v="2016-06-07"/>
    <s v="2016-06-13"/>
    <s v="2016-06-13"/>
    <n v="37"/>
    <n v="43"/>
    <s v="CHITTAGONG"/>
    <s v="FOB"/>
    <x v="0"/>
    <n v="1"/>
    <s v="TRLU7099232"/>
    <s v="RAILWAY"/>
    <s v="GDYNIA"/>
    <s v="1"/>
    <s v="43192/2015/6"/>
    <n v="54"/>
    <s v="AW16"/>
    <s v="INNOVATION DESIGN (AGENT)"/>
    <s v="CONSOLIDATION"/>
    <m/>
    <n v="1"/>
    <n v="1327"/>
    <n v="0"/>
    <n v="0"/>
    <n v="1"/>
    <x v="0"/>
    <n v="20603"/>
    <n v="19.61"/>
    <x v="1"/>
    <n v="10.199999999999999"/>
    <n v="9.4"/>
    <x v="1"/>
    <x v="1"/>
  </r>
  <r>
    <s v="2016-05-01"/>
    <s v="2016-06-07"/>
    <s v="2016-06-13"/>
    <s v="2016-06-13"/>
    <n v="37"/>
    <n v="43"/>
    <s v="CHITTAGONG"/>
    <s v="FOB"/>
    <x v="0"/>
    <n v="1"/>
    <m/>
    <s v="RAILWAY"/>
    <s v="GDYNIA"/>
    <s v="1"/>
    <s v="43192/2015/7"/>
    <n v="54"/>
    <s v="AW16"/>
    <s v="INNOVATION DESIGN (AGENT)"/>
    <s v="CONSOLIDATION"/>
    <m/>
    <n v="1"/>
    <n v="757"/>
    <m/>
    <m/>
    <m/>
    <x v="0"/>
    <n v="15449"/>
    <n v="16.61"/>
    <x v="1"/>
    <n v="8.6"/>
    <n v="8"/>
    <x v="1"/>
    <x v="1"/>
  </r>
  <r>
    <s v="2016-05-01"/>
    <s v="2016-06-07"/>
    <s v="2016-06-13"/>
    <s v="2016-06-13"/>
    <n v="37"/>
    <n v="43"/>
    <s v="CHITTAGONG"/>
    <s v="FOB"/>
    <x v="0"/>
    <n v="1"/>
    <m/>
    <s v="RAILWAY"/>
    <s v="GDYNIA"/>
    <s v="1"/>
    <s v="571/2016/1"/>
    <n v="54"/>
    <s v="AW16"/>
    <s v="FASHIONTEX (AGENT)"/>
    <s v="CONSOLIDATION"/>
    <m/>
    <n v="1"/>
    <n v="1470"/>
    <m/>
    <m/>
    <m/>
    <x v="0"/>
    <n v="25650"/>
    <n v="28.1"/>
    <x v="1"/>
    <n v="14.6"/>
    <n v="13.5"/>
    <x v="2"/>
    <x v="1"/>
  </r>
  <r>
    <s v="2016-05-02"/>
    <s v="2016-06-13"/>
    <s v="2016-06-16"/>
    <s v="2016-06-16"/>
    <n v="42"/>
    <n v="45"/>
    <s v="NINGBO"/>
    <s v="FOB"/>
    <x v="0"/>
    <n v="0"/>
    <s v="HLXU8159177"/>
    <s v="TRUCK"/>
    <s v="GDAŃSK"/>
    <s v="1"/>
    <s v="43197/2015/1"/>
    <n v="54"/>
    <s v="AW16"/>
    <s v="NINGBO JAGOO TRADING"/>
    <s v="FCL"/>
    <m/>
    <n v="1"/>
    <n v="1608"/>
    <n v="0"/>
    <n v="1"/>
    <n v="0"/>
    <x v="2"/>
    <n v="22401"/>
    <n v="63.96"/>
    <x v="0"/>
    <n v="33.299999999999997"/>
    <n v="30.7"/>
    <x v="0"/>
    <x v="0"/>
  </r>
  <r>
    <s v="2016-05-02"/>
    <s v="2016-06-13"/>
    <s v="2016-06-27"/>
    <s v="2016-06-27"/>
    <n v="42"/>
    <n v="56"/>
    <s v="MUMBAI"/>
    <s v="FOB"/>
    <x v="0"/>
    <n v="1"/>
    <s v="LCL"/>
    <s v="TRUCK"/>
    <s v="HAMBURG"/>
    <s v="1"/>
    <s v="43191/2015/1"/>
    <n v="52"/>
    <s v="AW16"/>
    <s v="KANAHIYA OVERSEAS PVT LTD"/>
    <s v="LCL"/>
    <m/>
    <n v="1"/>
    <n v="298"/>
    <n v="0"/>
    <n v="0"/>
    <n v="0"/>
    <x v="0"/>
    <n v="7668"/>
    <n v="2.98"/>
    <x v="2"/>
    <n v="1.5"/>
    <n v="1.4"/>
    <x v="1"/>
    <x v="1"/>
  </r>
  <r>
    <s v="2016-05-05"/>
    <s v="2016-05-06"/>
    <s v="2016-05-09"/>
    <s v="2016-05-09"/>
    <n v="1"/>
    <n v="4"/>
    <s v="ŁÓDŹ"/>
    <s v="DDU"/>
    <x v="1"/>
    <n v="1"/>
    <s v="AIR"/>
    <s v="TRUCK"/>
    <s v="FRANKFURT"/>
    <s v="1"/>
    <s v="20808/2015/20"/>
    <n v="54"/>
    <s v="SS16"/>
    <s v="FASHION WEAR INT'L (AGENT)"/>
    <s v="AIR"/>
    <n v="1"/>
    <m/>
    <n v="1538"/>
    <n v="0"/>
    <n v="0"/>
    <n v="0"/>
    <x v="0"/>
    <n v="29527"/>
    <n v="19.14"/>
    <x v="1"/>
    <n v="10"/>
    <n v="9.1999999999999993"/>
    <x v="1"/>
    <x v="1"/>
  </r>
  <r>
    <s v="2016-05-05"/>
    <s v="2016-06-13"/>
    <s v="2016-06-16"/>
    <s v="2016-06-16"/>
    <n v="39"/>
    <n v="42"/>
    <s v="SHANGHAI"/>
    <s v="FOB"/>
    <x v="0"/>
    <n v="0"/>
    <s v="GLDU3383100"/>
    <s v="TRUCK"/>
    <s v="GDAŃSK"/>
    <s v="1"/>
    <s v="43063/2015/1"/>
    <n v="52"/>
    <s v="AW16"/>
    <s v="SUZHOU QINJIAN I/E"/>
    <s v="FCL"/>
    <m/>
    <n v="1"/>
    <n v="2382"/>
    <n v="1"/>
    <n v="0"/>
    <n v="0"/>
    <x v="1"/>
    <n v="39507"/>
    <n v="24.75"/>
    <x v="0"/>
    <n v="12.9"/>
    <n v="11.9"/>
    <x v="1"/>
    <x v="1"/>
  </r>
  <r>
    <s v="2016-05-05"/>
    <s v="2016-06-13"/>
    <s v="2016-06-16"/>
    <s v="2016-06-16"/>
    <n v="39"/>
    <n v="42"/>
    <s v="SHANGHAI"/>
    <s v="FOB"/>
    <x v="0"/>
    <n v="1"/>
    <s v="HLBU1267697"/>
    <s v="TRUCK"/>
    <s v="GDAŃSK"/>
    <s v="1"/>
    <s v="1071/2016/1"/>
    <n v="52"/>
    <s v="AW16"/>
    <s v="ZHENJIANG S&amp;C"/>
    <s v="CONSOLIDATION"/>
    <m/>
    <n v="1"/>
    <n v="871"/>
    <n v="0"/>
    <n v="1"/>
    <n v="0"/>
    <x v="2"/>
    <n v="11551"/>
    <n v="9.25"/>
    <x v="0"/>
    <n v="4.8"/>
    <n v="4.4000000000000004"/>
    <x v="1"/>
    <x v="1"/>
  </r>
  <r>
    <s v="2016-05-05"/>
    <s v="2016-06-13"/>
    <s v="2016-06-16"/>
    <s v="2016-06-16"/>
    <n v="39"/>
    <n v="42"/>
    <s v="SHANGHAI"/>
    <s v="FOB"/>
    <x v="0"/>
    <n v="1"/>
    <m/>
    <s v="TRUCK"/>
    <s v="GDAŃSK"/>
    <s v="1"/>
    <s v="1305/2016/1"/>
    <n v="52"/>
    <s v="AW16"/>
    <s v="SHANGHAI BOSUN"/>
    <s v="CONSOLIDATION"/>
    <m/>
    <n v="1"/>
    <n v="2902"/>
    <m/>
    <m/>
    <m/>
    <x v="0"/>
    <n v="33866"/>
    <n v="21.99"/>
    <x v="0"/>
    <n v="11.4"/>
    <n v="10.6"/>
    <x v="1"/>
    <x v="1"/>
  </r>
  <r>
    <s v="2016-05-05"/>
    <s v="2016-06-13"/>
    <s v="2016-06-16"/>
    <s v="2016-06-16"/>
    <n v="39"/>
    <n v="42"/>
    <s v="SHANGHAI"/>
    <s v="FOB"/>
    <x v="0"/>
    <n v="1"/>
    <m/>
    <s v="TRUCK"/>
    <s v="GDAŃSK"/>
    <s v="1"/>
    <s v="588/2016/1"/>
    <n v="52"/>
    <s v="AW16"/>
    <s v="BRIGHT SHOW INT.LTD"/>
    <s v="CONSOLIDATION"/>
    <m/>
    <n v="1"/>
    <n v="517"/>
    <m/>
    <m/>
    <m/>
    <x v="0"/>
    <n v="8100"/>
    <n v="3.42"/>
    <x v="0"/>
    <n v="1.8"/>
    <n v="1.6"/>
    <x v="1"/>
    <x v="1"/>
  </r>
  <r>
    <s v="2016-05-05"/>
    <s v="2016-06-13"/>
    <s v="2016-06-17"/>
    <s v="2016-06-17"/>
    <n v="39"/>
    <n v="43"/>
    <s v="SHANGHAI"/>
    <s v="FOB"/>
    <x v="0"/>
    <n v="0"/>
    <s v="HLBU1816360,HLXU6363957,HLXU6537513,HLXU8297664,TCLU5976020"/>
    <s v="TRUCK"/>
    <s v="GDAŃSK"/>
    <s v="1"/>
    <s v="275/2016/1"/>
    <n v="54"/>
    <s v="AW16"/>
    <s v="SUMEC TEXTILE"/>
    <s v="FCL"/>
    <m/>
    <n v="1"/>
    <n v="6009"/>
    <n v="0"/>
    <n v="0"/>
    <n v="5"/>
    <x v="0"/>
    <n v="60524"/>
    <n v="318.04000000000002"/>
    <x v="0"/>
    <n v="165.4"/>
    <n v="152.69999999999999"/>
    <x v="3"/>
    <x v="3"/>
  </r>
  <r>
    <s v="2016-05-05"/>
    <s v="2016-06-15"/>
    <s v="2016-06-20"/>
    <s v="2016-06-20"/>
    <n v="41"/>
    <n v="46"/>
    <s v="CHITTAGONG"/>
    <s v="FOB"/>
    <x v="0"/>
    <n v="0"/>
    <s v="GLDU7691820"/>
    <s v="RAILWAY"/>
    <s v="GDYNIA"/>
    <s v="1"/>
    <s v="574/2016/11"/>
    <n v="54"/>
    <s v="AW16"/>
    <s v="TRANSFIGURE CLOTHING (AGENT)"/>
    <s v="FCL"/>
    <m/>
    <n v="1"/>
    <n v="2888"/>
    <n v="0"/>
    <n v="0"/>
    <n v="1"/>
    <x v="0"/>
    <n v="83656"/>
    <n v="66.91"/>
    <x v="1"/>
    <n v="34.799999999999997"/>
    <n v="32.1"/>
    <x v="0"/>
    <x v="0"/>
  </r>
  <r>
    <s v="2016-05-05"/>
    <s v="2016-06-15"/>
    <s v="2016-06-20"/>
    <s v="2016-06-20"/>
    <n v="41"/>
    <n v="46"/>
    <s v="CHITTAGONG"/>
    <s v="FOB"/>
    <x v="0"/>
    <n v="0"/>
    <s v="HLXU6259198"/>
    <s v="RAILWAY"/>
    <s v="GDYNIA"/>
    <s v="1"/>
    <s v="574/2016/10"/>
    <n v="54"/>
    <s v="AW16"/>
    <s v="TRANSFIGURE CLOTHING (AGENT)"/>
    <s v="FCL"/>
    <m/>
    <n v="1"/>
    <n v="5017"/>
    <n v="0"/>
    <n v="0"/>
    <n v="1"/>
    <x v="0"/>
    <n v="122047"/>
    <n v="69.930000000000007"/>
    <x v="1"/>
    <n v="36.4"/>
    <n v="33.6"/>
    <x v="0"/>
    <x v="0"/>
  </r>
  <r>
    <s v="2016-05-05"/>
    <s v="2016-06-15"/>
    <s v="2016-06-20"/>
    <s v="2016-06-20"/>
    <n v="41"/>
    <n v="46"/>
    <s v="CHITTAGONG"/>
    <s v="FOB"/>
    <x v="0"/>
    <n v="0"/>
    <s v="TEMU7651592"/>
    <s v="RAILWAY"/>
    <s v="GDYNIA"/>
    <s v="1"/>
    <s v="568/2016/5"/>
    <n v="54"/>
    <s v="AW16"/>
    <s v="FAIR TRADE INT'L (AGENT)"/>
    <s v="FCL"/>
    <m/>
    <n v="1"/>
    <n v="1076"/>
    <n v="0"/>
    <n v="0"/>
    <n v="1"/>
    <x v="0"/>
    <n v="18610"/>
    <n v="66.36"/>
    <x v="1"/>
    <n v="34.5"/>
    <n v="31.9"/>
    <x v="0"/>
    <x v="0"/>
  </r>
  <r>
    <s v="2016-05-05"/>
    <s v="2016-06-15"/>
    <s v="2016-06-23"/>
    <s v="2016-06-23"/>
    <n v="41"/>
    <n v="49"/>
    <s v="CHITTAGONG"/>
    <s v="FOB"/>
    <x v="0"/>
    <n v="1"/>
    <s v="GESU1261744"/>
    <s v="RAILWAY"/>
    <s v="GDYNIA"/>
    <s v="1"/>
    <s v="43192/2015/8"/>
    <n v="54"/>
    <s v="AW16"/>
    <s v="INNOVATION DESIGN (AGENT)"/>
    <s v="CONSOLIDATION"/>
    <m/>
    <n v="1"/>
    <n v="284"/>
    <n v="1"/>
    <n v="0"/>
    <n v="0"/>
    <x v="1"/>
    <n v="5478"/>
    <n v="7.21"/>
    <x v="1"/>
    <n v="3.7"/>
    <n v="3.5"/>
    <x v="1"/>
    <x v="1"/>
  </r>
  <r>
    <s v="2016-05-05"/>
    <s v="2016-06-15"/>
    <s v="2016-06-23"/>
    <s v="2016-06-23"/>
    <n v="41"/>
    <n v="49"/>
    <s v="CHITTAGONG"/>
    <s v="FOB"/>
    <x v="0"/>
    <n v="1"/>
    <m/>
    <s v="RAILWAY"/>
    <s v="GDYNIA"/>
    <s v="1"/>
    <s v="568/2016/6"/>
    <n v="54"/>
    <s v="AW16"/>
    <s v="FAIR TRADE INT'L (AGENT)"/>
    <s v="CONSOLIDATION"/>
    <m/>
    <n v="1"/>
    <n v="894"/>
    <m/>
    <m/>
    <m/>
    <x v="0"/>
    <n v="14635"/>
    <n v="22.35"/>
    <x v="1"/>
    <n v="11.6"/>
    <n v="10.7"/>
    <x v="1"/>
    <x v="1"/>
  </r>
  <r>
    <s v="2016-05-07"/>
    <s v="2016-05-10"/>
    <s v="2016-05-12"/>
    <s v="2016-05-12"/>
    <n v="3"/>
    <n v="5"/>
    <s v="ŁÓDŹ"/>
    <s v="DDU"/>
    <x v="1"/>
    <n v="1"/>
    <s v="AIR"/>
    <s v="TRUCK"/>
    <s v="WARSZAWA"/>
    <s v="1"/>
    <s v="20214/2015/21"/>
    <n v="54"/>
    <s v="SS16"/>
    <s v="LICHEE APPAREL (AGENT)"/>
    <s v="AIR"/>
    <n v="1"/>
    <m/>
    <n v="153"/>
    <n v="0"/>
    <n v="0"/>
    <n v="0"/>
    <x v="0"/>
    <n v="3709"/>
    <n v="1.92"/>
    <x v="2"/>
    <n v="1"/>
    <n v="0.9"/>
    <x v="1"/>
    <x v="1"/>
  </r>
  <r>
    <s v="2016-05-07"/>
    <s v="2016-06-13"/>
    <s v="2016-06-17"/>
    <s v="2016-06-17"/>
    <n v="37"/>
    <n v="41"/>
    <s v="XIAMEN"/>
    <s v="FOB"/>
    <x v="0"/>
    <n v="0"/>
    <s v="CLHU4783014"/>
    <s v="TRUCK"/>
    <s v="GDAŃSK"/>
    <s v="1"/>
    <s v="278/2016/1"/>
    <n v="54"/>
    <s v="AW16"/>
    <s v="XIAMEN KINGLAND"/>
    <s v="FCL"/>
    <m/>
    <n v="1"/>
    <n v="1219"/>
    <n v="0"/>
    <n v="1"/>
    <n v="0"/>
    <x v="2"/>
    <n v="18703"/>
    <n v="40.69"/>
    <x v="0"/>
    <n v="21.2"/>
    <n v="19.5"/>
    <x v="2"/>
    <x v="2"/>
  </r>
  <r>
    <s v="2016-05-07"/>
    <s v="2016-06-15"/>
    <s v="2016-06-20"/>
    <s v="2016-06-20"/>
    <n v="39"/>
    <n v="44"/>
    <s v="CHITTAGONG"/>
    <s v="FOB"/>
    <x v="0"/>
    <n v="1"/>
    <s v="CAIU8367720"/>
    <s v="RAILWAY"/>
    <s v="GDYNIA"/>
    <s v="1"/>
    <s v="43188/2015/1"/>
    <n v="54"/>
    <s v="AW16"/>
    <s v="FASHION WEAR INT'L (AGENT)"/>
    <s v="CONSOLIDATION"/>
    <m/>
    <n v="1"/>
    <n v="1988"/>
    <n v="0"/>
    <n v="0"/>
    <n v="1"/>
    <x v="0"/>
    <n v="57486"/>
    <n v="31.81"/>
    <x v="1"/>
    <n v="16.5"/>
    <n v="15.3"/>
    <x v="2"/>
    <x v="2"/>
  </r>
  <r>
    <s v="2016-05-07"/>
    <s v="2016-06-15"/>
    <s v="2016-06-20"/>
    <s v="2016-06-20"/>
    <n v="39"/>
    <n v="44"/>
    <s v="CHITTAGONG"/>
    <s v="FOB"/>
    <x v="0"/>
    <n v="1"/>
    <m/>
    <s v="RAILWAY"/>
    <s v="GDYNIA"/>
    <s v="1"/>
    <s v="572/2016/4"/>
    <n v="52"/>
    <s v="AW16"/>
    <s v="TRANSFIGURE CLOTHING (AGENT)"/>
    <s v="CONSOLIDATION"/>
    <m/>
    <n v="1"/>
    <n v="3485"/>
    <m/>
    <m/>
    <m/>
    <x v="0"/>
    <n v="53901"/>
    <n v="38.11"/>
    <x v="1"/>
    <n v="19.8"/>
    <n v="18.3"/>
    <x v="2"/>
    <x v="2"/>
  </r>
  <r>
    <s v="2016-05-07"/>
    <s v="2016-06-15"/>
    <s v="2016-06-21"/>
    <s v="2016-06-21"/>
    <n v="39"/>
    <n v="45"/>
    <s v="CHITTAGONG"/>
    <s v="FOB"/>
    <x v="0"/>
    <n v="1"/>
    <s v="HLXU1299937"/>
    <s v="RAILWAY"/>
    <s v="GDYNIA"/>
    <s v="1"/>
    <s v="42575/2015/5"/>
    <n v="54"/>
    <s v="AW16"/>
    <s v="PADMA SATEL ARAB"/>
    <s v="CONSOLIDATION"/>
    <m/>
    <n v="1"/>
    <n v="801"/>
    <n v="1"/>
    <n v="0"/>
    <n v="0"/>
    <x v="1"/>
    <n v="9590"/>
    <n v="19.22"/>
    <x v="1"/>
    <n v="10"/>
    <n v="9.1999999999999993"/>
    <x v="1"/>
    <x v="1"/>
  </r>
  <r>
    <s v="2016-05-07"/>
    <s v="2016-06-15"/>
    <s v="2016-06-21"/>
    <s v="2016-06-21"/>
    <n v="39"/>
    <n v="45"/>
    <s v="CHITTAGONG"/>
    <s v="FOB"/>
    <x v="0"/>
    <n v="1"/>
    <m/>
    <s v="RAILWAY"/>
    <s v="GDYNIA"/>
    <s v="1"/>
    <s v="574/2016/12"/>
    <n v="54"/>
    <s v="AW16"/>
    <s v="TRANSFIGURE CLOTHING (AGENT)"/>
    <s v="CONSOLIDATION"/>
    <m/>
    <n v="1"/>
    <n v="633"/>
    <m/>
    <m/>
    <m/>
    <x v="0"/>
    <n v="13772"/>
    <n v="10.050000000000001"/>
    <x v="1"/>
    <n v="5.2"/>
    <n v="4.8"/>
    <x v="1"/>
    <x v="1"/>
  </r>
  <r>
    <s v="2016-05-08"/>
    <s v="2016-06-10"/>
    <s v="2016-06-15"/>
    <s v="2016-06-15"/>
    <n v="33"/>
    <n v="38"/>
    <s v="SIHANOUKVILLE"/>
    <s v="FOB"/>
    <x v="0"/>
    <n v="0"/>
    <s v="GESU3692756,MRKU3734336"/>
    <s v="RAILWAY"/>
    <s v="GDAŃSK"/>
    <s v="1"/>
    <s v="701/2016/1"/>
    <n v="54"/>
    <s v="AW16"/>
    <s v="NINGBO EVERGREEN"/>
    <s v="FCL"/>
    <m/>
    <n v="1"/>
    <n v="3035"/>
    <n v="1"/>
    <n v="0"/>
    <n v="1"/>
    <x v="1"/>
    <n v="54079"/>
    <n v="88.23"/>
    <x v="0"/>
    <n v="45.9"/>
    <n v="42.4"/>
    <x v="0"/>
    <x v="0"/>
  </r>
  <r>
    <s v="2016-05-08"/>
    <s v="2016-06-20"/>
    <s v="2016-06-23"/>
    <s v="2016-06-23"/>
    <n v="43"/>
    <n v="46"/>
    <s v="NINGBO"/>
    <s v="FOB"/>
    <x v="0"/>
    <n v="0"/>
    <s v="FSCU9170265,TGHU8777490"/>
    <s v="TRUCK"/>
    <s v="GDAŃSK"/>
    <s v="1"/>
    <s v="577/2016/1"/>
    <n v="54"/>
    <s v="AW16"/>
    <s v="NINGBO MIAORUI"/>
    <s v="FCL"/>
    <m/>
    <n v="1"/>
    <n v="1992"/>
    <n v="0"/>
    <n v="0"/>
    <n v="2"/>
    <x v="0"/>
    <n v="34123"/>
    <n v="130.52000000000001"/>
    <x v="0"/>
    <n v="67.900000000000006"/>
    <n v="62.6"/>
    <x v="3"/>
    <x v="3"/>
  </r>
  <r>
    <s v="2016-05-08"/>
    <s v="2016-06-20"/>
    <s v="2016-06-23"/>
    <s v="2016-06-23"/>
    <n v="43"/>
    <n v="46"/>
    <s v="NINGBO"/>
    <s v="FOB"/>
    <x v="0"/>
    <n v="0"/>
    <s v="INKU6394259"/>
    <s v="TRUCK"/>
    <s v="GDAŃSK"/>
    <s v="1"/>
    <s v="703/2016/1"/>
    <n v="54"/>
    <s v="AW16"/>
    <s v="NINGBO EVERGREEN"/>
    <s v="FCL"/>
    <m/>
    <n v="1"/>
    <n v="1313"/>
    <n v="0"/>
    <n v="0"/>
    <n v="1"/>
    <x v="0"/>
    <n v="26386"/>
    <n v="55.32"/>
    <x v="0"/>
    <n v="28.8"/>
    <n v="26.6"/>
    <x v="0"/>
    <x v="2"/>
  </r>
  <r>
    <s v="2016-05-08"/>
    <s v="2016-06-20"/>
    <s v="2016-06-24"/>
    <s v="2016-06-24"/>
    <n v="43"/>
    <n v="47"/>
    <s v="NINGBO"/>
    <s v="FOB"/>
    <x v="0"/>
    <n v="0"/>
    <s v="CAXU7446209"/>
    <s v="RAILWAY"/>
    <s v="GDAŃSK"/>
    <s v="1"/>
    <s v="7559/2016/1"/>
    <n v="51"/>
    <s v="AW16"/>
    <s v="ZHEJIANG YUHONG"/>
    <s v="FCL"/>
    <m/>
    <n v="1"/>
    <n v="991"/>
    <n v="0"/>
    <n v="1"/>
    <n v="0"/>
    <x v="2"/>
    <n v="14515"/>
    <n v="52.13"/>
    <x v="0"/>
    <n v="27.1"/>
    <n v="25"/>
    <x v="2"/>
    <x v="2"/>
  </r>
  <r>
    <s v="2016-05-09"/>
    <s v="2016-06-14"/>
    <s v="2016-06-20"/>
    <s v="2016-06-20"/>
    <n v="36"/>
    <n v="42"/>
    <s v="TUTICORIN"/>
    <s v="FOB"/>
    <x v="0"/>
    <n v="0"/>
    <s v="HLXU1225852"/>
    <s v="RAILWAY"/>
    <s v="GDYNIA"/>
    <s v="1"/>
    <s v="716/2016/5"/>
    <n v="54"/>
    <s v="AW16"/>
    <s v="LICHEE APPAREL (AGENT)"/>
    <s v="FCL"/>
    <m/>
    <n v="1"/>
    <n v="963"/>
    <n v="1"/>
    <n v="0"/>
    <n v="0"/>
    <x v="1"/>
    <n v="17953"/>
    <n v="26.87"/>
    <x v="2"/>
    <n v="14"/>
    <n v="12.9"/>
    <x v="2"/>
    <x v="1"/>
  </r>
  <r>
    <s v="2016-05-09"/>
    <s v="2016-06-15"/>
    <s v="2016-06-20"/>
    <s v="2016-06-20"/>
    <n v="37"/>
    <n v="42"/>
    <s v="CHITTAGONG"/>
    <s v="FOB"/>
    <x v="0"/>
    <n v="1"/>
    <s v="BMOU2900791,CAIU8544738"/>
    <s v="RAILWAY"/>
    <s v="GDYNIA"/>
    <s v="1"/>
    <s v="43189/2015/2"/>
    <n v="54"/>
    <s v="AW16"/>
    <s v="SAILOR MOON CLOTHING LTD (AGENT)"/>
    <s v="CONSOLIDATION"/>
    <m/>
    <n v="1"/>
    <n v="1086"/>
    <n v="1"/>
    <n v="0"/>
    <n v="1"/>
    <x v="1"/>
    <n v="19015"/>
    <n v="40.75"/>
    <x v="1"/>
    <n v="21.2"/>
    <n v="19.600000000000001"/>
    <x v="2"/>
    <x v="2"/>
  </r>
  <r>
    <s v="2016-05-09"/>
    <s v="2016-06-15"/>
    <s v="2016-06-20"/>
    <s v="2016-06-20"/>
    <n v="37"/>
    <n v="42"/>
    <s v="CHITTAGONG"/>
    <s v="FOB"/>
    <x v="0"/>
    <n v="1"/>
    <m/>
    <s v="RAILWAY"/>
    <s v="GDYNIA"/>
    <s v="1"/>
    <s v="568/2016/1"/>
    <n v="54"/>
    <s v="AW16"/>
    <s v="FAIR TRADE INT'L (AGENT)"/>
    <s v="CONSOLIDATION"/>
    <m/>
    <n v="1"/>
    <n v="1478"/>
    <m/>
    <m/>
    <m/>
    <x v="0"/>
    <n v="32024"/>
    <n v="44.38"/>
    <x v="1"/>
    <n v="23.1"/>
    <n v="21.3"/>
    <x v="2"/>
    <x v="2"/>
  </r>
  <r>
    <s v="2016-05-11"/>
    <s v="2016-06-21"/>
    <s v="2016-06-24"/>
    <s v="2016-06-24"/>
    <n v="41"/>
    <n v="44"/>
    <s v="CHITTAGONG"/>
    <s v="FOB"/>
    <x v="0"/>
    <n v="1"/>
    <s v="BMOU3018540"/>
    <s v="TRUCK"/>
    <s v="GDYNIA"/>
    <s v="1"/>
    <s v="43189/2015/5"/>
    <n v="54"/>
    <s v="AW16"/>
    <s v="SAILOR MOON CLOTHING LTD (AGENT)"/>
    <s v="CONSOLIDATION"/>
    <m/>
    <n v="1"/>
    <n v="1614"/>
    <n v="0"/>
    <n v="1"/>
    <n v="0"/>
    <x v="2"/>
    <n v="25782"/>
    <n v="40.520000000000003"/>
    <x v="1"/>
    <n v="21.1"/>
    <n v="19.399999999999999"/>
    <x v="2"/>
    <x v="2"/>
  </r>
  <r>
    <s v="2016-05-11"/>
    <s v="2016-06-21"/>
    <s v="2016-06-24"/>
    <s v="2016-06-24"/>
    <n v="41"/>
    <n v="44"/>
    <s v="CHITTAGONG"/>
    <s v="FOB"/>
    <x v="0"/>
    <n v="1"/>
    <m/>
    <s v="TRUCK"/>
    <s v="GDYNIA"/>
    <s v="1"/>
    <s v="43192/2015/1"/>
    <n v="54"/>
    <s v="AW16"/>
    <s v="INNOVATION DESIGN (AGENT)"/>
    <s v="CONSOLIDATION"/>
    <m/>
    <n v="1"/>
    <n v="465"/>
    <m/>
    <m/>
    <m/>
    <x v="0"/>
    <n v="9471"/>
    <n v="12.46"/>
    <x v="1"/>
    <n v="6.5"/>
    <n v="6"/>
    <x v="1"/>
    <x v="1"/>
  </r>
  <r>
    <s v="2016-05-11"/>
    <s v="2016-06-21"/>
    <s v="2016-06-24"/>
    <s v="2016-06-24"/>
    <n v="41"/>
    <n v="44"/>
    <s v="CHITTAGONG"/>
    <s v="FOB"/>
    <x v="0"/>
    <n v="1"/>
    <s v="DRYU9010640"/>
    <s v="TRUCK"/>
    <s v="GDYNIA"/>
    <s v="1"/>
    <s v="42575/2015/6"/>
    <n v="54"/>
    <s v="AW16"/>
    <s v="PADMA SATEL ARAB"/>
    <s v="CONSOLIDATION"/>
    <m/>
    <n v="1"/>
    <n v="788"/>
    <n v="0"/>
    <n v="0"/>
    <n v="1"/>
    <x v="0"/>
    <n v="10810"/>
    <n v="18.16"/>
    <x v="1"/>
    <n v="9.4"/>
    <n v="8.6999999999999993"/>
    <x v="1"/>
    <x v="1"/>
  </r>
  <r>
    <s v="2016-05-11"/>
    <s v="2016-06-21"/>
    <s v="2016-06-24"/>
    <s v="2016-06-24"/>
    <n v="41"/>
    <n v="44"/>
    <s v="CHITTAGONG"/>
    <s v="FOB"/>
    <x v="0"/>
    <n v="1"/>
    <m/>
    <s v="TRUCK"/>
    <s v="GDYNIA"/>
    <s v="1"/>
    <s v="43185/2015/5"/>
    <n v="54"/>
    <s v="AW16"/>
    <s v="ASROTEX"/>
    <s v="CONSOLIDATION"/>
    <m/>
    <n v="1"/>
    <n v="1912"/>
    <m/>
    <m/>
    <m/>
    <x v="0"/>
    <n v="41052"/>
    <n v="29.1"/>
    <x v="1"/>
    <n v="15.1"/>
    <n v="14"/>
    <x v="2"/>
    <x v="2"/>
  </r>
  <r>
    <s v="2016-05-11"/>
    <s v="2016-06-21"/>
    <s v="2016-06-24"/>
    <s v="2016-06-24"/>
    <n v="41"/>
    <n v="44"/>
    <s v="CHITTAGONG"/>
    <s v="FOB"/>
    <x v="0"/>
    <n v="1"/>
    <m/>
    <s v="TRUCK"/>
    <s v="GDYNIA"/>
    <s v="1"/>
    <s v="43188/2015/6"/>
    <n v="54"/>
    <s v="AW16"/>
    <s v="FASHION WEAR INT'L (AGENT)"/>
    <s v="CONSOLIDATION"/>
    <m/>
    <n v="1"/>
    <n v="1254"/>
    <m/>
    <m/>
    <m/>
    <x v="0"/>
    <n v="27907"/>
    <n v="19.91"/>
    <x v="1"/>
    <n v="10.4"/>
    <n v="9.6"/>
    <x v="1"/>
    <x v="1"/>
  </r>
  <r>
    <s v="2016-05-11"/>
    <s v="2016-06-21"/>
    <s v="2016-06-24"/>
    <s v="2016-06-24"/>
    <n v="41"/>
    <n v="44"/>
    <s v="CHITTAGONG"/>
    <s v="FOB"/>
    <x v="0"/>
    <n v="1"/>
    <m/>
    <s v="TRUCK"/>
    <s v="GDYNIA"/>
    <s v="1"/>
    <s v="697/2016/5"/>
    <n v="54"/>
    <s v="AW16"/>
    <s v="TEXZAM INTERNATIONAL (AGENT)"/>
    <s v="CONSOLIDATION"/>
    <m/>
    <n v="1"/>
    <n v="271"/>
    <m/>
    <m/>
    <m/>
    <x v="0"/>
    <n v="4080"/>
    <n v="2.42"/>
    <x v="1"/>
    <n v="1.3"/>
    <n v="1.2"/>
    <x v="1"/>
    <x v="1"/>
  </r>
  <r>
    <s v="2016-05-12"/>
    <s v="2016-06-10"/>
    <s v="2016-06-15"/>
    <s v="2016-06-15"/>
    <n v="29"/>
    <n v="34"/>
    <s v="YANTIAN"/>
    <s v="FOB"/>
    <x v="0"/>
    <n v="0"/>
    <s v="MSKU5025835,MSKU6302641"/>
    <s v="RAILWAY"/>
    <s v="GDAŃSK"/>
    <s v="1"/>
    <s v="8298/2016/1"/>
    <n v="51"/>
    <s v="AW16"/>
    <s v="EASTERN CHARM LIMITD"/>
    <s v="FCL"/>
    <m/>
    <n v="1"/>
    <n v="1722"/>
    <n v="1"/>
    <n v="1"/>
    <n v="0"/>
    <x v="1"/>
    <n v="18320"/>
    <n v="78.319999999999993"/>
    <x v="0"/>
    <n v="40.700000000000003"/>
    <n v="37.6"/>
    <x v="0"/>
    <x v="0"/>
  </r>
  <r>
    <s v="2016-05-12"/>
    <s v="2016-06-15"/>
    <s v="2016-06-21"/>
    <s v="2016-06-21"/>
    <n v="34"/>
    <n v="40"/>
    <s v="XIAMEN"/>
    <s v="FOB"/>
    <x v="0"/>
    <n v="0"/>
    <s v="MAEU6111591,MSKU6445658"/>
    <s v="RAILWAY"/>
    <s v="GDAŃSK"/>
    <s v="1"/>
    <s v="278/2016/6"/>
    <n v="54"/>
    <s v="AW16"/>
    <s v="XIAMEN KINGLAND"/>
    <s v="FCL"/>
    <m/>
    <n v="1"/>
    <n v="1510"/>
    <n v="0"/>
    <n v="2"/>
    <n v="0"/>
    <x v="0"/>
    <n v="22192"/>
    <n v="95.06"/>
    <x v="0"/>
    <n v="49.4"/>
    <n v="45.6"/>
    <x v="0"/>
    <x v="0"/>
  </r>
  <r>
    <s v="2016-05-12"/>
    <s v="2016-06-27"/>
    <s v="2016-07-01"/>
    <s v="2016-07-01"/>
    <n v="46"/>
    <n v="50"/>
    <s v="SHANGHAI"/>
    <s v="FOB"/>
    <x v="0"/>
    <n v="0"/>
    <s v="TTNU4167566"/>
    <s v="RAILWAY"/>
    <s v="GDAŃSK"/>
    <s v="1"/>
    <s v="285/2016/1"/>
    <n v="54"/>
    <s v="AW16"/>
    <s v="JIANGSU SAINTEK"/>
    <s v="FCL"/>
    <m/>
    <n v="1"/>
    <n v="660"/>
    <n v="0"/>
    <n v="1"/>
    <n v="0"/>
    <x v="2"/>
    <n v="7810"/>
    <n v="50"/>
    <x v="0"/>
    <n v="26"/>
    <n v="24"/>
    <x v="2"/>
    <x v="2"/>
  </r>
  <r>
    <s v="2016-05-13"/>
    <s v="2016-06-20"/>
    <s v="2016-06-24"/>
    <s v="2016-06-24"/>
    <n v="38"/>
    <n v="42"/>
    <s v="SHANGHAI"/>
    <s v="FOB"/>
    <x v="0"/>
    <n v="0"/>
    <s v="BSIU4053639,HLBU1409560"/>
    <s v="RAILWAY"/>
    <s v="GDAŃSK"/>
    <s v="1"/>
    <s v="275/2016/6"/>
    <n v="54"/>
    <s v="AW16"/>
    <s v="SUMEC TEXTILE"/>
    <s v="FCL"/>
    <m/>
    <n v="1"/>
    <n v="1478"/>
    <n v="0"/>
    <n v="2"/>
    <n v="0"/>
    <x v="0"/>
    <n v="15501"/>
    <n v="89.05"/>
    <x v="0"/>
    <n v="46.3"/>
    <n v="42.7"/>
    <x v="0"/>
    <x v="0"/>
  </r>
  <r>
    <s v="2016-05-14"/>
    <s v="2016-05-16"/>
    <s v="2016-05-23"/>
    <s v="2016-05-23"/>
    <n v="2"/>
    <n v="9"/>
    <s v="ŁÓDŹ"/>
    <s v="DDU"/>
    <x v="1"/>
    <n v="1"/>
    <s v="AIR"/>
    <s v="TRUCK"/>
    <s v="WARSZAWA"/>
    <s v="1"/>
    <s v="20214/2015/12"/>
    <n v="54"/>
    <s v="SS16"/>
    <s v="LICHEE APPAREL (AGENT)"/>
    <s v="AIR"/>
    <n v="1"/>
    <m/>
    <n v="598"/>
    <n v="0"/>
    <n v="0"/>
    <n v="0"/>
    <x v="0"/>
    <n v="11198"/>
    <m/>
    <x v="2"/>
    <n v="0"/>
    <n v="0"/>
    <x v="1"/>
    <x v="1"/>
  </r>
  <r>
    <s v="2016-05-14"/>
    <s v="2016-06-16"/>
    <s v="2016-06-23"/>
    <s v="2016-06-23"/>
    <n v="33"/>
    <n v="40"/>
    <s v="SHANGHAI"/>
    <s v="FOB"/>
    <x v="0"/>
    <n v="1"/>
    <s v="LCL"/>
    <s v="TRUCK"/>
    <s v="GDAŃSK"/>
    <s v="1"/>
    <s v="1071/2016/5"/>
    <n v="52"/>
    <s v="AW16"/>
    <s v="ZHENJIANG S&amp;C"/>
    <s v="LCL"/>
    <m/>
    <n v="1"/>
    <n v="280"/>
    <n v="0"/>
    <n v="0"/>
    <n v="0"/>
    <x v="0"/>
    <n v="4200"/>
    <n v="2.72"/>
    <x v="0"/>
    <n v="1.4"/>
    <n v="1.3"/>
    <x v="1"/>
    <x v="1"/>
  </r>
  <r>
    <s v="2016-05-14"/>
    <s v="2016-06-16"/>
    <s v="2016-06-23"/>
    <s v="2016-06-23"/>
    <n v="33"/>
    <n v="40"/>
    <s v="SHANGHAI"/>
    <s v="FOB"/>
    <x v="0"/>
    <n v="1"/>
    <s v="LCL"/>
    <s v="TRUCK"/>
    <s v="GDAŃSK"/>
    <s v="1"/>
    <s v="687/2016/1"/>
    <n v="54"/>
    <s v="AW16"/>
    <s v="ANHUI TECHNOLOGY I/E"/>
    <s v="LCL"/>
    <m/>
    <n v="1"/>
    <n v="301"/>
    <n v="0"/>
    <n v="0"/>
    <n v="0"/>
    <x v="0"/>
    <n v="2501"/>
    <n v="3.43"/>
    <x v="0"/>
    <n v="1.8"/>
    <n v="1.6"/>
    <x v="1"/>
    <x v="1"/>
  </r>
  <r>
    <s v="2016-05-14"/>
    <s v="2016-06-21"/>
    <s v="2016-06-27"/>
    <s v="2016-06-27"/>
    <n v="38"/>
    <n v="44"/>
    <s v="CHITTAGONG"/>
    <s v="FOB"/>
    <x v="0"/>
    <n v="0"/>
    <s v="TCNU7360494"/>
    <s v="RAILWAY"/>
    <s v="GDYNIA"/>
    <s v="1"/>
    <s v="571/2016/6"/>
    <n v="54"/>
    <s v="AW16"/>
    <s v="FASHIONTEX (AGENT)"/>
    <s v="FCL"/>
    <m/>
    <n v="1"/>
    <n v="2535"/>
    <n v="0"/>
    <n v="0"/>
    <n v="1"/>
    <x v="0"/>
    <n v="55344"/>
    <n v="69.900000000000006"/>
    <x v="1"/>
    <n v="36.299999999999997"/>
    <n v="33.6"/>
    <x v="0"/>
    <x v="0"/>
  </r>
  <r>
    <s v="2016-05-14"/>
    <s v="2016-06-21"/>
    <s v="2016-06-27"/>
    <s v="2016-06-27"/>
    <n v="38"/>
    <n v="44"/>
    <s v="CHITTAGONG"/>
    <s v="FOB"/>
    <x v="0"/>
    <n v="1"/>
    <s v="HLXU3260390"/>
    <s v="RAILWAY"/>
    <s v="GDYNIA"/>
    <s v="1"/>
    <s v="43188/2015/8"/>
    <n v="54"/>
    <s v="AW16"/>
    <s v="FASHION WEAR INT'L (AGENT)"/>
    <s v="CONSOLIDATION"/>
    <m/>
    <n v="1"/>
    <n v="622"/>
    <n v="1"/>
    <n v="0"/>
    <n v="0"/>
    <x v="1"/>
    <n v="14486"/>
    <n v="11.27"/>
    <x v="1"/>
    <n v="5.9"/>
    <n v="5.4"/>
    <x v="1"/>
    <x v="1"/>
  </r>
  <r>
    <s v="2016-05-14"/>
    <s v="2016-06-21"/>
    <s v="2016-06-27"/>
    <s v="2016-06-27"/>
    <n v="38"/>
    <n v="44"/>
    <s v="CHITTAGONG"/>
    <s v="FOB"/>
    <x v="0"/>
    <n v="1"/>
    <m/>
    <s v="RAILWAY"/>
    <s v="GDYNIA"/>
    <s v="1"/>
    <s v="43192/2015/11"/>
    <n v="54"/>
    <s v="AW16"/>
    <s v="INNOVATION DESIGN (AGENT)"/>
    <s v="CONSOLIDATION"/>
    <m/>
    <n v="1"/>
    <n v="531"/>
    <m/>
    <m/>
    <m/>
    <x v="0"/>
    <n v="10946"/>
    <n v="16.989999999999998"/>
    <x v="1"/>
    <n v="8.8000000000000007"/>
    <n v="8.1999999999999993"/>
    <x v="1"/>
    <x v="1"/>
  </r>
  <r>
    <s v="2016-05-14"/>
    <s v="2016-06-21"/>
    <s v="2016-06-27"/>
    <s v="2016-06-27"/>
    <n v="38"/>
    <n v="44"/>
    <s v="CHITTAGONG"/>
    <s v="FOB"/>
    <x v="0"/>
    <n v="1"/>
    <s v="QCLU4550130"/>
    <s v="RAILWAY"/>
    <s v="GDYNIA"/>
    <s v="1"/>
    <s v="43189/2015/6"/>
    <n v="54"/>
    <s v="AW16"/>
    <s v="SAILOR MOON CLOTHING LTD (AGENT)"/>
    <s v="CONSOLIDATION"/>
    <m/>
    <n v="1"/>
    <n v="789"/>
    <n v="0"/>
    <n v="0"/>
    <n v="1"/>
    <x v="0"/>
    <n v="11233"/>
    <n v="29.04"/>
    <x v="1"/>
    <n v="15.1"/>
    <n v="13.9"/>
    <x v="2"/>
    <x v="1"/>
  </r>
  <r>
    <s v="2016-05-14"/>
    <s v="2016-06-21"/>
    <s v="2016-06-27"/>
    <s v="2016-06-27"/>
    <n v="38"/>
    <n v="44"/>
    <s v="CHITTAGONG"/>
    <s v="FOB"/>
    <x v="0"/>
    <n v="1"/>
    <m/>
    <s v="RAILWAY"/>
    <s v="GDYNIA"/>
    <s v="1"/>
    <s v="574/2016/14"/>
    <n v="54"/>
    <s v="AW16"/>
    <s v="TRANSFIGURE CLOTHING (AGENT)"/>
    <s v="CONSOLIDATION"/>
    <m/>
    <n v="1"/>
    <n v="3070"/>
    <m/>
    <m/>
    <m/>
    <x v="0"/>
    <n v="62448"/>
    <n v="36.26"/>
    <x v="1"/>
    <n v="18.899999999999999"/>
    <n v="17.399999999999999"/>
    <x v="2"/>
    <x v="2"/>
  </r>
  <r>
    <s v="2016-05-14"/>
    <s v="2016-06-21"/>
    <s v="2016-06-27"/>
    <s v="2016-06-27"/>
    <n v="38"/>
    <n v="44"/>
    <s v="CHITTAGONG"/>
    <s v="FOB"/>
    <x v="0"/>
    <n v="1"/>
    <s v="TCLU8083150"/>
    <s v="RAILWAY"/>
    <s v="GDYNIA"/>
    <s v="1"/>
    <s v="43192/2015/10"/>
    <n v="54"/>
    <s v="AW16"/>
    <s v="INNOVATION DESIGN (AGENT)"/>
    <s v="CONSOLIDATION"/>
    <m/>
    <n v="1"/>
    <n v="1938"/>
    <n v="0"/>
    <n v="0"/>
    <n v="1"/>
    <x v="0"/>
    <n v="37107"/>
    <n v="41.8"/>
    <x v="1"/>
    <n v="21.7"/>
    <n v="20.100000000000001"/>
    <x v="2"/>
    <x v="2"/>
  </r>
  <r>
    <s v="2016-05-14"/>
    <s v="2016-06-21"/>
    <s v="2016-06-27"/>
    <s v="2016-06-27"/>
    <n v="38"/>
    <n v="44"/>
    <s v="CHITTAGONG"/>
    <s v="FOB"/>
    <x v="0"/>
    <n v="1"/>
    <m/>
    <s v="RAILWAY"/>
    <s v="GDYNIA"/>
    <s v="1"/>
    <s v="43192/2015/9"/>
    <n v="54"/>
    <s v="AW16"/>
    <s v="INNOVATION DESIGN (AGENT)"/>
    <s v="CONSOLIDATION"/>
    <m/>
    <n v="1"/>
    <n v="566"/>
    <m/>
    <m/>
    <m/>
    <x v="0"/>
    <n v="11879"/>
    <n v="13.01"/>
    <x v="1"/>
    <n v="6.8"/>
    <n v="6.2"/>
    <x v="1"/>
    <x v="1"/>
  </r>
  <r>
    <s v="2016-05-14"/>
    <s v="2016-06-21"/>
    <s v="2016-06-27"/>
    <s v="2016-06-27"/>
    <n v="38"/>
    <n v="44"/>
    <s v="CHITTAGONG"/>
    <s v="FOB"/>
    <x v="0"/>
    <n v="1"/>
    <m/>
    <s v="RAILWAY"/>
    <s v="GDYNIA"/>
    <s v="1"/>
    <s v="62092/AW16/2"/>
    <n v="52"/>
    <s v="AW16"/>
    <s v="TRANSFIGURE CLOTHING (AGENT)"/>
    <s v="CONSOLIDATION"/>
    <m/>
    <n v="1"/>
    <n v="632"/>
    <m/>
    <m/>
    <m/>
    <x v="0"/>
    <n v="15755"/>
    <n v="12.42"/>
    <x v="1"/>
    <n v="6.5"/>
    <n v="6"/>
    <x v="1"/>
    <x v="1"/>
  </r>
  <r>
    <s v="2016-05-15"/>
    <s v="2016-05-16"/>
    <s v="2016-06-07"/>
    <s v="2016-06-07"/>
    <n v="1"/>
    <n v="23"/>
    <s v="ŁÓDŹ"/>
    <s v="DDU"/>
    <x v="1"/>
    <n v="1"/>
    <s v="AIR"/>
    <s v="TRUCK"/>
    <s v="FRANKFURT"/>
    <s v="1"/>
    <s v="20231/2015/24"/>
    <n v="54"/>
    <s v="SS16"/>
    <s v="SHUDDHO MODEHAUS (AGENT)"/>
    <s v="AIR"/>
    <n v="1"/>
    <m/>
    <n v="971"/>
    <n v="0"/>
    <n v="0"/>
    <n v="0"/>
    <x v="0"/>
    <n v="14876"/>
    <n v="19.16"/>
    <x v="1"/>
    <n v="10"/>
    <n v="9.1999999999999993"/>
    <x v="1"/>
    <x v="1"/>
  </r>
  <r>
    <s v="2016-05-15"/>
    <s v="2016-06-05"/>
    <s v="2016-06-15"/>
    <s v="2016-06-15"/>
    <n v="21"/>
    <n v="31"/>
    <s v="TUTICORIN"/>
    <s v="FOB"/>
    <x v="0"/>
    <n v="1"/>
    <s v="MRKU3894210"/>
    <s v="TRUCK"/>
    <s v="HAMBURG"/>
    <s v="1"/>
    <s v="43183/2015/1"/>
    <n v="54"/>
    <s v="AW16"/>
    <s v="KARTHIKAI TEXTILE"/>
    <s v="CONSOLIDATION"/>
    <m/>
    <n v="1"/>
    <n v="858"/>
    <n v="0"/>
    <n v="0"/>
    <n v="1"/>
    <x v="0"/>
    <n v="19530"/>
    <n v="21.96"/>
    <x v="2"/>
    <n v="11.4"/>
    <n v="10.5"/>
    <x v="1"/>
    <x v="1"/>
  </r>
  <r>
    <s v="2016-05-15"/>
    <s v="2016-06-05"/>
    <s v="2016-06-15"/>
    <s v="2016-06-15"/>
    <n v="21"/>
    <n v="31"/>
    <s v="TUTICORIN"/>
    <s v="FOB"/>
    <x v="0"/>
    <n v="1"/>
    <m/>
    <s v="TRUCK"/>
    <s v="HAMBURG"/>
    <s v="1"/>
    <s v="569/2016/4"/>
    <n v="54"/>
    <s v="AW16"/>
    <s v="SANTEX INC"/>
    <s v="CONSOLIDATION"/>
    <m/>
    <n v="1"/>
    <n v="1135"/>
    <m/>
    <m/>
    <m/>
    <x v="0"/>
    <n v="22112"/>
    <n v="24.34"/>
    <x v="2"/>
    <n v="12.7"/>
    <n v="11.7"/>
    <x v="1"/>
    <x v="1"/>
  </r>
  <r>
    <s v="2016-05-15"/>
    <s v="2016-06-05"/>
    <s v="2016-06-15"/>
    <s v="2016-06-15"/>
    <n v="21"/>
    <n v="31"/>
    <s v="TUTICORIN"/>
    <s v="FOB"/>
    <x v="0"/>
    <n v="1"/>
    <m/>
    <s v="TRUCK"/>
    <s v="HAMBURG"/>
    <s v="1"/>
    <s v="716/2016/6"/>
    <n v="54"/>
    <s v="AW16"/>
    <s v="LICHEE APPAREL (AGENT)"/>
    <s v="CONSOLIDATION"/>
    <m/>
    <n v="1"/>
    <n v="230"/>
    <m/>
    <m/>
    <m/>
    <x v="0"/>
    <n v="4801"/>
    <n v="4.17"/>
    <x v="2"/>
    <n v="2.2000000000000002"/>
    <n v="2"/>
    <x v="1"/>
    <x v="1"/>
  </r>
  <r>
    <s v="2016-05-16"/>
    <s v="2016-06-16"/>
    <s v="2016-06-21"/>
    <s v="2016-06-21"/>
    <n v="31"/>
    <n v="36"/>
    <s v="NINGBO"/>
    <s v="FOB"/>
    <x v="0"/>
    <n v="0"/>
    <s v="GATU8545710,MIEU0026863,MRKU4378116,PONU8079331"/>
    <s v="RAILWAY"/>
    <s v="GDAŃSK"/>
    <s v="1"/>
    <s v="62103/AW16/1"/>
    <n v="52"/>
    <s v="AW16"/>
    <s v="NINGBO MIAORUI"/>
    <s v="FCL"/>
    <m/>
    <n v="1"/>
    <n v="5794"/>
    <n v="0"/>
    <n v="0"/>
    <n v="4"/>
    <x v="0"/>
    <n v="109159"/>
    <n v="242.96"/>
    <x v="0"/>
    <n v="126.3"/>
    <n v="116.6"/>
    <x v="3"/>
    <x v="3"/>
  </r>
  <r>
    <s v="2016-05-16"/>
    <s v="2016-06-16"/>
    <s v="2016-06-22"/>
    <s v="2016-06-22"/>
    <n v="31"/>
    <n v="37"/>
    <s v="NINGBO"/>
    <s v="FOB"/>
    <x v="0"/>
    <n v="0"/>
    <s v="MRKU0978410,MRKU3230274,MSKU0436371,MSKU9596555,MSKU9829580"/>
    <s v="RAILWAY"/>
    <s v="GDAŃSK"/>
    <s v="1"/>
    <s v="577/2016/8"/>
    <n v="54"/>
    <s v="AW16"/>
    <s v="NINGBO MIAORUI"/>
    <s v="FCL"/>
    <m/>
    <n v="1"/>
    <n v="4843"/>
    <n v="0"/>
    <n v="1"/>
    <n v="4"/>
    <x v="2"/>
    <n v="78668"/>
    <n v="293.83"/>
    <x v="0"/>
    <n v="152.80000000000001"/>
    <n v="141"/>
    <x v="3"/>
    <x v="3"/>
  </r>
  <r>
    <s v="2016-05-16"/>
    <s v="2016-06-16"/>
    <s v="2016-06-22"/>
    <s v="2016-06-22"/>
    <n v="31"/>
    <n v="37"/>
    <s v="NINGBO"/>
    <s v="FOB"/>
    <x v="0"/>
    <n v="0"/>
    <s v="MRKU2267140,MSKU6378668"/>
    <s v="RAILWAY"/>
    <s v="GDAŃSK"/>
    <s v="1"/>
    <s v="707/2016/1"/>
    <n v="54"/>
    <s v="AW16"/>
    <s v="SHAOXING GOLDEN WAVE"/>
    <s v="FCL"/>
    <m/>
    <n v="1"/>
    <n v="3194"/>
    <n v="0"/>
    <n v="1"/>
    <n v="1"/>
    <x v="2"/>
    <n v="60514"/>
    <n v="113.88"/>
    <x v="0"/>
    <n v="59.2"/>
    <n v="54.7"/>
    <x v="3"/>
    <x v="0"/>
  </r>
  <r>
    <s v="2016-05-16"/>
    <s v="2016-06-16"/>
    <s v="2016-06-22"/>
    <s v="2016-06-22"/>
    <n v="31"/>
    <n v="37"/>
    <s v="NINGBO"/>
    <s v="FOB"/>
    <x v="0"/>
    <n v="0"/>
    <s v="MRKU4392454,MSKU9692121,PONU7412005"/>
    <s v="TRUCK"/>
    <s v="GDAŃSK"/>
    <s v="1"/>
    <s v="577/2016/7"/>
    <n v="54"/>
    <s v="AW16"/>
    <s v="NINGBO MIAORUI"/>
    <s v="FCL"/>
    <m/>
    <n v="1"/>
    <n v="3558"/>
    <n v="0"/>
    <n v="0"/>
    <n v="3"/>
    <x v="0"/>
    <n v="73999"/>
    <n v="191.66"/>
    <x v="0"/>
    <n v="99.7"/>
    <n v="92"/>
    <x v="3"/>
    <x v="3"/>
  </r>
  <r>
    <s v="2016-05-16"/>
    <s v="2016-06-16"/>
    <s v="2016-06-23"/>
    <s v="2016-06-23"/>
    <n v="31"/>
    <n v="38"/>
    <s v="NINGBO"/>
    <s v="FOB"/>
    <x v="0"/>
    <n v="0"/>
    <s v="MSKU0343896,MSKU1054584"/>
    <s v="TRUCK"/>
    <s v="GDAŃSK"/>
    <s v="1"/>
    <s v="61863/AW16/1"/>
    <n v="54"/>
    <s v="AW16"/>
    <s v="NINGBO JAGOO TRADING"/>
    <s v="FCL"/>
    <m/>
    <n v="1"/>
    <n v="1758"/>
    <n v="0"/>
    <n v="0"/>
    <n v="2"/>
    <x v="0"/>
    <n v="23384"/>
    <n v="122.3"/>
    <x v="0"/>
    <n v="63.6"/>
    <n v="58.7"/>
    <x v="3"/>
    <x v="3"/>
  </r>
  <r>
    <s v="2016-05-16"/>
    <s v="2016-06-21"/>
    <s v="2016-06-24"/>
    <s v="2016-06-24"/>
    <n v="36"/>
    <n v="39"/>
    <s v="TUTICORIN"/>
    <s v="FOB"/>
    <x v="0"/>
    <n v="0"/>
    <s v="HLXU1160710"/>
    <s v="TRUCK"/>
    <s v="GDYNIA"/>
    <s v="1"/>
    <s v="43190/2015/6"/>
    <n v="54"/>
    <s v="AW16"/>
    <s v="BLOOM CLOTHING CO. (AGENT)"/>
    <s v="FCL"/>
    <m/>
    <n v="1"/>
    <n v="830"/>
    <n v="1"/>
    <n v="0"/>
    <n v="0"/>
    <x v="1"/>
    <n v="14786"/>
    <n v="23.73"/>
    <x v="2"/>
    <n v="12.3"/>
    <n v="11.4"/>
    <x v="1"/>
    <x v="1"/>
  </r>
  <r>
    <s v="2016-05-18"/>
    <s v="2016-06-16"/>
    <s v="2016-06-24"/>
    <s v="2016-06-24"/>
    <n v="29"/>
    <n v="37"/>
    <s v="SHENZHEN"/>
    <s v="FOB"/>
    <x v="0"/>
    <n v="0"/>
    <s v="CLHU4521610"/>
    <s v="TRUCK"/>
    <s v="GDAŃSK"/>
    <s v="1"/>
    <s v="7536/2016/1"/>
    <n v="51"/>
    <s v="AW16"/>
    <s v="YONGXINGLONG CHILDRE"/>
    <s v="FCL"/>
    <m/>
    <n v="1"/>
    <n v="2497"/>
    <n v="1"/>
    <n v="0"/>
    <n v="0"/>
    <x v="1"/>
    <n v="21200"/>
    <n v="33.26"/>
    <x v="0"/>
    <n v="17.3"/>
    <n v="16"/>
    <x v="2"/>
    <x v="2"/>
  </r>
  <r>
    <s v="2016-05-18"/>
    <s v="2016-06-27"/>
    <s v="2016-06-30"/>
    <s v="2016-06-30"/>
    <n v="40"/>
    <n v="43"/>
    <s v="XIAMEN"/>
    <s v="FOB"/>
    <x v="0"/>
    <n v="0"/>
    <s v="HLXU6414062"/>
    <s v="TRUCK"/>
    <s v="GDAŃSK"/>
    <s v="1"/>
    <s v="7533/2016/1"/>
    <n v="54"/>
    <s v="AW16"/>
    <s v="QUANZHOU HONGTU"/>
    <s v="FCL"/>
    <m/>
    <n v="1"/>
    <n v="2139"/>
    <n v="0"/>
    <n v="0"/>
    <n v="1"/>
    <x v="0"/>
    <n v="24019"/>
    <n v="39.01"/>
    <x v="0"/>
    <n v="20.3"/>
    <n v="18.7"/>
    <x v="2"/>
    <x v="2"/>
  </r>
  <r>
    <s v="2016-05-18"/>
    <s v="2016-06-27"/>
    <s v="2016-06-30"/>
    <s v="2016-06-30"/>
    <n v="40"/>
    <n v="43"/>
    <s v="XIAMEN"/>
    <s v="FOB"/>
    <x v="0"/>
    <n v="1"/>
    <s v="HLXU8300984"/>
    <s v="TRUCK"/>
    <s v="GDAŃSK"/>
    <s v="1"/>
    <s v="2581/2016/1"/>
    <n v="52"/>
    <s v="AW16"/>
    <s v="XIAMEN KINGLAND"/>
    <s v="FCL"/>
    <m/>
    <n v="1"/>
    <n v="43"/>
    <n v="0"/>
    <n v="0"/>
    <n v="1"/>
    <x v="0"/>
    <n v="4300"/>
    <n v="3.86"/>
    <x v="0"/>
    <n v="2"/>
    <n v="1.9"/>
    <x v="1"/>
    <x v="1"/>
  </r>
  <r>
    <s v="2016-05-18"/>
    <s v="2016-06-27"/>
    <s v="2016-06-30"/>
    <s v="2016-06-30"/>
    <n v="40"/>
    <n v="43"/>
    <s v="XIAMEN"/>
    <s v="FOB"/>
    <x v="0"/>
    <n v="1"/>
    <s v="HLXU8300984,TCNU7549220"/>
    <s v="TRUCK"/>
    <s v="GDAŃSK"/>
    <s v="1"/>
    <s v="278/2016/7"/>
    <n v="54"/>
    <s v="AW16"/>
    <s v="XIAMEN KINGLAND"/>
    <s v="FCL"/>
    <m/>
    <n v="1"/>
    <n v="1285"/>
    <n v="0"/>
    <n v="0"/>
    <n v="2"/>
    <x v="0"/>
    <n v="14851"/>
    <n v="62.64"/>
    <x v="0"/>
    <n v="32.6"/>
    <n v="30.1"/>
    <x v="0"/>
    <x v="0"/>
  </r>
  <r>
    <s v="2016-05-18"/>
    <s v="2016-06-27"/>
    <s v="2016-07-01"/>
    <s v="2016-07-01"/>
    <n v="40"/>
    <n v="44"/>
    <s v="XIAMEN"/>
    <s v="FOB"/>
    <x v="0"/>
    <n v="0"/>
    <s v="HLBU1057725"/>
    <s v="RAILWAY"/>
    <s v="GDAŃSK"/>
    <s v="1"/>
    <s v="1037/2016/4"/>
    <n v="54"/>
    <s v="AW16"/>
    <s v="QUANZHOU CEREALS O&amp;F"/>
    <s v="FCL"/>
    <m/>
    <n v="1"/>
    <n v="1606"/>
    <n v="0"/>
    <n v="1"/>
    <n v="0"/>
    <x v="2"/>
    <n v="34774"/>
    <n v="46.09"/>
    <x v="0"/>
    <n v="24"/>
    <n v="22.1"/>
    <x v="2"/>
    <x v="2"/>
  </r>
  <r>
    <s v="2016-05-18"/>
    <s v="2016-06-27"/>
    <s v="2016-07-01"/>
    <s v="2016-07-01"/>
    <n v="40"/>
    <n v="44"/>
    <s v="XIAMEN"/>
    <s v="FOB"/>
    <x v="0"/>
    <n v="0"/>
    <s v="HLXU6226110"/>
    <s v="RAILWAY"/>
    <s v="GDAŃSK"/>
    <s v="1"/>
    <s v="43196/2015/1"/>
    <n v="54"/>
    <s v="AW16"/>
    <s v="FUJIAN GREEN GROUP"/>
    <s v="FCL"/>
    <m/>
    <n v="1"/>
    <n v="2857"/>
    <n v="0"/>
    <n v="0"/>
    <n v="1"/>
    <x v="0"/>
    <n v="53202"/>
    <n v="46.48"/>
    <x v="0"/>
    <n v="24.2"/>
    <n v="22.3"/>
    <x v="2"/>
    <x v="2"/>
  </r>
  <r>
    <s v="2016-05-19"/>
    <s v="2016-05-20"/>
    <s v="2016-05-25"/>
    <s v="2016-05-25"/>
    <n v="1"/>
    <n v="6"/>
    <s v="ŁÓDŹ"/>
    <s v="DDU"/>
    <x v="1"/>
    <n v="1"/>
    <s v="AIR"/>
    <s v="TRUCK"/>
    <s v="FRANKFURT"/>
    <s v="1"/>
    <s v="20467/2015/4"/>
    <n v="54"/>
    <s v="SS16"/>
    <s v="INNOVATION DESIGN (AGENT)"/>
    <s v="AIR"/>
    <n v="1"/>
    <m/>
    <n v="301"/>
    <n v="0"/>
    <n v="0"/>
    <n v="0"/>
    <x v="0"/>
    <n v="5027"/>
    <m/>
    <x v="1"/>
    <n v="0"/>
    <n v="0"/>
    <x v="1"/>
    <x v="1"/>
  </r>
  <r>
    <s v="2016-05-19"/>
    <s v="2016-05-20"/>
    <s v="2016-05-25"/>
    <s v="2016-05-25"/>
    <n v="1"/>
    <n v="6"/>
    <s v="ŁÓDŹ"/>
    <s v="DDU"/>
    <x v="1"/>
    <n v="1"/>
    <s v="AIR"/>
    <s v="TRUCK"/>
    <s v="FRANKFURT"/>
    <s v="1"/>
    <s v="20467/2015/5"/>
    <n v="54"/>
    <s v="SS16"/>
    <s v="INNOVATION DESIGN (AGENT)"/>
    <s v="AIR"/>
    <n v="1"/>
    <m/>
    <n v="261"/>
    <n v="0"/>
    <n v="0"/>
    <n v="0"/>
    <x v="0"/>
    <n v="3820"/>
    <m/>
    <x v="1"/>
    <n v="0"/>
    <n v="0"/>
    <x v="1"/>
    <x v="1"/>
  </r>
  <r>
    <s v="2016-05-20"/>
    <s v="2016-06-16"/>
    <s v="2016-06-21"/>
    <s v="2016-06-21"/>
    <n v="27"/>
    <n v="32"/>
    <s v="NHAVA SHEVA"/>
    <s v="FOB"/>
    <x v="0"/>
    <n v="0"/>
    <s v="MSKU6697691"/>
    <s v="TRUCK"/>
    <s v="HAMBURG"/>
    <s v="1"/>
    <s v="688/2016/1"/>
    <n v="54"/>
    <s v="AW16"/>
    <s v="SANGOTRA FASHIONS"/>
    <s v="FCL"/>
    <m/>
    <n v="1"/>
    <n v="3320"/>
    <n v="0"/>
    <n v="1"/>
    <n v="0"/>
    <x v="2"/>
    <n v="53092"/>
    <n v="55.6"/>
    <x v="2"/>
    <n v="28.9"/>
    <n v="26.7"/>
    <x v="0"/>
    <x v="2"/>
  </r>
  <r>
    <s v="2016-05-20"/>
    <s v="2016-06-27"/>
    <s v="2016-06-30"/>
    <s v="2016-06-30"/>
    <n v="38"/>
    <n v="41"/>
    <s v="SHANGHAI"/>
    <s v="FOB"/>
    <x v="0"/>
    <n v="0"/>
    <s v="ITAU4177635"/>
    <s v="TRUCK"/>
    <s v="GDAŃSK"/>
    <s v="1"/>
    <s v="588/2016/2"/>
    <n v="52"/>
    <s v="AW16"/>
    <s v="BRIGHT SHOW INT.LTD"/>
    <s v="FCL"/>
    <m/>
    <n v="1"/>
    <n v="3531"/>
    <n v="0"/>
    <n v="1"/>
    <n v="0"/>
    <x v="2"/>
    <n v="51730"/>
    <n v="38.450000000000003"/>
    <x v="0"/>
    <n v="20"/>
    <n v="18.5"/>
    <x v="2"/>
    <x v="2"/>
  </r>
  <r>
    <s v="2016-05-20"/>
    <s v="2016-06-27"/>
    <s v="2016-06-30"/>
    <s v="2016-06-30"/>
    <n v="38"/>
    <n v="41"/>
    <s v="SHANGHAI"/>
    <s v="FOB"/>
    <x v="0"/>
    <n v="0"/>
    <s v="ITAU4191865,TRLU4807765"/>
    <s v="TRUCK"/>
    <s v="GDAŃSK"/>
    <s v="1"/>
    <s v="687/2016/2"/>
    <n v="54"/>
    <s v="AW16"/>
    <s v="ANHUI TECHNOLOGY I/E"/>
    <s v="FCL"/>
    <m/>
    <n v="1"/>
    <n v="1412"/>
    <n v="0"/>
    <n v="2"/>
    <n v="0"/>
    <x v="0"/>
    <n v="12699"/>
    <n v="112.03"/>
    <x v="0"/>
    <n v="58.3"/>
    <n v="53.8"/>
    <x v="3"/>
    <x v="0"/>
  </r>
  <r>
    <s v="2016-05-20"/>
    <s v="2016-06-27"/>
    <s v="2016-06-30"/>
    <s v="2016-06-30"/>
    <n v="38"/>
    <n v="41"/>
    <s v="SHANGHAI"/>
    <s v="FOB"/>
    <x v="0"/>
    <n v="0"/>
    <s v="SEGU5632998"/>
    <s v="TRUCK"/>
    <s v="GDAŃSK"/>
    <s v="1"/>
    <s v="280/2016/1"/>
    <n v="54"/>
    <s v="AW16"/>
    <s v="ZHUJI YUANJIN"/>
    <s v="FCL"/>
    <m/>
    <n v="1"/>
    <n v="2820"/>
    <n v="0"/>
    <n v="0"/>
    <n v="1"/>
    <x v="0"/>
    <n v="71413"/>
    <n v="69.11"/>
    <x v="0"/>
    <n v="35.9"/>
    <n v="33.200000000000003"/>
    <x v="0"/>
    <x v="0"/>
  </r>
  <r>
    <s v="2016-05-20"/>
    <s v="2016-06-27"/>
    <s v="2016-06-30"/>
    <s v="2016-06-30"/>
    <n v="38"/>
    <n v="41"/>
    <s v="SHANGHAI"/>
    <s v="FOB"/>
    <x v="0"/>
    <n v="0"/>
    <s v="TCLU4163344"/>
    <s v="TRUCK"/>
    <s v="GDAŃSK"/>
    <s v="1"/>
    <s v="281/2016/1"/>
    <n v="54"/>
    <s v="AW16"/>
    <s v="ZHEJIANG AMP-KINGHON"/>
    <s v="FCL"/>
    <m/>
    <n v="1"/>
    <n v="550"/>
    <n v="0"/>
    <n v="1"/>
    <n v="0"/>
    <x v="2"/>
    <n v="9285"/>
    <n v="50"/>
    <x v="0"/>
    <n v="26"/>
    <n v="24"/>
    <x v="2"/>
    <x v="2"/>
  </r>
  <r>
    <s v="2016-05-20"/>
    <s v="2016-06-27"/>
    <s v="2016-07-01"/>
    <s v="2016-07-01"/>
    <n v="38"/>
    <n v="42"/>
    <s v="SHANGHAI"/>
    <s v="FOB"/>
    <x v="0"/>
    <n v="0"/>
    <s v="CPSU4061814,GATU8420992,HLXU8031930,TTNU5806635"/>
    <s v="RAILWAY"/>
    <s v="GDAŃSK"/>
    <s v="1"/>
    <s v="8343/2016/1"/>
    <n v="51"/>
    <s v="AW16"/>
    <s v="ANHUI TECHNOLOGY I/E"/>
    <s v="FCL"/>
    <m/>
    <n v="1"/>
    <n v="5680"/>
    <n v="0"/>
    <n v="2"/>
    <n v="2"/>
    <x v="0"/>
    <n v="92961"/>
    <n v="232.18"/>
    <x v="0"/>
    <n v="120.7"/>
    <n v="111.4"/>
    <x v="3"/>
    <x v="3"/>
  </r>
  <r>
    <s v="2016-05-20"/>
    <s v="2016-06-27"/>
    <s v="2016-07-01"/>
    <s v="2016-07-01"/>
    <n v="38"/>
    <n v="42"/>
    <s v="SHANGHAI"/>
    <s v="FOB"/>
    <x v="0"/>
    <n v="0"/>
    <s v="HLBU1397047"/>
    <s v="RAILWAY"/>
    <s v="GDAŃSK"/>
    <s v="1"/>
    <s v="287/2016/1"/>
    <n v="54"/>
    <s v="AW16"/>
    <s v="HANGZHOU EAST CO LTD"/>
    <s v="FCL"/>
    <m/>
    <n v="1"/>
    <n v="1770"/>
    <n v="0"/>
    <n v="1"/>
    <n v="0"/>
    <x v="2"/>
    <n v="26124"/>
    <n v="42.47"/>
    <x v="0"/>
    <n v="22.1"/>
    <n v="20.399999999999999"/>
    <x v="2"/>
    <x v="2"/>
  </r>
  <r>
    <s v="2016-05-20"/>
    <s v="2016-06-27"/>
    <s v="2016-07-01"/>
    <s v="2016-07-01"/>
    <n v="38"/>
    <n v="42"/>
    <s v="SHANGHAI"/>
    <s v="FOB"/>
    <x v="0"/>
    <n v="1"/>
    <s v="HLXU5349975"/>
    <s v="RAILWAY"/>
    <s v="GDAŃSK"/>
    <s v="1"/>
    <s v="1071/2016/2"/>
    <n v="52"/>
    <s v="AW16"/>
    <s v="ZHENJIANG S&amp;C"/>
    <s v="CONSOLIDATION"/>
    <m/>
    <n v="1"/>
    <n v="895"/>
    <n v="0"/>
    <n v="1"/>
    <n v="0"/>
    <x v="2"/>
    <n v="11341"/>
    <n v="17.48"/>
    <x v="0"/>
    <n v="9.1"/>
    <n v="8.4"/>
    <x v="1"/>
    <x v="1"/>
  </r>
  <r>
    <s v="2016-05-20"/>
    <s v="2016-06-27"/>
    <s v="2016-07-01"/>
    <s v="2016-07-01"/>
    <n v="38"/>
    <n v="42"/>
    <s v="SHANGHAI"/>
    <s v="FOB"/>
    <x v="0"/>
    <n v="1"/>
    <m/>
    <s v="RAILWAY"/>
    <s v="GDAŃSK"/>
    <s v="1"/>
    <s v="1785/2016/1"/>
    <n v="54"/>
    <s v="AW16"/>
    <s v="EUMETEX COMPANY"/>
    <s v="CONSOLIDATION"/>
    <m/>
    <n v="1"/>
    <n v="258"/>
    <m/>
    <m/>
    <m/>
    <x v="0"/>
    <n v="5032"/>
    <n v="5"/>
    <x v="0"/>
    <n v="2.6"/>
    <n v="2.4"/>
    <x v="1"/>
    <x v="1"/>
  </r>
  <r>
    <s v="2016-05-20"/>
    <s v="2016-06-27"/>
    <s v="2016-07-01"/>
    <s v="2016-07-01"/>
    <n v="38"/>
    <n v="42"/>
    <s v="SHANGHAI"/>
    <s v="FOB"/>
    <x v="0"/>
    <n v="1"/>
    <m/>
    <s v="RAILWAY"/>
    <s v="GDAŃSK"/>
    <s v="1"/>
    <s v="1799/2016/1"/>
    <n v="52"/>
    <s v="AW16"/>
    <s v="HAILI ACCESSORIES"/>
    <s v="CONSOLIDATION"/>
    <m/>
    <n v="1"/>
    <n v="89"/>
    <m/>
    <m/>
    <m/>
    <x v="0"/>
    <n v="10369"/>
    <n v="5.39"/>
    <x v="0"/>
    <n v="2.8"/>
    <n v="2.6"/>
    <x v="1"/>
    <x v="1"/>
  </r>
  <r>
    <s v="2016-05-20"/>
    <s v="2016-06-27"/>
    <s v="2016-07-01"/>
    <s v="2016-07-01"/>
    <n v="38"/>
    <n v="42"/>
    <s v="SHANGHAI"/>
    <s v="FOB"/>
    <x v="0"/>
    <n v="1"/>
    <m/>
    <s v="RAILWAY"/>
    <s v="GDAŃSK"/>
    <s v="1"/>
    <s v="5878/2016/1"/>
    <n v="52"/>
    <s v="AW16"/>
    <s v="SHANGHAI QUEENSHOW"/>
    <s v="CONSOLIDATION"/>
    <m/>
    <n v="1"/>
    <n v="33"/>
    <m/>
    <m/>
    <m/>
    <x v="0"/>
    <n v="1740"/>
    <n v="2.33"/>
    <x v="0"/>
    <n v="1.2"/>
    <n v="1.1000000000000001"/>
    <x v="1"/>
    <x v="1"/>
  </r>
  <r>
    <s v="2016-05-20"/>
    <s v="2016-06-27"/>
    <s v="2016-07-01"/>
    <s v="2016-07-01"/>
    <n v="38"/>
    <n v="42"/>
    <s v="SHANGHAI"/>
    <s v="FOB"/>
    <x v="0"/>
    <n v="1"/>
    <m/>
    <s v="RAILWAY"/>
    <s v="GDAŃSK"/>
    <s v="1"/>
    <s v="6237/2016/1"/>
    <n v="54"/>
    <s v="AW16"/>
    <s v="ANHUI GARMENTS I&amp;E"/>
    <s v="CONSOLIDATION"/>
    <m/>
    <n v="1"/>
    <n v="146"/>
    <m/>
    <m/>
    <m/>
    <x v="0"/>
    <n v="2513"/>
    <n v="5.7"/>
    <x v="0"/>
    <n v="3"/>
    <n v="2.7"/>
    <x v="1"/>
    <x v="1"/>
  </r>
  <r>
    <s v="2016-05-20"/>
    <s v="2016-06-27"/>
    <s v="2016-07-04"/>
    <s v="2016-07-04"/>
    <n v="38"/>
    <n v="45"/>
    <s v="SHANGHAI"/>
    <s v="FOB"/>
    <x v="0"/>
    <n v="0"/>
    <s v="FCIU8544504,HLXU8203670,SEGU5669370,SEGU5669410,TCLU8087540,TCNU9589089"/>
    <s v="RAILWAY"/>
    <s v="GDAŃSK"/>
    <s v="1"/>
    <s v="62805/AW16/2"/>
    <n v="52"/>
    <s v="AW16"/>
    <s v="SUZHOU QINJIAN I/E"/>
    <s v="FCL"/>
    <m/>
    <n v="1"/>
    <n v="20792"/>
    <n v="0"/>
    <n v="0"/>
    <n v="6"/>
    <x v="0"/>
    <n v="393878"/>
    <n v="350.59"/>
    <x v="0"/>
    <n v="182.3"/>
    <n v="168.3"/>
    <x v="3"/>
    <x v="3"/>
  </r>
  <r>
    <s v="2016-05-21"/>
    <s v="2016-05-22"/>
    <s v="2016-05-30"/>
    <s v="2016-05-30"/>
    <n v="1"/>
    <n v="9"/>
    <s v="ŁÓDŹ"/>
    <s v="DDU"/>
    <x v="1"/>
    <n v="1"/>
    <s v="AIR"/>
    <s v="TRUCK"/>
    <s v="FRANKFURT"/>
    <s v="1"/>
    <s v="20808/2015/6"/>
    <n v="54"/>
    <s v="SS16"/>
    <s v="FASHION WEAR INT'L (AGENT)"/>
    <s v="AIR"/>
    <n v="1"/>
    <m/>
    <n v="467"/>
    <n v="0"/>
    <n v="0"/>
    <n v="0"/>
    <x v="0"/>
    <n v="9477"/>
    <n v="9.4700000000000006"/>
    <x v="1"/>
    <n v="4.9000000000000004"/>
    <n v="4.5"/>
    <x v="1"/>
    <x v="1"/>
  </r>
  <r>
    <s v="2016-05-21"/>
    <s v="2016-06-27"/>
    <s v="2016-06-30"/>
    <s v="2016-06-30"/>
    <n v="37"/>
    <n v="40"/>
    <s v="NINGBO"/>
    <s v="FOB"/>
    <x v="0"/>
    <n v="0"/>
    <s v="HLXU1289374"/>
    <s v="TRUCK"/>
    <s v="GDAŃSK"/>
    <s v="1"/>
    <s v="703/2016/5"/>
    <n v="54"/>
    <s v="AW16"/>
    <s v="NINGBO EVERGREEN"/>
    <s v="FCL"/>
    <m/>
    <n v="1"/>
    <n v="724"/>
    <n v="1"/>
    <n v="0"/>
    <n v="0"/>
    <x v="1"/>
    <n v="15040"/>
    <n v="26.35"/>
    <x v="0"/>
    <n v="13.7"/>
    <n v="12.6"/>
    <x v="1"/>
    <x v="1"/>
  </r>
  <r>
    <s v="2016-05-21"/>
    <s v="2016-06-27"/>
    <s v="2016-06-30"/>
    <s v="2016-06-30"/>
    <n v="37"/>
    <n v="40"/>
    <s v="NINGBO"/>
    <s v="FOB"/>
    <x v="0"/>
    <n v="0"/>
    <s v="HLXU5156472"/>
    <s v="TRUCK"/>
    <s v="GDAŃSK"/>
    <s v="1"/>
    <s v="703/2016/2"/>
    <n v="54"/>
    <s v="AW16"/>
    <s v="NINGBO EVERGREEN"/>
    <s v="FCL"/>
    <m/>
    <n v="1"/>
    <n v="1497"/>
    <n v="0"/>
    <n v="1"/>
    <n v="0"/>
    <x v="2"/>
    <n v="29071"/>
    <n v="54.22"/>
    <x v="0"/>
    <n v="28.2"/>
    <n v="26"/>
    <x v="0"/>
    <x v="2"/>
  </r>
  <r>
    <s v="2016-05-21"/>
    <s v="2016-06-27"/>
    <s v="2016-07-01"/>
    <s v="2016-07-01"/>
    <n v="37"/>
    <n v="41"/>
    <s v="SHENZHEN"/>
    <s v="FOB"/>
    <x v="0"/>
    <n v="0"/>
    <s v="HLXU3323800"/>
    <s v="RAILWAY"/>
    <s v="GDAŃSK"/>
    <s v="1"/>
    <s v="8041/2016/1"/>
    <n v="51"/>
    <s v="AW16"/>
    <s v="HANGZHOU JASON TRAD"/>
    <s v="FCL"/>
    <m/>
    <n v="1"/>
    <n v="1840"/>
    <n v="1"/>
    <n v="0"/>
    <n v="0"/>
    <x v="1"/>
    <n v="14130"/>
    <n v="27.22"/>
    <x v="0"/>
    <n v="14.2"/>
    <n v="13.1"/>
    <x v="2"/>
    <x v="1"/>
  </r>
  <r>
    <s v="2016-05-22"/>
    <s v="2016-06-08"/>
    <s v="2016-06-09"/>
    <s v="2016-06-09"/>
    <n v="17"/>
    <n v="18"/>
    <s v="ŁÓDŹ"/>
    <s v="DDU"/>
    <x v="3"/>
    <n v="0"/>
    <s v="TGHU7785741"/>
    <s v="RAILWAY"/>
    <s v="MAŁASZEWICZE"/>
    <s v="1"/>
    <s v="276/2016/1"/>
    <n v="54"/>
    <s v="AW16"/>
    <s v="XIAMEN JUSTSUN"/>
    <s v="FCL"/>
    <m/>
    <n v="1"/>
    <n v="1494"/>
    <n v="0"/>
    <n v="1"/>
    <n v="0"/>
    <x v="2"/>
    <n v="23926"/>
    <n v="26.66"/>
    <x v="0"/>
    <n v="13.9"/>
    <n v="12.8"/>
    <x v="1"/>
    <x v="1"/>
  </r>
  <r>
    <s v="2016-05-23"/>
    <s v="2016-06-23"/>
    <s v="2016-06-27"/>
    <s v="2016-06-27"/>
    <n v="31"/>
    <n v="35"/>
    <s v="NINGBO"/>
    <s v="FOB"/>
    <x v="0"/>
    <n v="0"/>
    <s v="MAEU6343787"/>
    <s v="RAILWAY"/>
    <s v="GDAŃSK"/>
    <s v="1"/>
    <s v="928/2016/1"/>
    <n v="54"/>
    <s v="AW16"/>
    <s v="NINGBO HEYU INT."/>
    <s v="FCL"/>
    <m/>
    <n v="1"/>
    <n v="948"/>
    <n v="0"/>
    <n v="1"/>
    <n v="0"/>
    <x v="2"/>
    <n v="20596"/>
    <n v="36.479999999999997"/>
    <x v="0"/>
    <n v="19"/>
    <n v="17.5"/>
    <x v="2"/>
    <x v="2"/>
  </r>
  <r>
    <s v="2016-05-23"/>
    <s v="2016-06-23"/>
    <s v="2016-06-28"/>
    <s v="2016-06-28"/>
    <n v="31"/>
    <n v="36"/>
    <s v="NINGBO"/>
    <s v="FOB"/>
    <x v="0"/>
    <n v="0"/>
    <s v="MRKU0162875,MSKU6100928,MSKU6628160,PONU7900484"/>
    <s v="RAILWAY"/>
    <s v="GDAŃSK"/>
    <s v="1"/>
    <s v="7559/2016/2"/>
    <n v="51"/>
    <s v="AW16"/>
    <s v="ZHEJIANG YUHONG"/>
    <s v="FCL"/>
    <m/>
    <n v="1"/>
    <n v="4384"/>
    <n v="0"/>
    <n v="3"/>
    <n v="1"/>
    <x v="0"/>
    <n v="64300"/>
    <n v="211.48"/>
    <x v="0"/>
    <n v="110"/>
    <n v="101.5"/>
    <x v="3"/>
    <x v="3"/>
  </r>
  <r>
    <s v="2016-05-23"/>
    <s v="2016-06-23"/>
    <s v="2016-06-28"/>
    <s v="2016-06-28"/>
    <n v="31"/>
    <n v="36"/>
    <s v="NINGBO"/>
    <s v="FOB"/>
    <x v="0"/>
    <n v="0"/>
    <s v="MRKU0450260"/>
    <s v="RAILWAY"/>
    <s v="GDAŃSK"/>
    <s v="1"/>
    <s v="61556/AW16/1"/>
    <n v="52"/>
    <s v="AW16"/>
    <s v="VIVID COLOUR"/>
    <s v="FCL"/>
    <m/>
    <n v="1"/>
    <n v="1790"/>
    <n v="0"/>
    <n v="1"/>
    <n v="0"/>
    <x v="2"/>
    <n v="34216"/>
    <n v="35.799999999999997"/>
    <x v="0"/>
    <n v="18.600000000000001"/>
    <n v="17.2"/>
    <x v="2"/>
    <x v="2"/>
  </r>
  <r>
    <s v="2016-05-23"/>
    <s v="2016-06-23"/>
    <s v="2016-06-28"/>
    <s v="2016-06-28"/>
    <n v="31"/>
    <n v="36"/>
    <s v="NINGBO"/>
    <s v="FOB"/>
    <x v="0"/>
    <n v="0"/>
    <s v="MRKU3526800,MRKU4948970,MSKU0323652,MSKU3071132,TRLU8066378"/>
    <s v="RAILWAY"/>
    <s v="GDAŃSK"/>
    <s v="1"/>
    <s v="62103/AW16/2"/>
    <n v="52"/>
    <s v="AW16"/>
    <s v="NINGBO MIAORUI"/>
    <s v="FCL"/>
    <m/>
    <n v="1"/>
    <n v="7154"/>
    <n v="1"/>
    <n v="0"/>
    <n v="4"/>
    <x v="1"/>
    <n v="130373"/>
    <n v="286.41000000000003"/>
    <x v="0"/>
    <n v="148.9"/>
    <n v="137.5"/>
    <x v="3"/>
    <x v="3"/>
  </r>
  <r>
    <s v="2016-05-23"/>
    <s v="2016-07-01"/>
    <s v="2016-07-05"/>
    <s v="2016-07-05"/>
    <n v="39"/>
    <n v="43"/>
    <s v="XIAMEN"/>
    <s v="FOB"/>
    <x v="0"/>
    <n v="0"/>
    <s v="MRKU0268384"/>
    <s v="TRUCK"/>
    <s v="GDAŃSK"/>
    <s v="1"/>
    <s v="9345/2016/1"/>
    <n v="51"/>
    <s v="AW16"/>
    <s v="XIAMEN OCEAN IMP."/>
    <s v="FCL"/>
    <m/>
    <n v="1"/>
    <n v="1036"/>
    <n v="0"/>
    <n v="1"/>
    <n v="0"/>
    <x v="2"/>
    <n v="6840"/>
    <n v="37.51"/>
    <x v="0"/>
    <n v="19.5"/>
    <n v="18"/>
    <x v="2"/>
    <x v="2"/>
  </r>
  <r>
    <s v="2016-05-23"/>
    <s v="2016-07-01"/>
    <s v="2016-07-05"/>
    <s v="2016-07-05"/>
    <n v="39"/>
    <n v="43"/>
    <s v="XIAMEN"/>
    <s v="FOB"/>
    <x v="0"/>
    <n v="0"/>
    <s v="MRKU0717660"/>
    <s v="TRUCK"/>
    <s v="GDAŃSK"/>
    <s v="1"/>
    <s v="5999/2016/1"/>
    <n v="54"/>
    <s v="AW16"/>
    <s v="XIAMEN UNI-METAL CO."/>
    <s v="FCL"/>
    <m/>
    <n v="1"/>
    <n v="2640"/>
    <n v="0"/>
    <n v="1"/>
    <n v="0"/>
    <x v="2"/>
    <n v="50450"/>
    <n v="46.55"/>
    <x v="0"/>
    <n v="24.2"/>
    <n v="22.3"/>
    <x v="2"/>
    <x v="2"/>
  </r>
  <r>
    <s v="2016-05-23"/>
    <s v="2016-07-01"/>
    <s v="2016-07-06"/>
    <s v="2016-07-06"/>
    <n v="39"/>
    <n v="44"/>
    <s v="NINGBO"/>
    <s v="FOB"/>
    <x v="0"/>
    <n v="0"/>
    <s v="MSKU6942269"/>
    <s v="TRUCK"/>
    <s v="GDAŃSK"/>
    <s v="1"/>
    <s v="8068/2016/1"/>
    <n v="51"/>
    <s v="AW16"/>
    <s v="BOK CO., LTD."/>
    <s v="FCL"/>
    <m/>
    <n v="1"/>
    <n v="1605"/>
    <n v="0"/>
    <n v="1"/>
    <n v="0"/>
    <x v="2"/>
    <n v="12690"/>
    <n v="48.36"/>
    <x v="0"/>
    <n v="25.1"/>
    <n v="23.2"/>
    <x v="2"/>
    <x v="2"/>
  </r>
  <r>
    <s v="2016-05-23"/>
    <s v="2016-07-01"/>
    <s v="2016-07-06"/>
    <s v="2016-07-06"/>
    <n v="39"/>
    <n v="44"/>
    <s v="XIAMEN"/>
    <s v="FOB"/>
    <x v="0"/>
    <n v="0"/>
    <s v="MSKU0973468"/>
    <s v="TRUCK"/>
    <s v="GDAŃSK"/>
    <s v="1"/>
    <s v="729/2016/1"/>
    <n v="54"/>
    <s v="AW16"/>
    <s v="XIAMEN HALO WORLD"/>
    <s v="FCL"/>
    <m/>
    <n v="1"/>
    <n v="2254"/>
    <n v="0"/>
    <n v="0"/>
    <n v="1"/>
    <x v="0"/>
    <n v="40310"/>
    <n v="58.15"/>
    <x v="0"/>
    <n v="30.2"/>
    <n v="27.9"/>
    <x v="0"/>
    <x v="2"/>
  </r>
  <r>
    <s v="2016-05-24"/>
    <s v="2016-07-05"/>
    <s v="2016-07-12"/>
    <s v="2016-07-12"/>
    <n v="42"/>
    <n v="49"/>
    <s v="CHITTAGONG"/>
    <s v="FOB"/>
    <x v="0"/>
    <n v="0"/>
    <s v="HLXU6520090"/>
    <s v="TRUCK"/>
    <s v="GDYNIA"/>
    <s v="1"/>
    <s v="568/2016/2"/>
    <n v="54"/>
    <s v="AW16"/>
    <s v="FAIR TRADE INT'L (AGENT)"/>
    <s v="FCL"/>
    <m/>
    <n v="1"/>
    <n v="2144"/>
    <n v="0"/>
    <n v="0"/>
    <n v="1"/>
    <x v="0"/>
    <n v="36546"/>
    <n v="67.5"/>
    <x v="1"/>
    <n v="35.1"/>
    <n v="32.4"/>
    <x v="0"/>
    <x v="0"/>
  </r>
  <r>
    <s v="2016-05-24"/>
    <s v="2016-07-05"/>
    <s v="2016-07-14"/>
    <s v="2016-07-14"/>
    <n v="42"/>
    <n v="51"/>
    <s v="CHITTAGONG"/>
    <s v="FOB"/>
    <x v="0"/>
    <n v="1"/>
    <s v="HLXU8007765"/>
    <s v="TRUCK"/>
    <s v="GDYNIA"/>
    <s v="1"/>
    <s v="568/2016/13"/>
    <n v="54"/>
    <s v="AW16"/>
    <s v="FAIR TRADE INT'L (AGENT)"/>
    <s v="CONSOLIDATION"/>
    <m/>
    <n v="1"/>
    <n v="354"/>
    <n v="0"/>
    <n v="0"/>
    <n v="1"/>
    <x v="0"/>
    <n v="7559"/>
    <n v="9.1300000000000008"/>
    <x v="1"/>
    <n v="4.7"/>
    <n v="4.4000000000000004"/>
    <x v="1"/>
    <x v="1"/>
  </r>
  <r>
    <s v="2016-05-24"/>
    <s v="2016-07-05"/>
    <s v="2016-07-14"/>
    <s v="2016-07-14"/>
    <n v="42"/>
    <n v="51"/>
    <s v="CHITTAGONG"/>
    <s v="FOB"/>
    <x v="0"/>
    <n v="1"/>
    <m/>
    <s v="TRUCK"/>
    <s v="GDYNIA"/>
    <s v="1"/>
    <s v="571/2016/7"/>
    <n v="54"/>
    <s v="AW16"/>
    <s v="FASHIONTEX (AGENT)"/>
    <s v="CONSOLIDATION"/>
    <m/>
    <n v="1"/>
    <n v="2050"/>
    <m/>
    <m/>
    <m/>
    <x v="0"/>
    <n v="42430"/>
    <n v="60.68"/>
    <x v="1"/>
    <n v="31.6"/>
    <n v="29.1"/>
    <x v="0"/>
    <x v="0"/>
  </r>
  <r>
    <s v="2016-05-24"/>
    <s v="2016-07-06"/>
    <s v="2016-07-08"/>
    <s v="2016-07-08"/>
    <n v="43"/>
    <n v="45"/>
    <s v="CHITTAGONG"/>
    <s v="FOB"/>
    <x v="0"/>
    <n v="0"/>
    <s v="BSIU2148490,GATU8731103"/>
    <s v="TRUCK"/>
    <s v="GDYNIA"/>
    <s v="1"/>
    <s v="568/2016/12"/>
    <n v="54"/>
    <s v="AW16"/>
    <s v="FAIR TRADE INT'L (AGENT)"/>
    <s v="FCL"/>
    <m/>
    <n v="1"/>
    <n v="1708"/>
    <n v="1"/>
    <n v="0"/>
    <n v="1"/>
    <x v="1"/>
    <n v="29900"/>
    <n v="91.92"/>
    <x v="1"/>
    <n v="47.8"/>
    <n v="44.1"/>
    <x v="0"/>
    <x v="0"/>
  </r>
  <r>
    <s v="2016-05-24"/>
    <s v="2016-07-06"/>
    <s v="2016-07-08"/>
    <s v="2016-07-08"/>
    <n v="43"/>
    <n v="45"/>
    <s v="CHITTAGONG"/>
    <s v="FOB"/>
    <x v="0"/>
    <n v="0"/>
    <s v="CPSU6440355"/>
    <s v="TRUCK"/>
    <s v="GDYNIA"/>
    <s v="1"/>
    <s v="568/2016/10"/>
    <n v="54"/>
    <s v="AW16"/>
    <s v="FAIR TRADE INT'L (AGENT)"/>
    <s v="FCL"/>
    <m/>
    <n v="1"/>
    <n v="1006"/>
    <n v="0"/>
    <n v="0"/>
    <n v="1"/>
    <x v="0"/>
    <n v="22618"/>
    <n v="66.010000000000005"/>
    <x v="1"/>
    <n v="34.299999999999997"/>
    <n v="31.7"/>
    <x v="0"/>
    <x v="0"/>
  </r>
  <r>
    <s v="2016-05-24"/>
    <s v="2016-07-06"/>
    <s v="2016-07-08"/>
    <s v="2016-07-08"/>
    <n v="43"/>
    <n v="45"/>
    <s v="CHITTAGONG"/>
    <s v="FOB"/>
    <x v="0"/>
    <n v="0"/>
    <s v="GATU0803038"/>
    <s v="TRUCK"/>
    <s v="GDYNIA"/>
    <s v="1"/>
    <s v="697/2016/10"/>
    <n v="54"/>
    <s v="AW16"/>
    <s v="TEXZAM INTERNATIONAL (AGENT)"/>
    <s v="FCL"/>
    <m/>
    <n v="1"/>
    <n v="727"/>
    <n v="1"/>
    <n v="0"/>
    <n v="0"/>
    <x v="1"/>
    <n v="13798"/>
    <n v="29.16"/>
    <x v="1"/>
    <n v="15.2"/>
    <n v="14"/>
    <x v="2"/>
    <x v="2"/>
  </r>
  <r>
    <s v="2016-05-24"/>
    <s v="2016-07-06"/>
    <s v="2016-07-08"/>
    <s v="2016-07-08"/>
    <n v="43"/>
    <n v="45"/>
    <s v="CHITTAGONG"/>
    <s v="FOB"/>
    <x v="0"/>
    <n v="0"/>
    <s v="HLBU1623015"/>
    <s v="TRUCK"/>
    <s v="GDYNIA"/>
    <s v="1"/>
    <s v="1019/2016/5"/>
    <n v="54"/>
    <s v="AW16"/>
    <s v="TEX FASHION GLOBAL (AGENT)"/>
    <s v="FCL"/>
    <m/>
    <n v="1"/>
    <n v="2724"/>
    <n v="0"/>
    <n v="0"/>
    <n v="1"/>
    <x v="0"/>
    <n v="45913"/>
    <n v="67.53"/>
    <x v="1"/>
    <n v="35.1"/>
    <n v="32.4"/>
    <x v="0"/>
    <x v="0"/>
  </r>
  <r>
    <s v="2016-05-24"/>
    <s v="2016-07-06"/>
    <s v="2016-07-08"/>
    <s v="2016-07-08"/>
    <n v="43"/>
    <n v="45"/>
    <s v="CHITTAGONG"/>
    <s v="FOB"/>
    <x v="0"/>
    <n v="1"/>
    <s v="FSCU6442101"/>
    <s v="TRUCK"/>
    <s v="GDYNIA"/>
    <s v="1"/>
    <s v="574/2016/18"/>
    <n v="54"/>
    <s v="AW16"/>
    <s v="TRANSFIGURE CLOTHING (AGENT)"/>
    <s v="CONSOLIDATION"/>
    <m/>
    <n v="1"/>
    <n v="2917"/>
    <n v="0"/>
    <n v="0"/>
    <n v="1"/>
    <x v="0"/>
    <n v="56796"/>
    <n v="44.22"/>
    <x v="1"/>
    <n v="23"/>
    <n v="21.2"/>
    <x v="2"/>
    <x v="2"/>
  </r>
  <r>
    <s v="2016-05-24"/>
    <s v="2016-07-06"/>
    <s v="2016-07-08"/>
    <s v="2016-07-08"/>
    <n v="43"/>
    <n v="45"/>
    <s v="CHITTAGONG"/>
    <s v="FOB"/>
    <x v="0"/>
    <n v="1"/>
    <m/>
    <s v="TRUCK"/>
    <s v="GDYNIA"/>
    <s v="1"/>
    <s v="734/2016/5"/>
    <n v="54"/>
    <s v="AW16"/>
    <s v="ZEMTEX EXPORT LTD"/>
    <s v="CONSOLIDATION"/>
    <m/>
    <n v="1"/>
    <n v="607"/>
    <m/>
    <m/>
    <m/>
    <x v="0"/>
    <n v="13141"/>
    <n v="21.88"/>
    <x v="1"/>
    <n v="11.4"/>
    <n v="10.5"/>
    <x v="1"/>
    <x v="1"/>
  </r>
  <r>
    <s v="2016-05-24"/>
    <s v="2016-07-06"/>
    <s v="2016-07-11"/>
    <s v="2016-07-11"/>
    <n v="43"/>
    <n v="48"/>
    <s v="CHITTAGONG"/>
    <s v="FOB"/>
    <x v="0"/>
    <n v="1"/>
    <s v="FCIU8735516"/>
    <s v="RAILWAY"/>
    <s v="GDYNIA"/>
    <s v="1"/>
    <s v="571/2016/9"/>
    <n v="54"/>
    <s v="AW16"/>
    <s v="FASHIONTEX (AGENT)"/>
    <s v="CONSOLIDATION"/>
    <m/>
    <n v="1"/>
    <n v="644"/>
    <n v="0"/>
    <n v="0"/>
    <n v="1"/>
    <x v="0"/>
    <n v="9050"/>
    <n v="14.83"/>
    <x v="1"/>
    <n v="7.7"/>
    <n v="7.1"/>
    <x v="1"/>
    <x v="1"/>
  </r>
  <r>
    <s v="2016-05-24"/>
    <s v="2016-07-06"/>
    <s v="2016-07-11"/>
    <s v="2016-07-11"/>
    <n v="43"/>
    <n v="48"/>
    <s v="CHITTAGONG"/>
    <s v="FOB"/>
    <x v="0"/>
    <n v="1"/>
    <m/>
    <s v="RAILWAY"/>
    <s v="GDYNIA"/>
    <s v="1"/>
    <s v="697/2016/1"/>
    <n v="54"/>
    <s v="AW16"/>
    <s v="TEXZAM INTERNATIONAL (AGENT)"/>
    <s v="CONSOLIDATION"/>
    <m/>
    <n v="1"/>
    <n v="889"/>
    <m/>
    <m/>
    <m/>
    <x v="0"/>
    <n v="17923"/>
    <n v="52.89"/>
    <x v="1"/>
    <n v="27.5"/>
    <n v="25.4"/>
    <x v="2"/>
    <x v="2"/>
  </r>
  <r>
    <s v="2016-05-24"/>
    <s v="2016-07-06"/>
    <s v="2016-07-11"/>
    <s v="2016-07-11"/>
    <n v="43"/>
    <n v="48"/>
    <s v="CHITTAGONG"/>
    <s v="FOB"/>
    <x v="0"/>
    <n v="1"/>
    <s v="HLXU5372907"/>
    <s v="RAILWAY"/>
    <s v="GDYNIA"/>
    <s v="1"/>
    <s v="43185/2015/7"/>
    <n v="54"/>
    <s v="AW16"/>
    <s v="ASROTEX"/>
    <s v="CONSOLIDATION"/>
    <m/>
    <n v="1"/>
    <n v="213"/>
    <n v="0"/>
    <n v="1"/>
    <n v="0"/>
    <x v="2"/>
    <n v="4000"/>
    <n v="10.37"/>
    <x v="1"/>
    <n v="5.4"/>
    <n v="5"/>
    <x v="1"/>
    <x v="1"/>
  </r>
  <r>
    <s v="2016-05-24"/>
    <s v="2016-07-06"/>
    <s v="2016-07-11"/>
    <s v="2016-07-11"/>
    <n v="43"/>
    <n v="48"/>
    <s v="CHITTAGONG"/>
    <s v="FOB"/>
    <x v="0"/>
    <n v="1"/>
    <m/>
    <s v="RAILWAY"/>
    <s v="GDYNIA"/>
    <s v="1"/>
    <s v="43187/2015/5"/>
    <n v="54"/>
    <s v="AW16"/>
    <s v="DAZ INTERNATIONAL (AGENT)"/>
    <s v="CONSOLIDATION"/>
    <m/>
    <n v="1"/>
    <n v="500"/>
    <m/>
    <m/>
    <m/>
    <x v="0"/>
    <n v="10401"/>
    <n v="12.54"/>
    <x v="1"/>
    <n v="6.5"/>
    <n v="6"/>
    <x v="1"/>
    <x v="1"/>
  </r>
  <r>
    <s v="2016-05-24"/>
    <s v="2016-07-06"/>
    <s v="2016-07-11"/>
    <s v="2016-07-11"/>
    <n v="43"/>
    <n v="48"/>
    <s v="CHITTAGONG"/>
    <s v="FOB"/>
    <x v="0"/>
    <n v="1"/>
    <m/>
    <s v="RAILWAY"/>
    <s v="GDYNIA"/>
    <s v="1"/>
    <s v="43192/2015/14"/>
    <n v="54"/>
    <s v="AW16"/>
    <s v="INNOVATION DESIGN (AGENT)"/>
    <s v="CONSOLIDATION"/>
    <m/>
    <n v="1"/>
    <n v="438"/>
    <m/>
    <m/>
    <m/>
    <x v="0"/>
    <n v="8852"/>
    <n v="12.04"/>
    <x v="1"/>
    <n v="6.3"/>
    <n v="5.8"/>
    <x v="1"/>
    <x v="1"/>
  </r>
  <r>
    <s v="2016-05-24"/>
    <s v="2016-07-06"/>
    <s v="2016-07-11"/>
    <s v="2016-07-11"/>
    <n v="43"/>
    <n v="48"/>
    <s v="CHITTAGONG"/>
    <s v="FOB"/>
    <x v="0"/>
    <n v="1"/>
    <m/>
    <s v="RAILWAY"/>
    <s v="GDYNIA"/>
    <s v="1"/>
    <s v="571/2016/8"/>
    <n v="54"/>
    <s v="AW16"/>
    <s v="FASHIONTEX (AGENT)"/>
    <s v="CONSOLIDATION"/>
    <m/>
    <n v="1"/>
    <n v="861"/>
    <m/>
    <m/>
    <m/>
    <x v="0"/>
    <n v="16350"/>
    <n v="11.42"/>
    <x v="1"/>
    <n v="5.9"/>
    <n v="5.5"/>
    <x v="1"/>
    <x v="1"/>
  </r>
  <r>
    <s v="2016-05-24"/>
    <s v="2016-07-06"/>
    <s v="2016-07-11"/>
    <s v="2016-07-11"/>
    <n v="43"/>
    <n v="48"/>
    <s v="CHITTAGONG"/>
    <s v="FOB"/>
    <x v="0"/>
    <n v="1"/>
    <m/>
    <s v="RAILWAY"/>
    <s v="GDYNIA"/>
    <s v="1"/>
    <s v="574/2016/17"/>
    <n v="54"/>
    <s v="AW16"/>
    <s v="TRANSFIGURE CLOTHING (AGENT)"/>
    <s v="CONSOLIDATION"/>
    <m/>
    <n v="1"/>
    <n v="171"/>
    <m/>
    <m/>
    <m/>
    <x v="0"/>
    <n v="4376"/>
    <n v="3.26"/>
    <x v="1"/>
    <n v="1.7"/>
    <n v="1.6"/>
    <x v="1"/>
    <x v="1"/>
  </r>
  <r>
    <s v="2016-05-24"/>
    <s v="2016-07-06"/>
    <s v="2016-07-11"/>
    <s v="2016-07-11"/>
    <n v="43"/>
    <n v="48"/>
    <s v="CHITTAGONG"/>
    <s v="FOB"/>
    <x v="0"/>
    <n v="1"/>
    <m/>
    <s v="RAILWAY"/>
    <s v="GDYNIA"/>
    <s v="1"/>
    <s v="606/2016/1"/>
    <n v="54"/>
    <s v="AW16"/>
    <s v="ALEMA TEXTILE LTD."/>
    <s v="CONSOLIDATION"/>
    <m/>
    <n v="1"/>
    <n v="392"/>
    <m/>
    <m/>
    <m/>
    <x v="0"/>
    <n v="9114"/>
    <n v="6.13"/>
    <x v="1"/>
    <n v="3.2"/>
    <n v="2.9"/>
    <x v="1"/>
    <x v="1"/>
  </r>
  <r>
    <s v="2016-05-24"/>
    <s v="2016-07-06"/>
    <s v="2016-07-11"/>
    <s v="2016-07-11"/>
    <n v="43"/>
    <n v="48"/>
    <s v="CHITTAGONG"/>
    <s v="FOB"/>
    <x v="0"/>
    <n v="1"/>
    <s v="HLXU6256291"/>
    <s v="RAILWAY"/>
    <s v="GDYNIA"/>
    <s v="1"/>
    <s v="43188/2015/10"/>
    <n v="54"/>
    <s v="AW16"/>
    <s v="FASHION WEAR INT'L (AGENT)"/>
    <s v="CONSOLIDATION"/>
    <m/>
    <n v="1"/>
    <n v="258"/>
    <n v="0"/>
    <n v="0"/>
    <n v="1"/>
    <x v="0"/>
    <n v="4320"/>
    <n v="6.06"/>
    <x v="1"/>
    <n v="3.2"/>
    <n v="2.9"/>
    <x v="1"/>
    <x v="1"/>
  </r>
  <r>
    <s v="2016-05-24"/>
    <s v="2016-07-06"/>
    <s v="2016-07-11"/>
    <s v="2016-07-11"/>
    <n v="43"/>
    <n v="48"/>
    <s v="CHITTAGONG"/>
    <s v="FOB"/>
    <x v="0"/>
    <n v="1"/>
    <m/>
    <s v="RAILWAY"/>
    <s v="GDYNIA"/>
    <s v="1"/>
    <s v="43192/2015/12"/>
    <n v="54"/>
    <s v="AW16"/>
    <s v="INNOVATION DESIGN (AGENT)"/>
    <s v="CONSOLIDATION"/>
    <m/>
    <n v="1"/>
    <n v="436"/>
    <m/>
    <m/>
    <m/>
    <x v="0"/>
    <n v="7470"/>
    <n v="13.82"/>
    <x v="1"/>
    <n v="7.2"/>
    <n v="6.6"/>
    <x v="1"/>
    <x v="1"/>
  </r>
  <r>
    <s v="2016-05-24"/>
    <s v="2016-07-06"/>
    <s v="2016-07-11"/>
    <s v="2016-07-11"/>
    <n v="43"/>
    <n v="48"/>
    <s v="CHITTAGONG"/>
    <s v="FOB"/>
    <x v="0"/>
    <n v="1"/>
    <m/>
    <s v="RAILWAY"/>
    <s v="GDYNIA"/>
    <s v="1"/>
    <s v="43192/2015/13"/>
    <n v="54"/>
    <s v="AW16"/>
    <s v="INNOVATION DESIGN (AGENT)"/>
    <s v="CONSOLIDATION"/>
    <m/>
    <n v="1"/>
    <n v="571"/>
    <m/>
    <m/>
    <m/>
    <x v="0"/>
    <n v="8809"/>
    <n v="15.4"/>
    <x v="1"/>
    <n v="8"/>
    <n v="7.4"/>
    <x v="1"/>
    <x v="1"/>
  </r>
  <r>
    <s v="2016-05-24"/>
    <s v="2016-07-06"/>
    <s v="2016-07-11"/>
    <s v="2016-07-11"/>
    <n v="43"/>
    <n v="48"/>
    <s v="CHITTAGONG"/>
    <s v="FOB"/>
    <x v="0"/>
    <n v="1"/>
    <m/>
    <s v="RAILWAY"/>
    <s v="GDYNIA"/>
    <s v="1"/>
    <s v="62092/AW16/1"/>
    <n v="52"/>
    <s v="AW16"/>
    <s v="TRANSFIGURE CLOTHING (AGENT)"/>
    <s v="CONSOLIDATION"/>
    <m/>
    <n v="1"/>
    <n v="2407"/>
    <m/>
    <m/>
    <m/>
    <x v="0"/>
    <n v="48031"/>
    <n v="33.96"/>
    <x v="1"/>
    <n v="17.7"/>
    <n v="16.3"/>
    <x v="2"/>
    <x v="2"/>
  </r>
  <r>
    <s v="2016-05-24"/>
    <s v="2016-07-06"/>
    <s v="2016-07-12"/>
    <s v="2016-07-12"/>
    <n v="43"/>
    <n v="49"/>
    <s v="CHITTAGONG"/>
    <s v="FOB"/>
    <x v="0"/>
    <n v="0"/>
    <s v="TGHU9317478"/>
    <s v="RAILWAY"/>
    <s v="GDYNIA"/>
    <s v="1"/>
    <s v="734/2016/1"/>
    <n v="54"/>
    <s v="AW16"/>
    <s v="ZEMTEX EXPORT LTD"/>
    <s v="FCL"/>
    <m/>
    <n v="1"/>
    <n v="1769"/>
    <n v="0"/>
    <n v="0"/>
    <n v="1"/>
    <x v="0"/>
    <n v="35748"/>
    <n v="65.150000000000006"/>
    <x v="1"/>
    <n v="33.9"/>
    <n v="31.3"/>
    <x v="0"/>
    <x v="0"/>
  </r>
  <r>
    <s v="2016-05-24"/>
    <s v="2016-07-06"/>
    <s v="2016-07-14"/>
    <s v="2016-07-14"/>
    <n v="43"/>
    <n v="51"/>
    <s v="CHITTAGONG"/>
    <s v="FOB"/>
    <x v="0"/>
    <n v="1"/>
    <s v="CPSU6052555"/>
    <s v="TRUCK"/>
    <s v="GDYNIA"/>
    <s v="1"/>
    <s v="43188/2015/11"/>
    <n v="54"/>
    <s v="AW16"/>
    <s v="FASHION WEAR INT'L (AGENT)"/>
    <s v="CONSOLIDATION"/>
    <m/>
    <n v="1"/>
    <n v="1203"/>
    <n v="0"/>
    <n v="0"/>
    <n v="1"/>
    <x v="0"/>
    <n v="27070"/>
    <n v="25.41"/>
    <x v="1"/>
    <n v="13.2"/>
    <n v="12.2"/>
    <x v="1"/>
    <x v="1"/>
  </r>
  <r>
    <s v="2016-05-24"/>
    <s v="2016-07-06"/>
    <s v="2016-07-14"/>
    <s v="2016-07-14"/>
    <n v="43"/>
    <n v="51"/>
    <s v="CHITTAGONG"/>
    <s v="FOB"/>
    <x v="0"/>
    <n v="1"/>
    <m/>
    <s v="TRUCK"/>
    <s v="GDYNIA"/>
    <s v="1"/>
    <s v="568/2016/14"/>
    <n v="54"/>
    <s v="AW16"/>
    <s v="FAIR TRADE INT'L (AGENT)"/>
    <s v="CONSOLIDATION"/>
    <m/>
    <n v="1"/>
    <n v="477"/>
    <m/>
    <m/>
    <m/>
    <x v="0"/>
    <n v="7760"/>
    <n v="12.3"/>
    <x v="1"/>
    <n v="6.4"/>
    <n v="5.9"/>
    <x v="1"/>
    <x v="1"/>
  </r>
  <r>
    <s v="2016-05-24"/>
    <s v="2016-07-06"/>
    <s v="2016-07-14"/>
    <s v="2016-07-14"/>
    <n v="43"/>
    <n v="51"/>
    <s v="CHITTAGONG"/>
    <s v="FOB"/>
    <x v="0"/>
    <n v="1"/>
    <m/>
    <s v="TRUCK"/>
    <s v="GDYNIA"/>
    <s v="1"/>
    <s v="574/2016/2"/>
    <n v="54"/>
    <s v="AW16"/>
    <s v="TRANSFIGURE CLOTHING (AGENT)"/>
    <s v="CONSOLIDATION"/>
    <m/>
    <n v="1"/>
    <n v="1885"/>
    <m/>
    <m/>
    <m/>
    <x v="0"/>
    <n v="38884"/>
    <n v="27.41"/>
    <x v="1"/>
    <n v="14.3"/>
    <n v="13.2"/>
    <x v="2"/>
    <x v="1"/>
  </r>
  <r>
    <s v="2016-05-24"/>
    <s v="2016-07-06"/>
    <s v="2016-07-15"/>
    <s v="2016-07-15"/>
    <n v="43"/>
    <n v="52"/>
    <s v="CHITTAGONG"/>
    <s v="FOB"/>
    <x v="0"/>
    <n v="1"/>
    <s v="TCNU9664480"/>
    <s v="RAILWAY"/>
    <s v="GDYNIA"/>
    <s v="1"/>
    <s v="1019/2016/4"/>
    <n v="54"/>
    <s v="AW16"/>
    <s v="TEX FASHION GLOBAL (AGENT)"/>
    <s v="CONSOLIDATION"/>
    <m/>
    <n v="1"/>
    <n v="1080"/>
    <n v="0"/>
    <n v="0"/>
    <n v="1"/>
    <x v="0"/>
    <n v="16281"/>
    <n v="42.02"/>
    <x v="1"/>
    <n v="21.9"/>
    <n v="20.2"/>
    <x v="2"/>
    <x v="2"/>
  </r>
  <r>
    <s v="2016-05-24"/>
    <s v="2016-07-06"/>
    <s v="2016-07-15"/>
    <s v="2016-07-15"/>
    <n v="43"/>
    <n v="52"/>
    <s v="CHITTAGONG"/>
    <s v="FOB"/>
    <x v="0"/>
    <n v="1"/>
    <m/>
    <s v="RAILWAY"/>
    <s v="GDYNIA"/>
    <s v="1"/>
    <s v="574/2016/16"/>
    <n v="54"/>
    <s v="AW16"/>
    <s v="TRANSFIGURE CLOTHING (AGENT)"/>
    <s v="CONSOLIDATION"/>
    <m/>
    <n v="1"/>
    <n v="2075"/>
    <m/>
    <m/>
    <m/>
    <x v="0"/>
    <n v="32507"/>
    <n v="23.9"/>
    <x v="1"/>
    <n v="12.4"/>
    <n v="11.5"/>
    <x v="1"/>
    <x v="1"/>
  </r>
  <r>
    <s v="2016-05-24"/>
    <s v="2016-07-06"/>
    <s v="2016-07-18"/>
    <s v="2016-07-18"/>
    <n v="43"/>
    <n v="55"/>
    <s v="CHITTAGONG"/>
    <s v="FOB"/>
    <x v="0"/>
    <n v="1"/>
    <s v="CAXU9554692"/>
    <s v="RAILWAY"/>
    <s v="GDYNIA"/>
    <s v="1"/>
    <s v="43192/2015/15"/>
    <n v="54"/>
    <s v="AW16"/>
    <s v="INNOVATION DESIGN (AGENT)"/>
    <s v="CONSOLIDATION"/>
    <m/>
    <n v="1"/>
    <n v="802"/>
    <n v="0"/>
    <n v="0"/>
    <n v="1"/>
    <x v="0"/>
    <n v="14709"/>
    <n v="18.7"/>
    <x v="1"/>
    <n v="9.6999999999999993"/>
    <n v="9"/>
    <x v="1"/>
    <x v="1"/>
  </r>
  <r>
    <s v="2016-05-24"/>
    <s v="2016-07-06"/>
    <s v="2016-07-18"/>
    <s v="2016-07-18"/>
    <n v="43"/>
    <n v="55"/>
    <s v="CHITTAGONG"/>
    <s v="FOB"/>
    <x v="0"/>
    <n v="1"/>
    <m/>
    <s v="RAILWAY"/>
    <s v="GDYNIA"/>
    <s v="1"/>
    <s v="568/2016/9"/>
    <n v="54"/>
    <s v="AW16"/>
    <s v="FAIR TRADE INT'L (AGENT)"/>
    <s v="CONSOLIDATION"/>
    <m/>
    <n v="1"/>
    <n v="331"/>
    <m/>
    <m/>
    <m/>
    <x v="0"/>
    <n v="8007"/>
    <n v="10.210000000000001"/>
    <x v="1"/>
    <n v="5.3"/>
    <n v="4.9000000000000004"/>
    <x v="1"/>
    <x v="1"/>
  </r>
  <r>
    <s v="2016-05-24"/>
    <s v="2016-07-06"/>
    <s v="2016-07-18"/>
    <s v="2016-07-18"/>
    <n v="43"/>
    <n v="55"/>
    <s v="CHITTAGONG"/>
    <s v="FOB"/>
    <x v="0"/>
    <n v="1"/>
    <m/>
    <s v="RAILWAY"/>
    <s v="GDYNIA"/>
    <s v="1"/>
    <s v="697/2016/6"/>
    <n v="54"/>
    <s v="AW16"/>
    <s v="TEXZAM INTERNATIONAL (AGENT)"/>
    <s v="CONSOLIDATION"/>
    <m/>
    <n v="1"/>
    <n v="660"/>
    <m/>
    <m/>
    <m/>
    <x v="0"/>
    <n v="10457"/>
    <n v="24.26"/>
    <x v="1"/>
    <n v="12.6"/>
    <n v="11.6"/>
    <x v="1"/>
    <x v="1"/>
  </r>
  <r>
    <s v="2016-05-24"/>
    <s v="2016-07-06"/>
    <s v="2016-07-18"/>
    <s v="2016-07-18"/>
    <n v="43"/>
    <n v="55"/>
    <s v="CHITTAGONG"/>
    <s v="FOB"/>
    <x v="0"/>
    <n v="1"/>
    <m/>
    <s v="RAILWAY"/>
    <s v="GDYNIA"/>
    <s v="1"/>
    <s v="697/2016/7"/>
    <n v="54"/>
    <s v="AW16"/>
    <s v="TEXZAM INTERNATIONAL (AGENT)"/>
    <s v="CONSOLIDATION"/>
    <m/>
    <n v="1"/>
    <n v="333"/>
    <m/>
    <m/>
    <m/>
    <x v="0"/>
    <n v="5113"/>
    <n v="12.3"/>
    <x v="1"/>
    <n v="6.4"/>
    <n v="5.9"/>
    <x v="1"/>
    <x v="1"/>
  </r>
  <r>
    <s v="2016-05-25"/>
    <s v="2016-06-18"/>
    <s v="2016-07-11"/>
    <s v="2016-07-11"/>
    <n v="24"/>
    <n v="47"/>
    <s v="TUTICORIN"/>
    <s v="FOB"/>
    <x v="0"/>
    <n v="0"/>
    <s v="MSKU9568173"/>
    <s v="TRUCK"/>
    <s v="HAMBURG"/>
    <s v="1"/>
    <s v="60982/AW16/1"/>
    <n v="54"/>
    <s v="AW16"/>
    <s v="RVEE"/>
    <s v="FCL"/>
    <m/>
    <n v="1"/>
    <n v="2364"/>
    <n v="0"/>
    <n v="0"/>
    <n v="1"/>
    <x v="0"/>
    <n v="65694"/>
    <n v="62.12"/>
    <x v="2"/>
    <n v="32.299999999999997"/>
    <n v="29.8"/>
    <x v="0"/>
    <x v="0"/>
  </r>
  <r>
    <s v="2016-05-25"/>
    <s v="2016-06-22"/>
    <s v="2016-06-27"/>
    <s v="2016-06-27"/>
    <n v="28"/>
    <n v="33"/>
    <s v="KARACHI"/>
    <s v="FOB"/>
    <x v="0"/>
    <n v="0"/>
    <s v="CLHU4753690,CMAU8130474"/>
    <s v="TRUCK"/>
    <s v="HAMBURG"/>
    <s v="1"/>
    <s v="43186/2015/1"/>
    <n v="54"/>
    <s v="AW16"/>
    <s v="AZAD INT'L CLOTHING"/>
    <s v="FCL"/>
    <m/>
    <n v="1"/>
    <n v="2708"/>
    <n v="0"/>
    <n v="2"/>
    <n v="0"/>
    <x v="0"/>
    <n v="47679"/>
    <n v="105.39"/>
    <x v="5"/>
    <n v="54.8"/>
    <n v="50.6"/>
    <x v="0"/>
    <x v="0"/>
  </r>
  <r>
    <s v="2016-05-25"/>
    <s v="2016-06-23"/>
    <s v="2016-06-27"/>
    <s v="2016-06-27"/>
    <n v="29"/>
    <n v="33"/>
    <s v="SHENZHEN"/>
    <s v="FOB"/>
    <x v="0"/>
    <n v="0"/>
    <s v="PONU1466719,PONU1622684,PONU1772426"/>
    <s v="RAILWAY"/>
    <s v="GDAŃSK"/>
    <s v="1"/>
    <s v="7769/2016/1"/>
    <n v="51"/>
    <s v="AW16"/>
    <s v="BEEKO"/>
    <s v="FCL"/>
    <m/>
    <n v="1"/>
    <n v="2823"/>
    <n v="0"/>
    <n v="3"/>
    <n v="0"/>
    <x v="0"/>
    <n v="29011"/>
    <n v="130.94"/>
    <x v="0"/>
    <n v="68.099999999999994"/>
    <n v="62.9"/>
    <x v="3"/>
    <x v="3"/>
  </r>
  <r>
    <s v="2016-05-25"/>
    <s v="2016-06-26"/>
    <s v="2016-07-07"/>
    <s v="2016-07-07"/>
    <n v="32"/>
    <n v="43"/>
    <s v="TUTICORIN"/>
    <s v="FOB"/>
    <x v="0"/>
    <n v="1"/>
    <s v="HLXU1315730"/>
    <s v="TRUCK"/>
    <s v="HAMBURG"/>
    <s v="1"/>
    <s v="43190/2015/2"/>
    <n v="54"/>
    <s v="AW16"/>
    <s v="BLOOM CLOTHING CO. (AGENT)"/>
    <s v="CONSOLIDATION"/>
    <m/>
    <n v="1"/>
    <n v="481"/>
    <n v="1"/>
    <n v="0"/>
    <n v="0"/>
    <x v="1"/>
    <n v="7297"/>
    <n v="7.63"/>
    <x v="2"/>
    <n v="4"/>
    <n v="3.7"/>
    <x v="1"/>
    <x v="1"/>
  </r>
  <r>
    <s v="2016-05-25"/>
    <s v="2016-06-26"/>
    <s v="2016-07-07"/>
    <s v="2016-07-07"/>
    <n v="32"/>
    <n v="43"/>
    <s v="TUTICORIN"/>
    <s v="FOB"/>
    <x v="0"/>
    <n v="1"/>
    <m/>
    <s v="TRUCK"/>
    <s v="HAMBURG"/>
    <s v="1"/>
    <s v="716/2016/7"/>
    <n v="54"/>
    <s v="AW16"/>
    <s v="LICHEE APPAREL (AGENT)"/>
    <s v="CONSOLIDATION"/>
    <m/>
    <n v="1"/>
    <n v="549"/>
    <m/>
    <m/>
    <m/>
    <x v="0"/>
    <n v="10199"/>
    <n v="11.74"/>
    <x v="2"/>
    <n v="6.1"/>
    <n v="5.6"/>
    <x v="1"/>
    <x v="1"/>
  </r>
  <r>
    <s v="2016-05-25"/>
    <s v="2016-06-27"/>
    <s v="2016-07-01"/>
    <s v="2016-07-01"/>
    <n v="33"/>
    <n v="37"/>
    <s v="YANTIAN"/>
    <s v="FOB"/>
    <x v="0"/>
    <n v="0"/>
    <s v="DRYU4059334"/>
    <s v="RAILWAY"/>
    <s v="GDAŃSK"/>
    <s v="1"/>
    <s v="7665/2016/1"/>
    <n v="51"/>
    <s v="AW16"/>
    <s v="EUROSHINE COMPANY"/>
    <s v="FCL"/>
    <m/>
    <n v="1"/>
    <n v="1270"/>
    <n v="0"/>
    <n v="1"/>
    <n v="0"/>
    <x v="2"/>
    <n v="18960"/>
    <n v="36.229999999999997"/>
    <x v="0"/>
    <n v="18.8"/>
    <n v="17.399999999999999"/>
    <x v="2"/>
    <x v="2"/>
  </r>
  <r>
    <s v="2016-05-25"/>
    <s v="2016-07-06"/>
    <s v="2016-07-08"/>
    <s v="2016-07-08"/>
    <n v="42"/>
    <n v="44"/>
    <s v="CHITTAGONG"/>
    <s v="FOB"/>
    <x v="0"/>
    <n v="0"/>
    <s v="CPSU6432684"/>
    <s v="TRUCK"/>
    <s v="GDYNIA"/>
    <s v="1"/>
    <s v="43185/2015/6"/>
    <n v="54"/>
    <s v="AW16"/>
    <s v="ASROTEX"/>
    <s v="FCL"/>
    <m/>
    <n v="1"/>
    <n v="1933"/>
    <n v="0"/>
    <n v="0"/>
    <n v="1"/>
    <x v="0"/>
    <n v="46203"/>
    <n v="66.08"/>
    <x v="1"/>
    <n v="34.4"/>
    <n v="31.7"/>
    <x v="0"/>
    <x v="0"/>
  </r>
  <r>
    <s v="2016-05-25"/>
    <s v="2016-07-06"/>
    <s v="2016-07-08"/>
    <s v="2016-07-08"/>
    <n v="42"/>
    <n v="44"/>
    <s v="CHITTAGONG"/>
    <s v="FOB"/>
    <x v="0"/>
    <n v="0"/>
    <s v="DRYU9147530"/>
    <s v="TRUCK"/>
    <s v="GDYNIA"/>
    <s v="1"/>
    <s v="568/2016/8"/>
    <n v="54"/>
    <s v="AW16"/>
    <s v="FAIR TRADE INT'L (AGENT)"/>
    <s v="FCL"/>
    <m/>
    <n v="1"/>
    <n v="1809"/>
    <n v="0"/>
    <n v="0"/>
    <n v="1"/>
    <x v="0"/>
    <n v="39283"/>
    <n v="66.91"/>
    <x v="1"/>
    <n v="34.799999999999997"/>
    <n v="32.1"/>
    <x v="0"/>
    <x v="0"/>
  </r>
  <r>
    <s v="2016-05-25"/>
    <s v="2016-07-06"/>
    <s v="2016-07-08"/>
    <s v="2016-07-08"/>
    <n v="42"/>
    <n v="44"/>
    <s v="CHITTAGONG"/>
    <s v="FOB"/>
    <x v="0"/>
    <n v="1"/>
    <s v="CLHU9063280"/>
    <s v="TRUCK"/>
    <s v="GDYNIA"/>
    <s v="1"/>
    <s v="574/2016/15"/>
    <n v="54"/>
    <s v="AW16"/>
    <s v="TRANSFIGURE CLOTHING (AGENT)"/>
    <s v="CONSOLIDATION"/>
    <m/>
    <n v="1"/>
    <n v="2410"/>
    <n v="0"/>
    <n v="0"/>
    <n v="1"/>
    <x v="0"/>
    <n v="48998"/>
    <n v="38.869999999999997"/>
    <x v="1"/>
    <n v="20.2"/>
    <n v="18.7"/>
    <x v="2"/>
    <x v="2"/>
  </r>
  <r>
    <s v="2016-05-25"/>
    <s v="2016-07-06"/>
    <s v="2016-07-08"/>
    <s v="2016-07-08"/>
    <n v="42"/>
    <n v="44"/>
    <s v="CHITTAGONG"/>
    <s v="FOB"/>
    <x v="0"/>
    <n v="1"/>
    <m/>
    <s v="TRUCK"/>
    <s v="GDYNIA"/>
    <s v="1"/>
    <s v="63060/AW16/1"/>
    <n v="52"/>
    <s v="AW16"/>
    <s v="ALEMA TEXTILE LTD."/>
    <s v="CONSOLIDATION"/>
    <m/>
    <n v="1"/>
    <n v="2125"/>
    <m/>
    <m/>
    <m/>
    <x v="0"/>
    <n v="41703"/>
    <n v="27.9"/>
    <x v="1"/>
    <n v="14.5"/>
    <n v="13.4"/>
    <x v="2"/>
    <x v="1"/>
  </r>
  <r>
    <s v="2016-05-25"/>
    <s v="2016-07-06"/>
    <s v="2016-07-12"/>
    <s v="2016-07-12"/>
    <n v="42"/>
    <n v="48"/>
    <s v="CHITTAGONG"/>
    <s v="FOB"/>
    <x v="0"/>
    <n v="0"/>
    <s v="HLXU6290906"/>
    <s v="RAILWAY"/>
    <s v="GDYNIA"/>
    <s v="1"/>
    <s v="568/2016/11"/>
    <n v="54"/>
    <s v="AW16"/>
    <s v="FAIR TRADE INT'L (AGENT)"/>
    <s v="FCL"/>
    <m/>
    <n v="1"/>
    <n v="2661"/>
    <n v="0"/>
    <n v="0"/>
    <n v="1"/>
    <x v="0"/>
    <n v="55669"/>
    <n v="67.12"/>
    <x v="1"/>
    <n v="34.9"/>
    <n v="32.200000000000003"/>
    <x v="0"/>
    <x v="0"/>
  </r>
  <r>
    <s v="2016-05-27"/>
    <s v="2016-07-04"/>
    <s v="2016-07-07"/>
    <s v="2016-07-07"/>
    <n v="38"/>
    <n v="41"/>
    <s v="SHANGHAI"/>
    <s v="FOB"/>
    <x v="0"/>
    <n v="0"/>
    <s v="HLXU5187792,HLXU5287512,TTNU4489243"/>
    <s v="TRUCK"/>
    <s v="GDAŃSK"/>
    <s v="1"/>
    <s v="578/2016/1"/>
    <n v="54"/>
    <s v="AW16"/>
    <s v="JOC GREAT WALL CORP."/>
    <s v="FCL"/>
    <m/>
    <n v="1"/>
    <n v="6449"/>
    <n v="0"/>
    <n v="3"/>
    <n v="0"/>
    <x v="0"/>
    <n v="131212"/>
    <n v="151.66"/>
    <x v="0"/>
    <n v="78.900000000000006"/>
    <n v="72.8"/>
    <x v="3"/>
    <x v="3"/>
  </r>
  <r>
    <s v="2016-05-27"/>
    <s v="2016-07-04"/>
    <s v="2016-07-07"/>
    <s v="2016-07-07"/>
    <n v="38"/>
    <n v="41"/>
    <s v="SHANGHAI"/>
    <s v="FOB"/>
    <x v="0"/>
    <n v="0"/>
    <s v="HLXU8490333"/>
    <s v="TRUCK"/>
    <s v="GDAŃSK"/>
    <s v="1"/>
    <s v="275/2016/8"/>
    <n v="54"/>
    <s v="AW16"/>
    <s v="SUMEC TEXTILE"/>
    <s v="FCL"/>
    <m/>
    <n v="1"/>
    <n v="1118"/>
    <n v="0"/>
    <n v="0"/>
    <n v="1"/>
    <x v="0"/>
    <n v="11476"/>
    <n v="62.25"/>
    <x v="0"/>
    <n v="32.4"/>
    <n v="29.9"/>
    <x v="0"/>
    <x v="0"/>
  </r>
  <r>
    <s v="2016-05-27"/>
    <s v="2016-07-06"/>
    <s v="2016-07-11"/>
    <s v="2016-07-11"/>
    <n v="40"/>
    <n v="45"/>
    <s v="CHITTAGONG"/>
    <s v="FOB"/>
    <x v="0"/>
    <n v="0"/>
    <s v="HLXU3358598"/>
    <s v="TRUCK"/>
    <s v="GDYNIA"/>
    <s v="1"/>
    <s v="734/2016/6"/>
    <n v="54"/>
    <s v="AW16"/>
    <s v="ZEMTEX EXPORT LTD"/>
    <s v="FCL"/>
    <m/>
    <n v="1"/>
    <n v="820"/>
    <n v="1"/>
    <n v="0"/>
    <n v="0"/>
    <x v="1"/>
    <n v="15556"/>
    <n v="26.49"/>
    <x v="1"/>
    <n v="13.8"/>
    <n v="12.7"/>
    <x v="1"/>
    <x v="1"/>
  </r>
  <r>
    <s v="2016-05-27"/>
    <s v="2016-07-06"/>
    <s v="2016-07-11"/>
    <s v="2016-07-11"/>
    <n v="40"/>
    <n v="45"/>
    <s v="CHITTAGONG"/>
    <s v="FOB"/>
    <x v="0"/>
    <n v="1"/>
    <s v="TGHU4450810"/>
    <s v="RAILWAY"/>
    <s v="GDYNIA"/>
    <s v="1"/>
    <s v="43188/2015/9"/>
    <n v="54"/>
    <s v="AW16"/>
    <s v="FASHION WEAR INT'L (AGENT)"/>
    <s v="CONSOLIDATION"/>
    <m/>
    <n v="1"/>
    <n v="895"/>
    <n v="0"/>
    <n v="1"/>
    <n v="0"/>
    <x v="2"/>
    <n v="18881"/>
    <n v="16.899999999999999"/>
    <x v="1"/>
    <n v="8.8000000000000007"/>
    <n v="8.1"/>
    <x v="1"/>
    <x v="1"/>
  </r>
  <r>
    <s v="2016-05-27"/>
    <s v="2016-07-06"/>
    <s v="2016-07-11"/>
    <s v="2016-07-11"/>
    <n v="40"/>
    <n v="45"/>
    <s v="CHITTAGONG"/>
    <s v="FOB"/>
    <x v="0"/>
    <n v="1"/>
    <m/>
    <s v="RAILWAY"/>
    <s v="GDYNIA"/>
    <s v="1"/>
    <s v="697/2016/9"/>
    <n v="54"/>
    <s v="AW16"/>
    <s v="TEXZAM INTERNATIONAL (AGENT)"/>
    <s v="CONSOLIDATION"/>
    <m/>
    <n v="1"/>
    <n v="178"/>
    <m/>
    <m/>
    <m/>
    <x v="0"/>
    <n v="3999"/>
    <n v="16.23"/>
    <x v="1"/>
    <n v="8.4"/>
    <n v="7.8"/>
    <x v="1"/>
    <x v="1"/>
  </r>
  <r>
    <s v="2016-05-28"/>
    <s v="2016-06-18"/>
    <s v="2016-06-23"/>
    <s v="2016-06-23"/>
    <n v="21"/>
    <n v="26"/>
    <s v="TUTICORIN"/>
    <s v="FOB"/>
    <x v="0"/>
    <n v="0"/>
    <s v="PONU1403393"/>
    <s v="TRUCK"/>
    <s v="HAMBURG"/>
    <s v="1"/>
    <s v="43190/2015/8"/>
    <n v="54"/>
    <s v="AW16"/>
    <s v="BLOOM CLOTHING CO. (AGENT)"/>
    <s v="FCL"/>
    <m/>
    <n v="1"/>
    <n v="952"/>
    <n v="0"/>
    <n v="1"/>
    <n v="0"/>
    <x v="2"/>
    <n v="18014"/>
    <n v="32.130000000000003"/>
    <x v="2"/>
    <n v="16.7"/>
    <n v="15.4"/>
    <x v="2"/>
    <x v="2"/>
  </r>
  <r>
    <s v="2016-05-28"/>
    <s v="2016-07-01"/>
    <s v="2016-07-11"/>
    <s v="2016-07-11"/>
    <n v="34"/>
    <n v="44"/>
    <s v="CHITTAGONG"/>
    <s v="FOB"/>
    <x v="0"/>
    <n v="1"/>
    <s v="GLDU0396187"/>
    <s v="RAILWAY"/>
    <s v="GDAŃSK"/>
    <s v="1"/>
    <s v="1019/2016/6"/>
    <n v="54"/>
    <s v="AW16"/>
    <s v="TEX FASHION GLOBAL (AGENT)"/>
    <s v="CONSOLIDATION"/>
    <m/>
    <n v="1"/>
    <n v="238"/>
    <n v="1"/>
    <n v="0"/>
    <n v="0"/>
    <x v="1"/>
    <n v="2837"/>
    <n v="8.94"/>
    <x v="1"/>
    <n v="4.5999999999999996"/>
    <n v="4.3"/>
    <x v="1"/>
    <x v="1"/>
  </r>
  <r>
    <s v="2016-05-28"/>
    <s v="2016-07-01"/>
    <s v="2016-07-11"/>
    <s v="2016-07-11"/>
    <n v="34"/>
    <n v="44"/>
    <s v="CHITTAGONG"/>
    <s v="FOB"/>
    <x v="0"/>
    <n v="1"/>
    <m/>
    <s v="RAILWAY"/>
    <s v="GDAŃSK"/>
    <s v="1"/>
    <s v="43192/2015/16"/>
    <n v="54"/>
    <s v="AW16"/>
    <s v="INNOVATION DESIGN (AGENT)"/>
    <s v="CONSOLIDATION"/>
    <m/>
    <n v="1"/>
    <n v="726"/>
    <m/>
    <m/>
    <m/>
    <x v="0"/>
    <n v="12315"/>
    <n v="20.41"/>
    <x v="1"/>
    <n v="10.6"/>
    <n v="9.8000000000000007"/>
    <x v="1"/>
    <x v="1"/>
  </r>
  <r>
    <s v="2016-05-28"/>
    <s v="2016-07-06"/>
    <s v="2016-07-11"/>
    <s v="2016-07-11"/>
    <n v="39"/>
    <n v="44"/>
    <s v="CHITTAGONG"/>
    <s v="FOB"/>
    <x v="0"/>
    <n v="1"/>
    <s v="TGHU4450810"/>
    <s v="RAILWAY"/>
    <s v="GDYNIA"/>
    <s v="1"/>
    <s v="697/2016/12"/>
    <n v="54"/>
    <s v="AW16"/>
    <s v="TEXZAM INTERNATIONAL (AGENT)"/>
    <s v="CONSOLIDATION"/>
    <m/>
    <n v="1"/>
    <n v="373"/>
    <n v="0"/>
    <n v="1"/>
    <n v="0"/>
    <x v="2"/>
    <n v="8193"/>
    <n v="13.81"/>
    <x v="1"/>
    <n v="7.2"/>
    <n v="6.6"/>
    <x v="1"/>
    <x v="1"/>
  </r>
  <r>
    <s v="2016-05-28"/>
    <s v="2016-07-06"/>
    <s v="2016-07-11"/>
    <s v="2016-07-11"/>
    <n v="39"/>
    <n v="44"/>
    <s v="CHITTAGONG"/>
    <s v="FOB"/>
    <x v="0"/>
    <n v="1"/>
    <m/>
    <s v="RAILWAY"/>
    <s v="GDYNIA"/>
    <s v="1"/>
    <s v="697/2016/8"/>
    <n v="54"/>
    <s v="AW16"/>
    <s v="TEXZAM INTERNATIONAL (AGENT)"/>
    <s v="CONSOLIDATION"/>
    <m/>
    <n v="1"/>
    <n v="316"/>
    <m/>
    <m/>
    <m/>
    <x v="0"/>
    <n v="5269"/>
    <n v="9.1199999999999992"/>
    <x v="1"/>
    <n v="4.7"/>
    <n v="4.4000000000000004"/>
    <x v="1"/>
    <x v="1"/>
  </r>
  <r>
    <s v="2016-05-28"/>
    <s v="2016-07-06"/>
    <s v="2016-07-15"/>
    <s v="2016-07-15"/>
    <n v="39"/>
    <n v="48"/>
    <s v="SHANGHAI"/>
    <s v="FOB"/>
    <x v="0"/>
    <n v="1"/>
    <s v="LCL"/>
    <s v="TRUCK"/>
    <s v="GDAŃSK"/>
    <s v="1"/>
    <s v="1799/2016/5"/>
    <n v="52"/>
    <s v="AW16"/>
    <s v="HAILI ACCESSORIES"/>
    <s v="LCL"/>
    <m/>
    <n v="1"/>
    <n v="10"/>
    <n v="0"/>
    <n v="0"/>
    <n v="0"/>
    <x v="0"/>
    <n v="3150"/>
    <n v="0.8"/>
    <x v="0"/>
    <n v="0.4"/>
    <n v="0.4"/>
    <x v="1"/>
    <x v="1"/>
  </r>
  <r>
    <s v="2016-05-28"/>
    <s v="2016-07-11"/>
    <s v="2016-07-15"/>
    <s v="2016-07-15"/>
    <n v="44"/>
    <n v="48"/>
    <s v="SHANGHAI"/>
    <s v="FOB"/>
    <x v="0"/>
    <n v="1"/>
    <s v=""/>
    <s v="TRUCK"/>
    <s v="GDAŃSK"/>
    <s v="1"/>
    <s v="1305/2016/3"/>
    <n v="52"/>
    <s v="AW16"/>
    <s v="SHANGHAI BOSUN"/>
    <s v="LCL"/>
    <m/>
    <n v="1"/>
    <n v="287"/>
    <n v="0"/>
    <n v="0"/>
    <n v="0"/>
    <x v="0"/>
    <n v="4501"/>
    <n v="2.77"/>
    <x v="0"/>
    <n v="1.4"/>
    <n v="1.3"/>
    <x v="1"/>
    <x v="1"/>
  </r>
  <r>
    <s v="2016-05-28"/>
    <s v="2016-07-11"/>
    <s v="2016-07-15"/>
    <s v="2016-07-15"/>
    <n v="44"/>
    <n v="48"/>
    <s v="SHANGHAI"/>
    <s v="FOB"/>
    <x v="0"/>
    <n v="1"/>
    <m/>
    <s v="TRUCK"/>
    <s v="GDAŃSK"/>
    <s v="1"/>
    <s v="588/2016/5"/>
    <n v="52"/>
    <s v="AW16"/>
    <s v="BRIGHT SHOW INT.LTD"/>
    <s v="LCL"/>
    <m/>
    <n v="1"/>
    <n v="242"/>
    <n v="0"/>
    <n v="0"/>
    <n v="0"/>
    <x v="0"/>
    <n v="3150"/>
    <n v="2.4"/>
    <x v="0"/>
    <n v="1.2"/>
    <n v="1.2"/>
    <x v="1"/>
    <x v="1"/>
  </r>
  <r>
    <s v="2016-05-28"/>
    <s v="2016-07-11"/>
    <s v="2016-07-15"/>
    <s v="2016-07-15"/>
    <n v="44"/>
    <n v="48"/>
    <s v="SHANGHAI"/>
    <s v="FOB"/>
    <x v="0"/>
    <n v="1"/>
    <m/>
    <s v="TRUCK"/>
    <s v="GDAŃSK"/>
    <s v="1"/>
    <s v="62805/AW16/1"/>
    <n v="52"/>
    <s v="AW16"/>
    <s v="SUZHOU QINJIAN I/E"/>
    <s v="LCL"/>
    <m/>
    <n v="1"/>
    <n v="792"/>
    <n v="0"/>
    <n v="0"/>
    <n v="0"/>
    <x v="0"/>
    <n v="13001"/>
    <n v="11.66"/>
    <x v="0"/>
    <n v="6.1"/>
    <n v="5.6"/>
    <x v="1"/>
    <x v="1"/>
  </r>
  <r>
    <s v="2016-05-29"/>
    <s v="2016-06-29"/>
    <s v="2016-07-06"/>
    <s v="2016-07-06"/>
    <n v="31"/>
    <n v="38"/>
    <s v="TUTICORIN"/>
    <s v="FOB"/>
    <x v="0"/>
    <n v="0"/>
    <s v="MSKU2171121"/>
    <s v="TRUCK"/>
    <s v="GDAŃSK"/>
    <s v="1"/>
    <s v="43190/2015/7"/>
    <n v="54"/>
    <s v="AW16"/>
    <s v="BLOOM CLOTHING CO. (AGENT)"/>
    <s v="FCL"/>
    <m/>
    <n v="1"/>
    <n v="873"/>
    <n v="1"/>
    <n v="0"/>
    <n v="0"/>
    <x v="1"/>
    <n v="18481"/>
    <n v="12.84"/>
    <x v="2"/>
    <n v="6.7"/>
    <n v="6.2"/>
    <x v="1"/>
    <x v="1"/>
  </r>
  <r>
    <s v="2016-05-30"/>
    <s v="2016-07-07"/>
    <s v="2016-07-12"/>
    <s v="2016-07-12"/>
    <n v="38"/>
    <n v="43"/>
    <s v="NINGBO"/>
    <s v="FOB"/>
    <x v="0"/>
    <n v="0"/>
    <s v="PONU1879918"/>
    <s v="TRUCK"/>
    <s v="GDAŃSK"/>
    <s v="1"/>
    <s v="8068/2016/2"/>
    <n v="51"/>
    <s v="AW16"/>
    <s v="BOK CO., LTD."/>
    <s v="FCL"/>
    <m/>
    <n v="1"/>
    <n v="1840"/>
    <n v="0"/>
    <n v="1"/>
    <n v="0"/>
    <x v="2"/>
    <n v="14160"/>
    <n v="53.19"/>
    <x v="0"/>
    <n v="27.7"/>
    <n v="25.5"/>
    <x v="2"/>
    <x v="2"/>
  </r>
  <r>
    <s v="2016-05-30"/>
    <s v="2016-07-16"/>
    <s v="2016-07-21"/>
    <s v="2016-07-21"/>
    <n v="47"/>
    <n v="52"/>
    <s v="XIAMEN"/>
    <s v="FOB"/>
    <x v="0"/>
    <n v="0"/>
    <s v="MRKU0088417"/>
    <s v="TRUCK"/>
    <s v="GDAŃSK"/>
    <s v="1"/>
    <s v="61735/AW16/1"/>
    <n v="52"/>
    <s v="AW16"/>
    <s v="QUANZHOU CEREALS O&amp;F"/>
    <s v="FCL"/>
    <m/>
    <n v="1"/>
    <n v="1612"/>
    <n v="0"/>
    <n v="1"/>
    <n v="0"/>
    <x v="2"/>
    <n v="28804"/>
    <n v="44.99"/>
    <x v="0"/>
    <n v="23.4"/>
    <n v="21.6"/>
    <x v="2"/>
    <x v="2"/>
  </r>
  <r>
    <s v="2016-05-30"/>
    <s v="2016-07-16"/>
    <s v="2016-07-21"/>
    <s v="2016-07-21"/>
    <n v="47"/>
    <n v="52"/>
    <s v="XIAMEN"/>
    <s v="FOB"/>
    <x v="0"/>
    <n v="0"/>
    <s v="MSKU6446675"/>
    <s v="TRUCK"/>
    <s v="GDAŃSK"/>
    <s v="1"/>
    <s v="1037/2016/5"/>
    <n v="54"/>
    <s v="AW16"/>
    <s v="QUANZHOU CEREALS O&amp;F"/>
    <s v="FCL"/>
    <m/>
    <n v="1"/>
    <n v="968"/>
    <n v="0"/>
    <n v="1"/>
    <n v="0"/>
    <x v="2"/>
    <n v="19002"/>
    <n v="47.84"/>
    <x v="0"/>
    <n v="24.9"/>
    <n v="23"/>
    <x v="2"/>
    <x v="2"/>
  </r>
  <r>
    <s v="2016-05-30"/>
    <s v="2016-07-16"/>
    <s v="2016-07-21"/>
    <s v="2016-07-21"/>
    <n v="47"/>
    <n v="52"/>
    <s v="XIAMEN"/>
    <s v="FOB"/>
    <x v="0"/>
    <n v="0"/>
    <s v="MSKU8821585"/>
    <s v="TRUCK"/>
    <s v="GDAŃSK"/>
    <s v="1"/>
    <s v="61735/AW16/2"/>
    <n v="52"/>
    <s v="AW16"/>
    <s v="QUANZHOU CEREALS O&amp;F"/>
    <s v="FCL"/>
    <m/>
    <n v="1"/>
    <n v="2515"/>
    <n v="0"/>
    <n v="0"/>
    <n v="1"/>
    <x v="0"/>
    <n v="45108"/>
    <n v="55.09"/>
    <x v="0"/>
    <n v="28.6"/>
    <n v="26.4"/>
    <x v="0"/>
    <x v="2"/>
  </r>
  <r>
    <s v="2016-05-31"/>
    <s v="2016-06-04"/>
    <s v="2016-06-13"/>
    <s v="2016-06-13"/>
    <n v="4"/>
    <n v="13"/>
    <s v="ŁÓDŹ"/>
    <s v="DDU"/>
    <x v="1"/>
    <n v="1"/>
    <s v="AIR"/>
    <s v="TRUCK"/>
    <s v="WARSZAWA"/>
    <s v="1"/>
    <s v="42575/2015/7"/>
    <n v="54"/>
    <s v="AW16"/>
    <s v="PADMA SATEL ARAB"/>
    <s v="AIR"/>
    <n v="1"/>
    <m/>
    <n v="1025"/>
    <n v="0"/>
    <n v="0"/>
    <n v="0"/>
    <x v="0"/>
    <n v="15572"/>
    <m/>
    <x v="1"/>
    <n v="0"/>
    <n v="0"/>
    <x v="1"/>
    <x v="1"/>
  </r>
  <r>
    <s v="2016-05-31"/>
    <s v="2016-06-14"/>
    <s v="2016-06-16"/>
    <s v="2016-06-16"/>
    <n v="14"/>
    <n v="16"/>
    <s v="ŁÓDŹ"/>
    <s v="DDU"/>
    <x v="3"/>
    <n v="1"/>
    <s v="LCL"/>
    <s v="RAILWAY"/>
    <s v="MAŁASZEWICZE"/>
    <s v="1"/>
    <s v="275/2016/7"/>
    <n v="54"/>
    <s v="AW16"/>
    <s v="SUMEC TEXTILE"/>
    <s v="LCL"/>
    <m/>
    <n v="1"/>
    <n v="361"/>
    <n v="0"/>
    <n v="0"/>
    <n v="0"/>
    <x v="0"/>
    <n v="3690"/>
    <n v="12.96"/>
    <x v="0"/>
    <n v="6.7"/>
    <n v="6.2"/>
    <x v="1"/>
    <x v="1"/>
  </r>
  <r>
    <s v="2016-05-31"/>
    <s v="2016-07-01"/>
    <s v="2016-07-05"/>
    <s v="2016-07-05"/>
    <n v="31"/>
    <n v="35"/>
    <s v="NINGBO"/>
    <s v="FOB"/>
    <x v="0"/>
    <n v="0"/>
    <s v="MRKU0676724"/>
    <s v="TRUCK"/>
    <s v="GDAŃSK"/>
    <s v="1"/>
    <s v="577/2016/9"/>
    <n v="54"/>
    <s v="AW16"/>
    <s v="NINGBO MIAORUI"/>
    <s v="FCL"/>
    <m/>
    <n v="1"/>
    <n v="1457"/>
    <n v="0"/>
    <n v="1"/>
    <n v="0"/>
    <x v="2"/>
    <n v="23637"/>
    <n v="45.37"/>
    <x v="0"/>
    <n v="23.6"/>
    <n v="21.8"/>
    <x v="2"/>
    <x v="2"/>
  </r>
  <r>
    <s v="2016-05-31"/>
    <s v="2016-07-01"/>
    <s v="2016-07-05"/>
    <s v="2016-07-05"/>
    <n v="31"/>
    <n v="35"/>
    <s v="NINGBO"/>
    <s v="FOB"/>
    <x v="0"/>
    <n v="0"/>
    <s v="MSKU0603885,MSKU9216568,YMLU3138511"/>
    <s v="TRUCK"/>
    <s v="GDAŃSK"/>
    <s v="1"/>
    <s v="7800/2016/1"/>
    <n v="51"/>
    <s v="AW16"/>
    <s v="VICAN FOOTWEAR"/>
    <s v="FCL"/>
    <m/>
    <n v="1"/>
    <n v="2458"/>
    <n v="1"/>
    <n v="0"/>
    <n v="2"/>
    <x v="1"/>
    <n v="19740"/>
    <n v="149.27000000000001"/>
    <x v="0"/>
    <n v="77.599999999999994"/>
    <n v="71.599999999999994"/>
    <x v="3"/>
    <x v="3"/>
  </r>
  <r>
    <s v="2016-05-31"/>
    <s v="2016-07-01"/>
    <s v="2016-07-06"/>
    <s v="2016-07-06"/>
    <n v="31"/>
    <n v="36"/>
    <s v="NINGBO"/>
    <s v="FOB"/>
    <x v="0"/>
    <n v="0"/>
    <s v="MSKU3905997"/>
    <s v="TRUCK"/>
    <s v="GDAŃSK"/>
    <s v="1"/>
    <s v="8068/2016/5"/>
    <n v="51"/>
    <s v="AW16"/>
    <s v="BOK CO., LTD."/>
    <s v="FCL"/>
    <m/>
    <n v="1"/>
    <n v="667"/>
    <n v="1"/>
    <n v="0"/>
    <n v="0"/>
    <x v="1"/>
    <n v="5316"/>
    <n v="26.2"/>
    <x v="0"/>
    <n v="13.6"/>
    <n v="12.6"/>
    <x v="1"/>
    <x v="1"/>
  </r>
  <r>
    <s v="2016-05-31"/>
    <s v="2016-07-01"/>
    <s v="2016-07-06"/>
    <s v="2016-07-06"/>
    <n v="31"/>
    <n v="36"/>
    <s v="NINGBO"/>
    <s v="FOB"/>
    <x v="0"/>
    <n v="0"/>
    <s v="TGHU1658586"/>
    <s v="TRUCK"/>
    <s v="GDAŃSK"/>
    <s v="1"/>
    <s v="9345/2016/2"/>
    <n v="51"/>
    <s v="AW16"/>
    <s v="XIAMEN OCEAN IMP."/>
    <s v="FCL"/>
    <m/>
    <n v="1"/>
    <n v="587"/>
    <n v="1"/>
    <n v="0"/>
    <n v="0"/>
    <x v="1"/>
    <n v="3920"/>
    <n v="29.42"/>
    <x v="0"/>
    <n v="15.3"/>
    <n v="14.1"/>
    <x v="2"/>
    <x v="2"/>
  </r>
  <r>
    <s v="2016-05-31"/>
    <s v="2016-07-06"/>
    <s v="2016-07-15"/>
    <s v="2016-07-15"/>
    <n v="36"/>
    <n v="45"/>
    <s v="NINGBO"/>
    <s v="FOB"/>
    <x v="0"/>
    <n v="1"/>
    <s v="LCL"/>
    <s v="TRUCK"/>
    <s v="GDAŃSK"/>
    <s v="1"/>
    <s v="5669/2016/1"/>
    <n v="52"/>
    <s v="AW16"/>
    <s v="NINGBO HAITIAN"/>
    <s v="LCL"/>
    <m/>
    <n v="1"/>
    <n v="57"/>
    <n v="0"/>
    <n v="0"/>
    <n v="0"/>
    <x v="0"/>
    <n v="19596"/>
    <n v="4.0999999999999996"/>
    <x v="0"/>
    <n v="2.1"/>
    <n v="2"/>
    <x v="1"/>
    <x v="1"/>
  </r>
  <r>
    <s v="2016-06-01"/>
    <s v="2016-06-07"/>
    <s v="2016-06-10"/>
    <s v="2016-06-10"/>
    <n v="6"/>
    <n v="9"/>
    <s v="ŁÓDŹ"/>
    <s v="DDU"/>
    <x v="1"/>
    <n v="1"/>
    <s v="AIR"/>
    <s v="TRUCK"/>
    <s v="WARSZAWA"/>
    <s v="1"/>
    <s v="278/2016/8"/>
    <n v="54"/>
    <s v="AW16"/>
    <s v="XIAMEN KINGLAND"/>
    <s v="AIR"/>
    <n v="1"/>
    <m/>
    <n v="653"/>
    <n v="0"/>
    <n v="0"/>
    <n v="0"/>
    <x v="0"/>
    <n v="9431"/>
    <m/>
    <x v="0"/>
    <n v="0"/>
    <n v="0"/>
    <x v="1"/>
    <x v="1"/>
  </r>
  <r>
    <s v="2016-06-01"/>
    <s v="2016-07-07"/>
    <s v="2016-07-15"/>
    <s v="2016-07-15"/>
    <n v="36"/>
    <n v="44"/>
    <s v="CHITTAGONG"/>
    <s v="FOB"/>
    <x v="0"/>
    <n v="1"/>
    <s v="MRKU2716430"/>
    <s v="RAILWAY"/>
    <s v="GDAŃSK"/>
    <s v="1"/>
    <s v="1019/2016/8"/>
    <n v="54"/>
    <s v="AW16"/>
    <s v="TEX FASHION GLOBAL (AGENT)"/>
    <s v="CONSOLIDATION"/>
    <m/>
    <n v="1"/>
    <n v="297"/>
    <n v="0"/>
    <n v="0"/>
    <n v="1"/>
    <x v="0"/>
    <n v="3003"/>
    <n v="5.94"/>
    <x v="1"/>
    <n v="3.1"/>
    <n v="2.9"/>
    <x v="1"/>
    <x v="1"/>
  </r>
  <r>
    <s v="2016-06-01"/>
    <s v="2016-07-07"/>
    <s v="2016-07-15"/>
    <s v="2016-07-15"/>
    <n v="36"/>
    <n v="44"/>
    <s v="CHITTAGONG"/>
    <s v="FOB"/>
    <x v="0"/>
    <n v="1"/>
    <m/>
    <s v="RAILWAY"/>
    <s v="GDAŃSK"/>
    <s v="1"/>
    <s v="1019/2016/9"/>
    <n v="54"/>
    <s v="AW16"/>
    <s v="TEX FASHION GLOBAL (AGENT)"/>
    <s v="CONSOLIDATION"/>
    <m/>
    <n v="1"/>
    <n v="333"/>
    <m/>
    <m/>
    <m/>
    <x v="0"/>
    <n v="5479"/>
    <n v="5.42"/>
    <x v="1"/>
    <n v="2.8"/>
    <n v="2.6"/>
    <x v="1"/>
    <x v="1"/>
  </r>
  <r>
    <s v="2016-06-01"/>
    <s v="2016-07-07"/>
    <s v="2016-07-15"/>
    <s v="2016-07-15"/>
    <n v="36"/>
    <n v="44"/>
    <s v="CHITTAGONG"/>
    <s v="FOB"/>
    <x v="0"/>
    <n v="1"/>
    <m/>
    <s v="RAILWAY"/>
    <s v="GDAŃSK"/>
    <s v="1"/>
    <s v="571/2016/2"/>
    <n v="54"/>
    <s v="AW16"/>
    <s v="FASHIONTEX (AGENT)"/>
    <s v="CONSOLIDATION"/>
    <m/>
    <n v="1"/>
    <n v="674"/>
    <m/>
    <m/>
    <m/>
    <x v="0"/>
    <n v="11786"/>
    <n v="23.71"/>
    <x v="1"/>
    <n v="12.3"/>
    <n v="11.4"/>
    <x v="1"/>
    <x v="1"/>
  </r>
  <r>
    <s v="2016-06-01"/>
    <s v="2016-07-07"/>
    <s v="2016-07-15"/>
    <s v="2016-07-15"/>
    <n v="36"/>
    <n v="44"/>
    <s v="CHITTAGONG"/>
    <s v="FOB"/>
    <x v="0"/>
    <n v="1"/>
    <m/>
    <s v="RAILWAY"/>
    <s v="GDAŃSK"/>
    <s v="1"/>
    <s v="697/2016/13"/>
    <n v="54"/>
    <s v="AW16"/>
    <s v="TEXZAM INTERNATIONAL (AGENT)"/>
    <s v="CONSOLIDATION"/>
    <m/>
    <n v="1"/>
    <n v="1058"/>
    <m/>
    <m/>
    <m/>
    <x v="0"/>
    <n v="14193"/>
    <n v="34.479999999999997"/>
    <x v="1"/>
    <n v="17.899999999999999"/>
    <n v="16.600000000000001"/>
    <x v="2"/>
    <x v="2"/>
  </r>
  <r>
    <s v="2016-06-03"/>
    <s v="2016-07-11"/>
    <s v="2016-07-15"/>
    <s v="2016-07-15"/>
    <n v="38"/>
    <n v="42"/>
    <s v="SHANGHAI"/>
    <s v="FOB"/>
    <x v="0"/>
    <n v="0"/>
    <s v="TGHU4191670"/>
    <s v="RAILWAY"/>
    <s v="GDAŃSK"/>
    <s v="1"/>
    <s v="275/2016/2"/>
    <n v="54"/>
    <s v="AW16"/>
    <s v="SUMEC TEXTILE"/>
    <s v="FCL"/>
    <m/>
    <n v="1"/>
    <n v="856"/>
    <n v="0"/>
    <n v="1"/>
    <n v="0"/>
    <x v="2"/>
    <n v="9585"/>
    <n v="45.9"/>
    <x v="0"/>
    <n v="23.9"/>
    <n v="22"/>
    <x v="2"/>
    <x v="2"/>
  </r>
  <r>
    <s v="2016-06-04"/>
    <s v="2016-07-07"/>
    <s v="2016-07-15"/>
    <s v="2016-07-15"/>
    <n v="33"/>
    <n v="41"/>
    <s v="CHITTAGONG"/>
    <s v="FOB"/>
    <x v="0"/>
    <n v="0"/>
    <s v="MSKU5080318"/>
    <s v="RAILWAY"/>
    <s v="GDAŃSK"/>
    <s v="1"/>
    <s v="43188/2015/13"/>
    <n v="54"/>
    <s v="AW16"/>
    <s v="FASHION WEAR INT'L (AGENT)"/>
    <s v="FCL"/>
    <m/>
    <n v="1"/>
    <n v="792"/>
    <n v="1"/>
    <n v="0"/>
    <n v="0"/>
    <x v="1"/>
    <n v="14475"/>
    <n v="25.2"/>
    <x v="1"/>
    <n v="13.1"/>
    <n v="12.1"/>
    <x v="1"/>
    <x v="1"/>
  </r>
  <r>
    <s v="2016-06-04"/>
    <s v="2016-07-10"/>
    <s v="2016-07-14"/>
    <s v="2016-07-14"/>
    <n v="36"/>
    <n v="40"/>
    <s v="XIAMEN"/>
    <s v="FOB"/>
    <x v="0"/>
    <n v="0"/>
    <s v="HLXU3334338"/>
    <s v="TRUCK"/>
    <s v="HAMBURG"/>
    <s v="1"/>
    <s v="7533/2016/5"/>
    <n v="54"/>
    <s v="AW16"/>
    <s v="QUANZHOU HONGTU"/>
    <s v="FCL"/>
    <m/>
    <n v="1"/>
    <n v="1620"/>
    <n v="1"/>
    <n v="0"/>
    <n v="0"/>
    <x v="1"/>
    <n v="12038"/>
    <n v="27.75"/>
    <x v="0"/>
    <n v="14.4"/>
    <n v="13.3"/>
    <x v="2"/>
    <x v="1"/>
  </r>
  <r>
    <s v="2016-06-04"/>
    <s v="2016-07-11"/>
    <s v="2016-07-14"/>
    <s v="2016-07-14"/>
    <n v="37"/>
    <n v="40"/>
    <s v="XIAMEN"/>
    <s v="FOB"/>
    <x v="0"/>
    <n v="0"/>
    <s v="TCLU4790690"/>
    <s v="TRUCK"/>
    <s v="HAMBURG"/>
    <s v="1"/>
    <s v="7533/2016/6"/>
    <n v="54"/>
    <s v="AW16"/>
    <s v="QUANZHOU HONGTU"/>
    <s v="FCL"/>
    <m/>
    <n v="1"/>
    <n v="2654"/>
    <n v="0"/>
    <n v="1"/>
    <n v="0"/>
    <x v="2"/>
    <n v="21299"/>
    <n v="56.39"/>
    <x v="0"/>
    <n v="29.3"/>
    <n v="27.1"/>
    <x v="0"/>
    <x v="2"/>
  </r>
  <r>
    <s v="2016-06-04"/>
    <s v="2016-07-11"/>
    <s v="2016-07-15"/>
    <s v="2016-07-15"/>
    <n v="37"/>
    <n v="41"/>
    <s v="SHANGHAI"/>
    <s v="FOB"/>
    <x v="0"/>
    <n v="1"/>
    <s v="LCL"/>
    <s v="TRUCK"/>
    <s v="GDAŃSK"/>
    <s v="1"/>
    <s v="43063/2015/6"/>
    <n v="52"/>
    <s v="AW16"/>
    <s v="SUZHOU QINJIAN I/E"/>
    <s v="LCL"/>
    <m/>
    <n v="1"/>
    <n v="512"/>
    <n v="0"/>
    <n v="0"/>
    <n v="0"/>
    <x v="0"/>
    <n v="7200"/>
    <n v="5.51"/>
    <x v="0"/>
    <n v="2.9"/>
    <n v="2.6"/>
    <x v="1"/>
    <x v="1"/>
  </r>
  <r>
    <s v="2016-06-06"/>
    <s v="2016-06-14"/>
    <s v="2016-06-24"/>
    <s v="2016-06-24"/>
    <n v="8"/>
    <n v="18"/>
    <s v="ŁÓDŹ"/>
    <s v="DDU"/>
    <x v="3"/>
    <n v="1"/>
    <s v="LCL"/>
    <s v="RAILWAY"/>
    <s v="MAŁASZEWICZE"/>
    <s v="1"/>
    <s v="276/2016/2"/>
    <n v="54"/>
    <s v="AW16"/>
    <s v="XIAMEN JUSTSUN"/>
    <s v="LCL"/>
    <m/>
    <n v="1"/>
    <n v="315"/>
    <n v="0"/>
    <n v="0"/>
    <n v="0"/>
    <x v="0"/>
    <n v="4891"/>
    <n v="5.98"/>
    <x v="0"/>
    <n v="3.1"/>
    <n v="2.9"/>
    <x v="1"/>
    <x v="1"/>
  </r>
  <r>
    <s v="2016-06-06"/>
    <s v="2016-07-05"/>
    <s v="2016-07-12"/>
    <s v="2016-07-12"/>
    <n v="29"/>
    <n v="36"/>
    <s v="NHAVA SHEVA"/>
    <s v="FOB"/>
    <x v="0"/>
    <n v="0"/>
    <s v="GLDU3200488"/>
    <s v="RAILWAY"/>
    <s v="GDYNIA"/>
    <s v="1"/>
    <s v="688/2016/5"/>
    <n v="54"/>
    <s v="AW16"/>
    <s v="SANGOTRA FASHIONS"/>
    <s v="FCL"/>
    <m/>
    <n v="1"/>
    <n v="935"/>
    <n v="1"/>
    <n v="0"/>
    <n v="0"/>
    <x v="1"/>
    <n v="19580"/>
    <n v="29.78"/>
    <x v="2"/>
    <n v="15.5"/>
    <n v="14.3"/>
    <x v="2"/>
    <x v="2"/>
  </r>
  <r>
    <s v="2016-06-06"/>
    <s v="2016-07-07"/>
    <s v="2016-07-14"/>
    <s v="2016-07-14"/>
    <n v="31"/>
    <n v="38"/>
    <s v="NINGBO"/>
    <s v="FOB"/>
    <x v="0"/>
    <n v="0"/>
    <s v="TGHU069200"/>
    <s v="RAILWAY"/>
    <s v="GDAŃSK"/>
    <s v="1"/>
    <s v="7559/2016/4"/>
    <n v="51"/>
    <s v="AW16"/>
    <s v="ZHEJIANG YUHONG"/>
    <s v="FCL"/>
    <m/>
    <n v="1"/>
    <n v="377"/>
    <n v="1"/>
    <n v="0"/>
    <n v="0"/>
    <x v="1"/>
    <n v="5400"/>
    <n v="25.54"/>
    <x v="0"/>
    <n v="13.3"/>
    <n v="12.3"/>
    <x v="1"/>
    <x v="1"/>
  </r>
  <r>
    <s v="2016-06-06"/>
    <s v="2016-07-11"/>
    <s v="2016-07-15"/>
    <s v="2016-07-15"/>
    <n v="35"/>
    <n v="39"/>
    <s v="NINGBO"/>
    <s v="FOB"/>
    <x v="0"/>
    <n v="1"/>
    <s v="LCL"/>
    <s v="TRUCK"/>
    <s v="GDAŃSK"/>
    <s v="1"/>
    <s v="928/2016/2"/>
    <n v="54"/>
    <s v="AW16"/>
    <s v="NINGBO HEYU INT."/>
    <s v="LCL"/>
    <m/>
    <n v="1"/>
    <n v="33"/>
    <n v="0"/>
    <n v="0"/>
    <n v="0"/>
    <x v="0"/>
    <n v="1102"/>
    <n v="1.1299999999999999"/>
    <x v="0"/>
    <n v="0.6"/>
    <n v="0.5"/>
    <x v="1"/>
    <x v="1"/>
  </r>
  <r>
    <s v="2016-06-07"/>
    <s v="2016-06-09"/>
    <s v="2016-06-14"/>
    <s v="2016-06-14"/>
    <n v="2"/>
    <n v="7"/>
    <s v="ŁÓDŹ"/>
    <s v="DDU"/>
    <x v="1"/>
    <n v="1"/>
    <s v="AIR"/>
    <s v="TRUCK"/>
    <s v="WARSZAWA"/>
    <s v="1"/>
    <s v="43188/2015/7"/>
    <n v="54"/>
    <s v="AW16"/>
    <s v="FASHION WEAR INT'L (AGENT)"/>
    <s v="AIR"/>
    <n v="1"/>
    <m/>
    <n v="996"/>
    <n v="0"/>
    <n v="0"/>
    <n v="0"/>
    <x v="0"/>
    <n v="24696"/>
    <n v="14.78"/>
    <x v="1"/>
    <n v="7.7"/>
    <n v="7.1"/>
    <x v="1"/>
    <x v="1"/>
  </r>
  <r>
    <s v="2016-06-07"/>
    <s v="2016-07-22"/>
    <s v="2016-07-27"/>
    <s v="2016-07-27"/>
    <n v="45"/>
    <n v="50"/>
    <s v="XIAMEN"/>
    <s v="FOB"/>
    <x v="0"/>
    <n v="0"/>
    <s v="MSKU6391037,MVIU0009282"/>
    <s v="RAILWAY"/>
    <s v="GDAŃSK"/>
    <s v="1"/>
    <s v="7800/2016/2"/>
    <n v="51"/>
    <s v="AW16"/>
    <s v="VICAN FOOTWEAR"/>
    <s v="FCL"/>
    <m/>
    <n v="1"/>
    <n v="2339"/>
    <n v="0"/>
    <n v="1"/>
    <n v="1"/>
    <x v="2"/>
    <n v="24180"/>
    <n v="106.08"/>
    <x v="0"/>
    <n v="55.2"/>
    <n v="50.9"/>
    <x v="3"/>
    <x v="0"/>
  </r>
  <r>
    <s v="2016-06-08"/>
    <s v="2016-06-22"/>
    <s v="2016-06-30"/>
    <s v="2016-06-30"/>
    <n v="14"/>
    <n v="22"/>
    <s v="ŁÓDŹ"/>
    <s v="DDU"/>
    <x v="4"/>
    <n v="1"/>
    <s v="AIR"/>
    <s v="TRUCK"/>
    <s v="WARSZAWA"/>
    <s v="1"/>
    <s v="43185/2015/8"/>
    <n v="54"/>
    <s v="AW16"/>
    <s v="ASROTEX"/>
    <s v="AIR"/>
    <n v="1"/>
    <m/>
    <n v="1084"/>
    <n v="0"/>
    <n v="0"/>
    <n v="0"/>
    <x v="0"/>
    <n v="22260"/>
    <n v="38.47"/>
    <x v="1"/>
    <n v="20"/>
    <n v="18.5"/>
    <x v="2"/>
    <x v="2"/>
  </r>
  <r>
    <s v="2016-06-08"/>
    <s v="2016-06-22"/>
    <s v="2016-06-30"/>
    <s v="2016-06-30"/>
    <n v="14"/>
    <n v="22"/>
    <s v="ŁÓDŹ"/>
    <s v="DDU"/>
    <x v="4"/>
    <n v="1"/>
    <s v="AIR"/>
    <s v="TRUCK"/>
    <s v="WARSZAWA"/>
    <s v="1"/>
    <s v="43185/2015/9"/>
    <n v="54"/>
    <s v="AW16"/>
    <s v="ASROTEX"/>
    <s v="AIR"/>
    <n v="1"/>
    <m/>
    <n v="1110"/>
    <n v="0"/>
    <n v="0"/>
    <n v="0"/>
    <x v="0"/>
    <n v="26036"/>
    <n v="22.5"/>
    <x v="1"/>
    <n v="11.7"/>
    <n v="10.8"/>
    <x v="1"/>
    <x v="1"/>
  </r>
  <r>
    <s v="2016-06-08"/>
    <s v="2016-07-07"/>
    <s v="2016-07-13"/>
    <s v="2016-07-13"/>
    <n v="29"/>
    <n v="35"/>
    <s v="SHENZHEN"/>
    <s v="FOB"/>
    <x v="0"/>
    <n v="0"/>
    <s v="MRKU5290924"/>
    <s v="RAILWAY"/>
    <s v="GDAŃSK"/>
    <s v="1"/>
    <s v="7536/2016/2"/>
    <n v="51"/>
    <s v="AW16"/>
    <s v="YONGXINGLONG CHILDRE"/>
    <s v="FCL"/>
    <m/>
    <n v="1"/>
    <n v="765"/>
    <n v="0"/>
    <n v="0"/>
    <n v="1"/>
    <x v="0"/>
    <n v="10000"/>
    <n v="54.39"/>
    <x v="0"/>
    <n v="28.3"/>
    <n v="26.1"/>
    <x v="0"/>
    <x v="2"/>
  </r>
  <r>
    <s v="2016-06-08"/>
    <s v="2016-07-07"/>
    <s v="2016-07-13"/>
    <s v="2016-07-13"/>
    <n v="29"/>
    <n v="35"/>
    <s v="YANTIAN"/>
    <s v="FOB"/>
    <x v="0"/>
    <n v="0"/>
    <s v="MRKU0943190,SCMU4008551"/>
    <s v="RAILWAY"/>
    <s v="GDAŃSK"/>
    <s v="1"/>
    <s v="8298/2016/3"/>
    <n v="51"/>
    <s v="AW16"/>
    <s v="EASTERN CHARM LIMITD"/>
    <s v="FCL"/>
    <m/>
    <n v="1"/>
    <n v="1128"/>
    <n v="0"/>
    <n v="2"/>
    <n v="0"/>
    <x v="0"/>
    <n v="12380"/>
    <n v="84.4"/>
    <x v="0"/>
    <n v="43.9"/>
    <n v="40.5"/>
    <x v="0"/>
    <x v="0"/>
  </r>
  <r>
    <s v="2016-06-08"/>
    <s v="2016-07-07"/>
    <s v="2016-07-14"/>
    <s v="2016-07-14"/>
    <n v="29"/>
    <n v="36"/>
    <s v="SHENZHEN"/>
    <s v="FOB"/>
    <x v="0"/>
    <n v="0"/>
    <s v="PONU1466637"/>
    <s v="RAILWAY"/>
    <s v="GDAŃSK"/>
    <s v="1"/>
    <s v="7769/2016/3"/>
    <n v="51"/>
    <s v="AW16"/>
    <s v="BEEKO"/>
    <s v="FCL"/>
    <m/>
    <n v="1"/>
    <n v="706"/>
    <n v="0"/>
    <n v="1"/>
    <n v="0"/>
    <x v="2"/>
    <n v="7399"/>
    <n v="49.37"/>
    <x v="0"/>
    <n v="25.7"/>
    <n v="23.7"/>
    <x v="2"/>
    <x v="2"/>
  </r>
  <r>
    <s v="2016-06-11"/>
    <s v="2016-06-24"/>
    <s v="2016-07-05"/>
    <s v="2016-07-05"/>
    <n v="13"/>
    <n v="24"/>
    <s v="ŁÓDŹ"/>
    <s v="DDU"/>
    <x v="3"/>
    <n v="0"/>
    <s v="CLHU8728627"/>
    <s v="RAILWAY"/>
    <s v="MAŁASZEWICZE"/>
    <s v="1"/>
    <s v="61735/AW16/3"/>
    <n v="52"/>
    <s v="AW16"/>
    <s v="QUANZHOU CEREALS O&amp;F"/>
    <s v="FCL"/>
    <m/>
    <n v="1"/>
    <n v="2497"/>
    <n v="0"/>
    <n v="1"/>
    <n v="0"/>
    <x v="2"/>
    <n v="43829"/>
    <n v="51.05"/>
    <x v="0"/>
    <n v="26.5"/>
    <n v="24.5"/>
    <x v="2"/>
    <x v="2"/>
  </r>
  <r>
    <s v="2016-06-11"/>
    <s v="2016-07-16"/>
    <s v="2016-07-22"/>
    <s v="2016-07-22"/>
    <n v="35"/>
    <n v="41"/>
    <s v="SHANGHAI"/>
    <s v="FOB"/>
    <x v="0"/>
    <n v="1"/>
    <s v="LCL"/>
    <s v="TRUCK"/>
    <s v="GDAŃSK"/>
    <s v="1"/>
    <s v="8496/2016/1"/>
    <n v="52"/>
    <s v="AW16"/>
    <s v="ZHANGJIAGANG ORCA"/>
    <s v="LCL"/>
    <m/>
    <n v="1"/>
    <n v="58"/>
    <n v="0"/>
    <n v="0"/>
    <n v="0"/>
    <x v="0"/>
    <n v="14400"/>
    <n v="3.2"/>
    <x v="0"/>
    <n v="1.7"/>
    <n v="1.5"/>
    <x v="1"/>
    <x v="1"/>
  </r>
  <r>
    <s v="2016-06-13"/>
    <s v="2016-06-15"/>
    <s v="2016-06-20"/>
    <s v="2016-06-20"/>
    <n v="2"/>
    <n v="7"/>
    <s v="ŁÓDŹ"/>
    <s v="DDU"/>
    <x v="1"/>
    <n v="1"/>
    <s v="AIR"/>
    <s v="TRUCK"/>
    <s v="FRANKFURT"/>
    <s v="1"/>
    <s v="43189/2015/7"/>
    <n v="54"/>
    <s v="AW16"/>
    <s v="SAILOR MOON CLOTHING LTD (AGENT)"/>
    <s v="AIR"/>
    <n v="1"/>
    <m/>
    <n v="575"/>
    <n v="0"/>
    <n v="0"/>
    <n v="0"/>
    <x v="0"/>
    <n v="8625"/>
    <n v="16.559999999999999"/>
    <x v="1"/>
    <n v="8.6"/>
    <n v="7.9"/>
    <x v="1"/>
    <x v="1"/>
  </r>
  <r>
    <s v="2016-06-13"/>
    <s v="2016-06-15"/>
    <s v="2016-06-20"/>
    <s v="2016-06-20"/>
    <n v="2"/>
    <n v="7"/>
    <s v="ŁÓDŹ"/>
    <s v="DDU"/>
    <x v="1"/>
    <n v="1"/>
    <s v="AIR"/>
    <s v="TRUCK"/>
    <s v="FRANKFURT"/>
    <s v="1"/>
    <s v="572/2016/1"/>
    <n v="52"/>
    <s v="AW16"/>
    <s v="TRANSFIGURE CLOTHING (AGENT)"/>
    <s v="AIR"/>
    <n v="1"/>
    <m/>
    <n v="233"/>
    <n v="0"/>
    <n v="0"/>
    <n v="0"/>
    <x v="0"/>
    <n v="2240"/>
    <n v="1.66"/>
    <x v="1"/>
    <n v="0.9"/>
    <n v="0.8"/>
    <x v="1"/>
    <x v="1"/>
  </r>
  <r>
    <s v="2016-06-13"/>
    <s v="2016-06-16"/>
    <s v="2016-06-22"/>
    <s v="2016-06-22"/>
    <n v="3"/>
    <n v="9"/>
    <s v="ŁÓDŹ"/>
    <s v="DDU"/>
    <x v="1"/>
    <n v="1"/>
    <s v="AIR"/>
    <s v="TRUCK"/>
    <s v="FRANKFURT"/>
    <s v="1"/>
    <s v="569/2016/5"/>
    <n v="54"/>
    <s v="AW16"/>
    <s v="SANTEX INC"/>
    <s v="AIR"/>
    <n v="1"/>
    <m/>
    <n v="688"/>
    <n v="0"/>
    <n v="0"/>
    <n v="0"/>
    <x v="0"/>
    <n v="12852"/>
    <n v="9.6"/>
    <x v="2"/>
    <n v="5"/>
    <n v="4.5999999999999996"/>
    <x v="1"/>
    <x v="1"/>
  </r>
  <r>
    <s v="2016-06-13"/>
    <s v="2016-07-19"/>
    <s v="2016-07-22"/>
    <s v="2016-07-22"/>
    <n v="36"/>
    <n v="39"/>
    <s v="CHITTAGONG"/>
    <s v="FOB"/>
    <x v="0"/>
    <n v="1"/>
    <s v="HLXU8225601"/>
    <s v="TRUCK"/>
    <s v="GDYNIA"/>
    <s v="1"/>
    <s v="1019/2016/10"/>
    <n v="54"/>
    <s v="AW16"/>
    <s v="TEX FASHION GLOBAL (AGENT)"/>
    <s v="CONSOLIDATION"/>
    <m/>
    <n v="1"/>
    <n v="331"/>
    <n v="0"/>
    <n v="0"/>
    <n v="1"/>
    <x v="0"/>
    <n v="6634"/>
    <n v="9.5299999999999994"/>
    <x v="1"/>
    <n v="5"/>
    <n v="4.5999999999999996"/>
    <x v="1"/>
    <x v="1"/>
  </r>
  <r>
    <s v="2016-06-13"/>
    <s v="2016-07-19"/>
    <s v="2016-07-22"/>
    <s v="2016-07-22"/>
    <n v="36"/>
    <n v="39"/>
    <s v="CHITTAGONG"/>
    <s v="FOB"/>
    <x v="0"/>
    <n v="1"/>
    <m/>
    <s v="TRUCK"/>
    <s v="GDYNIA"/>
    <s v="1"/>
    <s v="1019/2016/2"/>
    <n v="54"/>
    <s v="AW16"/>
    <s v="TEX FASHION GLOBAL (AGENT)"/>
    <s v="CONSOLIDATION"/>
    <m/>
    <n v="1"/>
    <n v="575"/>
    <m/>
    <m/>
    <m/>
    <x v="0"/>
    <n v="7440"/>
    <n v="16.03"/>
    <x v="1"/>
    <n v="8.3000000000000007"/>
    <n v="7.7"/>
    <x v="1"/>
    <x v="1"/>
  </r>
  <r>
    <s v="2016-06-13"/>
    <s v="2016-07-19"/>
    <s v="2016-07-22"/>
    <s v="2016-07-22"/>
    <n v="36"/>
    <n v="39"/>
    <s v="CHITTAGONG"/>
    <s v="FOB"/>
    <x v="0"/>
    <n v="1"/>
    <m/>
    <s v="TRUCK"/>
    <s v="GDYNIA"/>
    <s v="1"/>
    <s v="1019/2016/7"/>
    <n v="54"/>
    <s v="AW16"/>
    <s v="TEX FASHION GLOBAL (AGENT)"/>
    <s v="CONSOLIDATION"/>
    <m/>
    <n v="1"/>
    <n v="409"/>
    <m/>
    <m/>
    <m/>
    <x v="0"/>
    <n v="6127"/>
    <n v="9.98"/>
    <x v="1"/>
    <n v="5.2"/>
    <n v="4.8"/>
    <x v="1"/>
    <x v="1"/>
  </r>
  <r>
    <s v="2016-06-13"/>
    <s v="2016-07-19"/>
    <s v="2016-07-22"/>
    <s v="2016-07-22"/>
    <n v="36"/>
    <n v="39"/>
    <s v="CHITTAGONG"/>
    <s v="FOB"/>
    <x v="0"/>
    <n v="1"/>
    <m/>
    <s v="TRUCK"/>
    <s v="GDYNIA"/>
    <s v="1"/>
    <s v="43188/2015/12"/>
    <n v="54"/>
    <s v="AW16"/>
    <s v="FASHION WEAR INT'L (AGENT)"/>
    <s v="CONSOLIDATION"/>
    <m/>
    <n v="1"/>
    <n v="1177"/>
    <m/>
    <m/>
    <m/>
    <x v="0"/>
    <n v="19591"/>
    <n v="31.65"/>
    <x v="1"/>
    <n v="16.5"/>
    <n v="15.2"/>
    <x v="2"/>
    <x v="2"/>
  </r>
  <r>
    <s v="2016-06-17"/>
    <s v="2016-07-25"/>
    <s v="2016-07-29"/>
    <s v="2016-07-29"/>
    <n v="38"/>
    <n v="42"/>
    <s v="SHANGHAI"/>
    <s v="FOB"/>
    <x v="0"/>
    <n v="0"/>
    <s v="DRYU4006669,FSCU9542064,GATU4371821,HLXU6257868,TCLU4776897,TGHU8578630,TRLU6589580"/>
    <s v="TRUCK"/>
    <s v="GDAŃSK"/>
    <s v="1"/>
    <s v="281/2016/2"/>
    <n v="54"/>
    <s v="AW16"/>
    <s v="ZHEJIANG AMP-KINGHON"/>
    <s v="FCL"/>
    <m/>
    <n v="1"/>
    <n v="4214"/>
    <n v="0"/>
    <n v="4"/>
    <n v="3"/>
    <x v="0"/>
    <n v="48298"/>
    <n v="414"/>
    <x v="0"/>
    <n v="215.3"/>
    <n v="198.7"/>
    <x v="3"/>
    <x v="3"/>
  </r>
  <r>
    <s v="2016-06-17"/>
    <s v="2016-07-25"/>
    <s v="2016-08-01"/>
    <s v="2016-08-01"/>
    <n v="38"/>
    <n v="45"/>
    <s v="SHANGHAI"/>
    <s v="FOB"/>
    <x v="0"/>
    <n v="0"/>
    <s v="DFSU2696015"/>
    <s v="RAILWAY"/>
    <s v="GDAŃSK"/>
    <s v="1"/>
    <s v="275/2016/9"/>
    <n v="54"/>
    <s v="AW16"/>
    <s v="SUMEC TEXTILE"/>
    <s v="FCL"/>
    <m/>
    <n v="1"/>
    <n v="332"/>
    <n v="1"/>
    <n v="0"/>
    <n v="0"/>
    <x v="1"/>
    <n v="3280"/>
    <n v="26.9"/>
    <x v="0"/>
    <n v="14"/>
    <n v="12.9"/>
    <x v="2"/>
    <x v="1"/>
  </r>
  <r>
    <s v="2016-06-17"/>
    <s v="2016-07-25"/>
    <s v="2016-08-01"/>
    <s v="2016-08-01"/>
    <n v="38"/>
    <n v="45"/>
    <s v="SHANGHAI"/>
    <s v="FOB"/>
    <x v="0"/>
    <n v="0"/>
    <s v="FSCU4722490,TTNU5948650"/>
    <s v="RAILWAY"/>
    <s v="GDAŃSK"/>
    <s v="1"/>
    <s v="8343/2016/2"/>
    <n v="51"/>
    <s v="AW16"/>
    <s v="ANHUI TECHNOLOGY I/E"/>
    <s v="FCL"/>
    <m/>
    <n v="1"/>
    <n v="2713"/>
    <n v="0"/>
    <n v="2"/>
    <n v="0"/>
    <x v="0"/>
    <n v="42410"/>
    <n v="101.24"/>
    <x v="0"/>
    <n v="52.6"/>
    <n v="48.6"/>
    <x v="0"/>
    <x v="0"/>
  </r>
  <r>
    <s v="2016-06-17"/>
    <s v="2016-07-25"/>
    <s v="2016-08-01"/>
    <s v="2016-08-01"/>
    <n v="38"/>
    <n v="45"/>
    <s v="SHANGHAI"/>
    <s v="FOB"/>
    <x v="0"/>
    <n v="1"/>
    <s v="HLXU1122962"/>
    <s v="RAILWAY"/>
    <s v="GDAŃSK"/>
    <s v="1"/>
    <s v="3676/2016/1"/>
    <n v="52"/>
    <s v="AW16"/>
    <s v="EUMETEX COMPANY"/>
    <s v="CONSOLIDATION"/>
    <m/>
    <n v="1"/>
    <n v="266"/>
    <n v="1"/>
    <n v="0"/>
    <n v="0"/>
    <x v="1"/>
    <n v="2028"/>
    <n v="6.77"/>
    <x v="0"/>
    <n v="3.5"/>
    <n v="3.2"/>
    <x v="1"/>
    <x v="1"/>
  </r>
  <r>
    <s v="2016-06-17"/>
    <s v="2016-07-25"/>
    <s v="2016-08-01"/>
    <s v="2016-08-01"/>
    <n v="38"/>
    <n v="45"/>
    <s v="SHANGHAI"/>
    <s v="FOB"/>
    <x v="0"/>
    <n v="1"/>
    <m/>
    <s v="RAILWAY"/>
    <s v="GDAŃSK"/>
    <s v="1"/>
    <s v="5375/2016/1"/>
    <n v="52"/>
    <s v="AW16"/>
    <s v="TONGLU NINGHANG"/>
    <s v="CONSOLIDATION"/>
    <m/>
    <n v="1"/>
    <n v="525"/>
    <m/>
    <m/>
    <m/>
    <x v="0"/>
    <n v="7179"/>
    <n v="9.2899999999999991"/>
    <x v="0"/>
    <n v="4.8"/>
    <n v="4.5"/>
    <x v="1"/>
    <x v="1"/>
  </r>
  <r>
    <s v="2016-06-17"/>
    <s v="2016-07-25"/>
    <s v="2016-08-01"/>
    <s v="2016-08-01"/>
    <n v="38"/>
    <n v="45"/>
    <s v="SHANGHAI"/>
    <s v="FOB"/>
    <x v="0"/>
    <n v="1"/>
    <m/>
    <s v="RAILWAY"/>
    <s v="GDAŃSK"/>
    <s v="1"/>
    <s v="5878/2016/2"/>
    <n v="52"/>
    <s v="AW16"/>
    <s v="SHANGHAI QUEENSHOW"/>
    <s v="CONSOLIDATION"/>
    <m/>
    <n v="1"/>
    <n v="47"/>
    <m/>
    <m/>
    <m/>
    <x v="0"/>
    <n v="1850"/>
    <n v="2.38"/>
    <x v="0"/>
    <n v="1.2"/>
    <n v="1.1000000000000001"/>
    <x v="1"/>
    <x v="1"/>
  </r>
  <r>
    <s v="2016-06-18"/>
    <s v="2016-07-25"/>
    <s v="2016-08-01"/>
    <s v="2016-08-01"/>
    <n v="37"/>
    <n v="44"/>
    <s v="NINGBO"/>
    <s v="FOB"/>
    <x v="0"/>
    <n v="0"/>
    <s v="BSIU4068650"/>
    <s v="RAILWAY"/>
    <s v="GDAŃSK"/>
    <s v="1"/>
    <s v="3520/2016/1"/>
    <n v="54"/>
    <s v="AW16"/>
    <s v="NINGBO YINZHOU VANDK"/>
    <s v="FCL"/>
    <m/>
    <n v="1"/>
    <n v="1462"/>
    <n v="0"/>
    <n v="1"/>
    <n v="0"/>
    <x v="2"/>
    <n v="19178"/>
    <n v="41.64"/>
    <x v="0"/>
    <n v="21.7"/>
    <n v="20"/>
    <x v="2"/>
    <x v="2"/>
  </r>
  <r>
    <s v="2016-06-19"/>
    <s v="2016-06-23"/>
    <s v="2016-07-01"/>
    <s v="2016-07-01"/>
    <n v="4"/>
    <n v="12"/>
    <s v="ŁÓDŹ"/>
    <s v="DDU"/>
    <x v="1"/>
    <n v="1"/>
    <s v="AIR"/>
    <s v="TRUCK"/>
    <s v="WARSZAWA"/>
    <s v="1"/>
    <s v="43186/2015/5"/>
    <n v="54"/>
    <s v="AW16"/>
    <s v="AZAD INT'L CLOTHING"/>
    <s v="AIR"/>
    <n v="1"/>
    <m/>
    <n v="1054"/>
    <n v="0"/>
    <n v="0"/>
    <n v="0"/>
    <x v="0"/>
    <n v="18571"/>
    <m/>
    <x v="5"/>
    <n v="0"/>
    <n v="0"/>
    <x v="1"/>
    <x v="1"/>
  </r>
  <r>
    <s v="2016-06-19"/>
    <s v="2016-06-23"/>
    <s v="2016-07-13"/>
    <s v="2016-07-13"/>
    <n v="4"/>
    <n v="24"/>
    <s v="ŁÓDŹ"/>
    <s v="DDU"/>
    <x v="1"/>
    <n v="1"/>
    <s v="AIR"/>
    <s v="TRUCK"/>
    <s v="WARSZAWA"/>
    <s v="1"/>
    <s v="42566/2015/4"/>
    <n v="54"/>
    <s v="AW16"/>
    <s v="REDWAN TEX&amp;APPARELS"/>
    <s v="AIR"/>
    <n v="1"/>
    <m/>
    <n v="646"/>
    <n v="0"/>
    <n v="0"/>
    <n v="0"/>
    <x v="0"/>
    <n v="11605"/>
    <n v="17.690000000000001"/>
    <x v="1"/>
    <n v="9.1999999999999993"/>
    <n v="8.5"/>
    <x v="1"/>
    <x v="1"/>
  </r>
  <r>
    <s v="2016-06-19"/>
    <s v="2016-06-23"/>
    <s v="2016-08-01"/>
    <s v="2016-08-01"/>
    <n v="4"/>
    <n v="43"/>
    <s v="ŁÓDŹ"/>
    <s v="DDU"/>
    <x v="1"/>
    <n v="1"/>
    <s v="AIR"/>
    <s v="TRUCK"/>
    <s v="WARSZAWA"/>
    <s v="1"/>
    <s v="42566/2015/5"/>
    <n v="54"/>
    <s v="AW16"/>
    <s v="REDWAN TEX&amp;APPARELS"/>
    <s v="AIR"/>
    <n v="1"/>
    <m/>
    <n v="319"/>
    <n v="0"/>
    <n v="0"/>
    <n v="0"/>
    <x v="0"/>
    <n v="6650"/>
    <n v="12.34"/>
    <x v="1"/>
    <n v="6.4"/>
    <n v="5.9"/>
    <x v="1"/>
    <x v="1"/>
  </r>
  <r>
    <s v="2016-06-19"/>
    <s v="2016-06-27"/>
    <s v="2016-06-30"/>
    <s v="2016-06-30"/>
    <n v="8"/>
    <n v="11"/>
    <s v="ŁÓDŹ"/>
    <s v="DDU"/>
    <x v="1"/>
    <n v="1"/>
    <s v="AIR"/>
    <s v="TRUCK"/>
    <s v="WARSZAWA"/>
    <s v="1"/>
    <s v="20214/2015/5"/>
    <n v="54"/>
    <s v="SS16"/>
    <s v="LICHEE APPAREL (AGENT)"/>
    <s v="AIR"/>
    <n v="1"/>
    <m/>
    <n v="294"/>
    <n v="0"/>
    <n v="0"/>
    <n v="0"/>
    <x v="0"/>
    <n v="6020"/>
    <m/>
    <x v="2"/>
    <n v="0"/>
    <n v="0"/>
    <x v="1"/>
    <x v="1"/>
  </r>
  <r>
    <s v="2016-06-19"/>
    <s v="2016-06-27"/>
    <s v="2016-06-30"/>
    <s v="2016-06-30"/>
    <n v="8"/>
    <n v="11"/>
    <s v="ŁÓDŹ"/>
    <s v="DDU"/>
    <x v="1"/>
    <n v="1"/>
    <s v="AIR"/>
    <s v="TRUCK"/>
    <s v="WARSZAWA"/>
    <s v="1"/>
    <s v="716/2016/8"/>
    <n v="54"/>
    <s v="AW16"/>
    <s v="LICHEE APPAREL (AGENT)"/>
    <s v="AIR"/>
    <n v="1"/>
    <m/>
    <n v="579"/>
    <n v="0"/>
    <n v="0"/>
    <n v="0"/>
    <x v="0"/>
    <n v="11902"/>
    <m/>
    <x v="2"/>
    <n v="0"/>
    <n v="0"/>
    <x v="1"/>
    <x v="1"/>
  </r>
  <r>
    <s v="2016-06-19"/>
    <s v="2016-07-26"/>
    <s v="2016-08-01"/>
    <s v="2016-08-01"/>
    <n v="37"/>
    <n v="43"/>
    <s v="CHITTAGONG"/>
    <s v="FOB"/>
    <x v="0"/>
    <n v="0"/>
    <s v="DRYU4001060"/>
    <s v="RAILWAY"/>
    <s v="GDYNIA"/>
    <s v="1"/>
    <s v="574/2016/21"/>
    <n v="54"/>
    <s v="AW16"/>
    <s v="TRANSFIGURE CLOTHING (AGENT)"/>
    <s v="FCL"/>
    <m/>
    <n v="1"/>
    <n v="3004"/>
    <n v="0"/>
    <n v="1"/>
    <n v="0"/>
    <x v="2"/>
    <n v="59376"/>
    <n v="47.75"/>
    <x v="1"/>
    <n v="24.8"/>
    <n v="22.9"/>
    <x v="2"/>
    <x v="2"/>
  </r>
  <r>
    <s v="2016-06-20"/>
    <s v="2016-06-23"/>
    <s v="2016-07-01"/>
    <s v="2016-07-01"/>
    <n v="3"/>
    <n v="11"/>
    <s v="ŁÓDŹ"/>
    <s v="DDU"/>
    <x v="1"/>
    <n v="1"/>
    <s v="AIR"/>
    <s v="TRUCK"/>
    <s v="WARSZAWA"/>
    <s v="1"/>
    <s v="42575/2015/9"/>
    <n v="54"/>
    <s v="AW16"/>
    <s v="PADMA SATEL ARAB"/>
    <s v="AIR"/>
    <n v="1"/>
    <m/>
    <n v="431"/>
    <n v="0"/>
    <n v="0"/>
    <n v="0"/>
    <x v="0"/>
    <n v="5001"/>
    <n v="14.6"/>
    <x v="1"/>
    <n v="7.6"/>
    <n v="7"/>
    <x v="1"/>
    <x v="1"/>
  </r>
  <r>
    <s v="2016-06-20"/>
    <s v="2016-07-19"/>
    <s v="2016-07-25"/>
    <s v="2016-07-25"/>
    <n v="29"/>
    <n v="35"/>
    <s v="TUTICORIN"/>
    <s v="FOB"/>
    <x v="0"/>
    <n v="1"/>
    <s v="HLXU3113846"/>
    <s v="TRUCK"/>
    <s v="HAMBURG"/>
    <s v="1"/>
    <s v="43190/2015/9"/>
    <n v="54"/>
    <s v="AW16"/>
    <s v="BLOOM CLOTHING CO. (AGENT)"/>
    <s v="CONSOLIDATION"/>
    <m/>
    <n v="1"/>
    <n v="299"/>
    <n v="1"/>
    <n v="0"/>
    <n v="0"/>
    <x v="1"/>
    <n v="6368"/>
    <n v="3.18"/>
    <x v="2"/>
    <n v="1.7"/>
    <n v="1.5"/>
    <x v="1"/>
    <x v="1"/>
  </r>
  <r>
    <s v="2016-06-20"/>
    <s v="2016-07-19"/>
    <s v="2016-07-25"/>
    <s v="2016-07-25"/>
    <n v="29"/>
    <n v="35"/>
    <s v="TUTICORIN"/>
    <s v="FOB"/>
    <x v="0"/>
    <n v="1"/>
    <m/>
    <s v="TRUCK"/>
    <s v="HAMBURG"/>
    <s v="1"/>
    <s v="716/2016/9"/>
    <n v="54"/>
    <s v="AW16"/>
    <s v="LICHEE APPAREL (AGENT)"/>
    <s v="CONSOLIDATION"/>
    <m/>
    <n v="1"/>
    <n v="1367"/>
    <m/>
    <m/>
    <m/>
    <x v="0"/>
    <n v="25772"/>
    <n v="27.26"/>
    <x v="2"/>
    <n v="14.2"/>
    <n v="13.1"/>
    <x v="2"/>
    <x v="1"/>
  </r>
  <r>
    <s v="2016-06-20"/>
    <s v="2016-07-22"/>
    <s v="2016-07-27"/>
    <s v="2016-07-27"/>
    <n v="32"/>
    <n v="37"/>
    <s v="NINGBO"/>
    <s v="FOB"/>
    <x v="0"/>
    <n v="0"/>
    <s v="MRKU3926024,MSKU0078262,MSKU1285758"/>
    <s v="TRUCK"/>
    <s v="GDAŃSK"/>
    <s v="1"/>
    <s v="577/2016/12"/>
    <n v="54"/>
    <s v="AW16"/>
    <s v="NINGBO MIAORUI"/>
    <s v="FCL"/>
    <m/>
    <n v="1"/>
    <n v="3357"/>
    <n v="0"/>
    <n v="0"/>
    <n v="3"/>
    <x v="0"/>
    <n v="60711"/>
    <n v="195.65"/>
    <x v="0"/>
    <n v="101.7"/>
    <n v="93.9"/>
    <x v="3"/>
    <x v="3"/>
  </r>
  <r>
    <s v="2016-06-20"/>
    <s v="2016-07-22"/>
    <s v="2016-07-28"/>
    <s v="2016-07-28"/>
    <n v="32"/>
    <n v="38"/>
    <s v="NINGBO"/>
    <s v="FOB"/>
    <x v="0"/>
    <n v="0"/>
    <s v="BMOU4160797,MRKU4423426,MSKU1694180,MSKU8216624"/>
    <s v="TRUCK"/>
    <s v="GDAŃSK"/>
    <s v="1"/>
    <s v="577/2016/11"/>
    <n v="54"/>
    <s v="AW16"/>
    <s v="NINGBO MIAORUI"/>
    <s v="FCL"/>
    <m/>
    <n v="1"/>
    <n v="5861"/>
    <n v="0"/>
    <n v="0"/>
    <n v="4"/>
    <x v="0"/>
    <n v="112832"/>
    <n v="258"/>
    <x v="0"/>
    <n v="134.19999999999999"/>
    <n v="123.8"/>
    <x v="3"/>
    <x v="3"/>
  </r>
  <r>
    <s v="2016-06-20"/>
    <s v="2016-07-22"/>
    <s v="2016-07-29"/>
    <s v="2016-07-29"/>
    <n v="32"/>
    <n v="39"/>
    <s v="NINGBO"/>
    <s v="FOB"/>
    <x v="0"/>
    <n v="0"/>
    <s v="BSIU9015610,MRKU3629177,MSKU1113882,TCKU9641705"/>
    <s v="TRUCK"/>
    <s v="GDAŃSK"/>
    <s v="1"/>
    <s v="61863/AW16/2"/>
    <n v="54"/>
    <s v="AW16"/>
    <s v="NINGBO JAGOO TRADING"/>
    <s v="FCL"/>
    <m/>
    <n v="1"/>
    <n v="4380"/>
    <n v="0"/>
    <n v="4"/>
    <n v="0"/>
    <x v="0"/>
    <n v="55386"/>
    <n v="225.78"/>
    <x v="0"/>
    <n v="117.4"/>
    <n v="108.4"/>
    <x v="3"/>
    <x v="3"/>
  </r>
  <r>
    <s v="2016-06-21"/>
    <s v="2016-06-26"/>
    <s v="2016-08-01"/>
    <s v="2016-08-01"/>
    <n v="5"/>
    <n v="41"/>
    <s v="ŁÓDŹ"/>
    <s v="DDU"/>
    <x v="1"/>
    <n v="1"/>
    <s v="AIR"/>
    <s v="TRUCK"/>
    <s v="WARSZAWA"/>
    <s v="1"/>
    <s v="42566/2015/2"/>
    <n v="54"/>
    <s v="AW16"/>
    <s v="REDWAN TEX&amp;APPARELS"/>
    <s v="AIR"/>
    <n v="1"/>
    <m/>
    <n v="293"/>
    <n v="0"/>
    <n v="0"/>
    <n v="0"/>
    <x v="0"/>
    <n v="4724"/>
    <m/>
    <x v="1"/>
    <n v="0"/>
    <n v="0"/>
    <x v="1"/>
    <x v="1"/>
  </r>
  <r>
    <s v="2016-06-21"/>
    <s v="2016-06-28"/>
    <s v="2016-07-05"/>
    <s v="2016-07-05"/>
    <n v="7"/>
    <n v="14"/>
    <s v="ŁÓDŹ"/>
    <s v="DDU"/>
    <x v="1"/>
    <n v="1"/>
    <s v="AIR"/>
    <s v="TRUCK"/>
    <s v="WARSZAWA"/>
    <s v="1"/>
    <s v="278/2016/2"/>
    <n v="54"/>
    <s v="AW16"/>
    <s v="XIAMEN KINGLAND"/>
    <s v="AIR"/>
    <n v="1"/>
    <m/>
    <n v="364"/>
    <n v="0"/>
    <n v="0"/>
    <n v="0"/>
    <x v="0"/>
    <n v="4294"/>
    <m/>
    <x v="0"/>
    <n v="0"/>
    <n v="0"/>
    <x v="1"/>
    <x v="1"/>
  </r>
  <r>
    <s v="2016-06-21"/>
    <s v="2016-08-17"/>
    <s v="2016-08-29"/>
    <s v="2016-08-29"/>
    <n v="57"/>
    <n v="69"/>
    <s v="CHITTAGONG"/>
    <s v="FOB"/>
    <x v="0"/>
    <n v="1"/>
    <s v="PONU1889670"/>
    <s v="RAILWAY"/>
    <s v="KOPER"/>
    <s v="1"/>
    <s v="43188/2015/14"/>
    <n v="54"/>
    <s v="AW16"/>
    <s v="FASHION WEAR INT'L (AGENT)"/>
    <s v="CONSOLIDATION"/>
    <m/>
    <n v="1"/>
    <n v="400"/>
    <n v="0"/>
    <n v="1"/>
    <n v="0"/>
    <x v="2"/>
    <n v="8346"/>
    <n v="12.71"/>
    <x v="1"/>
    <n v="6.6"/>
    <n v="6.1"/>
    <x v="1"/>
    <x v="1"/>
  </r>
  <r>
    <s v="2016-06-21"/>
    <s v="2016-08-17"/>
    <s v="2016-08-29"/>
    <s v="2016-08-29"/>
    <n v="57"/>
    <n v="69"/>
    <s v="CHITTAGONG"/>
    <s v="FOB"/>
    <x v="0"/>
    <n v="1"/>
    <m/>
    <s v="RAILWAY"/>
    <s v="KOPER"/>
    <s v="1"/>
    <s v="574/2016/19"/>
    <n v="54"/>
    <s v="AW16"/>
    <s v="TRANSFIGURE CLOTHING (AGENT)"/>
    <s v="CONSOLIDATION"/>
    <m/>
    <n v="1"/>
    <n v="520"/>
    <m/>
    <m/>
    <m/>
    <x v="0"/>
    <n v="9635"/>
    <n v="9.35"/>
    <x v="1"/>
    <n v="4.9000000000000004"/>
    <n v="4.5"/>
    <x v="1"/>
    <x v="1"/>
  </r>
  <r>
    <s v="2016-06-21"/>
    <s v="2016-08-17"/>
    <s v="2016-08-29"/>
    <s v="2016-08-29"/>
    <n v="57"/>
    <n v="69"/>
    <s v="CHITTAGONG"/>
    <s v="FOB"/>
    <x v="0"/>
    <n v="1"/>
    <m/>
    <s v="RAILWAY"/>
    <s v="KOPER"/>
    <s v="1"/>
    <s v="574/2016/20"/>
    <n v="54"/>
    <s v="AW16"/>
    <s v="TRANSFIGURE CLOTHING (AGENT)"/>
    <s v="CONSOLIDATION"/>
    <m/>
    <n v="1"/>
    <n v="845"/>
    <m/>
    <m/>
    <m/>
    <x v="0"/>
    <n v="14946"/>
    <n v="7.52"/>
    <x v="1"/>
    <n v="3.9"/>
    <n v="3.6"/>
    <x v="1"/>
    <x v="1"/>
  </r>
  <r>
    <s v="2016-06-21"/>
    <s v="2016-08-17"/>
    <s v="2016-08-29"/>
    <s v="2016-08-29"/>
    <n v="57"/>
    <n v="69"/>
    <s v="CHITTAGONG"/>
    <s v="FOB"/>
    <x v="0"/>
    <n v="1"/>
    <m/>
    <s v="RAILWAY"/>
    <s v="KOPER"/>
    <s v="1"/>
    <s v="702/2016/1"/>
    <n v="52"/>
    <s v="AW16"/>
    <s v="TEXZAM INTERNATIONAL (AGENT)"/>
    <s v="CONSOLIDATION"/>
    <m/>
    <n v="1"/>
    <n v="1801"/>
    <m/>
    <m/>
    <m/>
    <x v="0"/>
    <n v="27800"/>
    <n v="14.98"/>
    <x v="1"/>
    <n v="7.8"/>
    <n v="7.2"/>
    <x v="1"/>
    <x v="1"/>
  </r>
  <r>
    <s v="2016-06-22"/>
    <s v="2016-06-24"/>
    <s v="2016-06-28"/>
    <s v="2016-06-28"/>
    <n v="2"/>
    <n v="6"/>
    <s v="ŁÓDŹ"/>
    <s v="DDU"/>
    <x v="1"/>
    <n v="1"/>
    <s v="AIR"/>
    <s v="TRUCK"/>
    <s v="FRANKFURT"/>
    <s v="1"/>
    <s v="921/2016/1"/>
    <n v="54"/>
    <s v="AW16"/>
    <s v="RVEE"/>
    <s v="AIR"/>
    <n v="1"/>
    <m/>
    <n v="309"/>
    <n v="0"/>
    <n v="0"/>
    <n v="0"/>
    <x v="0"/>
    <n v="9201"/>
    <n v="5.96"/>
    <x v="2"/>
    <n v="3.1"/>
    <n v="2.9"/>
    <x v="1"/>
    <x v="1"/>
  </r>
  <r>
    <s v="2016-06-22"/>
    <s v="2016-07-22"/>
    <s v="2016-07-28"/>
    <s v="2016-07-28"/>
    <n v="30"/>
    <n v="36"/>
    <s v="YANTIAN"/>
    <s v="FOB"/>
    <x v="0"/>
    <n v="0"/>
    <s v="MSKU6983015"/>
    <s v="TRUCK"/>
    <s v="GDAŃSK"/>
    <s v="1"/>
    <s v="7665/2016/2"/>
    <n v="51"/>
    <s v="AW16"/>
    <s v="EUROSHINE COMPANY"/>
    <s v="FCL"/>
    <m/>
    <n v="1"/>
    <n v="978"/>
    <n v="0"/>
    <n v="1"/>
    <n v="0"/>
    <x v="2"/>
    <n v="13075"/>
    <n v="31.57"/>
    <x v="0"/>
    <n v="16.399999999999999"/>
    <n v="15.2"/>
    <x v="2"/>
    <x v="2"/>
  </r>
  <r>
    <s v="2016-06-22"/>
    <s v="2016-07-22"/>
    <s v="2016-07-29"/>
    <s v="2016-07-29"/>
    <n v="30"/>
    <n v="37"/>
    <s v="YANTIAN"/>
    <s v="FOB"/>
    <x v="0"/>
    <n v="1"/>
    <s v="LCL"/>
    <s v="RAILWAY"/>
    <s v="GDAŃSK"/>
    <s v="1"/>
    <s v="8298/2016/4"/>
    <n v="51"/>
    <s v="AW16"/>
    <s v="EASTERN CHARM LIMITD"/>
    <s v="LCL"/>
    <m/>
    <n v="1"/>
    <n v="185"/>
    <n v="0"/>
    <n v="0"/>
    <n v="0"/>
    <x v="0"/>
    <n v="1950"/>
    <n v="11.93"/>
    <x v="0"/>
    <n v="6.2"/>
    <n v="5.7"/>
    <x v="1"/>
    <x v="1"/>
  </r>
  <r>
    <s v="2016-06-22"/>
    <s v="2016-07-24"/>
    <s v="2016-07-27"/>
    <s v="2016-07-27"/>
    <n v="32"/>
    <n v="35"/>
    <s v="TUTICORIN"/>
    <s v="FOB"/>
    <x v="0"/>
    <n v="0"/>
    <s v="HLXU3417427"/>
    <s v="TRUCK"/>
    <s v="HAMBURG"/>
    <s v="1"/>
    <s v="43190/2015/10"/>
    <n v="54"/>
    <s v="AW16"/>
    <s v="BLOOM CLOTHING CO. (AGENT)"/>
    <s v="FCL"/>
    <m/>
    <n v="1"/>
    <n v="588"/>
    <n v="1"/>
    <n v="0"/>
    <n v="0"/>
    <x v="1"/>
    <n v="9639"/>
    <n v="16.079999999999998"/>
    <x v="2"/>
    <n v="8.4"/>
    <n v="7.7"/>
    <x v="1"/>
    <x v="1"/>
  </r>
  <r>
    <s v="2016-06-22"/>
    <s v="2016-07-28"/>
    <s v="2016-08-02"/>
    <s v="2016-08-02"/>
    <n v="36"/>
    <n v="41"/>
    <s v="TUTICORIN"/>
    <s v="FOB"/>
    <x v="0"/>
    <n v="0"/>
    <s v="POCU0402188"/>
    <s v="RAILWAY"/>
    <s v="GDAŃSK"/>
    <s v="1"/>
    <s v="43190/2015/3"/>
    <n v="54"/>
    <s v="AW16"/>
    <s v="BLOOM CLOTHING CO. (AGENT)"/>
    <s v="FCL"/>
    <m/>
    <n v="1"/>
    <n v="1075"/>
    <n v="1"/>
    <n v="0"/>
    <n v="0"/>
    <x v="1"/>
    <n v="21100"/>
    <n v="14.07"/>
    <x v="2"/>
    <n v="7.3"/>
    <n v="6.8"/>
    <x v="1"/>
    <x v="1"/>
  </r>
  <r>
    <s v="2016-06-22"/>
    <s v="2016-08-02"/>
    <s v="2016-08-05"/>
    <s v="2016-08-05"/>
    <n v="41"/>
    <n v="44"/>
    <s v="CHITTAGONG"/>
    <s v="FOB"/>
    <x v="0"/>
    <n v="1"/>
    <s v="HLXU6513574"/>
    <s v="TRUCK"/>
    <s v="GDYNIA"/>
    <s v="1"/>
    <s v="43189/2015/8"/>
    <n v="54"/>
    <s v="AW16"/>
    <s v="SAILOR MOON CLOTHING LTD (AGENT)"/>
    <s v="CONSOLIDATION"/>
    <m/>
    <n v="1"/>
    <n v="1207"/>
    <n v="0"/>
    <n v="0"/>
    <n v="1"/>
    <x v="0"/>
    <n v="17384"/>
    <n v="34.770000000000003"/>
    <x v="1"/>
    <n v="18.100000000000001"/>
    <n v="16.7"/>
    <x v="2"/>
    <x v="2"/>
  </r>
  <r>
    <s v="2016-06-22"/>
    <s v="2016-08-02"/>
    <s v="2016-08-05"/>
    <s v="2016-08-05"/>
    <n v="41"/>
    <n v="44"/>
    <s v="CHITTAGONG"/>
    <s v="FOB"/>
    <x v="0"/>
    <n v="1"/>
    <m/>
    <s v="TRUCK"/>
    <s v="GDYNIA"/>
    <s v="1"/>
    <s v="574/2016/22"/>
    <n v="54"/>
    <s v="AW16"/>
    <s v="TRANSFIGURE CLOTHING (AGENT)"/>
    <s v="CONSOLIDATION"/>
    <m/>
    <n v="1"/>
    <n v="2558"/>
    <m/>
    <m/>
    <m/>
    <x v="0"/>
    <n v="50941"/>
    <n v="34.85"/>
    <x v="1"/>
    <n v="18.100000000000001"/>
    <n v="16.7"/>
    <x v="2"/>
    <x v="2"/>
  </r>
  <r>
    <s v="2016-06-23"/>
    <s v="2016-06-26"/>
    <s v="2016-07-12"/>
    <s v="2016-07-12"/>
    <n v="3"/>
    <n v="19"/>
    <s v="ŁÓDŹ"/>
    <s v="DDU"/>
    <x v="1"/>
    <n v="1"/>
    <s v="AIR"/>
    <s v="TRUCK"/>
    <s v="WARSZAWA"/>
    <s v="1"/>
    <s v="43187/2015/6"/>
    <n v="54"/>
    <s v="AW16"/>
    <s v="DAZ INTERNATIONAL (AGENT)"/>
    <s v="AIR"/>
    <n v="1"/>
    <m/>
    <n v="789"/>
    <n v="0"/>
    <n v="0"/>
    <n v="0"/>
    <x v="0"/>
    <n v="18249"/>
    <m/>
    <x v="1"/>
    <n v="0"/>
    <n v="0"/>
    <x v="1"/>
    <x v="1"/>
  </r>
  <r>
    <s v="2016-06-23"/>
    <s v="2016-06-26"/>
    <s v="2016-07-12"/>
    <s v="2016-07-12"/>
    <n v="3"/>
    <n v="19"/>
    <s v="ŁÓDŹ"/>
    <s v="DDU"/>
    <x v="1"/>
    <n v="1"/>
    <s v="AIR"/>
    <s v="TRUCK"/>
    <s v="WARSZAWA"/>
    <s v="1"/>
    <s v="697/2016/14"/>
    <n v="54"/>
    <s v="AW16"/>
    <s v="TEXZAM INTERNATIONAL (AGENT)"/>
    <s v="AIR"/>
    <n v="1"/>
    <m/>
    <n v="311"/>
    <n v="0"/>
    <n v="0"/>
    <n v="0"/>
    <x v="0"/>
    <n v="3080"/>
    <m/>
    <x v="1"/>
    <n v="0"/>
    <n v="0"/>
    <x v="1"/>
    <x v="1"/>
  </r>
  <r>
    <s v="2016-06-23"/>
    <s v="2016-07-30"/>
    <s v="2016-08-10"/>
    <s v="2016-08-10"/>
    <n v="37"/>
    <n v="48"/>
    <s v="CHITTAGONG"/>
    <s v="FOB"/>
    <x v="0"/>
    <n v="0"/>
    <s v="MRKU7973874"/>
    <s v="RAILWAY"/>
    <s v="GDAŃSK"/>
    <s v="1"/>
    <s v="697/2016/2"/>
    <n v="54"/>
    <s v="AW16"/>
    <s v="TEXZAM INTERNATIONAL (AGENT)"/>
    <s v="FCL"/>
    <m/>
    <n v="1"/>
    <n v="552"/>
    <n v="1"/>
    <n v="0"/>
    <n v="0"/>
    <x v="1"/>
    <n v="9777"/>
    <n v="23.39"/>
    <x v="1"/>
    <n v="12.2"/>
    <n v="11.2"/>
    <x v="1"/>
    <x v="1"/>
  </r>
  <r>
    <s v="2016-06-23"/>
    <s v="2016-07-30"/>
    <s v="2016-08-17"/>
    <s v="2016-08-17"/>
    <n v="37"/>
    <n v="55"/>
    <s v="CHITTAGONG"/>
    <s v="FOB"/>
    <x v="0"/>
    <n v="1"/>
    <s v="PONU7930236"/>
    <s v="RAILWAY"/>
    <s v="GDAŃSK"/>
    <s v="1"/>
    <s v="1019/2016/11"/>
    <n v="54"/>
    <s v="AW16"/>
    <s v="TEX FASHION GLOBAL (AGENT)"/>
    <s v="CONSOLIDATION"/>
    <m/>
    <n v="1"/>
    <n v="378"/>
    <n v="0"/>
    <n v="0"/>
    <n v="1"/>
    <x v="0"/>
    <n v="5855"/>
    <n v="15.76"/>
    <x v="1"/>
    <n v="8.1999999999999993"/>
    <n v="7.6"/>
    <x v="1"/>
    <x v="1"/>
  </r>
  <r>
    <s v="2016-06-23"/>
    <s v="2016-07-30"/>
    <s v="2016-08-17"/>
    <s v="2016-08-17"/>
    <n v="37"/>
    <n v="55"/>
    <s v="CHITTAGONG"/>
    <s v="FOB"/>
    <x v="0"/>
    <n v="1"/>
    <m/>
    <s v="RAILWAY"/>
    <s v="GDAŃSK"/>
    <s v="1"/>
    <s v="568/2016/15"/>
    <n v="54"/>
    <s v="AW16"/>
    <s v="FAIR TRADE INT'L (AGENT)"/>
    <s v="CONSOLIDATION"/>
    <m/>
    <n v="1"/>
    <n v="2027"/>
    <m/>
    <m/>
    <m/>
    <x v="0"/>
    <n v="40938"/>
    <n v="33.51"/>
    <x v="1"/>
    <n v="17.399999999999999"/>
    <n v="16.100000000000001"/>
    <x v="2"/>
    <x v="2"/>
  </r>
  <r>
    <s v="2016-06-23"/>
    <s v="2016-07-30"/>
    <s v="2016-08-17"/>
    <s v="2016-08-17"/>
    <n v="37"/>
    <n v="55"/>
    <s v="CHITTAGONG"/>
    <s v="FOB"/>
    <x v="0"/>
    <n v="1"/>
    <m/>
    <s v="RAILWAY"/>
    <s v="GDAŃSK"/>
    <s v="1"/>
    <s v="571/2016/3"/>
    <n v="54"/>
    <s v="AW16"/>
    <s v="FASHIONTEX (AGENT)"/>
    <s v="CONSOLIDATION"/>
    <m/>
    <n v="1"/>
    <n v="994"/>
    <m/>
    <m/>
    <m/>
    <x v="0"/>
    <n v="15125"/>
    <n v="20.73"/>
    <x v="1"/>
    <n v="10.8"/>
    <n v="10"/>
    <x v="1"/>
    <x v="1"/>
  </r>
  <r>
    <s v="2016-06-24"/>
    <s v="2016-08-03"/>
    <s v="2016-08-08"/>
    <s v="2016-08-08"/>
    <n v="40"/>
    <n v="45"/>
    <s v="SHANGHAI"/>
    <s v="FOB"/>
    <x v="0"/>
    <n v="0"/>
    <s v="FSCU8940119,SEGU5768156,SEGU5768670"/>
    <s v="RAILWAY"/>
    <s v="GDAŃSK"/>
    <s v="1"/>
    <s v="43063/2015/3"/>
    <n v="52"/>
    <s v="AW16"/>
    <s v="SUZHOU QINJIAN I/E"/>
    <s v="FCL"/>
    <m/>
    <n v="1"/>
    <n v="11325"/>
    <n v="0"/>
    <n v="0"/>
    <n v="3"/>
    <x v="0"/>
    <n v="166098"/>
    <n v="174.15"/>
    <x v="0"/>
    <n v="90.6"/>
    <n v="83.6"/>
    <x v="3"/>
    <x v="3"/>
  </r>
  <r>
    <s v="2016-06-24"/>
    <s v="2016-08-03"/>
    <s v="2016-08-09"/>
    <s v="2016-08-09"/>
    <n v="40"/>
    <n v="46"/>
    <s v="SHANGHAI"/>
    <s v="FOB"/>
    <x v="0"/>
    <n v="0"/>
    <s v="CAIU8078100,DFSU7492523,FSCU8905864,FSCU8911086,FSCU8912950,HLXU5128948,HLXU5285588,HLXU8116350,SEGU5769867,TGHU4818482"/>
    <s v="RAILWAY"/>
    <s v="GDAŃSK"/>
    <s v="1"/>
    <s v="275/2016/3"/>
    <n v="54"/>
    <s v="AW16"/>
    <s v="SUMEC TEXTILE"/>
    <s v="FCL"/>
    <m/>
    <n v="1"/>
    <n v="6227"/>
    <n v="0"/>
    <n v="3"/>
    <n v="7"/>
    <x v="0"/>
    <n v="62883"/>
    <n v="586.37"/>
    <x v="0"/>
    <n v="304.89999999999998"/>
    <n v="281.5"/>
    <x v="3"/>
    <x v="3"/>
  </r>
  <r>
    <s v="2016-06-24"/>
    <s v="2016-08-03"/>
    <s v="2016-08-10"/>
    <s v="2016-08-10"/>
    <n v="40"/>
    <n v="47"/>
    <s v="SHANGHAI"/>
    <s v="FOB"/>
    <x v="0"/>
    <n v="0"/>
    <s v="NYKU8020872"/>
    <s v="RAILWAY"/>
    <s v="GDAŃSK"/>
    <s v="1"/>
    <s v="588/2016/3"/>
    <n v="52"/>
    <s v="AW16"/>
    <s v="BRIGHT SHOW INT.LTD"/>
    <s v="FCL"/>
    <m/>
    <n v="1"/>
    <n v="2609"/>
    <n v="0"/>
    <n v="1"/>
    <n v="0"/>
    <x v="2"/>
    <n v="35398"/>
    <n v="34.659999999999997"/>
    <x v="0"/>
    <n v="18"/>
    <n v="16.600000000000001"/>
    <x v="2"/>
    <x v="2"/>
  </r>
  <r>
    <s v="2016-06-24"/>
    <s v="2016-08-03"/>
    <s v="2016-08-10"/>
    <s v="2016-08-10"/>
    <n v="40"/>
    <n v="47"/>
    <s v="SHANGHAI"/>
    <s v="FOB"/>
    <x v="0"/>
    <n v="1"/>
    <s v="AMFU8788886"/>
    <s v="RAILWAY"/>
    <s v="GDAŃSK"/>
    <s v="1"/>
    <s v="1305/2016/2"/>
    <n v="52"/>
    <s v="AW16"/>
    <s v="SHANGHAI BOSUN"/>
    <s v="CONSOLIDATION"/>
    <m/>
    <n v="1"/>
    <n v="517"/>
    <n v="0"/>
    <n v="0"/>
    <n v="1"/>
    <x v="0"/>
    <n v="6400"/>
    <n v="6.68"/>
    <x v="0"/>
    <n v="3.5"/>
    <n v="3.2"/>
    <x v="1"/>
    <x v="1"/>
  </r>
  <r>
    <s v="2016-06-24"/>
    <s v="2016-08-03"/>
    <s v="2016-08-10"/>
    <s v="2016-08-10"/>
    <n v="40"/>
    <n v="47"/>
    <s v="SHANGHAI"/>
    <s v="FOB"/>
    <x v="0"/>
    <n v="1"/>
    <m/>
    <s v="RAILWAY"/>
    <s v="GDAŃSK"/>
    <s v="1"/>
    <s v="285/2016/2"/>
    <n v="54"/>
    <s v="AW16"/>
    <s v="JIANGSU SAINTEK"/>
    <s v="CONSOLIDATION"/>
    <m/>
    <n v="1"/>
    <n v="326"/>
    <m/>
    <m/>
    <m/>
    <x v="0"/>
    <n v="2722"/>
    <n v="21.7"/>
    <x v="0"/>
    <n v="11.3"/>
    <n v="10.4"/>
    <x v="1"/>
    <x v="1"/>
  </r>
  <r>
    <s v="2016-06-24"/>
    <s v="2016-08-03"/>
    <s v="2016-08-10"/>
    <s v="2016-08-10"/>
    <n v="40"/>
    <n v="47"/>
    <s v="SHANGHAI"/>
    <s v="FOB"/>
    <x v="0"/>
    <n v="1"/>
    <m/>
    <s v="RAILWAY"/>
    <s v="GDAŃSK"/>
    <s v="1"/>
    <s v="4165/2016/1"/>
    <n v="54"/>
    <s v="AW16"/>
    <s v="ANHUI SUNNY FASHION"/>
    <s v="CONSOLIDATION"/>
    <m/>
    <n v="1"/>
    <n v="437"/>
    <m/>
    <m/>
    <m/>
    <x v="0"/>
    <n v="4050"/>
    <n v="36.42"/>
    <x v="0"/>
    <n v="18.899999999999999"/>
    <n v="17.5"/>
    <x v="2"/>
    <x v="2"/>
  </r>
  <r>
    <s v="2016-06-24"/>
    <s v="2016-08-03"/>
    <s v="2016-08-10"/>
    <s v="2016-08-10"/>
    <n v="40"/>
    <n v="47"/>
    <s v="SHANGHAI"/>
    <s v="FOB"/>
    <x v="0"/>
    <n v="1"/>
    <s v="CPSU4017196"/>
    <s v="RAILWAY"/>
    <s v="GDAŃSK"/>
    <s v="1"/>
    <s v="1071/2016/6"/>
    <n v="52"/>
    <s v="AW16"/>
    <s v="ZHENJIANG S&amp;C"/>
    <s v="CONSOLIDATION"/>
    <m/>
    <n v="1"/>
    <n v="1174"/>
    <n v="0"/>
    <n v="1"/>
    <n v="0"/>
    <x v="2"/>
    <n v="15821"/>
    <n v="31.46"/>
    <x v="0"/>
    <n v="16.399999999999999"/>
    <n v="15.1"/>
    <x v="2"/>
    <x v="2"/>
  </r>
  <r>
    <s v="2016-06-24"/>
    <s v="2016-08-03"/>
    <s v="2016-08-10"/>
    <s v="2016-08-10"/>
    <n v="40"/>
    <n v="47"/>
    <s v="SHANGHAI"/>
    <s v="FOB"/>
    <x v="0"/>
    <n v="1"/>
    <m/>
    <s v="RAILWAY"/>
    <s v="GDAŃSK"/>
    <s v="1"/>
    <s v="1799/2016/6"/>
    <n v="52"/>
    <s v="AW16"/>
    <s v="HAILI ACCESSORIES"/>
    <s v="CONSOLIDATION"/>
    <m/>
    <n v="1"/>
    <n v="113"/>
    <m/>
    <m/>
    <m/>
    <x v="0"/>
    <n v="7452"/>
    <n v="8.6199999999999992"/>
    <x v="0"/>
    <n v="4.5"/>
    <n v="4.0999999999999996"/>
    <x v="1"/>
    <x v="1"/>
  </r>
  <r>
    <s v="2016-06-24"/>
    <s v="2016-08-03"/>
    <s v="2016-08-10"/>
    <s v="2016-08-10"/>
    <n v="40"/>
    <n v="47"/>
    <s v="SHANGHAI"/>
    <s v="FOB"/>
    <x v="0"/>
    <n v="1"/>
    <m/>
    <s v="RAILWAY"/>
    <s v="GDAŃSK"/>
    <s v="1"/>
    <s v="287/2016/2"/>
    <n v="54"/>
    <s v="AW16"/>
    <s v="HANGZHOU EAST CO LTD"/>
    <s v="CONSOLIDATION"/>
    <m/>
    <n v="1"/>
    <n v="635"/>
    <m/>
    <m/>
    <m/>
    <x v="0"/>
    <n v="8298"/>
    <n v="15.62"/>
    <x v="0"/>
    <n v="8.1"/>
    <n v="7.5"/>
    <x v="1"/>
    <x v="1"/>
  </r>
  <r>
    <s v="2016-06-25"/>
    <s v="2016-06-27"/>
    <s v="2016-07-11"/>
    <s v="2016-07-11"/>
    <n v="2"/>
    <n v="16"/>
    <s v="ŁÓDŹ"/>
    <s v="DDU"/>
    <x v="1"/>
    <n v="1"/>
    <s v="AIR"/>
    <s v="TRUCK"/>
    <s v="WARSZAWA"/>
    <s v="1"/>
    <s v="42575/2015/1"/>
    <n v="54"/>
    <s v="AW16"/>
    <s v="PADMA SATEL ARAB"/>
    <s v="AIR"/>
    <n v="1"/>
    <m/>
    <n v="1082"/>
    <n v="0"/>
    <n v="0"/>
    <n v="0"/>
    <x v="0"/>
    <n v="14907"/>
    <n v="24.28"/>
    <x v="1"/>
    <n v="12.6"/>
    <n v="11.7"/>
    <x v="1"/>
    <x v="1"/>
  </r>
  <r>
    <s v="2016-06-25"/>
    <s v="2016-06-27"/>
    <s v="2016-07-11"/>
    <s v="2016-07-11"/>
    <n v="2"/>
    <n v="16"/>
    <s v="ŁÓDŹ"/>
    <s v="DDU"/>
    <x v="1"/>
    <n v="1"/>
    <s v="AIR"/>
    <s v="TRUCK"/>
    <s v="WARSZAWA"/>
    <s v="1"/>
    <s v="42575/2015/10"/>
    <n v="54"/>
    <s v="AW16"/>
    <s v="PADMA SATEL ARAB"/>
    <s v="AIR"/>
    <n v="1"/>
    <m/>
    <n v="955"/>
    <n v="0"/>
    <n v="0"/>
    <n v="0"/>
    <x v="0"/>
    <n v="12491"/>
    <n v="23.87"/>
    <x v="1"/>
    <n v="12.4"/>
    <n v="11.5"/>
    <x v="1"/>
    <x v="1"/>
  </r>
  <r>
    <s v="2016-06-25"/>
    <s v="2016-06-27"/>
    <s v="2016-07-11"/>
    <s v="2016-07-11"/>
    <n v="2"/>
    <n v="16"/>
    <s v="ŁÓDŹ"/>
    <s v="DDU"/>
    <x v="1"/>
    <n v="1"/>
    <s v="AIR"/>
    <s v="TRUCK"/>
    <s v="WARSZAWA"/>
    <s v="1"/>
    <s v="42575/2015/8"/>
    <n v="54"/>
    <s v="AW16"/>
    <s v="PADMA SATEL ARAB"/>
    <s v="AIR"/>
    <n v="1"/>
    <m/>
    <n v="413"/>
    <n v="0"/>
    <n v="0"/>
    <n v="0"/>
    <x v="0"/>
    <n v="5864"/>
    <n v="10.77"/>
    <x v="1"/>
    <n v="5.6"/>
    <n v="5.2"/>
    <x v="1"/>
    <x v="1"/>
  </r>
  <r>
    <s v="2016-06-25"/>
    <s v="2016-06-28"/>
    <s v="2016-07-07"/>
    <s v="2016-07-07"/>
    <n v="3"/>
    <n v="12"/>
    <s v="ŁÓDŹ"/>
    <s v="DDU"/>
    <x v="1"/>
    <n v="1"/>
    <s v="AIR"/>
    <s v="TRUCK"/>
    <s v="WARSZAWA"/>
    <s v="1"/>
    <s v="688/2016/7"/>
    <n v="54"/>
    <s v="AW16"/>
    <s v="SANGOTRA FASHIONS"/>
    <s v="AIR"/>
    <n v="1"/>
    <m/>
    <n v="321"/>
    <n v="0"/>
    <n v="0"/>
    <n v="0"/>
    <x v="0"/>
    <n v="3601"/>
    <m/>
    <x v="2"/>
    <n v="0"/>
    <n v="0"/>
    <x v="1"/>
    <x v="1"/>
  </r>
  <r>
    <s v="2016-06-25"/>
    <s v="2016-06-29"/>
    <s v="2016-07-07"/>
    <s v="2016-07-07"/>
    <n v="4"/>
    <n v="12"/>
    <s v="ŁÓDŹ"/>
    <s v="DDU"/>
    <x v="1"/>
    <n v="1"/>
    <s v="AIR"/>
    <s v="TRUCK"/>
    <s v="WARSZAWA"/>
    <s v="1"/>
    <s v="43188/2015/15"/>
    <n v="54"/>
    <s v="AW16"/>
    <s v="FASHION WEAR INT'L (AGENT)"/>
    <s v="AIR"/>
    <n v="1"/>
    <m/>
    <n v="1482"/>
    <n v="0"/>
    <n v="0"/>
    <n v="0"/>
    <x v="0"/>
    <n v="34010"/>
    <n v="29.53"/>
    <x v="1"/>
    <n v="15.4"/>
    <n v="14.2"/>
    <x v="2"/>
    <x v="2"/>
  </r>
  <r>
    <s v="2016-06-25"/>
    <s v="2016-07-10"/>
    <s v="2016-07-15"/>
    <s v="2016-07-15"/>
    <n v="15"/>
    <n v="20"/>
    <s v="ŁÓDŹ"/>
    <s v="DDU"/>
    <x v="3"/>
    <n v="0"/>
    <s v="FSCU9783020"/>
    <s v="RAILWAY"/>
    <s v="MAŁASZEWICZE"/>
    <s v="1"/>
    <s v="1037/2016/9"/>
    <n v="54"/>
    <s v="AW16"/>
    <s v="QUANZHOU CEREALS O&amp;F"/>
    <s v="FCL"/>
    <m/>
    <n v="1"/>
    <n v="1239"/>
    <n v="0"/>
    <n v="1"/>
    <n v="0"/>
    <x v="2"/>
    <n v="10900"/>
    <m/>
    <x v="0"/>
    <n v="0"/>
    <n v="0"/>
    <x v="1"/>
    <x v="1"/>
  </r>
  <r>
    <s v="2016-06-25"/>
    <s v="2016-07-23"/>
    <s v="2016-07-27"/>
    <s v="2016-07-27"/>
    <n v="28"/>
    <n v="32"/>
    <s v="TUTICORIN"/>
    <s v="FOB"/>
    <x v="0"/>
    <n v="1"/>
    <s v="MRKU4983647"/>
    <s v="TRUCK"/>
    <s v="HAMBURG"/>
    <s v="1"/>
    <s v="4043/2016/1"/>
    <n v="52"/>
    <s v="AW16"/>
    <s v="BLOOM CLOTHING CO. (AGENT)"/>
    <s v="CONSOLIDATION"/>
    <m/>
    <n v="1"/>
    <n v="1160"/>
    <n v="0"/>
    <n v="0"/>
    <n v="1"/>
    <x v="0"/>
    <n v="17643"/>
    <n v="6.2"/>
    <x v="2"/>
    <n v="3.2"/>
    <n v="3"/>
    <x v="1"/>
    <x v="1"/>
  </r>
  <r>
    <s v="2016-06-25"/>
    <s v="2016-07-23"/>
    <s v="2016-07-27"/>
    <s v="2016-07-27"/>
    <n v="28"/>
    <n v="32"/>
    <s v="TUTICORIN"/>
    <s v="FOB"/>
    <x v="0"/>
    <n v="1"/>
    <m/>
    <s v="TRUCK"/>
    <s v="HAMBURG"/>
    <s v="1"/>
    <s v="43183/2015/2"/>
    <n v="54"/>
    <s v="AW16"/>
    <s v="KARTHIKAI TEXTILE"/>
    <s v="CONSOLIDATION"/>
    <m/>
    <n v="1"/>
    <n v="2034"/>
    <m/>
    <m/>
    <m/>
    <x v="0"/>
    <n v="40975"/>
    <n v="43.19"/>
    <x v="2"/>
    <n v="22.5"/>
    <n v="20.7"/>
    <x v="2"/>
    <x v="2"/>
  </r>
  <r>
    <s v="2016-06-25"/>
    <s v="2016-07-23"/>
    <s v="2016-07-27"/>
    <s v="2016-07-27"/>
    <n v="28"/>
    <n v="32"/>
    <s v="TUTICORIN"/>
    <s v="FOB"/>
    <x v="0"/>
    <n v="1"/>
    <m/>
    <s v="TRUCK"/>
    <s v="HAMBURG"/>
    <s v="1"/>
    <s v="716/2016/10"/>
    <n v="54"/>
    <s v="AW16"/>
    <s v="LICHEE APPAREL (AGENT)"/>
    <s v="CONSOLIDATION"/>
    <m/>
    <n v="1"/>
    <n v="288"/>
    <m/>
    <m/>
    <m/>
    <x v="0"/>
    <n v="5328"/>
    <n v="5.78"/>
    <x v="2"/>
    <n v="3"/>
    <n v="2.8"/>
    <x v="1"/>
    <x v="1"/>
  </r>
  <r>
    <s v="2016-06-25"/>
    <s v="2016-07-28"/>
    <s v="2016-08-02"/>
    <s v="2016-08-02"/>
    <n v="33"/>
    <n v="38"/>
    <s v="TUTICORIN"/>
    <s v="FOB"/>
    <x v="0"/>
    <n v="0"/>
    <s v="MSKU2946878"/>
    <s v="RAILWAY"/>
    <s v="GDAŃSK"/>
    <s v="1"/>
    <s v="43190/2015/11"/>
    <n v="54"/>
    <s v="AW16"/>
    <s v="BLOOM CLOTHING CO. (AGENT)"/>
    <s v="FCL"/>
    <m/>
    <n v="1"/>
    <n v="847"/>
    <n v="1"/>
    <n v="0"/>
    <n v="0"/>
    <x v="1"/>
    <n v="16737"/>
    <n v="21.97"/>
    <x v="2"/>
    <n v="11.4"/>
    <n v="10.5"/>
    <x v="1"/>
    <x v="1"/>
  </r>
  <r>
    <s v="2016-06-25"/>
    <s v="2016-07-31"/>
    <s v="2016-08-23"/>
    <s v="2016-08-23"/>
    <n v="36"/>
    <n v="59"/>
    <s v="CHITTAGONG"/>
    <s v="FOB"/>
    <x v="0"/>
    <n v="1"/>
    <s v="MRKU8870870"/>
    <s v="RAILWAY"/>
    <s v="GDAŃSK"/>
    <s v="1"/>
    <s v="568/2016/16"/>
    <n v="54"/>
    <s v="AW16"/>
    <s v="FAIR TRADE INT'L (AGENT)"/>
    <s v="CONSOLIDATION"/>
    <m/>
    <n v="1"/>
    <n v="951"/>
    <n v="1"/>
    <n v="0"/>
    <n v="0"/>
    <x v="1"/>
    <n v="17415"/>
    <n v="16"/>
    <x v="1"/>
    <n v="8.3000000000000007"/>
    <n v="7.7"/>
    <x v="1"/>
    <x v="1"/>
  </r>
  <r>
    <s v="2016-06-25"/>
    <s v="2016-07-31"/>
    <s v="2016-08-23"/>
    <s v="2016-08-23"/>
    <n v="36"/>
    <n v="59"/>
    <s v="CHITTAGONG"/>
    <s v="FOB"/>
    <x v="0"/>
    <n v="1"/>
    <m/>
    <s v="RAILWAY"/>
    <s v="GDAŃSK"/>
    <s v="1"/>
    <s v="574/2016/23"/>
    <n v="54"/>
    <s v="AW16"/>
    <s v="TRANSFIGURE CLOTHING (AGENT)"/>
    <s v="CONSOLIDATION"/>
    <m/>
    <n v="1"/>
    <n v="783"/>
    <m/>
    <m/>
    <m/>
    <x v="0"/>
    <n v="14295"/>
    <n v="14"/>
    <x v="1"/>
    <n v="7.3"/>
    <n v="6.7"/>
    <x v="1"/>
    <x v="1"/>
  </r>
  <r>
    <s v="2016-06-26"/>
    <s v="2016-06-28"/>
    <s v="2016-06-30"/>
    <s v="2016-06-30"/>
    <n v="2"/>
    <n v="4"/>
    <s v="ŁÓDŹ"/>
    <s v="DDU"/>
    <x v="1"/>
    <n v="1"/>
    <s v="AIR"/>
    <s v="TRUCK"/>
    <s v="FRANKFURT"/>
    <s v="1"/>
    <s v="1037/2016/10"/>
    <n v="54"/>
    <s v="AW16"/>
    <s v="QUANZHOU CEREALS O&amp;F"/>
    <s v="AIR"/>
    <n v="1"/>
    <m/>
    <n v="2374"/>
    <n v="0"/>
    <n v="0"/>
    <n v="0"/>
    <x v="0"/>
    <n v="39599"/>
    <n v="57.52"/>
    <x v="0"/>
    <n v="29.9"/>
    <n v="27.6"/>
    <x v="0"/>
    <x v="2"/>
  </r>
  <r>
    <s v="2016-06-26"/>
    <s v="2016-08-10"/>
    <s v="2016-08-17"/>
    <s v="2016-08-17"/>
    <n v="45"/>
    <n v="52"/>
    <s v="CHITTAGONG"/>
    <s v="FOB"/>
    <x v="0"/>
    <n v="1"/>
    <s v="HLXU8083786"/>
    <s v="RAILWAY"/>
    <s v="GDYNIA"/>
    <s v="1"/>
    <s v="43189/2015/9"/>
    <n v="54"/>
    <s v="AW16"/>
    <s v="SAILOR MOON CLOTHING LTD (AGENT)"/>
    <s v="CONSOLIDATION"/>
    <m/>
    <n v="1"/>
    <n v="799"/>
    <n v="0"/>
    <n v="0"/>
    <n v="1"/>
    <x v="0"/>
    <n v="11881"/>
    <n v="19.68"/>
    <x v="1"/>
    <n v="10.199999999999999"/>
    <n v="9.4"/>
    <x v="1"/>
    <x v="1"/>
  </r>
  <r>
    <s v="2016-06-26"/>
    <s v="2016-08-10"/>
    <s v="2016-08-17"/>
    <s v="2016-08-17"/>
    <n v="45"/>
    <n v="52"/>
    <s v="CHITTAGONG"/>
    <s v="FOB"/>
    <x v="0"/>
    <n v="1"/>
    <m/>
    <s v="RAILWAY"/>
    <s v="GDYNIA"/>
    <s v="1"/>
    <s v="574/2016/24"/>
    <n v="54"/>
    <s v="AW16"/>
    <s v="TRANSFIGURE CLOTHING (AGENT)"/>
    <s v="CONSOLIDATION"/>
    <m/>
    <n v="1"/>
    <n v="2904"/>
    <m/>
    <m/>
    <m/>
    <x v="0"/>
    <n v="55389"/>
    <n v="43.31"/>
    <x v="1"/>
    <n v="22.5"/>
    <n v="20.8"/>
    <x v="2"/>
    <x v="2"/>
  </r>
  <r>
    <s v="2016-06-27"/>
    <s v="2016-06-29"/>
    <s v="2016-07-11"/>
    <s v="2016-07-11"/>
    <n v="2"/>
    <n v="14"/>
    <s v="ŁÓDŹ"/>
    <s v="DDU"/>
    <x v="1"/>
    <n v="1"/>
    <s v="AIR"/>
    <s v="TRUCK"/>
    <s v="WARSZAWA"/>
    <s v="1"/>
    <s v="42575/2015/12"/>
    <n v="54"/>
    <s v="AW16"/>
    <s v="PADMA SATEL ARAB"/>
    <s v="AIR"/>
    <n v="1"/>
    <m/>
    <n v="495"/>
    <n v="0"/>
    <n v="0"/>
    <n v="0"/>
    <x v="0"/>
    <n v="6987"/>
    <n v="12.46"/>
    <x v="1"/>
    <n v="6.5"/>
    <n v="6"/>
    <x v="1"/>
    <x v="1"/>
  </r>
  <r>
    <s v="2016-06-27"/>
    <s v="2016-07-21"/>
    <s v="2016-08-04"/>
    <s v="2016-08-04"/>
    <n v="24"/>
    <n v="38"/>
    <s v="NHAVA SHEVA"/>
    <s v="FOB"/>
    <x v="0"/>
    <n v="0"/>
    <s v="HLXU8470785"/>
    <s v="TRUCK"/>
    <s v="HAMBURG"/>
    <s v="1"/>
    <s v="61435/AW16/1"/>
    <n v="54"/>
    <s v="AW16"/>
    <s v="SANGOTRA FASHIONS"/>
    <s v="FCL"/>
    <m/>
    <n v="1"/>
    <n v="3375"/>
    <n v="0"/>
    <n v="0"/>
    <n v="1"/>
    <x v="0"/>
    <n v="45400"/>
    <n v="67.819999999999993"/>
    <x v="2"/>
    <n v="35.299999999999997"/>
    <n v="32.6"/>
    <x v="0"/>
    <x v="0"/>
  </r>
  <r>
    <s v="2016-06-27"/>
    <s v="2016-07-30"/>
    <s v="2016-08-03"/>
    <s v="2016-08-03"/>
    <n v="33"/>
    <n v="37"/>
    <s v="NINGBO"/>
    <s v="FOB"/>
    <x v="0"/>
    <n v="0"/>
    <s v="MSKU0008033,MSKU0280463,MSKU8412381,MSKU9600327"/>
    <s v="TRUCK"/>
    <s v="GDAŃSK"/>
    <s v="1"/>
    <s v="577/2016/13"/>
    <n v="54"/>
    <s v="AW16"/>
    <s v="NINGBO MIAORUI"/>
    <s v="FCL"/>
    <m/>
    <n v="1"/>
    <n v="5178"/>
    <n v="0"/>
    <n v="0"/>
    <n v="4"/>
    <x v="0"/>
    <n v="93391"/>
    <n v="268.73"/>
    <x v="0"/>
    <n v="139.69999999999999"/>
    <n v="129"/>
    <x v="3"/>
    <x v="3"/>
  </r>
  <r>
    <s v="2016-06-27"/>
    <s v="2016-07-30"/>
    <s v="2016-08-04"/>
    <s v="2016-08-04"/>
    <n v="33"/>
    <n v="38"/>
    <s v="NINGBO"/>
    <s v="FOB"/>
    <x v="0"/>
    <n v="0"/>
    <s v="GESU2977498"/>
    <s v="TRUCK"/>
    <s v="GDAŃSK"/>
    <s v="1"/>
    <s v="8068/2016/4"/>
    <n v="51"/>
    <s v="AW16"/>
    <s v="BOK CO., LTD."/>
    <s v="FCL"/>
    <m/>
    <n v="1"/>
    <n v="871"/>
    <n v="1"/>
    <n v="0"/>
    <n v="0"/>
    <x v="1"/>
    <n v="7534"/>
    <n v="25.26"/>
    <x v="0"/>
    <n v="13.1"/>
    <n v="12.1"/>
    <x v="1"/>
    <x v="1"/>
  </r>
  <r>
    <s v="2016-06-27"/>
    <s v="2016-07-30"/>
    <s v="2016-08-04"/>
    <s v="2016-08-04"/>
    <n v="33"/>
    <n v="38"/>
    <s v="NINGBO"/>
    <s v="FOB"/>
    <x v="0"/>
    <n v="0"/>
    <s v="PONU1480403,PONU1671816"/>
    <s v="TRUCK"/>
    <s v="GDAŃSK"/>
    <s v="1"/>
    <s v="7559/2016/3"/>
    <n v="51"/>
    <s v="AW16"/>
    <s v="ZHEJIANG YUHONG"/>
    <s v="FCL"/>
    <m/>
    <n v="1"/>
    <n v="1983"/>
    <n v="0"/>
    <n v="2"/>
    <n v="0"/>
    <x v="0"/>
    <n v="28160"/>
    <n v="98.65"/>
    <x v="0"/>
    <n v="51.3"/>
    <n v="47.4"/>
    <x v="0"/>
    <x v="0"/>
  </r>
  <r>
    <s v="2016-06-27"/>
    <s v="2016-07-30"/>
    <s v="2016-08-04"/>
    <s v="2016-08-04"/>
    <n v="33"/>
    <n v="38"/>
    <s v="NINGBO"/>
    <s v="FOB"/>
    <x v="0"/>
    <n v="1"/>
    <s v="MSKU6870317"/>
    <s v="TRUCK"/>
    <s v="GDAŃSK"/>
    <s v="1"/>
    <s v="3703/2016/2"/>
    <n v="54"/>
    <s v="AW16"/>
    <s v="VIVID COLOUR"/>
    <s v="CONSOLIDATION"/>
    <m/>
    <n v="1"/>
    <n v="501"/>
    <n v="0"/>
    <n v="1"/>
    <n v="0"/>
    <x v="2"/>
    <n v="8692"/>
    <n v="19.010000000000002"/>
    <x v="0"/>
    <n v="9.9"/>
    <n v="9.1"/>
    <x v="1"/>
    <x v="1"/>
  </r>
  <r>
    <s v="2016-06-27"/>
    <s v="2016-07-30"/>
    <s v="2016-08-04"/>
    <s v="2016-08-04"/>
    <n v="33"/>
    <n v="38"/>
    <s v="NINGBO"/>
    <s v="FOB"/>
    <x v="0"/>
    <n v="1"/>
    <m/>
    <s v="TRUCK"/>
    <s v="GDAŃSK"/>
    <s v="1"/>
    <s v="703/2016/3"/>
    <n v="54"/>
    <s v="AW16"/>
    <s v="NINGBO EVERGREEN"/>
    <s v="CONSOLIDATION"/>
    <m/>
    <n v="1"/>
    <n v="842"/>
    <m/>
    <m/>
    <m/>
    <x v="0"/>
    <n v="14108"/>
    <n v="35.65"/>
    <x v="0"/>
    <n v="18.5"/>
    <n v="17.100000000000001"/>
    <x v="2"/>
    <x v="2"/>
  </r>
  <r>
    <s v="2016-06-27"/>
    <s v="2016-08-03"/>
    <s v="2016-08-08"/>
    <s v="2016-08-08"/>
    <n v="37"/>
    <n v="42"/>
    <s v="CHITTAGONG"/>
    <s v="FOB"/>
    <x v="0"/>
    <n v="0"/>
    <s v="IPXU3170320"/>
    <s v="RAILWAY"/>
    <s v="GDYNIA"/>
    <s v="1"/>
    <s v="43189/2015/11"/>
    <n v="54"/>
    <s v="AW16"/>
    <s v="SAILOR MOON CLOTHING LTD (AGENT)"/>
    <s v="FCL"/>
    <m/>
    <n v="1"/>
    <n v="977"/>
    <n v="1"/>
    <n v="0"/>
    <n v="0"/>
    <x v="1"/>
    <n v="12770"/>
    <n v="25.26"/>
    <x v="1"/>
    <n v="13.1"/>
    <n v="12.1"/>
    <x v="1"/>
    <x v="1"/>
  </r>
  <r>
    <s v="2016-06-27"/>
    <s v="2016-08-04"/>
    <s v="2016-08-23"/>
    <s v="2016-08-23"/>
    <n v="38"/>
    <n v="57"/>
    <s v="CHITTAGONG"/>
    <s v="FOB"/>
    <x v="0"/>
    <n v="0"/>
    <s v="HLBU1436185"/>
    <s v="RAILWAY"/>
    <s v="GDYNIA"/>
    <s v="1"/>
    <s v="697/2016/17"/>
    <n v="54"/>
    <s v="AW16"/>
    <s v="TEXZAM INTERNATIONAL (AGENT)"/>
    <s v="FCL"/>
    <m/>
    <n v="1"/>
    <n v="1084"/>
    <n v="0"/>
    <n v="0"/>
    <n v="1"/>
    <x v="0"/>
    <n v="18694"/>
    <n v="69.31"/>
    <x v="1"/>
    <n v="36"/>
    <n v="33.299999999999997"/>
    <x v="0"/>
    <x v="0"/>
  </r>
  <r>
    <s v="2016-06-27"/>
    <s v="2016-08-04"/>
    <s v="2016-08-23"/>
    <s v="2016-08-23"/>
    <n v="38"/>
    <n v="57"/>
    <s v="CHITTAGONG"/>
    <s v="FOB"/>
    <x v="0"/>
    <n v="1"/>
    <s v="CLHU8767114"/>
    <s v="RAILWAY"/>
    <s v="GDYNIA"/>
    <s v="1"/>
    <s v="43189/2015/10"/>
    <n v="54"/>
    <s v="AW16"/>
    <s v="SAILOR MOON CLOTHING LTD (AGENT)"/>
    <s v="CONSOLIDATION"/>
    <m/>
    <n v="1"/>
    <n v="1118"/>
    <n v="0"/>
    <n v="0"/>
    <n v="1"/>
    <x v="0"/>
    <n v="21023"/>
    <n v="41.29"/>
    <x v="1"/>
    <n v="21.5"/>
    <n v="19.8"/>
    <x v="2"/>
    <x v="2"/>
  </r>
  <r>
    <s v="2016-06-27"/>
    <s v="2016-08-04"/>
    <s v="2016-08-23"/>
    <s v="2016-08-23"/>
    <n v="38"/>
    <n v="57"/>
    <s v="CHITTAGONG"/>
    <s v="FOB"/>
    <x v="0"/>
    <n v="1"/>
    <m/>
    <s v="RAILWAY"/>
    <s v="GDYNIA"/>
    <s v="1"/>
    <s v="568/2016/19"/>
    <n v="54"/>
    <s v="AW16"/>
    <s v="FAIR TRADE INT'L (AGENT)"/>
    <s v="CONSOLIDATION"/>
    <m/>
    <n v="1"/>
    <n v="250"/>
    <m/>
    <m/>
    <m/>
    <x v="0"/>
    <n v="3968"/>
    <n v="10.130000000000001"/>
    <x v="1"/>
    <n v="5.3"/>
    <n v="4.9000000000000004"/>
    <x v="1"/>
    <x v="1"/>
  </r>
  <r>
    <s v="2016-06-27"/>
    <s v="2016-08-04"/>
    <s v="2016-08-23"/>
    <s v="2016-08-23"/>
    <n v="38"/>
    <n v="57"/>
    <s v="CHITTAGONG"/>
    <s v="FOB"/>
    <x v="0"/>
    <n v="1"/>
    <m/>
    <s v="RAILWAY"/>
    <s v="GDYNIA"/>
    <s v="1"/>
    <s v="697/2016/18"/>
    <n v="54"/>
    <s v="AW16"/>
    <s v="TEXZAM INTERNATIONAL (AGENT)"/>
    <s v="CONSOLIDATION"/>
    <m/>
    <n v="1"/>
    <n v="507"/>
    <m/>
    <m/>
    <m/>
    <x v="0"/>
    <n v="7647"/>
    <n v="15.49"/>
    <x v="1"/>
    <n v="8.1"/>
    <n v="7.4"/>
    <x v="1"/>
    <x v="1"/>
  </r>
  <r>
    <s v="2016-06-27"/>
    <s v="2016-08-04"/>
    <s v="2016-08-24"/>
    <s v="2016-08-24"/>
    <n v="38"/>
    <n v="58"/>
    <s v="CHITTAGONG"/>
    <s v="FOB"/>
    <x v="0"/>
    <n v="0"/>
    <s v="HLBU1771141"/>
    <s v="TRUCK"/>
    <s v="GDYNIA"/>
    <s v="1"/>
    <s v="568/2016/18"/>
    <n v="54"/>
    <s v="AW16"/>
    <s v="FAIR TRADE INT'L (AGENT)"/>
    <s v="FCL"/>
    <m/>
    <n v="1"/>
    <n v="1635"/>
    <n v="0"/>
    <n v="0"/>
    <n v="1"/>
    <x v="0"/>
    <n v="29952"/>
    <n v="64.099999999999994"/>
    <x v="1"/>
    <n v="33.299999999999997"/>
    <n v="30.8"/>
    <x v="0"/>
    <x v="0"/>
  </r>
  <r>
    <s v="2016-06-28"/>
    <s v="2016-06-30"/>
    <s v="2016-07-11"/>
    <s v="2016-07-11"/>
    <n v="2"/>
    <n v="13"/>
    <s v="ŁÓDŹ"/>
    <s v="DDU"/>
    <x v="1"/>
    <n v="1"/>
    <s v="AIR"/>
    <s v="TRUCK"/>
    <s v="WARSZAWA"/>
    <s v="1"/>
    <s v="42575/2015/11"/>
    <n v="54"/>
    <s v="AW16"/>
    <s v="PADMA SATEL ARAB"/>
    <s v="AIR"/>
    <n v="1"/>
    <m/>
    <n v="584"/>
    <n v="0"/>
    <n v="0"/>
    <n v="0"/>
    <x v="0"/>
    <n v="7435"/>
    <m/>
    <x v="1"/>
    <n v="0"/>
    <n v="0"/>
    <x v="1"/>
    <x v="1"/>
  </r>
  <r>
    <s v="2016-06-28"/>
    <s v="2016-07-04"/>
    <s v="2016-07-05"/>
    <s v="2016-07-05"/>
    <n v="6"/>
    <n v="7"/>
    <s v="WARSZAWA"/>
    <s v="DDU"/>
    <x v="1"/>
    <n v="1"/>
    <s v="AIR"/>
    <s v="TRUCK"/>
    <s v="FRANKFURT"/>
    <s v="1"/>
    <s v="43192/2015/17"/>
    <n v="54"/>
    <s v="AW16"/>
    <s v="INNOVATION DESIGN (AGENT)"/>
    <s v="AIR"/>
    <n v="1"/>
    <m/>
    <n v="302"/>
    <n v="0"/>
    <n v="0"/>
    <n v="0"/>
    <x v="0"/>
    <n v="3701"/>
    <n v="8.43"/>
    <x v="1"/>
    <n v="4.4000000000000004"/>
    <n v="4"/>
    <x v="1"/>
    <x v="1"/>
  </r>
  <r>
    <s v="2016-06-29"/>
    <s v="2016-07-30"/>
    <s v="2016-08-04"/>
    <s v="2016-08-04"/>
    <n v="31"/>
    <n v="36"/>
    <s v="SHENZHEN"/>
    <s v="FOB"/>
    <x v="0"/>
    <n v="0"/>
    <s v="MSKU7454628"/>
    <s v="TRUCK"/>
    <s v="GDAŃSK"/>
    <s v="1"/>
    <s v="7536/2016/3"/>
    <n v="51"/>
    <s v="AW16"/>
    <s v="YONGXINGLONG CHILDRE"/>
    <s v="FCL"/>
    <m/>
    <n v="1"/>
    <n v="1259"/>
    <n v="1"/>
    <n v="0"/>
    <n v="0"/>
    <x v="1"/>
    <n v="11060"/>
    <n v="26.09"/>
    <x v="0"/>
    <n v="13.6"/>
    <n v="12.5"/>
    <x v="1"/>
    <x v="1"/>
  </r>
  <r>
    <s v="2016-06-30"/>
    <s v="2016-08-10"/>
    <s v="2016-09-05"/>
    <s v="2016-09-05"/>
    <n v="41"/>
    <n v="67"/>
    <s v="CHITTAGONG"/>
    <s v="FOB"/>
    <x v="0"/>
    <n v="1"/>
    <s v="HLXU3081857"/>
    <s v="RAILWAY"/>
    <s v="GDYNIA"/>
    <s v="1"/>
    <s v="568/2016/17"/>
    <n v="54"/>
    <s v="AW16"/>
    <s v="FAIR TRADE INT'L (AGENT)"/>
    <s v="CONSOLIDATION"/>
    <m/>
    <n v="1"/>
    <n v="243"/>
    <n v="1"/>
    <n v="0"/>
    <n v="0"/>
    <x v="1"/>
    <n v="3550"/>
    <n v="7.82"/>
    <x v="1"/>
    <n v="4.0999999999999996"/>
    <n v="3.8"/>
    <x v="1"/>
    <x v="1"/>
  </r>
  <r>
    <s v="2016-06-30"/>
    <s v="2016-08-10"/>
    <s v="2016-09-05"/>
    <s v="2016-09-05"/>
    <n v="41"/>
    <n v="67"/>
    <s v="CHITTAGONG"/>
    <s v="FOB"/>
    <x v="0"/>
    <n v="1"/>
    <m/>
    <s v="RAILWAY"/>
    <s v="GDYNIA"/>
    <s v="1"/>
    <s v="697/2016/16"/>
    <n v="54"/>
    <s v="AW16"/>
    <s v="TEXZAM INTERNATIONAL (AGENT)"/>
    <s v="CONSOLIDATION"/>
    <m/>
    <n v="1"/>
    <n v="334"/>
    <m/>
    <m/>
    <m/>
    <x v="0"/>
    <n v="4462"/>
    <n v="6.45"/>
    <x v="1"/>
    <n v="3.4"/>
    <n v="3.1"/>
    <x v="1"/>
    <x v="1"/>
  </r>
  <r>
    <s v="2016-06-30"/>
    <s v="2016-08-10"/>
    <s v="2016-09-05"/>
    <s v="2016-09-05"/>
    <n v="41"/>
    <n v="67"/>
    <s v="CHITTAGONG"/>
    <s v="FOB"/>
    <x v="0"/>
    <n v="1"/>
    <m/>
    <s v="RAILWAY"/>
    <s v="GDYNIA"/>
    <s v="1"/>
    <s v="697/2016/19"/>
    <n v="54"/>
    <s v="AW16"/>
    <s v="TEXZAM INTERNATIONAL (AGENT)"/>
    <s v="CONSOLIDATION"/>
    <m/>
    <n v="1"/>
    <n v="272"/>
    <m/>
    <m/>
    <m/>
    <x v="0"/>
    <n v="3295"/>
    <n v="10.88"/>
    <x v="1"/>
    <n v="5.7"/>
    <n v="5.2"/>
    <x v="1"/>
    <x v="1"/>
  </r>
  <r>
    <s v="2016-07-01"/>
    <s v="2016-07-03"/>
    <s v="2016-07-14"/>
    <s v="2016-07-14"/>
    <n v="2"/>
    <n v="13"/>
    <s v="ŁÓDŹ"/>
    <s v="DDU"/>
    <x v="1"/>
    <n v="1"/>
    <s v="AIR"/>
    <s v="TRUCK"/>
    <s v="WARSZAWA"/>
    <s v="1"/>
    <s v="1019/2016/1"/>
    <n v="54"/>
    <s v="AW16"/>
    <s v="TEX FASHION GLOBAL (AGENT)"/>
    <s v="AIR"/>
    <n v="1"/>
    <m/>
    <n v="714"/>
    <n v="0"/>
    <n v="0"/>
    <n v="0"/>
    <x v="0"/>
    <n v="8701"/>
    <m/>
    <x v="1"/>
    <n v="0"/>
    <n v="0"/>
    <x v="1"/>
    <x v="1"/>
  </r>
  <r>
    <s v="2016-07-01"/>
    <s v="2016-07-04"/>
    <s v="2016-07-06"/>
    <s v="2016-07-06"/>
    <n v="3"/>
    <n v="5"/>
    <s v="ŁÓDŹ"/>
    <s v="DDU"/>
    <x v="1"/>
    <n v="1"/>
    <s v="AIR"/>
    <s v="TRUCK"/>
    <s v="FRANKFURT"/>
    <s v="1"/>
    <s v="1037/2016/1"/>
    <n v="54"/>
    <s v="AW16"/>
    <s v="QUANZHOU CEREALS O&amp;F"/>
    <s v="AIR"/>
    <n v="1"/>
    <m/>
    <n v="1253"/>
    <n v="0"/>
    <n v="0"/>
    <n v="0"/>
    <x v="0"/>
    <n v="21902"/>
    <n v="21.62"/>
    <x v="0"/>
    <n v="11.2"/>
    <n v="10.4"/>
    <x v="1"/>
    <x v="1"/>
  </r>
  <r>
    <s v="2016-07-01"/>
    <s v="2016-08-04"/>
    <s v="2016-08-10"/>
    <s v="2016-08-10"/>
    <n v="34"/>
    <n v="40"/>
    <s v="XIAMEN"/>
    <s v="FOB"/>
    <x v="0"/>
    <n v="0"/>
    <s v="GATU0589374"/>
    <s v="RAILWAY"/>
    <s v="GDAŃSK"/>
    <s v="1"/>
    <s v="4183/2016/1"/>
    <n v="54"/>
    <s v="AW16"/>
    <s v="QUANZHOU ANCHOR"/>
    <s v="FCL"/>
    <m/>
    <n v="1"/>
    <n v="330"/>
    <n v="1"/>
    <n v="0"/>
    <n v="0"/>
    <x v="1"/>
    <n v="3651"/>
    <n v="28.6"/>
    <x v="0"/>
    <n v="14.9"/>
    <n v="13.7"/>
    <x v="2"/>
    <x v="1"/>
  </r>
  <r>
    <s v="2016-07-01"/>
    <s v="2016-08-08"/>
    <s v="2016-08-11"/>
    <s v="2016-08-11"/>
    <n v="38"/>
    <n v="41"/>
    <s v="SHANGHAI"/>
    <s v="FOB"/>
    <x v="0"/>
    <n v="0"/>
    <s v="FSCU9454446,HLBU1410365"/>
    <s v="RAILWAY"/>
    <s v="GDAŃSK"/>
    <s v="1"/>
    <s v="275/2016/12"/>
    <n v="54"/>
    <s v="AW16"/>
    <s v="SUMEC TEXTILE"/>
    <s v="FCL"/>
    <m/>
    <n v="1"/>
    <n v="1329"/>
    <n v="0"/>
    <n v="1"/>
    <n v="1"/>
    <x v="2"/>
    <n v="13392"/>
    <n v="101.13"/>
    <x v="0"/>
    <n v="52.6"/>
    <n v="48.5"/>
    <x v="0"/>
    <x v="0"/>
  </r>
  <r>
    <s v="2016-07-01"/>
    <s v="2016-08-08"/>
    <s v="2016-08-11"/>
    <s v="2016-08-11"/>
    <n v="38"/>
    <n v="41"/>
    <s v="SHANGHAI"/>
    <s v="FOB"/>
    <x v="0"/>
    <n v="0"/>
    <s v="HLXU1171951"/>
    <s v="RAILWAY"/>
    <s v="GDAŃSK"/>
    <s v="1"/>
    <s v="275/2016/11"/>
    <n v="54"/>
    <s v="AW16"/>
    <s v="SUMEC TEXTILE"/>
    <s v="FCL"/>
    <m/>
    <n v="1"/>
    <n v="448"/>
    <n v="1"/>
    <n v="0"/>
    <n v="0"/>
    <x v="1"/>
    <n v="4634"/>
    <n v="16.43"/>
    <x v="0"/>
    <n v="8.5"/>
    <n v="7.9"/>
    <x v="1"/>
    <x v="1"/>
  </r>
  <r>
    <s v="2016-07-01"/>
    <s v="2016-08-08"/>
    <s v="2016-08-11"/>
    <s v="2016-08-11"/>
    <n v="38"/>
    <n v="41"/>
    <s v="SHANGHAI"/>
    <s v="FOB"/>
    <x v="0"/>
    <n v="0"/>
    <s v="TCLU4141411"/>
    <s v="RAILWAY"/>
    <s v="GDAŃSK"/>
    <s v="1"/>
    <s v="43063/2015/11"/>
    <n v="52"/>
    <s v="AW16"/>
    <s v="SUZHOU QINJIAN I/E"/>
    <s v="FCL"/>
    <m/>
    <n v="1"/>
    <n v="1994"/>
    <n v="0"/>
    <n v="1"/>
    <n v="0"/>
    <x v="2"/>
    <n v="29073"/>
    <n v="25.13"/>
    <x v="0"/>
    <n v="13.1"/>
    <n v="12.1"/>
    <x v="1"/>
    <x v="1"/>
  </r>
  <r>
    <s v="2016-07-01"/>
    <s v="2016-08-08"/>
    <s v="2016-08-12"/>
    <s v="2016-08-12"/>
    <n v="38"/>
    <n v="42"/>
    <s v="SHANGHAI"/>
    <s v="FOB"/>
    <x v="0"/>
    <n v="1"/>
    <s v="SEGU5766739"/>
    <s v="RAILWAY"/>
    <s v="GDAŃSK"/>
    <s v="1"/>
    <s v="1071/2016/3"/>
    <n v="52"/>
    <s v="AW16"/>
    <s v="ZHENJIANG S&amp;C"/>
    <s v="CONSOLIDATION"/>
    <m/>
    <n v="1"/>
    <n v="2579"/>
    <n v="0"/>
    <n v="0"/>
    <n v="1"/>
    <x v="0"/>
    <n v="34902"/>
    <n v="35.99"/>
    <x v="0"/>
    <n v="18.7"/>
    <n v="17.3"/>
    <x v="2"/>
    <x v="2"/>
  </r>
  <r>
    <s v="2016-07-01"/>
    <s v="2016-08-08"/>
    <s v="2016-08-12"/>
    <s v="2016-08-12"/>
    <n v="38"/>
    <n v="42"/>
    <s v="SHANGHAI"/>
    <s v="FOB"/>
    <x v="0"/>
    <n v="1"/>
    <m/>
    <s v="RAILWAY"/>
    <s v="GDAŃSK"/>
    <s v="1"/>
    <s v="1799/2016/2"/>
    <n v="52"/>
    <s v="AW16"/>
    <s v="HAILI ACCESSORIES"/>
    <s v="CONSOLIDATION"/>
    <m/>
    <n v="1"/>
    <n v="38"/>
    <m/>
    <m/>
    <m/>
    <x v="0"/>
    <n v="3200"/>
    <n v="2.74"/>
    <x v="0"/>
    <n v="1.4"/>
    <n v="1.3"/>
    <x v="1"/>
    <x v="1"/>
  </r>
  <r>
    <s v="2016-07-01"/>
    <s v="2016-08-08"/>
    <s v="2016-08-12"/>
    <s v="2016-08-12"/>
    <n v="38"/>
    <n v="42"/>
    <s v="SHANGHAI"/>
    <s v="FOB"/>
    <x v="0"/>
    <n v="1"/>
    <m/>
    <s v="RAILWAY"/>
    <s v="GDAŃSK"/>
    <s v="1"/>
    <s v="588/2016/6"/>
    <n v="52"/>
    <s v="AW16"/>
    <s v="BRIGHT SHOW INT.LTD"/>
    <s v="CONSOLIDATION"/>
    <m/>
    <n v="1"/>
    <n v="286"/>
    <m/>
    <m/>
    <m/>
    <x v="0"/>
    <n v="4200"/>
    <n v="4.3099999999999996"/>
    <x v="0"/>
    <n v="2.2000000000000002"/>
    <n v="2.1"/>
    <x v="1"/>
    <x v="1"/>
  </r>
  <r>
    <s v="2016-07-01"/>
    <s v="2016-08-08"/>
    <s v="2016-08-12"/>
    <s v="2016-08-12"/>
    <n v="38"/>
    <n v="42"/>
    <s v="SHANGHAI"/>
    <s v="FOB"/>
    <x v="0"/>
    <n v="1"/>
    <m/>
    <s v="RAILWAY"/>
    <s v="GDAŃSK"/>
    <s v="1"/>
    <s v="6237/2016/2"/>
    <n v="54"/>
    <s v="AW16"/>
    <s v="ANHUI GARMENTS I&amp;E"/>
    <s v="CONSOLIDATION"/>
    <m/>
    <n v="1"/>
    <n v="426"/>
    <m/>
    <m/>
    <m/>
    <x v="0"/>
    <n v="5931"/>
    <n v="16.68"/>
    <x v="0"/>
    <n v="8.6999999999999993"/>
    <n v="8"/>
    <x v="1"/>
    <x v="1"/>
  </r>
  <r>
    <s v="2016-07-02"/>
    <s v="2016-08-06"/>
    <s v="2016-08-12"/>
    <s v="2016-08-12"/>
    <n v="35"/>
    <n v="41"/>
    <s v="CHITTAGONG"/>
    <s v="FOB"/>
    <x v="0"/>
    <n v="0"/>
    <s v="MRKU4006660"/>
    <s v="RAILWAY"/>
    <s v="GDAŃSK"/>
    <s v="1"/>
    <s v="734/2016/2"/>
    <n v="54"/>
    <s v="AW16"/>
    <s v="ZEMTEX EXPORT LTD"/>
    <s v="FCL"/>
    <m/>
    <n v="1"/>
    <n v="1119"/>
    <n v="0"/>
    <n v="0"/>
    <n v="1"/>
    <x v="0"/>
    <n v="19128"/>
    <n v="62.1"/>
    <x v="1"/>
    <n v="32.299999999999997"/>
    <n v="29.8"/>
    <x v="0"/>
    <x v="0"/>
  </r>
  <r>
    <s v="2016-07-02"/>
    <s v="2016-08-06"/>
    <s v="2016-08-16"/>
    <s v="2016-08-16"/>
    <n v="35"/>
    <n v="45"/>
    <s v="CHITTAGONG"/>
    <s v="FOB"/>
    <x v="0"/>
    <n v="0"/>
    <s v="PONU0901956"/>
    <s v="RAILWAY"/>
    <s v="GDAŃSK"/>
    <s v="1"/>
    <s v="5344/2016/1"/>
    <n v="54"/>
    <s v="AW16"/>
    <s v="S.B.KNITTING LTD."/>
    <s v="FCL"/>
    <m/>
    <n v="1"/>
    <n v="911"/>
    <n v="1"/>
    <n v="0"/>
    <n v="0"/>
    <x v="1"/>
    <n v="17584"/>
    <n v="25.3"/>
    <x v="1"/>
    <n v="13.2"/>
    <n v="12.1"/>
    <x v="1"/>
    <x v="1"/>
  </r>
  <r>
    <s v="2016-07-03"/>
    <s v="2016-07-05"/>
    <s v="2016-07-11"/>
    <s v="2016-07-11"/>
    <n v="2"/>
    <n v="8"/>
    <s v="ŁÓDŹ"/>
    <s v="DDU"/>
    <x v="1"/>
    <n v="1"/>
    <s v="AIR"/>
    <s v="TRUCK"/>
    <s v="WARSZAWA"/>
    <s v="1"/>
    <s v="569/2016/6"/>
    <n v="54"/>
    <s v="AW16"/>
    <s v="SANTEX INC"/>
    <s v="AIR"/>
    <n v="1"/>
    <m/>
    <n v="771"/>
    <n v="0"/>
    <n v="0"/>
    <n v="0"/>
    <x v="0"/>
    <n v="14865"/>
    <n v="13.94"/>
    <x v="2"/>
    <n v="7.2"/>
    <n v="6.7"/>
    <x v="1"/>
    <x v="1"/>
  </r>
  <r>
    <s v="2016-07-04"/>
    <s v="2016-07-05"/>
    <s v="2016-07-12"/>
    <s v="2016-07-12"/>
    <n v="1"/>
    <n v="8"/>
    <s v="WARSZAWA"/>
    <s v="DDU"/>
    <x v="1"/>
    <n v="1"/>
    <s v="AIR"/>
    <s v="TRUCK"/>
    <s v="WARSZAWA"/>
    <s v="1"/>
    <s v="43186/2015/4"/>
    <n v="54"/>
    <s v="AW16"/>
    <s v="AZAD INT'L CLOTHING"/>
    <s v="AIR"/>
    <n v="1"/>
    <m/>
    <n v="302"/>
    <n v="0"/>
    <n v="0"/>
    <n v="0"/>
    <x v="0"/>
    <n v="6166"/>
    <m/>
    <x v="5"/>
    <n v="0"/>
    <n v="0"/>
    <x v="1"/>
    <x v="1"/>
  </r>
  <r>
    <s v="2016-07-04"/>
    <s v="2016-07-11"/>
    <s v="2016-07-15"/>
    <s v="2016-07-15"/>
    <n v="7"/>
    <n v="11"/>
    <s v="ŁÓDŹ"/>
    <s v="DDU"/>
    <x v="1"/>
    <n v="1"/>
    <s v="AIR"/>
    <s v="TRUCK"/>
    <s v="WARSZAWA"/>
    <s v="1"/>
    <s v="43192/2015/18"/>
    <n v="54"/>
    <s v="AW16"/>
    <s v="INNOVATION DESIGN (AGENT)"/>
    <s v="AIR"/>
    <n v="1"/>
    <m/>
    <n v="755"/>
    <n v="0"/>
    <n v="0"/>
    <n v="0"/>
    <x v="0"/>
    <n v="14010"/>
    <m/>
    <x v="1"/>
    <n v="0"/>
    <n v="0"/>
    <x v="1"/>
    <x v="1"/>
  </r>
  <r>
    <s v="2016-07-04"/>
    <s v="2016-07-12"/>
    <s v="2016-07-14"/>
    <s v="2016-07-14"/>
    <n v="8"/>
    <n v="10"/>
    <s v="ŁÓDŹ"/>
    <s v="DDU"/>
    <x v="1"/>
    <n v="1"/>
    <s v="AIR"/>
    <s v="TRUCK"/>
    <s v="VIENNA"/>
    <s v="1"/>
    <s v="688/2016/8"/>
    <n v="54"/>
    <s v="AW16"/>
    <s v="SANGOTRA FASHIONS"/>
    <s v="AIR"/>
    <n v="1"/>
    <m/>
    <n v="647"/>
    <n v="0"/>
    <n v="0"/>
    <n v="0"/>
    <x v="0"/>
    <n v="13177"/>
    <m/>
    <x v="2"/>
    <n v="0"/>
    <n v="0"/>
    <x v="1"/>
    <x v="1"/>
  </r>
  <r>
    <s v="2016-07-04"/>
    <s v="2016-07-31"/>
    <s v="2016-08-05"/>
    <s v="2016-08-05"/>
    <n v="27"/>
    <n v="32"/>
    <s v="NHAVA SHEVA"/>
    <s v="FOB"/>
    <x v="0"/>
    <n v="1"/>
    <s v="LCL"/>
    <s v="TRUCK"/>
    <s v="HAMBURG"/>
    <s v="1"/>
    <s v="3706/2016/4"/>
    <n v="54"/>
    <s v="AW16"/>
    <s v="SEER GLOBAL LTD."/>
    <s v="LCL"/>
    <m/>
    <n v="1"/>
    <n v="333"/>
    <n v="0"/>
    <n v="0"/>
    <n v="0"/>
    <x v="0"/>
    <n v="5835"/>
    <n v="6.22"/>
    <x v="2"/>
    <n v="3.2"/>
    <n v="3"/>
    <x v="1"/>
    <x v="1"/>
  </r>
  <r>
    <s v="2016-07-04"/>
    <s v="2016-08-07"/>
    <s v="2016-08-16"/>
    <s v="2016-08-16"/>
    <n v="34"/>
    <n v="43"/>
    <s v="CHITTAGONG"/>
    <s v="FOB"/>
    <x v="0"/>
    <n v="1"/>
    <s v="MSKU6106124"/>
    <s v="RAILWAY"/>
    <s v="GDAŃSK"/>
    <s v="1"/>
    <s v="727/2016/3"/>
    <n v="54"/>
    <s v="AW16"/>
    <s v="SHUDDHO MODEHAUS (AGENT)"/>
    <s v="CONSOLIDATION"/>
    <m/>
    <n v="1"/>
    <n v="1198"/>
    <n v="0"/>
    <n v="1"/>
    <n v="0"/>
    <x v="2"/>
    <n v="18490"/>
    <n v="29.31"/>
    <x v="1"/>
    <n v="15.2"/>
    <n v="14.1"/>
    <x v="2"/>
    <x v="2"/>
  </r>
  <r>
    <s v="2016-07-04"/>
    <s v="2016-08-07"/>
    <s v="2016-08-16"/>
    <s v="2016-08-16"/>
    <n v="34"/>
    <n v="43"/>
    <s v="CHITTAGONG"/>
    <s v="FOB"/>
    <x v="0"/>
    <n v="1"/>
    <m/>
    <s v="RAILWAY"/>
    <s v="GDAŃSK"/>
    <s v="1"/>
    <s v="734/2016/7"/>
    <n v="54"/>
    <s v="AW16"/>
    <s v="ZEMTEX EXPORT LTD"/>
    <s v="CONSOLIDATION"/>
    <m/>
    <n v="1"/>
    <n v="331"/>
    <m/>
    <m/>
    <m/>
    <x v="0"/>
    <n v="6585"/>
    <n v="24.51"/>
    <x v="1"/>
    <n v="12.7"/>
    <n v="11.8"/>
    <x v="1"/>
    <x v="1"/>
  </r>
  <r>
    <s v="2016-07-04"/>
    <s v="2016-08-12"/>
    <s v="2016-08-17"/>
    <s v="2016-08-17"/>
    <n v="39"/>
    <n v="44"/>
    <s v="XIAMEN"/>
    <s v="FOB"/>
    <x v="0"/>
    <n v="1"/>
    <s v="MSKU3838287"/>
    <s v="RAILWAY"/>
    <s v="GDAŃSK"/>
    <s v="1"/>
    <s v="18336/2016/1"/>
    <n v="51"/>
    <s v="AW16"/>
    <s v="VICAN FOOTWEAR"/>
    <s v="CONSOLIDATION"/>
    <m/>
    <n v="1"/>
    <n v="78"/>
    <n v="1"/>
    <n v="0"/>
    <n v="0"/>
    <x v="1"/>
    <n v="2808"/>
    <n v="10.62"/>
    <x v="0"/>
    <n v="5.5"/>
    <n v="5.0999999999999996"/>
    <x v="1"/>
    <x v="1"/>
  </r>
  <r>
    <s v="2016-07-04"/>
    <s v="2016-08-12"/>
    <s v="2016-08-17"/>
    <s v="2016-08-17"/>
    <n v="39"/>
    <n v="44"/>
    <s v="XIAMEN"/>
    <s v="FOB"/>
    <x v="0"/>
    <n v="1"/>
    <m/>
    <s v="RAILWAY"/>
    <s v="GDAŃSK"/>
    <s v="1"/>
    <s v="60881/AW16/1"/>
    <n v="54"/>
    <s v="AW16"/>
    <s v="TALENTED DRAGON LTD."/>
    <s v="CONSOLIDATION"/>
    <m/>
    <n v="1"/>
    <n v="447"/>
    <m/>
    <m/>
    <m/>
    <x v="0"/>
    <n v="10101"/>
    <n v="4.79"/>
    <x v="0"/>
    <n v="2.5"/>
    <n v="2.2999999999999998"/>
    <x v="1"/>
    <x v="1"/>
  </r>
  <r>
    <s v="2016-07-05"/>
    <s v="2016-08-21"/>
    <s v="2016-08-26"/>
    <s v="2016-08-26"/>
    <n v="47"/>
    <n v="52"/>
    <s v="QINGDAO"/>
    <s v="FOB"/>
    <x v="0"/>
    <n v="0"/>
    <s v="MSKU4020000"/>
    <s v="RAILWAY"/>
    <s v="GDAŃSK"/>
    <s v="1"/>
    <s v="43063/2015/9"/>
    <n v="52"/>
    <s v="AW16"/>
    <s v="SUZHOU QINJIAN I/E"/>
    <s v="FCL"/>
    <m/>
    <n v="1"/>
    <n v="812"/>
    <n v="1"/>
    <n v="0"/>
    <n v="0"/>
    <x v="1"/>
    <n v="11320"/>
    <n v="13.69"/>
    <x v="0"/>
    <n v="7.1"/>
    <n v="6.6"/>
    <x v="1"/>
    <x v="1"/>
  </r>
  <r>
    <s v="2016-07-07"/>
    <s v="2016-07-19"/>
    <s v="2016-07-25"/>
    <s v="2016-07-25"/>
    <n v="12"/>
    <n v="18"/>
    <s v="ŁÓDŹ"/>
    <s v="DDU"/>
    <x v="3"/>
    <n v="0"/>
    <s v="CARU9618472,TCKU9021108,TTNU9431183"/>
    <s v="RAILWAY"/>
    <s v="MAŁASZEWICZE"/>
    <s v="1"/>
    <s v="62103/AW16/3"/>
    <n v="52"/>
    <s v="AW16"/>
    <s v="NINGBO MIAORUI"/>
    <s v="FCL"/>
    <m/>
    <n v="1"/>
    <n v="3700"/>
    <n v="0"/>
    <n v="3"/>
    <n v="0"/>
    <x v="0"/>
    <n v="59974"/>
    <m/>
    <x v="0"/>
    <n v="0"/>
    <n v="0"/>
    <x v="1"/>
    <x v="1"/>
  </r>
  <r>
    <s v="2016-07-07"/>
    <s v="2016-08-21"/>
    <s v="2016-08-25"/>
    <s v="2016-08-25"/>
    <n v="45"/>
    <n v="49"/>
    <s v="SHANGHAI"/>
    <s v="FOB"/>
    <x v="0"/>
    <n v="0"/>
    <s v="MSKU7126531"/>
    <s v="TRUCK"/>
    <s v="GDAŃSK"/>
    <s v="1"/>
    <s v="43063/2015/10"/>
    <n v="52"/>
    <s v="AW16"/>
    <s v="SUZHOU QINJIAN I/E"/>
    <s v="FCL"/>
    <m/>
    <n v="1"/>
    <n v="1108"/>
    <n v="1"/>
    <n v="0"/>
    <n v="0"/>
    <x v="1"/>
    <n v="15301"/>
    <n v="19.73"/>
    <x v="0"/>
    <n v="10.3"/>
    <n v="9.5"/>
    <x v="1"/>
    <x v="1"/>
  </r>
  <r>
    <s v="2016-07-08"/>
    <s v="2016-08-16"/>
    <s v="2016-08-19"/>
    <s v="2016-08-19"/>
    <n v="39"/>
    <n v="42"/>
    <s v="SHANGHAI"/>
    <s v="FOB"/>
    <x v="0"/>
    <n v="1"/>
    <s v="IPXU3706259"/>
    <s v="TRUCK"/>
    <s v="GDAŃSK"/>
    <s v="1"/>
    <s v="1071/2016/7"/>
    <n v="52"/>
    <s v="AW16"/>
    <s v="ZHENJIANG S&amp;C"/>
    <s v="CONSOLIDATION"/>
    <m/>
    <n v="1"/>
    <n v="264"/>
    <n v="1"/>
    <n v="0"/>
    <n v="0"/>
    <x v="1"/>
    <n v="4100"/>
    <n v="5.26"/>
    <x v="0"/>
    <n v="2.7"/>
    <n v="2.5"/>
    <x v="1"/>
    <x v="1"/>
  </r>
  <r>
    <s v="2016-07-08"/>
    <s v="2016-08-16"/>
    <s v="2016-08-19"/>
    <s v="2016-08-19"/>
    <n v="39"/>
    <n v="42"/>
    <s v="SHANGHAI"/>
    <s v="FOB"/>
    <x v="0"/>
    <n v="1"/>
    <m/>
    <s v="TRUCK"/>
    <s v="GDAŃSK"/>
    <s v="1"/>
    <s v="43063/2015/12"/>
    <n v="52"/>
    <s v="AW16"/>
    <s v="SUZHOU QINJIAN I/E"/>
    <s v="CONSOLIDATION"/>
    <m/>
    <n v="1"/>
    <n v="901"/>
    <m/>
    <m/>
    <m/>
    <x v="0"/>
    <n v="14778"/>
    <n v="15.1"/>
    <x v="0"/>
    <n v="7.9"/>
    <n v="7.2"/>
    <x v="1"/>
    <x v="1"/>
  </r>
  <r>
    <s v="2016-07-09"/>
    <s v="2016-07-13"/>
    <s v="2016-07-29"/>
    <s v="2016-07-29"/>
    <n v="4"/>
    <n v="20"/>
    <s v="ŁÓDŹ"/>
    <s v="DDU"/>
    <x v="1"/>
    <n v="1"/>
    <s v="AIR"/>
    <s v="TRUCK"/>
    <s v="WARSZAWA"/>
    <s v="1"/>
    <s v="42575/2015/2"/>
    <n v="54"/>
    <s v="AW16"/>
    <s v="PADMA SATEL ARAB"/>
    <s v="AIR"/>
    <n v="1"/>
    <m/>
    <n v="414"/>
    <n v="0"/>
    <n v="0"/>
    <n v="0"/>
    <x v="0"/>
    <n v="4961"/>
    <n v="10.63"/>
    <x v="1"/>
    <n v="5.5"/>
    <n v="5.0999999999999996"/>
    <x v="1"/>
    <x v="1"/>
  </r>
  <r>
    <s v="2016-07-09"/>
    <s v="2016-07-31"/>
    <s v="2016-08-05"/>
    <s v="2016-08-05"/>
    <n v="22"/>
    <n v="27"/>
    <s v="TUTICORIN"/>
    <s v="FOB"/>
    <x v="0"/>
    <n v="1"/>
    <s v="LCL"/>
    <s v="TRUCK"/>
    <s v="HAMBURG"/>
    <s v="1"/>
    <s v="921/2016/8"/>
    <n v="54"/>
    <s v="AW16"/>
    <s v="RVEE"/>
    <s v="LCL"/>
    <m/>
    <n v="1"/>
    <n v="35"/>
    <n v="0"/>
    <n v="0"/>
    <n v="0"/>
    <x v="0"/>
    <n v="840"/>
    <n v="0.95"/>
    <x v="2"/>
    <n v="0.5"/>
    <n v="0.5"/>
    <x v="1"/>
    <x v="1"/>
  </r>
  <r>
    <s v="2016-07-10"/>
    <s v="2016-08-12"/>
    <s v="2016-08-18"/>
    <s v="2016-08-18"/>
    <n v="33"/>
    <n v="39"/>
    <s v="CHITTAGONG"/>
    <s v="FOB"/>
    <x v="0"/>
    <n v="1"/>
    <s v="MRKU4627651"/>
    <s v="TRUCK"/>
    <s v="GDAŃSK"/>
    <s v="1"/>
    <s v="568/2016/20"/>
    <n v="54"/>
    <s v="AW16"/>
    <s v="FAIR TRADE INT'L (AGENT)"/>
    <s v="CONSOLIDATION"/>
    <m/>
    <n v="1"/>
    <n v="832"/>
    <n v="0"/>
    <n v="0"/>
    <n v="1"/>
    <x v="0"/>
    <n v="15115"/>
    <n v="57.4"/>
    <x v="1"/>
    <n v="29.8"/>
    <n v="27.6"/>
    <x v="0"/>
    <x v="2"/>
  </r>
  <r>
    <s v="2016-07-10"/>
    <s v="2016-08-12"/>
    <s v="2016-08-18"/>
    <s v="2016-08-18"/>
    <n v="33"/>
    <n v="39"/>
    <s v="CHITTAGONG"/>
    <s v="FOB"/>
    <x v="0"/>
    <n v="1"/>
    <m/>
    <s v="TRUCK"/>
    <s v="GDAŃSK"/>
    <s v="1"/>
    <s v="727/2016/1"/>
    <n v="54"/>
    <s v="AW16"/>
    <s v="SHUDDHO MODEHAUS (AGENT)"/>
    <s v="CONSOLIDATION"/>
    <m/>
    <n v="1"/>
    <n v="477"/>
    <m/>
    <m/>
    <m/>
    <x v="0"/>
    <n v="7636"/>
    <n v="12.44"/>
    <x v="1"/>
    <n v="6.5"/>
    <n v="6"/>
    <x v="1"/>
    <x v="1"/>
  </r>
  <r>
    <s v="2016-07-11"/>
    <s v="2016-08-06"/>
    <s v="2016-08-12"/>
    <s v="2016-08-12"/>
    <n v="26"/>
    <n v="32"/>
    <s v="NHAVA SHEVA"/>
    <s v="FOB"/>
    <x v="0"/>
    <n v="1"/>
    <s v="LCL"/>
    <s v="TRUCK"/>
    <s v="HAMBURG"/>
    <s v="1"/>
    <s v="3706/2016/5"/>
    <n v="54"/>
    <s v="AW16"/>
    <s v="SEER GLOBAL LTD."/>
    <s v="LCL"/>
    <m/>
    <n v="1"/>
    <n v="446"/>
    <n v="0"/>
    <n v="0"/>
    <n v="0"/>
    <x v="0"/>
    <n v="5466"/>
    <n v="12.12"/>
    <x v="2"/>
    <n v="6.3"/>
    <n v="5.8"/>
    <x v="1"/>
    <x v="1"/>
  </r>
  <r>
    <s v="2016-07-11"/>
    <s v="2016-08-12"/>
    <s v="2016-08-17"/>
    <s v="2016-08-17"/>
    <n v="32"/>
    <n v="37"/>
    <s v="NINGBO"/>
    <s v="FOB"/>
    <x v="0"/>
    <n v="0"/>
    <s v="MSKU3217320,PONU7329101"/>
    <s v="RAILWAY"/>
    <s v="GDAŃSK"/>
    <s v="1"/>
    <s v="9345/2016/3"/>
    <n v="51"/>
    <s v="AW16"/>
    <s v="XIAMEN OCEAN IMP."/>
    <s v="FCL"/>
    <m/>
    <n v="1"/>
    <n v="1833"/>
    <n v="1"/>
    <n v="0"/>
    <n v="1"/>
    <x v="1"/>
    <n v="11976"/>
    <n v="94.08"/>
    <x v="0"/>
    <n v="48.9"/>
    <n v="45.2"/>
    <x v="0"/>
    <x v="0"/>
  </r>
  <r>
    <s v="2016-07-11"/>
    <s v="2016-08-18"/>
    <s v="2016-08-22"/>
    <s v="2016-08-22"/>
    <n v="38"/>
    <n v="42"/>
    <s v="CHITTAGONG"/>
    <s v="FOB"/>
    <x v="0"/>
    <n v="1"/>
    <s v="HLXU3287215"/>
    <s v="TRUCK"/>
    <s v="BREMERHAVEN"/>
    <s v="1"/>
    <s v="42575/2015/13"/>
    <n v="54"/>
    <s v="AW16"/>
    <s v="PADMA SATEL ARAB"/>
    <s v="CONSOLIDATION"/>
    <m/>
    <n v="1"/>
    <n v="254"/>
    <n v="1"/>
    <n v="0"/>
    <n v="0"/>
    <x v="1"/>
    <n v="3213"/>
    <n v="7.05"/>
    <x v="1"/>
    <n v="3.7"/>
    <n v="3.4"/>
    <x v="1"/>
    <x v="1"/>
  </r>
  <r>
    <s v="2016-07-11"/>
    <s v="2016-08-18"/>
    <s v="2016-08-22"/>
    <s v="2016-08-22"/>
    <n v="38"/>
    <n v="42"/>
    <s v="CHITTAGONG"/>
    <s v="FOB"/>
    <x v="0"/>
    <n v="1"/>
    <m/>
    <s v="TRUCK"/>
    <s v="BREMERHAVEN"/>
    <s v="1"/>
    <s v="61828/AW16/1"/>
    <n v="52"/>
    <s v="AW16"/>
    <s v="FASHION WEAR INT'L (AGENT)"/>
    <s v="CONSOLIDATION"/>
    <m/>
    <n v="1"/>
    <n v="1356"/>
    <m/>
    <m/>
    <m/>
    <x v="0"/>
    <n v="25736"/>
    <n v="15.29"/>
    <x v="1"/>
    <n v="8"/>
    <n v="7.3"/>
    <x v="1"/>
    <x v="1"/>
  </r>
  <r>
    <s v="2016-07-11"/>
    <s v="2016-08-18"/>
    <s v="2016-08-22"/>
    <s v="2016-08-22"/>
    <n v="38"/>
    <n v="42"/>
    <s v="CHITTAGONG"/>
    <s v="FOB"/>
    <x v="0"/>
    <n v="1"/>
    <s v="TRLU4840439"/>
    <s v="TRUCK"/>
    <s v="BREMERHAVEN"/>
    <s v="1"/>
    <s v="43189/2015/12"/>
    <n v="54"/>
    <s v="AW16"/>
    <s v="SAILOR MOON CLOTHING LTD (AGENT)"/>
    <s v="CONSOLIDATION"/>
    <m/>
    <n v="1"/>
    <n v="663"/>
    <n v="0"/>
    <n v="1"/>
    <n v="0"/>
    <x v="2"/>
    <n v="9929"/>
    <n v="24.24"/>
    <x v="1"/>
    <n v="12.6"/>
    <n v="11.6"/>
    <x v="1"/>
    <x v="1"/>
  </r>
  <r>
    <s v="2016-07-11"/>
    <s v="2016-08-18"/>
    <s v="2016-08-22"/>
    <s v="2016-08-22"/>
    <n v="38"/>
    <n v="42"/>
    <s v="CHITTAGONG"/>
    <s v="FOB"/>
    <x v="0"/>
    <n v="1"/>
    <m/>
    <s v="TRUCK"/>
    <s v="BREMERHAVEN"/>
    <s v="1"/>
    <s v="43189/2015/13"/>
    <n v="54"/>
    <s v="AW16"/>
    <s v="SAILOR MOON CLOTHING LTD (AGENT)"/>
    <s v="CONSOLIDATION"/>
    <m/>
    <n v="1"/>
    <n v="885"/>
    <m/>
    <m/>
    <m/>
    <x v="0"/>
    <n v="12727"/>
    <n v="21.57"/>
    <x v="1"/>
    <n v="11.2"/>
    <n v="10.4"/>
    <x v="1"/>
    <x v="1"/>
  </r>
  <r>
    <s v="2016-07-11"/>
    <s v="2016-08-18"/>
    <s v="2016-08-22"/>
    <s v="2016-08-22"/>
    <n v="38"/>
    <n v="42"/>
    <s v="CHITTAGONG"/>
    <s v="FOB"/>
    <x v="0"/>
    <n v="1"/>
    <m/>
    <s v="TRUCK"/>
    <s v="BREMERHAVEN"/>
    <s v="1"/>
    <s v="574/2016/3"/>
    <n v="54"/>
    <s v="AW16"/>
    <s v="TRANSFIGURE CLOTHING (AGENT)"/>
    <s v="CONSOLIDATION"/>
    <m/>
    <n v="1"/>
    <n v="352"/>
    <m/>
    <m/>
    <m/>
    <x v="0"/>
    <n v="5401"/>
    <n v="7.62"/>
    <x v="1"/>
    <n v="4"/>
    <n v="3.7"/>
    <x v="1"/>
    <x v="1"/>
  </r>
  <r>
    <s v="2016-07-12"/>
    <s v="2016-07-13"/>
    <s v="2016-07-19"/>
    <s v="2016-07-19"/>
    <n v="1"/>
    <n v="7"/>
    <s v="ŁÓDŹ"/>
    <s v="DDU"/>
    <x v="1"/>
    <n v="1"/>
    <s v="AIR"/>
    <s v="TRUCK"/>
    <s v="WARSZAWA"/>
    <s v="1"/>
    <s v="569/2016/1"/>
    <n v="54"/>
    <s v="AW16"/>
    <s v="SANTEX INC"/>
    <s v="AIR"/>
    <n v="1"/>
    <m/>
    <n v="705"/>
    <n v="0"/>
    <n v="0"/>
    <n v="0"/>
    <x v="0"/>
    <n v="14401"/>
    <n v="18.190000000000001"/>
    <x v="2"/>
    <n v="9.5"/>
    <n v="8.6999999999999993"/>
    <x v="1"/>
    <x v="1"/>
  </r>
  <r>
    <s v="2016-07-12"/>
    <s v="2016-07-19"/>
    <s v="2016-07-21"/>
    <s v="2016-07-21"/>
    <n v="7"/>
    <n v="9"/>
    <s v="ISTANBUL"/>
    <s v="FCA"/>
    <x v="2"/>
    <n v="0"/>
    <m/>
    <s v="TRUCK"/>
    <s v="ŁÓDŹ"/>
    <s v="1"/>
    <s v="283/2016/3"/>
    <n v="54"/>
    <s v="AW16"/>
    <s v="KGB CORAP TEKSTIL"/>
    <s v="FCL"/>
    <m/>
    <n v="1"/>
    <n v="1627"/>
    <n v="0"/>
    <n v="0"/>
    <n v="0"/>
    <x v="0"/>
    <n v="32345"/>
    <n v="40.29"/>
    <x v="4"/>
    <n v="21"/>
    <n v="19.3"/>
    <x v="2"/>
    <x v="2"/>
  </r>
  <r>
    <s v="2016-07-14"/>
    <s v="2016-07-17"/>
    <s v="2016-08-02"/>
    <s v="2016-08-02"/>
    <n v="3"/>
    <n v="19"/>
    <s v="ŁÓDŹ"/>
    <s v="DDU"/>
    <x v="1"/>
    <n v="1"/>
    <s v="AIR"/>
    <s v="TRUCK"/>
    <s v="WARSZAWA"/>
    <s v="1"/>
    <s v="43185/2015/10"/>
    <n v="54"/>
    <s v="AW16"/>
    <s v="ASROTEX"/>
    <s v="AIR"/>
    <n v="1"/>
    <m/>
    <n v="581"/>
    <n v="0"/>
    <n v="0"/>
    <n v="0"/>
    <x v="0"/>
    <n v="10600"/>
    <m/>
    <x v="1"/>
    <n v="0"/>
    <n v="0"/>
    <x v="1"/>
    <x v="1"/>
  </r>
  <r>
    <s v="2016-07-14"/>
    <s v="2016-07-17"/>
    <s v="2016-08-02"/>
    <s v="2016-08-02"/>
    <n v="3"/>
    <n v="19"/>
    <s v="ŁÓDŹ"/>
    <s v="DDU"/>
    <x v="1"/>
    <n v="1"/>
    <s v="AIR"/>
    <s v="TRUCK"/>
    <s v="WARSZAWA"/>
    <s v="1"/>
    <s v="43185/2015/11"/>
    <n v="54"/>
    <s v="AW16"/>
    <s v="ASROTEX"/>
    <s v="AIR"/>
    <n v="1"/>
    <m/>
    <n v="972"/>
    <n v="0"/>
    <n v="0"/>
    <n v="0"/>
    <x v="0"/>
    <n v="19554"/>
    <m/>
    <x v="1"/>
    <n v="0"/>
    <n v="0"/>
    <x v="1"/>
    <x v="1"/>
  </r>
  <r>
    <s v="2016-07-14"/>
    <s v="2016-07-17"/>
    <s v="2016-08-02"/>
    <s v="2016-08-02"/>
    <n v="3"/>
    <n v="19"/>
    <s v="ŁÓDŹ"/>
    <s v="DDU"/>
    <x v="1"/>
    <n v="1"/>
    <s v="AIR"/>
    <s v="TRUCK"/>
    <s v="WARSZAWA"/>
    <s v="1"/>
    <s v="43185/2015/12"/>
    <n v="54"/>
    <s v="AW16"/>
    <s v="ASROTEX"/>
    <s v="AIR"/>
    <n v="1"/>
    <m/>
    <n v="1137"/>
    <n v="0"/>
    <n v="0"/>
    <n v="0"/>
    <x v="0"/>
    <n v="22682"/>
    <m/>
    <x v="1"/>
    <n v="0"/>
    <n v="0"/>
    <x v="1"/>
    <x v="1"/>
  </r>
  <r>
    <s v="2016-07-14"/>
    <s v="2016-07-17"/>
    <s v="2016-08-02"/>
    <s v="2016-08-02"/>
    <n v="3"/>
    <n v="19"/>
    <s v="ŁÓDŹ"/>
    <s v="DDU"/>
    <x v="1"/>
    <n v="1"/>
    <s v="AIR"/>
    <s v="TRUCK"/>
    <s v="WARSZAWA"/>
    <s v="1"/>
    <s v="43185/2015/13"/>
    <n v="54"/>
    <s v="AW16"/>
    <s v="ASROTEX"/>
    <s v="AIR"/>
    <n v="1"/>
    <m/>
    <n v="1007"/>
    <n v="0"/>
    <n v="0"/>
    <n v="0"/>
    <x v="0"/>
    <n v="20502"/>
    <m/>
    <x v="1"/>
    <n v="0"/>
    <n v="0"/>
    <x v="1"/>
    <x v="1"/>
  </r>
  <r>
    <s v="2016-07-14"/>
    <s v="2016-07-17"/>
    <s v="2016-08-02"/>
    <s v="2016-08-02"/>
    <n v="3"/>
    <n v="19"/>
    <s v="ŁÓDŹ"/>
    <s v="DDU"/>
    <x v="1"/>
    <n v="1"/>
    <s v="AIR"/>
    <s v="TRUCK"/>
    <s v="WARSZAWA"/>
    <s v="1"/>
    <s v="43185/2015/14"/>
    <n v="54"/>
    <s v="AW16"/>
    <s v="ASROTEX"/>
    <s v="AIR"/>
    <n v="1"/>
    <m/>
    <n v="664"/>
    <n v="0"/>
    <n v="0"/>
    <n v="0"/>
    <x v="0"/>
    <n v="10298"/>
    <m/>
    <x v="1"/>
    <n v="0"/>
    <n v="0"/>
    <x v="1"/>
    <x v="1"/>
  </r>
  <r>
    <s v="2016-07-14"/>
    <s v="2016-07-24"/>
    <s v="2016-07-28"/>
    <s v="2016-07-28"/>
    <n v="10"/>
    <n v="14"/>
    <s v="ŁÓDŹ"/>
    <s v="DDU"/>
    <x v="3"/>
    <n v="0"/>
    <s v="CARU9621136,WSCU8427926,ZCSU8207951"/>
    <s v="RAILWAY"/>
    <s v="MAŁASZEWICZE"/>
    <s v="1"/>
    <s v="577/2016/15"/>
    <n v="54"/>
    <s v="AW16"/>
    <s v="NINGBO MIAORUI"/>
    <s v="FCL"/>
    <m/>
    <n v="1"/>
    <n v="3817"/>
    <n v="0"/>
    <n v="3"/>
    <n v="0"/>
    <x v="0"/>
    <n v="61004"/>
    <n v="192.64"/>
    <x v="0"/>
    <n v="100.2"/>
    <n v="92.5"/>
    <x v="3"/>
    <x v="3"/>
  </r>
  <r>
    <s v="2016-07-15"/>
    <s v="2016-07-17"/>
    <s v="2016-07-27"/>
    <s v="2016-07-27"/>
    <n v="2"/>
    <n v="12"/>
    <s v="ŁÓDŹ"/>
    <s v="DDU"/>
    <x v="1"/>
    <n v="1"/>
    <s v="AIR"/>
    <s v="TRUCK"/>
    <s v="WARSZAWA"/>
    <s v="1"/>
    <s v="43188/2015/2"/>
    <n v="54"/>
    <s v="AW16"/>
    <s v="FASHION WEAR INT'L (AGENT)"/>
    <s v="AIR"/>
    <n v="1"/>
    <m/>
    <n v="827"/>
    <n v="0"/>
    <n v="0"/>
    <n v="0"/>
    <x v="0"/>
    <n v="20667"/>
    <n v="12.8"/>
    <x v="1"/>
    <n v="6.7"/>
    <n v="6.1"/>
    <x v="1"/>
    <x v="1"/>
  </r>
  <r>
    <s v="2016-07-15"/>
    <s v="2016-07-17"/>
    <s v="2016-08-23"/>
    <s v="2016-08-23"/>
    <n v="2"/>
    <n v="39"/>
    <s v="ŁÓDŹ"/>
    <s v="DDU"/>
    <x v="1"/>
    <n v="1"/>
    <s v="AIR"/>
    <s v="TRUCK"/>
    <s v="WARSZAWA"/>
    <s v="1"/>
    <s v="697/2016/11"/>
    <n v="54"/>
    <s v="AW16"/>
    <s v="TEXZAM INTERNATIONAL (AGENT)"/>
    <s v="AIR"/>
    <n v="1"/>
    <m/>
    <n v="423"/>
    <n v="0"/>
    <n v="0"/>
    <n v="0"/>
    <x v="0"/>
    <n v="8665"/>
    <m/>
    <x v="1"/>
    <n v="0"/>
    <n v="0"/>
    <x v="1"/>
    <x v="1"/>
  </r>
  <r>
    <s v="2016-07-15"/>
    <s v="2016-07-18"/>
    <s v="2016-08-02"/>
    <s v="2016-08-02"/>
    <n v="3"/>
    <n v="18"/>
    <s v="ŁÓDŹ"/>
    <s v="DDU"/>
    <x v="1"/>
    <n v="1"/>
    <s v="AIR"/>
    <s v="TRUCK"/>
    <s v="WARSZAWA"/>
    <s v="1"/>
    <s v="43185/2015/1"/>
    <n v="54"/>
    <s v="AW16"/>
    <s v="ASROTEX"/>
    <s v="AIR"/>
    <n v="1"/>
    <m/>
    <n v="1076"/>
    <n v="0"/>
    <n v="0"/>
    <n v="0"/>
    <x v="0"/>
    <n v="24352"/>
    <m/>
    <x v="1"/>
    <n v="0"/>
    <n v="0"/>
    <x v="1"/>
    <x v="1"/>
  </r>
  <r>
    <s v="2016-07-15"/>
    <s v="2016-07-28"/>
    <s v="2016-08-05"/>
    <s v="2016-08-05"/>
    <n v="13"/>
    <n v="21"/>
    <s v="ŁÓDŹ"/>
    <s v="DDU"/>
    <x v="3"/>
    <n v="0"/>
    <s v="TRLU6604427"/>
    <s v="RAILWAY"/>
    <s v="MAŁASZEWICZE"/>
    <s v="1"/>
    <s v="687/2016/3"/>
    <n v="54"/>
    <s v="AW16"/>
    <s v="ANHUI TECHNOLOGY I/E"/>
    <s v="FCL"/>
    <m/>
    <n v="1"/>
    <n v="771"/>
    <n v="0"/>
    <n v="0"/>
    <n v="1"/>
    <x v="0"/>
    <n v="6688"/>
    <n v="61.22"/>
    <x v="0"/>
    <n v="31.8"/>
    <n v="29.4"/>
    <x v="0"/>
    <x v="0"/>
  </r>
  <r>
    <s v="2016-07-15"/>
    <s v="2016-07-29"/>
    <s v="2016-08-01"/>
    <s v="2016-08-01"/>
    <n v="14"/>
    <n v="17"/>
    <s v="ŁÓDŹ"/>
    <s v="DDU"/>
    <x v="3"/>
    <n v="0"/>
    <s v="CICU9870564"/>
    <s v="RAILWAY"/>
    <s v="MAŁASZEWICZE"/>
    <s v="1"/>
    <s v="275/2016/13"/>
    <n v="54"/>
    <s v="AW16"/>
    <s v="SUMEC TEXTILE"/>
    <s v="FCL"/>
    <m/>
    <n v="1"/>
    <n v="0"/>
    <n v="0"/>
    <n v="1"/>
    <n v="0"/>
    <x v="2"/>
    <n v="6794"/>
    <m/>
    <x v="0"/>
    <n v="0"/>
    <n v="0"/>
    <x v="1"/>
    <x v="1"/>
  </r>
  <r>
    <s v="2016-07-15"/>
    <s v="2016-08-23"/>
    <s v="2016-09-05"/>
    <s v="2016-09-05"/>
    <n v="39"/>
    <n v="52"/>
    <s v="CHITTAGONG"/>
    <s v="FOB"/>
    <x v="0"/>
    <n v="1"/>
    <s v="HLXU8613973"/>
    <s v="RAILWAY"/>
    <s v="GDAŃSK"/>
    <s v="1"/>
    <s v="568/2016/21"/>
    <n v="54"/>
    <s v="AW16"/>
    <s v="FAIR TRADE INT'L (AGENT)"/>
    <s v="CONSOLIDATION"/>
    <m/>
    <n v="1"/>
    <n v="595"/>
    <n v="0"/>
    <n v="0"/>
    <n v="1"/>
    <x v="0"/>
    <n v="9950"/>
    <n v="39.369999999999997"/>
    <x v="1"/>
    <n v="20.5"/>
    <n v="18.899999999999999"/>
    <x v="2"/>
    <x v="2"/>
  </r>
  <r>
    <s v="2016-07-15"/>
    <s v="2016-08-23"/>
    <s v="2016-09-05"/>
    <s v="2016-09-05"/>
    <n v="39"/>
    <n v="52"/>
    <s v="CHITTAGONG"/>
    <s v="FOB"/>
    <x v="0"/>
    <n v="1"/>
    <m/>
    <s v="RAILWAY"/>
    <s v="GDAŃSK"/>
    <s v="1"/>
    <s v="702/2016/2"/>
    <n v="52"/>
    <s v="AW16"/>
    <s v="TEXZAM INTERNATIONAL (AGENT)"/>
    <s v="CONSOLIDATION"/>
    <m/>
    <n v="1"/>
    <n v="605"/>
    <m/>
    <m/>
    <m/>
    <x v="0"/>
    <n v="9799"/>
    <n v="5.2"/>
    <x v="1"/>
    <n v="2.7"/>
    <n v="2.5"/>
    <x v="1"/>
    <x v="1"/>
  </r>
  <r>
    <s v="2016-07-15"/>
    <s v="2016-08-23"/>
    <s v="2016-09-05"/>
    <s v="2016-09-05"/>
    <n v="39"/>
    <n v="52"/>
    <s v="CHITTAGONG"/>
    <s v="FOB"/>
    <x v="0"/>
    <n v="1"/>
    <m/>
    <s v="RAILWAY"/>
    <s v="GDYNIA"/>
    <s v="1"/>
    <s v="697/2016/15"/>
    <n v="54"/>
    <s v="AW16"/>
    <s v="TEXZAM INTERNATIONAL (AGENT)"/>
    <s v="CONSOLIDATION"/>
    <m/>
    <n v="1"/>
    <n v="269"/>
    <m/>
    <m/>
    <m/>
    <x v="0"/>
    <n v="3120"/>
    <n v="13.32"/>
    <x v="1"/>
    <n v="6.9"/>
    <n v="6.4"/>
    <x v="1"/>
    <x v="1"/>
  </r>
  <r>
    <s v="2016-07-15"/>
    <s v="2016-08-23"/>
    <s v="2016-09-05"/>
    <s v="2016-09-05"/>
    <n v="39"/>
    <n v="52"/>
    <s v="CHITTAGONG"/>
    <s v="FOB"/>
    <x v="0"/>
    <n v="1"/>
    <m/>
    <s v="RAILWAY"/>
    <s v="GDYNIA"/>
    <s v="1"/>
    <s v="697/2016/20"/>
    <n v="54"/>
    <s v="AW16"/>
    <s v="TEXZAM INTERNATIONAL (AGENT)"/>
    <s v="CONSOLIDATION"/>
    <m/>
    <n v="1"/>
    <n v="311"/>
    <m/>
    <m/>
    <m/>
    <x v="0"/>
    <n v="4234"/>
    <n v="12"/>
    <x v="1"/>
    <n v="6.2"/>
    <n v="5.8"/>
    <x v="1"/>
    <x v="1"/>
  </r>
  <r>
    <s v="2016-07-16"/>
    <s v="2016-07-22"/>
    <s v="2016-07-26"/>
    <s v="2016-07-26"/>
    <n v="6"/>
    <n v="10"/>
    <s v="ŁÓDŹ"/>
    <s v="DDU"/>
    <x v="1"/>
    <n v="1"/>
    <s v="AIR"/>
    <s v="TRUCK"/>
    <s v="WARSZAWA"/>
    <s v="1"/>
    <s v="7533/2016/4"/>
    <n v="54"/>
    <s v="AW16"/>
    <s v="QUANZHOU HONGTU"/>
    <s v="AIR"/>
    <n v="1"/>
    <m/>
    <n v="680"/>
    <n v="0"/>
    <n v="0"/>
    <n v="0"/>
    <x v="0"/>
    <n v="8170"/>
    <n v="12.41"/>
    <x v="0"/>
    <n v="6.5"/>
    <n v="6"/>
    <x v="1"/>
    <x v="1"/>
  </r>
  <r>
    <s v="2016-07-18"/>
    <s v="2016-07-30"/>
    <s v="2016-08-03"/>
    <s v="2016-08-03"/>
    <n v="12"/>
    <n v="16"/>
    <s v="ŁÓDŹ"/>
    <s v="DDU"/>
    <x v="3"/>
    <n v="0"/>
    <s v="AMFU8517272"/>
    <s v="RAILWAY"/>
    <s v="MAŁASZEWICZE"/>
    <s v="1"/>
    <s v="7533/2016/2"/>
    <n v="54"/>
    <s v="AW16"/>
    <s v="QUANZHOU HONGTU"/>
    <s v="FCL"/>
    <m/>
    <n v="1"/>
    <n v="1768"/>
    <n v="0"/>
    <n v="1"/>
    <n v="0"/>
    <x v="2"/>
    <n v="22730"/>
    <m/>
    <x v="0"/>
    <n v="0"/>
    <n v="0"/>
    <x v="1"/>
    <x v="1"/>
  </r>
  <r>
    <s v="2016-07-19"/>
    <s v="2016-07-22"/>
    <s v="2016-07-27"/>
    <s v="2016-07-27"/>
    <n v="3"/>
    <n v="8"/>
    <s v="ŁÓDŹ"/>
    <s v="DDU"/>
    <x v="1"/>
    <n v="1"/>
    <s v="AIR"/>
    <s v="TRUCK"/>
    <s v="FRANKFURT"/>
    <s v="1"/>
    <s v="7533/2016/7"/>
    <n v="54"/>
    <s v="AW16"/>
    <s v="QUANZHOU HONGTU"/>
    <s v="AIR"/>
    <n v="1"/>
    <m/>
    <n v="312"/>
    <n v="0"/>
    <n v="0"/>
    <n v="0"/>
    <x v="0"/>
    <n v="4195"/>
    <n v="7.18"/>
    <x v="0"/>
    <n v="3.7"/>
    <n v="3.4"/>
    <x v="1"/>
    <x v="1"/>
  </r>
  <r>
    <s v="2016-07-19"/>
    <s v="2016-08-21"/>
    <s v="2016-08-26"/>
    <s v="2016-08-26"/>
    <n v="33"/>
    <n v="38"/>
    <s v="NINGBO"/>
    <s v="FOB"/>
    <x v="0"/>
    <n v="0"/>
    <s v="BMOU4179149,MRKU3976772,MSKU1936860"/>
    <s v="RAILWAY"/>
    <s v="GDAŃSK"/>
    <s v="1"/>
    <s v="577/2016/16"/>
    <n v="54"/>
    <s v="AW16"/>
    <s v="NINGBO MIAORUI"/>
    <s v="FCL"/>
    <m/>
    <n v="1"/>
    <n v="3126"/>
    <n v="0"/>
    <n v="0"/>
    <n v="3"/>
    <x v="0"/>
    <n v="62902"/>
    <n v="177.59"/>
    <x v="0"/>
    <n v="92.3"/>
    <n v="85.2"/>
    <x v="3"/>
    <x v="3"/>
  </r>
  <r>
    <s v="2016-07-19"/>
    <s v="2016-08-21"/>
    <s v="2016-08-26"/>
    <s v="2016-08-26"/>
    <n v="33"/>
    <n v="38"/>
    <s v="NINGBO"/>
    <s v="FOB"/>
    <x v="0"/>
    <n v="1"/>
    <s v="MSKU7364503"/>
    <s v="RAILWAY"/>
    <s v="GDAŃSK"/>
    <s v="1"/>
    <s v="43197/2015/4"/>
    <n v="54"/>
    <s v="AW16"/>
    <s v="NINGBO JAGOO TRADING"/>
    <s v="FCL"/>
    <m/>
    <n v="1"/>
    <n v="287"/>
    <n v="1"/>
    <n v="0"/>
    <n v="0"/>
    <x v="1"/>
    <n v="4276"/>
    <n v="10.98"/>
    <x v="0"/>
    <n v="5.7"/>
    <n v="5.3"/>
    <x v="1"/>
    <x v="1"/>
  </r>
  <r>
    <s v="2016-07-19"/>
    <s v="2016-08-31"/>
    <s v="2016-09-05"/>
    <s v="2016-09-05"/>
    <n v="43"/>
    <n v="48"/>
    <s v="CHITTAGONG"/>
    <s v="FOB"/>
    <x v="0"/>
    <n v="0"/>
    <s v="HLXU8130086"/>
    <s v="RAILWAY"/>
    <s v="GDYNIA"/>
    <s v="1"/>
    <s v="574/2016/25"/>
    <n v="54"/>
    <s v="AW16"/>
    <s v="TRANSFIGURE CLOTHING (AGENT)"/>
    <s v="FCL"/>
    <m/>
    <n v="1"/>
    <n v="3852"/>
    <n v="0"/>
    <n v="0"/>
    <n v="1"/>
    <x v="0"/>
    <n v="68166"/>
    <n v="65.03"/>
    <x v="1"/>
    <n v="33.799999999999997"/>
    <n v="31.2"/>
    <x v="0"/>
    <x v="0"/>
  </r>
  <r>
    <s v="2016-07-20"/>
    <s v="2016-08-02"/>
    <s v="2016-08-16"/>
    <s v="2016-08-16"/>
    <n v="13"/>
    <n v="27"/>
    <s v="ŁÓDŹ"/>
    <s v="DDU"/>
    <x v="3"/>
    <n v="0"/>
    <s v="WSCU8437293"/>
    <s v="RAILWAY"/>
    <s v="MAŁASZEWICZE"/>
    <s v="1"/>
    <s v="2581/2016/2"/>
    <n v="52"/>
    <s v="AW16"/>
    <s v="XIAMEN KINGLAND"/>
    <s v="FCL"/>
    <m/>
    <n v="1"/>
    <n v="777"/>
    <n v="0"/>
    <n v="1"/>
    <n v="0"/>
    <x v="2"/>
    <n v="4843"/>
    <m/>
    <x v="0"/>
    <n v="0"/>
    <n v="0"/>
    <x v="1"/>
    <x v="1"/>
  </r>
  <r>
    <s v="2016-07-20"/>
    <s v="2016-08-02"/>
    <s v="2016-08-16"/>
    <s v="2016-08-16"/>
    <n v="13"/>
    <n v="27"/>
    <s v="ŁÓDŹ"/>
    <s v="DDU"/>
    <x v="3"/>
    <n v="0"/>
    <s v="WSCU8461406"/>
    <s v="RAILWAY"/>
    <s v="MAŁASZEWICZE"/>
    <s v="1"/>
    <s v="278/2016/11"/>
    <n v="54"/>
    <s v="AW16"/>
    <s v="XIAMEN KINGLAND"/>
    <s v="FCL"/>
    <m/>
    <n v="1"/>
    <n v="1417"/>
    <n v="0"/>
    <n v="1"/>
    <n v="0"/>
    <x v="2"/>
    <n v="21587"/>
    <m/>
    <x v="0"/>
    <n v="0"/>
    <n v="0"/>
    <x v="1"/>
    <x v="1"/>
  </r>
  <r>
    <s v="2016-07-20"/>
    <s v="2016-08-02"/>
    <s v="2016-08-16"/>
    <s v="2016-08-16"/>
    <n v="13"/>
    <n v="27"/>
    <s v="ŁÓDŹ"/>
    <s v="DDU"/>
    <x v="3"/>
    <n v="0"/>
    <m/>
    <s v="RAILWAY"/>
    <s v="MAŁASZEWICZE"/>
    <s v="1"/>
    <s v="278/2016/3"/>
    <n v="54"/>
    <s v="AW16"/>
    <s v="XIAMEN KINGLAND"/>
    <s v="FCL"/>
    <m/>
    <n v="1"/>
    <n v="1569"/>
    <m/>
    <m/>
    <m/>
    <x v="0"/>
    <n v="22678"/>
    <m/>
    <x v="0"/>
    <n v="0"/>
    <n v="0"/>
    <x v="1"/>
    <x v="1"/>
  </r>
  <r>
    <s v="2016-07-20"/>
    <s v="2016-08-03"/>
    <s v="2016-08-11"/>
    <s v="2016-08-11"/>
    <n v="14"/>
    <n v="22"/>
    <s v="ŁÓDŹ"/>
    <s v="DDU"/>
    <x v="3"/>
    <n v="0"/>
    <s v="CICU9912567"/>
    <s v="RAILWAY"/>
    <s v="MAŁASZEWICZE"/>
    <s v="1"/>
    <s v="275/2016/10"/>
    <n v="54"/>
    <s v="AW16"/>
    <s v="SUMEC TEXTILE"/>
    <s v="FCL"/>
    <m/>
    <n v="1"/>
    <n v="395"/>
    <n v="1"/>
    <n v="0"/>
    <n v="0"/>
    <x v="1"/>
    <n v="3880"/>
    <m/>
    <x v="0"/>
    <n v="0"/>
    <n v="0"/>
    <x v="1"/>
    <x v="1"/>
  </r>
  <r>
    <s v="2016-07-21"/>
    <s v="2016-08-04"/>
    <s v="2016-08-05"/>
    <s v="2016-08-05"/>
    <n v="14"/>
    <n v="15"/>
    <s v="ŁÓDŹ"/>
    <s v="DDU"/>
    <x v="3"/>
    <n v="0"/>
    <s v="WSCU8265018"/>
    <s v="RAILWAY"/>
    <s v="MAŁASZEWICZE"/>
    <s v="1"/>
    <s v="577/2016/17"/>
    <n v="54"/>
    <s v="AW16"/>
    <s v="NINGBO MIAORUI"/>
    <s v="FCL"/>
    <m/>
    <n v="1"/>
    <n v="776"/>
    <n v="0"/>
    <n v="1"/>
    <n v="0"/>
    <x v="2"/>
    <n v="10358"/>
    <n v="63.44"/>
    <x v="0"/>
    <n v="33"/>
    <n v="30.5"/>
    <x v="0"/>
    <x v="0"/>
  </r>
  <r>
    <s v="2016-07-21"/>
    <s v="2016-08-05"/>
    <s v="2016-08-08"/>
    <s v="2016-08-08"/>
    <n v="15"/>
    <n v="18"/>
    <s v="ŁÓDŹ"/>
    <s v="DDU"/>
    <x v="1"/>
    <n v="1"/>
    <s v="AIR"/>
    <s v="TRUCK"/>
    <s v="FRANKFURT"/>
    <s v="1"/>
    <s v="43189/2015/3"/>
    <n v="54"/>
    <s v="AW16"/>
    <s v="SAILOR MOON CLOTHING LTD (AGENT)"/>
    <s v="AIR"/>
    <n v="1"/>
    <m/>
    <n v="408"/>
    <n v="0"/>
    <n v="0"/>
    <n v="0"/>
    <x v="0"/>
    <n v="5362"/>
    <n v="14.85"/>
    <x v="1"/>
    <n v="7.7"/>
    <n v="7.1"/>
    <x v="1"/>
    <x v="1"/>
  </r>
  <r>
    <s v="2016-07-21"/>
    <s v="2016-08-21"/>
    <s v="2016-08-26"/>
    <s v="2016-08-26"/>
    <n v="31"/>
    <n v="36"/>
    <s v="YANTIAN"/>
    <s v="FOB"/>
    <x v="0"/>
    <n v="0"/>
    <s v="MRKU4510990,MSKU3506425"/>
    <s v="RAILWAY"/>
    <s v="GDAŃSK"/>
    <s v="1"/>
    <s v="8298/2016/2"/>
    <n v="51"/>
    <s v="AW16"/>
    <s v="EASTERN CHARM LIMITD"/>
    <s v="FCL"/>
    <m/>
    <n v="1"/>
    <n v="1077"/>
    <n v="1"/>
    <n v="0"/>
    <n v="1"/>
    <x v="1"/>
    <n v="11125"/>
    <n v="80.13"/>
    <x v="0"/>
    <n v="41.7"/>
    <n v="38.5"/>
    <x v="0"/>
    <x v="0"/>
  </r>
  <r>
    <s v="2016-07-21"/>
    <s v="2016-09-05"/>
    <s v="2016-09-09"/>
    <s v="2016-09-09"/>
    <n v="46"/>
    <n v="50"/>
    <s v="SHANGHAI"/>
    <s v="FOB"/>
    <x v="0"/>
    <n v="0"/>
    <s v="IKSU4662018"/>
    <s v="RAILWAY"/>
    <s v="GDAŃSK"/>
    <s v="1"/>
    <s v="285/2016/4"/>
    <n v="54"/>
    <s v="AW16"/>
    <s v="JIANGSU SAINTEK"/>
    <s v="FCL"/>
    <m/>
    <n v="1"/>
    <n v="710"/>
    <n v="0"/>
    <n v="1"/>
    <n v="0"/>
    <x v="2"/>
    <n v="5676"/>
    <n v="50"/>
    <x v="0"/>
    <n v="26"/>
    <n v="24"/>
    <x v="2"/>
    <x v="2"/>
  </r>
  <r>
    <s v="2016-07-21"/>
    <s v="2016-09-06"/>
    <s v="2016-09-16"/>
    <s v="2016-09-16"/>
    <n v="47"/>
    <n v="57"/>
    <s v="XIAMEN"/>
    <s v="FOB"/>
    <x v="0"/>
    <n v="1"/>
    <s v="LCL"/>
    <s v="TRUCK"/>
    <s v="GDAŃSK"/>
    <s v="1"/>
    <s v="11885/2016/1"/>
    <n v="51"/>
    <s v="AW16"/>
    <s v="RUN LIFEWEAR"/>
    <s v="LCL"/>
    <m/>
    <n v="1"/>
    <n v="227"/>
    <n v="0"/>
    <n v="0"/>
    <n v="0"/>
    <x v="0"/>
    <n v="3216"/>
    <n v="13.03"/>
    <x v="0"/>
    <n v="6.8"/>
    <n v="6.3"/>
    <x v="1"/>
    <x v="1"/>
  </r>
  <r>
    <s v="2016-07-22"/>
    <s v="2016-07-27"/>
    <s v="2016-08-03"/>
    <s v="2016-08-03"/>
    <n v="5"/>
    <n v="12"/>
    <s v="ŁÓDŹ"/>
    <s v="DDU"/>
    <x v="1"/>
    <n v="1"/>
    <s v="AIR"/>
    <s v="TRUCK"/>
    <s v="WARSZAWA"/>
    <s v="1"/>
    <s v="3706/2016/7"/>
    <n v="54"/>
    <s v="AW16"/>
    <s v="SEER GLOBAL LTD."/>
    <s v="AIR"/>
    <n v="1"/>
    <m/>
    <n v="191"/>
    <n v="0"/>
    <n v="0"/>
    <n v="0"/>
    <x v="0"/>
    <n v="3460"/>
    <m/>
    <x v="2"/>
    <n v="0"/>
    <n v="0"/>
    <x v="1"/>
    <x v="1"/>
  </r>
  <r>
    <s v="2016-07-22"/>
    <s v="2016-08-29"/>
    <s v="2016-09-01"/>
    <s v="2016-09-01"/>
    <n v="38"/>
    <n v="41"/>
    <s v="SHANGHAI"/>
    <s v="FOB"/>
    <x v="0"/>
    <n v="0"/>
    <s v="CPSU1043170"/>
    <s v="TRUCK"/>
    <s v="GDAŃSK"/>
    <s v="1"/>
    <s v="280/2016/2"/>
    <n v="54"/>
    <s v="AW16"/>
    <s v="ZHUJI YUANJIN"/>
    <s v="FCL"/>
    <m/>
    <n v="1"/>
    <n v="786"/>
    <n v="1"/>
    <n v="0"/>
    <n v="0"/>
    <x v="1"/>
    <n v="22000"/>
    <n v="18.82"/>
    <x v="0"/>
    <n v="9.8000000000000007"/>
    <n v="9"/>
    <x v="1"/>
    <x v="1"/>
  </r>
  <r>
    <s v="2016-07-22"/>
    <s v="2016-08-29"/>
    <s v="2016-09-01"/>
    <s v="2016-09-01"/>
    <n v="38"/>
    <n v="41"/>
    <s v="SHANGHAI"/>
    <s v="FOB"/>
    <x v="0"/>
    <n v="1"/>
    <s v="TCNU8661018"/>
    <s v="TRUCK"/>
    <s v="GDAŃSK"/>
    <s v="1"/>
    <s v="287/2016/3"/>
    <n v="54"/>
    <s v="AW16"/>
    <s v="HANGZHOU EAST CO LTD"/>
    <s v="CONSOLIDATION"/>
    <m/>
    <n v="1"/>
    <n v="308"/>
    <n v="0"/>
    <n v="0"/>
    <n v="1"/>
    <x v="0"/>
    <n v="4092"/>
    <n v="7.21"/>
    <x v="0"/>
    <n v="3.7"/>
    <n v="3.5"/>
    <x v="1"/>
    <x v="1"/>
  </r>
  <r>
    <s v="2016-07-22"/>
    <s v="2016-08-29"/>
    <s v="2016-09-01"/>
    <s v="2016-09-01"/>
    <n v="38"/>
    <n v="41"/>
    <s v="SHANGHAI"/>
    <s v="FOB"/>
    <x v="0"/>
    <n v="1"/>
    <m/>
    <s v="TRUCK"/>
    <s v="GDAŃSK"/>
    <s v="1"/>
    <s v="61527/AW16/1"/>
    <n v="52"/>
    <s v="AW16"/>
    <s v="HAILI ACCESSORIES"/>
    <s v="CONSOLIDATION"/>
    <m/>
    <n v="1"/>
    <n v="555"/>
    <m/>
    <m/>
    <m/>
    <x v="0"/>
    <n v="33493"/>
    <n v="39.72"/>
    <x v="0"/>
    <n v="20.7"/>
    <n v="19.100000000000001"/>
    <x v="2"/>
    <x v="2"/>
  </r>
  <r>
    <s v="2016-07-22"/>
    <s v="2016-08-29"/>
    <s v="2016-09-01"/>
    <s v="2016-09-01"/>
    <n v="38"/>
    <n v="41"/>
    <s v="SHANGHAI"/>
    <s v="FOB"/>
    <x v="0"/>
    <n v="1"/>
    <m/>
    <s v="TRUCK"/>
    <s v="GDAŃSK"/>
    <s v="1"/>
    <s v="8343/2016/4"/>
    <n v="51"/>
    <s v="AW16"/>
    <s v="ANHUI TECHNOLOGY I/E"/>
    <s v="CONSOLIDATION"/>
    <m/>
    <n v="1"/>
    <n v="533"/>
    <m/>
    <m/>
    <m/>
    <x v="0"/>
    <n v="7150"/>
    <n v="19.04"/>
    <x v="0"/>
    <n v="9.9"/>
    <n v="9.1"/>
    <x v="1"/>
    <x v="1"/>
  </r>
  <r>
    <s v="2016-07-22"/>
    <s v="2016-08-29"/>
    <s v="2016-09-02"/>
    <s v="2016-09-02"/>
    <n v="38"/>
    <n v="42"/>
    <s v="SHANGHAI"/>
    <s v="FOB"/>
    <x v="0"/>
    <n v="0"/>
    <s v="CXDU1669748,MOTU0778579,MOTU6724693,TCLU6725918,TGHU6018848"/>
    <s v="TRUCK"/>
    <s v="GDAŃSK"/>
    <s v="1"/>
    <s v="62805/AW16/3"/>
    <n v="52"/>
    <s v="AW16"/>
    <s v="SUZHOU QINJIAN I/E"/>
    <s v="FCL"/>
    <m/>
    <n v="1"/>
    <n v="14627"/>
    <n v="0"/>
    <n v="0"/>
    <n v="5"/>
    <x v="0"/>
    <n v="216100"/>
    <n v="286"/>
    <x v="0"/>
    <n v="148.69999999999999"/>
    <n v="137.30000000000001"/>
    <x v="3"/>
    <x v="3"/>
  </r>
  <r>
    <s v="2016-07-22"/>
    <s v="2016-08-29"/>
    <s v="2016-09-02"/>
    <s v="2016-09-02"/>
    <n v="38"/>
    <n v="42"/>
    <s v="SHANGHAI"/>
    <s v="FOB"/>
    <x v="0"/>
    <n v="1"/>
    <s v="FSCU8232059"/>
    <s v="TRUCK"/>
    <s v="GDAŃSK"/>
    <s v="1"/>
    <s v="1071/2016/4"/>
    <n v="52"/>
    <s v="AW16"/>
    <s v="ZHENJIANG S&amp;C"/>
    <s v="CONSOLIDATION"/>
    <m/>
    <n v="1"/>
    <n v="1409"/>
    <n v="0"/>
    <n v="0"/>
    <n v="1"/>
    <x v="0"/>
    <n v="19381"/>
    <n v="31.62"/>
    <x v="0"/>
    <n v="16.399999999999999"/>
    <n v="15.2"/>
    <x v="2"/>
    <x v="2"/>
  </r>
  <r>
    <s v="2016-07-22"/>
    <s v="2016-08-29"/>
    <s v="2016-09-02"/>
    <s v="2016-09-02"/>
    <n v="38"/>
    <n v="42"/>
    <s v="SHANGHAI"/>
    <s v="FOB"/>
    <x v="0"/>
    <n v="1"/>
    <m/>
    <s v="TRUCK"/>
    <s v="GDAŃSK"/>
    <s v="1"/>
    <s v="1305/2016/4"/>
    <n v="52"/>
    <s v="AW16"/>
    <s v="SHANGHAI BOSUN"/>
    <s v="CONSOLIDATION"/>
    <m/>
    <n v="1"/>
    <n v="842"/>
    <m/>
    <m/>
    <m/>
    <x v="0"/>
    <n v="11801"/>
    <n v="17.350000000000001"/>
    <x v="0"/>
    <n v="9"/>
    <n v="8.3000000000000007"/>
    <x v="1"/>
    <x v="1"/>
  </r>
  <r>
    <s v="2016-07-22"/>
    <s v="2016-08-29"/>
    <s v="2016-09-02"/>
    <s v="2016-09-02"/>
    <n v="38"/>
    <n v="42"/>
    <s v="SHANGHAI"/>
    <s v="FOB"/>
    <x v="0"/>
    <n v="1"/>
    <m/>
    <s v="TRUCK"/>
    <s v="GDAŃSK"/>
    <s v="1"/>
    <s v="5878/2016/3"/>
    <n v="52"/>
    <s v="AW16"/>
    <s v="SHANGHAI QUEENSHOW"/>
    <s v="CONSOLIDATION"/>
    <m/>
    <n v="1"/>
    <n v="43"/>
    <m/>
    <m/>
    <m/>
    <x v="0"/>
    <n v="1510"/>
    <n v="3.1"/>
    <x v="0"/>
    <n v="1.6"/>
    <n v="1.5"/>
    <x v="1"/>
    <x v="1"/>
  </r>
  <r>
    <s v="2016-07-22"/>
    <s v="2016-08-29"/>
    <s v="2016-09-02"/>
    <s v="2016-09-02"/>
    <n v="38"/>
    <n v="42"/>
    <s v="SHANGHAI"/>
    <s v="FOB"/>
    <x v="0"/>
    <n v="1"/>
    <m/>
    <s v="TRUCK"/>
    <s v="GDAŃSK"/>
    <s v="1"/>
    <s v="588/2016/4"/>
    <n v="52"/>
    <s v="AW16"/>
    <s v="BRIGHT SHOW INT.LTD"/>
    <s v="CONSOLIDATION"/>
    <m/>
    <n v="1"/>
    <n v="896"/>
    <m/>
    <m/>
    <m/>
    <x v="0"/>
    <n v="11572"/>
    <n v="12.8"/>
    <x v="0"/>
    <n v="6.7"/>
    <n v="6.1"/>
    <x v="1"/>
    <x v="1"/>
  </r>
  <r>
    <s v="2016-07-22"/>
    <s v="2016-08-29"/>
    <s v="2016-09-03"/>
    <s v="2016-09-03"/>
    <n v="38"/>
    <n v="43"/>
    <s v="SHANGHAI"/>
    <s v="FOB"/>
    <x v="0"/>
    <n v="0"/>
    <s v="DRYU4286678,GESU3976304,MOFU0628168"/>
    <s v="TRUCK"/>
    <s v="GDAŃSK"/>
    <s v="1"/>
    <s v="281/2016/3"/>
    <n v="54"/>
    <s v="AW16"/>
    <s v="ZHEJIANG AMP-KINGHON"/>
    <s v="FCL"/>
    <m/>
    <n v="1"/>
    <n v="1412"/>
    <n v="1"/>
    <n v="2"/>
    <n v="0"/>
    <x v="1"/>
    <n v="17841"/>
    <n v="135.19999999999999"/>
    <x v="0"/>
    <n v="70.3"/>
    <n v="64.900000000000006"/>
    <x v="3"/>
    <x v="3"/>
  </r>
  <r>
    <s v="2016-07-22"/>
    <s v="2016-08-29"/>
    <s v="2016-09-05"/>
    <s v="2016-09-05"/>
    <n v="38"/>
    <n v="45"/>
    <s v="SHANGHAI"/>
    <s v="FOB"/>
    <x v="0"/>
    <n v="0"/>
    <s v="TCNU4919315,TCNU8718561"/>
    <s v="TRUCK"/>
    <s v="GDAŃSK"/>
    <s v="1"/>
    <s v="687/2016/4"/>
    <n v="54"/>
    <s v="AW16"/>
    <s v="ANHUI TECHNOLOGY I/E"/>
    <s v="FCL"/>
    <m/>
    <n v="1"/>
    <n v="1204"/>
    <n v="0"/>
    <n v="0"/>
    <n v="2"/>
    <x v="0"/>
    <n v="10317"/>
    <n v="110.58"/>
    <x v="0"/>
    <n v="57.5"/>
    <n v="53.1"/>
    <x v="3"/>
    <x v="0"/>
  </r>
  <r>
    <s v="2016-07-22"/>
    <s v="2016-08-29"/>
    <s v="2016-09-06"/>
    <s v="2016-09-06"/>
    <n v="38"/>
    <n v="46"/>
    <s v="SHANGHAI"/>
    <s v="FOB"/>
    <x v="0"/>
    <n v="0"/>
    <s v="CAIU9627380,HLXU8621372,TRLU6933253"/>
    <s v="TRUCK"/>
    <s v="GDAŃSK"/>
    <s v="1"/>
    <s v="275/2016/14"/>
    <n v="54"/>
    <s v="AW16"/>
    <s v="SUMEC TEXTILE"/>
    <s v="FCL"/>
    <m/>
    <n v="1"/>
    <n v="2714"/>
    <n v="0"/>
    <n v="0"/>
    <n v="3"/>
    <x v="0"/>
    <n v="27336"/>
    <n v="178.95"/>
    <x v="0"/>
    <n v="93.1"/>
    <n v="85.9"/>
    <x v="3"/>
    <x v="3"/>
  </r>
  <r>
    <s v="2016-07-22"/>
    <s v="2016-08-30"/>
    <s v="2016-09-06"/>
    <s v="2016-09-06"/>
    <n v="39"/>
    <n v="46"/>
    <s v="SHANGHAI"/>
    <s v="FOB"/>
    <x v="0"/>
    <n v="0"/>
    <s v="TCLU4254779"/>
    <s v="RAILWAY"/>
    <s v="GDAŃSK"/>
    <s v="1"/>
    <s v="578/2016/2"/>
    <n v="54"/>
    <s v="AW16"/>
    <s v="JOC GREAT WALL CORP."/>
    <s v="FCL"/>
    <m/>
    <n v="1"/>
    <n v="671"/>
    <n v="0"/>
    <n v="1"/>
    <n v="0"/>
    <x v="2"/>
    <n v="47420"/>
    <n v="42"/>
    <x v="0"/>
    <n v="21.8"/>
    <n v="20.2"/>
    <x v="2"/>
    <x v="2"/>
  </r>
  <r>
    <s v="2016-07-23"/>
    <s v="2016-08-26"/>
    <s v="2016-08-30"/>
    <s v="2016-08-30"/>
    <n v="34"/>
    <n v="38"/>
    <s v="NINGBO"/>
    <s v="FOB"/>
    <x v="0"/>
    <n v="0"/>
    <s v="INKU2623850,MVIU0027732"/>
    <s v="RAILWAY"/>
    <s v="GDAŃSK"/>
    <s v="1"/>
    <s v="577/2016/18"/>
    <n v="54"/>
    <s v="AW16"/>
    <s v="NINGBO MIAORUI"/>
    <s v="FCL"/>
    <m/>
    <n v="1"/>
    <n v="2651"/>
    <n v="0"/>
    <n v="0"/>
    <n v="2"/>
    <x v="0"/>
    <n v="43927"/>
    <n v="99.07"/>
    <x v="0"/>
    <n v="51.5"/>
    <n v="47.6"/>
    <x v="0"/>
    <x v="0"/>
  </r>
  <r>
    <s v="2016-07-23"/>
    <s v="2016-08-26"/>
    <s v="2016-08-31"/>
    <s v="2016-08-31"/>
    <n v="34"/>
    <n v="39"/>
    <s v="NINGBO"/>
    <s v="FOB"/>
    <x v="0"/>
    <n v="1"/>
    <s v="MSKU6698980"/>
    <s v="RAILWAY"/>
    <s v="GDAŃSK"/>
    <s v="1"/>
    <s v="3520/2016/2"/>
    <n v="54"/>
    <s v="AW16"/>
    <s v="NINGBO YINZHOU VANDK"/>
    <s v="CONSOLIDATION"/>
    <m/>
    <n v="1"/>
    <n v="1370"/>
    <n v="0"/>
    <n v="1"/>
    <n v="0"/>
    <x v="2"/>
    <n v="20626"/>
    <n v="36.11"/>
    <x v="0"/>
    <n v="18.8"/>
    <n v="17.3"/>
    <x v="2"/>
    <x v="2"/>
  </r>
  <r>
    <s v="2016-07-23"/>
    <s v="2016-08-26"/>
    <s v="2016-08-31"/>
    <s v="2016-08-31"/>
    <n v="34"/>
    <n v="39"/>
    <s v="NINGBO"/>
    <s v="FOB"/>
    <x v="0"/>
    <n v="1"/>
    <m/>
    <s v="RAILWAY"/>
    <s v="GDAŃSK"/>
    <s v="1"/>
    <s v="703/2016/4"/>
    <n v="54"/>
    <s v="AW16"/>
    <s v="NINGBO EVERGREEN"/>
    <s v="CONSOLIDATION"/>
    <m/>
    <n v="1"/>
    <n v="504"/>
    <m/>
    <m/>
    <m/>
    <x v="0"/>
    <n v="8170"/>
    <n v="15.48"/>
    <x v="0"/>
    <n v="8"/>
    <n v="7.4"/>
    <x v="1"/>
    <x v="1"/>
  </r>
  <r>
    <s v="2016-07-23"/>
    <s v="2016-08-30"/>
    <s v="2016-09-02"/>
    <s v="2016-09-02"/>
    <n v="38"/>
    <n v="41"/>
    <s v="CHITTAGONG"/>
    <s v="FOB"/>
    <x v="0"/>
    <n v="1"/>
    <s v="INKU2496550"/>
    <s v="TRUCK"/>
    <s v="GDYNIA"/>
    <s v="1"/>
    <s v="571/2016/11"/>
    <n v="54"/>
    <s v="AW16"/>
    <s v="FASHIONTEX (AGENT)"/>
    <s v="CONSOLIDATION"/>
    <m/>
    <n v="1"/>
    <n v="953"/>
    <n v="0"/>
    <n v="0"/>
    <n v="1"/>
    <x v="0"/>
    <n v="14291"/>
    <n v="12.4"/>
    <x v="1"/>
    <n v="6.4"/>
    <n v="6"/>
    <x v="1"/>
    <x v="1"/>
  </r>
  <r>
    <s v="2016-07-23"/>
    <s v="2016-08-30"/>
    <s v="2016-09-02"/>
    <s v="2016-09-02"/>
    <n v="38"/>
    <n v="41"/>
    <s v="CHITTAGONG"/>
    <s v="FOB"/>
    <x v="0"/>
    <n v="1"/>
    <m/>
    <s v="TRUCK"/>
    <s v="GDYNIA"/>
    <s v="1"/>
    <s v="574/2016/26"/>
    <n v="54"/>
    <s v="AW16"/>
    <s v="TRANSFIGURE CLOTHING (AGENT)"/>
    <s v="CONSOLIDATION"/>
    <m/>
    <n v="1"/>
    <n v="2185"/>
    <m/>
    <m/>
    <m/>
    <x v="0"/>
    <n v="40055"/>
    <n v="47.28"/>
    <x v="1"/>
    <n v="24.6"/>
    <n v="22.7"/>
    <x v="2"/>
    <x v="2"/>
  </r>
  <r>
    <s v="2016-07-23"/>
    <s v="2016-08-30"/>
    <s v="2016-09-16"/>
    <s v="2016-09-16"/>
    <n v="38"/>
    <n v="55"/>
    <s v="NINGBO"/>
    <s v="FOB"/>
    <x v="0"/>
    <n v="0"/>
    <s v="CLHU4508223,GVCU4039693,HLBU1771814"/>
    <s v="TRUCK"/>
    <s v="GDAŃSK"/>
    <s v="1"/>
    <s v="707/2016/2"/>
    <n v="54"/>
    <s v="AW16"/>
    <s v="SHAOXING GOLDEN WAVE"/>
    <s v="FCL"/>
    <m/>
    <n v="1"/>
    <n v="4360"/>
    <n v="0"/>
    <n v="3"/>
    <n v="0"/>
    <x v="0"/>
    <n v="73344"/>
    <n v="147.28"/>
    <x v="0"/>
    <n v="76.599999999999994"/>
    <n v="70.7"/>
    <x v="3"/>
    <x v="3"/>
  </r>
  <r>
    <s v="2016-07-24"/>
    <s v="2016-07-27"/>
    <s v="2016-08-02"/>
    <s v="2016-08-02"/>
    <n v="3"/>
    <n v="9"/>
    <s v="ŁÓDŹ"/>
    <s v="DDU"/>
    <x v="1"/>
    <n v="1"/>
    <s v="AIR"/>
    <s v="TRUCK"/>
    <s v="WARSZAWA"/>
    <s v="1"/>
    <s v="569/2016/2"/>
    <n v="54"/>
    <s v="AW16"/>
    <s v="SANTEX INC"/>
    <s v="AIR"/>
    <n v="1"/>
    <m/>
    <n v="518"/>
    <n v="0"/>
    <n v="0"/>
    <n v="0"/>
    <x v="0"/>
    <n v="12480"/>
    <m/>
    <x v="2"/>
    <n v="0"/>
    <n v="0"/>
    <x v="1"/>
    <x v="1"/>
  </r>
  <r>
    <s v="2016-07-24"/>
    <s v="2016-08-26"/>
    <s v="2016-09-06"/>
    <s v="2016-09-06"/>
    <n v="33"/>
    <n v="44"/>
    <s v="CHITTAGONG"/>
    <s v="FOB"/>
    <x v="0"/>
    <n v="1"/>
    <s v="PONU8023395"/>
    <s v="RAILWAY"/>
    <s v="GDAŃSK"/>
    <s v="1"/>
    <s v="571/2016/12"/>
    <n v="54"/>
    <s v="AW16"/>
    <s v="FASHIONTEX (AGENT)"/>
    <s v="CONSOLIDATION"/>
    <m/>
    <n v="1"/>
    <n v="460"/>
    <n v="0"/>
    <n v="0"/>
    <n v="1"/>
    <x v="0"/>
    <n v="8366"/>
    <n v="17.760000000000002"/>
    <x v="1"/>
    <n v="9.1999999999999993"/>
    <n v="8.5"/>
    <x v="1"/>
    <x v="1"/>
  </r>
  <r>
    <s v="2016-07-24"/>
    <s v="2016-08-26"/>
    <s v="2016-09-06"/>
    <s v="2016-09-06"/>
    <n v="33"/>
    <n v="44"/>
    <s v="CHITTAGONG"/>
    <s v="FOB"/>
    <x v="0"/>
    <n v="1"/>
    <m/>
    <s v="RAILWAY"/>
    <s v="GDAŃSK"/>
    <s v="1"/>
    <s v="574/2016/28"/>
    <n v="54"/>
    <s v="AW16"/>
    <s v="TRANSFIGURE CLOTHING (AGENT)"/>
    <s v="CONSOLIDATION"/>
    <m/>
    <n v="1"/>
    <n v="1593"/>
    <m/>
    <m/>
    <m/>
    <x v="0"/>
    <n v="27220"/>
    <n v="28.59"/>
    <x v="1"/>
    <n v="14.9"/>
    <n v="13.7"/>
    <x v="2"/>
    <x v="1"/>
  </r>
  <r>
    <s v="2016-07-24"/>
    <s v="2016-08-26"/>
    <s v="2016-09-06"/>
    <s v="2016-09-06"/>
    <n v="33"/>
    <n v="44"/>
    <s v="CHITTAGONG"/>
    <s v="FOB"/>
    <x v="0"/>
    <n v="1"/>
    <m/>
    <s v="RAILWAY"/>
    <s v="GDAŃSK"/>
    <s v="1"/>
    <s v="7518/2016/1"/>
    <n v="54"/>
    <s v="AW16"/>
    <s v="INTRAMEX FASHIONS"/>
    <s v="CONSOLIDATION"/>
    <m/>
    <n v="1"/>
    <n v="621"/>
    <m/>
    <m/>
    <m/>
    <x v="0"/>
    <n v="7960"/>
    <n v="13.36"/>
    <x v="1"/>
    <n v="6.9"/>
    <n v="6.4"/>
    <x v="1"/>
    <x v="1"/>
  </r>
  <r>
    <s v="2016-07-26"/>
    <s v="2016-08-26"/>
    <s v="2016-08-30"/>
    <s v="2016-08-30"/>
    <n v="31"/>
    <n v="35"/>
    <s v="NINGBO"/>
    <s v="FOB"/>
    <x v="0"/>
    <n v="0"/>
    <s v="MRKU0049051,MSKU9503995,UESU4159010"/>
    <s v="RAILWAY"/>
    <s v="GDAŃSK"/>
    <s v="1"/>
    <s v="8068/2016/3"/>
    <n v="51"/>
    <s v="AW16"/>
    <s v="BOK CO., LTD."/>
    <s v="FCL"/>
    <m/>
    <n v="1"/>
    <n v="3392"/>
    <n v="0"/>
    <n v="2"/>
    <n v="1"/>
    <x v="0"/>
    <n v="26210"/>
    <n v="168.6"/>
    <x v="0"/>
    <n v="87.7"/>
    <n v="80.900000000000006"/>
    <x v="3"/>
    <x v="3"/>
  </r>
  <r>
    <s v="2016-07-26"/>
    <s v="2016-08-26"/>
    <s v="2016-08-31"/>
    <s v="2016-08-31"/>
    <n v="31"/>
    <n v="36"/>
    <s v="XIAMEN"/>
    <s v="FOB"/>
    <x v="0"/>
    <n v="0"/>
    <s v="MRKU3253897,MRKU6852754,MSKU9427719"/>
    <s v="RAILWAY"/>
    <s v="GDAŃSK"/>
    <s v="1"/>
    <s v="278/2016/10"/>
    <n v="54"/>
    <s v="AW16"/>
    <s v="XIAMEN KINGLAND"/>
    <s v="FCL"/>
    <m/>
    <n v="1"/>
    <n v="1765"/>
    <n v="1"/>
    <n v="0"/>
    <n v="2"/>
    <x v="1"/>
    <n v="21426"/>
    <n v="131.51"/>
    <x v="0"/>
    <n v="68.400000000000006"/>
    <n v="63.1"/>
    <x v="3"/>
    <x v="3"/>
  </r>
  <r>
    <s v="2016-07-26"/>
    <s v="2016-08-26"/>
    <s v="2016-08-31"/>
    <s v="2016-08-31"/>
    <n v="31"/>
    <n v="36"/>
    <s v="XIAMEN"/>
    <s v="FOB"/>
    <x v="0"/>
    <n v="0"/>
    <s v="PONU1657119"/>
    <s v="TRUCK"/>
    <s v="GDAŃSK"/>
    <s v="1"/>
    <s v="1037/2016/11"/>
    <n v="54"/>
    <s v="AW16"/>
    <s v="QUANZHOU CEREALS O&amp;F"/>
    <s v="FCL"/>
    <m/>
    <n v="1"/>
    <n v="2065"/>
    <n v="0"/>
    <n v="1"/>
    <n v="0"/>
    <x v="2"/>
    <n v="39014"/>
    <n v="50.96"/>
    <x v="0"/>
    <n v="26.5"/>
    <n v="24.5"/>
    <x v="2"/>
    <x v="2"/>
  </r>
  <r>
    <s v="2016-07-27"/>
    <s v="2016-07-31"/>
    <s v="2016-08-30"/>
    <s v="2016-08-30"/>
    <n v="4"/>
    <n v="34"/>
    <s v="ŁÓDŹ"/>
    <s v="DDU"/>
    <x v="1"/>
    <n v="1"/>
    <s v="AIR"/>
    <s v="TRUCK"/>
    <s v="WARSZAWA"/>
    <s v="1"/>
    <s v="42566/2015/1"/>
    <n v="54"/>
    <s v="AW16"/>
    <s v="REDWAN TEX&amp;APPARELS"/>
    <s v="AIR"/>
    <n v="1"/>
    <m/>
    <n v="691"/>
    <n v="0"/>
    <n v="0"/>
    <n v="0"/>
    <x v="0"/>
    <n v="9484"/>
    <n v="14.01"/>
    <x v="1"/>
    <n v="7.3"/>
    <n v="6.7"/>
    <x v="1"/>
    <x v="1"/>
  </r>
  <r>
    <s v="2016-07-27"/>
    <s v="2016-08-05"/>
    <s v="2016-08-11"/>
    <s v="2016-08-11"/>
    <n v="9"/>
    <n v="15"/>
    <s v="CHITTAGONG"/>
    <s v="FOB"/>
    <x v="1"/>
    <n v="1"/>
    <s v="AIR"/>
    <s v="TRUCK"/>
    <s v="WARSZAWA"/>
    <s v="1"/>
    <s v="42575/2015/14"/>
    <n v="54"/>
    <s v="AW16"/>
    <s v="PADMA SATEL ARAB"/>
    <s v="AIR"/>
    <n v="1"/>
    <m/>
    <n v="906"/>
    <n v="0"/>
    <n v="0"/>
    <n v="0"/>
    <x v="0"/>
    <n v="13116"/>
    <n v="24.17"/>
    <x v="1"/>
    <n v="12.6"/>
    <n v="11.6"/>
    <x v="1"/>
    <x v="1"/>
  </r>
  <r>
    <s v="2016-07-27"/>
    <s v="2016-09-09"/>
    <s v="2016-09-14"/>
    <s v="2016-09-14"/>
    <n v="44"/>
    <n v="49"/>
    <s v="QINGDAO"/>
    <s v="FOB"/>
    <x v="0"/>
    <n v="0"/>
    <s v="MSKU5670572"/>
    <s v="TRUCK"/>
    <s v="GDAŃSK"/>
    <s v="1"/>
    <s v="43063/2015/7"/>
    <n v="52"/>
    <s v="AW16"/>
    <s v="SUZHOU QINJIAN I/E"/>
    <s v="FCL"/>
    <m/>
    <n v="1"/>
    <n v="1287"/>
    <n v="1"/>
    <n v="0"/>
    <n v="0"/>
    <x v="1"/>
    <n v="18691"/>
    <n v="24.42"/>
    <x v="0"/>
    <n v="12.7"/>
    <n v="11.7"/>
    <x v="1"/>
    <x v="1"/>
  </r>
  <r>
    <s v="2016-07-28"/>
    <s v="2016-08-01"/>
    <s v="2016-08-22"/>
    <s v="2016-08-22"/>
    <n v="4"/>
    <n v="25"/>
    <s v="ŁÓDŹ"/>
    <s v="DDU"/>
    <x v="1"/>
    <n v="1"/>
    <s v="AIR"/>
    <s v="TRUCK"/>
    <s v="WARSZAWA"/>
    <s v="1"/>
    <s v="571/2016/10"/>
    <n v="54"/>
    <s v="AW16"/>
    <s v="FASHIONTEX (AGENT)"/>
    <s v="AIR"/>
    <n v="1"/>
    <m/>
    <n v="39"/>
    <n v="0"/>
    <n v="0"/>
    <n v="0"/>
    <x v="0"/>
    <n v="733"/>
    <n v="0.9"/>
    <x v="1"/>
    <n v="0.5"/>
    <n v="0.4"/>
    <x v="1"/>
    <x v="1"/>
  </r>
  <r>
    <s v="2016-07-28"/>
    <s v="2016-08-26"/>
    <s v="2016-08-31"/>
    <s v="2016-08-31"/>
    <n v="29"/>
    <n v="34"/>
    <s v="SHENZHEN"/>
    <s v="FOB"/>
    <x v="0"/>
    <n v="0"/>
    <s v="MRKU3928516,MSKU5734614"/>
    <s v="TRUCK"/>
    <s v="GDAŃSK"/>
    <s v="1"/>
    <s v="7769/2016/2"/>
    <n v="51"/>
    <s v="AW16"/>
    <s v="BEEKO"/>
    <s v="FCL"/>
    <m/>
    <n v="1"/>
    <n v="1564"/>
    <n v="1"/>
    <n v="0"/>
    <n v="1"/>
    <x v="1"/>
    <n v="16610"/>
    <n v="80.05"/>
    <x v="0"/>
    <n v="41.6"/>
    <n v="38.4"/>
    <x v="0"/>
    <x v="0"/>
  </r>
  <r>
    <s v="2016-07-28"/>
    <s v="2016-08-27"/>
    <s v="2016-09-21"/>
    <s v="2016-09-21"/>
    <n v="30"/>
    <n v="55"/>
    <s v="SHENZHEN"/>
    <s v="FOB"/>
    <x v="0"/>
    <n v="0"/>
    <s v="MRKU2298691,MSKU3206921"/>
    <s v="TRUCK"/>
    <s v="GDAŃSK"/>
    <s v="1"/>
    <s v="7536/2016/4"/>
    <n v="51"/>
    <s v="AW16"/>
    <s v="YONGXINGLONG CHILDRE"/>
    <s v="FCL"/>
    <m/>
    <n v="1"/>
    <n v="1591"/>
    <n v="1"/>
    <n v="0"/>
    <n v="1"/>
    <x v="1"/>
    <n v="15525"/>
    <n v="73.5"/>
    <x v="0"/>
    <n v="38.200000000000003"/>
    <n v="35.299999999999997"/>
    <x v="0"/>
    <x v="0"/>
  </r>
  <r>
    <s v="2016-07-28"/>
    <s v="2016-09-05"/>
    <s v="2016-09-08"/>
    <s v="2016-09-08"/>
    <n v="39"/>
    <n v="42"/>
    <s v="XIAMEN"/>
    <s v="FOB"/>
    <x v="0"/>
    <n v="0"/>
    <s v="TRLU8865121"/>
    <s v="TRUCK"/>
    <s v="GDAŃSK"/>
    <s v="1"/>
    <s v="729/2016/2"/>
    <n v="54"/>
    <s v="AW16"/>
    <s v="XIAMEN HALO WORLD"/>
    <s v="FCL"/>
    <m/>
    <n v="1"/>
    <n v="1268"/>
    <n v="1"/>
    <n v="0"/>
    <n v="0"/>
    <x v="1"/>
    <n v="16542"/>
    <n v="24.84"/>
    <x v="0"/>
    <n v="12.9"/>
    <n v="11.9"/>
    <x v="1"/>
    <x v="1"/>
  </r>
  <r>
    <s v="2016-07-28"/>
    <s v="2016-09-12"/>
    <s v="2016-09-16"/>
    <s v="2016-09-16"/>
    <n v="46"/>
    <n v="50"/>
    <s v="SHANGHAI"/>
    <s v="FOB"/>
    <x v="0"/>
    <n v="0"/>
    <s v="FSCU4841381"/>
    <s v="TRUCK"/>
    <s v="GDAŃSK"/>
    <s v="1"/>
    <s v="285/2016/3"/>
    <n v="54"/>
    <s v="AW16"/>
    <s v="JIANGSU SAINTEK"/>
    <s v="FCL"/>
    <m/>
    <n v="1"/>
    <n v="774"/>
    <n v="0"/>
    <n v="1"/>
    <n v="0"/>
    <x v="2"/>
    <n v="7560"/>
    <n v="52.6"/>
    <x v="0"/>
    <n v="27.4"/>
    <n v="25.2"/>
    <x v="2"/>
    <x v="2"/>
  </r>
  <r>
    <s v="2016-07-29"/>
    <s v="2016-09-03"/>
    <s v="2016-09-07"/>
    <s v="2016-09-07"/>
    <n v="36"/>
    <n v="40"/>
    <s v="NINGBO"/>
    <s v="FOB"/>
    <x v="0"/>
    <n v="0"/>
    <s v="CLHU8956150,MSKU0786003,MSKU9194052,PONU0684228,UESU4617576"/>
    <s v="TRUCK"/>
    <s v="GDAŃSK"/>
    <s v="1"/>
    <s v="577/2016/19"/>
    <n v="54"/>
    <s v="AW16"/>
    <s v="NINGBO MIAORUI"/>
    <s v="FCL"/>
    <m/>
    <n v="1"/>
    <n v="6294"/>
    <n v="1"/>
    <n v="0"/>
    <n v="4"/>
    <x v="1"/>
    <n v="105079"/>
    <n v="272.24"/>
    <x v="0"/>
    <n v="141.6"/>
    <n v="130.69999999999999"/>
    <x v="3"/>
    <x v="3"/>
  </r>
  <r>
    <s v="2016-07-29"/>
    <s v="2016-09-04"/>
    <s v="2016-09-16"/>
    <s v="2016-09-16"/>
    <n v="37"/>
    <n v="49"/>
    <s v="SHANGHAI"/>
    <s v="FOB"/>
    <x v="0"/>
    <n v="1"/>
    <s v="LCL"/>
    <s v="TRUCK"/>
    <s v="GDAŃSK"/>
    <s v="1"/>
    <s v="43063/2015/14"/>
    <n v="52"/>
    <s v="AW16"/>
    <s v="SUZHOU QINJIAN I/E"/>
    <s v="LCL"/>
    <m/>
    <n v="1"/>
    <n v="715"/>
    <n v="0"/>
    <n v="0"/>
    <n v="0"/>
    <x v="0"/>
    <n v="11238"/>
    <n v="9.7899999999999991"/>
    <x v="0"/>
    <n v="5.0999999999999996"/>
    <n v="4.7"/>
    <x v="1"/>
    <x v="1"/>
  </r>
  <r>
    <s v="2016-07-29"/>
    <s v="2016-09-05"/>
    <s v="2016-09-08"/>
    <s v="2016-09-08"/>
    <n v="38"/>
    <n v="41"/>
    <s v="SHANGHAI"/>
    <s v="FOB"/>
    <x v="0"/>
    <n v="0"/>
    <s v="TGHU4977313"/>
    <s v="TRUCK"/>
    <s v="GDAŃSK"/>
    <s v="1"/>
    <s v="687/2016/5"/>
    <n v="54"/>
    <s v="AW16"/>
    <s v="ANHUI TECHNOLOGY I/E"/>
    <s v="FCL"/>
    <m/>
    <n v="1"/>
    <n v="581"/>
    <n v="0"/>
    <n v="1"/>
    <n v="0"/>
    <x v="2"/>
    <n v="4953"/>
    <n v="55.51"/>
    <x v="0"/>
    <n v="28.9"/>
    <n v="26.6"/>
    <x v="0"/>
    <x v="2"/>
  </r>
  <r>
    <s v="2016-07-29"/>
    <s v="2016-09-05"/>
    <s v="2016-09-09"/>
    <s v="2016-09-09"/>
    <n v="38"/>
    <n v="42"/>
    <s v="SHANGHAI"/>
    <s v="FOB"/>
    <x v="0"/>
    <n v="0"/>
    <s v="DRYU4274764,TTNU5823930"/>
    <s v="RAILWAY"/>
    <s v="GDAŃSK"/>
    <s v="1"/>
    <s v="281/2016/4"/>
    <n v="54"/>
    <s v="AW16"/>
    <s v="ZHEJIANG AMP-KINGHON"/>
    <s v="FCL"/>
    <m/>
    <n v="1"/>
    <n v="844"/>
    <n v="0"/>
    <n v="2"/>
    <n v="0"/>
    <x v="0"/>
    <n v="10034"/>
    <n v="98"/>
    <x v="0"/>
    <n v="51"/>
    <n v="47"/>
    <x v="0"/>
    <x v="0"/>
  </r>
  <r>
    <s v="2016-07-29"/>
    <s v="2016-09-05"/>
    <s v="2016-09-09"/>
    <s v="2016-09-09"/>
    <n v="38"/>
    <n v="42"/>
    <s v="SHANGHAI"/>
    <s v="FOB"/>
    <x v="0"/>
    <n v="0"/>
    <s v="GATU8578592,HLXU6539898,TTNU1561914"/>
    <s v="RAILWAY"/>
    <s v="GDAŃSK"/>
    <s v="1"/>
    <s v="275/2016/15"/>
    <n v="54"/>
    <s v="AW16"/>
    <s v="SUMEC TEXTILE"/>
    <s v="FCL"/>
    <m/>
    <n v="1"/>
    <n v="2545"/>
    <n v="1"/>
    <n v="0"/>
    <n v="2"/>
    <x v="1"/>
    <n v="25012"/>
    <n v="140.86000000000001"/>
    <x v="0"/>
    <n v="73.2"/>
    <n v="67.599999999999994"/>
    <x v="3"/>
    <x v="3"/>
  </r>
  <r>
    <s v="2016-07-29"/>
    <s v="2016-09-05"/>
    <s v="2016-09-09"/>
    <s v="2016-09-09"/>
    <n v="38"/>
    <n v="42"/>
    <s v="SHANGHAI"/>
    <s v="FOB"/>
    <x v="0"/>
    <n v="0"/>
    <s v="TCLU3860410"/>
    <s v="RAILWAY"/>
    <s v="GDAŃSK"/>
    <s v="1"/>
    <s v="43063/2015/13"/>
    <n v="52"/>
    <s v="AW16"/>
    <s v="SUZHOU QINJIAN I/E"/>
    <s v="FCL"/>
    <m/>
    <n v="1"/>
    <n v="1188"/>
    <n v="1"/>
    <n v="0"/>
    <n v="0"/>
    <x v="1"/>
    <n v="19674"/>
    <n v="24.58"/>
    <x v="0"/>
    <n v="12.8"/>
    <n v="11.8"/>
    <x v="1"/>
    <x v="1"/>
  </r>
  <r>
    <s v="2016-07-30"/>
    <s v="2016-08-11"/>
    <s v="2016-08-18"/>
    <s v="2016-08-18"/>
    <n v="12"/>
    <n v="19"/>
    <s v="ŁÓDŹ"/>
    <s v="DDU"/>
    <x v="3"/>
    <n v="0"/>
    <s v="CBHU8488758"/>
    <s v="RAILWAY"/>
    <s v="MAŁASZEWICZE"/>
    <s v="1"/>
    <s v="1037/2016/12"/>
    <n v="54"/>
    <s v="AW16"/>
    <s v="QUANZHOU CEREALS O&amp;F"/>
    <s v="FCL"/>
    <m/>
    <n v="1"/>
    <n v="1585"/>
    <n v="0"/>
    <n v="1"/>
    <n v="0"/>
    <x v="2"/>
    <n v="28350"/>
    <n v="32.57"/>
    <x v="0"/>
    <n v="16.899999999999999"/>
    <n v="15.6"/>
    <x v="2"/>
    <x v="2"/>
  </r>
  <r>
    <s v="2016-07-31"/>
    <s v="2016-09-08"/>
    <s v="2016-09-12"/>
    <s v="2016-09-12"/>
    <n v="39"/>
    <n v="43"/>
    <s v="TUTICORIN"/>
    <s v="FOB"/>
    <x v="0"/>
    <n v="0"/>
    <s v="MSKU3502950"/>
    <s v="TRUCK"/>
    <s v="GDAŃSK"/>
    <s v="1"/>
    <s v="43190/2015/12"/>
    <n v="54"/>
    <s v="AW16"/>
    <s v="BLOOM CLOTHING CO. (AGENT)"/>
    <s v="FCL"/>
    <m/>
    <n v="1"/>
    <n v="1090"/>
    <n v="1"/>
    <n v="0"/>
    <n v="0"/>
    <x v="1"/>
    <n v="17194"/>
    <n v="25.87"/>
    <x v="2"/>
    <n v="13.5"/>
    <n v="12.4"/>
    <x v="1"/>
    <x v="1"/>
  </r>
  <r>
    <s v="2016-07-31"/>
    <s v="2016-09-09"/>
    <s v="2016-09-15"/>
    <s v="2016-09-15"/>
    <n v="40"/>
    <n v="46"/>
    <s v="CHITTAGONG"/>
    <s v="FOB"/>
    <x v="0"/>
    <n v="1"/>
    <s v="MRKU2752058"/>
    <s v="TRUCK"/>
    <s v="GDAŃSK"/>
    <s v="1"/>
    <s v="568/2016/24"/>
    <n v="54"/>
    <s v="AW16"/>
    <s v="FAIR TRADE INT'L (AGENT)"/>
    <s v="CONSOLIDATION"/>
    <m/>
    <n v="1"/>
    <n v="904"/>
    <n v="0"/>
    <n v="0"/>
    <n v="1"/>
    <x v="0"/>
    <n v="15211"/>
    <n v="35.700000000000003"/>
    <x v="1"/>
    <n v="18.600000000000001"/>
    <n v="17.100000000000001"/>
    <x v="2"/>
    <x v="2"/>
  </r>
  <r>
    <s v="2016-07-31"/>
    <s v="2016-09-09"/>
    <s v="2016-09-15"/>
    <s v="2016-09-15"/>
    <n v="40"/>
    <n v="46"/>
    <s v="CHITTAGONG"/>
    <s v="FOB"/>
    <x v="0"/>
    <n v="1"/>
    <m/>
    <s v="TRUCK"/>
    <s v="GDAŃSK"/>
    <s v="1"/>
    <s v="7518/2016/2"/>
    <n v="54"/>
    <s v="AW16"/>
    <s v="INTRAMEX FASHIONS"/>
    <s v="CONSOLIDATION"/>
    <m/>
    <n v="1"/>
    <n v="230"/>
    <m/>
    <m/>
    <m/>
    <x v="0"/>
    <n v="3445"/>
    <n v="8.14"/>
    <x v="1"/>
    <n v="4.2"/>
    <n v="3.9"/>
    <x v="1"/>
    <x v="1"/>
  </r>
  <r>
    <s v="2016-07-31"/>
    <s v="2016-09-09"/>
    <s v="2016-09-15"/>
    <s v="2016-09-15"/>
    <n v="40"/>
    <n v="46"/>
    <s v="CHITTAGONG"/>
    <s v="FOB"/>
    <x v="0"/>
    <n v="1"/>
    <s v="MSKU9188131"/>
    <s v="TRUCK"/>
    <s v="GDAŃSK"/>
    <s v="1"/>
    <s v="568/2016/23"/>
    <n v="54"/>
    <s v="AW16"/>
    <s v="FAIR TRADE INT'L (AGENT)"/>
    <s v="CONSOLIDATION"/>
    <m/>
    <n v="1"/>
    <n v="396"/>
    <n v="0"/>
    <n v="0"/>
    <n v="1"/>
    <x v="0"/>
    <n v="5848"/>
    <n v="11.6"/>
    <x v="1"/>
    <n v="6"/>
    <n v="5.6"/>
    <x v="1"/>
    <x v="1"/>
  </r>
  <r>
    <s v="2016-07-31"/>
    <s v="2016-09-09"/>
    <s v="2016-09-15"/>
    <s v="2016-09-15"/>
    <n v="40"/>
    <n v="46"/>
    <s v="CHITTAGONG"/>
    <s v="FOB"/>
    <x v="0"/>
    <n v="1"/>
    <m/>
    <s v="TRUCK"/>
    <s v="GDAŃSK"/>
    <s v="1"/>
    <s v="574/2016/30"/>
    <n v="54"/>
    <s v="AW16"/>
    <s v="TRANSFIGURE CLOTHING (AGENT)"/>
    <s v="CONSOLIDATION"/>
    <m/>
    <n v="1"/>
    <n v="1372"/>
    <m/>
    <m/>
    <m/>
    <x v="0"/>
    <n v="26435"/>
    <n v="25.7"/>
    <x v="1"/>
    <n v="13.4"/>
    <n v="12.3"/>
    <x v="1"/>
    <x v="1"/>
  </r>
  <r>
    <s v="2016-07-31"/>
    <s v="2016-09-09"/>
    <s v="2016-09-15"/>
    <s v="2016-09-15"/>
    <n v="40"/>
    <n v="46"/>
    <s v="CHITTAGONG"/>
    <s v="FOB"/>
    <x v="0"/>
    <n v="1"/>
    <m/>
    <s v="TRUCK"/>
    <s v="GDAŃSK"/>
    <s v="1"/>
    <s v="61828/AW16/2"/>
    <n v="52"/>
    <s v="AW16"/>
    <s v="FASHION WEAR INT'L (AGENT)"/>
    <s v="CONSOLIDATION"/>
    <m/>
    <n v="1"/>
    <n v="727"/>
    <m/>
    <m/>
    <m/>
    <x v="0"/>
    <n v="10776"/>
    <n v="15.48"/>
    <x v="1"/>
    <n v="8"/>
    <n v="7.4"/>
    <x v="1"/>
    <x v="1"/>
  </r>
  <r>
    <s v="2016-07-31"/>
    <s v="2016-09-09"/>
    <s v="2016-09-15"/>
    <s v="2016-09-15"/>
    <n v="40"/>
    <n v="46"/>
    <s v="CHITTAGONG"/>
    <s v="FOB"/>
    <x v="0"/>
    <n v="1"/>
    <m/>
    <s v="TRUCK"/>
    <s v="GDAŃSK"/>
    <s v="1"/>
    <s v="62092/AW16/3"/>
    <n v="52"/>
    <s v="AW16"/>
    <s v="TRANSFIGURE CLOTHING (AGENT)"/>
    <s v="CONSOLIDATION"/>
    <m/>
    <n v="1"/>
    <n v="815"/>
    <m/>
    <m/>
    <m/>
    <x v="0"/>
    <n v="13912"/>
    <n v="13.02"/>
    <x v="1"/>
    <n v="6.8"/>
    <n v="6.2"/>
    <x v="1"/>
    <x v="1"/>
  </r>
  <r>
    <s v="2016-07-31"/>
    <s v="2016-09-09"/>
    <s v="2016-09-19"/>
    <s v="2016-09-19"/>
    <n v="40"/>
    <n v="50"/>
    <s v="CHITTAGONG"/>
    <s v="FOB"/>
    <x v="0"/>
    <n v="1"/>
    <s v="MSKU0615422"/>
    <s v="RAILWAY"/>
    <s v="GDAŃSK"/>
    <s v="1"/>
    <s v="574/2016/29"/>
    <n v="54"/>
    <s v="AW16"/>
    <s v="TRANSFIGURE CLOTHING (AGENT)"/>
    <s v="CONSOLIDATION"/>
    <m/>
    <n v="1"/>
    <n v="397"/>
    <n v="0"/>
    <n v="0"/>
    <n v="1"/>
    <x v="0"/>
    <n v="8099"/>
    <n v="7.42"/>
    <x v="1"/>
    <n v="3.9"/>
    <n v="3.6"/>
    <x v="1"/>
    <x v="1"/>
  </r>
  <r>
    <s v="2016-07-31"/>
    <s v="2016-09-09"/>
    <s v="2016-09-19"/>
    <s v="2016-09-19"/>
    <n v="40"/>
    <n v="50"/>
    <s v="CHITTAGONG"/>
    <s v="FOB"/>
    <x v="0"/>
    <n v="1"/>
    <m/>
    <s v="RAILWAY"/>
    <s v="GDAŃSK"/>
    <s v="1"/>
    <s v="697/2016/21"/>
    <n v="54"/>
    <s v="AW16"/>
    <s v="TEXZAM INTERNATIONAL (AGENT)"/>
    <s v="CONSOLIDATION"/>
    <m/>
    <n v="1"/>
    <n v="720"/>
    <m/>
    <m/>
    <m/>
    <x v="0"/>
    <n v="12183"/>
    <n v="29.11"/>
    <x v="1"/>
    <n v="15.1"/>
    <n v="14"/>
    <x v="2"/>
    <x v="2"/>
  </r>
  <r>
    <s v="2016-07-31"/>
    <s v="2016-09-09"/>
    <s v="2016-09-19"/>
    <s v="2016-09-19"/>
    <n v="40"/>
    <n v="50"/>
    <s v="CHITTAGONG"/>
    <s v="FOB"/>
    <x v="0"/>
    <n v="1"/>
    <m/>
    <s v="RAILWAY"/>
    <s v="GDAŃSK"/>
    <s v="1"/>
    <s v="727/2016/2"/>
    <n v="54"/>
    <s v="AW16"/>
    <s v="SHUDDHO MODEHAUS (AGENT)"/>
    <s v="CONSOLIDATION"/>
    <m/>
    <n v="1"/>
    <n v="768"/>
    <m/>
    <m/>
    <m/>
    <x v="0"/>
    <n v="9379"/>
    <n v="27.28"/>
    <x v="1"/>
    <n v="14.2"/>
    <n v="13.1"/>
    <x v="2"/>
    <x v="1"/>
  </r>
  <r>
    <s v="2016-07-31"/>
    <s v="2016-09-16"/>
    <s v="2016-09-20"/>
    <s v="2016-09-20"/>
    <n v="47"/>
    <n v="51"/>
    <s v="TUTICORIN"/>
    <s v="FOB"/>
    <x v="0"/>
    <n v="1"/>
    <s v="MRKU0405867"/>
    <s v="TRUCK"/>
    <s v="GDAŃSK"/>
    <s v="1"/>
    <s v="43183/2015/3"/>
    <n v="54"/>
    <s v="AW16"/>
    <s v="KARTHIKAI TEXTILE"/>
    <s v="CONSOLIDATION"/>
    <m/>
    <n v="1"/>
    <n v="291"/>
    <n v="0"/>
    <n v="1"/>
    <n v="0"/>
    <x v="2"/>
    <n v="4199"/>
    <n v="10.19"/>
    <x v="2"/>
    <n v="5.3"/>
    <n v="4.9000000000000004"/>
    <x v="1"/>
    <x v="1"/>
  </r>
  <r>
    <s v="2016-07-31"/>
    <s v="2016-09-16"/>
    <s v="2016-09-20"/>
    <s v="2016-09-20"/>
    <n v="47"/>
    <n v="51"/>
    <s v="TUTICORIN"/>
    <s v="FOB"/>
    <x v="0"/>
    <n v="1"/>
    <m/>
    <s v="TRUCK"/>
    <s v="GDAŃSK"/>
    <s v="1"/>
    <s v="43190/2015/13"/>
    <n v="54"/>
    <s v="AW16"/>
    <s v="BLOOM CLOTHING CO. (AGENT)"/>
    <s v="CONSOLIDATION"/>
    <m/>
    <n v="1"/>
    <n v="526"/>
    <m/>
    <m/>
    <m/>
    <x v="0"/>
    <n v="9676"/>
    <n v="5.84"/>
    <x v="2"/>
    <n v="3"/>
    <n v="2.8"/>
    <x v="1"/>
    <x v="1"/>
  </r>
  <r>
    <s v="2016-07-31"/>
    <s v="2016-09-16"/>
    <s v="2016-09-20"/>
    <s v="2016-09-20"/>
    <n v="47"/>
    <n v="51"/>
    <s v="TUTICORIN"/>
    <s v="FOB"/>
    <x v="0"/>
    <n v="1"/>
    <m/>
    <s v="TRUCK"/>
    <s v="GDAŃSK"/>
    <s v="1"/>
    <s v="716/2016/11"/>
    <n v="54"/>
    <s v="AW16"/>
    <s v="LICHEE APPAREL (AGENT)"/>
    <s v="CONSOLIDATION"/>
    <m/>
    <n v="1"/>
    <n v="923"/>
    <m/>
    <m/>
    <m/>
    <x v="0"/>
    <n v="15592"/>
    <n v="27.91"/>
    <x v="2"/>
    <n v="14.5"/>
    <n v="13.4"/>
    <x v="2"/>
    <x v="1"/>
  </r>
  <r>
    <s v="2016-08-01"/>
    <s v="2016-08-02"/>
    <s v="2016-08-05"/>
    <s v="2016-08-05"/>
    <n v="1"/>
    <n v="4"/>
    <s v="ŁÓDŹ"/>
    <s v="DDU"/>
    <x v="1"/>
    <n v="1"/>
    <s v="AIR"/>
    <s v="TRUCK"/>
    <s v="VIENNA"/>
    <s v="1"/>
    <s v="688/2016/6"/>
    <n v="54"/>
    <s v="AW16"/>
    <s v="SANGOTRA FASHIONS"/>
    <s v="AIR"/>
    <n v="1"/>
    <m/>
    <n v="455"/>
    <n v="0"/>
    <n v="0"/>
    <n v="0"/>
    <x v="0"/>
    <n v="13161"/>
    <m/>
    <x v="2"/>
    <n v="0"/>
    <n v="0"/>
    <x v="1"/>
    <x v="1"/>
  </r>
  <r>
    <s v="2016-08-01"/>
    <s v="2016-08-05"/>
    <s v="2016-08-09"/>
    <s v="2016-08-09"/>
    <n v="4"/>
    <n v="8"/>
    <s v="ŁÓDŹ"/>
    <s v="DDU"/>
    <x v="1"/>
    <n v="1"/>
    <s v="AIR"/>
    <s v="TRUCK"/>
    <s v="WARSZAWA"/>
    <s v="1"/>
    <s v="568/2016/3"/>
    <n v="54"/>
    <s v="AW16"/>
    <s v="FAIR TRADE INT'L (AGENT)"/>
    <s v="AIR"/>
    <n v="1"/>
    <m/>
    <n v="289"/>
    <n v="0"/>
    <n v="0"/>
    <n v="0"/>
    <x v="0"/>
    <n v="4358"/>
    <m/>
    <x v="1"/>
    <n v="0"/>
    <n v="0"/>
    <x v="1"/>
    <x v="1"/>
  </r>
  <r>
    <s v="2016-08-01"/>
    <s v="2016-08-27"/>
    <s v="2016-09-02"/>
    <s v="2016-09-02"/>
    <n v="26"/>
    <n v="32"/>
    <s v="NHAVA SHEVA"/>
    <s v="FOB"/>
    <x v="0"/>
    <n v="1"/>
    <s v="LCL"/>
    <s v="TRUCK"/>
    <s v="HAMBURG"/>
    <s v="1"/>
    <s v="3706/2016/6"/>
    <n v="54"/>
    <s v="AW16"/>
    <s v="SEER GLOBAL LTD."/>
    <s v="LCL"/>
    <m/>
    <n v="1"/>
    <n v="171"/>
    <n v="0"/>
    <n v="0"/>
    <n v="0"/>
    <x v="0"/>
    <n v="2849"/>
    <n v="3.66"/>
    <x v="2"/>
    <n v="1.9"/>
    <n v="1.8"/>
    <x v="1"/>
    <x v="1"/>
  </r>
  <r>
    <s v="2016-08-01"/>
    <s v="2016-08-27"/>
    <s v="2016-09-02"/>
    <s v="2016-09-02"/>
    <n v="26"/>
    <n v="32"/>
    <s v="NHAVA SHEVA"/>
    <s v="FOB"/>
    <x v="0"/>
    <n v="1"/>
    <s v="LCL"/>
    <s v="TRUCK"/>
    <s v="HAMBURG"/>
    <s v="1"/>
    <s v="688/2016/3"/>
    <n v="54"/>
    <s v="AW16"/>
    <s v="SANGOTRA FASHIONS"/>
    <s v="LCL"/>
    <m/>
    <n v="1"/>
    <n v="582"/>
    <n v="0"/>
    <n v="0"/>
    <n v="0"/>
    <x v="0"/>
    <n v="8952"/>
    <n v="8.2899999999999991"/>
    <x v="2"/>
    <n v="4.3"/>
    <n v="4"/>
    <x v="1"/>
    <x v="1"/>
  </r>
  <r>
    <s v="2016-08-02"/>
    <s v="2016-09-03"/>
    <s v="2016-09-07"/>
    <s v="2016-09-07"/>
    <n v="32"/>
    <n v="36"/>
    <s v="CHITTAGONG"/>
    <s v="FOB"/>
    <x v="0"/>
    <n v="1"/>
    <s v="MRKU3648053"/>
    <s v="TRUCK"/>
    <s v="GDAŃSK"/>
    <s v="1"/>
    <s v="568/2016/27"/>
    <n v="54"/>
    <s v="AW16"/>
    <s v="FAIR TRADE INT'L (AGENT)"/>
    <s v="CONSOLIDATION"/>
    <m/>
    <n v="1"/>
    <n v="241"/>
    <n v="0"/>
    <n v="0"/>
    <n v="1"/>
    <x v="0"/>
    <n v="4697"/>
    <n v="15.36"/>
    <x v="1"/>
    <n v="8"/>
    <n v="7.4"/>
    <x v="1"/>
    <x v="1"/>
  </r>
  <r>
    <s v="2016-08-02"/>
    <s v="2016-09-03"/>
    <s v="2016-09-07"/>
    <s v="2016-09-07"/>
    <n v="32"/>
    <n v="36"/>
    <s v="CHITTAGONG"/>
    <s v="FOB"/>
    <x v="0"/>
    <n v="1"/>
    <m/>
    <s v="TRUCK"/>
    <s v="GDAŃSK"/>
    <s v="1"/>
    <s v="574/2016/31"/>
    <n v="54"/>
    <s v="AW16"/>
    <s v="TRANSFIGURE CLOTHING (AGENT)"/>
    <s v="CONSOLIDATION"/>
    <m/>
    <n v="1"/>
    <n v="1396"/>
    <m/>
    <m/>
    <m/>
    <x v="0"/>
    <n v="25158"/>
    <n v="43.88"/>
    <x v="1"/>
    <n v="22.8"/>
    <n v="21.1"/>
    <x v="2"/>
    <x v="2"/>
  </r>
  <r>
    <s v="2016-08-02"/>
    <s v="2016-09-03"/>
    <s v="2016-09-07"/>
    <s v="2016-09-07"/>
    <n v="32"/>
    <n v="36"/>
    <s v="CHITTAGONG"/>
    <s v="FOB"/>
    <x v="0"/>
    <n v="1"/>
    <s v="MSKU9648155"/>
    <s v="TRUCK"/>
    <s v="GDAŃSK"/>
    <s v="1"/>
    <s v="568/2016/26"/>
    <n v="54"/>
    <s v="AW16"/>
    <s v="FAIR TRADE INT'L (AGENT)"/>
    <s v="CONSOLIDATION"/>
    <m/>
    <n v="1"/>
    <n v="710"/>
    <n v="0"/>
    <n v="0"/>
    <n v="1"/>
    <x v="0"/>
    <n v="12267"/>
    <n v="40.200000000000003"/>
    <x v="1"/>
    <n v="20.9"/>
    <n v="19.3"/>
    <x v="2"/>
    <x v="2"/>
  </r>
  <r>
    <s v="2016-08-02"/>
    <s v="2016-09-03"/>
    <s v="2016-09-07"/>
    <s v="2016-09-07"/>
    <n v="32"/>
    <n v="36"/>
    <s v="CHITTAGONG"/>
    <s v="FOB"/>
    <x v="0"/>
    <n v="1"/>
    <m/>
    <s v="TRUCK"/>
    <s v="GDAŃSK"/>
    <s v="1"/>
    <s v="571/2016/13"/>
    <n v="54"/>
    <s v="AW16"/>
    <s v="FASHIONTEX (AGENT)"/>
    <s v="CONSOLIDATION"/>
    <m/>
    <n v="1"/>
    <n v="556"/>
    <m/>
    <m/>
    <m/>
    <x v="0"/>
    <n v="6317"/>
    <n v="15.77"/>
    <x v="1"/>
    <n v="8.1999999999999993"/>
    <n v="7.6"/>
    <x v="1"/>
    <x v="1"/>
  </r>
  <r>
    <s v="2016-08-02"/>
    <s v="2016-09-03"/>
    <s v="2016-09-08"/>
    <s v="2016-09-08"/>
    <n v="32"/>
    <n v="37"/>
    <s v="CHITTAGONG"/>
    <s v="FOB"/>
    <x v="0"/>
    <n v="0"/>
    <s v="MSKU9508410"/>
    <s v="RAILWAY"/>
    <s v="GDAŃSK"/>
    <s v="1"/>
    <s v="734/2016/8"/>
    <n v="54"/>
    <s v="AW16"/>
    <s v="ZEMTEX EXPORT LTD"/>
    <s v="FCL"/>
    <m/>
    <n v="1"/>
    <n v="1016"/>
    <n v="0"/>
    <n v="0"/>
    <n v="1"/>
    <x v="0"/>
    <n v="19418"/>
    <n v="65.39"/>
    <x v="1"/>
    <n v="34"/>
    <n v="31.4"/>
    <x v="0"/>
    <x v="0"/>
  </r>
  <r>
    <s v="2016-08-02"/>
    <s v="2016-09-03"/>
    <s v="2016-09-10"/>
    <s v="2016-09-10"/>
    <n v="32"/>
    <n v="39"/>
    <s v="CHITTAGONG"/>
    <s v="FOB"/>
    <x v="0"/>
    <n v="0"/>
    <s v="MSKU7315746"/>
    <s v="RAILWAY"/>
    <s v="GDAŃSK"/>
    <s v="1"/>
    <s v="43188/2015/19"/>
    <n v="54"/>
    <s v="AW16"/>
    <s v="FASHION WEAR INT'L (AGENT)"/>
    <s v="FCL"/>
    <m/>
    <n v="1"/>
    <n v="1041"/>
    <n v="1"/>
    <n v="0"/>
    <n v="0"/>
    <x v="1"/>
    <n v="19789"/>
    <n v="19.34"/>
    <x v="1"/>
    <n v="10.1"/>
    <n v="9.3000000000000007"/>
    <x v="1"/>
    <x v="1"/>
  </r>
  <r>
    <s v="2016-08-02"/>
    <s v="2016-09-03"/>
    <s v="2016-09-10"/>
    <s v="2016-09-10"/>
    <n v="32"/>
    <n v="39"/>
    <s v="CHITTAGONG"/>
    <s v="FOB"/>
    <x v="0"/>
    <n v="1"/>
    <s v="PONU7533706"/>
    <s v="RAILWAY"/>
    <s v="GDAŃSK"/>
    <s v="1"/>
    <s v="42575/2015/15"/>
    <n v="54"/>
    <s v="AW16"/>
    <s v="PADMA SATEL ARAB"/>
    <s v="CONSOLIDATION"/>
    <m/>
    <n v="1"/>
    <n v="1207"/>
    <n v="0"/>
    <n v="0"/>
    <n v="1"/>
    <x v="0"/>
    <n v="18272"/>
    <n v="48.25"/>
    <x v="1"/>
    <n v="25.1"/>
    <n v="23.2"/>
    <x v="2"/>
    <x v="2"/>
  </r>
  <r>
    <s v="2016-08-02"/>
    <s v="2016-09-03"/>
    <s v="2016-09-10"/>
    <s v="2016-09-10"/>
    <n v="32"/>
    <n v="39"/>
    <s v="CHITTAGONG"/>
    <s v="FOB"/>
    <x v="0"/>
    <n v="1"/>
    <m/>
    <s v="RAILWAY"/>
    <s v="GDAŃSK"/>
    <s v="1"/>
    <s v="568/2016/22"/>
    <n v="54"/>
    <s v="AW16"/>
    <s v="FAIR TRADE INT'L (AGENT)"/>
    <s v="CONSOLIDATION"/>
    <m/>
    <n v="1"/>
    <n v="654"/>
    <m/>
    <m/>
    <m/>
    <x v="0"/>
    <n v="9294"/>
    <n v="16"/>
    <x v="1"/>
    <n v="8.3000000000000007"/>
    <n v="7.7"/>
    <x v="1"/>
    <x v="1"/>
  </r>
  <r>
    <s v="2016-08-02"/>
    <s v="2016-09-03"/>
    <s v="2016-09-19"/>
    <s v="2016-09-19"/>
    <n v="32"/>
    <n v="48"/>
    <s v="CHITTAGONG"/>
    <s v="FOB"/>
    <x v="0"/>
    <n v="1"/>
    <s v="MRKU3450670"/>
    <s v="RAILWAY"/>
    <s v="GDAŃSK"/>
    <s v="1"/>
    <s v="42575/2015/4"/>
    <n v="54"/>
    <s v="AW16"/>
    <s v="PADMA SATEL ARAB"/>
    <s v="CONSOLIDATION"/>
    <m/>
    <n v="1"/>
    <n v="1231"/>
    <n v="0"/>
    <n v="0"/>
    <n v="1"/>
    <x v="0"/>
    <n v="24287"/>
    <n v="55.13"/>
    <x v="1"/>
    <n v="28.7"/>
    <n v="26.5"/>
    <x v="0"/>
    <x v="2"/>
  </r>
  <r>
    <s v="2016-08-02"/>
    <s v="2016-09-03"/>
    <s v="2016-09-19"/>
    <s v="2016-09-19"/>
    <n v="32"/>
    <n v="48"/>
    <s v="CHITTAGONG"/>
    <s v="FOB"/>
    <x v="0"/>
    <n v="1"/>
    <m/>
    <s v="RAILWAY"/>
    <s v="GDAŃSK"/>
    <s v="1"/>
    <s v="697/2016/22"/>
    <n v="54"/>
    <s v="AW16"/>
    <s v="TEXZAM INTERNATIONAL (AGENT)"/>
    <s v="CONSOLIDATION"/>
    <m/>
    <n v="1"/>
    <n v="508"/>
    <m/>
    <m/>
    <m/>
    <x v="0"/>
    <n v="7414"/>
    <n v="12.7"/>
    <x v="1"/>
    <n v="6.6"/>
    <n v="6.1"/>
    <x v="1"/>
    <x v="1"/>
  </r>
  <r>
    <s v="2016-08-03"/>
    <s v="2016-08-09"/>
    <s v="2016-08-22"/>
    <s v="2016-08-22"/>
    <n v="6"/>
    <n v="19"/>
    <s v="CHITTAGONG"/>
    <s v="FOB"/>
    <x v="1"/>
    <n v="1"/>
    <s v="AIR"/>
    <s v="TRUCK"/>
    <s v="WARSZAWA"/>
    <s v="1"/>
    <s v="43185/2015/17"/>
    <n v="54"/>
    <s v="AW16"/>
    <s v="ASROTEX"/>
    <s v="AIR"/>
    <n v="1"/>
    <m/>
    <n v="650"/>
    <n v="0"/>
    <n v="0"/>
    <n v="0"/>
    <x v="0"/>
    <n v="10753"/>
    <m/>
    <x v="1"/>
    <n v="0"/>
    <n v="0"/>
    <x v="1"/>
    <x v="1"/>
  </r>
  <r>
    <s v="2016-08-03"/>
    <s v="2016-09-03"/>
    <s v="2016-09-07"/>
    <s v="2016-09-07"/>
    <n v="31"/>
    <n v="35"/>
    <s v="NINGBO"/>
    <s v="FOB"/>
    <x v="0"/>
    <n v="0"/>
    <s v="MRKU7409843"/>
    <s v="TRUCK"/>
    <s v="GDAŃSK"/>
    <s v="1"/>
    <s v="8068/2016/6"/>
    <n v="51"/>
    <s v="AW16"/>
    <s v="BOK CO., LTD."/>
    <s v="FCL"/>
    <m/>
    <n v="1"/>
    <n v="474"/>
    <n v="1"/>
    <n v="0"/>
    <n v="0"/>
    <x v="1"/>
    <n v="3890"/>
    <n v="21.85"/>
    <x v="0"/>
    <n v="11.4"/>
    <n v="10.5"/>
    <x v="1"/>
    <x v="1"/>
  </r>
  <r>
    <s v="2016-08-03"/>
    <s v="2016-09-03"/>
    <s v="2016-09-07"/>
    <s v="2016-09-07"/>
    <n v="31"/>
    <n v="35"/>
    <s v="XIAMEN"/>
    <s v="FOB"/>
    <x v="0"/>
    <n v="0"/>
    <s v="MRKU8327734"/>
    <s v="TRUCK"/>
    <s v="GDAŃSK"/>
    <s v="1"/>
    <s v="43196/2015/2"/>
    <n v="54"/>
    <s v="AW16"/>
    <s v="FUJIAN GREEN GROUP"/>
    <s v="FCL"/>
    <m/>
    <n v="1"/>
    <n v="1084"/>
    <n v="1"/>
    <n v="0"/>
    <n v="0"/>
    <x v="1"/>
    <n v="19949"/>
    <n v="20.68"/>
    <x v="0"/>
    <n v="10.8"/>
    <n v="9.9"/>
    <x v="1"/>
    <x v="1"/>
  </r>
  <r>
    <s v="2016-08-03"/>
    <s v="2016-09-03"/>
    <s v="2016-09-08"/>
    <s v="2016-09-08"/>
    <n v="31"/>
    <n v="36"/>
    <s v="XIAMEN"/>
    <s v="FOB"/>
    <x v="0"/>
    <n v="0"/>
    <s v="MRKU7980847"/>
    <s v="TRUCK"/>
    <s v="GDAŃSK"/>
    <s v="1"/>
    <s v="1037/2016/13"/>
    <n v="54"/>
    <s v="AW16"/>
    <s v="QUANZHOU CEREALS O&amp;F"/>
    <s v="FCL"/>
    <m/>
    <n v="1"/>
    <n v="1322"/>
    <n v="1"/>
    <n v="0"/>
    <n v="0"/>
    <x v="1"/>
    <n v="23143"/>
    <n v="20.37"/>
    <x v="0"/>
    <n v="10.6"/>
    <n v="9.8000000000000007"/>
    <x v="1"/>
    <x v="1"/>
  </r>
  <r>
    <s v="2016-08-03"/>
    <s v="2016-09-03"/>
    <s v="2016-09-08"/>
    <s v="2016-09-08"/>
    <n v="31"/>
    <n v="36"/>
    <s v="XIAMEN"/>
    <s v="FOB"/>
    <x v="0"/>
    <n v="0"/>
    <s v="MRKU8207071"/>
    <s v="TRUCK"/>
    <s v="GDAŃSK"/>
    <s v="1"/>
    <s v="1037/2016/14"/>
    <n v="54"/>
    <s v="AW16"/>
    <s v="QUANZHOU CEREALS O&amp;F"/>
    <s v="FCL"/>
    <m/>
    <n v="1"/>
    <n v="645"/>
    <n v="1"/>
    <n v="0"/>
    <n v="0"/>
    <x v="1"/>
    <n v="12481"/>
    <n v="20.91"/>
    <x v="0"/>
    <n v="10.9"/>
    <n v="10"/>
    <x v="1"/>
    <x v="1"/>
  </r>
  <r>
    <s v="2016-08-04"/>
    <s v="2016-08-07"/>
    <s v="2016-08-11"/>
    <s v="2016-08-11"/>
    <n v="3"/>
    <n v="7"/>
    <s v="ŁÓDŹ"/>
    <s v="DDU"/>
    <x v="1"/>
    <n v="1"/>
    <s v="AIR"/>
    <s v="TRUCK"/>
    <s v="WARSZAWA"/>
    <s v="1"/>
    <s v="3706/2016/8"/>
    <n v="54"/>
    <s v="AW16"/>
    <s v="SEER GLOBAL LTD."/>
    <s v="AIR"/>
    <n v="1"/>
    <m/>
    <n v="216"/>
    <n v="0"/>
    <n v="0"/>
    <n v="0"/>
    <x v="0"/>
    <n v="3690"/>
    <m/>
    <x v="2"/>
    <n v="0"/>
    <n v="0"/>
    <x v="1"/>
    <x v="1"/>
  </r>
  <r>
    <s v="2016-08-04"/>
    <s v="2016-08-14"/>
    <s v="2016-08-22"/>
    <s v="2016-08-22"/>
    <n v="10"/>
    <n v="18"/>
    <s v="ŁÓDŹ"/>
    <s v="DDU"/>
    <x v="3"/>
    <n v="0"/>
    <s v="TBJU7370743"/>
    <s v="RAILWAY"/>
    <s v="MAŁASZEWICZE"/>
    <s v="1"/>
    <s v="577/2016/20"/>
    <n v="54"/>
    <s v="AW16"/>
    <s v="NINGBO MIAORUI"/>
    <s v="FCL"/>
    <m/>
    <n v="1"/>
    <n v="1568"/>
    <n v="0"/>
    <n v="1"/>
    <n v="0"/>
    <x v="2"/>
    <n v="24391"/>
    <n v="66.900000000000006"/>
    <x v="0"/>
    <n v="34.799999999999997"/>
    <n v="32.1"/>
    <x v="0"/>
    <x v="0"/>
  </r>
  <r>
    <s v="2016-08-04"/>
    <s v="2016-09-03"/>
    <s v="2016-09-07"/>
    <s v="2016-09-07"/>
    <n v="30"/>
    <n v="34"/>
    <s v="SHENZHEN"/>
    <s v="FOB"/>
    <x v="0"/>
    <n v="0"/>
    <s v="MRKU3528823,UESU4619521"/>
    <s v="TRUCK"/>
    <s v="GDAŃSK"/>
    <s v="1"/>
    <s v="7769/2016/4"/>
    <n v="51"/>
    <s v="AW16"/>
    <s v="BEEKO"/>
    <s v="FCL"/>
    <m/>
    <n v="1"/>
    <n v="1579"/>
    <n v="0"/>
    <n v="0"/>
    <n v="2"/>
    <x v="0"/>
    <n v="15396"/>
    <n v="116.74"/>
    <x v="0"/>
    <n v="60.7"/>
    <n v="56"/>
    <x v="3"/>
    <x v="3"/>
  </r>
  <r>
    <s v="2016-08-04"/>
    <s v="2016-09-09"/>
    <s v="2016-09-23"/>
    <s v="2016-09-23"/>
    <n v="36"/>
    <n v="50"/>
    <s v="CHITTAGONG"/>
    <s v="FOB"/>
    <x v="0"/>
    <n v="1"/>
    <s v="MRKU4058088"/>
    <s v="TRUCK"/>
    <s v="GDAŃSK"/>
    <s v="1"/>
    <s v="43185/2015/18"/>
    <n v="54"/>
    <s v="AW16"/>
    <s v="ASROTEX"/>
    <s v="CONSOLIDATION"/>
    <m/>
    <n v="1"/>
    <n v="861"/>
    <n v="0"/>
    <n v="0"/>
    <n v="1"/>
    <x v="0"/>
    <n v="13351"/>
    <n v="12.7"/>
    <x v="1"/>
    <n v="6.6"/>
    <n v="6.1"/>
    <x v="1"/>
    <x v="1"/>
  </r>
  <r>
    <s v="2016-08-04"/>
    <s v="2016-09-09"/>
    <s v="2016-09-23"/>
    <s v="2016-09-23"/>
    <n v="36"/>
    <n v="50"/>
    <s v="CHITTAGONG"/>
    <s v="FOB"/>
    <x v="0"/>
    <n v="1"/>
    <m/>
    <s v="TRUCK"/>
    <s v="GDAŃSK"/>
    <s v="1"/>
    <s v="5344/2016/2"/>
    <n v="54"/>
    <s v="AW16"/>
    <s v="S.B.KNITTING LTD."/>
    <s v="CONSOLIDATION"/>
    <m/>
    <n v="1"/>
    <n v="1228"/>
    <m/>
    <m/>
    <m/>
    <x v="0"/>
    <n v="27886"/>
    <n v="23.68"/>
    <x v="1"/>
    <n v="12.3"/>
    <n v="11.4"/>
    <x v="1"/>
    <x v="1"/>
  </r>
  <r>
    <s v="2016-08-04"/>
    <s v="2016-09-09"/>
    <s v="2016-09-23"/>
    <s v="2016-09-23"/>
    <n v="36"/>
    <n v="50"/>
    <s v="CHITTAGONG"/>
    <s v="FOB"/>
    <x v="0"/>
    <n v="1"/>
    <m/>
    <s v="TRUCK"/>
    <s v="GDAŃSK"/>
    <s v="1"/>
    <s v="571/2016/4"/>
    <n v="54"/>
    <s v="AW16"/>
    <s v="FASHIONTEX (AGENT)"/>
    <s v="CONSOLIDATION"/>
    <m/>
    <n v="1"/>
    <n v="585"/>
    <m/>
    <m/>
    <m/>
    <x v="0"/>
    <n v="7728"/>
    <n v="11.08"/>
    <x v="1"/>
    <n v="5.8"/>
    <n v="5.3"/>
    <x v="1"/>
    <x v="1"/>
  </r>
  <r>
    <s v="2016-08-04"/>
    <s v="2016-09-09"/>
    <s v="2016-09-23"/>
    <s v="2016-09-23"/>
    <n v="36"/>
    <n v="50"/>
    <s v="CHITTAGONG"/>
    <s v="FOB"/>
    <x v="0"/>
    <n v="1"/>
    <m/>
    <s v="TRUCK"/>
    <s v="GDAŃSK"/>
    <s v="1"/>
    <s v="697/2016/23"/>
    <n v="54"/>
    <s v="AW16"/>
    <s v="TEXZAM INTERNATIONAL (AGENT)"/>
    <s v="CONSOLIDATION"/>
    <m/>
    <n v="1"/>
    <n v="868"/>
    <m/>
    <m/>
    <m/>
    <x v="0"/>
    <n v="10916"/>
    <n v="20.09"/>
    <x v="1"/>
    <n v="10.4"/>
    <n v="9.6"/>
    <x v="1"/>
    <x v="1"/>
  </r>
  <r>
    <s v="2016-08-05"/>
    <s v="2016-09-11"/>
    <s v="2016-09-20"/>
    <s v="2016-09-20"/>
    <n v="37"/>
    <n v="46"/>
    <s v="NINGBO"/>
    <s v="FOB"/>
    <x v="0"/>
    <n v="1"/>
    <s v="LCL"/>
    <s v="TRUCK"/>
    <s v="HAMBURG"/>
    <s v="1"/>
    <s v="62219/AW16/1"/>
    <n v="52"/>
    <s v="AW16"/>
    <s v="NINGBO HAITIAN"/>
    <s v="LCL"/>
    <m/>
    <n v="1"/>
    <n v="18"/>
    <n v="0"/>
    <n v="0"/>
    <n v="0"/>
    <x v="0"/>
    <n v="5624"/>
    <n v="1.3"/>
    <x v="0"/>
    <n v="0.7"/>
    <n v="0.6"/>
    <x v="1"/>
    <x v="1"/>
  </r>
  <r>
    <s v="2016-08-05"/>
    <s v="2016-09-12"/>
    <s v="2016-09-16"/>
    <s v="2016-09-16"/>
    <n v="38"/>
    <n v="42"/>
    <s v="SHANGHAI"/>
    <s v="FOB"/>
    <x v="0"/>
    <n v="0"/>
    <s v="CAXU7325932"/>
    <s v="TRUCK"/>
    <s v="GDAŃSK"/>
    <s v="1"/>
    <s v="275/2016/16"/>
    <n v="54"/>
    <s v="AW16"/>
    <s v="SUMEC TEXTILE"/>
    <s v="FCL"/>
    <m/>
    <n v="1"/>
    <n v="540"/>
    <n v="0"/>
    <n v="1"/>
    <n v="0"/>
    <x v="2"/>
    <n v="5925"/>
    <n v="51.59"/>
    <x v="0"/>
    <n v="26.8"/>
    <n v="24.8"/>
    <x v="2"/>
    <x v="2"/>
  </r>
  <r>
    <s v="2016-08-05"/>
    <s v="2016-09-12"/>
    <s v="2016-09-16"/>
    <s v="2016-09-16"/>
    <n v="38"/>
    <n v="42"/>
    <s v="SHANGHAI"/>
    <s v="FOB"/>
    <x v="0"/>
    <n v="0"/>
    <s v="HLXU1294745"/>
    <s v="TRUCK"/>
    <s v="GDAŃSK"/>
    <s v="1"/>
    <s v="275/2016/17"/>
    <n v="54"/>
    <s v="AW16"/>
    <s v="SUMEC TEXTILE"/>
    <s v="FCL"/>
    <m/>
    <n v="1"/>
    <n v="555"/>
    <n v="1"/>
    <n v="0"/>
    <n v="0"/>
    <x v="1"/>
    <n v="5853"/>
    <n v="19.66"/>
    <x v="0"/>
    <n v="10.199999999999999"/>
    <n v="9.4"/>
    <x v="1"/>
    <x v="1"/>
  </r>
  <r>
    <s v="2016-08-05"/>
    <s v="2016-09-12"/>
    <s v="2016-09-16"/>
    <s v="2016-09-16"/>
    <n v="38"/>
    <n v="42"/>
    <s v="SHANGHAI"/>
    <s v="FOB"/>
    <x v="0"/>
    <n v="1"/>
    <s v="GLDU3047954"/>
    <s v="TRUCK"/>
    <s v="GDAŃSK"/>
    <s v="1"/>
    <s v="1799/2016/7"/>
    <n v="52"/>
    <s v="AW16"/>
    <s v="HAILI ACCESSORIES"/>
    <s v="CONSOLIDATION"/>
    <m/>
    <n v="1"/>
    <n v="109"/>
    <n v="1"/>
    <n v="0"/>
    <n v="0"/>
    <x v="1"/>
    <n v="4301"/>
    <n v="8.2799999999999994"/>
    <x v="0"/>
    <n v="4.3"/>
    <n v="4"/>
    <x v="1"/>
    <x v="1"/>
  </r>
  <r>
    <s v="2016-08-05"/>
    <s v="2016-09-12"/>
    <s v="2016-09-16"/>
    <s v="2016-09-16"/>
    <n v="38"/>
    <n v="42"/>
    <s v="SHANGHAI"/>
    <s v="FOB"/>
    <x v="0"/>
    <n v="1"/>
    <m/>
    <s v="TRUCK"/>
    <s v="GDAŃSK"/>
    <s v="1"/>
    <s v="43063/2015/8"/>
    <n v="52"/>
    <s v="AW16"/>
    <s v="SUZHOU QINJIAN I/E"/>
    <s v="CONSOLIDATION"/>
    <m/>
    <n v="1"/>
    <n v="515"/>
    <m/>
    <m/>
    <m/>
    <x v="0"/>
    <n v="8401"/>
    <n v="8.1"/>
    <x v="0"/>
    <n v="4.2"/>
    <n v="3.9"/>
    <x v="1"/>
    <x v="1"/>
  </r>
  <r>
    <s v="2016-08-05"/>
    <s v="2016-09-12"/>
    <s v="2016-09-16"/>
    <s v="2016-09-16"/>
    <n v="38"/>
    <n v="42"/>
    <s v="SHANGHAI"/>
    <s v="FOB"/>
    <x v="0"/>
    <n v="1"/>
    <m/>
    <s v="TRUCK"/>
    <s v="GDAŃSK"/>
    <s v="1"/>
    <s v="578/2016/4"/>
    <n v="54"/>
    <s v="AW16"/>
    <s v="JOC GREAT WALL CORP."/>
    <s v="CONSOLIDATION"/>
    <m/>
    <n v="1"/>
    <n v="35"/>
    <m/>
    <m/>
    <m/>
    <x v="0"/>
    <n v="2501"/>
    <n v="4.2300000000000004"/>
    <x v="0"/>
    <n v="2.2000000000000002"/>
    <n v="2"/>
    <x v="1"/>
    <x v="1"/>
  </r>
  <r>
    <s v="2016-08-05"/>
    <s v="2016-09-12"/>
    <s v="2016-09-16"/>
    <s v="2016-09-16"/>
    <n v="38"/>
    <n v="42"/>
    <s v="SHANGHAI"/>
    <s v="FOB"/>
    <x v="0"/>
    <n v="1"/>
    <m/>
    <s v="TRUCK"/>
    <s v="GDAŃSK"/>
    <s v="1"/>
    <s v="588/2016/7"/>
    <n v="52"/>
    <s v="AW16"/>
    <s v="BRIGHT SHOW INT.LTD"/>
    <s v="CONSOLIDATION"/>
    <m/>
    <n v="1"/>
    <n v="269"/>
    <m/>
    <m/>
    <m/>
    <x v="0"/>
    <n v="3570"/>
    <n v="6.19"/>
    <x v="0"/>
    <n v="3.2"/>
    <n v="3"/>
    <x v="1"/>
    <x v="1"/>
  </r>
  <r>
    <s v="2016-08-06"/>
    <s v="2016-09-13"/>
    <s v="2016-10-05"/>
    <s v="2016-10-05"/>
    <n v="38"/>
    <n v="60"/>
    <s v="XIAMEN"/>
    <s v="FOB"/>
    <x v="0"/>
    <n v="1"/>
    <s v="LCL"/>
    <s v="TRUCK"/>
    <s v="HAMBURG"/>
    <s v="1"/>
    <s v="7533/2016/8"/>
    <n v="54"/>
    <s v="AW16"/>
    <s v="QUANZHOU HONGTU"/>
    <s v="LCL"/>
    <m/>
    <n v="1"/>
    <n v="378"/>
    <n v="0"/>
    <n v="0"/>
    <n v="0"/>
    <x v="0"/>
    <n v="4416"/>
    <n v="6.79"/>
    <x v="0"/>
    <n v="3.5"/>
    <n v="3.3"/>
    <x v="1"/>
    <x v="1"/>
  </r>
  <r>
    <s v="2016-08-07"/>
    <s v="2016-09-07"/>
    <s v="2016-09-16"/>
    <s v="2016-09-16"/>
    <n v="31"/>
    <n v="40"/>
    <s v="TUTICORIN"/>
    <s v="FOB"/>
    <x v="0"/>
    <n v="1"/>
    <s v="LCL"/>
    <s v="TRUCK"/>
    <s v="HAMBURG"/>
    <s v="1"/>
    <s v="43190/2015/4"/>
    <n v="54"/>
    <s v="AW16"/>
    <s v="BLOOM CLOTHING CO. (AGENT)"/>
    <s v="LCL"/>
    <m/>
    <n v="1"/>
    <n v="870"/>
    <n v="0"/>
    <n v="0"/>
    <n v="0"/>
    <x v="0"/>
    <n v="14192"/>
    <n v="6.83"/>
    <x v="2"/>
    <n v="3.6"/>
    <n v="3.3"/>
    <x v="1"/>
    <x v="1"/>
  </r>
  <r>
    <s v="2016-08-09"/>
    <s v="2016-09-09"/>
    <s v="2016-09-13"/>
    <s v="2016-09-13"/>
    <n v="31"/>
    <n v="35"/>
    <s v="XIAMEN"/>
    <s v="FOB"/>
    <x v="0"/>
    <n v="0"/>
    <s v="MSKU5646344"/>
    <s v="TRUCK"/>
    <s v="GDAŃSK"/>
    <s v="1"/>
    <s v="5999/2016/2"/>
    <n v="54"/>
    <s v="AW16"/>
    <s v="XIAMEN UNI-METAL CO."/>
    <s v="FCL"/>
    <m/>
    <n v="1"/>
    <n v="1570"/>
    <n v="1"/>
    <n v="0"/>
    <n v="0"/>
    <x v="1"/>
    <n v="26282"/>
    <n v="23.57"/>
    <x v="0"/>
    <n v="12.3"/>
    <n v="11.3"/>
    <x v="1"/>
    <x v="1"/>
  </r>
  <r>
    <s v="2016-08-09"/>
    <s v="2016-09-16"/>
    <s v="2016-09-22"/>
    <s v="2016-09-22"/>
    <n v="38"/>
    <n v="44"/>
    <s v="CHITTAGONG"/>
    <s v="FOB"/>
    <x v="0"/>
    <n v="1"/>
    <s v="MSKU9629582"/>
    <s v="TRUCK"/>
    <s v="GDAŃSK"/>
    <s v="1"/>
    <s v="43188/2015/23"/>
    <n v="54"/>
    <s v="AW16"/>
    <s v="FASHION WEAR INT'L (AGENT)"/>
    <s v="CONSOLIDATION"/>
    <m/>
    <n v="1"/>
    <n v="1630"/>
    <n v="0"/>
    <n v="0"/>
    <n v="1"/>
    <x v="0"/>
    <n v="34947"/>
    <n v="25.8"/>
    <x v="1"/>
    <n v="13.4"/>
    <n v="12.4"/>
    <x v="1"/>
    <x v="1"/>
  </r>
  <r>
    <s v="2016-08-09"/>
    <s v="2016-09-16"/>
    <s v="2016-09-22"/>
    <s v="2016-09-22"/>
    <n v="38"/>
    <n v="44"/>
    <s v="CHITTAGONG"/>
    <s v="FOB"/>
    <x v="0"/>
    <n v="1"/>
    <m/>
    <s v="TRUCK"/>
    <s v="GDAŃSK"/>
    <s v="1"/>
    <s v="574/2016/33"/>
    <n v="54"/>
    <s v="AW16"/>
    <s v="TRANSFIGURE CLOTHING (AGENT)"/>
    <s v="CONSOLIDATION"/>
    <m/>
    <n v="1"/>
    <n v="661"/>
    <m/>
    <m/>
    <m/>
    <x v="0"/>
    <n v="14282"/>
    <n v="15.25"/>
    <x v="1"/>
    <n v="7.9"/>
    <n v="7.3"/>
    <x v="1"/>
    <x v="1"/>
  </r>
  <r>
    <s v="2016-08-10"/>
    <s v="2016-08-12"/>
    <s v="2016-08-29"/>
    <s v="2016-08-29"/>
    <n v="2"/>
    <n v="19"/>
    <s v="ŁÓDŹ"/>
    <s v="DDU"/>
    <x v="1"/>
    <n v="1"/>
    <s v="AIR"/>
    <s v="TRUCK"/>
    <s v="WARSZAWA"/>
    <s v="1"/>
    <s v="42566/2015/3"/>
    <n v="54"/>
    <s v="AW16"/>
    <s v="REDWAN TEX&amp;APPARELS"/>
    <s v="AIR"/>
    <n v="1"/>
    <m/>
    <n v="955"/>
    <n v="0"/>
    <n v="0"/>
    <n v="0"/>
    <x v="0"/>
    <n v="11287"/>
    <m/>
    <x v="1"/>
    <n v="0"/>
    <n v="0"/>
    <x v="1"/>
    <x v="1"/>
  </r>
  <r>
    <s v="2016-08-11"/>
    <s v="2016-08-14"/>
    <s v="2016-08-18"/>
    <s v="2016-08-18"/>
    <n v="3"/>
    <n v="7"/>
    <s v="CHITTAGONG"/>
    <s v="FOB"/>
    <x v="1"/>
    <n v="1"/>
    <s v="AIR"/>
    <s v="TRUCK"/>
    <s v="FRANKFURT"/>
    <s v="1"/>
    <s v="43188/2015/21"/>
    <n v="54"/>
    <s v="AW16"/>
    <s v="FASHION WEAR INT'L (AGENT)"/>
    <s v="AIR"/>
    <n v="1"/>
    <m/>
    <n v="253"/>
    <n v="0"/>
    <n v="0"/>
    <n v="0"/>
    <x v="0"/>
    <n v="4506"/>
    <n v="6.84"/>
    <x v="1"/>
    <n v="3.6"/>
    <n v="3.3"/>
    <x v="1"/>
    <x v="1"/>
  </r>
  <r>
    <s v="2016-08-11"/>
    <s v="2016-08-14"/>
    <s v="2016-08-18"/>
    <s v="2016-08-18"/>
    <n v="3"/>
    <n v="7"/>
    <s v="ŁÓDŹ"/>
    <s v="DDU"/>
    <x v="1"/>
    <n v="1"/>
    <s v="AIR"/>
    <s v="TRUCK"/>
    <s v="FRANKFURT"/>
    <s v="1"/>
    <s v="43188/2015/16"/>
    <n v="54"/>
    <s v="AW16"/>
    <s v="FASHION WEAR INT'L (AGENT)"/>
    <s v="AIR"/>
    <n v="1"/>
    <m/>
    <n v="1423"/>
    <n v="0"/>
    <n v="0"/>
    <n v="0"/>
    <x v="0"/>
    <n v="33654"/>
    <n v="20.57"/>
    <x v="1"/>
    <n v="10.7"/>
    <n v="9.9"/>
    <x v="1"/>
    <x v="1"/>
  </r>
  <r>
    <s v="2016-08-11"/>
    <s v="2016-08-19"/>
    <s v="2016-08-19"/>
    <s v="2016-08-19"/>
    <n v="8"/>
    <n v="8"/>
    <s v="ISTANBUL"/>
    <s v="FCA"/>
    <x v="2"/>
    <n v="1"/>
    <m/>
    <s v="TRUCK"/>
    <s v="ŁÓDŹ"/>
    <s v="1"/>
    <s v="283/2016/4"/>
    <n v="54"/>
    <s v="AW16"/>
    <s v="KGB CORAP TEKSTIL"/>
    <s v="LCL"/>
    <m/>
    <n v="1"/>
    <n v="555"/>
    <n v="0"/>
    <n v="0"/>
    <n v="0"/>
    <x v="0"/>
    <n v="17025"/>
    <n v="16.38"/>
    <x v="4"/>
    <n v="8.5"/>
    <n v="7.9"/>
    <x v="1"/>
    <x v="1"/>
  </r>
  <r>
    <s v="2016-08-11"/>
    <s v="2016-08-23"/>
    <s v="2016-08-26"/>
    <s v="2016-08-26"/>
    <n v="12"/>
    <n v="15"/>
    <s v="ŁÓDŹ"/>
    <s v="DDU"/>
    <x v="3"/>
    <n v="0"/>
    <s v="CBHU8488758"/>
    <s v="RAILWAY"/>
    <s v="MAŁASZEWICZE"/>
    <s v="1"/>
    <s v="1037/2016/2"/>
    <n v="54"/>
    <s v="AW16"/>
    <s v="QUANZHOU CEREALS O&amp;F"/>
    <s v="FCL"/>
    <m/>
    <n v="1"/>
    <n v="862"/>
    <n v="0"/>
    <n v="1"/>
    <n v="0"/>
    <x v="2"/>
    <n v="6700"/>
    <m/>
    <x v="0"/>
    <n v="0"/>
    <n v="0"/>
    <x v="1"/>
    <x v="1"/>
  </r>
  <r>
    <s v="2016-08-11"/>
    <s v="2016-08-23"/>
    <s v="2016-08-26"/>
    <s v="2016-08-26"/>
    <n v="12"/>
    <n v="15"/>
    <s v="ŁÓDŹ"/>
    <s v="DDU"/>
    <x v="3"/>
    <n v="0"/>
    <s v="GESU4900387,GESU5147998"/>
    <s v="RAILWAY"/>
    <s v="MAŁASZEWICZE"/>
    <s v="1"/>
    <s v="577/2016/21"/>
    <n v="54"/>
    <s v="AW16"/>
    <s v="NINGBO MIAORUI"/>
    <s v="FCL"/>
    <m/>
    <n v="1"/>
    <n v="2887"/>
    <n v="0"/>
    <n v="2"/>
    <n v="0"/>
    <x v="0"/>
    <n v="53495"/>
    <n v="129.12"/>
    <x v="0"/>
    <n v="67.099999999999994"/>
    <n v="62"/>
    <x v="3"/>
    <x v="3"/>
  </r>
  <r>
    <s v="2016-08-11"/>
    <s v="2016-09-16"/>
    <s v="2016-09-27"/>
    <s v="2016-09-27"/>
    <n v="36"/>
    <n v="47"/>
    <s v="CHITTAGONG"/>
    <s v="FOB"/>
    <x v="0"/>
    <n v="1"/>
    <s v="PONU7589876"/>
    <s v="TRUCK"/>
    <s v="GDAŃSK"/>
    <s v="1"/>
    <s v="43185/2015/16"/>
    <n v="54"/>
    <s v="AW16"/>
    <s v="ASROTEX"/>
    <s v="CONSOLIDATION"/>
    <m/>
    <n v="1"/>
    <n v="1186"/>
    <n v="0"/>
    <n v="0"/>
    <n v="1"/>
    <x v="0"/>
    <n v="20499"/>
    <n v="18.22"/>
    <x v="1"/>
    <n v="9.5"/>
    <n v="8.6999999999999993"/>
    <x v="1"/>
    <x v="1"/>
  </r>
  <r>
    <s v="2016-08-11"/>
    <s v="2016-09-16"/>
    <s v="2016-09-27"/>
    <s v="2016-09-27"/>
    <n v="36"/>
    <n v="47"/>
    <s v="CHITTAGONG"/>
    <s v="FOB"/>
    <x v="0"/>
    <n v="1"/>
    <m/>
    <s v="TRUCK"/>
    <s v="GDAŃSK"/>
    <s v="1"/>
    <s v="697/2016/3"/>
    <n v="54"/>
    <s v="AW16"/>
    <s v="TEXZAM INTERNATIONAL (AGENT)"/>
    <s v="CONSOLIDATION"/>
    <m/>
    <n v="1"/>
    <n v="311"/>
    <m/>
    <m/>
    <m/>
    <x v="0"/>
    <n v="4360"/>
    <n v="7.82"/>
    <x v="1"/>
    <n v="4.0999999999999996"/>
    <n v="3.8"/>
    <x v="1"/>
    <x v="1"/>
  </r>
  <r>
    <s v="2016-08-11"/>
    <s v="2016-09-16"/>
    <s v="2016-09-27"/>
    <s v="2016-09-27"/>
    <n v="36"/>
    <n v="47"/>
    <s v="CHITTAGONG"/>
    <s v="FOB"/>
    <x v="0"/>
    <n v="1"/>
    <m/>
    <s v="TRUCK"/>
    <s v="GDAŃSK"/>
    <s v="1"/>
    <s v="734/2016/3"/>
    <n v="54"/>
    <s v="AW16"/>
    <s v="ZEMTEX EXPORT LTD"/>
    <s v="CONSOLIDATION"/>
    <m/>
    <n v="1"/>
    <n v="688"/>
    <m/>
    <m/>
    <m/>
    <x v="0"/>
    <n v="9273"/>
    <n v="33.44"/>
    <x v="1"/>
    <n v="17.399999999999999"/>
    <n v="16.100000000000001"/>
    <x v="2"/>
    <x v="2"/>
  </r>
  <r>
    <s v="2016-08-11"/>
    <s v="2016-09-16"/>
    <s v="2016-09-28"/>
    <s v="2016-09-28"/>
    <n v="36"/>
    <n v="48"/>
    <s v="CHITTAGONG"/>
    <s v="FOB"/>
    <x v="0"/>
    <n v="1"/>
    <s v="MRKU2295619"/>
    <s v="RAILWAY"/>
    <s v="GDAŃSK"/>
    <s v="1"/>
    <s v="43188/2015/24"/>
    <n v="54"/>
    <s v="AW16"/>
    <s v="FASHION WEAR INT'L (AGENT)"/>
    <s v="CONSOLIDATION"/>
    <m/>
    <n v="1"/>
    <n v="279"/>
    <n v="0"/>
    <n v="0"/>
    <n v="1"/>
    <x v="0"/>
    <n v="4437"/>
    <n v="11.41"/>
    <x v="1"/>
    <n v="5.9"/>
    <n v="5.5"/>
    <x v="1"/>
    <x v="1"/>
  </r>
  <r>
    <s v="2016-08-11"/>
    <s v="2016-09-16"/>
    <s v="2016-09-28"/>
    <s v="2016-09-28"/>
    <n v="36"/>
    <n v="48"/>
    <s v="CHITTAGONG"/>
    <s v="FOB"/>
    <x v="0"/>
    <n v="1"/>
    <m/>
    <s v="RAILWAY"/>
    <s v="GDAŃSK"/>
    <s v="1"/>
    <s v="43192/2015/19"/>
    <n v="54"/>
    <s v="AW16"/>
    <s v="INNOVATION DESIGN (AGENT)"/>
    <s v="CONSOLIDATION"/>
    <m/>
    <n v="1"/>
    <n v="914"/>
    <m/>
    <m/>
    <m/>
    <x v="0"/>
    <n v="14249"/>
    <n v="15.47"/>
    <x v="1"/>
    <n v="8"/>
    <n v="7.4"/>
    <x v="1"/>
    <x v="1"/>
  </r>
  <r>
    <s v="2016-08-11"/>
    <s v="2016-09-16"/>
    <s v="2016-09-28"/>
    <s v="2016-09-28"/>
    <n v="36"/>
    <n v="48"/>
    <s v="CHITTAGONG"/>
    <s v="FOB"/>
    <x v="0"/>
    <n v="1"/>
    <m/>
    <s v="RAILWAY"/>
    <s v="GDAŃSK"/>
    <s v="1"/>
    <s v="734/2016/9"/>
    <n v="54"/>
    <s v="AW16"/>
    <s v="ZEMTEX EXPORT LTD"/>
    <s v="CONSOLIDATION"/>
    <m/>
    <n v="1"/>
    <n v="958"/>
    <m/>
    <m/>
    <m/>
    <x v="0"/>
    <n v="14584"/>
    <n v="38.119999999999997"/>
    <x v="1"/>
    <n v="19.8"/>
    <n v="18.3"/>
    <x v="2"/>
    <x v="2"/>
  </r>
  <r>
    <s v="2016-08-12"/>
    <s v="2016-08-18"/>
    <s v="2016-08-23"/>
    <s v="2016-08-23"/>
    <n v="6"/>
    <n v="11"/>
    <s v="ŁÓDŹ"/>
    <s v="DDU"/>
    <x v="1"/>
    <n v="1"/>
    <s v="AIR"/>
    <s v="TRUCK"/>
    <s v="WARSZAWA"/>
    <s v="1"/>
    <s v="42575/2015/17"/>
    <n v="54"/>
    <s v="AW16"/>
    <s v="PADMA SATEL ARAB"/>
    <s v="AIR"/>
    <n v="1"/>
    <m/>
    <n v="790"/>
    <n v="0"/>
    <n v="0"/>
    <n v="0"/>
    <x v="0"/>
    <n v="14828"/>
    <m/>
    <x v="1"/>
    <n v="0"/>
    <n v="0"/>
    <x v="1"/>
    <x v="1"/>
  </r>
  <r>
    <s v="2016-08-12"/>
    <s v="2016-09-20"/>
    <s v="2016-09-29"/>
    <s v="2016-09-29"/>
    <n v="39"/>
    <n v="48"/>
    <s v="SHANGHAI"/>
    <s v="FOB"/>
    <x v="0"/>
    <n v="1"/>
    <s v="LCL"/>
    <m/>
    <s v="GDAŃSK"/>
    <s v="1"/>
    <s v="1071/2016/9"/>
    <n v="52"/>
    <s v="AW16"/>
    <s v="ZHENJIANG S&amp;C"/>
    <s v="LCL"/>
    <m/>
    <n v="1"/>
    <n v="264"/>
    <n v="0"/>
    <n v="0"/>
    <n v="0"/>
    <x v="0"/>
    <n v="3570"/>
    <n v="3.92"/>
    <x v="0"/>
    <n v="2"/>
    <n v="1.9"/>
    <x v="1"/>
    <x v="1"/>
  </r>
  <r>
    <s v="2016-08-13"/>
    <s v="2016-08-17"/>
    <s v="2016-09-12"/>
    <s v="2016-09-12"/>
    <n v="4"/>
    <n v="30"/>
    <s v="ŁÓDŹ"/>
    <s v="DDU"/>
    <x v="1"/>
    <n v="1"/>
    <s v="AIR"/>
    <s v="TRUCK"/>
    <s v="WARSZAWA"/>
    <s v="1"/>
    <s v="43185/2015/15"/>
    <n v="54"/>
    <s v="AW16"/>
    <s v="ASROTEX"/>
    <s v="AIR"/>
    <n v="1"/>
    <m/>
    <n v="1195"/>
    <n v="0"/>
    <n v="0"/>
    <n v="0"/>
    <x v="0"/>
    <n v="18361"/>
    <m/>
    <x v="1"/>
    <n v="0"/>
    <n v="0"/>
    <x v="1"/>
    <x v="1"/>
  </r>
  <r>
    <s v="2016-08-13"/>
    <s v="2016-08-26"/>
    <s v="2016-08-30"/>
    <s v="2016-08-30"/>
    <n v="13"/>
    <n v="17"/>
    <s v="ŁÓDŹ"/>
    <s v="DDP"/>
    <x v="3"/>
    <n v="0"/>
    <s v="LYGU4023012"/>
    <s v="RAILWAY"/>
    <s v="MAŁASZEWICZE"/>
    <s v="1"/>
    <s v="275/2016/18"/>
    <n v="54"/>
    <s v="AW16"/>
    <s v="SUMEC TEXTILE"/>
    <s v="FCL"/>
    <m/>
    <n v="1"/>
    <n v="617"/>
    <n v="0"/>
    <n v="1"/>
    <n v="0"/>
    <x v="2"/>
    <n v="5938"/>
    <m/>
    <x v="0"/>
    <n v="0"/>
    <n v="0"/>
    <x v="1"/>
    <x v="1"/>
  </r>
  <r>
    <s v="2016-08-14"/>
    <s v="2016-08-26"/>
    <s v="2016-08-31"/>
    <s v="2016-08-31"/>
    <n v="12"/>
    <n v="17"/>
    <s v="ŁÓDŹ"/>
    <s v="DDU"/>
    <x v="3"/>
    <n v="0"/>
    <s v="GESU5084689"/>
    <s v="RAILWAY"/>
    <s v="MAŁASZEWICZE"/>
    <s v="1"/>
    <s v="687/2016/6"/>
    <n v="54"/>
    <s v="AW16"/>
    <s v="ANHUI TECHNOLOGY I/E"/>
    <s v="FCL"/>
    <m/>
    <n v="1"/>
    <n v="562"/>
    <n v="0"/>
    <n v="0"/>
    <n v="1"/>
    <x v="0"/>
    <n v="4875"/>
    <m/>
    <x v="0"/>
    <n v="0"/>
    <n v="0"/>
    <x v="1"/>
    <x v="1"/>
  </r>
  <r>
    <s v="2016-08-15"/>
    <s v="2016-08-31"/>
    <s v="2016-09-12"/>
    <s v="2016-09-12"/>
    <n v="16"/>
    <n v="28"/>
    <s v="CHITTAGONG"/>
    <s v="FOB"/>
    <x v="4"/>
    <n v="1"/>
    <m/>
    <s v="TRUCK"/>
    <s v="FRANKFURT"/>
    <s v="1"/>
    <s v="7694/2016/1"/>
    <n v="54"/>
    <s v="AW16"/>
    <s v="GLARE FASHIONS LTD."/>
    <s v="FCL"/>
    <m/>
    <n v="1"/>
    <n v="532"/>
    <n v="0"/>
    <n v="0"/>
    <n v="0"/>
    <x v="0"/>
    <n v="10355"/>
    <m/>
    <x v="1"/>
    <n v="0"/>
    <n v="0"/>
    <x v="1"/>
    <x v="1"/>
  </r>
  <r>
    <s v="2016-08-15"/>
    <s v="2016-09-07"/>
    <s v="2016-09-19"/>
    <s v="2016-09-19"/>
    <n v="23"/>
    <n v="35"/>
    <s v="TUTICORIN"/>
    <s v="FOB"/>
    <x v="0"/>
    <n v="1"/>
    <s v="LCL"/>
    <s v="TRUCK"/>
    <s v="HAMBURG"/>
    <s v="1"/>
    <s v="716/2016/12"/>
    <n v="54"/>
    <s v="AW16"/>
    <s v="LICHEE APPAREL (AGENT)"/>
    <s v="LCL"/>
    <m/>
    <n v="1"/>
    <n v="426"/>
    <n v="0"/>
    <n v="0"/>
    <n v="0"/>
    <x v="0"/>
    <n v="7488"/>
    <n v="15"/>
    <x v="2"/>
    <n v="7.8"/>
    <n v="7.2"/>
    <x v="1"/>
    <x v="1"/>
  </r>
  <r>
    <s v="2016-08-15"/>
    <s v="2016-09-28"/>
    <s v="2016-10-04"/>
    <s v="2016-10-04"/>
    <n v="44"/>
    <n v="50"/>
    <s v="CHITTAGONG"/>
    <s v="FOB"/>
    <x v="0"/>
    <n v="1"/>
    <s v="CAIU8254678"/>
    <s v="RAILWAY"/>
    <s v="GDAŃSK"/>
    <s v="1"/>
    <s v="568/2016/28"/>
    <n v="54"/>
    <s v="AW16"/>
    <s v="FAIR TRADE INT'L (AGENT)"/>
    <s v="CONSOLIDATION"/>
    <m/>
    <n v="1"/>
    <n v="518"/>
    <n v="0"/>
    <n v="0"/>
    <n v="1"/>
    <x v="0"/>
    <n v="12068"/>
    <n v="36.35"/>
    <x v="1"/>
    <n v="18.899999999999999"/>
    <n v="17.399999999999999"/>
    <x v="2"/>
    <x v="2"/>
  </r>
  <r>
    <s v="2016-08-15"/>
    <s v="2016-09-28"/>
    <s v="2016-10-04"/>
    <s v="2016-10-04"/>
    <n v="44"/>
    <n v="50"/>
    <s v="CHITTAGONG"/>
    <s v="FOB"/>
    <x v="0"/>
    <n v="1"/>
    <m/>
    <s v="RAILWAY"/>
    <s v="GDAŃSK"/>
    <s v="1"/>
    <s v="574/2016/34"/>
    <n v="54"/>
    <s v="AW16"/>
    <s v="TRANSFIGURE CLOTHING (AGENT)"/>
    <s v="CONSOLIDATION"/>
    <m/>
    <n v="1"/>
    <n v="1397"/>
    <m/>
    <m/>
    <m/>
    <x v="0"/>
    <n v="21195"/>
    <n v="30.63"/>
    <x v="1"/>
    <n v="15.9"/>
    <n v="14.7"/>
    <x v="2"/>
    <x v="2"/>
  </r>
  <r>
    <s v="2016-08-15"/>
    <s v="2016-09-28"/>
    <s v="2016-10-05"/>
    <s v="2016-10-05"/>
    <n v="44"/>
    <n v="51"/>
    <s v="CHITTAGONG"/>
    <s v="FOB"/>
    <x v="0"/>
    <n v="0"/>
    <s v="BMOU4010082"/>
    <s v="RAILWAY"/>
    <s v="GDAŃSK"/>
    <s v="1"/>
    <s v="43187/2015/4"/>
    <n v="54"/>
    <s v="AW16"/>
    <s v="DAZ INTERNATIONAL (AGENT)"/>
    <s v="FCL"/>
    <m/>
    <n v="1"/>
    <n v="2208"/>
    <n v="0"/>
    <n v="1"/>
    <n v="0"/>
    <x v="2"/>
    <n v="42946"/>
    <n v="43.7"/>
    <x v="1"/>
    <n v="22.7"/>
    <n v="21"/>
    <x v="2"/>
    <x v="2"/>
  </r>
  <r>
    <s v="2016-08-16"/>
    <s v="2016-08-18"/>
    <s v="2016-08-25"/>
    <s v="2016-08-25"/>
    <n v="2"/>
    <n v="9"/>
    <s v="ŁÓDŹ"/>
    <s v="DDU"/>
    <x v="1"/>
    <n v="1"/>
    <s v="AIR"/>
    <s v="TRUCK"/>
    <s v="WARSZAWA"/>
    <s v="1"/>
    <s v="43063/2015/15"/>
    <n v="52"/>
    <s v="AW16"/>
    <s v="SUZHOU QINJIAN I/E"/>
    <s v="AIR"/>
    <n v="1"/>
    <m/>
    <n v="496"/>
    <n v="0"/>
    <n v="0"/>
    <n v="0"/>
    <x v="0"/>
    <n v="8041"/>
    <n v="9.57"/>
    <x v="0"/>
    <n v="5"/>
    <n v="4.5999999999999996"/>
    <x v="1"/>
    <x v="1"/>
  </r>
  <r>
    <s v="2016-08-16"/>
    <s v="2016-08-24"/>
    <s v="2016-08-26"/>
    <s v="2016-08-26"/>
    <n v="8"/>
    <n v="10"/>
    <s v="ŁÓDŹ"/>
    <s v="DDU"/>
    <x v="1"/>
    <n v="1"/>
    <s v="AIR"/>
    <s v="TRUCK"/>
    <s v="WARSZAWA"/>
    <s v="1"/>
    <s v="606/2016/5"/>
    <n v="54"/>
    <s v="AW16"/>
    <s v="ALEMA TEXTILE LTD."/>
    <s v="AIR"/>
    <n v="1"/>
    <m/>
    <n v="260"/>
    <n v="0"/>
    <n v="0"/>
    <n v="0"/>
    <x v="0"/>
    <n v="4903"/>
    <n v="2.5099999999999998"/>
    <x v="1"/>
    <n v="1.3"/>
    <n v="1.2"/>
    <x v="1"/>
    <x v="1"/>
  </r>
  <r>
    <s v="2016-08-16"/>
    <s v="2016-08-25"/>
    <s v="2016-08-26"/>
    <s v="2016-08-26"/>
    <n v="9"/>
    <n v="10"/>
    <s v="ŁÓDŹ"/>
    <s v="DDU"/>
    <x v="1"/>
    <n v="1"/>
    <s v="AIR"/>
    <s v="TRUCK"/>
    <s v="WARSZAWA"/>
    <s v="1"/>
    <s v="606/2016/4"/>
    <n v="54"/>
    <s v="AW16"/>
    <s v="ALEMA TEXTILE LTD."/>
    <s v="AIR"/>
    <n v="1"/>
    <m/>
    <n v="729"/>
    <n v="0"/>
    <n v="0"/>
    <n v="0"/>
    <x v="0"/>
    <n v="13916"/>
    <n v="10.73"/>
    <x v="1"/>
    <n v="5.6"/>
    <n v="5.2"/>
    <x v="1"/>
    <x v="1"/>
  </r>
  <r>
    <s v="2016-08-16"/>
    <s v="2016-09-15"/>
    <s v="2016-09-27"/>
    <s v="2016-09-27"/>
    <n v="30"/>
    <n v="42"/>
    <s v="NHAVA SHEVA"/>
    <s v="FOB"/>
    <x v="0"/>
    <n v="0"/>
    <s v="FCIU3041873"/>
    <s v="TRUCK"/>
    <s v="GDYNIA"/>
    <s v="1"/>
    <s v="688/2016/4"/>
    <n v="54"/>
    <s v="AW16"/>
    <s v="SANGOTRA FASHIONS"/>
    <s v="FCL"/>
    <m/>
    <n v="1"/>
    <n v="1201"/>
    <n v="1"/>
    <n v="0"/>
    <n v="0"/>
    <x v="1"/>
    <n v="18614"/>
    <n v="23.4"/>
    <x v="2"/>
    <n v="12.2"/>
    <n v="11.2"/>
    <x v="1"/>
    <x v="1"/>
  </r>
  <r>
    <s v="2016-08-16"/>
    <s v="2016-09-20"/>
    <s v="2016-09-29"/>
    <s v="2016-09-29"/>
    <n v="35"/>
    <n v="44"/>
    <s v="XIAMEN"/>
    <s v="FOB"/>
    <x v="0"/>
    <n v="1"/>
    <s v="LCL"/>
    <m/>
    <s v="GDYNIA"/>
    <s v="1"/>
    <s v="7533/2016/3"/>
    <n v="54"/>
    <s v="AW16"/>
    <s v="QUANZHOU HONGTU"/>
    <s v="LCL"/>
    <m/>
    <n v="1"/>
    <n v="341"/>
    <n v="0"/>
    <n v="0"/>
    <n v="0"/>
    <x v="0"/>
    <n v="4067"/>
    <n v="3.97"/>
    <x v="0"/>
    <n v="2.1"/>
    <n v="1.9"/>
    <x v="1"/>
    <x v="1"/>
  </r>
  <r>
    <s v="2016-08-17"/>
    <s v="2016-08-19"/>
    <s v="2016-08-26"/>
    <s v="2016-08-26"/>
    <n v="2"/>
    <n v="9"/>
    <s v="ŁÓDŹ"/>
    <s v="DDU"/>
    <x v="1"/>
    <n v="1"/>
    <s v="AIR"/>
    <s v="TRUCK"/>
    <s v="WARSZAWA"/>
    <s v="1"/>
    <s v="716/2016/13"/>
    <n v="54"/>
    <s v="AW16"/>
    <s v="LICHEE APPAREL (AGENT)"/>
    <s v="AIR"/>
    <n v="1"/>
    <m/>
    <n v="532"/>
    <n v="0"/>
    <n v="0"/>
    <n v="0"/>
    <x v="0"/>
    <n v="9608"/>
    <n v="10.83"/>
    <x v="2"/>
    <n v="5.6"/>
    <n v="5.2"/>
    <x v="1"/>
    <x v="1"/>
  </r>
  <r>
    <s v="2016-08-17"/>
    <s v="2016-08-20"/>
    <s v="2016-08-26"/>
    <s v="2016-08-26"/>
    <n v="3"/>
    <n v="9"/>
    <s v="ŁÓDŹ"/>
    <s v="DDU"/>
    <x v="1"/>
    <n v="1"/>
    <s v="AIR"/>
    <s v="TRUCK"/>
    <s v="WARSZAWA"/>
    <s v="1"/>
    <s v="716/2016/1"/>
    <n v="54"/>
    <s v="AW16"/>
    <s v="LICHEE APPAREL (AGENT)"/>
    <s v="AIR"/>
    <n v="1"/>
    <m/>
    <n v="573"/>
    <n v="0"/>
    <n v="0"/>
    <n v="0"/>
    <x v="0"/>
    <n v="10752"/>
    <n v="12.21"/>
    <x v="2"/>
    <n v="6.3"/>
    <n v="5.9"/>
    <x v="1"/>
    <x v="1"/>
  </r>
  <r>
    <s v="2016-08-17"/>
    <s v="2016-09-16"/>
    <s v="2016-09-22"/>
    <s v="2016-09-22"/>
    <n v="30"/>
    <n v="36"/>
    <s v="SHENZHEN"/>
    <s v="FOB"/>
    <x v="0"/>
    <n v="0"/>
    <s v="MRKU0053004,MSKU7978707"/>
    <s v="TRUCK"/>
    <s v="GDAŃSK"/>
    <s v="1"/>
    <s v="7769/2016/5"/>
    <n v="51"/>
    <s v="AW16"/>
    <s v="BEEKO"/>
    <s v="FCL"/>
    <m/>
    <n v="1"/>
    <n v="513"/>
    <n v="1"/>
    <n v="1"/>
    <n v="0"/>
    <x v="1"/>
    <n v="5994"/>
    <n v="63.58"/>
    <x v="0"/>
    <n v="33.1"/>
    <n v="30.5"/>
    <x v="0"/>
    <x v="0"/>
  </r>
  <r>
    <s v="2016-08-17"/>
    <s v="2016-10-07"/>
    <s v="2016-10-11"/>
    <s v="2016-10-11"/>
    <n v="51"/>
    <n v="55"/>
    <s v="CHITTAGONG"/>
    <s v="FOB"/>
    <x v="0"/>
    <n v="1"/>
    <s v="MRKU2421229"/>
    <s v="TRUCK"/>
    <s v="GDAŃSK"/>
    <s v="1"/>
    <s v="7056/2016/1"/>
    <n v="52"/>
    <s v="AW16"/>
    <s v="ZABER &amp; ZUABIR FABR."/>
    <s v="FCL"/>
    <m/>
    <n v="1"/>
    <n v="662"/>
    <n v="0"/>
    <n v="0"/>
    <n v="1"/>
    <x v="0"/>
    <n v="9000"/>
    <n v="34.6"/>
    <x v="1"/>
    <n v="18"/>
    <n v="16.600000000000001"/>
    <x v="2"/>
    <x v="2"/>
  </r>
  <r>
    <s v="2016-08-17"/>
    <s v="2016-10-07"/>
    <s v="2016-10-11"/>
    <s v="2016-10-11"/>
    <n v="51"/>
    <n v="55"/>
    <s v="CHITTAGONG"/>
    <s v="FOB"/>
    <x v="0"/>
    <n v="1"/>
    <s v="MRKU2421229,MRKU8392370,MSKU9869665,PONU7339250"/>
    <s v="RAILWAY"/>
    <s v="GDAŃSK"/>
    <s v="1"/>
    <s v="7056/2016/2"/>
    <n v="52"/>
    <s v="AW16"/>
    <s v="ZABER &amp; ZUABIR FABR."/>
    <s v="FCL"/>
    <m/>
    <n v="1"/>
    <n v="1652"/>
    <n v="1"/>
    <n v="0"/>
    <n v="3"/>
    <x v="1"/>
    <n v="10500"/>
    <n v="155.6"/>
    <x v="1"/>
    <n v="80.900000000000006"/>
    <n v="74.7"/>
    <x v="3"/>
    <x v="3"/>
  </r>
  <r>
    <s v="2016-08-18"/>
    <s v="2016-08-23"/>
    <s v="2016-08-29"/>
    <s v="2016-08-29"/>
    <n v="5"/>
    <n v="11"/>
    <s v="ŁÓDŹ"/>
    <s v="DDU"/>
    <x v="1"/>
    <n v="1"/>
    <s v="AIR"/>
    <s v="TRUCK"/>
    <s v="WARSZAWA"/>
    <s v="1"/>
    <s v="3706/2016/9"/>
    <n v="54"/>
    <s v="AW16"/>
    <s v="SEER GLOBAL LTD."/>
    <s v="AIR"/>
    <n v="1"/>
    <m/>
    <n v="195"/>
    <n v="0"/>
    <n v="0"/>
    <n v="0"/>
    <x v="0"/>
    <n v="3245"/>
    <m/>
    <x v="2"/>
    <n v="0"/>
    <n v="0"/>
    <x v="1"/>
    <x v="1"/>
  </r>
  <r>
    <s v="2016-08-18"/>
    <s v="2016-08-25"/>
    <s v="2016-09-02"/>
    <s v="2016-09-02"/>
    <n v="7"/>
    <n v="15"/>
    <s v="ŁÓDŹ"/>
    <s v="DDU"/>
    <x v="1"/>
    <n v="1"/>
    <s v="AIR"/>
    <s v="TRUCK"/>
    <s v="WARSZAWA"/>
    <s v="1"/>
    <s v="568/2016/25"/>
    <n v="54"/>
    <s v="AW16"/>
    <s v="FAIR TRADE INT'L (AGENT)"/>
    <s v="AIR"/>
    <n v="1"/>
    <m/>
    <n v="240"/>
    <n v="0"/>
    <n v="0"/>
    <n v="0"/>
    <x v="0"/>
    <n v="3534"/>
    <m/>
    <x v="1"/>
    <n v="0"/>
    <n v="0"/>
    <x v="1"/>
    <x v="1"/>
  </r>
  <r>
    <s v="2016-08-18"/>
    <s v="2016-08-25"/>
    <s v="2016-09-02"/>
    <s v="2016-09-02"/>
    <n v="7"/>
    <n v="15"/>
    <s v="ŁÓDŹ"/>
    <s v="DDU"/>
    <x v="1"/>
    <n v="1"/>
    <s v="AIR"/>
    <s v="TRUCK"/>
    <s v="WARSZAWA"/>
    <s v="1"/>
    <s v="568/2016/4"/>
    <n v="54"/>
    <s v="AW16"/>
    <s v="FAIR TRADE INT'L (AGENT)"/>
    <s v="AIR"/>
    <n v="1"/>
    <m/>
    <n v="503"/>
    <n v="0"/>
    <n v="0"/>
    <n v="0"/>
    <x v="0"/>
    <n v="7888"/>
    <n v="11"/>
    <x v="1"/>
    <n v="5.7"/>
    <n v="5.3"/>
    <x v="1"/>
    <x v="1"/>
  </r>
  <r>
    <s v="2016-08-18"/>
    <s v="2016-08-28"/>
    <s v="2016-08-31"/>
    <s v="2016-08-31"/>
    <n v="10"/>
    <n v="13"/>
    <s v="ŁÓDŹ"/>
    <s v="DDU"/>
    <x v="1"/>
    <n v="1"/>
    <s v="AIR"/>
    <s v="TRUCK"/>
    <s v="WARSZAWA"/>
    <s v="1"/>
    <s v="42575/2015/16"/>
    <n v="54"/>
    <s v="AW16"/>
    <s v="PADMA SATEL ARAB"/>
    <s v="AIR"/>
    <n v="1"/>
    <m/>
    <n v="241"/>
    <n v="0"/>
    <n v="0"/>
    <n v="0"/>
    <x v="0"/>
    <n v="5721"/>
    <n v="12.86"/>
    <x v="1"/>
    <n v="6.7"/>
    <n v="6.2"/>
    <x v="1"/>
    <x v="1"/>
  </r>
  <r>
    <s v="2016-08-18"/>
    <s v="2016-09-01"/>
    <s v="2016-09-05"/>
    <s v="2016-09-05"/>
    <n v="14"/>
    <n v="18"/>
    <s v="ŁÓDŹ"/>
    <s v="DDU"/>
    <x v="3"/>
    <n v="0"/>
    <s v="ARDU5010877,ARDU5010882,ARDU5010898"/>
    <s v="RAILWAY"/>
    <s v="MAŁASZEWICZE"/>
    <s v="1"/>
    <s v="62103/AW16/4"/>
    <n v="52"/>
    <s v="AW16"/>
    <s v="NINGBO MIAORUI"/>
    <s v="FCL"/>
    <m/>
    <n v="1"/>
    <n v="4056"/>
    <n v="0"/>
    <n v="3"/>
    <n v="0"/>
    <x v="0"/>
    <n v="63798"/>
    <n v="166.27"/>
    <x v="0"/>
    <n v="86.5"/>
    <n v="79.8"/>
    <x v="3"/>
    <x v="3"/>
  </r>
  <r>
    <s v="2016-08-19"/>
    <s v="2016-08-25"/>
    <s v="2016-08-30"/>
    <s v="2016-08-30"/>
    <n v="6"/>
    <n v="11"/>
    <s v="ŁÓDŹ"/>
    <s v="DDU"/>
    <x v="1"/>
    <n v="1"/>
    <s v="AIR"/>
    <s v="TRUCK"/>
    <s v="WARSZAWA"/>
    <s v="1"/>
    <s v="42575/2015/18"/>
    <n v="54"/>
    <s v="AW16"/>
    <s v="PADMA SATEL ARAB"/>
    <s v="AIR"/>
    <n v="1"/>
    <m/>
    <n v="760"/>
    <n v="0"/>
    <n v="0"/>
    <n v="0"/>
    <x v="0"/>
    <n v="9734"/>
    <n v="22.27"/>
    <x v="1"/>
    <n v="11.6"/>
    <n v="10.7"/>
    <x v="1"/>
    <x v="1"/>
  </r>
  <r>
    <s v="2016-08-19"/>
    <s v="2016-09-23"/>
    <s v="2016-09-29"/>
    <s v="2016-09-29"/>
    <n v="35"/>
    <n v="41"/>
    <s v="NINGBO"/>
    <s v="FOB"/>
    <x v="0"/>
    <n v="0"/>
    <s v="MSKU0632461"/>
    <s v="RAILWAY"/>
    <s v="GDAŃSK"/>
    <s v="1"/>
    <s v="577/2016/22"/>
    <n v="54"/>
    <s v="AW16"/>
    <s v="NINGBO MIAORUI"/>
    <s v="FCL"/>
    <m/>
    <n v="1"/>
    <n v="1629"/>
    <n v="0"/>
    <n v="0"/>
    <n v="1"/>
    <x v="0"/>
    <n v="31117"/>
    <n v="62.35"/>
    <x v="0"/>
    <n v="32.4"/>
    <n v="29.9"/>
    <x v="0"/>
    <x v="0"/>
  </r>
  <r>
    <s v="2016-08-19"/>
    <s v="2016-09-28"/>
    <s v="2016-10-04"/>
    <s v="2016-10-04"/>
    <n v="40"/>
    <n v="46"/>
    <s v="SHANGHAI"/>
    <s v="FOB"/>
    <x v="0"/>
    <n v="0"/>
    <s v="HLXU3325892,TCLU4155436"/>
    <s v="RAILWAY"/>
    <s v="GDAŃSK"/>
    <s v="1"/>
    <s v="275/2016/19"/>
    <n v="54"/>
    <s v="AW16"/>
    <s v="SUMEC TEXTILE"/>
    <s v="FCL"/>
    <m/>
    <n v="1"/>
    <n v="731"/>
    <n v="1"/>
    <n v="1"/>
    <n v="0"/>
    <x v="1"/>
    <n v="8032"/>
    <n v="68.97"/>
    <x v="0"/>
    <n v="35.9"/>
    <n v="33.1"/>
    <x v="0"/>
    <x v="0"/>
  </r>
  <r>
    <s v="2016-08-19"/>
    <s v="2016-09-28"/>
    <s v="2016-10-04"/>
    <s v="2016-10-04"/>
    <n v="40"/>
    <n v="46"/>
    <s v="SHANGHAI"/>
    <s v="FOB"/>
    <x v="0"/>
    <n v="1"/>
    <s v="GESU1211912"/>
    <s v="RAILWAY"/>
    <s v="GDAŃSK"/>
    <s v="1"/>
    <s v="1071/2016/8"/>
    <n v="52"/>
    <s v="AW16"/>
    <s v="ZHENJIANG S&amp;C"/>
    <s v="CONSOLIDATION"/>
    <m/>
    <n v="1"/>
    <n v="234"/>
    <n v="1"/>
    <n v="0"/>
    <n v="0"/>
    <x v="1"/>
    <n v="3520"/>
    <n v="2.25"/>
    <x v="0"/>
    <n v="1.2"/>
    <n v="1.1000000000000001"/>
    <x v="1"/>
    <x v="1"/>
  </r>
  <r>
    <s v="2016-08-19"/>
    <s v="2016-09-28"/>
    <s v="2016-10-04"/>
    <s v="2016-10-04"/>
    <n v="40"/>
    <n v="46"/>
    <s v="SHANGHAI"/>
    <s v="FOB"/>
    <x v="0"/>
    <n v="1"/>
    <m/>
    <s v="RAILWAY"/>
    <s v="GDAŃSK"/>
    <s v="1"/>
    <s v="1799/2016/4"/>
    <n v="52"/>
    <s v="AW16"/>
    <s v="HAILI ACCESSORIES"/>
    <s v="CONSOLIDATION"/>
    <m/>
    <n v="1"/>
    <n v="34"/>
    <m/>
    <m/>
    <m/>
    <x v="0"/>
    <n v="4000"/>
    <n v="2.4500000000000002"/>
    <x v="0"/>
    <n v="1.3"/>
    <n v="1.2"/>
    <x v="1"/>
    <x v="1"/>
  </r>
  <r>
    <s v="2016-08-19"/>
    <s v="2016-09-28"/>
    <s v="2016-10-04"/>
    <s v="2016-10-04"/>
    <n v="40"/>
    <n v="46"/>
    <s v="SHANGHAI"/>
    <s v="FOB"/>
    <x v="0"/>
    <n v="1"/>
    <m/>
    <s v="RAILWAY"/>
    <s v="GDAŃSK"/>
    <s v="1"/>
    <s v="578/2016/3"/>
    <n v="54"/>
    <s v="AW16"/>
    <s v="JOC GREAT WALL CORP."/>
    <s v="CONSOLIDATION"/>
    <m/>
    <n v="1"/>
    <n v="306"/>
    <m/>
    <m/>
    <m/>
    <x v="0"/>
    <n v="21600"/>
    <n v="24.38"/>
    <x v="0"/>
    <n v="12.7"/>
    <n v="11.7"/>
    <x v="1"/>
    <x v="1"/>
  </r>
  <r>
    <s v="2016-08-20"/>
    <s v="2016-08-23"/>
    <s v="2016-09-29"/>
    <s v="2016-09-29"/>
    <n v="3"/>
    <n v="40"/>
    <s v="ŁÓDŹ"/>
    <s v="DDU"/>
    <x v="1"/>
    <n v="1"/>
    <s v="AIR"/>
    <s v="TRUCK"/>
    <s v="FRANKFURT"/>
    <s v="1"/>
    <s v="43188/2015/20"/>
    <n v="54"/>
    <s v="AW16"/>
    <s v="FASHION WEAR INT'L (AGENT)"/>
    <s v="AIR"/>
    <n v="1"/>
    <m/>
    <n v="1248"/>
    <n v="0"/>
    <n v="0"/>
    <n v="0"/>
    <x v="0"/>
    <n v="24913"/>
    <n v="17.21"/>
    <x v="1"/>
    <n v="8.9"/>
    <n v="8.3000000000000007"/>
    <x v="1"/>
    <x v="1"/>
  </r>
  <r>
    <s v="2016-08-20"/>
    <s v="2016-08-29"/>
    <s v="2016-08-29"/>
    <s v="2016-08-29"/>
    <n v="9"/>
    <n v="9"/>
    <s v="ISTANBUL"/>
    <s v="FCA"/>
    <x v="2"/>
    <n v="1"/>
    <m/>
    <s v="TRUCK"/>
    <s v="ŁÓDŹ"/>
    <s v="1"/>
    <s v="2175/2016/2"/>
    <n v="54"/>
    <s v="AW16"/>
    <s v="FATIH TEKSTIL SANAYI"/>
    <s v="LCL"/>
    <m/>
    <n v="1"/>
    <n v="380"/>
    <n v="0"/>
    <n v="0"/>
    <n v="0"/>
    <x v="0"/>
    <n v="34920"/>
    <n v="27.36"/>
    <x v="4"/>
    <n v="14.2"/>
    <n v="13.1"/>
    <x v="2"/>
    <x v="1"/>
  </r>
  <r>
    <s v="2016-08-20"/>
    <s v="2016-09-28"/>
    <s v="2016-10-05"/>
    <s v="2016-10-05"/>
    <n v="39"/>
    <n v="46"/>
    <s v="NINGBO"/>
    <s v="FOB"/>
    <x v="0"/>
    <n v="0"/>
    <s v="HLXU4320215,HLXU5237893"/>
    <s v="RAILWAY"/>
    <s v="GDAŃSK"/>
    <s v="1"/>
    <s v="707/2016/3"/>
    <n v="54"/>
    <s v="AW16"/>
    <s v="SHAOXING GOLDEN WAVE"/>
    <s v="FCL"/>
    <m/>
    <n v="1"/>
    <n v="3330"/>
    <n v="0"/>
    <n v="2"/>
    <n v="0"/>
    <x v="0"/>
    <n v="54917"/>
    <n v="106.46"/>
    <x v="0"/>
    <n v="55.4"/>
    <n v="51.1"/>
    <x v="3"/>
    <x v="0"/>
  </r>
  <r>
    <s v="2016-08-21"/>
    <s v="2016-10-07"/>
    <s v="2016-10-10"/>
    <s v="2016-10-10"/>
    <n v="47"/>
    <n v="50"/>
    <s v="CHITTAGONG"/>
    <s v="FOB"/>
    <x v="0"/>
    <n v="0"/>
    <s v="MSKU9972056"/>
    <s v="TRUCK"/>
    <s v="GDAŃSK"/>
    <s v="1"/>
    <s v="568/2016/7"/>
    <n v="54"/>
    <s v="AW16"/>
    <s v="FAIR TRADE INT'L (AGENT)"/>
    <s v="FCL"/>
    <m/>
    <n v="1"/>
    <n v="1193"/>
    <n v="0"/>
    <n v="0"/>
    <n v="1"/>
    <x v="0"/>
    <n v="25036"/>
    <n v="69.86"/>
    <x v="1"/>
    <n v="36.299999999999997"/>
    <n v="33.5"/>
    <x v="0"/>
    <x v="0"/>
  </r>
  <r>
    <s v="2016-08-21"/>
    <s v="2016-10-07"/>
    <s v="2016-10-12"/>
    <s v="2016-10-12"/>
    <n v="47"/>
    <n v="52"/>
    <s v="CHITTAGONG"/>
    <s v="FOB"/>
    <x v="0"/>
    <n v="1"/>
    <s v="PONU8080332"/>
    <s v="RAILWAY"/>
    <s v="GDAŃSK"/>
    <s v="1"/>
    <s v="43189/2015/14"/>
    <n v="54"/>
    <s v="AW16"/>
    <s v="SAILOR MOON CLOTHING LTD (AGENT)"/>
    <s v="CONSOLIDATION"/>
    <m/>
    <n v="1"/>
    <n v="534"/>
    <n v="0"/>
    <n v="0"/>
    <n v="1"/>
    <x v="0"/>
    <n v="5837"/>
    <n v="12.46"/>
    <x v="1"/>
    <n v="6.5"/>
    <n v="6"/>
    <x v="1"/>
    <x v="1"/>
  </r>
  <r>
    <s v="2016-08-21"/>
    <s v="2016-10-07"/>
    <s v="2016-10-12"/>
    <s v="2016-10-12"/>
    <n v="47"/>
    <n v="52"/>
    <s v="CHITTAGONG"/>
    <s v="FOB"/>
    <x v="0"/>
    <n v="1"/>
    <m/>
    <s v="RAILWAY"/>
    <s v="GDAŃSK"/>
    <s v="1"/>
    <s v="571/2016/14"/>
    <n v="54"/>
    <s v="AW16"/>
    <s v="FASHIONTEX (AGENT)"/>
    <s v="CONSOLIDATION"/>
    <m/>
    <n v="1"/>
    <n v="1393"/>
    <m/>
    <m/>
    <m/>
    <x v="0"/>
    <n v="20339"/>
    <n v="30.81"/>
    <x v="1"/>
    <n v="16"/>
    <n v="14.8"/>
    <x v="2"/>
    <x v="2"/>
  </r>
  <r>
    <s v="2016-08-21"/>
    <s v="2016-10-07"/>
    <s v="2016-10-12"/>
    <s v="2016-10-12"/>
    <n v="47"/>
    <n v="52"/>
    <s v="CHITTAGONG"/>
    <s v="FOB"/>
    <x v="0"/>
    <n v="1"/>
    <m/>
    <s v="RAILWAY"/>
    <s v="GDAŃSK"/>
    <s v="1"/>
    <s v="574/2016/5"/>
    <n v="54"/>
    <s v="AW16"/>
    <s v="TRANSFIGURE CLOTHING (AGENT)"/>
    <s v="CONSOLIDATION"/>
    <m/>
    <n v="1"/>
    <n v="1254"/>
    <m/>
    <m/>
    <m/>
    <x v="0"/>
    <n v="24269"/>
    <n v="23.51"/>
    <x v="1"/>
    <n v="12.2"/>
    <n v="11.3"/>
    <x v="1"/>
    <x v="1"/>
  </r>
  <r>
    <s v="2016-08-23"/>
    <s v="2016-08-29"/>
    <s v="2016-09-15"/>
    <s v="2016-09-15"/>
    <n v="6"/>
    <n v="23"/>
    <s v="ŁÓDŹ"/>
    <s v="DDU"/>
    <x v="4"/>
    <n v="1"/>
    <s v="AIR"/>
    <s v="TRUCK"/>
    <s v="FRANKFURT"/>
    <s v="1"/>
    <s v="43185/2015/19"/>
    <n v="54"/>
    <s v="AW16"/>
    <s v="ASROTEX"/>
    <s v="AIR"/>
    <n v="1"/>
    <m/>
    <n v="1370"/>
    <n v="0"/>
    <n v="0"/>
    <n v="0"/>
    <x v="0"/>
    <n v="23434"/>
    <n v="22.61"/>
    <x v="1"/>
    <n v="11.8"/>
    <n v="10.9"/>
    <x v="1"/>
    <x v="1"/>
  </r>
  <r>
    <s v="2016-08-23"/>
    <s v="2016-08-29"/>
    <s v="2016-09-15"/>
    <s v="2016-09-15"/>
    <n v="6"/>
    <n v="23"/>
    <s v="ŁÓDŹ"/>
    <s v="DDU"/>
    <x v="4"/>
    <n v="1"/>
    <s v="AIR"/>
    <s v="TRUCK"/>
    <s v="FRANKFURT"/>
    <s v="1"/>
    <s v="43185/2015/2"/>
    <n v="54"/>
    <s v="AW16"/>
    <s v="ASROTEX"/>
    <s v="AIR"/>
    <n v="1"/>
    <m/>
    <n v="728"/>
    <n v="0"/>
    <n v="0"/>
    <n v="0"/>
    <x v="0"/>
    <n v="11650"/>
    <n v="17.27"/>
    <x v="1"/>
    <n v="9"/>
    <n v="8.3000000000000007"/>
    <x v="1"/>
    <x v="1"/>
  </r>
  <r>
    <s v="2016-08-23"/>
    <s v="2016-09-03"/>
    <s v="2016-09-06"/>
    <s v="2016-09-06"/>
    <n v="11"/>
    <n v="14"/>
    <s v="ŁÓDŹ"/>
    <s v="DDU"/>
    <x v="3"/>
    <n v="0"/>
    <s v="CICU9880201"/>
    <s v="RAILWAY"/>
    <s v="MAŁASZEWICZE"/>
    <s v="1"/>
    <s v="275/2016/20"/>
    <n v="54"/>
    <s v="AW16"/>
    <s v="SUMEC TEXTILE"/>
    <s v="FCL"/>
    <m/>
    <n v="1"/>
    <n v="968"/>
    <n v="0"/>
    <n v="1"/>
    <n v="0"/>
    <x v="2"/>
    <n v="9815"/>
    <m/>
    <x v="0"/>
    <n v="0"/>
    <n v="0"/>
    <x v="1"/>
    <x v="1"/>
  </r>
  <r>
    <s v="2016-08-25"/>
    <s v="2016-08-27"/>
    <s v="2016-09-06"/>
    <s v="2016-09-06"/>
    <n v="2"/>
    <n v="12"/>
    <s v="ŁÓDŹ"/>
    <s v="DDU"/>
    <x v="1"/>
    <n v="1"/>
    <s v="AIR"/>
    <s v="TRUCK"/>
    <s v="WARSZAWA"/>
    <s v="1"/>
    <s v="3706/2016/1"/>
    <n v="54"/>
    <s v="AW16"/>
    <s v="SEER GLOBAL LTD."/>
    <s v="AIR"/>
    <n v="1"/>
    <m/>
    <n v="248"/>
    <n v="0"/>
    <n v="0"/>
    <n v="0"/>
    <x v="0"/>
    <n v="4090"/>
    <m/>
    <x v="2"/>
    <n v="0"/>
    <n v="0"/>
    <x v="1"/>
    <x v="1"/>
  </r>
  <r>
    <s v="2016-08-25"/>
    <s v="2016-09-02"/>
    <s v="2016-09-05"/>
    <s v="2016-09-05"/>
    <n v="8"/>
    <n v="11"/>
    <s v="ŁÓDŹ"/>
    <s v="DDU"/>
    <x v="1"/>
    <n v="1"/>
    <s v="AIR"/>
    <s v="TRUCK"/>
    <s v="FRANKFURT"/>
    <s v="1"/>
    <s v="574/2016/4"/>
    <n v="54"/>
    <s v="AW16"/>
    <s v="TRANSFIGURE CLOTHING (AGENT)"/>
    <s v="AIR"/>
    <n v="1"/>
    <m/>
    <n v="547"/>
    <n v="0"/>
    <n v="0"/>
    <n v="0"/>
    <x v="0"/>
    <n v="9063"/>
    <m/>
    <x v="1"/>
    <n v="0"/>
    <n v="0"/>
    <x v="1"/>
    <x v="1"/>
  </r>
  <r>
    <s v="2016-08-25"/>
    <s v="2016-09-06"/>
    <s v="2016-09-09"/>
    <s v="2016-09-09"/>
    <n v="12"/>
    <n v="15"/>
    <s v="ŁÓDŹ"/>
    <s v="DDU"/>
    <x v="3"/>
    <n v="0"/>
    <s v="CICU9913049"/>
    <s v="RAILWAY"/>
    <s v="MAŁASZEWICZE"/>
    <s v="1"/>
    <s v="275/2016/4"/>
    <n v="54"/>
    <s v="AW16"/>
    <s v="SUMEC TEXTILE"/>
    <s v="FCL"/>
    <m/>
    <n v="1"/>
    <n v="465"/>
    <n v="1"/>
    <n v="0"/>
    <n v="0"/>
    <x v="1"/>
    <n v="4736"/>
    <m/>
    <x v="0"/>
    <n v="0"/>
    <n v="0"/>
    <x v="1"/>
    <x v="1"/>
  </r>
  <r>
    <s v="2016-08-25"/>
    <s v="2016-09-08"/>
    <s v="2016-09-12"/>
    <s v="2016-09-12"/>
    <n v="14"/>
    <n v="18"/>
    <s v="ŁÓDŹ"/>
    <s v="DDU"/>
    <x v="3"/>
    <n v="1"/>
    <s v="WSCU9013176"/>
    <s v="RAILWAY"/>
    <s v="MAŁASZEWICZE"/>
    <s v="1"/>
    <s v="2581/2016/3"/>
    <n v="52"/>
    <s v="AW16"/>
    <s v="XIAMEN KINGLAND"/>
    <s v="CONSOLIDATION"/>
    <m/>
    <n v="1"/>
    <n v="234"/>
    <n v="0"/>
    <n v="1"/>
    <n v="0"/>
    <x v="2"/>
    <n v="1832"/>
    <m/>
    <x v="0"/>
    <n v="0"/>
    <n v="0"/>
    <x v="1"/>
    <x v="1"/>
  </r>
  <r>
    <s v="2016-08-25"/>
    <s v="2016-09-08"/>
    <s v="2016-09-12"/>
    <s v="2016-09-12"/>
    <n v="14"/>
    <n v="18"/>
    <s v="ŁÓDŹ"/>
    <s v="DDU"/>
    <x v="3"/>
    <n v="1"/>
    <m/>
    <s v="RAILWAY"/>
    <s v="MAŁASZEWICZE"/>
    <s v="1"/>
    <s v="278/2016/12"/>
    <n v="54"/>
    <s v="AW16"/>
    <s v="XIAMEN KINGLAND"/>
    <s v="CONSOLIDATION"/>
    <m/>
    <n v="1"/>
    <n v="1495"/>
    <m/>
    <m/>
    <m/>
    <x v="0"/>
    <n v="23215"/>
    <m/>
    <x v="0"/>
    <n v="0"/>
    <n v="0"/>
    <x v="1"/>
    <x v="1"/>
  </r>
  <r>
    <s v="2016-08-25"/>
    <s v="2016-10-14"/>
    <s v="2016-10-20"/>
    <s v="2016-10-20"/>
    <n v="50"/>
    <n v="56"/>
    <s v="CHITTAGONG"/>
    <s v="FOB"/>
    <x v="0"/>
    <n v="1"/>
    <s v="MRKU0403674"/>
    <s v="RAILWAY"/>
    <s v="GDYNIA"/>
    <s v="1"/>
    <s v="13227/2016/2"/>
    <n v="54"/>
    <s v="AW16"/>
    <s v="COTTON ZONE LTD."/>
    <s v="CONSOLIDATION"/>
    <m/>
    <n v="1"/>
    <n v="265"/>
    <n v="0"/>
    <n v="1"/>
    <n v="0"/>
    <x v="2"/>
    <n v="4609"/>
    <n v="3.29"/>
    <x v="1"/>
    <n v="1.7"/>
    <n v="1.6"/>
    <x v="1"/>
    <x v="1"/>
  </r>
  <r>
    <s v="2016-08-25"/>
    <s v="2016-10-14"/>
    <s v="2016-10-20"/>
    <s v="2016-10-20"/>
    <n v="50"/>
    <n v="56"/>
    <s v="CHITTAGONG"/>
    <s v="FOB"/>
    <x v="0"/>
    <n v="1"/>
    <m/>
    <s v="RAILWAY"/>
    <s v="GDYNIA"/>
    <s v="1"/>
    <s v="43189/2015/15"/>
    <n v="54"/>
    <s v="AW16"/>
    <s v="SAILOR MOON CLOTHING LTD (AGENT)"/>
    <s v="CONSOLIDATION"/>
    <m/>
    <n v="1"/>
    <n v="968"/>
    <m/>
    <m/>
    <m/>
    <x v="0"/>
    <n v="11942"/>
    <n v="28.34"/>
    <x v="1"/>
    <n v="14.7"/>
    <n v="13.6"/>
    <x v="2"/>
    <x v="1"/>
  </r>
  <r>
    <s v="2016-08-25"/>
    <s v="2016-10-14"/>
    <s v="2016-10-20"/>
    <s v="2016-10-20"/>
    <n v="50"/>
    <n v="56"/>
    <s v="CHITTAGONG"/>
    <s v="FOB"/>
    <x v="0"/>
    <n v="1"/>
    <m/>
    <s v="RAILWAY"/>
    <s v="GDYNIA"/>
    <s v="1"/>
    <s v="571/2016/15"/>
    <n v="54"/>
    <s v="AW16"/>
    <s v="FASHIONTEX (AGENT)"/>
    <s v="CONSOLIDATION"/>
    <m/>
    <n v="1"/>
    <n v="255"/>
    <m/>
    <m/>
    <m/>
    <x v="0"/>
    <n v="4011"/>
    <n v="4.05"/>
    <x v="1"/>
    <n v="2.1"/>
    <n v="1.9"/>
    <x v="1"/>
    <x v="1"/>
  </r>
  <r>
    <s v="2016-08-25"/>
    <s v="2016-10-14"/>
    <s v="2016-10-20"/>
    <s v="2016-10-20"/>
    <n v="50"/>
    <n v="56"/>
    <s v="CHITTAGONG"/>
    <s v="FOB"/>
    <x v="0"/>
    <n v="1"/>
    <m/>
    <s v="RAILWAY"/>
    <s v="GDYNIA"/>
    <s v="1"/>
    <s v="697/2016/25"/>
    <n v="54"/>
    <s v="AW16"/>
    <s v="TEXZAM INTERNATIONAL (AGENT)"/>
    <s v="CONSOLIDATION"/>
    <m/>
    <n v="1"/>
    <n v="603"/>
    <m/>
    <m/>
    <m/>
    <x v="0"/>
    <n v="8362"/>
    <n v="12.97"/>
    <x v="1"/>
    <n v="6.7"/>
    <n v="6.2"/>
    <x v="1"/>
    <x v="1"/>
  </r>
  <r>
    <s v="2016-08-25"/>
    <s v="2016-10-14"/>
    <s v="2016-10-20"/>
    <s v="2016-10-20"/>
    <n v="50"/>
    <n v="56"/>
    <s v="CHITTAGONG"/>
    <s v="FOB"/>
    <x v="0"/>
    <n v="1"/>
    <m/>
    <s v="RAILWAY"/>
    <s v="GDYNIA"/>
    <s v="1"/>
    <s v="697/2016/4"/>
    <n v="54"/>
    <s v="AW16"/>
    <s v="TEXZAM INTERNATIONAL (AGENT)"/>
    <s v="CONSOLIDATION"/>
    <m/>
    <n v="1"/>
    <n v="298"/>
    <m/>
    <m/>
    <m/>
    <x v="0"/>
    <n v="4024"/>
    <n v="8.43"/>
    <x v="1"/>
    <n v="4.4000000000000004"/>
    <n v="4"/>
    <x v="1"/>
    <x v="1"/>
  </r>
  <r>
    <s v="2016-08-26"/>
    <s v="2016-08-28"/>
    <s v="2016-08-31"/>
    <s v="2016-08-31"/>
    <n v="2"/>
    <n v="5"/>
    <s v="ŁÓDŹ"/>
    <s v="DDU"/>
    <x v="1"/>
    <n v="1"/>
    <s v="AIR"/>
    <s v="TRUCK"/>
    <s v="WARSZAWA"/>
    <s v="1"/>
    <s v="577/2016/3"/>
    <n v="54"/>
    <s v="AW16"/>
    <s v="NINGBO MIAORUI"/>
    <s v="AIR"/>
    <n v="1"/>
    <m/>
    <n v="504"/>
    <n v="0"/>
    <n v="0"/>
    <n v="0"/>
    <x v="0"/>
    <n v="8090"/>
    <n v="11.89"/>
    <x v="0"/>
    <n v="6.2"/>
    <n v="5.7"/>
    <x v="1"/>
    <x v="1"/>
  </r>
  <r>
    <s v="2016-08-26"/>
    <s v="2016-09-30"/>
    <s v="2016-10-06"/>
    <s v="2016-10-06"/>
    <n v="35"/>
    <n v="41"/>
    <s v="NINGBO"/>
    <s v="FOB"/>
    <x v="0"/>
    <n v="0"/>
    <s v="MRKU0181330,MRKU1023010,MSKU6356550"/>
    <s v="RAILWAY"/>
    <s v="GDAŃSK"/>
    <s v="1"/>
    <s v="577/2016/5"/>
    <n v="54"/>
    <s v="AW16"/>
    <s v="NINGBO MIAORUI"/>
    <s v="FCL"/>
    <m/>
    <n v="1"/>
    <n v="3407"/>
    <n v="0"/>
    <n v="3"/>
    <n v="0"/>
    <x v="0"/>
    <n v="57354"/>
    <n v="135.11000000000001"/>
    <x v="0"/>
    <n v="70.3"/>
    <n v="64.900000000000006"/>
    <x v="3"/>
    <x v="3"/>
  </r>
  <r>
    <s v="2016-08-26"/>
    <s v="2016-09-30"/>
    <s v="2016-10-07"/>
    <s v="2016-10-07"/>
    <n v="35"/>
    <n v="42"/>
    <s v="NINGBO"/>
    <s v="FOB"/>
    <x v="0"/>
    <n v="1"/>
    <s v="LCL"/>
    <s v="TRUCK"/>
    <s v="GDAŃSK"/>
    <s v="1"/>
    <s v="3520/2016/3"/>
    <n v="54"/>
    <s v="AW16"/>
    <s v="NINGBO YINZHOU VANDK"/>
    <s v="LCL"/>
    <m/>
    <n v="1"/>
    <n v="299"/>
    <n v="0"/>
    <n v="0"/>
    <n v="0"/>
    <x v="0"/>
    <n v="3809"/>
    <n v="6.04"/>
    <x v="0"/>
    <n v="3.1"/>
    <n v="2.9"/>
    <x v="1"/>
    <x v="1"/>
  </r>
  <r>
    <s v="2016-08-26"/>
    <s v="2016-10-08"/>
    <s v="2016-10-13"/>
    <s v="2016-10-13"/>
    <n v="43"/>
    <n v="48"/>
    <s v="SHANGHAI"/>
    <s v="FOB"/>
    <x v="0"/>
    <n v="0"/>
    <s v="TCLU4145145"/>
    <s v="TRUCK"/>
    <s v="GDAŃSK"/>
    <s v="1"/>
    <s v="8343/2016/5"/>
    <n v="51"/>
    <s v="AW16"/>
    <s v="ANHUI TECHNOLOGY I/E"/>
    <s v="FCL"/>
    <m/>
    <n v="1"/>
    <n v="1093"/>
    <n v="0"/>
    <n v="1"/>
    <n v="0"/>
    <x v="2"/>
    <n v="12080"/>
    <n v="35.409999999999997"/>
    <x v="0"/>
    <n v="18.399999999999999"/>
    <n v="17"/>
    <x v="2"/>
    <x v="2"/>
  </r>
  <r>
    <s v="2016-08-27"/>
    <s v="2016-09-07"/>
    <s v="2016-09-13"/>
    <s v="2016-09-13"/>
    <n v="11"/>
    <n v="17"/>
    <s v="ŁÓDŹ"/>
    <s v="DDU"/>
    <x v="3"/>
    <n v="0"/>
    <s v="WSCU8626044"/>
    <s v="RAILWAY"/>
    <s v="MAŁASZEWICZE"/>
    <s v="1"/>
    <s v="1037/2016/3"/>
    <n v="54"/>
    <s v="AW16"/>
    <s v="QUANZHOU CEREALS O&amp;F"/>
    <s v="FCL"/>
    <m/>
    <n v="1"/>
    <n v="2621"/>
    <n v="0"/>
    <n v="1"/>
    <n v="0"/>
    <x v="2"/>
    <n v="43465"/>
    <m/>
    <x v="0"/>
    <n v="0"/>
    <n v="0"/>
    <x v="1"/>
    <x v="1"/>
  </r>
  <r>
    <s v="2016-08-28"/>
    <s v="2016-09-02"/>
    <s v="2016-09-08"/>
    <s v="2016-09-08"/>
    <n v="5"/>
    <n v="11"/>
    <s v="ŁÓDŹ"/>
    <s v="DDU"/>
    <x v="1"/>
    <n v="1"/>
    <s v="AIR"/>
    <s v="TRUCK"/>
    <s v="WARSZAWA"/>
    <s v="1"/>
    <s v="1019/2016/3"/>
    <n v="54"/>
    <s v="AW16"/>
    <s v="TEX FASHION GLOBAL (AGENT)"/>
    <s v="AIR"/>
    <n v="1"/>
    <m/>
    <n v="449"/>
    <n v="0"/>
    <n v="0"/>
    <n v="0"/>
    <x v="0"/>
    <n v="5335"/>
    <m/>
    <x v="1"/>
    <n v="0"/>
    <n v="0"/>
    <x v="1"/>
    <x v="1"/>
  </r>
  <r>
    <s v="2016-08-30"/>
    <s v="2016-09-07"/>
    <s v="2016-09-09"/>
    <s v="2016-09-09"/>
    <n v="8"/>
    <n v="10"/>
    <s v="ŁÓDŹ"/>
    <s v="DDU"/>
    <x v="1"/>
    <n v="1"/>
    <s v="AIR"/>
    <s v="TRUCK"/>
    <s v="WARSZAWA"/>
    <s v="1"/>
    <s v="42575/2015/19"/>
    <n v="54"/>
    <s v="AW16"/>
    <s v="PADMA SATEL ARAB"/>
    <s v="AIR"/>
    <n v="1"/>
    <m/>
    <n v="542"/>
    <n v="0"/>
    <n v="0"/>
    <n v="0"/>
    <x v="0"/>
    <n v="6478"/>
    <m/>
    <x v="1"/>
    <n v="0"/>
    <n v="0"/>
    <x v="1"/>
    <x v="1"/>
  </r>
  <r>
    <s v="2016-08-30"/>
    <s v="2016-09-07"/>
    <s v="2016-09-27"/>
    <s v="2016-09-27"/>
    <n v="8"/>
    <n v="28"/>
    <s v="ŁÓDŹ"/>
    <s v="DDU"/>
    <x v="4"/>
    <n v="1"/>
    <s v="AIR"/>
    <s v="TRUCK"/>
    <s v="FRANKFURT"/>
    <s v="1"/>
    <s v="697/2016/27"/>
    <n v="54"/>
    <s v="AW16"/>
    <s v="TEXZAM INTERNATIONAL (AGENT)"/>
    <s v="AIR"/>
    <n v="1"/>
    <m/>
    <n v="593"/>
    <n v="0"/>
    <n v="0"/>
    <n v="0"/>
    <x v="0"/>
    <n v="14595"/>
    <n v="44.49"/>
    <x v="1"/>
    <n v="23.1"/>
    <n v="21.4"/>
    <x v="2"/>
    <x v="2"/>
  </r>
  <r>
    <s v="2016-08-30"/>
    <s v="2016-10-14"/>
    <s v="2016-10-19"/>
    <s v="2016-10-19"/>
    <n v="45"/>
    <n v="50"/>
    <s v="CHITTAGONG"/>
    <s v="FOB"/>
    <x v="0"/>
    <n v="1"/>
    <s v="MRKU8228860"/>
    <s v="TRUCK"/>
    <s v="GDYNIA"/>
    <s v="1"/>
    <s v="43188/2015/28"/>
    <n v="54"/>
    <s v="AW16"/>
    <s v="FASHION WEAR INT'L (AGENT)"/>
    <s v="CONSOLIDATION"/>
    <m/>
    <n v="1"/>
    <n v="255"/>
    <n v="1"/>
    <n v="0"/>
    <n v="0"/>
    <x v="1"/>
    <n v="4503"/>
    <n v="3.28"/>
    <x v="1"/>
    <n v="1.7"/>
    <n v="1.6"/>
    <x v="1"/>
    <x v="1"/>
  </r>
  <r>
    <s v="2016-08-30"/>
    <s v="2016-10-14"/>
    <s v="2016-10-19"/>
    <s v="2016-10-19"/>
    <n v="45"/>
    <n v="50"/>
    <s v="CHITTAGONG"/>
    <s v="FOB"/>
    <x v="0"/>
    <n v="1"/>
    <m/>
    <s v="TRUCK"/>
    <s v="GDYNIA"/>
    <s v="1"/>
    <s v="697/2016/29"/>
    <n v="54"/>
    <s v="AW16"/>
    <s v="TEXZAM INTERNATIONAL (AGENT)"/>
    <s v="CONSOLIDATION"/>
    <m/>
    <n v="1"/>
    <n v="469"/>
    <m/>
    <m/>
    <m/>
    <x v="0"/>
    <n v="9126"/>
    <n v="19.399999999999999"/>
    <x v="1"/>
    <n v="10.1"/>
    <n v="9.3000000000000007"/>
    <x v="1"/>
    <x v="1"/>
  </r>
  <r>
    <s v="2016-08-30"/>
    <s v="2016-10-14"/>
    <s v="2016-10-19"/>
    <s v="2016-10-19"/>
    <n v="45"/>
    <n v="50"/>
    <s v="CHITTAGONG"/>
    <s v="FOB"/>
    <x v="0"/>
    <n v="1"/>
    <s v="MRKU8644600"/>
    <s v="TRUCK"/>
    <s v="GDYNIA"/>
    <s v="1"/>
    <s v="571/2016/5"/>
    <n v="54"/>
    <s v="AW16"/>
    <s v="FASHIONTEX (AGENT)"/>
    <s v="CONSOLIDATION"/>
    <m/>
    <n v="1"/>
    <n v="493"/>
    <n v="1"/>
    <n v="0"/>
    <n v="0"/>
    <x v="1"/>
    <n v="5460"/>
    <n v="13.34"/>
    <x v="1"/>
    <n v="6.9"/>
    <n v="6.4"/>
    <x v="1"/>
    <x v="1"/>
  </r>
  <r>
    <s v="2016-08-30"/>
    <s v="2016-10-14"/>
    <s v="2016-10-19"/>
    <s v="2016-10-19"/>
    <n v="45"/>
    <n v="50"/>
    <s v="CHITTAGONG"/>
    <s v="FOB"/>
    <x v="0"/>
    <n v="1"/>
    <m/>
    <s v="TRUCK"/>
    <s v="GDYNIA"/>
    <s v="1"/>
    <s v="697/2016/30"/>
    <n v="54"/>
    <s v="AW16"/>
    <s v="TEXZAM INTERNATIONAL (AGENT)"/>
    <s v="CONSOLIDATION"/>
    <m/>
    <n v="1"/>
    <n v="558"/>
    <m/>
    <m/>
    <m/>
    <x v="0"/>
    <n v="7532"/>
    <n v="12.34"/>
    <x v="1"/>
    <n v="6.4"/>
    <n v="5.9"/>
    <x v="1"/>
    <x v="1"/>
  </r>
  <r>
    <s v="2016-08-31"/>
    <s v="2016-10-07"/>
    <s v="2016-10-12"/>
    <s v="2016-10-12"/>
    <n v="37"/>
    <n v="42"/>
    <s v="TUTICORIN"/>
    <s v="FOB"/>
    <x v="0"/>
    <n v="0"/>
    <s v="MRKU7232193"/>
    <s v="RAILWAY"/>
    <s v="GDAŃSK"/>
    <s v="1"/>
    <s v="43183/2015/4"/>
    <n v="54"/>
    <s v="AW16"/>
    <s v="KARTHIKAI TEXTILE"/>
    <s v="FCL"/>
    <m/>
    <n v="1"/>
    <n v="458"/>
    <n v="1"/>
    <n v="0"/>
    <n v="0"/>
    <x v="1"/>
    <n v="10067"/>
    <n v="11.45"/>
    <x v="2"/>
    <n v="6"/>
    <n v="5.5"/>
    <x v="1"/>
    <x v="1"/>
  </r>
  <r>
    <s v="2016-09-01"/>
    <s v="2016-09-06"/>
    <s v="2016-09-12"/>
    <s v="2016-09-12"/>
    <n v="5"/>
    <n v="11"/>
    <s v="ŁÓDŹ"/>
    <s v="DDU"/>
    <x v="1"/>
    <n v="1"/>
    <s v="AIR"/>
    <s v="TRUCK"/>
    <s v="WARSZAWA"/>
    <s v="1"/>
    <s v="43186/2015/6"/>
    <n v="54"/>
    <s v="AW16"/>
    <s v="AZAD INT'L CLOTHING"/>
    <s v="AIR"/>
    <n v="1"/>
    <m/>
    <n v="515"/>
    <n v="0"/>
    <n v="0"/>
    <n v="0"/>
    <x v="0"/>
    <n v="8182"/>
    <m/>
    <x v="5"/>
    <n v="0"/>
    <n v="0"/>
    <x v="1"/>
    <x v="1"/>
  </r>
  <r>
    <s v="2016-09-01"/>
    <s v="2016-09-13"/>
    <s v="2016-09-14"/>
    <s v="2016-09-14"/>
    <n v="12"/>
    <n v="13"/>
    <s v="ŁÓDŹ"/>
    <s v="DDU"/>
    <x v="3"/>
    <n v="0"/>
    <s v="ARDU5010970"/>
    <s v="RAILWAY"/>
    <s v="MAŁASZEWICZE"/>
    <s v="1"/>
    <s v="577/2016/24"/>
    <n v="54"/>
    <s v="AW16"/>
    <s v="NINGBO MIAORUI"/>
    <s v="FCL"/>
    <m/>
    <n v="1"/>
    <n v="1559"/>
    <n v="0"/>
    <n v="1"/>
    <n v="0"/>
    <x v="2"/>
    <n v="29269"/>
    <n v="55.96"/>
    <x v="0"/>
    <n v="29.1"/>
    <n v="26.9"/>
    <x v="0"/>
    <x v="2"/>
  </r>
  <r>
    <s v="2016-09-02"/>
    <s v="2016-09-04"/>
    <s v="2016-09-16"/>
    <s v="2016-09-16"/>
    <n v="2"/>
    <n v="14"/>
    <s v="ŁÓDŹ"/>
    <s v="DDU"/>
    <x v="1"/>
    <n v="1"/>
    <s v="AIR"/>
    <s v="TRUCK"/>
    <s v="FRANKFURT"/>
    <s v="1"/>
    <s v="43187/2015/7"/>
    <n v="54"/>
    <s v="AW16"/>
    <s v="DAZ INTERNATIONAL (AGENT)"/>
    <s v="AIR"/>
    <n v="1"/>
    <m/>
    <n v="661"/>
    <n v="0"/>
    <n v="0"/>
    <n v="0"/>
    <x v="0"/>
    <n v="11597"/>
    <m/>
    <x v="1"/>
    <n v="0"/>
    <n v="0"/>
    <x v="1"/>
    <x v="1"/>
  </r>
  <r>
    <s v="2016-09-02"/>
    <s v="2016-09-04"/>
    <s v="2016-09-16"/>
    <s v="2016-09-16"/>
    <n v="2"/>
    <n v="14"/>
    <s v="ŁÓDŹ"/>
    <s v="DDU"/>
    <x v="1"/>
    <n v="1"/>
    <s v="AIR"/>
    <s v="TRUCK"/>
    <s v="FRANKFURT"/>
    <s v="1"/>
    <s v="43187/2015/8"/>
    <n v="54"/>
    <s v="AW16"/>
    <s v="DAZ INTERNATIONAL (AGENT)"/>
    <s v="AIR"/>
    <n v="1"/>
    <m/>
    <n v="624"/>
    <n v="0"/>
    <n v="0"/>
    <n v="0"/>
    <x v="0"/>
    <n v="11847"/>
    <m/>
    <x v="1"/>
    <n v="0"/>
    <n v="0"/>
    <x v="1"/>
    <x v="1"/>
  </r>
  <r>
    <s v="2016-09-02"/>
    <s v="2016-10-07"/>
    <s v="2016-10-12"/>
    <s v="2016-10-12"/>
    <n v="35"/>
    <n v="40"/>
    <s v="TUTICORIN"/>
    <s v="FOB"/>
    <x v="0"/>
    <n v="0"/>
    <s v="MSKU3833855"/>
    <s v="RAILWAY"/>
    <s v="GDAŃSK"/>
    <s v="1"/>
    <s v="43190/2015/5"/>
    <n v="54"/>
    <s v="AW16"/>
    <s v="BLOOM CLOTHING CO. (AGENT)"/>
    <s v="FCL"/>
    <m/>
    <n v="1"/>
    <n v="873"/>
    <n v="1"/>
    <n v="0"/>
    <n v="0"/>
    <x v="1"/>
    <n v="16800"/>
    <n v="15.41"/>
    <x v="2"/>
    <n v="8"/>
    <n v="7.4"/>
    <x v="1"/>
    <x v="1"/>
  </r>
  <r>
    <s v="2016-09-03"/>
    <s v="2016-09-06"/>
    <s v="2016-09-13"/>
    <s v="2016-09-13"/>
    <n v="3"/>
    <n v="10"/>
    <s v="ŁÓDŹ"/>
    <s v="DDU"/>
    <x v="1"/>
    <n v="1"/>
    <s v="AIR"/>
    <s v="TRUCK"/>
    <s v="WARSZAWA"/>
    <s v="1"/>
    <s v="716/2016/3"/>
    <n v="54"/>
    <s v="AW16"/>
    <s v="LICHEE APPAREL (AGENT)"/>
    <s v="AIR"/>
    <n v="1"/>
    <m/>
    <n v="909"/>
    <n v="0"/>
    <n v="0"/>
    <n v="0"/>
    <x v="0"/>
    <n v="13485"/>
    <m/>
    <x v="2"/>
    <n v="0"/>
    <n v="0"/>
    <x v="1"/>
    <x v="1"/>
  </r>
  <r>
    <s v="2016-09-03"/>
    <s v="2016-09-06"/>
    <s v="2016-09-16"/>
    <s v="2016-09-16"/>
    <n v="3"/>
    <n v="13"/>
    <s v="ŁÓDŹ"/>
    <s v="DDU"/>
    <x v="1"/>
    <n v="1"/>
    <s v="AIR"/>
    <s v="TRUCK"/>
    <s v="WARSZAWA"/>
    <s v="1"/>
    <s v="5344/2016/3"/>
    <n v="54"/>
    <s v="AW16"/>
    <s v="S.B.KNITTING LTD."/>
    <s v="AIR"/>
    <n v="1"/>
    <m/>
    <n v="302"/>
    <n v="0"/>
    <n v="0"/>
    <n v="0"/>
    <x v="0"/>
    <n v="7210"/>
    <n v="4.62"/>
    <x v="1"/>
    <n v="2.4"/>
    <n v="2.2000000000000002"/>
    <x v="1"/>
    <x v="1"/>
  </r>
  <r>
    <s v="2016-09-04"/>
    <s v="2016-10-05"/>
    <s v="2016-10-25"/>
    <s v="2016-10-25"/>
    <n v="31"/>
    <n v="51"/>
    <s v="TUTICORIN"/>
    <s v="FOB"/>
    <x v="0"/>
    <n v="1"/>
    <s v="LCL"/>
    <s v="TRUCK"/>
    <s v="HAMBURG"/>
    <s v="1"/>
    <s v="716/2016/14"/>
    <n v="54"/>
    <s v="AW16"/>
    <s v="LICHEE APPAREL (AGENT)"/>
    <s v="LCL"/>
    <m/>
    <n v="1"/>
    <n v="236"/>
    <n v="0"/>
    <n v="0"/>
    <n v="0"/>
    <x v="0"/>
    <n v="4323"/>
    <n v="4"/>
    <x v="2"/>
    <n v="2.1"/>
    <n v="1.9"/>
    <x v="1"/>
    <x v="1"/>
  </r>
  <r>
    <s v="2016-09-05"/>
    <s v="2016-09-07"/>
    <s v="2016-09-13"/>
    <s v="2016-09-13"/>
    <n v="2"/>
    <n v="8"/>
    <s v="ŁÓDŹ"/>
    <s v="DDU"/>
    <x v="1"/>
    <n v="1"/>
    <s v="AIR"/>
    <s v="TRUCK"/>
    <s v="WARSZAWA"/>
    <s v="1"/>
    <s v="606/2016/6"/>
    <n v="54"/>
    <s v="AW16"/>
    <s v="ALEMA TEXTILE LTD."/>
    <s v="AIR"/>
    <n v="1"/>
    <m/>
    <n v="207"/>
    <n v="0"/>
    <n v="0"/>
    <n v="0"/>
    <x v="0"/>
    <n v="4085"/>
    <m/>
    <x v="1"/>
    <n v="0"/>
    <n v="0"/>
    <x v="1"/>
    <x v="1"/>
  </r>
  <r>
    <s v="2016-09-06"/>
    <s v="2016-09-08"/>
    <s v="2016-09-28"/>
    <s v="2016-09-28"/>
    <n v="2"/>
    <n v="22"/>
    <s v="ŁÓDŹ"/>
    <s v="DDU"/>
    <x v="1"/>
    <n v="1"/>
    <s v="AIR"/>
    <s v="TRUCK"/>
    <s v="WARSZAWA"/>
    <s v="1"/>
    <s v="43188/2015/25"/>
    <n v="54"/>
    <s v="AW16"/>
    <s v="FASHION WEAR INT'L (AGENT)"/>
    <s v="AIR"/>
    <n v="1"/>
    <m/>
    <n v="1202"/>
    <n v="0"/>
    <n v="0"/>
    <n v="0"/>
    <x v="0"/>
    <n v="28902"/>
    <m/>
    <x v="1"/>
    <n v="0"/>
    <n v="0"/>
    <x v="1"/>
    <x v="1"/>
  </r>
  <r>
    <s v="2016-09-06"/>
    <s v="2016-09-16"/>
    <s v="2016-10-04"/>
    <s v="2016-10-04"/>
    <n v="10"/>
    <n v="28"/>
    <s v="ŁÓDŹ"/>
    <s v="DDU"/>
    <x v="4"/>
    <n v="1"/>
    <s v="AIR"/>
    <s v="TRUCK"/>
    <s v="WARSZAWA"/>
    <s v="1"/>
    <s v="43185/2015/20"/>
    <n v="54"/>
    <s v="AW16"/>
    <s v="ASROTEX"/>
    <s v="AIR"/>
    <n v="1"/>
    <m/>
    <n v="887"/>
    <n v="0"/>
    <n v="0"/>
    <n v="0"/>
    <x v="0"/>
    <n v="15172"/>
    <n v="17.760000000000002"/>
    <x v="1"/>
    <n v="9.1999999999999993"/>
    <n v="8.5"/>
    <x v="1"/>
    <x v="1"/>
  </r>
  <r>
    <s v="2016-09-06"/>
    <s v="2016-09-16"/>
    <s v="2016-10-04"/>
    <s v="2016-10-04"/>
    <n v="10"/>
    <n v="28"/>
    <s v="ŁÓDŹ"/>
    <s v="DDU"/>
    <x v="4"/>
    <n v="1"/>
    <s v="AIR"/>
    <s v="TRUCK"/>
    <s v="WARSZAWA"/>
    <s v="1"/>
    <s v="43185/2015/21"/>
    <n v="54"/>
    <s v="AW16"/>
    <s v="ASROTEX"/>
    <s v="AIR"/>
    <n v="1"/>
    <m/>
    <n v="874"/>
    <n v="0"/>
    <n v="0"/>
    <n v="0"/>
    <x v="0"/>
    <n v="14417"/>
    <n v="20.34"/>
    <x v="1"/>
    <n v="10.6"/>
    <n v="9.8000000000000007"/>
    <x v="1"/>
    <x v="1"/>
  </r>
  <r>
    <s v="2016-09-06"/>
    <s v="2016-09-16"/>
    <s v="2016-10-04"/>
    <s v="2016-10-04"/>
    <n v="10"/>
    <n v="28"/>
    <s v="ŁÓDŹ"/>
    <s v="DDU"/>
    <x v="4"/>
    <n v="1"/>
    <s v="AIR"/>
    <s v="TRUCK"/>
    <s v="WARSZAWA"/>
    <s v="1"/>
    <s v="43185/2015/22"/>
    <n v="54"/>
    <s v="AW16"/>
    <s v="ASROTEX"/>
    <s v="AIR"/>
    <n v="1"/>
    <m/>
    <n v="844"/>
    <n v="0"/>
    <n v="0"/>
    <n v="0"/>
    <x v="0"/>
    <n v="16105"/>
    <n v="14.99"/>
    <x v="1"/>
    <n v="7.8"/>
    <n v="7.2"/>
    <x v="1"/>
    <x v="1"/>
  </r>
  <r>
    <s v="2016-09-06"/>
    <s v="2016-09-19"/>
    <s v="2016-09-23"/>
    <s v="2016-09-23"/>
    <n v="13"/>
    <n v="17"/>
    <s v="ŁÓDŹ"/>
    <s v="DDU"/>
    <x v="3"/>
    <n v="1"/>
    <s v="LCL"/>
    <s v="RAILWAY"/>
    <s v="MAŁASZEWICZE"/>
    <s v="1"/>
    <s v="275/2016/22"/>
    <n v="54"/>
    <s v="AW16"/>
    <s v="SUMEC TEXTILE"/>
    <s v="LCL"/>
    <m/>
    <n v="1"/>
    <n v="280"/>
    <n v="0"/>
    <n v="0"/>
    <n v="0"/>
    <x v="0"/>
    <n v="3365"/>
    <n v="8.41"/>
    <x v="0"/>
    <n v="4.4000000000000004"/>
    <n v="4"/>
    <x v="1"/>
    <x v="1"/>
  </r>
  <r>
    <s v="2016-09-07"/>
    <s v="2016-09-11"/>
    <s v="2016-09-20"/>
    <s v="2016-09-20"/>
    <n v="4"/>
    <n v="13"/>
    <s v="ŁÓDŹ"/>
    <s v="DDU"/>
    <x v="1"/>
    <n v="1"/>
    <s v="AIR"/>
    <s v="TRUCK"/>
    <s v="WARSZAWA"/>
    <s v="1"/>
    <s v="568/2016/31"/>
    <n v="54"/>
    <s v="AW16"/>
    <s v="FAIR TRADE INT'L (AGENT)"/>
    <s v="AIR"/>
    <n v="1"/>
    <m/>
    <n v="7"/>
    <n v="0"/>
    <n v="0"/>
    <n v="0"/>
    <x v="0"/>
    <n v="160"/>
    <m/>
    <x v="1"/>
    <n v="0"/>
    <n v="0"/>
    <x v="1"/>
    <x v="1"/>
  </r>
  <r>
    <s v="2016-09-07"/>
    <s v="2016-09-21"/>
    <s v="2016-09-29"/>
    <s v="2016-09-29"/>
    <n v="14"/>
    <n v="22"/>
    <s v="ŁÓDŹ"/>
    <s v="DDU"/>
    <x v="4"/>
    <n v="1"/>
    <s v="AIR"/>
    <s v="TRUCK"/>
    <s v="WARSZAWA"/>
    <s v="1"/>
    <s v="7694/2016/2"/>
    <n v="54"/>
    <s v="AW16"/>
    <s v="GLARE FASHIONS LTD."/>
    <s v="AIR"/>
    <n v="1"/>
    <m/>
    <n v="499"/>
    <n v="0"/>
    <n v="0"/>
    <n v="0"/>
    <x v="0"/>
    <n v="10583"/>
    <m/>
    <x v="1"/>
    <n v="0"/>
    <n v="0"/>
    <x v="1"/>
    <x v="1"/>
  </r>
  <r>
    <s v="2016-09-08"/>
    <s v="2016-09-20"/>
    <s v="2016-09-30"/>
    <s v="2016-09-30"/>
    <n v="12"/>
    <n v="22"/>
    <s v="ŁÓDŹ"/>
    <s v="DDU"/>
    <x v="3"/>
    <n v="0"/>
    <s v="FSCU9193785,TRLU3718010,ZCSU8200221"/>
    <s v="RAILWAY"/>
    <s v="MAŁASZEWICZE"/>
    <s v="1"/>
    <s v="577/2016/23"/>
    <n v="54"/>
    <s v="AW16"/>
    <s v="NINGBO MIAORUI"/>
    <s v="FCL"/>
    <m/>
    <n v="1"/>
    <n v="2327"/>
    <n v="1"/>
    <n v="2"/>
    <n v="0"/>
    <x v="1"/>
    <n v="36355"/>
    <n v="149.77000000000001"/>
    <x v="0"/>
    <n v="77.900000000000006"/>
    <n v="71.900000000000006"/>
    <x v="3"/>
    <x v="3"/>
  </r>
  <r>
    <s v="2016-09-09"/>
    <s v="2016-09-13"/>
    <s v="2016-09-28"/>
    <s v="2016-09-28"/>
    <n v="4"/>
    <n v="19"/>
    <s v="ŁÓDŹ"/>
    <s v="DDU"/>
    <x v="1"/>
    <n v="1"/>
    <s v="AIR"/>
    <s v="TRUCK"/>
    <s v="WARSZAWA"/>
    <s v="1"/>
    <s v="43188/2015/26"/>
    <n v="54"/>
    <s v="AW16"/>
    <s v="FASHION WEAR INT'L (AGENT)"/>
    <s v="AIR"/>
    <n v="1"/>
    <m/>
    <n v="1204"/>
    <n v="0"/>
    <n v="0"/>
    <n v="0"/>
    <x v="0"/>
    <n v="32638"/>
    <m/>
    <x v="1"/>
    <n v="0"/>
    <n v="0"/>
    <x v="1"/>
    <x v="1"/>
  </r>
  <r>
    <s v="2016-09-09"/>
    <s v="2016-09-13"/>
    <s v="2016-09-28"/>
    <s v="2016-09-28"/>
    <n v="4"/>
    <n v="19"/>
    <s v="ŁÓDŹ"/>
    <s v="DDU"/>
    <x v="1"/>
    <n v="1"/>
    <s v="AIR"/>
    <s v="TRUCK"/>
    <s v="WARSZAWA"/>
    <s v="1"/>
    <s v="43188/2015/27"/>
    <n v="54"/>
    <s v="AW16"/>
    <s v="FASHION WEAR INT'L (AGENT)"/>
    <s v="AIR"/>
    <n v="1"/>
    <m/>
    <n v="1394"/>
    <n v="0"/>
    <n v="0"/>
    <n v="0"/>
    <x v="0"/>
    <n v="27135"/>
    <m/>
    <x v="1"/>
    <n v="0"/>
    <n v="0"/>
    <x v="1"/>
    <x v="1"/>
  </r>
  <r>
    <s v="2016-09-09"/>
    <s v="2016-09-14"/>
    <s v="2016-09-29"/>
    <s v="2016-09-29"/>
    <n v="5"/>
    <n v="20"/>
    <s v="ŁÓDŹ"/>
    <s v="DDU"/>
    <x v="1"/>
    <n v="1"/>
    <s v="AIR"/>
    <s v="TRUCK"/>
    <s v="FRANKFURT"/>
    <s v="1"/>
    <s v="7705/2016/1"/>
    <n v="54"/>
    <s v="AW16"/>
    <s v="NEWSUN INNOVATION (AGENT)"/>
    <s v="AIR"/>
    <n v="1"/>
    <m/>
    <n v="1774"/>
    <n v="0"/>
    <n v="0"/>
    <n v="0"/>
    <x v="0"/>
    <n v="28523"/>
    <n v="19.59"/>
    <x v="2"/>
    <n v="10.199999999999999"/>
    <n v="9.4"/>
    <x v="1"/>
    <x v="1"/>
  </r>
  <r>
    <s v="2016-09-09"/>
    <s v="2016-10-21"/>
    <s v="2016-10-26"/>
    <s v="2016-10-26"/>
    <n v="42"/>
    <n v="47"/>
    <s v="CHITTAGONG"/>
    <s v="FOB"/>
    <x v="0"/>
    <n v="1"/>
    <s v="MRKU8328617"/>
    <s v="RAILWAY"/>
    <s v="GDAŃSK"/>
    <s v="1"/>
    <s v="13227/2016/1"/>
    <n v="54"/>
    <s v="AW16"/>
    <s v="COTTON ZONE LTD."/>
    <s v="CONSOLIDATION"/>
    <m/>
    <n v="1"/>
    <n v="270"/>
    <n v="1"/>
    <n v="0"/>
    <n v="0"/>
    <x v="1"/>
    <n v="4592"/>
    <n v="3.41"/>
    <x v="1"/>
    <n v="1.8"/>
    <n v="1.6"/>
    <x v="1"/>
    <x v="1"/>
  </r>
  <r>
    <s v="2016-09-09"/>
    <s v="2016-10-21"/>
    <s v="2016-10-26"/>
    <s v="2016-10-26"/>
    <n v="42"/>
    <n v="47"/>
    <s v="CHITTAGONG"/>
    <s v="FOB"/>
    <x v="0"/>
    <n v="1"/>
    <m/>
    <s v="RAILWAY"/>
    <s v="GDAŃSK"/>
    <s v="1"/>
    <s v="734/2016/4"/>
    <n v="54"/>
    <s v="AW16"/>
    <s v="ZEMTEX EXPORT LTD"/>
    <s v="CONSOLIDATION"/>
    <m/>
    <n v="1"/>
    <n v="892"/>
    <m/>
    <m/>
    <m/>
    <x v="0"/>
    <n v="10784"/>
    <n v="25.6"/>
    <x v="1"/>
    <n v="13.3"/>
    <n v="12.3"/>
    <x v="1"/>
    <x v="1"/>
  </r>
  <r>
    <s v="2016-09-10"/>
    <s v="2016-09-12"/>
    <s v="2016-09-16"/>
    <s v="2016-09-16"/>
    <n v="2"/>
    <n v="6"/>
    <s v="ŁÓDŹ"/>
    <s v="DDU"/>
    <x v="1"/>
    <n v="1"/>
    <s v="AIR"/>
    <s v="TRUCK"/>
    <s v="WARSZAWA"/>
    <s v="1"/>
    <s v="42575/2015/3"/>
    <n v="54"/>
    <s v="AW16"/>
    <s v="PADMA SATEL ARAB"/>
    <s v="AIR"/>
    <n v="1"/>
    <m/>
    <n v="526"/>
    <n v="0"/>
    <n v="0"/>
    <n v="0"/>
    <x v="0"/>
    <n v="6799"/>
    <m/>
    <x v="1"/>
    <n v="0"/>
    <n v="0"/>
    <x v="1"/>
    <x v="1"/>
  </r>
  <r>
    <s v="2016-09-13"/>
    <s v="2016-09-16"/>
    <s v="2016-09-29"/>
    <s v="2016-09-29"/>
    <n v="3"/>
    <n v="16"/>
    <s v="ŁÓDŹ"/>
    <s v="DDU"/>
    <x v="1"/>
    <n v="1"/>
    <s v="AIR"/>
    <s v="TRUCK"/>
    <s v="WARSZAWA"/>
    <s v="1"/>
    <s v="43185/2015/4"/>
    <n v="54"/>
    <s v="AW16"/>
    <s v="ASROTEX"/>
    <s v="AIR"/>
    <n v="1"/>
    <m/>
    <n v="1270"/>
    <n v="0"/>
    <n v="0"/>
    <n v="0"/>
    <x v="0"/>
    <n v="20634"/>
    <n v="5.28"/>
    <x v="1"/>
    <n v="2.7"/>
    <n v="2.5"/>
    <x v="1"/>
    <x v="1"/>
  </r>
  <r>
    <s v="2016-09-13"/>
    <s v="2016-09-29"/>
    <s v="2016-10-05"/>
    <s v="2016-10-05"/>
    <n v="16"/>
    <n v="22"/>
    <s v="ŁÓDŹ"/>
    <s v="DDU"/>
    <x v="4"/>
    <n v="1"/>
    <s v="AIR"/>
    <s v="TRUCK"/>
    <s v="WARSZAWA"/>
    <s v="1"/>
    <s v="7694/2016/3"/>
    <n v="54"/>
    <s v="AW16"/>
    <s v="GLARE FASHIONS LTD."/>
    <s v="AIR"/>
    <n v="1"/>
    <m/>
    <n v="291"/>
    <n v="0"/>
    <n v="0"/>
    <n v="0"/>
    <x v="0"/>
    <n v="3997"/>
    <n v="4.22"/>
    <x v="1"/>
    <n v="2.2000000000000002"/>
    <n v="2"/>
    <x v="1"/>
    <x v="1"/>
  </r>
  <r>
    <s v="2016-09-15"/>
    <s v="2016-09-18"/>
    <s v="2016-09-21"/>
    <s v="2016-09-21"/>
    <n v="3"/>
    <n v="6"/>
    <s v="ŁÓDŹ"/>
    <s v="DDU"/>
    <x v="1"/>
    <n v="1"/>
    <s v="AIR"/>
    <s v="TRUCK"/>
    <s v="WARSZAWA"/>
    <s v="1"/>
    <s v="568/2016/30"/>
    <n v="54"/>
    <s v="AW16"/>
    <s v="FAIR TRADE INT'L (AGENT)"/>
    <s v="AIR"/>
    <n v="1"/>
    <m/>
    <n v="18"/>
    <n v="0"/>
    <n v="0"/>
    <n v="0"/>
    <x v="0"/>
    <n v="432"/>
    <n v="0.82"/>
    <x v="1"/>
    <n v="0.4"/>
    <n v="0.4"/>
    <x v="1"/>
    <x v="1"/>
  </r>
  <r>
    <s v="2016-09-15"/>
    <s v="2016-09-29"/>
    <s v="2016-10-03"/>
    <s v="2016-10-03"/>
    <n v="14"/>
    <n v="18"/>
    <s v="ŁÓDŹ"/>
    <s v="DDU"/>
    <x v="3"/>
    <n v="1"/>
    <s v="LCL"/>
    <s v="RAILWAY"/>
    <s v="MAŁASZEWICZE"/>
    <s v="1"/>
    <s v="275/2016/5"/>
    <n v="54"/>
    <s v="AW16"/>
    <s v="SUMEC TEXTILE"/>
    <s v="LCL"/>
    <m/>
    <n v="1"/>
    <n v="161"/>
    <n v="0"/>
    <n v="0"/>
    <n v="0"/>
    <x v="0"/>
    <n v="1535"/>
    <n v="6.77"/>
    <x v="0"/>
    <n v="3.5"/>
    <n v="3.2"/>
    <x v="1"/>
    <x v="1"/>
  </r>
  <r>
    <s v="2016-09-16"/>
    <s v="2016-10-20"/>
    <s v="2016-10-28"/>
    <s v="2016-10-28"/>
    <n v="34"/>
    <n v="42"/>
    <s v="NINGBO"/>
    <s v="FOB"/>
    <x v="0"/>
    <n v="1"/>
    <s v="LCL"/>
    <s v="TRUCK"/>
    <s v="HAMBURG"/>
    <s v="1"/>
    <s v="5669/2016/4"/>
    <n v="52"/>
    <s v="AW16"/>
    <s v="NINGBO HAITIAN"/>
    <s v="LCL"/>
    <m/>
    <n v="1"/>
    <n v="10"/>
    <n v="0"/>
    <n v="0"/>
    <n v="0"/>
    <x v="0"/>
    <n v="3738"/>
    <n v="0.72"/>
    <x v="0"/>
    <n v="0.4"/>
    <n v="0.3"/>
    <x v="1"/>
    <x v="1"/>
  </r>
  <r>
    <s v="2016-09-18"/>
    <s v="2016-10-06"/>
    <s v="2016-10-13"/>
    <s v="2016-10-13"/>
    <n v="18"/>
    <n v="25"/>
    <s v="ŁÓDŹ"/>
    <s v="DDU"/>
    <x v="4"/>
    <n v="1"/>
    <s v="AIR"/>
    <s v="TRUCK"/>
    <s v="WARSZAWA"/>
    <s v="1"/>
    <s v="43185/2015/3"/>
    <n v="54"/>
    <s v="AW16"/>
    <s v="ASROTEX"/>
    <s v="AIR"/>
    <n v="1"/>
    <m/>
    <n v="725"/>
    <n v="0"/>
    <n v="0"/>
    <n v="0"/>
    <x v="0"/>
    <n v="11952"/>
    <n v="15"/>
    <x v="1"/>
    <n v="7.8"/>
    <n v="7.2"/>
    <x v="1"/>
    <x v="1"/>
  </r>
  <r>
    <s v="2016-09-19"/>
    <s v="2016-09-23"/>
    <s v="2016-09-26"/>
    <s v="2016-09-26"/>
    <n v="4"/>
    <n v="7"/>
    <s v="ŁÓDŹ"/>
    <s v="DDU"/>
    <x v="1"/>
    <n v="1"/>
    <s v="AIR"/>
    <s v="TRUCK"/>
    <s v="FRANKFURT"/>
    <s v="1"/>
    <s v="43189/2015/4"/>
    <n v="54"/>
    <s v="AW16"/>
    <s v="SAILOR MOON CLOTHING LTD (AGENT)"/>
    <s v="AIR"/>
    <n v="1"/>
    <m/>
    <n v="259"/>
    <n v="0"/>
    <n v="0"/>
    <n v="0"/>
    <x v="0"/>
    <n v="3868"/>
    <m/>
    <x v="1"/>
    <n v="0"/>
    <n v="0"/>
    <x v="1"/>
    <x v="1"/>
  </r>
  <r>
    <s v="2016-09-19"/>
    <s v="2016-09-23"/>
    <s v="2016-09-27"/>
    <s v="2016-09-27"/>
    <n v="4"/>
    <n v="8"/>
    <s v="CHITTAGONG"/>
    <s v="FOB"/>
    <x v="1"/>
    <n v="1"/>
    <s v="AIR"/>
    <s v="TRUCK"/>
    <s v="FRANKFURT"/>
    <s v="1"/>
    <s v="43192/2015/20"/>
    <n v="54"/>
    <s v="AW16"/>
    <s v="INNOVATION DESIGN (AGENT)"/>
    <s v="AIR"/>
    <n v="1"/>
    <m/>
    <n v="630"/>
    <n v="0"/>
    <n v="0"/>
    <n v="0"/>
    <x v="0"/>
    <n v="7762"/>
    <m/>
    <x v="1"/>
    <n v="0"/>
    <n v="0"/>
    <x v="1"/>
    <x v="1"/>
  </r>
  <r>
    <s v="2016-09-19"/>
    <s v="2016-10-15"/>
    <s v="2016-10-24"/>
    <s v="2016-10-24"/>
    <n v="26"/>
    <n v="35"/>
    <s v="NHAVA SHEVA"/>
    <s v="FOB"/>
    <x v="0"/>
    <n v="1"/>
    <s v="LCL"/>
    <s v="TRUCK"/>
    <s v="HAMBURG"/>
    <s v="1"/>
    <s v="688/2016/10"/>
    <n v="54"/>
    <s v="AW16"/>
    <s v="SANGOTRA FASHIONS"/>
    <s v="LCL"/>
    <m/>
    <n v="1"/>
    <n v="176"/>
    <n v="0"/>
    <n v="0"/>
    <n v="0"/>
    <x v="0"/>
    <n v="2537"/>
    <n v="4.24"/>
    <x v="2"/>
    <n v="2.2000000000000002"/>
    <n v="2"/>
    <x v="1"/>
    <x v="1"/>
  </r>
  <r>
    <s v="2016-09-20"/>
    <s v="2016-09-26"/>
    <s v="2016-09-27"/>
    <s v="2016-09-27"/>
    <n v="6"/>
    <n v="7"/>
    <s v="ISTANBUL"/>
    <s v="FCA"/>
    <x v="2"/>
    <n v="1"/>
    <m/>
    <s v="TRUCK"/>
    <s v="ŁÓDŹ"/>
    <s v="1"/>
    <s v="283/2016/1"/>
    <n v="54"/>
    <s v="AW16"/>
    <s v="KGB CORAP TEKSTIL"/>
    <s v="LCL"/>
    <m/>
    <n v="1"/>
    <n v="1032"/>
    <n v="0"/>
    <n v="0"/>
    <n v="0"/>
    <x v="0"/>
    <n v="24898"/>
    <n v="40.99"/>
    <x v="4"/>
    <n v="21.3"/>
    <n v="19.7"/>
    <x v="2"/>
    <x v="2"/>
  </r>
  <r>
    <s v="2016-09-22"/>
    <s v="2016-09-26"/>
    <s v="2016-10-06"/>
    <s v="2016-10-06"/>
    <n v="4"/>
    <n v="14"/>
    <s v="ŁÓDŹ"/>
    <s v="DDU"/>
    <x v="1"/>
    <n v="1"/>
    <s v="AIR"/>
    <s v="TRUCK"/>
    <s v="WARSZAWA"/>
    <s v="1"/>
    <s v="3706/2016/3"/>
    <n v="54"/>
    <s v="AW16"/>
    <s v="SEER GLOBAL LTD."/>
    <s v="AIR"/>
    <n v="1"/>
    <m/>
    <n v="208"/>
    <n v="0"/>
    <n v="0"/>
    <n v="0"/>
    <x v="0"/>
    <n v="2614"/>
    <m/>
    <x v="2"/>
    <n v="0"/>
    <n v="0"/>
    <x v="1"/>
    <x v="1"/>
  </r>
  <r>
    <s v="2016-09-25"/>
    <s v="2016-09-29"/>
    <s v="2016-10-11"/>
    <s v="2016-10-11"/>
    <n v="4"/>
    <n v="16"/>
    <s v="ŁÓDŹ"/>
    <s v="DDU"/>
    <x v="1"/>
    <n v="1"/>
    <s v="AIR"/>
    <s v="TRUCK"/>
    <s v="WARSZAWA"/>
    <s v="1"/>
    <s v="2581/2016/4"/>
    <n v="52"/>
    <s v="AW16"/>
    <s v="XIAMEN KINGLAND"/>
    <s v="AIR"/>
    <n v="1"/>
    <m/>
    <n v="303"/>
    <n v="0"/>
    <n v="0"/>
    <n v="0"/>
    <x v="0"/>
    <n v="2910"/>
    <n v="8.2899999999999991"/>
    <x v="0"/>
    <n v="4.3"/>
    <n v="4"/>
    <x v="1"/>
    <x v="1"/>
  </r>
  <r>
    <s v="2016-09-25"/>
    <s v="2016-09-29"/>
    <s v="2016-10-11"/>
    <s v="2016-10-11"/>
    <n v="4"/>
    <n v="16"/>
    <s v="ŁÓDŹ"/>
    <s v="DDU"/>
    <x v="1"/>
    <n v="1"/>
    <s v="AIR"/>
    <s v="TRUCK"/>
    <s v="WARSZAWA"/>
    <s v="1"/>
    <s v="278/2016/13"/>
    <n v="54"/>
    <s v="AW16"/>
    <s v="XIAMEN KINGLAND"/>
    <s v="AIR"/>
    <n v="1"/>
    <m/>
    <n v="1002"/>
    <n v="0"/>
    <n v="0"/>
    <n v="0"/>
    <x v="0"/>
    <n v="16491"/>
    <n v="27.76"/>
    <x v="0"/>
    <n v="14.4"/>
    <n v="13.3"/>
    <x v="2"/>
    <x v="1"/>
  </r>
  <r>
    <s v="2016-09-26"/>
    <s v="2016-11-12"/>
    <s v="2016-11-18"/>
    <s v="2016-11-18"/>
    <n v="47"/>
    <n v="53"/>
    <s v="CHITTAGONG"/>
    <s v="FOB"/>
    <x v="0"/>
    <n v="1"/>
    <s v="LCL"/>
    <s v="TRUCK"/>
    <s v="GDAŃSK"/>
    <s v="1"/>
    <s v="574/2016/32"/>
    <n v="54"/>
    <s v="AW16"/>
    <s v="TRANSFIGURE CLOTHING (AGENT)"/>
    <s v="LCL"/>
    <m/>
    <n v="1"/>
    <n v="244"/>
    <n v="0"/>
    <n v="0"/>
    <n v="0"/>
    <x v="0"/>
    <n v="4127"/>
    <n v="3.66"/>
    <x v="1"/>
    <n v="1.9"/>
    <n v="1.8"/>
    <x v="1"/>
    <x v="1"/>
  </r>
  <r>
    <s v="2016-10-01"/>
    <s v="2016-10-03"/>
    <s v="2016-10-11"/>
    <s v="2016-10-11"/>
    <n v="2"/>
    <n v="10"/>
    <s v="ŁÓDŹ"/>
    <s v="DDU"/>
    <x v="1"/>
    <n v="1"/>
    <s v="AIR"/>
    <s v="TRUCK"/>
    <s v="FRANKFURT"/>
    <s v="1"/>
    <s v="43186/2015/8"/>
    <n v="54"/>
    <s v="AW16"/>
    <s v="AZAD INT'L CLOTHING"/>
    <s v="AIR"/>
    <n v="1"/>
    <m/>
    <n v="454"/>
    <n v="0"/>
    <n v="0"/>
    <n v="0"/>
    <x v="0"/>
    <n v="7455"/>
    <n v="15.42"/>
    <x v="5"/>
    <n v="8"/>
    <n v="7.4"/>
    <x v="1"/>
    <x v="1"/>
  </r>
  <r>
    <s v="2016-10-01"/>
    <s v="2016-10-06"/>
    <s v="2016-10-14"/>
    <s v="2016-10-14"/>
    <n v="5"/>
    <n v="13"/>
    <s v="ŁÓDŹ"/>
    <s v="DDU"/>
    <x v="1"/>
    <n v="1"/>
    <s v="AIR"/>
    <s v="TRUCK"/>
    <s v="WARSZAWA"/>
    <s v="1"/>
    <s v="716/2016/15"/>
    <n v="54"/>
    <s v="AW16"/>
    <s v="LICHEE APPAREL (AGENT)"/>
    <s v="AIR"/>
    <n v="1"/>
    <m/>
    <n v="260"/>
    <n v="0"/>
    <n v="0"/>
    <n v="0"/>
    <x v="0"/>
    <n v="4519"/>
    <m/>
    <x v="2"/>
    <n v="0"/>
    <n v="0"/>
    <x v="1"/>
    <x v="1"/>
  </r>
  <r>
    <s v="2016-10-01"/>
    <s v="2016-10-07"/>
    <s v="2016-10-07"/>
    <s v="2016-10-07"/>
    <n v="6"/>
    <n v="6"/>
    <s v="ISTANBUL"/>
    <s v="FCA"/>
    <x v="2"/>
    <n v="1"/>
    <m/>
    <s v="TRUCK"/>
    <s v="ŁÓDŹ"/>
    <s v="1"/>
    <s v="2175/2016/3"/>
    <n v="54"/>
    <s v="AW16"/>
    <s v="FATIH TEKSTIL SANAYI"/>
    <s v="LCL"/>
    <m/>
    <n v="1"/>
    <n v="28"/>
    <n v="0"/>
    <n v="0"/>
    <n v="0"/>
    <x v="0"/>
    <n v="3400"/>
    <n v="2.02"/>
    <x v="4"/>
    <n v="1.1000000000000001"/>
    <n v="1"/>
    <x v="1"/>
    <x v="1"/>
  </r>
  <r>
    <s v="2016-10-02"/>
    <s v="2016-10-05"/>
    <s v="2016-10-13"/>
    <s v="2016-10-13"/>
    <n v="3"/>
    <n v="11"/>
    <s v="ŁÓDŹ"/>
    <s v="DDU"/>
    <x v="1"/>
    <n v="1"/>
    <s v="AIR"/>
    <s v="TRUCK"/>
    <s v="WARSZAWA"/>
    <s v="1"/>
    <s v="716/2016/16"/>
    <n v="54"/>
    <s v="AW16"/>
    <s v="LICHEE APPAREL (AGENT)"/>
    <s v="AIR"/>
    <n v="1"/>
    <m/>
    <n v="112"/>
    <n v="0"/>
    <n v="0"/>
    <n v="0"/>
    <x v="0"/>
    <n v="3233"/>
    <n v="3.04"/>
    <x v="2"/>
    <n v="1.6"/>
    <n v="1.5"/>
    <x v="1"/>
    <x v="1"/>
  </r>
  <r>
    <s v="2016-10-02"/>
    <s v="2016-10-05"/>
    <s v="2016-10-17"/>
    <s v="2016-10-17"/>
    <n v="3"/>
    <n v="15"/>
    <s v="ŁÓDŹ"/>
    <s v="DDU"/>
    <x v="1"/>
    <n v="1"/>
    <s v="AIR"/>
    <s v="TRUCK"/>
    <s v="FRANKFURT"/>
    <s v="1"/>
    <s v="697/2016/26"/>
    <n v="54"/>
    <s v="AW16"/>
    <s v="TEXZAM INTERNATIONAL (AGENT)"/>
    <s v="AIR"/>
    <n v="1"/>
    <m/>
    <n v="264"/>
    <n v="0"/>
    <n v="0"/>
    <n v="0"/>
    <x v="0"/>
    <n v="2629"/>
    <n v="4.88"/>
    <x v="1"/>
    <n v="2.5"/>
    <n v="2.2999999999999998"/>
    <x v="1"/>
    <x v="1"/>
  </r>
  <r>
    <s v="2016-10-02"/>
    <s v="2016-10-05"/>
    <s v="2016-10-17"/>
    <s v="2016-10-17"/>
    <n v="3"/>
    <n v="15"/>
    <s v="ŁÓDŹ"/>
    <s v="DDU"/>
    <x v="1"/>
    <n v="1"/>
    <s v="AIR"/>
    <s v="TRUCK"/>
    <s v="FRANKFURT"/>
    <s v="1"/>
    <s v="697/2016/31"/>
    <n v="54"/>
    <s v="AW16"/>
    <s v="TEXZAM INTERNATIONAL (AGENT)"/>
    <s v="AIR"/>
    <n v="1"/>
    <m/>
    <n v="342"/>
    <n v="0"/>
    <n v="0"/>
    <n v="0"/>
    <x v="0"/>
    <n v="4714"/>
    <n v="4.97"/>
    <x v="1"/>
    <n v="2.6"/>
    <n v="2.4"/>
    <x v="1"/>
    <x v="1"/>
  </r>
  <r>
    <s v="2016-10-02"/>
    <s v="2016-10-05"/>
    <s v="2016-10-17"/>
    <s v="2016-10-17"/>
    <n v="3"/>
    <n v="15"/>
    <s v="ŁÓDŹ"/>
    <s v="DDU"/>
    <x v="1"/>
    <n v="1"/>
    <s v="AIR"/>
    <s v="TRUCK"/>
    <s v="FRANKFURT"/>
    <s v="1"/>
    <s v="697/2016/32"/>
    <n v="54"/>
    <s v="AW16"/>
    <s v="TEXZAM INTERNATIONAL (AGENT)"/>
    <s v="AIR"/>
    <n v="1"/>
    <m/>
    <n v="282"/>
    <n v="0"/>
    <n v="0"/>
    <n v="0"/>
    <x v="0"/>
    <n v="4714"/>
    <n v="6.94"/>
    <x v="1"/>
    <n v="3.6"/>
    <n v="3.3"/>
    <x v="1"/>
    <x v="1"/>
  </r>
  <r>
    <s v="2016-10-03"/>
    <s v="2016-10-06"/>
    <s v="2016-10-13"/>
    <s v="2016-10-13"/>
    <n v="3"/>
    <n v="10"/>
    <s v="ŁÓDŹ"/>
    <s v="DDU"/>
    <x v="1"/>
    <n v="1"/>
    <s v="AIR"/>
    <s v="TRUCK"/>
    <s v="FRANKFURT"/>
    <s v="1"/>
    <s v="697/2016/24"/>
    <n v="54"/>
    <s v="AW16"/>
    <s v="TEXZAM INTERNATIONAL (AGENT)"/>
    <s v="AIR"/>
    <n v="1"/>
    <m/>
    <n v="914"/>
    <n v="0"/>
    <n v="0"/>
    <n v="0"/>
    <x v="0"/>
    <n v="10990"/>
    <m/>
    <x v="1"/>
    <n v="0"/>
    <n v="0"/>
    <x v="1"/>
    <x v="1"/>
  </r>
  <r>
    <s v="2016-10-04"/>
    <s v="2016-10-06"/>
    <s v="2016-10-17"/>
    <s v="2016-10-17"/>
    <n v="2"/>
    <n v="13"/>
    <s v="ŁÓDŹ"/>
    <s v="DDU"/>
    <x v="1"/>
    <n v="1"/>
    <s v="AIR"/>
    <s v="TRUCK"/>
    <s v="WARSZAWA"/>
    <s v="1"/>
    <s v="43187/2015/9"/>
    <n v="54"/>
    <s v="AW16"/>
    <s v="DAZ INTERNATIONAL (AGENT)"/>
    <s v="AIR"/>
    <n v="1"/>
    <m/>
    <n v="410"/>
    <n v="0"/>
    <n v="0"/>
    <n v="0"/>
    <x v="0"/>
    <n v="8940"/>
    <m/>
    <x v="1"/>
    <n v="0"/>
    <n v="0"/>
    <x v="1"/>
    <x v="1"/>
  </r>
  <r>
    <s v="2016-10-05"/>
    <s v="2016-10-10"/>
    <s v="2016-10-18"/>
    <s v="2016-10-18"/>
    <n v="5"/>
    <n v="13"/>
    <s v="ŁÓDŹ"/>
    <s v="DDU"/>
    <x v="1"/>
    <n v="1"/>
    <s v="AIR"/>
    <s v="TRUCK"/>
    <s v="WARSZAWA"/>
    <s v="1"/>
    <s v="278/2016/14"/>
    <n v="54"/>
    <s v="AW16"/>
    <s v="XIAMEN KINGLAND"/>
    <s v="AIR"/>
    <n v="1"/>
    <m/>
    <n v="642"/>
    <n v="0"/>
    <n v="0"/>
    <n v="0"/>
    <x v="0"/>
    <n v="8515"/>
    <n v="46.69"/>
    <x v="0"/>
    <n v="24.3"/>
    <n v="22.4"/>
    <x v="2"/>
    <x v="2"/>
  </r>
  <r>
    <s v="2016-10-06"/>
    <s v="2016-11-28"/>
    <s v="2016-12-02"/>
    <s v="2016-12-02"/>
    <n v="53"/>
    <n v="57"/>
    <s v="CHITTAGONG"/>
    <s v="FOB"/>
    <x v="0"/>
    <n v="1"/>
    <s v="LCL"/>
    <s v="TRUCK"/>
    <s v="GDYNIA"/>
    <s v="1"/>
    <s v="43188/2015/22"/>
    <n v="54"/>
    <s v="AW16"/>
    <s v="FASHION WEAR INT'L (AGENT)"/>
    <s v="LCL"/>
    <m/>
    <n v="1"/>
    <n v="212"/>
    <n v="0"/>
    <n v="0"/>
    <n v="0"/>
    <x v="0"/>
    <n v="4113"/>
    <n v="2.25"/>
    <x v="1"/>
    <n v="1.2"/>
    <n v="1.1000000000000001"/>
    <x v="1"/>
    <x v="1"/>
  </r>
  <r>
    <s v="2016-10-11"/>
    <s v="2016-10-13"/>
    <s v="2016-10-20"/>
    <s v="2016-10-20"/>
    <n v="2"/>
    <n v="9"/>
    <s v="ŁÓDŹ"/>
    <s v="DDU"/>
    <x v="1"/>
    <n v="1"/>
    <s v="AIR"/>
    <s v="TRUCK"/>
    <s v="FRANKFURT"/>
    <s v="1"/>
    <s v="43186/2015/9"/>
    <n v="54"/>
    <s v="AW16"/>
    <s v="AZAD INT'L CLOTHING"/>
    <s v="AIR"/>
    <n v="1"/>
    <m/>
    <n v="918"/>
    <n v="0"/>
    <n v="0"/>
    <n v="0"/>
    <x v="0"/>
    <n v="13340"/>
    <n v="21.12"/>
    <x v="5"/>
    <n v="11"/>
    <n v="10.1"/>
    <x v="1"/>
    <x v="1"/>
  </r>
  <r>
    <s v="2016-10-12"/>
    <s v="2016-10-15"/>
    <s v="2016-10-19"/>
    <s v="2016-10-19"/>
    <n v="3"/>
    <n v="7"/>
    <s v="ŁÓDŹ"/>
    <s v="DDU"/>
    <x v="1"/>
    <n v="1"/>
    <s v="AIR"/>
    <s v="TRUCK"/>
    <s v="WARSZAWA"/>
    <s v="1"/>
    <s v="43188/2015/3"/>
    <n v="54"/>
    <s v="AW16"/>
    <s v="FASHION WEAR INT'L (AGENT)"/>
    <s v="AIR"/>
    <n v="1"/>
    <m/>
    <n v="960"/>
    <n v="0"/>
    <n v="0"/>
    <n v="0"/>
    <x v="0"/>
    <n v="18469"/>
    <m/>
    <x v="1"/>
    <n v="0"/>
    <n v="0"/>
    <x v="1"/>
    <x v="1"/>
  </r>
  <r>
    <s v="2016-10-14"/>
    <s v="2016-10-18"/>
    <s v="2016-10-31"/>
    <s v="2016-10-31"/>
    <n v="4"/>
    <n v="17"/>
    <s v="ŁÓDŹ"/>
    <s v="DDU"/>
    <x v="1"/>
    <n v="1"/>
    <s v="AIR"/>
    <s v="TRUCK"/>
    <s v="WARSZAWA"/>
    <s v="1"/>
    <s v="734/2016/10"/>
    <n v="54"/>
    <s v="AW16"/>
    <s v="ZEMTEX EXPORT LTD"/>
    <s v="AIR"/>
    <n v="1"/>
    <m/>
    <n v="877"/>
    <n v="0"/>
    <n v="0"/>
    <n v="0"/>
    <x v="0"/>
    <n v="11359"/>
    <n v="12.27"/>
    <x v="1"/>
    <n v="6.4"/>
    <n v="5.9"/>
    <x v="1"/>
    <x v="1"/>
  </r>
  <r>
    <s v="2016-10-20"/>
    <s v="2016-10-28"/>
    <s v="2016-11-03"/>
    <s v="2016-11-03"/>
    <n v="8"/>
    <n v="14"/>
    <s v="ŁÓDŹ"/>
    <s v="DDU"/>
    <x v="1"/>
    <n v="1"/>
    <s v="AIR"/>
    <s v="TRUCK"/>
    <s v="WARSZAWA"/>
    <s v="1"/>
    <s v="275/2016/21"/>
    <n v="54"/>
    <s v="AW16"/>
    <s v="SUMEC TEXTILE"/>
    <s v="AIR"/>
    <n v="1"/>
    <m/>
    <n v="337"/>
    <n v="0"/>
    <n v="0"/>
    <n v="0"/>
    <x v="0"/>
    <n v="3239"/>
    <n v="20"/>
    <x v="0"/>
    <n v="10.4"/>
    <n v="9.6"/>
    <x v="1"/>
    <x v="1"/>
  </r>
  <r>
    <s v="2016-10-21"/>
    <s v="2016-11-02"/>
    <s v="2016-11-02"/>
    <s v="2016-11-02"/>
    <n v="12"/>
    <n v="12"/>
    <s v="ISTANBUL"/>
    <s v="FCA"/>
    <x v="2"/>
    <n v="0"/>
    <m/>
    <s v="TRUCK"/>
    <s v="ŁÓDŹ"/>
    <s v="1"/>
    <s v="283/2016/2"/>
    <n v="54"/>
    <s v="AW16"/>
    <s v="KGB CORAP TEKSTIL"/>
    <s v="FCL"/>
    <m/>
    <n v="1"/>
    <n v="895"/>
    <n v="0"/>
    <n v="0"/>
    <n v="0"/>
    <x v="0"/>
    <n v="25251"/>
    <n v="35.69"/>
    <x v="4"/>
    <n v="18.600000000000001"/>
    <n v="17.100000000000001"/>
    <x v="2"/>
    <x v="2"/>
  </r>
  <r>
    <s v="2016-10-22"/>
    <s v="2016-10-30"/>
    <s v="2016-11-07"/>
    <s v="2016-11-07"/>
    <n v="8"/>
    <n v="16"/>
    <s v="ŁÓDŹ"/>
    <s v="DDU"/>
    <x v="1"/>
    <n v="1"/>
    <s v="AIR"/>
    <s v="TRUCK"/>
    <s v="WARSZAWA"/>
    <s v="1"/>
    <s v="278/2016/16"/>
    <n v="54"/>
    <s v="AW16"/>
    <s v="XIAMEN KINGLAND"/>
    <s v="AIR"/>
    <n v="1"/>
    <m/>
    <n v="361"/>
    <n v="0"/>
    <n v="0"/>
    <n v="0"/>
    <x v="0"/>
    <n v="4795"/>
    <n v="0"/>
    <x v="0"/>
    <n v="0"/>
    <n v="0"/>
    <x v="1"/>
    <x v="1"/>
  </r>
  <r>
    <s v="2016-10-23"/>
    <s v="2016-10-26"/>
    <s v="2016-11-02"/>
    <s v="2016-11-02"/>
    <n v="3"/>
    <n v="10"/>
    <s v="ŁÓDŹ"/>
    <s v="DDU"/>
    <x v="1"/>
    <n v="1"/>
    <s v="AIR"/>
    <s v="TRUCK"/>
    <s v="WARSZAWA"/>
    <s v="1"/>
    <s v="569/2016/3"/>
    <n v="54"/>
    <s v="AW16"/>
    <s v="SANTEX INC"/>
    <s v="AIR"/>
    <n v="1"/>
    <m/>
    <n v="467"/>
    <n v="0"/>
    <n v="0"/>
    <n v="0"/>
    <x v="0"/>
    <n v="7718"/>
    <m/>
    <x v="2"/>
    <n v="0"/>
    <n v="0"/>
    <x v="1"/>
    <x v="1"/>
  </r>
  <r>
    <s v="2016-10-29"/>
    <s v="2016-11-02"/>
    <s v="2016-11-07"/>
    <s v="2016-11-07"/>
    <n v="4"/>
    <n v="9"/>
    <s v="ŁÓDŹ"/>
    <s v="DDU"/>
    <x v="1"/>
    <n v="1"/>
    <s v="AIR"/>
    <s v="TRUCK"/>
    <s v="WARSZAWA"/>
    <s v="1"/>
    <s v="43192/2015/21"/>
    <n v="54"/>
    <s v="AW16"/>
    <s v="INNOVATION DESIGN (AGENT)"/>
    <s v="AIR"/>
    <n v="1"/>
    <m/>
    <n v="603"/>
    <n v="0"/>
    <n v="0"/>
    <n v="0"/>
    <x v="0"/>
    <n v="6924"/>
    <m/>
    <x v="1"/>
    <n v="0"/>
    <n v="0"/>
    <x v="1"/>
    <x v="1"/>
  </r>
  <r>
    <s v="2016-10-29"/>
    <s v="2016-11-02"/>
    <s v="2016-11-07"/>
    <s v="2016-11-07"/>
    <n v="4"/>
    <n v="9"/>
    <s v="ŁÓDŹ"/>
    <s v="DDU"/>
    <x v="1"/>
    <n v="1"/>
    <s v="AIR"/>
    <s v="TRUCK"/>
    <s v="WARSZAWA"/>
    <s v="1"/>
    <s v="43192/2015/22"/>
    <n v="54"/>
    <s v="AW16"/>
    <s v="INNOVATION DESIGN (AGENT)"/>
    <s v="AIR"/>
    <n v="1"/>
    <m/>
    <n v="598"/>
    <n v="0"/>
    <n v="0"/>
    <n v="0"/>
    <x v="0"/>
    <n v="6602"/>
    <m/>
    <x v="1"/>
    <n v="0"/>
    <n v="0"/>
    <x v="1"/>
    <x v="1"/>
  </r>
  <r>
    <s v="2016-10-31"/>
    <s v="2016-11-02"/>
    <s v="2016-11-04"/>
    <s v="2016-11-04"/>
    <n v="2"/>
    <n v="4"/>
    <s v="ŁÓDŹ"/>
    <s v="DDU"/>
    <x v="1"/>
    <n v="1"/>
    <s v="AIR"/>
    <s v="TRUCK"/>
    <s v="WARSZAWA"/>
    <s v="1"/>
    <s v="716/2016/4"/>
    <n v="54"/>
    <s v="AW16"/>
    <s v="LICHEE APPAREL (AGENT)"/>
    <s v="AIR"/>
    <n v="1"/>
    <m/>
    <n v="1029"/>
    <n v="0"/>
    <n v="0"/>
    <n v="0"/>
    <x v="0"/>
    <n v="18149"/>
    <m/>
    <x v="2"/>
    <n v="0"/>
    <n v="0"/>
    <x v="1"/>
    <x v="1"/>
  </r>
  <r>
    <s v="2016-10-31"/>
    <s v="2016-11-02"/>
    <s v="2016-11-07"/>
    <s v="2016-11-07"/>
    <n v="2"/>
    <n v="7"/>
    <s v="ŁÓDŹ"/>
    <s v="DDU"/>
    <x v="1"/>
    <n v="1"/>
    <s v="AIR"/>
    <s v="TRUCK"/>
    <s v="WARSZAWA"/>
    <s v="1"/>
    <s v="43188/2015/29"/>
    <n v="54"/>
    <s v="AW16"/>
    <s v="FASHION WEAR INT'L (AGENT)"/>
    <s v="AIR"/>
    <n v="1"/>
    <m/>
    <n v="393"/>
    <n v="0"/>
    <n v="0"/>
    <n v="0"/>
    <x v="0"/>
    <n v="9971"/>
    <m/>
    <x v="1"/>
    <n v="0"/>
    <n v="0"/>
    <x v="1"/>
    <x v="1"/>
  </r>
  <r>
    <s v="2016-11-02"/>
    <s v="2016-11-09"/>
    <s v="2016-11-15"/>
    <s v="2016-11-15"/>
    <n v="7"/>
    <n v="13"/>
    <s v="ŁÓDŹ"/>
    <s v="DDP"/>
    <x v="1"/>
    <n v="1"/>
    <s v="AIR"/>
    <s v="TRUCK"/>
    <s v="WARSZAWA"/>
    <s v="1"/>
    <s v="278/2016/17"/>
    <n v="54"/>
    <s v="AW16"/>
    <s v="XIAMEN KINGLAND"/>
    <s v="AIR"/>
    <n v="1"/>
    <m/>
    <n v="663"/>
    <n v="0"/>
    <n v="0"/>
    <n v="0"/>
    <x v="0"/>
    <n v="8221"/>
    <n v="61.08"/>
    <x v="0"/>
    <n v="31.8"/>
    <n v="29.3"/>
    <x v="0"/>
    <x v="0"/>
  </r>
  <r>
    <s v="2016-11-02"/>
    <s v="2016-11-09"/>
    <s v="2016-11-17"/>
    <s v="2016-11-17"/>
    <n v="7"/>
    <n v="15"/>
    <s v="ŁÓDŹ"/>
    <s v="DDP"/>
    <x v="1"/>
    <n v="1"/>
    <s v="AIR"/>
    <s v="TRUCK"/>
    <s v="WARSZAWA"/>
    <s v="1"/>
    <s v="278/2016/15"/>
    <n v="54"/>
    <s v="AW16"/>
    <s v="XIAMEN KINGLAND"/>
    <s v="AIR"/>
    <n v="1"/>
    <m/>
    <n v="265"/>
    <n v="0"/>
    <n v="0"/>
    <n v="0"/>
    <x v="0"/>
    <n v="3432"/>
    <n v="31.63"/>
    <x v="0"/>
    <n v="16.399999999999999"/>
    <n v="15.2"/>
    <x v="2"/>
    <x v="2"/>
  </r>
  <r>
    <s v="2016-11-04"/>
    <s v="2016-11-06"/>
    <s v="2016-11-17"/>
    <s v="2016-11-17"/>
    <n v="2"/>
    <n v="13"/>
    <s v="DHAKA"/>
    <s v="FOB"/>
    <x v="1"/>
    <n v="1"/>
    <s v="AIR"/>
    <s v="TRUCK"/>
    <s v="WARSZAWA"/>
    <s v="1"/>
    <s v="5344/2016/4"/>
    <n v="54"/>
    <s v="AW16"/>
    <s v="S.B.KNITTING LTD."/>
    <s v="AIR"/>
    <n v="1"/>
    <m/>
    <n v="401"/>
    <n v="0"/>
    <n v="0"/>
    <n v="0"/>
    <x v="0"/>
    <n v="6047"/>
    <m/>
    <x v="1"/>
    <n v="0"/>
    <n v="0"/>
    <x v="1"/>
    <x v="1"/>
  </r>
  <r>
    <s v="2016-11-05"/>
    <s v="2016-11-08"/>
    <s v="2016-11-16"/>
    <s v="2016-11-16"/>
    <n v="3"/>
    <n v="11"/>
    <s v="ŁÓDŹ"/>
    <s v="DDU"/>
    <x v="1"/>
    <n v="1"/>
    <s v="AIR"/>
    <s v="TRUCK"/>
    <s v="FRANKFURT"/>
    <s v="1"/>
    <s v="697/2016/28"/>
    <n v="54"/>
    <s v="AW16"/>
    <s v="TEXZAM INTERNATIONAL (AGENT)"/>
    <s v="AIR"/>
    <n v="1"/>
    <m/>
    <n v="567"/>
    <n v="0"/>
    <n v="0"/>
    <n v="0"/>
    <x v="0"/>
    <n v="7299"/>
    <m/>
    <x v="1"/>
    <n v="0"/>
    <n v="0"/>
    <x v="1"/>
    <x v="1"/>
  </r>
  <r>
    <s v="2016-11-06"/>
    <s v="2016-11-09"/>
    <s v="2016-11-15"/>
    <s v="2016-11-15"/>
    <n v="3"/>
    <n v="9"/>
    <s v="ŁÓDŹ"/>
    <s v="DDU"/>
    <x v="1"/>
    <n v="1"/>
    <s v="AIR"/>
    <s v="TRUCK"/>
    <s v="FRANKFURT"/>
    <s v="1"/>
    <s v="43186/2015/10"/>
    <n v="54"/>
    <s v="AW16"/>
    <s v="AZAD INT'L CLOTHING"/>
    <s v="AIR"/>
    <n v="1"/>
    <m/>
    <n v="616"/>
    <n v="0"/>
    <n v="0"/>
    <n v="0"/>
    <x v="0"/>
    <n v="9868"/>
    <m/>
    <x v="5"/>
    <n v="0"/>
    <n v="0"/>
    <x v="1"/>
    <x v="1"/>
  </r>
  <r>
    <s v="2016-11-08"/>
    <s v="2016-11-14"/>
    <s v="2016-11-18"/>
    <s v="2016-11-18"/>
    <n v="6"/>
    <n v="10"/>
    <s v="ŁÓDŹ"/>
    <s v="DDU"/>
    <x v="1"/>
    <n v="1"/>
    <s v="AIR"/>
    <s v="TRUCK"/>
    <s v="FRANKFURT"/>
    <s v="1"/>
    <s v="43186/2015/11"/>
    <n v="54"/>
    <s v="AW16"/>
    <s v="AZAD INT'L CLOTHING"/>
    <s v="AIR"/>
    <n v="1"/>
    <m/>
    <n v="223"/>
    <n v="0"/>
    <n v="0"/>
    <n v="0"/>
    <x v="0"/>
    <n v="3891"/>
    <m/>
    <x v="5"/>
    <n v="0"/>
    <n v="0"/>
    <x v="1"/>
    <x v="1"/>
  </r>
  <r>
    <s v="2016-11-11"/>
    <s v="2016-11-16"/>
    <s v="2016-11-17"/>
    <s v="2016-11-17"/>
    <n v="5"/>
    <n v="6"/>
    <s v="ŁÓDŹ"/>
    <s v="DDU"/>
    <x v="1"/>
    <n v="1"/>
    <s v="AIR"/>
    <s v="TRUCK"/>
    <s v="WARSZAWA"/>
    <s v="1"/>
    <s v="278/2016/5"/>
    <n v="54"/>
    <s v="AW16"/>
    <s v="XIAMEN KINGLAND"/>
    <s v="AIR"/>
    <n v="1"/>
    <m/>
    <n v="270"/>
    <n v="0"/>
    <n v="0"/>
    <n v="0"/>
    <x v="0"/>
    <n v="4122"/>
    <n v="2.42"/>
    <x v="0"/>
    <n v="1.3"/>
    <n v="1.2"/>
    <x v="1"/>
    <x v="1"/>
  </r>
  <r>
    <s v="2016-11-14"/>
    <s v="2016-11-16"/>
    <s v="2016-11-22"/>
    <s v="2016-11-22"/>
    <n v="2"/>
    <n v="8"/>
    <s v="ŁÓDŹ"/>
    <s v="DDU"/>
    <x v="1"/>
    <n v="1"/>
    <s v="AIR"/>
    <s v="TRUCK"/>
    <s v="WARSZAWA"/>
    <s v="1"/>
    <s v="43192/2015/2"/>
    <n v="54"/>
    <s v="AW16"/>
    <s v="INNOVATION DESIGN (AGENT)"/>
    <s v="AIR"/>
    <n v="1"/>
    <m/>
    <n v="655"/>
    <n v="0"/>
    <n v="0"/>
    <n v="0"/>
    <x v="0"/>
    <n v="11378"/>
    <m/>
    <x v="1"/>
    <n v="0"/>
    <n v="0"/>
    <x v="1"/>
    <x v="1"/>
  </r>
  <r>
    <s v="2016-11-14"/>
    <s v="2016-11-16"/>
    <s v="2016-11-22"/>
    <s v="2016-11-22"/>
    <n v="2"/>
    <n v="8"/>
    <s v="ŁÓDŹ"/>
    <s v="DDU"/>
    <x v="1"/>
    <n v="1"/>
    <s v="AIR"/>
    <s v="TRUCK"/>
    <s v="WARSZAWA"/>
    <s v="1"/>
    <s v="43192/2015/24"/>
    <n v="54"/>
    <s v="AW16"/>
    <s v="INNOVATION DESIGN (AGENT)"/>
    <s v="AIR"/>
    <n v="1"/>
    <m/>
    <n v="1698"/>
    <n v="0"/>
    <n v="0"/>
    <n v="0"/>
    <x v="0"/>
    <n v="26623"/>
    <m/>
    <x v="1"/>
    <n v="0"/>
    <n v="0"/>
    <x v="1"/>
    <x v="1"/>
  </r>
  <r>
    <s v="2016-11-17"/>
    <s v="2016-11-25"/>
    <s v="2016-11-29"/>
    <s v="2016-11-29"/>
    <n v="8"/>
    <n v="12"/>
    <s v="ŁÓDŹ"/>
    <s v="DDU"/>
    <x v="1"/>
    <n v="1"/>
    <s v="AIR"/>
    <s v="TRUCK"/>
    <s v="FRANKFURT"/>
    <s v="1"/>
    <s v="697/2016/33"/>
    <n v="54"/>
    <s v="AW16"/>
    <s v="TEXZAM INTERNATIONAL (AGENT)"/>
    <s v="AIR"/>
    <n v="1"/>
    <m/>
    <n v="20"/>
    <n v="0"/>
    <n v="0"/>
    <n v="0"/>
    <x v="0"/>
    <n v="751"/>
    <m/>
    <x v="1"/>
    <n v="0"/>
    <n v="0"/>
    <x v="1"/>
    <x v="1"/>
  </r>
  <r>
    <s v="2016-11-17"/>
    <s v="2016-11-26"/>
    <s v="2016-11-29"/>
    <s v="2016-11-29"/>
    <n v="9"/>
    <n v="12"/>
    <s v="ŁÓDŹ"/>
    <s v="DDU"/>
    <x v="1"/>
    <n v="1"/>
    <s v="AIR"/>
    <s v="TRUCK"/>
    <s v="FRANKFURT"/>
    <s v="1"/>
    <s v="43192/2015/23"/>
    <n v="54"/>
    <s v="AW16"/>
    <s v="INNOVATION DESIGN (AGENT)"/>
    <s v="AIR"/>
    <n v="1"/>
    <m/>
    <n v="302"/>
    <n v="0"/>
    <n v="0"/>
    <n v="0"/>
    <x v="0"/>
    <n v="3872"/>
    <m/>
    <x v="1"/>
    <n v="0"/>
    <n v="0"/>
    <x v="1"/>
    <x v="1"/>
  </r>
  <r>
    <s v="2016-11-17"/>
    <s v="2016-11-26"/>
    <s v="2016-11-29"/>
    <s v="2016-11-29"/>
    <n v="9"/>
    <n v="12"/>
    <s v="ŁÓDŹ"/>
    <s v="DDU"/>
    <x v="1"/>
    <n v="1"/>
    <s v="AIR"/>
    <s v="TRUCK"/>
    <s v="FRANKFURT"/>
    <s v="1"/>
    <s v="43192/2015/25"/>
    <n v="54"/>
    <s v="AW16"/>
    <s v="INNOVATION DESIGN (AGENT)"/>
    <s v="AIR"/>
    <n v="1"/>
    <m/>
    <n v="554"/>
    <n v="0"/>
    <n v="0"/>
    <n v="0"/>
    <x v="0"/>
    <n v="6307"/>
    <m/>
    <x v="1"/>
    <n v="0"/>
    <n v="0"/>
    <x v="1"/>
    <x v="1"/>
  </r>
  <r>
    <s v="2016-11-18"/>
    <s v="2016-11-22"/>
    <s v="2016-11-29"/>
    <s v="2016-11-29"/>
    <n v="4"/>
    <n v="11"/>
    <s v="ŁÓDŹ"/>
    <s v="DDU"/>
    <x v="1"/>
    <n v="1"/>
    <s v="AIR"/>
    <s v="TRUCK"/>
    <s v="FRANKFURT"/>
    <s v="1"/>
    <s v="43186/2015/7"/>
    <n v="54"/>
    <s v="AW16"/>
    <s v="AZAD INT'L CLOTHING"/>
    <s v="AIR"/>
    <n v="1"/>
    <m/>
    <n v="293"/>
    <n v="0"/>
    <n v="0"/>
    <n v="0"/>
    <x v="0"/>
    <n v="5410"/>
    <n v="13.41"/>
    <x v="5"/>
    <n v="7"/>
    <n v="6.4"/>
    <x v="1"/>
    <x v="1"/>
  </r>
  <r>
    <s v="2016-11-18"/>
    <s v="2016-11-29"/>
    <s v="2016-12-01"/>
    <s v="2016-12-01"/>
    <n v="11"/>
    <n v="13"/>
    <s v="ŁÓDŹ"/>
    <s v="DDU"/>
    <x v="1"/>
    <n v="1"/>
    <s v="AIR"/>
    <s v="TRUCK"/>
    <s v="WARSZAWA"/>
    <s v="1"/>
    <s v="278/2016/18"/>
    <n v="54"/>
    <s v="AW16"/>
    <s v="XIAMEN KINGLAND"/>
    <s v="AIR"/>
    <n v="1"/>
    <m/>
    <n v="181"/>
    <n v="0"/>
    <n v="0"/>
    <n v="0"/>
    <x v="0"/>
    <n v="2894"/>
    <n v="18.61"/>
    <x v="0"/>
    <n v="9.6999999999999993"/>
    <n v="8.9"/>
    <x v="1"/>
    <x v="1"/>
  </r>
  <r>
    <s v="2016-11-21"/>
    <s v="2016-11-22"/>
    <s v="2016-11-23"/>
    <s v="2016-11-23"/>
    <n v="1"/>
    <n v="2"/>
    <s v="ŁÓDŹ"/>
    <s v="DDU"/>
    <x v="1"/>
    <n v="1"/>
    <s v="AIR"/>
    <s v="TRUCK"/>
    <s v="WARSZAWA"/>
    <s v="1"/>
    <s v="43188/2015/5"/>
    <n v="54"/>
    <s v="AW16"/>
    <s v="FASHION WEAR INT'L (AGENT)"/>
    <s v="AIR"/>
    <n v="1"/>
    <m/>
    <n v="221"/>
    <n v="0"/>
    <n v="0"/>
    <n v="0"/>
    <x v="0"/>
    <n v="2520"/>
    <m/>
    <x v="1"/>
    <n v="0"/>
    <n v="0"/>
    <x v="1"/>
    <x v="1"/>
  </r>
  <r>
    <s v="2016-11-21"/>
    <s v="2016-11-23"/>
    <s v="2016-11-25"/>
    <s v="2016-11-25"/>
    <n v="2"/>
    <n v="4"/>
    <s v="ŁÓDŹ"/>
    <s v="DDU"/>
    <x v="1"/>
    <n v="1"/>
    <s v="AIR"/>
    <s v="TRUCK"/>
    <s v="WARSZAWA"/>
    <s v="1"/>
    <s v="716/2016/2"/>
    <n v="54"/>
    <s v="AW16"/>
    <s v="LICHEE APPAREL (AGENT)"/>
    <s v="AIR"/>
    <n v="1"/>
    <m/>
    <n v="476"/>
    <n v="0"/>
    <n v="0"/>
    <n v="0"/>
    <x v="0"/>
    <n v="9064"/>
    <m/>
    <x v="2"/>
    <n v="0"/>
    <n v="0"/>
    <x v="1"/>
    <x v="1"/>
  </r>
  <r>
    <s v="2016-11-21"/>
    <s v="2016-12-22"/>
    <s v="2016-12-23"/>
    <s v="2016-12-23"/>
    <n v="31"/>
    <n v="32"/>
    <s v="ŁÓDŹ"/>
    <s v="DDU"/>
    <x v="1"/>
    <n v="1"/>
    <s v="AIR"/>
    <s v="TRUCK"/>
    <s v="WARSZAWA"/>
    <s v="1"/>
    <s v="278/2016/19"/>
    <n v="54"/>
    <s v="AW16"/>
    <s v="XIAMEN KINGLAND"/>
    <s v="AIR"/>
    <n v="1"/>
    <m/>
    <n v="471"/>
    <n v="0"/>
    <n v="0"/>
    <n v="0"/>
    <x v="0"/>
    <n v="5614"/>
    <n v="55.46"/>
    <x v="0"/>
    <n v="28.8"/>
    <n v="26.6"/>
    <x v="0"/>
    <x v="2"/>
  </r>
  <r>
    <s v="2016-11-24"/>
    <s v="2016-12-01"/>
    <s v="2016-12-06"/>
    <s v="2016-12-06"/>
    <n v="7"/>
    <n v="12"/>
    <s v="ŁÓDŹ"/>
    <s v="DDU"/>
    <x v="1"/>
    <n v="1"/>
    <s v="AIR"/>
    <s v="TRUCK"/>
    <s v="WARSZAWA"/>
    <s v="1"/>
    <s v="278/2016/20"/>
    <n v="54"/>
    <s v="AW16"/>
    <s v="XIAMEN KINGLAND"/>
    <s v="AIR"/>
    <n v="1"/>
    <m/>
    <n v="253"/>
    <n v="0"/>
    <n v="0"/>
    <n v="0"/>
    <x v="0"/>
    <n v="3351"/>
    <n v="23.53"/>
    <x v="0"/>
    <n v="12.2"/>
    <n v="11.3"/>
    <x v="1"/>
    <x v="1"/>
  </r>
  <r>
    <s v="2016-12-08"/>
    <s v="2016-12-11"/>
    <s v="2016-12-16"/>
    <s v="2016-12-16"/>
    <n v="3"/>
    <n v="8"/>
    <s v="ŁÓDŹ"/>
    <s v="DDU"/>
    <x v="1"/>
    <n v="1"/>
    <s v="AIR"/>
    <s v="TRUCK"/>
    <s v="WARSZAWA"/>
    <s v="1"/>
    <s v="43192/2015/26"/>
    <n v="54"/>
    <s v="AW16"/>
    <s v="INNOVATION DESIGN (AGENT)"/>
    <s v="AIR"/>
    <n v="1"/>
    <m/>
    <n v="778"/>
    <n v="0"/>
    <n v="0"/>
    <n v="0"/>
    <x v="0"/>
    <n v="11501"/>
    <m/>
    <x v="1"/>
    <n v="0"/>
    <n v="0"/>
    <x v="1"/>
    <x v="1"/>
  </r>
  <r>
    <s v="2017-01-07"/>
    <s v="2017-01-08"/>
    <s v="2017-01-19"/>
    <s v="2017-01-19"/>
    <n v="1"/>
    <n v="12"/>
    <s v="ŁÓDŹ"/>
    <s v="DDU"/>
    <x v="1"/>
    <n v="1"/>
    <s v="AIR"/>
    <s v="TRUCK"/>
    <s v="WARSZAWA"/>
    <s v="1"/>
    <s v="43192/2015/3"/>
    <n v="54"/>
    <s v="AW16"/>
    <s v="INNOVATION DESIGN (AGENT)"/>
    <s v="AIR"/>
    <n v="1"/>
    <m/>
    <n v="619"/>
    <n v="0"/>
    <n v="0"/>
    <n v="0"/>
    <x v="0"/>
    <n v="9940"/>
    <m/>
    <x v="1"/>
    <n v="0"/>
    <n v="0"/>
    <x v="1"/>
    <x v="1"/>
  </r>
  <r>
    <s v="2017-01-18"/>
    <s v="2017-01-20"/>
    <s v="2017-01-25"/>
    <s v="2017-01-25"/>
    <n v="2"/>
    <n v="7"/>
    <s v="ŁÓDŹ"/>
    <s v="DAP"/>
    <x v="1"/>
    <n v="1"/>
    <s v="AIR"/>
    <s v="TRUCK"/>
    <s v="WARSZAWA"/>
    <s v="1"/>
    <s v="278/2016/21"/>
    <n v="54"/>
    <s v="AW16"/>
    <s v="XIAMEN KINGLAND"/>
    <s v="AIR"/>
    <n v="1"/>
    <m/>
    <n v="127"/>
    <n v="0"/>
    <n v="0"/>
    <n v="0"/>
    <x v="0"/>
    <n v="1036"/>
    <m/>
    <x v="0"/>
    <n v="0"/>
    <n v="0"/>
    <x v="1"/>
    <x v="1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count="1164">
  <r>
    <s v="2015-10-18"/>
    <s v="2015-11-19"/>
    <s v="2015-11-26"/>
    <s v="2015-11-26"/>
    <n v="32"/>
    <n v="39"/>
    <s v="NINGBO"/>
    <s v="FOB"/>
    <x v="0"/>
    <n v="0"/>
    <s v="MRKU2730465"/>
    <s v="RAILWAY"/>
    <s v="GDAŃSK"/>
    <s v="1"/>
    <s v="21046/2015/1"/>
    <n v="54"/>
    <s v="SS16"/>
    <s v="NINGBO MIAORUI"/>
    <s v="FCL"/>
    <m/>
    <n v="1"/>
    <n v="1674"/>
    <n v="0"/>
    <n v="0"/>
    <n v="1"/>
    <x v="0"/>
    <n v="26243"/>
    <n v="60.02"/>
    <x v="0"/>
    <n v="42"/>
    <n v="18"/>
    <x v="0"/>
    <s v="20"/>
  </r>
  <r>
    <s v="2015-10-24"/>
    <s v="2015-11-27"/>
    <s v="2015-12-03"/>
    <s v="2015-12-03"/>
    <n v="34"/>
    <n v="40"/>
    <s v="SHANGHAI"/>
    <s v="FOB"/>
    <x v="0"/>
    <n v="0"/>
    <s v="MSKU3722851"/>
    <s v="RAILWAY"/>
    <s v="GDAŃSK"/>
    <s v="1"/>
    <s v="27355/2015/1"/>
    <n v="51"/>
    <s v="SS16"/>
    <s v="ANHUI XINA"/>
    <s v="FCL"/>
    <m/>
    <n v="1"/>
    <n v="427"/>
    <n v="1"/>
    <n v="0"/>
    <n v="0"/>
    <x v="1"/>
    <n v="6222"/>
    <n v="23.78"/>
    <x v="0"/>
    <n v="17"/>
    <n v="7"/>
    <x v="1"/>
    <s v="LCL"/>
  </r>
  <r>
    <s v="2015-10-26"/>
    <s v="2015-11-27"/>
    <s v="2015-12-03"/>
    <s v="2015-12-03"/>
    <n v="32"/>
    <n v="38"/>
    <s v="NINGBO"/>
    <s v="FOB"/>
    <x v="0"/>
    <n v="0"/>
    <s v="MRKU0482056"/>
    <s v="RAILWAY"/>
    <s v="GDAŃSK"/>
    <s v="1"/>
    <s v="21046/2015/6"/>
    <n v="54"/>
    <s v="SS16"/>
    <s v="NINGBO MIAORUI"/>
    <s v="FCL"/>
    <m/>
    <n v="1"/>
    <n v="1009"/>
    <n v="0"/>
    <n v="1"/>
    <n v="0"/>
    <x v="2"/>
    <n v="15109"/>
    <n v="40.83"/>
    <x v="0"/>
    <n v="29"/>
    <n v="12"/>
    <x v="0"/>
    <s v="LCL"/>
  </r>
  <r>
    <s v="2015-10-26"/>
    <s v="2015-12-08"/>
    <s v="2015-12-16"/>
    <s v="2015-12-16"/>
    <n v="43"/>
    <n v="51"/>
    <s v="XIAMEN"/>
    <s v="FOB"/>
    <x v="0"/>
    <n v="1"/>
    <s v="LCL"/>
    <s v="RAILWAY"/>
    <s v="GDAŃSK"/>
    <s v="1"/>
    <s v="20996/2015/1"/>
    <n v="54"/>
    <s v="SS16"/>
    <s v="XIAMEN JONUEE TRADING CO. LTD"/>
    <s v="LCL"/>
    <m/>
    <n v="1"/>
    <n v="888"/>
    <n v="0"/>
    <n v="0"/>
    <n v="0"/>
    <x v="3"/>
    <n v="16499"/>
    <n v="12.22"/>
    <x v="0"/>
    <n v="9"/>
    <n v="4"/>
    <x v="2"/>
    <s v="LCL"/>
  </r>
  <r>
    <s v="2015-10-27"/>
    <s v="2015-11-27"/>
    <s v="2015-12-04"/>
    <s v="2015-12-04"/>
    <n v="31"/>
    <n v="38"/>
    <s v="CHITTAGONG"/>
    <s v="FOB"/>
    <x v="0"/>
    <n v="0"/>
    <s v="MRKU4294062"/>
    <s v="RAILWAY"/>
    <s v="GDAŃSK"/>
    <s v="1"/>
    <s v="20370/2015/1"/>
    <n v="54"/>
    <s v="SS16"/>
    <s v="SAILOR MOON CLOTHING LTD (AGENT)"/>
    <s v="FCL"/>
    <m/>
    <n v="1"/>
    <n v="2547"/>
    <n v="0"/>
    <n v="0"/>
    <n v="1"/>
    <x v="0"/>
    <n v="40933"/>
    <n v="68.010000000000005"/>
    <x v="1"/>
    <n v="48"/>
    <n v="20"/>
    <x v="0"/>
    <s v="20"/>
  </r>
  <r>
    <s v="2015-10-27"/>
    <s v="2015-11-27"/>
    <s v="2015-12-04"/>
    <s v="2015-12-04"/>
    <n v="31"/>
    <n v="38"/>
    <s v="CHITTAGONG"/>
    <s v="FOB"/>
    <x v="0"/>
    <n v="1"/>
    <s v="MIEU0019735"/>
    <s v="RAILWAY"/>
    <s v="GDAŃSK"/>
    <s v="1"/>
    <s v="20467/2015/6"/>
    <n v="54"/>
    <s v="SS16"/>
    <s v="INNOVATION DESIGN (AGENT)"/>
    <s v="CONSOLIDATION"/>
    <m/>
    <n v="1"/>
    <n v="848"/>
    <n v="0"/>
    <n v="0"/>
    <n v="1"/>
    <x v="0"/>
    <n v="11811"/>
    <n v="32.590000000000003"/>
    <x v="1"/>
    <n v="23"/>
    <n v="10"/>
    <x v="1"/>
    <s v="LCL"/>
  </r>
  <r>
    <s v="2015-10-27"/>
    <s v="2015-11-27"/>
    <s v="2015-12-04"/>
    <s v="2015-12-04"/>
    <n v="31"/>
    <n v="38"/>
    <s v="CHITTAGONG"/>
    <s v="FOB"/>
    <x v="0"/>
    <n v="1"/>
    <m/>
    <s v="RAILWAY"/>
    <s v="GDAŃSK"/>
    <s v="1"/>
    <s v="62092/SS16/1"/>
    <n v="54"/>
    <s v="SS16"/>
    <s v="TRANSFIGURE CLOTHING (AGENT)"/>
    <s v="CONSOLIDATION"/>
    <m/>
    <n v="1"/>
    <n v="3073"/>
    <m/>
    <m/>
    <m/>
    <x v="3"/>
    <n v="59633"/>
    <n v="33.36"/>
    <x v="1"/>
    <n v="23"/>
    <n v="10"/>
    <x v="1"/>
    <s v="LCL"/>
  </r>
  <r>
    <s v="2015-10-27"/>
    <s v="2015-11-27"/>
    <s v="2015-12-04"/>
    <s v="2015-12-04"/>
    <n v="31"/>
    <n v="38"/>
    <s v="CHITTAGONG"/>
    <s v="FOB"/>
    <x v="0"/>
    <n v="1"/>
    <s v="MIEU0019735,MIEU2030970"/>
    <s v="RAILWAY"/>
    <s v="GDAŃSK"/>
    <s v="1"/>
    <s v="20370/2015/4"/>
    <n v="54"/>
    <s v="SS16"/>
    <s v="SAILOR MOON CLOTHING LTD (AGENT)"/>
    <s v="CONSOLIDATION"/>
    <m/>
    <n v="1"/>
    <n v="1440"/>
    <n v="0"/>
    <n v="0"/>
    <n v="1"/>
    <x v="0"/>
    <n v="20850"/>
    <n v="27.15"/>
    <x v="1"/>
    <n v="19"/>
    <n v="8"/>
    <x v="1"/>
    <s v="LCL"/>
  </r>
  <r>
    <s v="2015-10-27"/>
    <s v="2015-11-27"/>
    <s v="2015-12-04"/>
    <s v="2015-12-04"/>
    <n v="31"/>
    <n v="38"/>
    <s v="CHITTAGONG"/>
    <s v="FOB"/>
    <x v="0"/>
    <n v="1"/>
    <m/>
    <s v="RAILWAY"/>
    <s v="GDAŃSK"/>
    <s v="1"/>
    <s v="20376/2015/8"/>
    <n v="54"/>
    <s v="SS16"/>
    <s v="TRANSFIGURE CLOTHING (AGENT)"/>
    <s v="CONSOLIDATION"/>
    <m/>
    <n v="1"/>
    <n v="3453"/>
    <m/>
    <m/>
    <m/>
    <x v="3"/>
    <n v="77736"/>
    <n v="46.7"/>
    <x v="1"/>
    <n v="33"/>
    <n v="14"/>
    <x v="0"/>
    <s v="LCL"/>
  </r>
  <r>
    <s v="2015-10-28"/>
    <s v="2015-11-27"/>
    <s v="2015-12-04"/>
    <s v="2015-12-04"/>
    <n v="30"/>
    <n v="37"/>
    <s v="YANTIAN"/>
    <s v="FOB"/>
    <x v="0"/>
    <n v="0"/>
    <s v="MSKU3984240"/>
    <s v="RAILWAY"/>
    <s v="GDAŃSK"/>
    <s v="1"/>
    <s v="28021/2015/3"/>
    <n v="51"/>
    <s v="SS16"/>
    <s v="EUROSHINE COMPANY"/>
    <s v="FCL"/>
    <m/>
    <n v="1"/>
    <n v="781"/>
    <n v="1"/>
    <n v="0"/>
    <n v="0"/>
    <x v="1"/>
    <n v="9473"/>
    <n v="22.28"/>
    <x v="0"/>
    <n v="16"/>
    <n v="7"/>
    <x v="1"/>
    <s v="LCL"/>
  </r>
  <r>
    <s v="2015-10-29"/>
    <s v="2015-12-04"/>
    <s v="2015-12-08"/>
    <s v="2015-12-08"/>
    <n v="36"/>
    <n v="40"/>
    <s v="XIAMEN"/>
    <s v="FOB"/>
    <x v="0"/>
    <n v="0"/>
    <s v="MSKU5405711"/>
    <s v="RAILWAY"/>
    <s v="GDAŃSK"/>
    <s v="1"/>
    <s v="21162/2015/1"/>
    <n v="54"/>
    <s v="SS16"/>
    <s v="JIUJIANG DANNIER KNITTING CO."/>
    <s v="FCL"/>
    <m/>
    <n v="1"/>
    <n v="1741"/>
    <n v="1"/>
    <n v="0"/>
    <n v="0"/>
    <x v="1"/>
    <n v="32199"/>
    <n v="22.59"/>
    <x v="0"/>
    <n v="16"/>
    <n v="7"/>
    <x v="1"/>
    <s v="LCL"/>
  </r>
  <r>
    <s v="2015-10-29"/>
    <s v="2015-12-04"/>
    <s v="2015-12-08"/>
    <s v="2015-12-08"/>
    <n v="36"/>
    <n v="40"/>
    <s v="XIAMEN"/>
    <s v="FOB"/>
    <x v="0"/>
    <n v="0"/>
    <s v="PONU8132349"/>
    <s v="RAILWAY"/>
    <s v="GDAŃSK"/>
    <s v="1"/>
    <s v="61735/SS16/1"/>
    <n v="52"/>
    <s v="SS16"/>
    <s v="QUANZHOU CEREALS O&amp;F"/>
    <s v="FCL"/>
    <m/>
    <n v="1"/>
    <n v="2856"/>
    <n v="0"/>
    <n v="0"/>
    <n v="1"/>
    <x v="0"/>
    <n v="50762"/>
    <n v="67.69"/>
    <x v="0"/>
    <n v="47"/>
    <n v="20"/>
    <x v="0"/>
    <s v="20"/>
  </r>
  <r>
    <s v="2015-10-30"/>
    <s v="2015-11-30"/>
    <s v="2015-12-03"/>
    <s v="2015-12-03"/>
    <n v="31"/>
    <n v="34"/>
    <s v="TUTICORIN"/>
    <s v="FOB"/>
    <x v="0"/>
    <n v="1"/>
    <s v="CLHU4625240"/>
    <s v="TRUCK"/>
    <s v="HAMBURG"/>
    <s v="1"/>
    <s v="20204/2015/1"/>
    <n v="54"/>
    <s v="SS16"/>
    <s v="GLOBUS CLOTHING COM."/>
    <s v="CONSOLIDATION"/>
    <m/>
    <n v="1"/>
    <n v="636"/>
    <n v="0"/>
    <n v="1"/>
    <n v="0"/>
    <x v="2"/>
    <n v="9876"/>
    <n v="17.78"/>
    <x v="2"/>
    <n v="12"/>
    <n v="5"/>
    <x v="2"/>
    <s v="LCL"/>
  </r>
  <r>
    <s v="2015-10-30"/>
    <s v="2015-11-30"/>
    <s v="2015-12-03"/>
    <s v="2015-12-03"/>
    <n v="31"/>
    <n v="34"/>
    <s v="TUTICORIN"/>
    <s v="FOB"/>
    <x v="0"/>
    <n v="1"/>
    <m/>
    <s v="TRUCK"/>
    <s v="HAMBURG"/>
    <s v="1"/>
    <s v="20217/2015/1"/>
    <n v="54"/>
    <s v="SS16"/>
    <s v="BLOOM CLOTHING CO. (AGENT)"/>
    <s v="CONSOLIDATION"/>
    <m/>
    <n v="1"/>
    <n v="550"/>
    <m/>
    <m/>
    <m/>
    <x v="3"/>
    <n v="11728"/>
    <n v="19.86"/>
    <x v="2"/>
    <n v="14"/>
    <n v="6"/>
    <x v="2"/>
    <s v="LCL"/>
  </r>
  <r>
    <s v="2015-10-30"/>
    <s v="2015-11-30"/>
    <s v="2015-12-03"/>
    <s v="2015-12-03"/>
    <n v="31"/>
    <n v="34"/>
    <s v="TUTICORIN"/>
    <s v="FOB"/>
    <x v="0"/>
    <n v="1"/>
    <m/>
    <s v="TRUCK"/>
    <s v="HAMBURG"/>
    <s v="1"/>
    <s v="20217/2015/6"/>
    <n v="54"/>
    <s v="SS16"/>
    <s v="BLOOM CLOTHING CO. (AGENT)"/>
    <s v="CONSOLIDATION"/>
    <m/>
    <n v="1"/>
    <n v="189"/>
    <m/>
    <m/>
    <m/>
    <x v="3"/>
    <n v="2608"/>
    <n v="8.14"/>
    <x v="2"/>
    <n v="6"/>
    <n v="2"/>
    <x v="2"/>
    <s v="LCL"/>
  </r>
  <r>
    <s v="2015-10-30"/>
    <s v="2015-11-30"/>
    <s v="2015-12-03"/>
    <s v="2015-12-03"/>
    <n v="31"/>
    <n v="34"/>
    <s v="TUTICORIN"/>
    <s v="FOB"/>
    <x v="0"/>
    <n v="1"/>
    <m/>
    <s v="TRUCK"/>
    <s v="HAMBURG"/>
    <s v="1"/>
    <s v="24094/2015/1"/>
    <n v="54"/>
    <s v="SS16"/>
    <s v="SANTEX INC"/>
    <s v="CONSOLIDATION"/>
    <m/>
    <n v="1"/>
    <n v="215"/>
    <m/>
    <m/>
    <m/>
    <x v="3"/>
    <n v="3531"/>
    <n v="7.44"/>
    <x v="2"/>
    <n v="5"/>
    <n v="2"/>
    <x v="2"/>
    <s v="LCL"/>
  </r>
  <r>
    <s v="2015-10-30"/>
    <s v="2015-12-03"/>
    <s v="2015-12-09"/>
    <s v="2015-12-09"/>
    <n v="34"/>
    <n v="40"/>
    <s v="SHANGHAI"/>
    <s v="FOB"/>
    <x v="0"/>
    <n v="1"/>
    <s v="LCL"/>
    <s v="TRUCK"/>
    <s v="HAMBURG"/>
    <s v="1"/>
    <s v="20456/2015/1"/>
    <n v="54"/>
    <s v="SS16"/>
    <s v="ANHUI GARMENTS I&amp;E"/>
    <s v="LCL"/>
    <m/>
    <n v="1"/>
    <n v="287"/>
    <n v="0"/>
    <n v="0"/>
    <n v="0"/>
    <x v="3"/>
    <n v="3770"/>
    <n v="9.49"/>
    <x v="0"/>
    <n v="7"/>
    <n v="3"/>
    <x v="2"/>
    <s v="LCL"/>
  </r>
  <r>
    <s v="2015-10-31"/>
    <s v="2015-12-04"/>
    <s v="2015-12-08"/>
    <s v="2015-12-08"/>
    <n v="34"/>
    <n v="38"/>
    <s v="SHANGHAI"/>
    <s v="FOB"/>
    <x v="0"/>
    <n v="0"/>
    <s v="GLDU3800836"/>
    <s v="RAILWAY"/>
    <s v="GDAŃSK"/>
    <s v="1"/>
    <s v="19960/2015/1"/>
    <n v="54"/>
    <s v="SS16"/>
    <s v="SUMEC TEXTILE"/>
    <s v="FCL"/>
    <m/>
    <n v="1"/>
    <n v="1170"/>
    <n v="1"/>
    <n v="0"/>
    <n v="0"/>
    <x v="1"/>
    <n v="14620"/>
    <n v="27.84"/>
    <x v="0"/>
    <n v="19"/>
    <n v="8"/>
    <x v="1"/>
    <s v="LCL"/>
  </r>
  <r>
    <s v="2015-10-31"/>
    <s v="2015-12-09"/>
    <s v="2015-12-11"/>
    <s v="2015-12-11"/>
    <n v="39"/>
    <n v="41"/>
    <s v="CHITTAGONG"/>
    <s v="FOB"/>
    <x v="0"/>
    <n v="0"/>
    <s v="BSIU9279001"/>
    <s v="TRUCK"/>
    <s v="GDAŃSK"/>
    <s v="1"/>
    <s v="20808/2015/1"/>
    <n v="54"/>
    <s v="SS16"/>
    <s v="FASHION WEAR INT'L (AGENT)"/>
    <s v="FCL"/>
    <m/>
    <n v="1"/>
    <n v="4067"/>
    <n v="0"/>
    <n v="0"/>
    <n v="1"/>
    <x v="0"/>
    <n v="84181"/>
    <n v="68.91"/>
    <x v="1"/>
    <n v="48"/>
    <n v="21"/>
    <x v="0"/>
    <s v="20"/>
  </r>
  <r>
    <s v="2015-10-31"/>
    <s v="2015-12-09"/>
    <s v="2015-12-11"/>
    <s v="2015-12-11"/>
    <n v="39"/>
    <n v="41"/>
    <s v="CHITTAGONG"/>
    <s v="FOB"/>
    <x v="0"/>
    <n v="0"/>
    <s v="CPSU6436015,GLDU7013187,GVCU5371737"/>
    <s v="TRUCK"/>
    <s v="GDAŃSK"/>
    <s v="1"/>
    <s v="20216/2015/1"/>
    <n v="54"/>
    <s v="SS16"/>
    <s v="FAIR TRADE INT'L (AGENT)"/>
    <s v="FCL"/>
    <m/>
    <n v="1"/>
    <n v="6442"/>
    <n v="0"/>
    <n v="0"/>
    <n v="3"/>
    <x v="3"/>
    <n v="135566"/>
    <n v="204.59"/>
    <x v="1"/>
    <n v="143"/>
    <n v="61"/>
    <x v="3"/>
    <n v="40"/>
  </r>
  <r>
    <m/>
    <m/>
    <m/>
    <m/>
    <m/>
    <m/>
    <m/>
    <m/>
    <x v="1"/>
    <m/>
    <m/>
    <m/>
    <m/>
    <m/>
    <m/>
    <m/>
    <m/>
    <m/>
    <s v="FCL"/>
    <m/>
    <n v="1"/>
    <m/>
    <m/>
    <m/>
    <m/>
    <x v="3"/>
    <m/>
    <m/>
    <x v="1"/>
    <n v="0"/>
    <n v="0"/>
    <x v="3"/>
    <n v="20"/>
  </r>
  <r>
    <s v="2015-10-31"/>
    <s v="2015-12-09"/>
    <s v="2015-12-11"/>
    <s v="2015-12-11"/>
    <n v="39"/>
    <n v="41"/>
    <s v="CHITTAGONG"/>
    <s v="FOB"/>
    <x v="0"/>
    <n v="0"/>
    <s v="IPXU3483324"/>
    <s v="TRUCK"/>
    <s v="GDAŃSK"/>
    <s v="1"/>
    <s v="20222/2015/1"/>
    <n v="54"/>
    <s v="SS16"/>
    <s v="FASHIONTEX (AGENT)"/>
    <s v="FCL"/>
    <m/>
    <n v="1"/>
    <n v="1522"/>
    <n v="1"/>
    <n v="0"/>
    <n v="0"/>
    <x v="1"/>
    <n v="29210"/>
    <n v="27.75"/>
    <x v="1"/>
    <n v="19"/>
    <n v="8"/>
    <x v="1"/>
    <s v="LCL"/>
  </r>
  <r>
    <s v="2015-10-31"/>
    <s v="2015-12-09"/>
    <s v="2015-12-11"/>
    <s v="2015-12-11"/>
    <n v="39"/>
    <n v="41"/>
    <s v="CHITTAGONG"/>
    <s v="FOB"/>
    <x v="0"/>
    <n v="1"/>
    <s v="FSCU9594962"/>
    <s v="TRUCK"/>
    <s v="GDAŃSK"/>
    <s v="1"/>
    <s v="20808/2015/7"/>
    <n v="54"/>
    <s v="SS16"/>
    <s v="FASHION WEAR INT'L (AGENT)"/>
    <s v="CONSOLIDATION"/>
    <m/>
    <n v="1"/>
    <n v="3263"/>
    <n v="0"/>
    <n v="0"/>
    <n v="1"/>
    <x v="0"/>
    <n v="66012"/>
    <n v="46.34"/>
    <x v="1"/>
    <n v="32"/>
    <n v="14"/>
    <x v="0"/>
    <s v="LCL"/>
  </r>
  <r>
    <s v="2015-10-31"/>
    <s v="2015-12-09"/>
    <s v="2015-12-11"/>
    <s v="2015-12-11"/>
    <n v="39"/>
    <n v="41"/>
    <s v="CHITTAGONG"/>
    <s v="FOB"/>
    <x v="0"/>
    <n v="1"/>
    <m/>
    <s v="TRUCK"/>
    <s v="GDAŃSK"/>
    <s v="1"/>
    <s v="20998/2015/1"/>
    <n v="54"/>
    <s v="SS16"/>
    <s v="TEXZAM INTERNATIONAL (AGENT)"/>
    <s v="CONSOLIDATION"/>
    <m/>
    <n v="1"/>
    <n v="1120"/>
    <m/>
    <m/>
    <m/>
    <x v="3"/>
    <n v="16121"/>
    <n v="21.78"/>
    <x v="1"/>
    <n v="15"/>
    <n v="7"/>
    <x v="1"/>
    <s v="LCL"/>
  </r>
  <r>
    <s v="2015-10-31"/>
    <s v="2015-12-09"/>
    <s v="2015-12-14"/>
    <s v="2015-12-14"/>
    <n v="39"/>
    <n v="44"/>
    <s v="CHITTAGONG"/>
    <s v="FOB"/>
    <x v="0"/>
    <n v="0"/>
    <s v="TCLU8066867"/>
    <s v="RAILWAY"/>
    <s v="GDAŃSK"/>
    <s v="1"/>
    <s v="20376/2015/1"/>
    <n v="54"/>
    <s v="SS16"/>
    <s v="TRANSFIGURE CLOTHING (AGENT)"/>
    <s v="FCL"/>
    <m/>
    <n v="1"/>
    <n v="2462"/>
    <n v="0"/>
    <n v="0"/>
    <n v="1"/>
    <x v="0"/>
    <n v="60767"/>
    <n v="59.74"/>
    <x v="1"/>
    <n v="42"/>
    <n v="18"/>
    <x v="0"/>
    <s v="20"/>
  </r>
  <r>
    <s v="2015-10-31"/>
    <s v="2015-12-09"/>
    <s v="2015-12-14"/>
    <s v="2015-12-14"/>
    <n v="39"/>
    <n v="44"/>
    <s v="CHITTAGONG"/>
    <s v="FOB"/>
    <x v="0"/>
    <n v="1"/>
    <s v="HLBU1566321"/>
    <s v="RAILWAY"/>
    <s v="GDAŃSK"/>
    <s v="1"/>
    <s v="20376/2015/9"/>
    <n v="54"/>
    <s v="SS16"/>
    <s v="TRANSFIGURE CLOTHING (AGENT)"/>
    <s v="CONSOLIDATION"/>
    <m/>
    <n v="1"/>
    <n v="3681"/>
    <n v="0"/>
    <n v="0"/>
    <n v="1"/>
    <x v="0"/>
    <n v="63066"/>
    <n v="52.87"/>
    <x v="1"/>
    <n v="37"/>
    <n v="16"/>
    <x v="0"/>
    <s v="20"/>
  </r>
  <r>
    <s v="2015-10-31"/>
    <s v="2015-12-09"/>
    <s v="2015-12-14"/>
    <s v="2015-12-14"/>
    <n v="39"/>
    <n v="44"/>
    <s v="CHITTAGONG"/>
    <s v="FOB"/>
    <x v="0"/>
    <n v="1"/>
    <m/>
    <s v="RAILWAY"/>
    <s v="GDAŃSK"/>
    <s v="1"/>
    <s v="20467/2015/7"/>
    <n v="54"/>
    <s v="SS16"/>
    <s v="INNOVATION DESIGN (AGENT)"/>
    <s v="CONSOLIDATION"/>
    <m/>
    <n v="1"/>
    <n v="1124"/>
    <m/>
    <m/>
    <m/>
    <x v="3"/>
    <n v="16855"/>
    <n v="16.68"/>
    <x v="1"/>
    <n v="12"/>
    <n v="5"/>
    <x v="2"/>
    <s v="LCL"/>
  </r>
  <r>
    <s v="2015-11-01"/>
    <s v="2015-12-01"/>
    <s v="2015-12-09"/>
    <s v="2015-12-09"/>
    <n v="30"/>
    <n v="38"/>
    <s v="YANTIAN"/>
    <s v="FOB"/>
    <x v="0"/>
    <n v="1"/>
    <s v="LCL"/>
    <s v="TRUCK"/>
    <s v="HAMBURG"/>
    <s v="1"/>
    <s v="27228/2015/1"/>
    <n v="51"/>
    <s v="SS16"/>
    <s v="YONGXINGLONG CHILDRE"/>
    <s v="LCL"/>
    <m/>
    <n v="1"/>
    <n v="664"/>
    <n v="0"/>
    <n v="0"/>
    <n v="0"/>
    <x v="3"/>
    <n v="5068"/>
    <n v="9"/>
    <x v="0"/>
    <n v="6"/>
    <n v="3"/>
    <x v="2"/>
    <s v="LCL"/>
  </r>
  <r>
    <s v="2015-11-01"/>
    <s v="2015-12-08"/>
    <s v="2015-12-16"/>
    <s v="2015-12-16"/>
    <n v="37"/>
    <n v="45"/>
    <s v="XIAMEN"/>
    <s v="FOB"/>
    <x v="0"/>
    <n v="1"/>
    <s v="LCL"/>
    <s v="TRUCK"/>
    <s v="HAMBURG"/>
    <s v="1"/>
    <s v="20368/2015/1"/>
    <n v="54"/>
    <s v="SS16"/>
    <s v="XIAMEN HALO WORLD"/>
    <s v="LCL"/>
    <m/>
    <n v="1"/>
    <n v="219"/>
    <n v="0"/>
    <n v="0"/>
    <n v="0"/>
    <x v="3"/>
    <n v="2772"/>
    <n v="1.41"/>
    <x v="0"/>
    <n v="1"/>
    <n v="0"/>
    <x v="2"/>
    <s v="LCL"/>
  </r>
  <r>
    <s v="2015-11-02"/>
    <s v="2015-11-30"/>
    <s v="2015-12-03"/>
    <s v="2015-12-03"/>
    <n v="28"/>
    <n v="31"/>
    <s v="TUTICORIN"/>
    <s v="FOB"/>
    <x v="0"/>
    <n v="0"/>
    <s v="HLBU1137760"/>
    <s v="TRUCK"/>
    <s v="HAMBURG"/>
    <s v="1"/>
    <s v="20214/2015/1"/>
    <n v="54"/>
    <s v="SS16"/>
    <s v="LICHEE APPAREL (AGENT)"/>
    <s v="FCL"/>
    <m/>
    <n v="1"/>
    <n v="2474"/>
    <n v="0"/>
    <n v="1"/>
    <n v="0"/>
    <x v="2"/>
    <n v="42803"/>
    <n v="51.38"/>
    <x v="2"/>
    <n v="36"/>
    <n v="15"/>
    <x v="0"/>
    <s v="20"/>
  </r>
  <r>
    <s v="2015-11-02"/>
    <s v="2015-12-04"/>
    <s v="2015-12-08"/>
    <s v="2015-12-08"/>
    <n v="32"/>
    <n v="36"/>
    <s v="NINGBO"/>
    <s v="FOB"/>
    <x v="0"/>
    <n v="0"/>
    <s v="MSKU5572787"/>
    <s v="RAILWAY"/>
    <s v="GDAŃSK"/>
    <s v="1"/>
    <s v="20462/2015/1"/>
    <n v="54"/>
    <s v="SS16"/>
    <s v="NINGBO EVERGREEN"/>
    <s v="FCL"/>
    <m/>
    <n v="1"/>
    <n v="949"/>
    <n v="1"/>
    <n v="0"/>
    <n v="0"/>
    <x v="1"/>
    <n v="13359"/>
    <n v="21.67"/>
    <x v="0"/>
    <n v="15"/>
    <n v="7"/>
    <x v="1"/>
    <s v="LCL"/>
  </r>
  <r>
    <s v="2015-11-03"/>
    <s v="2015-12-05"/>
    <s v="2015-12-09"/>
    <s v="2015-12-09"/>
    <n v="32"/>
    <n v="36"/>
    <s v="NINGBO"/>
    <s v="FOB"/>
    <x v="0"/>
    <n v="1"/>
    <s v="LCL"/>
    <s v="TRUCK"/>
    <s v="HAMBURG"/>
    <s v="1"/>
    <s v="27069/2015/1"/>
    <n v="51"/>
    <s v="SS16"/>
    <s v="ZHEJIANG YUHONG"/>
    <s v="LCL"/>
    <m/>
    <n v="1"/>
    <n v="379"/>
    <n v="0"/>
    <n v="0"/>
    <n v="0"/>
    <x v="3"/>
    <n v="5105"/>
    <n v="16.93"/>
    <x v="0"/>
    <n v="12"/>
    <n v="5"/>
    <x v="2"/>
    <s v="LCL"/>
  </r>
  <r>
    <s v="2015-11-04"/>
    <s v="2015-12-08"/>
    <s v="2015-12-14"/>
    <s v="2015-12-14"/>
    <n v="34"/>
    <n v="40"/>
    <s v="YANTIAN"/>
    <s v="FOB"/>
    <x v="0"/>
    <n v="0"/>
    <s v="TGHU5273664"/>
    <s v="RAILWAY"/>
    <s v="GDAŃSK"/>
    <s v="1"/>
    <s v="60077/SS16/1"/>
    <n v="51"/>
    <s v="SS16"/>
    <s v="EUROSHINE COMPANY"/>
    <s v="FCL"/>
    <m/>
    <n v="1"/>
    <n v="1381"/>
    <n v="0"/>
    <n v="1"/>
    <n v="0"/>
    <x v="2"/>
    <n v="16304"/>
    <n v="33.11"/>
    <x v="0"/>
    <n v="23"/>
    <n v="10"/>
    <x v="1"/>
    <s v="LCL"/>
  </r>
  <r>
    <s v="2015-11-04"/>
    <s v="2015-12-09"/>
    <s v="2015-12-11"/>
    <s v="2015-12-11"/>
    <n v="35"/>
    <n v="37"/>
    <s v="YANTIAN"/>
    <s v="FOB"/>
    <x v="0"/>
    <n v="0"/>
    <s v="NYKU9835822"/>
    <s v="TRUCK"/>
    <s v="GDAŃSK"/>
    <s v="1"/>
    <s v="32380/2015/1"/>
    <n v="51"/>
    <s v="SS16"/>
    <s v="BEEKO"/>
    <s v="FCL"/>
    <m/>
    <n v="1"/>
    <n v="396"/>
    <n v="1"/>
    <n v="0"/>
    <n v="0"/>
    <x v="1"/>
    <n v="4050"/>
    <n v="21.31"/>
    <x v="0"/>
    <n v="15"/>
    <n v="6"/>
    <x v="1"/>
    <s v="LCL"/>
  </r>
  <r>
    <s v="2015-11-06"/>
    <s v="2015-12-22"/>
    <s v="2015-12-29"/>
    <s v="2015-12-29"/>
    <n v="46"/>
    <n v="53"/>
    <s v="NINGBO"/>
    <s v="FOB"/>
    <x v="0"/>
    <n v="0"/>
    <s v="NYKU4195609,NYKU4300520,NYKU5649814,TCLU1657718"/>
    <s v="RAILWAY"/>
    <s v="GDAŃSK"/>
    <s v="1"/>
    <s v="62103/SS16/1"/>
    <n v="52"/>
    <s v="SS16"/>
    <s v="NINGBO MIAORUI"/>
    <s v="FCL"/>
    <m/>
    <n v="1"/>
    <n v="4085"/>
    <n v="0"/>
    <n v="0"/>
    <n v="4"/>
    <x v="3"/>
    <n v="66168"/>
    <n v="257.27999999999997"/>
    <x v="0"/>
    <n v="180"/>
    <n v="77"/>
    <x v="3"/>
    <n v="40"/>
  </r>
  <r>
    <m/>
    <m/>
    <m/>
    <m/>
    <m/>
    <m/>
    <m/>
    <m/>
    <x v="1"/>
    <m/>
    <m/>
    <m/>
    <m/>
    <m/>
    <m/>
    <m/>
    <m/>
    <m/>
    <m/>
    <m/>
    <m/>
    <m/>
    <m/>
    <m/>
    <m/>
    <x v="3"/>
    <m/>
    <m/>
    <x v="0"/>
    <n v="0"/>
    <n v="0"/>
    <x v="3"/>
    <n v="20"/>
  </r>
  <r>
    <m/>
    <m/>
    <m/>
    <m/>
    <m/>
    <m/>
    <m/>
    <m/>
    <x v="0"/>
    <m/>
    <m/>
    <m/>
    <m/>
    <m/>
    <m/>
    <m/>
    <m/>
    <m/>
    <s v="FCL"/>
    <m/>
    <n v="1"/>
    <m/>
    <m/>
    <m/>
    <m/>
    <x v="3"/>
    <m/>
    <m/>
    <x v="0"/>
    <n v="0"/>
    <n v="0"/>
    <x v="3"/>
    <m/>
  </r>
  <r>
    <s v="2015-11-09"/>
    <s v="2015-12-03"/>
    <s v="2015-12-08"/>
    <s v="2015-12-08"/>
    <n v="24"/>
    <n v="29"/>
    <s v="MUMBAI"/>
    <s v="FOB"/>
    <x v="0"/>
    <n v="0"/>
    <s v="HLXU1142110"/>
    <s v="TRUCK"/>
    <s v="HAMBURG"/>
    <s v="1"/>
    <s v="20991/2015/1"/>
    <n v="54"/>
    <s v="SS16"/>
    <s v="SANGOTRA FASHIONS"/>
    <s v="FCL"/>
    <m/>
    <n v="1"/>
    <n v="1505"/>
    <n v="1"/>
    <n v="0"/>
    <n v="0"/>
    <x v="1"/>
    <n v="23606"/>
    <n v="31"/>
    <x v="2"/>
    <n v="22"/>
    <n v="9"/>
    <x v="1"/>
    <s v="LCL"/>
  </r>
  <r>
    <s v="2015-11-09"/>
    <s v="2015-12-18"/>
    <s v="2015-12-22"/>
    <s v="2015-12-22"/>
    <n v="39"/>
    <n v="43"/>
    <s v="XIAMEN"/>
    <s v="FOB"/>
    <x v="0"/>
    <n v="0"/>
    <s v="PONU1733440"/>
    <s v="RAILWAY"/>
    <s v="GDAŃSK"/>
    <s v="1"/>
    <s v="29754/2015/1"/>
    <n v="51"/>
    <s v="SS16"/>
    <s v="BOK CO., LTD."/>
    <s v="FCL"/>
    <m/>
    <n v="1"/>
    <n v="1271"/>
    <n v="0"/>
    <n v="1"/>
    <n v="0"/>
    <x v="2"/>
    <n v="11187"/>
    <n v="43.51"/>
    <x v="0"/>
    <n v="30"/>
    <n v="13"/>
    <x v="0"/>
    <s v="LCL"/>
  </r>
  <r>
    <s v="2015-11-10"/>
    <s v="2015-12-10"/>
    <s v="2015-12-15"/>
    <s v="2015-12-15"/>
    <n v="30"/>
    <n v="35"/>
    <s v="CHITTAGONG"/>
    <s v="FOB"/>
    <x v="0"/>
    <n v="1"/>
    <s v="MRKU0992240"/>
    <s v="RAILWAY"/>
    <s v="GDAŃSK"/>
    <s v="1"/>
    <s v="20216/2015/6"/>
    <n v="54"/>
    <s v="SS16"/>
    <s v="FAIR TRADE INT'L (AGENT)"/>
    <s v="CONSOLIDATION"/>
    <m/>
    <n v="1"/>
    <n v="432"/>
    <n v="0"/>
    <n v="1"/>
    <n v="0"/>
    <x v="2"/>
    <n v="8152"/>
    <n v="14.46"/>
    <x v="1"/>
    <n v="10"/>
    <n v="4"/>
    <x v="2"/>
    <s v="LCL"/>
  </r>
  <r>
    <s v="2015-11-10"/>
    <s v="2015-12-10"/>
    <s v="2015-12-15"/>
    <s v="2015-12-15"/>
    <n v="30"/>
    <n v="35"/>
    <s v="CHITTAGONG"/>
    <s v="FOB"/>
    <x v="0"/>
    <n v="1"/>
    <m/>
    <s v="RAILWAY"/>
    <s v="GDAŃSK"/>
    <s v="1"/>
    <s v="20467/2015/8"/>
    <n v="54"/>
    <s v="SS16"/>
    <s v="INNOVATION DESIGN (AGENT)"/>
    <s v="CONSOLIDATION"/>
    <m/>
    <n v="1"/>
    <n v="300"/>
    <m/>
    <m/>
    <m/>
    <x v="3"/>
    <n v="4182"/>
    <n v="4.18"/>
    <x v="1"/>
    <n v="3"/>
    <n v="1"/>
    <x v="2"/>
    <s v="LCL"/>
  </r>
  <r>
    <s v="2015-11-10"/>
    <s v="2015-12-10"/>
    <s v="2015-12-15"/>
    <s v="2015-12-15"/>
    <n v="30"/>
    <n v="35"/>
    <s v="CHITTAGONG"/>
    <s v="FOB"/>
    <x v="0"/>
    <n v="1"/>
    <m/>
    <s v="RAILWAY"/>
    <s v="GDAŃSK"/>
    <s v="1"/>
    <s v="21143/2015/5"/>
    <n v="54"/>
    <s v="SS16"/>
    <s v="SEACOTEX FABRICS LTD"/>
    <s v="CONSOLIDATION"/>
    <m/>
    <n v="1"/>
    <n v="1284"/>
    <m/>
    <m/>
    <m/>
    <x v="3"/>
    <n v="20242"/>
    <n v="15.35"/>
    <x v="1"/>
    <n v="11"/>
    <n v="5"/>
    <x v="2"/>
    <s v="LCL"/>
  </r>
  <r>
    <s v="2015-11-12"/>
    <s v="2015-12-16"/>
    <s v="2015-12-23"/>
    <s v="2015-12-23"/>
    <n v="34"/>
    <n v="41"/>
    <s v="NINGBO"/>
    <s v="FOB"/>
    <x v="0"/>
    <n v="1"/>
    <s v="LCL"/>
    <s v="TRUCK"/>
    <s v="HAMBURG"/>
    <s v="1"/>
    <s v="20462/2015/2"/>
    <n v="54"/>
    <s v="SS16"/>
    <s v="NINGBO EVERGREEN"/>
    <s v="LCL"/>
    <m/>
    <n v="1"/>
    <n v="178"/>
    <n v="0"/>
    <n v="0"/>
    <n v="0"/>
    <x v="3"/>
    <n v="2822"/>
    <n v="6.58"/>
    <x v="0"/>
    <n v="5"/>
    <n v="2"/>
    <x v="2"/>
    <s v="LCL"/>
  </r>
  <r>
    <s v="2015-11-12"/>
    <s v="2015-12-20"/>
    <s v="2015-12-23"/>
    <s v="2015-12-23"/>
    <n v="38"/>
    <n v="41"/>
    <s v="TUTICORIN"/>
    <s v="FOB"/>
    <x v="0"/>
    <n v="0"/>
    <s v="FCIU2098811"/>
    <s v="TRUCK"/>
    <s v="HAMBURG"/>
    <s v="1"/>
    <s v="20217/2015/2"/>
    <n v="54"/>
    <s v="SS16"/>
    <s v="BLOOM CLOTHING CO. (AGENT)"/>
    <s v="FCL"/>
    <m/>
    <n v="1"/>
    <n v="786"/>
    <n v="1"/>
    <n v="0"/>
    <n v="0"/>
    <x v="1"/>
    <n v="15331"/>
    <n v="26.91"/>
    <x v="2"/>
    <n v="19"/>
    <n v="8"/>
    <x v="1"/>
    <s v="LCL"/>
  </r>
  <r>
    <s v="2015-11-12"/>
    <s v="2015-12-22"/>
    <s v="2015-12-28"/>
    <s v="2015-12-28"/>
    <n v="40"/>
    <n v="46"/>
    <s v="CHITTAGONG"/>
    <s v="FOB"/>
    <x v="0"/>
    <n v="1"/>
    <s v="HLXU5314161"/>
    <s v="RAILWAY"/>
    <s v="GDAŃSK"/>
    <s v="1"/>
    <s v="20376/2015/10"/>
    <n v="54"/>
    <s v="SS16"/>
    <s v="TRANSFIGURE CLOTHING (AGENT)"/>
    <s v="CONSOLIDATION"/>
    <m/>
    <n v="1"/>
    <n v="1744"/>
    <n v="0"/>
    <n v="1"/>
    <n v="0"/>
    <x v="2"/>
    <n v="31242"/>
    <n v="33.56"/>
    <x v="1"/>
    <n v="23"/>
    <n v="10"/>
    <x v="1"/>
    <s v="LCL"/>
  </r>
  <r>
    <s v="2015-11-12"/>
    <s v="2015-12-22"/>
    <s v="2015-12-28"/>
    <s v="2015-12-28"/>
    <n v="40"/>
    <n v="46"/>
    <s v="CHITTAGONG"/>
    <s v="FOB"/>
    <x v="0"/>
    <n v="1"/>
    <m/>
    <s v="RAILWAY"/>
    <s v="GDAŃSK"/>
    <s v="1"/>
    <s v="20376/2015/12"/>
    <n v="54"/>
    <s v="SS16"/>
    <s v="TRANSFIGURE CLOTHING (AGENT)"/>
    <s v="CONSOLIDATION"/>
    <m/>
    <n v="1"/>
    <n v="1881"/>
    <m/>
    <m/>
    <m/>
    <x v="3"/>
    <n v="29374"/>
    <n v="17.22"/>
    <x v="1"/>
    <n v="12"/>
    <n v="5"/>
    <x v="2"/>
    <s v="LCL"/>
  </r>
  <r>
    <s v="2015-11-12"/>
    <s v="2015-12-22"/>
    <s v="2015-12-28"/>
    <s v="2015-12-28"/>
    <n v="40"/>
    <n v="46"/>
    <s v="CHITTAGONG"/>
    <s v="FOB"/>
    <x v="0"/>
    <n v="1"/>
    <s v="HLXU8281082"/>
    <s v="RAILWAY"/>
    <s v="GDAŃSK"/>
    <s v="1"/>
    <s v="20231/2015/6"/>
    <n v="54"/>
    <s v="SS16"/>
    <s v="SHUDDHO MODEHAUS (AGENT)"/>
    <s v="CONSOLIDATION"/>
    <m/>
    <n v="1"/>
    <n v="439"/>
    <n v="0"/>
    <n v="0"/>
    <n v="1"/>
    <x v="0"/>
    <n v="5212"/>
    <n v="11.37"/>
    <x v="1"/>
    <n v="8"/>
    <n v="3"/>
    <x v="2"/>
    <s v="LCL"/>
  </r>
  <r>
    <s v="2015-11-12"/>
    <s v="2015-12-22"/>
    <s v="2015-12-28"/>
    <s v="2015-12-28"/>
    <n v="40"/>
    <n v="46"/>
    <s v="CHITTAGONG"/>
    <s v="FOB"/>
    <x v="0"/>
    <n v="1"/>
    <m/>
    <s v="RAILWAY"/>
    <s v="GDAŃSK"/>
    <s v="1"/>
    <s v="20376/2015/11"/>
    <n v="54"/>
    <s v="SS16"/>
    <s v="TRANSFIGURE CLOTHING (AGENT)"/>
    <s v="CONSOLIDATION"/>
    <m/>
    <n v="1"/>
    <n v="878"/>
    <m/>
    <m/>
    <m/>
    <x v="3"/>
    <n v="13146"/>
    <n v="10.54"/>
    <x v="1"/>
    <n v="7"/>
    <n v="3"/>
    <x v="2"/>
    <s v="LCL"/>
  </r>
  <r>
    <s v="2015-11-12"/>
    <s v="2015-12-22"/>
    <s v="2015-12-28"/>
    <s v="2015-12-28"/>
    <n v="40"/>
    <n v="46"/>
    <s v="CHITTAGONG"/>
    <s v="FOB"/>
    <x v="0"/>
    <n v="1"/>
    <m/>
    <s v="RAILWAY"/>
    <s v="GDAŃSK"/>
    <s v="1"/>
    <s v="20808/2015/2"/>
    <n v="54"/>
    <s v="SS16"/>
    <s v="FASHION WEAR INT'L (AGENT)"/>
    <s v="CONSOLIDATION"/>
    <m/>
    <n v="1"/>
    <n v="2033"/>
    <m/>
    <m/>
    <m/>
    <x v="3"/>
    <n v="38127"/>
    <n v="27.73"/>
    <x v="1"/>
    <n v="19"/>
    <n v="8"/>
    <x v="1"/>
    <s v="LCL"/>
  </r>
  <r>
    <s v="2015-11-12"/>
    <s v="2015-12-22"/>
    <s v="2015-12-28"/>
    <s v="2015-12-28"/>
    <n v="40"/>
    <n v="46"/>
    <s v="CHITTAGONG"/>
    <s v="FOB"/>
    <x v="0"/>
    <n v="1"/>
    <m/>
    <s v="RAILWAY"/>
    <s v="GDAŃSK"/>
    <s v="1"/>
    <s v="21143/2015/1"/>
    <n v="54"/>
    <s v="SS16"/>
    <s v="SEACOTEX FABRICS LTD"/>
    <s v="CONSOLIDATION"/>
    <m/>
    <n v="1"/>
    <n v="1595"/>
    <m/>
    <m/>
    <m/>
    <x v="3"/>
    <n v="23680"/>
    <n v="18.07"/>
    <x v="1"/>
    <n v="13"/>
    <n v="5"/>
    <x v="2"/>
    <s v="LCL"/>
  </r>
  <r>
    <s v="2015-11-13"/>
    <s v="2015-12-16"/>
    <s v="2015-12-23"/>
    <s v="2015-12-23"/>
    <n v="33"/>
    <n v="40"/>
    <s v="NINGBO"/>
    <s v="FOB"/>
    <x v="0"/>
    <n v="1"/>
    <s v="LCL"/>
    <s v="TRUCK"/>
    <s v="HAMBURG"/>
    <s v="1"/>
    <s v="20637/2015/1"/>
    <n v="54"/>
    <s v="SS16"/>
    <s v="NINGBO HEYU INT."/>
    <s v="LCL"/>
    <m/>
    <n v="1"/>
    <n v="508"/>
    <n v="0"/>
    <n v="0"/>
    <n v="0"/>
    <x v="3"/>
    <n v="8542"/>
    <n v="11"/>
    <x v="0"/>
    <n v="8"/>
    <n v="3"/>
    <x v="2"/>
    <s v="LCL"/>
  </r>
  <r>
    <s v="2015-11-13"/>
    <s v="2015-12-16"/>
    <s v="2015-12-23"/>
    <s v="2015-12-23"/>
    <n v="33"/>
    <n v="40"/>
    <s v="NINGBO"/>
    <s v="FOB"/>
    <x v="0"/>
    <n v="1"/>
    <s v="LCL"/>
    <s v="TRUCK"/>
    <s v="HAMBURG"/>
    <s v="1"/>
    <s v="26514/2015/1"/>
    <n v="52"/>
    <s v="SS16"/>
    <s v="NINGBO HAITIAN"/>
    <s v="LCL"/>
    <m/>
    <n v="1"/>
    <n v="27"/>
    <n v="0"/>
    <n v="0"/>
    <n v="0"/>
    <x v="3"/>
    <n v="6310"/>
    <n v="1.73"/>
    <x v="0"/>
    <n v="1"/>
    <n v="1"/>
    <x v="2"/>
    <s v="LCL"/>
  </r>
  <r>
    <s v="2015-11-13"/>
    <s v="2015-12-18"/>
    <s v="2015-12-29"/>
    <s v="2015-12-29"/>
    <n v="35"/>
    <n v="46"/>
    <s v="SHANGHAI"/>
    <s v="FOB"/>
    <x v="0"/>
    <n v="1"/>
    <s v="LCL"/>
    <s v="TRUCK"/>
    <s v="HAMBURG"/>
    <s v="1"/>
    <s v="21817/2015/1"/>
    <n v="52"/>
    <s v="SS16"/>
    <s v="SHANGHAI QUEENSHOW"/>
    <s v="LCL"/>
    <m/>
    <n v="1"/>
    <n v="36"/>
    <n v="0"/>
    <n v="0"/>
    <n v="0"/>
    <x v="3"/>
    <n v="2160"/>
    <n v="1"/>
    <x v="0"/>
    <n v="1"/>
    <n v="0"/>
    <x v="2"/>
    <s v="LCL"/>
  </r>
  <r>
    <s v="2015-11-13"/>
    <s v="2015-12-18"/>
    <s v="2015-12-29"/>
    <s v="2015-12-29"/>
    <n v="35"/>
    <n v="46"/>
    <s v="SHANGHAI"/>
    <s v="FOB"/>
    <x v="0"/>
    <n v="1"/>
    <s v="LCL"/>
    <s v="TRUCK"/>
    <s v="HAMBURG"/>
    <s v="1"/>
    <s v="31937/2015/1"/>
    <n v="52"/>
    <s v="SS16"/>
    <s v="HAILI ACCESSORIES"/>
    <s v="LCL"/>
    <m/>
    <n v="1"/>
    <n v="28"/>
    <n v="0"/>
    <n v="0"/>
    <n v="0"/>
    <x v="3"/>
    <n v="3900"/>
    <n v="2.2599999999999998"/>
    <x v="0"/>
    <n v="2"/>
    <n v="1"/>
    <x v="2"/>
    <s v="LCL"/>
  </r>
  <r>
    <s v="2015-11-13"/>
    <s v="2015-12-22"/>
    <s v="2015-12-30"/>
    <s v="2015-12-30"/>
    <n v="39"/>
    <n v="47"/>
    <s v="NINGBO"/>
    <s v="FOB"/>
    <x v="0"/>
    <n v="0"/>
    <s v="NYKU4756016,NYKU4812001,NYKU4903333,NYKU5151544,NYKU9747439"/>
    <s v="RAILWAY"/>
    <s v="GDAŃSK"/>
    <s v="1"/>
    <s v="62103/SS16/2"/>
    <n v="52"/>
    <s v="SS16"/>
    <s v="NINGBO MIAORUI"/>
    <s v="FCL"/>
    <m/>
    <n v="1"/>
    <n v="4361"/>
    <n v="1"/>
    <n v="0"/>
    <n v="4"/>
    <x v="1"/>
    <n v="62845"/>
    <n v="269.27"/>
    <x v="0"/>
    <n v="188"/>
    <n v="81"/>
    <x v="4"/>
    <n v="40"/>
  </r>
  <r>
    <m/>
    <m/>
    <m/>
    <m/>
    <m/>
    <m/>
    <m/>
    <m/>
    <x v="1"/>
    <m/>
    <m/>
    <m/>
    <m/>
    <m/>
    <m/>
    <m/>
    <m/>
    <m/>
    <m/>
    <m/>
    <m/>
    <m/>
    <m/>
    <m/>
    <m/>
    <x v="3"/>
    <m/>
    <m/>
    <x v="0"/>
    <n v="0"/>
    <n v="0"/>
    <x v="4"/>
    <m/>
  </r>
  <r>
    <m/>
    <m/>
    <m/>
    <m/>
    <m/>
    <m/>
    <m/>
    <m/>
    <x v="0"/>
    <m/>
    <m/>
    <m/>
    <m/>
    <m/>
    <m/>
    <m/>
    <m/>
    <m/>
    <s v="FCL"/>
    <m/>
    <n v="1"/>
    <m/>
    <m/>
    <m/>
    <m/>
    <x v="3"/>
    <m/>
    <m/>
    <x v="0"/>
    <n v="0"/>
    <n v="0"/>
    <x v="4"/>
    <n v="20"/>
  </r>
  <r>
    <s v="2015-11-15"/>
    <s v="2015-12-21"/>
    <s v="2015-12-23"/>
    <s v="2015-12-23"/>
    <n v="36"/>
    <n v="38"/>
    <s v="TUTICORIN"/>
    <s v="FOB"/>
    <x v="0"/>
    <n v="1"/>
    <s v="HLXU6527916"/>
    <s v="TRUCK"/>
    <s v="HAMBURG"/>
    <s v="1"/>
    <s v="20214/2015/2"/>
    <n v="54"/>
    <s v="SS16"/>
    <s v="LICHEE APPAREL (AGENT)"/>
    <s v="CONSOLIDATION"/>
    <m/>
    <n v="1"/>
    <n v="2317"/>
    <n v="0"/>
    <n v="0"/>
    <n v="1"/>
    <x v="0"/>
    <n v="38705"/>
    <n v="54.76"/>
    <x v="2"/>
    <n v="38"/>
    <n v="16"/>
    <x v="0"/>
    <s v="20"/>
  </r>
  <r>
    <s v="2015-11-15"/>
    <s v="2015-12-21"/>
    <s v="2015-12-23"/>
    <s v="2015-12-23"/>
    <n v="36"/>
    <n v="38"/>
    <s v="TUTICORIN"/>
    <s v="FOB"/>
    <x v="0"/>
    <n v="1"/>
    <m/>
    <s v="TRUCK"/>
    <s v="HAMBURG"/>
    <s v="1"/>
    <s v="20217/2015/7"/>
    <n v="54"/>
    <s v="SS16"/>
    <s v="BLOOM CLOTHING CO. (AGENT)"/>
    <s v="CONSOLIDATION"/>
    <m/>
    <n v="1"/>
    <n v="219"/>
    <m/>
    <m/>
    <m/>
    <x v="3"/>
    <n v="5522"/>
    <n v="8.8800000000000008"/>
    <x v="2"/>
    <n v="6"/>
    <n v="3"/>
    <x v="2"/>
    <s v="LCL"/>
  </r>
  <r>
    <s v="2015-11-15"/>
    <s v="2015-12-22"/>
    <s v="2015-12-28"/>
    <s v="2015-12-28"/>
    <n v="37"/>
    <n v="43"/>
    <s v="CHITTAGONG"/>
    <s v="FOB"/>
    <x v="0"/>
    <n v="0"/>
    <s v="HLXU3236429"/>
    <s v="RAILWAY"/>
    <s v="GDAŃSK"/>
    <s v="1"/>
    <s v="20808/2015/8"/>
    <n v="54"/>
    <s v="SS16"/>
    <s v="FASHION WEAR INT'L (AGENT)"/>
    <s v="FCL"/>
    <m/>
    <n v="1"/>
    <n v="2003"/>
    <n v="1"/>
    <n v="0"/>
    <n v="0"/>
    <x v="1"/>
    <n v="36437"/>
    <n v="28.13"/>
    <x v="1"/>
    <n v="20"/>
    <n v="8"/>
    <x v="1"/>
    <s v="LCL"/>
  </r>
  <r>
    <s v="2015-11-15"/>
    <s v="2015-12-22"/>
    <s v="2015-12-28"/>
    <s v="2015-12-28"/>
    <n v="37"/>
    <n v="43"/>
    <s v="CHITTAGONG"/>
    <s v="FOB"/>
    <x v="0"/>
    <n v="1"/>
    <s v="CPSU6479439"/>
    <s v="RAILWAY"/>
    <s v="GDAŃSK"/>
    <s v="1"/>
    <s v="20376/2015/13"/>
    <n v="54"/>
    <s v="SS16"/>
    <s v="TRANSFIGURE CLOTHING (AGENT)"/>
    <s v="CONSOLIDATION"/>
    <m/>
    <n v="1"/>
    <n v="2506"/>
    <n v="0"/>
    <n v="0"/>
    <n v="1"/>
    <x v="0"/>
    <n v="49264"/>
    <n v="53.43"/>
    <x v="1"/>
    <n v="37"/>
    <n v="16"/>
    <x v="0"/>
    <s v="20"/>
  </r>
  <r>
    <s v="2015-11-15"/>
    <s v="2015-12-22"/>
    <s v="2015-12-28"/>
    <s v="2015-12-28"/>
    <n v="37"/>
    <n v="43"/>
    <s v="CHITTAGONG"/>
    <s v="FOB"/>
    <x v="0"/>
    <n v="1"/>
    <m/>
    <s v="RAILWAY"/>
    <s v="GDAŃSK"/>
    <s v="1"/>
    <s v="20467/2015/10"/>
    <n v="54"/>
    <s v="SS16"/>
    <s v="INNOVATION DESIGN (AGENT)"/>
    <s v="CONSOLIDATION"/>
    <m/>
    <n v="1"/>
    <n v="772"/>
    <m/>
    <m/>
    <m/>
    <x v="3"/>
    <n v="11792"/>
    <n v="16.5"/>
    <x v="1"/>
    <n v="12"/>
    <n v="5"/>
    <x v="2"/>
    <s v="LCL"/>
  </r>
  <r>
    <s v="2015-11-15"/>
    <s v="2015-12-22"/>
    <s v="2015-12-30"/>
    <s v="2015-12-30"/>
    <n v="37"/>
    <n v="45"/>
    <s v="CHITTAGONG"/>
    <s v="FOB"/>
    <x v="0"/>
    <n v="1"/>
    <s v="TGHU6261272"/>
    <s v="RAILWAY"/>
    <s v="GDAŃSK"/>
    <s v="1"/>
    <s v="20228/2015/5"/>
    <n v="54"/>
    <s v="SS16"/>
    <s v="BONDED FASHION LTD."/>
    <s v="CONSOLIDATION"/>
    <m/>
    <n v="1"/>
    <n v="279"/>
    <n v="0"/>
    <n v="0"/>
    <n v="1"/>
    <x v="0"/>
    <n v="4210"/>
    <n v="2.95"/>
    <x v="1"/>
    <n v="2"/>
    <n v="1"/>
    <x v="2"/>
    <s v="LCL"/>
  </r>
  <r>
    <s v="2015-11-15"/>
    <s v="2015-12-22"/>
    <s v="2015-12-30"/>
    <s v="2015-12-30"/>
    <n v="37"/>
    <n v="45"/>
    <s v="CHITTAGONG"/>
    <s v="FOB"/>
    <x v="0"/>
    <n v="1"/>
    <m/>
    <s v="RAILWAY"/>
    <s v="GDAŃSK"/>
    <s v="1"/>
    <s v="20467/2015/9"/>
    <n v="54"/>
    <s v="SS16"/>
    <s v="INNOVATION DESIGN (AGENT)"/>
    <s v="CONSOLIDATION"/>
    <m/>
    <n v="1"/>
    <n v="1480"/>
    <m/>
    <m/>
    <m/>
    <x v="3"/>
    <n v="26863"/>
    <n v="58.95"/>
    <x v="1"/>
    <n v="41"/>
    <n v="18"/>
    <x v="0"/>
    <s v="20"/>
  </r>
  <r>
    <s v="2015-11-16"/>
    <s v="2015-12-10"/>
    <s v="2015-12-18"/>
    <s v="2015-12-18"/>
    <n v="24"/>
    <n v="32"/>
    <s v="MUMBAI"/>
    <s v="FOB"/>
    <x v="0"/>
    <n v="1"/>
    <s v="LCL"/>
    <s v="TRUCK"/>
    <s v="HAMBURG"/>
    <s v="1"/>
    <s v="21016/2015/1"/>
    <n v="52"/>
    <s v="SS16"/>
    <s v="KANAHIYA OVERSEAS PVT LTD"/>
    <s v="LCL"/>
    <m/>
    <n v="1"/>
    <n v="321"/>
    <n v="0"/>
    <n v="0"/>
    <n v="0"/>
    <x v="3"/>
    <n v="21389"/>
    <n v="9.09"/>
    <x v="2"/>
    <n v="6"/>
    <n v="3"/>
    <x v="2"/>
    <s v="LCL"/>
  </r>
  <r>
    <s v="2015-11-16"/>
    <s v="2015-12-18"/>
    <s v="2015-12-22"/>
    <s v="2015-12-22"/>
    <n v="32"/>
    <n v="36"/>
    <s v="NINGBO"/>
    <s v="FOB"/>
    <x v="0"/>
    <n v="0"/>
    <s v="MRKU9293536,PONU7983621,TGHU7721201"/>
    <s v="RAILWAY"/>
    <s v="GDAŃSK"/>
    <s v="1"/>
    <s v="27069/2015/2"/>
    <n v="51"/>
    <s v="SS16"/>
    <s v="ZHEJIANG YUHONG"/>
    <s v="FCL"/>
    <m/>
    <n v="1"/>
    <n v="3530"/>
    <n v="1"/>
    <n v="0"/>
    <n v="2"/>
    <x v="1"/>
    <n v="46478"/>
    <n v="153.13"/>
    <x v="0"/>
    <n v="107"/>
    <n v="46"/>
    <x v="5"/>
    <s v="40"/>
  </r>
  <r>
    <m/>
    <m/>
    <m/>
    <m/>
    <m/>
    <m/>
    <m/>
    <m/>
    <x v="1"/>
    <m/>
    <m/>
    <m/>
    <m/>
    <m/>
    <m/>
    <m/>
    <m/>
    <m/>
    <m/>
    <m/>
    <m/>
    <m/>
    <m/>
    <m/>
    <m/>
    <x v="3"/>
    <m/>
    <m/>
    <x v="0"/>
    <m/>
    <m/>
    <x v="5"/>
    <m/>
  </r>
  <r>
    <s v="2015-11-16"/>
    <s v="2015-12-21"/>
    <s v="2015-12-23"/>
    <s v="2015-12-23"/>
    <n v="35"/>
    <n v="37"/>
    <s v="XIAMEN"/>
    <s v="FOB"/>
    <x v="0"/>
    <n v="0"/>
    <s v="DFSU4337159"/>
    <s v="TRUCK"/>
    <s v="HAMBURG"/>
    <s v="1"/>
    <s v="29610/2015/1"/>
    <n v="51"/>
    <s v="SS16"/>
    <s v="XIAMEN OCEAN IMP."/>
    <s v="FCL"/>
    <m/>
    <n v="1"/>
    <n v="1404"/>
    <n v="0"/>
    <n v="1"/>
    <n v="0"/>
    <x v="2"/>
    <n v="9656"/>
    <n v="49.66"/>
    <x v="0"/>
    <n v="35"/>
    <n v="15"/>
    <x v="0"/>
    <s v="20"/>
  </r>
  <r>
    <s v="2015-11-16"/>
    <s v="2015-12-29"/>
    <s v="2016-01-04"/>
    <s v="2016-01-04"/>
    <n v="43"/>
    <n v="49"/>
    <s v="XIAMEN"/>
    <s v="FOB"/>
    <x v="0"/>
    <n v="0"/>
    <s v="HLBU1196016"/>
    <s v="RAILWAY"/>
    <s v="GDAŃSK"/>
    <s v="1"/>
    <s v="20194/2015/1"/>
    <n v="54"/>
    <s v="SS16"/>
    <s v="XIAMEN JUSTSUN"/>
    <s v="FCL"/>
    <m/>
    <n v="1"/>
    <n v="1271"/>
    <n v="0"/>
    <n v="1"/>
    <n v="0"/>
    <x v="2"/>
    <n v="22034"/>
    <n v="33.950000000000003"/>
    <x v="0"/>
    <n v="24"/>
    <n v="10"/>
    <x v="1"/>
    <s v="LCL"/>
  </r>
  <r>
    <s v="2015-11-16"/>
    <s v="2015-12-29"/>
    <s v="2016-01-05"/>
    <s v="2016-01-05"/>
    <n v="43"/>
    <n v="50"/>
    <s v="XIAMEN"/>
    <s v="FOB"/>
    <x v="0"/>
    <n v="0"/>
    <s v="GLDU3121769"/>
    <s v="RAILWAY"/>
    <s v="GDAŃSK"/>
    <s v="1"/>
    <s v="20336/2015/7"/>
    <n v="54"/>
    <s v="SS16"/>
    <s v="QUANZHOU CEREALS O&amp;F"/>
    <s v="FCL"/>
    <m/>
    <n v="1"/>
    <n v="581"/>
    <n v="1"/>
    <n v="0"/>
    <n v="0"/>
    <x v="1"/>
    <n v="10810"/>
    <n v="22.96"/>
    <x v="0"/>
    <n v="16"/>
    <n v="7"/>
    <x v="1"/>
    <s v="LCL"/>
  </r>
  <r>
    <s v="2015-11-16"/>
    <s v="2015-12-29"/>
    <s v="2016-01-05"/>
    <s v="2016-01-05"/>
    <n v="43"/>
    <n v="50"/>
    <s v="XIAMEN"/>
    <s v="FOB"/>
    <x v="0"/>
    <n v="0"/>
    <s v="HLXU1218175"/>
    <s v="RAILWAY"/>
    <s v="GDAŃSK"/>
    <s v="1"/>
    <s v="20336/2015/8"/>
    <n v="54"/>
    <s v="SS16"/>
    <s v="QUANZHOU CEREALS O&amp;F"/>
    <s v="FCL"/>
    <m/>
    <n v="1"/>
    <n v="550"/>
    <n v="1"/>
    <n v="0"/>
    <n v="0"/>
    <x v="1"/>
    <n v="10202"/>
    <n v="25.63"/>
    <x v="0"/>
    <n v="18"/>
    <n v="8"/>
    <x v="1"/>
    <s v="LCL"/>
  </r>
  <r>
    <s v="2015-11-16"/>
    <s v="2015-12-29"/>
    <s v="2016-01-05"/>
    <s v="2016-01-05"/>
    <n v="43"/>
    <n v="50"/>
    <s v="XIAMEN"/>
    <s v="FOB"/>
    <x v="0"/>
    <n v="0"/>
    <s v="HLXU4363921"/>
    <s v="RAILWAY"/>
    <s v="GDAŃSK"/>
    <s v="1"/>
    <s v="61735/SS16/2"/>
    <n v="52"/>
    <s v="SS16"/>
    <s v="QUANZHOU CEREALS O&amp;F"/>
    <s v="FCL"/>
    <m/>
    <n v="1"/>
    <n v="3196"/>
    <n v="0"/>
    <n v="1"/>
    <n v="0"/>
    <x v="2"/>
    <n v="54498"/>
    <n v="47.88"/>
    <x v="0"/>
    <n v="34"/>
    <n v="14"/>
    <x v="0"/>
    <s v="LCL"/>
  </r>
  <r>
    <s v="2015-11-16"/>
    <s v="2015-12-29"/>
    <s v="2016-01-07"/>
    <s v="2016-01-07"/>
    <n v="43"/>
    <n v="52"/>
    <s v="XIAMEN"/>
    <s v="FOB"/>
    <x v="0"/>
    <n v="0"/>
    <s v="TTNU4269608"/>
    <s v="RAILWAY"/>
    <s v="GDAŃSK"/>
    <s v="1"/>
    <s v="20996/2015/2"/>
    <n v="54"/>
    <s v="SS16"/>
    <s v="XIAMEN JONUEE TRADING CO. LTD"/>
    <s v="FCL"/>
    <m/>
    <n v="1"/>
    <n v="2212"/>
    <n v="0"/>
    <n v="1"/>
    <n v="0"/>
    <x v="2"/>
    <n v="41782"/>
    <n v="39.090000000000003"/>
    <x v="0"/>
    <n v="27"/>
    <n v="12"/>
    <x v="1"/>
    <s v="LCL"/>
  </r>
  <r>
    <s v="2015-11-17"/>
    <s v="2015-12-22"/>
    <s v="2015-12-28"/>
    <s v="2015-12-28"/>
    <n v="35"/>
    <n v="41"/>
    <s v="YANTIAN"/>
    <s v="FOB"/>
    <x v="0"/>
    <n v="0"/>
    <s v="NYKU5949792"/>
    <s v="RAILWAY"/>
    <s v="GDAŃSK"/>
    <s v="1"/>
    <s v="32380/2015/2"/>
    <n v="51"/>
    <s v="SS16"/>
    <s v="BEEKO"/>
    <s v="FCL"/>
    <m/>
    <n v="1"/>
    <n v="1096"/>
    <n v="0"/>
    <n v="0"/>
    <n v="1"/>
    <x v="0"/>
    <n v="12209"/>
    <n v="55"/>
    <x v="0"/>
    <n v="39"/>
    <n v="17"/>
    <x v="0"/>
    <s v="20"/>
  </r>
  <r>
    <s v="2015-11-17"/>
    <s v="2015-12-22"/>
    <s v="2015-12-28"/>
    <s v="2015-12-28"/>
    <n v="35"/>
    <n v="41"/>
    <s v="YANTIAN"/>
    <s v="FOB"/>
    <x v="0"/>
    <n v="0"/>
    <s v="NYKU9837532"/>
    <s v="RAILWAY"/>
    <s v="GDAŃSK"/>
    <s v="1"/>
    <s v="62864/SS16/1"/>
    <n v="51"/>
    <s v="SS16"/>
    <s v="XIAMEN BESTWAY"/>
    <s v="FCL"/>
    <m/>
    <n v="1"/>
    <n v="1428"/>
    <n v="1"/>
    <n v="0"/>
    <n v="0"/>
    <x v="1"/>
    <n v="9432"/>
    <n v="14.15"/>
    <x v="0"/>
    <n v="10"/>
    <n v="4"/>
    <x v="2"/>
    <s v="LCL"/>
  </r>
  <r>
    <s v="2015-11-19"/>
    <s v="2015-12-22"/>
    <s v="2015-12-29"/>
    <s v="2015-12-29"/>
    <n v="33"/>
    <n v="40"/>
    <s v="SHANGHAI"/>
    <s v="FOB"/>
    <x v="0"/>
    <n v="0"/>
    <s v="FSCU4407225,HLXU5414113"/>
    <s v="TRUCK"/>
    <s v="HAMBURG"/>
    <s v="1"/>
    <s v="27355/2015/2"/>
    <n v="51"/>
    <s v="SS16"/>
    <s v="ANHUI XINA"/>
    <s v="FCL"/>
    <m/>
    <n v="1"/>
    <n v="3672"/>
    <n v="0"/>
    <n v="2"/>
    <n v="0"/>
    <x v="3"/>
    <n v="46616"/>
    <n v="106.14"/>
    <x v="0"/>
    <n v="74"/>
    <n v="32"/>
    <x v="5"/>
    <s v="40"/>
  </r>
  <r>
    <m/>
    <m/>
    <m/>
    <m/>
    <m/>
    <m/>
    <m/>
    <m/>
    <x v="1"/>
    <m/>
    <m/>
    <m/>
    <m/>
    <m/>
    <m/>
    <m/>
    <m/>
    <m/>
    <m/>
    <m/>
    <m/>
    <m/>
    <m/>
    <m/>
    <m/>
    <x v="3"/>
    <m/>
    <m/>
    <x v="0"/>
    <m/>
    <m/>
    <x v="6"/>
    <m/>
  </r>
  <r>
    <s v="2015-11-19"/>
    <s v="2015-12-29"/>
    <s v="2016-01-05"/>
    <s v="2016-01-05"/>
    <n v="40"/>
    <n v="47"/>
    <s v="CHITTAGONG"/>
    <s v="FOB"/>
    <x v="0"/>
    <n v="1"/>
    <s v="TCKU9683995"/>
    <s v="TRUCK"/>
    <s v="GDAŃSK"/>
    <s v="1"/>
    <s v="20467/2015/11"/>
    <n v="54"/>
    <s v="SS16"/>
    <s v="INNOVATION DESIGN (AGENT)"/>
    <s v="CONSOLIDATION"/>
    <m/>
    <n v="1"/>
    <n v="566"/>
    <n v="0"/>
    <n v="0"/>
    <n v="1"/>
    <x v="0"/>
    <n v="9461"/>
    <n v="13.91"/>
    <x v="1"/>
    <n v="10"/>
    <n v="4"/>
    <x v="2"/>
    <s v="LCL"/>
  </r>
  <r>
    <s v="2015-11-19"/>
    <s v="2015-12-29"/>
    <s v="2016-01-05"/>
    <s v="2016-01-05"/>
    <n v="40"/>
    <n v="47"/>
    <s v="CHITTAGONG"/>
    <s v="FOB"/>
    <x v="0"/>
    <n v="1"/>
    <m/>
    <s v="TRUCK"/>
    <s v="GDAŃSK"/>
    <s v="1"/>
    <s v="62092/SS16/2"/>
    <n v="52"/>
    <s v="SS16"/>
    <s v="TRANSFIGURE CLOTHING (AGENT)"/>
    <s v="CONSOLIDATION"/>
    <m/>
    <n v="1"/>
    <n v="5575"/>
    <m/>
    <m/>
    <m/>
    <x v="3"/>
    <n v="94263"/>
    <n v="51.02"/>
    <x v="1"/>
    <n v="36"/>
    <n v="15"/>
    <x v="0"/>
    <s v="20"/>
  </r>
  <r>
    <s v="2015-11-19"/>
    <s v="2015-12-29"/>
    <s v="2016-01-09"/>
    <s v="2016-01-09"/>
    <n v="40"/>
    <n v="51"/>
    <s v="CHITTAGONG"/>
    <s v="FOB"/>
    <x v="0"/>
    <n v="1"/>
    <s v="FSCU9570976"/>
    <s v="RAILWAY"/>
    <s v="GDAŃSK"/>
    <s v="1"/>
    <s v="19692/2015/1"/>
    <n v="54"/>
    <s v="SS16"/>
    <s v="ZEMTEX EXPORT LTD"/>
    <s v="CONSOLIDATION"/>
    <m/>
    <n v="1"/>
    <n v="486"/>
    <n v="0"/>
    <n v="0"/>
    <n v="1"/>
    <x v="0"/>
    <n v="8950"/>
    <n v="12.66"/>
    <x v="1"/>
    <n v="9"/>
    <n v="4"/>
    <x v="2"/>
    <s v="LCL"/>
  </r>
  <r>
    <s v="2015-11-19"/>
    <s v="2015-12-29"/>
    <s v="2016-01-09"/>
    <s v="2016-01-09"/>
    <n v="40"/>
    <n v="51"/>
    <s v="CHITTAGONG"/>
    <s v="FOB"/>
    <x v="0"/>
    <n v="1"/>
    <m/>
    <s v="RAILWAY"/>
    <s v="GDAŃSK"/>
    <s v="1"/>
    <s v="20216/2015/7"/>
    <n v="54"/>
    <s v="SS16"/>
    <s v="FAIR TRADE INT'L (AGENT)"/>
    <s v="CONSOLIDATION"/>
    <m/>
    <n v="1"/>
    <n v="1150"/>
    <m/>
    <m/>
    <m/>
    <x v="3"/>
    <n v="21087"/>
    <n v="36.770000000000003"/>
    <x v="1"/>
    <n v="26"/>
    <n v="11"/>
    <x v="1"/>
    <s v="LCL"/>
  </r>
  <r>
    <s v="2015-11-19"/>
    <s v="2015-12-29"/>
    <s v="2016-01-09"/>
    <s v="2016-01-09"/>
    <n v="40"/>
    <n v="51"/>
    <s v="CHITTAGONG"/>
    <s v="FOB"/>
    <x v="0"/>
    <n v="1"/>
    <m/>
    <s v="RAILWAY"/>
    <s v="GDAŃSK"/>
    <s v="1"/>
    <s v="20376/2015/16"/>
    <n v="54"/>
    <s v="SS16"/>
    <s v="TRANSFIGURE CLOTHING (AGENT)"/>
    <s v="CONSOLIDATION"/>
    <m/>
    <n v="1"/>
    <n v="225"/>
    <m/>
    <m/>
    <m/>
    <x v="3"/>
    <n v="4755"/>
    <n v="6.85"/>
    <x v="1"/>
    <n v="5"/>
    <n v="2"/>
    <x v="2"/>
    <s v="LCL"/>
  </r>
  <r>
    <s v="2015-11-19"/>
    <s v="2015-12-29"/>
    <s v="2016-01-09"/>
    <s v="2016-01-09"/>
    <n v="40"/>
    <n v="51"/>
    <s v="CHITTAGONG"/>
    <s v="FOB"/>
    <x v="0"/>
    <n v="1"/>
    <s v="GESU6303380"/>
    <s v="RAILWAY"/>
    <s v="GDAŃSK"/>
    <s v="1"/>
    <s v="20376/2015/17"/>
    <n v="54"/>
    <s v="SS16"/>
    <s v="TRANSFIGURE CLOTHING (AGENT)"/>
    <s v="CONSOLIDATION"/>
    <m/>
    <n v="1"/>
    <n v="759"/>
    <n v="0"/>
    <n v="0"/>
    <n v="1"/>
    <x v="0"/>
    <n v="13074"/>
    <n v="10.130000000000001"/>
    <x v="1"/>
    <n v="7"/>
    <n v="3"/>
    <x v="2"/>
    <s v="LCL"/>
  </r>
  <r>
    <s v="2015-11-19"/>
    <s v="2015-12-29"/>
    <s v="2016-01-09"/>
    <s v="2016-01-09"/>
    <n v="40"/>
    <n v="51"/>
    <s v="CHITTAGONG"/>
    <s v="FOB"/>
    <x v="0"/>
    <n v="1"/>
    <m/>
    <s v="RAILWAY"/>
    <s v="GDAŃSK"/>
    <s v="1"/>
    <s v="20998/2015/2"/>
    <n v="54"/>
    <s v="SS16"/>
    <s v="TEXZAM INTERNATIONAL (AGENT)"/>
    <s v="CONSOLIDATION"/>
    <m/>
    <n v="1"/>
    <n v="1464"/>
    <m/>
    <m/>
    <m/>
    <x v="3"/>
    <n v="22520"/>
    <n v="25.9"/>
    <x v="1"/>
    <n v="18"/>
    <n v="8"/>
    <x v="1"/>
    <s v="LCL"/>
  </r>
  <r>
    <s v="2015-11-19"/>
    <s v="2015-12-29"/>
    <s v="2016-01-09"/>
    <s v="2016-01-09"/>
    <n v="40"/>
    <n v="51"/>
    <s v="CHITTAGONG"/>
    <s v="FOB"/>
    <x v="0"/>
    <n v="1"/>
    <m/>
    <s v="RAILWAY"/>
    <s v="GDAŃSK"/>
    <s v="1"/>
    <s v="22847/2015/5"/>
    <n v="54"/>
    <s v="SS16"/>
    <s v="FASHIONTEX (AGENT)"/>
    <s v="CONSOLIDATION"/>
    <m/>
    <n v="1"/>
    <n v="1158"/>
    <m/>
    <m/>
    <m/>
    <x v="3"/>
    <n v="15536"/>
    <n v="16.46"/>
    <x v="1"/>
    <n v="12"/>
    <n v="5"/>
    <x v="2"/>
    <s v="LCL"/>
  </r>
  <r>
    <s v="2015-11-19"/>
    <s v="2015-12-29"/>
    <s v="2016-01-09"/>
    <s v="2016-01-09"/>
    <n v="40"/>
    <n v="51"/>
    <s v="CHITTAGONG"/>
    <s v="FOB"/>
    <x v="0"/>
    <n v="1"/>
    <s v="HLXU8603609"/>
    <s v="RAILWAY"/>
    <s v="GDAŃSK"/>
    <s v="1"/>
    <s v="20222/2015/2"/>
    <n v="54"/>
    <s v="SS16"/>
    <s v="FASHIONTEX (AGENT)"/>
    <s v="CONSOLIDATION"/>
    <m/>
    <n v="1"/>
    <n v="864"/>
    <n v="0"/>
    <n v="0"/>
    <n v="1"/>
    <x v="0"/>
    <n v="12711"/>
    <n v="18.13"/>
    <x v="1"/>
    <n v="13"/>
    <n v="5"/>
    <x v="2"/>
    <s v="LCL"/>
  </r>
  <r>
    <s v="2015-11-19"/>
    <s v="2015-12-29"/>
    <s v="2016-01-09"/>
    <s v="2016-01-09"/>
    <n v="40"/>
    <n v="51"/>
    <s v="CHITTAGONG"/>
    <s v="FOB"/>
    <x v="0"/>
    <n v="1"/>
    <m/>
    <s v="RAILWAY"/>
    <s v="GDAŃSK"/>
    <s v="1"/>
    <s v="20376/2015/15"/>
    <n v="54"/>
    <s v="SS16"/>
    <s v="TRANSFIGURE CLOTHING (AGENT)"/>
    <s v="CONSOLIDATION"/>
    <m/>
    <n v="1"/>
    <n v="293"/>
    <m/>
    <m/>
    <m/>
    <x v="3"/>
    <n v="6105"/>
    <n v="5.13"/>
    <x v="1"/>
    <n v="4"/>
    <n v="2"/>
    <x v="2"/>
    <s v="LCL"/>
  </r>
  <r>
    <s v="2015-11-19"/>
    <s v="2015-12-29"/>
    <s v="2016-01-09"/>
    <s v="2016-01-09"/>
    <n v="40"/>
    <n v="51"/>
    <s v="CHITTAGONG"/>
    <s v="FOB"/>
    <x v="0"/>
    <n v="1"/>
    <m/>
    <s v="RAILWAY"/>
    <s v="GDAŃSK"/>
    <s v="1"/>
    <s v="20376/2015/2"/>
    <n v="54"/>
    <s v="SS16"/>
    <s v="TRANSFIGURE CLOTHING (AGENT)"/>
    <s v="CONSOLIDATION"/>
    <m/>
    <n v="1"/>
    <n v="2346"/>
    <m/>
    <m/>
    <m/>
    <x v="3"/>
    <n v="46922"/>
    <n v="28.45"/>
    <x v="1"/>
    <n v="20"/>
    <n v="9"/>
    <x v="1"/>
    <s v="LCL"/>
  </r>
  <r>
    <s v="2015-11-19"/>
    <s v="2015-12-29"/>
    <s v="2016-01-09"/>
    <s v="2016-01-09"/>
    <n v="40"/>
    <n v="51"/>
    <s v="CHITTAGONG"/>
    <s v="FOB"/>
    <x v="0"/>
    <n v="1"/>
    <m/>
    <s v="RAILWAY"/>
    <s v="GDAŃSK"/>
    <s v="1"/>
    <s v="20998/2015/5"/>
    <n v="54"/>
    <s v="SS16"/>
    <s v="TEXZAM INTERNATIONAL (AGENT)"/>
    <s v="CONSOLIDATION"/>
    <m/>
    <n v="1"/>
    <n v="235"/>
    <m/>
    <m/>
    <m/>
    <x v="3"/>
    <n v="3902"/>
    <n v="12.63"/>
    <x v="1"/>
    <n v="9"/>
    <n v="4"/>
    <x v="2"/>
    <s v="LCL"/>
  </r>
  <r>
    <s v="2015-11-20"/>
    <s v="2015-12-29"/>
    <s v="2016-01-04"/>
    <s v="2016-01-04"/>
    <n v="39"/>
    <n v="45"/>
    <s v="NINGBO"/>
    <s v="FOB"/>
    <x v="0"/>
    <n v="0"/>
    <s v="CPSU1711876,TGHU4863080"/>
    <s v="RAILWAY"/>
    <s v="GDAŃSK"/>
    <s v="1"/>
    <s v="24125/2015/1"/>
    <n v="54"/>
    <s v="SS16"/>
    <s v="SHAOXING GOLDEN WAVE"/>
    <s v="FCL"/>
    <m/>
    <n v="1"/>
    <n v="2208"/>
    <n v="1"/>
    <n v="1"/>
    <n v="0"/>
    <x v="1"/>
    <n v="35546"/>
    <n v="75.3"/>
    <x v="0"/>
    <n v="53"/>
    <n v="23"/>
    <x v="0"/>
    <s v="20"/>
  </r>
  <r>
    <s v="2015-11-20"/>
    <s v="2015-12-29"/>
    <s v="2016-01-04"/>
    <s v="2016-01-04"/>
    <n v="39"/>
    <n v="45"/>
    <s v="SHANGHAI"/>
    <s v="FOB"/>
    <x v="0"/>
    <n v="0"/>
    <s v="CAXU7305638,TGHU4451951"/>
    <s v="RAILWAY"/>
    <s v="GDAŃSK"/>
    <s v="1"/>
    <s v="22034/2015/1"/>
    <n v="54"/>
    <s v="SS16"/>
    <s v="ZHUJI YUANJIN"/>
    <s v="FCL"/>
    <m/>
    <n v="1"/>
    <n v="6389"/>
    <n v="0"/>
    <n v="2"/>
    <n v="0"/>
    <x v="3"/>
    <n v="120138"/>
    <n v="100.27"/>
    <x v="0"/>
    <n v="70"/>
    <n v="30"/>
    <x v="5"/>
    <s v="40"/>
  </r>
  <r>
    <s v="2015-11-20"/>
    <s v="2015-12-29"/>
    <s v="2016-01-04"/>
    <s v="2016-01-04"/>
    <n v="39"/>
    <n v="45"/>
    <s v="SHANGHAI"/>
    <s v="FOB"/>
    <x v="0"/>
    <n v="0"/>
    <s v="FSCU4841988"/>
    <s v="RAILWAY"/>
    <s v="GDAŃSK"/>
    <s v="1"/>
    <s v="21010/2015/1"/>
    <n v="54"/>
    <s v="SS16"/>
    <s v="HANGZHOU EAST CO LTD"/>
    <s v="FCL"/>
    <m/>
    <n v="1"/>
    <n v="1601"/>
    <n v="0"/>
    <n v="1"/>
    <n v="0"/>
    <x v="2"/>
    <n v="22894"/>
    <n v="38.42"/>
    <x v="0"/>
    <n v="27"/>
    <n v="12"/>
    <x v="1"/>
    <s v="LCL"/>
  </r>
  <r>
    <s v="2015-11-20"/>
    <s v="2015-12-29"/>
    <s v="2016-01-06"/>
    <s v="2016-01-06"/>
    <n v="39"/>
    <n v="47"/>
    <s v="NINGBO"/>
    <s v="FOB"/>
    <x v="0"/>
    <n v="0"/>
    <s v="HLBU1612448,HLBU1612725,HLXU8001936,TCLU5348790"/>
    <s v="RAILWAY"/>
    <s v="GDAŃSK"/>
    <s v="1"/>
    <s v="21046/2015/2"/>
    <n v="54"/>
    <s v="SS16"/>
    <s v="NINGBO MIAORUI"/>
    <s v="FCL"/>
    <m/>
    <n v="1"/>
    <n v="4723"/>
    <n v="0"/>
    <n v="0"/>
    <n v="4"/>
    <x v="3"/>
    <n v="86270"/>
    <n v="250.16"/>
    <x v="0"/>
    <n v="175"/>
    <n v="75"/>
    <x v="3"/>
    <n v="40"/>
  </r>
  <r>
    <m/>
    <m/>
    <m/>
    <m/>
    <m/>
    <m/>
    <m/>
    <m/>
    <x v="1"/>
    <m/>
    <m/>
    <m/>
    <m/>
    <m/>
    <m/>
    <m/>
    <m/>
    <m/>
    <m/>
    <m/>
    <m/>
    <m/>
    <m/>
    <m/>
    <m/>
    <x v="3"/>
    <m/>
    <m/>
    <x v="3"/>
    <m/>
    <m/>
    <x v="5"/>
    <m/>
  </r>
  <r>
    <m/>
    <m/>
    <m/>
    <m/>
    <m/>
    <m/>
    <m/>
    <m/>
    <x v="0"/>
    <m/>
    <m/>
    <m/>
    <m/>
    <m/>
    <m/>
    <m/>
    <m/>
    <m/>
    <s v="FCL"/>
    <m/>
    <n v="1"/>
    <m/>
    <m/>
    <m/>
    <m/>
    <x v="3"/>
    <m/>
    <m/>
    <x v="0"/>
    <n v="0"/>
    <n v="0"/>
    <x v="3"/>
    <n v="20"/>
  </r>
  <r>
    <s v="2015-11-20"/>
    <s v="2016-01-04"/>
    <s v="2016-01-07"/>
    <s v="2016-01-07"/>
    <n v="45"/>
    <n v="48"/>
    <s v="SHANGHAI"/>
    <s v="FOB"/>
    <x v="0"/>
    <n v="0"/>
    <s v="BMOU5628178,CAIU8518404,FCIU8491960"/>
    <s v="TRUCK"/>
    <s v="GDAŃSK"/>
    <s v="1"/>
    <s v="62805/SS16/1"/>
    <n v="52"/>
    <s v="SS16"/>
    <s v="SUZHOU QINJIAN I/E"/>
    <s v="FCL"/>
    <m/>
    <n v="1"/>
    <n v="12766"/>
    <n v="0"/>
    <n v="0"/>
    <n v="3"/>
    <x v="3"/>
    <n v="229493"/>
    <n v="170.54"/>
    <x v="0"/>
    <n v="119"/>
    <n v="51"/>
    <x v="5"/>
    <s v="40"/>
  </r>
  <r>
    <m/>
    <m/>
    <m/>
    <m/>
    <m/>
    <m/>
    <m/>
    <m/>
    <x v="0"/>
    <m/>
    <m/>
    <m/>
    <m/>
    <m/>
    <m/>
    <m/>
    <m/>
    <m/>
    <s v="FCL"/>
    <m/>
    <n v="1"/>
    <m/>
    <m/>
    <m/>
    <m/>
    <x v="3"/>
    <m/>
    <m/>
    <x v="0"/>
    <n v="0"/>
    <n v="0"/>
    <x v="5"/>
    <m/>
  </r>
  <r>
    <s v="2015-11-20"/>
    <s v="2016-01-04"/>
    <s v="2016-01-07"/>
    <s v="2016-01-07"/>
    <n v="45"/>
    <n v="48"/>
    <s v="SHANGHAI"/>
    <s v="FOB"/>
    <x v="0"/>
    <n v="1"/>
    <s v="TGHU6229780"/>
    <s v="TRUCK"/>
    <s v="GDYNIA"/>
    <s v="1"/>
    <s v="20456/2015/2"/>
    <n v="54"/>
    <s v="SS16"/>
    <s v="ANHUI GARMENTS I&amp;E"/>
    <s v="CONSOLIDATION"/>
    <m/>
    <n v="1"/>
    <n v="391"/>
    <n v="0"/>
    <n v="0"/>
    <n v="1"/>
    <x v="0"/>
    <n v="5895"/>
    <n v="13.23"/>
    <x v="0"/>
    <n v="9"/>
    <n v="4"/>
    <x v="2"/>
    <s v="LCL"/>
  </r>
  <r>
    <s v="2015-11-20"/>
    <s v="2016-01-04"/>
    <s v="2016-01-07"/>
    <s v="2016-01-07"/>
    <n v="45"/>
    <n v="48"/>
    <s v="SHANGHAI"/>
    <s v="FOB"/>
    <x v="0"/>
    <n v="1"/>
    <m/>
    <s v="TRUCK"/>
    <s v="GDYNIA"/>
    <s v="1"/>
    <s v="21782/2015/3"/>
    <n v="54"/>
    <s v="SS16"/>
    <s v="JIANGSU SAINTEK"/>
    <s v="CONSOLIDATION"/>
    <m/>
    <n v="1"/>
    <n v="365"/>
    <m/>
    <m/>
    <m/>
    <x v="3"/>
    <n v="5049"/>
    <n v="12.74"/>
    <x v="0"/>
    <n v="9"/>
    <n v="4"/>
    <x v="2"/>
    <s v="LCL"/>
  </r>
  <r>
    <s v="2015-11-20"/>
    <s v="2016-01-04"/>
    <s v="2016-01-07"/>
    <s v="2016-01-07"/>
    <n v="45"/>
    <n v="48"/>
    <s v="SHANGHAI"/>
    <s v="FOB"/>
    <x v="0"/>
    <n v="1"/>
    <m/>
    <s v="TRUCK"/>
    <s v="GDYNIA"/>
    <s v="1"/>
    <s v="21822/2015/1"/>
    <n v="52"/>
    <s v="SS16"/>
    <s v="ZHENJIANG S&amp;C"/>
    <s v="CONSOLIDATION"/>
    <m/>
    <n v="1"/>
    <n v="1295"/>
    <m/>
    <m/>
    <m/>
    <x v="3"/>
    <n v="21480"/>
    <n v="14.05"/>
    <x v="0"/>
    <n v="10"/>
    <n v="4"/>
    <x v="2"/>
    <s v="LCL"/>
  </r>
  <r>
    <s v="2015-11-20"/>
    <s v="2016-01-04"/>
    <s v="2016-01-07"/>
    <s v="2016-01-07"/>
    <n v="45"/>
    <n v="48"/>
    <s v="SHANGHAI"/>
    <s v="FOB"/>
    <x v="0"/>
    <n v="1"/>
    <m/>
    <s v="TRUCK"/>
    <s v="GDYNIA"/>
    <s v="1"/>
    <s v="23568/2015/1"/>
    <n v="52"/>
    <s v="SS16"/>
    <s v="BRIGHT SHOW INT.LTD"/>
    <s v="CONSOLIDATION"/>
    <m/>
    <n v="1"/>
    <n v="1275"/>
    <m/>
    <m/>
    <m/>
    <x v="3"/>
    <n v="21499"/>
    <n v="8.66"/>
    <x v="0"/>
    <n v="6"/>
    <n v="3"/>
    <x v="2"/>
    <s v="LCL"/>
  </r>
  <r>
    <s v="2015-11-20"/>
    <s v="2016-01-04"/>
    <s v="2016-01-07"/>
    <s v="2016-01-07"/>
    <n v="45"/>
    <n v="48"/>
    <s v="SHANGHAI"/>
    <s v="FOB"/>
    <x v="0"/>
    <n v="1"/>
    <m/>
    <s v="TRUCK"/>
    <s v="GDYNIA"/>
    <s v="1"/>
    <s v="24451/2015/2"/>
    <n v="52"/>
    <s v="SS16"/>
    <s v="SHANGHAI BOSUN"/>
    <s v="CONSOLIDATION"/>
    <m/>
    <n v="1"/>
    <n v="1538"/>
    <m/>
    <m/>
    <m/>
    <x v="3"/>
    <n v="23518"/>
    <n v="18.25"/>
    <x v="0"/>
    <n v="13"/>
    <n v="5"/>
    <x v="2"/>
    <s v="LCL"/>
  </r>
  <r>
    <s v="2015-11-20"/>
    <s v="2016-01-04"/>
    <s v="2016-01-08"/>
    <s v="2016-01-08"/>
    <n v="45"/>
    <n v="49"/>
    <s v="SHANGHAI"/>
    <s v="FOB"/>
    <x v="0"/>
    <n v="0"/>
    <s v="DRYU2171860,HLXU6263011,HLXU8184631"/>
    <s v="TRUCK"/>
    <s v="GDAŃSK"/>
    <s v="1"/>
    <s v="19960/2015/2"/>
    <n v="54"/>
    <s v="SS16"/>
    <s v="SUMEC TEXTILE"/>
    <s v="FCL"/>
    <m/>
    <n v="1"/>
    <n v="4910"/>
    <n v="1"/>
    <n v="0"/>
    <n v="2"/>
    <x v="1"/>
    <n v="53556"/>
    <n v="139.56"/>
    <x v="0"/>
    <n v="98"/>
    <n v="42"/>
    <x v="5"/>
    <s v="40"/>
  </r>
  <r>
    <m/>
    <m/>
    <m/>
    <m/>
    <m/>
    <m/>
    <m/>
    <m/>
    <x v="1"/>
    <m/>
    <m/>
    <m/>
    <m/>
    <m/>
    <m/>
    <m/>
    <m/>
    <m/>
    <m/>
    <m/>
    <m/>
    <m/>
    <m/>
    <m/>
    <m/>
    <x v="3"/>
    <m/>
    <m/>
    <x v="0"/>
    <n v="0"/>
    <n v="0"/>
    <x v="5"/>
    <m/>
  </r>
  <r>
    <s v="2015-11-21"/>
    <s v="2015-12-29"/>
    <s v="2016-01-07"/>
    <s v="2016-01-07"/>
    <n v="38"/>
    <n v="47"/>
    <s v="CHITTAGONG"/>
    <s v="FOB"/>
    <x v="0"/>
    <n v="1"/>
    <s v="HLXU842450"/>
    <s v="RAILWAY"/>
    <s v="GDAŃSK"/>
    <s v="1"/>
    <s v="20228/2015/1"/>
    <n v="54"/>
    <s v="SS16"/>
    <s v="BONDED FASHION LTD."/>
    <s v="CONSOLIDATION"/>
    <m/>
    <n v="1"/>
    <n v="1559"/>
    <n v="0"/>
    <n v="0"/>
    <n v="1"/>
    <x v="0"/>
    <n v="30034"/>
    <n v="49.07"/>
    <x v="1"/>
    <n v="34"/>
    <n v="15"/>
    <x v="0"/>
    <s v="20"/>
  </r>
  <r>
    <s v="2015-11-21"/>
    <s v="2015-12-29"/>
    <s v="2016-01-07"/>
    <s v="2016-01-07"/>
    <n v="38"/>
    <n v="47"/>
    <s v="CHITTAGONG"/>
    <s v="FOB"/>
    <x v="0"/>
    <n v="1"/>
    <m/>
    <s v="RAILWAY"/>
    <s v="GDAŃSK"/>
    <s v="1"/>
    <s v="22847/2015/1"/>
    <n v="54"/>
    <s v="SS16"/>
    <s v="FASHIONTEX (AGENT)"/>
    <s v="CONSOLIDATION"/>
    <m/>
    <n v="1"/>
    <n v="1259"/>
    <m/>
    <m/>
    <m/>
    <x v="3"/>
    <n v="18762"/>
    <n v="16.47"/>
    <x v="1"/>
    <n v="12"/>
    <n v="5"/>
    <x v="2"/>
    <s v="LCL"/>
  </r>
  <r>
    <s v="2015-11-21"/>
    <s v="2015-12-29"/>
    <s v="2016-01-09"/>
    <s v="2016-01-09"/>
    <n v="38"/>
    <n v="49"/>
    <s v="CHITTAGONG"/>
    <s v="FOB"/>
    <x v="0"/>
    <n v="1"/>
    <s v="GESU6410882"/>
    <s v="RAILWAY"/>
    <s v="GDAŃSK"/>
    <s v="1"/>
    <s v="20231/2015/8"/>
    <n v="54"/>
    <s v="SS16"/>
    <s v="SHUDDHO MODEHAUS (AGENT)"/>
    <s v="CONSOLIDATION"/>
    <m/>
    <n v="1"/>
    <n v="793"/>
    <n v="0"/>
    <n v="0"/>
    <n v="1"/>
    <x v="0"/>
    <n v="12294"/>
    <n v="19.03"/>
    <x v="1"/>
    <n v="13"/>
    <n v="6"/>
    <x v="2"/>
    <s v="LCL"/>
  </r>
  <r>
    <s v="2015-11-21"/>
    <s v="2015-12-29"/>
    <s v="2016-01-09"/>
    <s v="2016-01-09"/>
    <n v="38"/>
    <n v="49"/>
    <s v="CHITTAGONG"/>
    <s v="FOB"/>
    <x v="0"/>
    <n v="1"/>
    <m/>
    <s v="RAILWAY"/>
    <s v="GDAŃSK"/>
    <s v="1"/>
    <s v="20467/2015/12"/>
    <n v="54"/>
    <s v="SS16"/>
    <s v="INNOVATION DESIGN (AGENT)"/>
    <s v="CONSOLIDATION"/>
    <m/>
    <n v="1"/>
    <n v="1339"/>
    <m/>
    <m/>
    <m/>
    <x v="3"/>
    <n v="20240"/>
    <n v="26.25"/>
    <x v="1"/>
    <n v="18"/>
    <n v="8"/>
    <x v="1"/>
    <s v="LCL"/>
  </r>
  <r>
    <s v="2015-11-21"/>
    <s v="2015-12-29"/>
    <s v="2016-01-09"/>
    <s v="2016-01-09"/>
    <n v="38"/>
    <n v="49"/>
    <s v="CHITTAGONG"/>
    <s v="FOB"/>
    <x v="0"/>
    <n v="1"/>
    <m/>
    <s v="RAILWAY"/>
    <s v="GDAŃSK"/>
    <s v="1"/>
    <s v="20998/2015/4"/>
    <n v="54"/>
    <s v="SS16"/>
    <s v="TEXZAM INTERNATIONAL (AGENT)"/>
    <s v="CONSOLIDATION"/>
    <m/>
    <n v="1"/>
    <n v="441"/>
    <m/>
    <m/>
    <m/>
    <x v="3"/>
    <n v="6689"/>
    <n v="13.33"/>
    <x v="1"/>
    <n v="9"/>
    <n v="4"/>
    <x v="2"/>
    <s v="LCL"/>
  </r>
  <r>
    <s v="2015-11-21"/>
    <s v="2016-01-07"/>
    <s v="2016-01-18"/>
    <s v="2016-01-18"/>
    <n v="47"/>
    <n v="58"/>
    <s v="XIAMEN"/>
    <s v="FOB"/>
    <x v="0"/>
    <n v="1"/>
    <s v="LCL"/>
    <s v="TRUCK"/>
    <s v="HAMBURG"/>
    <s v="1"/>
    <s v="26227/2015/1"/>
    <n v="54"/>
    <s v="SS16"/>
    <s v="XIAMEN S.M.D.X"/>
    <s v="LCL"/>
    <m/>
    <n v="1"/>
    <n v="210"/>
    <n v="0"/>
    <n v="0"/>
    <n v="0"/>
    <x v="3"/>
    <n v="3662"/>
    <n v="4.37"/>
    <x v="0"/>
    <n v="3"/>
    <n v="1"/>
    <x v="2"/>
    <s v="LCL"/>
  </r>
  <r>
    <s v="2015-11-22"/>
    <s v="2015-12-27"/>
    <s v="2015-12-30"/>
    <s v="2015-12-30"/>
    <n v="35"/>
    <n v="38"/>
    <s v="TUTICORIN"/>
    <s v="FOB"/>
    <x v="0"/>
    <n v="1"/>
    <s v="TTNU4862486"/>
    <s v="TRUCK"/>
    <s v="GDYNIA"/>
    <s v="1"/>
    <s v="21025/2015/1"/>
    <n v="54"/>
    <s v="SS16"/>
    <s v="KARTHIKAI TEXTILE"/>
    <s v="CONSOLIDATION"/>
    <m/>
    <n v="1"/>
    <n v="476"/>
    <n v="0"/>
    <n v="1"/>
    <n v="0"/>
    <x v="2"/>
    <n v="10378"/>
    <n v="11.54"/>
    <x v="2"/>
    <n v="8"/>
    <n v="3"/>
    <x v="2"/>
    <s v="LCL"/>
  </r>
  <r>
    <s v="2015-11-22"/>
    <s v="2015-12-27"/>
    <s v="2015-12-30"/>
    <s v="2015-12-30"/>
    <n v="35"/>
    <n v="38"/>
    <s v="TUTICORIN"/>
    <s v="FOB"/>
    <x v="0"/>
    <n v="1"/>
    <m/>
    <s v="TRUCK"/>
    <s v="GDYNIA"/>
    <s v="1"/>
    <s v="24094/2015/2"/>
    <n v="54"/>
    <s v="SS16"/>
    <s v="SANTEX INC"/>
    <s v="CONSOLIDATION"/>
    <m/>
    <n v="1"/>
    <n v="666"/>
    <m/>
    <m/>
    <m/>
    <x v="3"/>
    <n v="12443"/>
    <n v="23.6"/>
    <x v="2"/>
    <n v="17"/>
    <n v="7"/>
    <x v="1"/>
    <s v="LCL"/>
  </r>
  <r>
    <s v="2015-11-25"/>
    <s v="2015-12-29"/>
    <s v="2016-01-04"/>
    <s v="2016-01-04"/>
    <n v="34"/>
    <n v="40"/>
    <s v="YANTIAN"/>
    <s v="FOB"/>
    <x v="0"/>
    <n v="0"/>
    <s v="NYKU8471747"/>
    <s v="RAILWAY"/>
    <s v="GDAŃSK"/>
    <s v="1"/>
    <s v="32380/2015/7"/>
    <n v="51"/>
    <s v="SS16"/>
    <s v="BEEKO"/>
    <s v="FCL"/>
    <m/>
    <n v="1"/>
    <n v="1090"/>
    <n v="0"/>
    <n v="1"/>
    <n v="0"/>
    <x v="2"/>
    <n v="12965"/>
    <n v="48.35"/>
    <x v="0"/>
    <n v="34"/>
    <n v="15"/>
    <x v="0"/>
    <s v="20"/>
  </r>
  <r>
    <s v="2015-11-25"/>
    <s v="2015-12-29"/>
    <s v="2016-01-07"/>
    <s v="2016-01-07"/>
    <n v="34"/>
    <n v="43"/>
    <s v="YANTIAN"/>
    <s v="FOB"/>
    <x v="0"/>
    <n v="0"/>
    <s v="TTNU5985720"/>
    <s v="RAILWAY"/>
    <s v="GDAŃSK"/>
    <s v="1"/>
    <s v="27228/2015/2"/>
    <n v="51"/>
    <s v="SS16"/>
    <s v="YONGXINGLONG CHILDRE"/>
    <s v="FCL"/>
    <m/>
    <n v="1"/>
    <n v="2347"/>
    <n v="0"/>
    <n v="1"/>
    <n v="0"/>
    <x v="2"/>
    <n v="19791"/>
    <n v="36.9"/>
    <x v="0"/>
    <n v="26"/>
    <n v="11"/>
    <x v="1"/>
    <s v="LCL"/>
  </r>
  <r>
    <s v="2015-11-25"/>
    <s v="2016-01-05"/>
    <s v="2016-01-08"/>
    <s v="2016-01-08"/>
    <n v="41"/>
    <n v="44"/>
    <s v="CHITTAGONG"/>
    <s v="FOB"/>
    <x v="0"/>
    <n v="1"/>
    <s v="HLXU3251613"/>
    <s v="TRUCK"/>
    <s v="GDAŃSK"/>
    <s v="1"/>
    <s v="20808/2015/10"/>
    <n v="54"/>
    <s v="SS16"/>
    <s v="FASHION WEAR INT'L (AGENT)"/>
    <s v="CONSOLIDATION"/>
    <m/>
    <n v="1"/>
    <n v="530"/>
    <n v="1"/>
    <n v="0"/>
    <n v="0"/>
    <x v="1"/>
    <n v="11762"/>
    <n v="9.73"/>
    <x v="1"/>
    <n v="7"/>
    <n v="3"/>
    <x v="2"/>
    <s v="LCL"/>
  </r>
  <r>
    <s v="2015-11-25"/>
    <s v="2016-01-05"/>
    <s v="2016-01-08"/>
    <s v="2016-01-08"/>
    <n v="41"/>
    <n v="44"/>
    <s v="CHITTAGONG"/>
    <s v="FOB"/>
    <x v="0"/>
    <n v="1"/>
    <m/>
    <s v="TRUCK"/>
    <s v="GDAŃSK"/>
    <s v="1"/>
    <s v="20998/2015/6"/>
    <n v="54"/>
    <s v="SS16"/>
    <s v="TEXZAM INTERNATIONAL (AGENT)"/>
    <s v="CONSOLIDATION"/>
    <m/>
    <n v="1"/>
    <n v="282"/>
    <m/>
    <m/>
    <m/>
    <x v="3"/>
    <n v="3440"/>
    <n v="4.26"/>
    <x v="1"/>
    <n v="3"/>
    <n v="1"/>
    <x v="2"/>
    <s v="LCL"/>
  </r>
  <r>
    <s v="2015-11-25"/>
    <s v="2016-01-05"/>
    <s v="2016-01-08"/>
    <s v="2016-01-08"/>
    <n v="41"/>
    <n v="44"/>
    <s v="CHITTAGONG"/>
    <s v="FOB"/>
    <x v="0"/>
    <n v="1"/>
    <m/>
    <s v="TRUCK"/>
    <s v="GDAŃSK"/>
    <s v="1"/>
    <s v="21146/2015/1"/>
    <n v="54"/>
    <s v="SS16"/>
    <s v="N.T.APPARELS LTD."/>
    <s v="CONSOLIDATION"/>
    <m/>
    <n v="1"/>
    <n v="836"/>
    <m/>
    <m/>
    <m/>
    <x v="3"/>
    <n v="13341"/>
    <n v="12.96"/>
    <x v="1"/>
    <n v="9"/>
    <n v="4"/>
    <x v="2"/>
    <s v="LCL"/>
  </r>
  <r>
    <s v="2015-11-25"/>
    <s v="2016-01-05"/>
    <s v="2016-01-08"/>
    <s v="2016-01-08"/>
    <n v="41"/>
    <n v="44"/>
    <s v="CHITTAGONG"/>
    <s v="FOB"/>
    <x v="0"/>
    <n v="1"/>
    <s v="TGHU8413380"/>
    <s v="TRUCK"/>
    <s v="GDAŃSK"/>
    <s v="1"/>
    <s v="22075/2015/1"/>
    <n v="54"/>
    <s v="SS16"/>
    <s v="DAZ INTERNATIONAL (AGENT)"/>
    <s v="CONSOLIDATION"/>
    <m/>
    <n v="1"/>
    <n v="582"/>
    <n v="0"/>
    <n v="0"/>
    <n v="1"/>
    <x v="0"/>
    <n v="7469"/>
    <n v="5.44"/>
    <x v="1"/>
    <n v="4"/>
    <n v="2"/>
    <x v="2"/>
    <s v="LCL"/>
  </r>
  <r>
    <s v="2015-11-25"/>
    <s v="2016-01-05"/>
    <s v="2016-01-08"/>
    <s v="2016-01-08"/>
    <n v="41"/>
    <n v="44"/>
    <s v="CHITTAGONG"/>
    <s v="FOB"/>
    <x v="0"/>
    <n v="1"/>
    <m/>
    <s v="TRUCK"/>
    <s v="GDAŃSK"/>
    <s v="1"/>
    <s v="61828/SS16/1"/>
    <n v="52"/>
    <s v="SS16"/>
    <s v="FASHION WEAR INT'L (AGENT)"/>
    <s v="CONSOLIDATION"/>
    <m/>
    <n v="1"/>
    <n v="4036"/>
    <m/>
    <m/>
    <m/>
    <x v="3"/>
    <n v="68391"/>
    <n v="48.76"/>
    <x v="1"/>
    <n v="34"/>
    <n v="15"/>
    <x v="0"/>
    <s v="20"/>
  </r>
  <r>
    <s v="2015-11-25"/>
    <s v="2016-01-11"/>
    <s v="2016-01-14"/>
    <s v="2016-01-14"/>
    <n v="47"/>
    <n v="50"/>
    <s v="XIAMEN"/>
    <s v="FOB"/>
    <x v="0"/>
    <n v="0"/>
    <s v="CLHU3337050,HLXU5015598"/>
    <s v="RAILWAY"/>
    <s v="GDAŃSK"/>
    <s v="1"/>
    <s v="29610/2015/2"/>
    <n v="51"/>
    <s v="SS16"/>
    <s v="XIAMEN OCEAN IMP."/>
    <s v="FCL"/>
    <m/>
    <n v="1"/>
    <n v="2078"/>
    <n v="1"/>
    <n v="1"/>
    <n v="0"/>
    <x v="1"/>
    <n v="14445"/>
    <n v="76.78"/>
    <x v="0"/>
    <n v="54"/>
    <n v="23"/>
    <x v="0"/>
    <s v="20"/>
  </r>
  <r>
    <s v="2015-11-25"/>
    <s v="2016-01-11"/>
    <s v="2016-01-15"/>
    <s v="2016-01-15"/>
    <n v="47"/>
    <n v="51"/>
    <s v="XIAMEN"/>
    <s v="FOB"/>
    <x v="0"/>
    <n v="0"/>
    <s v="HLXU5219610"/>
    <s v="RAILWAY"/>
    <s v="GDAŃSK"/>
    <s v="1"/>
    <s v="20336/2015/9"/>
    <n v="54"/>
    <s v="SS16"/>
    <s v="QUANZHOU CEREALS O&amp;F"/>
    <s v="FCL"/>
    <m/>
    <n v="1"/>
    <n v="2379"/>
    <n v="0"/>
    <n v="1"/>
    <n v="0"/>
    <x v="2"/>
    <n v="37491"/>
    <n v="52.02"/>
    <x v="0"/>
    <n v="36"/>
    <n v="16"/>
    <x v="0"/>
    <s v="20"/>
  </r>
  <r>
    <s v="2015-11-25"/>
    <s v="2016-01-11"/>
    <s v="2016-01-15"/>
    <s v="2016-01-15"/>
    <n v="47"/>
    <n v="51"/>
    <s v="XIAMEN"/>
    <s v="FOB"/>
    <x v="0"/>
    <n v="0"/>
    <s v="ITAU4199022,TGHU4493480"/>
    <s v="RAILWAY"/>
    <s v="GDAŃSK"/>
    <s v="1"/>
    <s v="62948/SS16/1"/>
    <n v="52"/>
    <s v="SS16"/>
    <s v="JIUJIANG DANNIER KNITTING CO."/>
    <s v="FCL"/>
    <m/>
    <n v="1"/>
    <n v="5781"/>
    <n v="0"/>
    <n v="2"/>
    <n v="0"/>
    <x v="3"/>
    <n v="108327"/>
    <n v="100.16"/>
    <x v="0"/>
    <n v="70"/>
    <n v="30"/>
    <x v="5"/>
    <n v="40"/>
  </r>
  <r>
    <m/>
    <m/>
    <m/>
    <m/>
    <m/>
    <m/>
    <m/>
    <m/>
    <x v="1"/>
    <m/>
    <m/>
    <m/>
    <m/>
    <m/>
    <m/>
    <m/>
    <m/>
    <m/>
    <m/>
    <m/>
    <m/>
    <m/>
    <m/>
    <m/>
    <m/>
    <x v="3"/>
    <m/>
    <m/>
    <x v="0"/>
    <m/>
    <m/>
    <x v="6"/>
    <m/>
  </r>
  <r>
    <s v="2015-11-25"/>
    <s v="2016-01-11"/>
    <s v="2016-01-15"/>
    <s v="2016-01-15"/>
    <n v="47"/>
    <n v="51"/>
    <s v="XIAMEN"/>
    <s v="FOB"/>
    <x v="0"/>
    <n v="0"/>
    <s v="TCLU2829540"/>
    <s v="RAILWAY"/>
    <s v="GDAŃSK"/>
    <s v="1"/>
    <s v="20336/2015/2"/>
    <n v="54"/>
    <s v="SS16"/>
    <s v="QUANZHOU CEREALS O&amp;F"/>
    <s v="FCL"/>
    <m/>
    <n v="1"/>
    <n v="1088"/>
    <n v="1"/>
    <n v="0"/>
    <n v="0"/>
    <x v="1"/>
    <n v="16849"/>
    <n v="21.11"/>
    <x v="0"/>
    <n v="15"/>
    <n v="6"/>
    <x v="1"/>
    <s v="LCL"/>
  </r>
  <r>
    <s v="2015-11-27"/>
    <s v="2015-12-27"/>
    <s v="2015-12-31"/>
    <s v="2015-12-31"/>
    <n v="30"/>
    <n v="34"/>
    <s v="TUTICORIN"/>
    <s v="FOB"/>
    <x v="0"/>
    <n v="0"/>
    <s v="HLXU3268745"/>
    <s v="TRUCK"/>
    <s v="GDYNIA"/>
    <s v="1"/>
    <s v="20214/2015/8"/>
    <n v="54"/>
    <s v="SS16"/>
    <s v="LICHEE APPAREL (AGENT)"/>
    <s v="FCL"/>
    <m/>
    <n v="1"/>
    <n v="756"/>
    <n v="1"/>
    <n v="0"/>
    <n v="0"/>
    <x v="1"/>
    <n v="14758"/>
    <n v="18.37"/>
    <x v="2"/>
    <n v="13"/>
    <n v="6"/>
    <x v="2"/>
    <s v="LCL"/>
  </r>
  <r>
    <s v="2015-11-27"/>
    <s v="2016-01-02"/>
    <s v="2016-01-14"/>
    <s v="2016-01-14"/>
    <n v="36"/>
    <n v="48"/>
    <s v="SHANGHAI"/>
    <s v="FOB"/>
    <x v="0"/>
    <n v="1"/>
    <s v="LCL"/>
    <s v="TRUCK"/>
    <s v="HAMBURG"/>
    <s v="1"/>
    <s v="19960/2015/5"/>
    <n v="54"/>
    <s v="SS16"/>
    <s v="SUMEC TEXTILE"/>
    <s v="LCL"/>
    <m/>
    <n v="1"/>
    <n v="302"/>
    <n v="0"/>
    <n v="0"/>
    <n v="0"/>
    <x v="3"/>
    <n v="3226"/>
    <n v="13"/>
    <x v="0"/>
    <n v="9"/>
    <n v="4"/>
    <x v="2"/>
    <s v="LCL"/>
  </r>
  <r>
    <s v="2015-11-27"/>
    <s v="2016-01-03"/>
    <s v="2016-01-14"/>
    <s v="2016-01-14"/>
    <n v="37"/>
    <n v="48"/>
    <s v="SHANGHAI"/>
    <s v="FOB"/>
    <x v="0"/>
    <n v="1"/>
    <s v="LCL"/>
    <s v="TRUCK"/>
    <s v="HAMBURG"/>
    <s v="1"/>
    <s v="20456/2015/3"/>
    <n v="54"/>
    <s v="SS16"/>
    <s v="ANHUI GARMENTS I&amp;E"/>
    <s v="LCL"/>
    <m/>
    <n v="1"/>
    <n v="220"/>
    <n v="0"/>
    <n v="0"/>
    <n v="0"/>
    <x v="3"/>
    <n v="3383"/>
    <n v="8.68"/>
    <x v="0"/>
    <n v="6"/>
    <n v="3"/>
    <x v="2"/>
    <s v="LCL"/>
  </r>
  <r>
    <s v="2015-11-27"/>
    <s v="2016-01-05"/>
    <s v="2016-01-08"/>
    <s v="2016-01-08"/>
    <n v="39"/>
    <n v="42"/>
    <s v="SHANGHAI"/>
    <s v="FOB"/>
    <x v="0"/>
    <n v="0"/>
    <s v="TCNU7102720"/>
    <s v="TRUCK"/>
    <s v="GDAŃSK"/>
    <s v="1"/>
    <s v="61545/SS16/1"/>
    <n v="52"/>
    <s v="SS16"/>
    <s v="EUMETEX COMPANY"/>
    <s v="FCL"/>
    <m/>
    <n v="1"/>
    <n v="2742"/>
    <n v="0"/>
    <n v="0"/>
    <n v="1"/>
    <x v="0"/>
    <n v="54164"/>
    <n v="59.13"/>
    <x v="0"/>
    <n v="41"/>
    <n v="18"/>
    <x v="0"/>
    <s v="20"/>
  </r>
  <r>
    <s v="2015-11-28"/>
    <s v="2016-01-05"/>
    <s v="2016-01-08"/>
    <s v="2016-01-08"/>
    <n v="38"/>
    <n v="41"/>
    <s v="CHITTAGONG"/>
    <s v="FOB"/>
    <x v="0"/>
    <n v="1"/>
    <s v="GESU6297903"/>
    <s v="TRUCK"/>
    <s v="GDAŃSK"/>
    <s v="1"/>
    <s v="20467/2015/13"/>
    <n v="54"/>
    <s v="SS16"/>
    <s v="INNOVATION DESIGN (AGENT)"/>
    <s v="CONSOLIDATION"/>
    <m/>
    <n v="1"/>
    <n v="1620"/>
    <n v="0"/>
    <n v="0"/>
    <n v="1"/>
    <x v="0"/>
    <n v="25178"/>
    <n v="35.14"/>
    <x v="1"/>
    <n v="25"/>
    <n v="11"/>
    <x v="1"/>
    <s v="LCL"/>
  </r>
  <r>
    <s v="2015-11-28"/>
    <s v="2016-01-05"/>
    <s v="2016-01-08"/>
    <s v="2016-01-08"/>
    <n v="38"/>
    <n v="41"/>
    <s v="CHITTAGONG"/>
    <s v="FOB"/>
    <x v="0"/>
    <n v="1"/>
    <s v="GESU6297903,HLXU6122585"/>
    <s v="TRUCK"/>
    <s v="GDAŃSK"/>
    <s v="1"/>
    <s v="20216/2015/8"/>
    <n v="54"/>
    <s v="SS16"/>
    <s v="FAIR TRADE INT'L (AGENT)"/>
    <s v="CONSOLIDATION"/>
    <m/>
    <n v="1"/>
    <n v="2808"/>
    <n v="0"/>
    <n v="0"/>
    <n v="2"/>
    <x v="3"/>
    <n v="43093"/>
    <n v="81.97"/>
    <x v="1"/>
    <n v="57"/>
    <n v="25"/>
    <x v="3"/>
    <s v="20"/>
  </r>
  <r>
    <s v="2015-11-29"/>
    <s v="2016-01-11"/>
    <s v="2016-01-15"/>
    <s v="2016-01-15"/>
    <n v="43"/>
    <n v="47"/>
    <s v="NINGBO"/>
    <s v="FOB"/>
    <x v="0"/>
    <n v="0"/>
    <s v="SEGU5525080"/>
    <s v="RAILWAY"/>
    <s v="GDAŃSK"/>
    <s v="1"/>
    <s v="20632/2015/1"/>
    <n v="54"/>
    <s v="SS16"/>
    <s v="NINGBO JAGOO TRADING"/>
    <s v="FCL"/>
    <m/>
    <n v="1"/>
    <n v="1297"/>
    <n v="0"/>
    <n v="1"/>
    <n v="0"/>
    <x v="2"/>
    <n v="18071"/>
    <n v="46.2"/>
    <x v="0"/>
    <n v="32"/>
    <n v="14"/>
    <x v="0"/>
    <s v="LCL"/>
  </r>
  <r>
    <s v="2015-11-30"/>
    <s v="2015-12-23"/>
    <s v="2016-01-05"/>
    <s v="2016-01-05"/>
    <n v="23"/>
    <n v="36"/>
    <s v="MUMBAI"/>
    <s v="FOB"/>
    <x v="0"/>
    <n v="0"/>
    <s v="GESU5661498"/>
    <s v="TRUCK"/>
    <s v="HAMBURG"/>
    <s v="1"/>
    <s v="20991/2015/6"/>
    <n v="54"/>
    <s v="SS16"/>
    <s v="SANGOTRA FASHIONS"/>
    <s v="FCL"/>
    <m/>
    <n v="1"/>
    <n v="2823"/>
    <n v="0"/>
    <n v="0"/>
    <n v="1"/>
    <x v="0"/>
    <n v="47064"/>
    <n v="64.41"/>
    <x v="2"/>
    <n v="45"/>
    <n v="19"/>
    <x v="0"/>
    <s v="20"/>
  </r>
  <r>
    <s v="2015-11-30"/>
    <s v="2015-12-23"/>
    <s v="2016-01-05"/>
    <s v="2016-01-05"/>
    <n v="23"/>
    <n v="36"/>
    <s v="MUMBAI"/>
    <s v="FOB"/>
    <x v="0"/>
    <n v="0"/>
    <s v="HLXU8595144"/>
    <s v="TRUCK"/>
    <s v="HAMBURG"/>
    <s v="1"/>
    <s v="20991/2015/2"/>
    <n v="54"/>
    <s v="SS16"/>
    <s v="SANGOTRA FASHIONS"/>
    <s v="FCL"/>
    <m/>
    <n v="1"/>
    <n v="2868"/>
    <n v="0"/>
    <n v="0"/>
    <n v="1"/>
    <x v="0"/>
    <n v="51577"/>
    <n v="66.42"/>
    <x v="2"/>
    <n v="46"/>
    <n v="20"/>
    <x v="0"/>
    <s v="20"/>
  </r>
  <r>
    <s v="2015-11-30"/>
    <s v="2016-01-01"/>
    <s v="2016-01-07"/>
    <s v="2016-01-07"/>
    <n v="32"/>
    <n v="38"/>
    <s v="NINGBO"/>
    <s v="FOB"/>
    <x v="0"/>
    <n v="0"/>
    <s v="YMLU8263706"/>
    <s v="RAILWAY"/>
    <s v="GDAŃSK"/>
    <s v="1"/>
    <s v="21046/2015/9"/>
    <n v="54"/>
    <s v="SS16"/>
    <s v="NINGBO MIAORUI"/>
    <s v="FCL"/>
    <m/>
    <n v="1"/>
    <n v="1266"/>
    <n v="0"/>
    <n v="0"/>
    <n v="1"/>
    <x v="0"/>
    <n v="23605"/>
    <n v="57.75"/>
    <x v="0"/>
    <n v="40"/>
    <n v="17"/>
    <x v="0"/>
    <s v="20"/>
  </r>
  <r>
    <s v="2015-11-30"/>
    <s v="2016-01-04"/>
    <s v="2016-01-14"/>
    <s v="2016-01-14"/>
    <n v="35"/>
    <n v="45"/>
    <s v="NINGBO"/>
    <s v="FOB"/>
    <x v="0"/>
    <n v="1"/>
    <s v="LCL"/>
    <s v="TRUCK"/>
    <s v="HAMBURG"/>
    <s v="1"/>
    <s v="20613/2015/3"/>
    <n v="54"/>
    <s v="SS16"/>
    <s v="VIVID COLOUR"/>
    <s v="LCL"/>
    <m/>
    <n v="1"/>
    <n v="267"/>
    <n v="0"/>
    <n v="0"/>
    <n v="0"/>
    <x v="3"/>
    <n v="4141"/>
    <n v="4.26"/>
    <x v="0"/>
    <n v="3"/>
    <n v="1"/>
    <x v="2"/>
    <s v="LCL"/>
  </r>
  <r>
    <s v="2015-11-30"/>
    <s v="2016-01-07"/>
    <s v="2016-01-11"/>
    <s v="2016-01-11"/>
    <n v="38"/>
    <n v="42"/>
    <s v="JAKARTA"/>
    <s v="FOB"/>
    <x v="0"/>
    <n v="0"/>
    <s v="HLXU1239590"/>
    <s v="RAILWAY"/>
    <s v="GDAŃSK"/>
    <s v="1"/>
    <s v="21037/2015/1"/>
    <n v="54"/>
    <s v="SS16"/>
    <s v="PT.MATAHARI SENTOSA"/>
    <s v="FCL"/>
    <m/>
    <n v="1"/>
    <n v="1152"/>
    <n v="1"/>
    <n v="0"/>
    <n v="0"/>
    <x v="1"/>
    <n v="19211"/>
    <n v="20.63"/>
    <x v="4"/>
    <n v="14"/>
    <n v="6"/>
    <x v="2"/>
    <s v="LCL"/>
  </r>
  <r>
    <s v="2015-12-01"/>
    <s v="2016-01-09"/>
    <s v="2016-01-15"/>
    <s v="2016-01-15"/>
    <n v="39"/>
    <n v="45"/>
    <s v="XIAMEN"/>
    <s v="FOB"/>
    <x v="0"/>
    <n v="1"/>
    <s v="LCL"/>
    <s v="TRUCK"/>
    <s v="GDAŃSK"/>
    <s v="1"/>
    <s v="20461/2015/1"/>
    <n v="52"/>
    <s v="SS16"/>
    <s v="XIAMEN KINGLAND"/>
    <s v="LCL"/>
    <m/>
    <n v="1"/>
    <n v="21"/>
    <n v="0"/>
    <n v="0"/>
    <n v="0"/>
    <x v="3"/>
    <n v="2040"/>
    <n v="1.76"/>
    <x v="0"/>
    <n v="1"/>
    <n v="1"/>
    <x v="2"/>
    <s v="LCL"/>
  </r>
  <r>
    <s v="2015-12-01"/>
    <s v="2016-01-09"/>
    <s v="2016-01-13"/>
    <s v="2016-01-13"/>
    <n v="39"/>
    <n v="43"/>
    <s v="XIAMEN"/>
    <s v="FOB"/>
    <x v="0"/>
    <n v="0"/>
    <s v="MRKU2508247,MSKU0497079,MSKU9933580"/>
    <s v="RAILWAY"/>
    <s v="GDAŃSK"/>
    <s v="1"/>
    <s v="20647/2015/5"/>
    <n v="54"/>
    <s v="SS16"/>
    <s v="XIAMEN KINGLAND"/>
    <s v="FCL"/>
    <m/>
    <n v="1"/>
    <n v="3595"/>
    <n v="0"/>
    <n v="0"/>
    <n v="3"/>
    <x v="3"/>
    <n v="49348"/>
    <n v="169.4"/>
    <x v="0"/>
    <n v="119"/>
    <n v="51"/>
    <x v="4"/>
    <s v="40"/>
  </r>
  <r>
    <m/>
    <m/>
    <m/>
    <m/>
    <m/>
    <m/>
    <m/>
    <m/>
    <x v="0"/>
    <m/>
    <m/>
    <m/>
    <m/>
    <m/>
    <m/>
    <m/>
    <m/>
    <m/>
    <s v="FCL"/>
    <m/>
    <n v="1"/>
    <m/>
    <m/>
    <m/>
    <m/>
    <x v="3"/>
    <m/>
    <m/>
    <x v="0"/>
    <n v="0"/>
    <n v="0"/>
    <x v="4"/>
    <m/>
  </r>
  <r>
    <s v="2015-12-01"/>
    <s v="2016-01-09"/>
    <s v="2016-01-13"/>
    <s v="2016-01-13"/>
    <n v="39"/>
    <n v="43"/>
    <s v="XIAMEN"/>
    <s v="FOB"/>
    <x v="0"/>
    <n v="0"/>
    <s v="MRKU3741905,MSKU0818327,PONU8162261"/>
    <s v="RAILWAY"/>
    <s v="GDAŃSK"/>
    <s v="1"/>
    <s v="20647/2015/1"/>
    <n v="54"/>
    <s v="SS16"/>
    <s v="XIAMEN KINGLAND"/>
    <s v="FCL"/>
    <m/>
    <n v="1"/>
    <n v="3374"/>
    <n v="0"/>
    <n v="0"/>
    <n v="3"/>
    <x v="3"/>
    <n v="44145"/>
    <n v="172.84"/>
    <x v="0"/>
    <n v="121"/>
    <n v="52"/>
    <x v="4"/>
    <s v="40"/>
  </r>
  <r>
    <m/>
    <m/>
    <m/>
    <m/>
    <m/>
    <m/>
    <m/>
    <m/>
    <x v="0"/>
    <m/>
    <m/>
    <m/>
    <m/>
    <m/>
    <m/>
    <m/>
    <m/>
    <m/>
    <s v="CONSOLIDATION"/>
    <m/>
    <n v="1"/>
    <m/>
    <m/>
    <m/>
    <m/>
    <x v="3"/>
    <m/>
    <m/>
    <x v="0"/>
    <n v="0"/>
    <n v="0"/>
    <x v="3"/>
    <m/>
  </r>
  <r>
    <s v="2015-12-01"/>
    <s v="2016-01-09"/>
    <s v="2016-01-13"/>
    <s v="2016-01-13"/>
    <n v="39"/>
    <n v="43"/>
    <s v="XIAMEN"/>
    <s v="FOB"/>
    <x v="0"/>
    <n v="0"/>
    <s v="PONU0303105"/>
    <s v="RAILWAY"/>
    <s v="GDAŃSK"/>
    <s v="1"/>
    <s v="20368/2015/2"/>
    <n v="54"/>
    <s v="SS16"/>
    <s v="XIAMEN HALO WORLD"/>
    <s v="FCL"/>
    <m/>
    <n v="1"/>
    <n v="972"/>
    <n v="1"/>
    <n v="0"/>
    <n v="0"/>
    <x v="1"/>
    <n v="16399"/>
    <n v="14.58"/>
    <x v="0"/>
    <n v="10"/>
    <n v="4"/>
    <x v="2"/>
    <s v="LCL"/>
  </r>
  <r>
    <s v="2015-12-01"/>
    <s v="2016-01-09"/>
    <s v="2016-01-14"/>
    <s v="2016-01-14"/>
    <n v="39"/>
    <n v="44"/>
    <s v="CHITTAGONG"/>
    <s v="FOB"/>
    <x v="0"/>
    <n v="1"/>
    <s v="MRKU0220014"/>
    <s v="RAILWAY"/>
    <s v="GDAŃSK"/>
    <s v="1"/>
    <s v="20216/2015/9"/>
    <n v="54"/>
    <s v="SS16"/>
    <s v="FAIR TRADE INT'L (AGENT)"/>
    <s v="CONSOLIDATION"/>
    <m/>
    <n v="1"/>
    <n v="516"/>
    <n v="0"/>
    <n v="1"/>
    <n v="0"/>
    <x v="2"/>
    <n v="8444"/>
    <n v="11.7"/>
    <x v="1"/>
    <n v="8"/>
    <n v="4"/>
    <x v="2"/>
    <s v="LCL"/>
  </r>
  <r>
    <s v="2015-12-01"/>
    <s v="2016-01-09"/>
    <s v="2016-01-14"/>
    <s v="2016-01-14"/>
    <n v="39"/>
    <n v="44"/>
    <s v="CHITTAGONG"/>
    <s v="FOB"/>
    <x v="0"/>
    <n v="1"/>
    <m/>
    <s v="RAILWAY"/>
    <s v="GDAŃSK"/>
    <s v="1"/>
    <s v="20231/2015/9"/>
    <n v="54"/>
    <s v="SS16"/>
    <s v="SHUDDHO MODEHAUS (AGENT)"/>
    <s v="CONSOLIDATION"/>
    <m/>
    <n v="1"/>
    <n v="1006"/>
    <m/>
    <m/>
    <m/>
    <x v="3"/>
    <n v="16430"/>
    <n v="20.46"/>
    <x v="1"/>
    <n v="14"/>
    <n v="6"/>
    <x v="2"/>
    <s v="LCL"/>
  </r>
  <r>
    <s v="2015-12-01"/>
    <s v="2016-01-09"/>
    <s v="2016-01-14"/>
    <s v="2016-01-14"/>
    <n v="39"/>
    <n v="44"/>
    <s v="CHITTAGONG"/>
    <s v="FOB"/>
    <x v="0"/>
    <n v="1"/>
    <m/>
    <s v="RAILWAY"/>
    <s v="GDAŃSK"/>
    <s v="1"/>
    <s v="20808/2015/11"/>
    <n v="54"/>
    <s v="SS16"/>
    <s v="FASHION WEAR INT'L (AGENT)"/>
    <s v="CONSOLIDATION"/>
    <m/>
    <n v="1"/>
    <n v="1052"/>
    <m/>
    <m/>
    <m/>
    <x v="3"/>
    <n v="18138"/>
    <n v="15.04"/>
    <x v="1"/>
    <n v="11"/>
    <n v="5"/>
    <x v="2"/>
    <s v="LCL"/>
  </r>
  <r>
    <s v="2015-12-03"/>
    <s v="2016-01-11"/>
    <s v="2016-01-15"/>
    <s v="2016-01-15"/>
    <n v="39"/>
    <n v="43"/>
    <s v="XIAMEN"/>
    <s v="FOB"/>
    <x v="0"/>
    <n v="0"/>
    <s v="HLXU6240612"/>
    <s v="TRUCK"/>
    <s v="HAMBURG"/>
    <s v="1"/>
    <s v="29754/2015/3"/>
    <n v="51"/>
    <s v="SS16"/>
    <s v="BOK CO., LTD."/>
    <s v="FCL"/>
    <m/>
    <n v="1"/>
    <n v="1184"/>
    <n v="0"/>
    <n v="0"/>
    <n v="1"/>
    <x v="0"/>
    <n v="9766"/>
    <n v="55.67"/>
    <x v="0"/>
    <n v="39"/>
    <n v="17"/>
    <x v="0"/>
    <s v="20"/>
  </r>
  <r>
    <s v="2015-12-03"/>
    <s v="2016-01-12"/>
    <s v="2016-01-19"/>
    <s v="2016-01-19"/>
    <n v="40"/>
    <n v="47"/>
    <s v="XIAMEN"/>
    <s v="FOB"/>
    <x v="0"/>
    <n v="0"/>
    <s v="TCLU5997716"/>
    <s v="RAILWAY"/>
    <s v="GDAŃSK"/>
    <s v="1"/>
    <s v="29754/2015/2"/>
    <n v="51"/>
    <s v="SS16"/>
    <s v="BOK CO., LTD."/>
    <s v="FCL"/>
    <m/>
    <n v="1"/>
    <n v="1465"/>
    <n v="0"/>
    <n v="0"/>
    <n v="1"/>
    <x v="0"/>
    <n v="12657"/>
    <n v="60.83"/>
    <x v="0"/>
    <n v="43"/>
    <n v="18"/>
    <x v="0"/>
    <s v="20"/>
  </r>
  <r>
    <s v="2015-12-07"/>
    <s v="2016-01-09"/>
    <s v="2016-01-15"/>
    <s v="2016-01-15"/>
    <n v="33"/>
    <n v="39"/>
    <s v="NINGBO"/>
    <s v="FOB"/>
    <x v="0"/>
    <n v="0"/>
    <s v="PONU1712474"/>
    <s v="RAILWAY"/>
    <s v="GDAŃSK"/>
    <s v="1"/>
    <s v="61556/SS16/1"/>
    <n v="52"/>
    <s v="SS16"/>
    <s v="VIVID COLOUR"/>
    <s v="FCL"/>
    <m/>
    <n v="1"/>
    <n v="2188"/>
    <n v="0"/>
    <n v="1"/>
    <n v="0"/>
    <x v="2"/>
    <n v="32602"/>
    <n v="46"/>
    <x v="0"/>
    <n v="32"/>
    <n v="14"/>
    <x v="0"/>
    <s v="LCL"/>
  </r>
  <r>
    <s v="2015-12-07"/>
    <s v="2016-01-11"/>
    <s v="2016-01-22"/>
    <s v="2016-01-22"/>
    <n v="35"/>
    <n v="46"/>
    <s v="SHANGHAI"/>
    <s v="FOB"/>
    <x v="0"/>
    <n v="1"/>
    <s v="LCL"/>
    <s v="TRUCK"/>
    <s v="HAMBURG"/>
    <s v="1"/>
    <s v="21782/2015/1"/>
    <n v="54"/>
    <s v="SS16"/>
    <s v="JIANGSU SAINTEK"/>
    <s v="LCL"/>
    <m/>
    <n v="1"/>
    <n v="316"/>
    <n v="0"/>
    <n v="0"/>
    <n v="0"/>
    <x v="3"/>
    <n v="5049"/>
    <n v="12.75"/>
    <x v="0"/>
    <n v="9"/>
    <n v="4"/>
    <x v="2"/>
    <s v="LCL"/>
  </r>
  <r>
    <s v="2015-12-09"/>
    <s v="2015-12-11"/>
    <s v="2015-12-17"/>
    <s v="2015-12-17"/>
    <n v="2"/>
    <n v="8"/>
    <s v="DHAKA"/>
    <s v="FOB"/>
    <x v="2"/>
    <n v="1"/>
    <s v="AIR"/>
    <s v="TRUCK"/>
    <s v="ŁÓDŹ"/>
    <s v="1"/>
    <s v="62133/SS16/1"/>
    <n v="54"/>
    <s v="SS16"/>
    <s v="SHUDDHO MODEHAUS (AGENT)"/>
    <s v="AIR"/>
    <n v="1"/>
    <m/>
    <n v="1032"/>
    <n v="0"/>
    <n v="0"/>
    <n v="0"/>
    <x v="3"/>
    <n v="13946"/>
    <n v="21.95"/>
    <x v="1"/>
    <n v="15"/>
    <n v="7"/>
    <x v="1"/>
    <s v="LCL"/>
  </r>
  <r>
    <s v="2015-12-09"/>
    <s v="2015-12-14"/>
    <s v="2015-12-17"/>
    <s v="2015-12-17"/>
    <n v="5"/>
    <n v="8"/>
    <s v="ŁÓDŹ"/>
    <s v="DDU"/>
    <x v="2"/>
    <n v="1"/>
    <s v="AIR"/>
    <s v="TRUCK"/>
    <s v="WARSZAWA"/>
    <s v="1"/>
    <s v="21017/2015/1"/>
    <n v="54"/>
    <s v="SS16"/>
    <s v="SEER GLOBAL LTD."/>
    <s v="AIR"/>
    <n v="1"/>
    <m/>
    <n v="391"/>
    <n v="0"/>
    <n v="0"/>
    <n v="0"/>
    <x v="3"/>
    <n v="7443"/>
    <n v="6.89"/>
    <x v="2"/>
    <n v="5"/>
    <n v="2"/>
    <x v="2"/>
    <s v="LCL"/>
  </r>
  <r>
    <s v="2015-12-09"/>
    <s v="2016-01-09"/>
    <s v="2016-01-13"/>
    <s v="2016-01-13"/>
    <n v="31"/>
    <n v="35"/>
    <s v="YANTIAN"/>
    <s v="FOB"/>
    <x v="0"/>
    <n v="0"/>
    <s v="MSKU9159956"/>
    <s v="RAILWAY"/>
    <s v="GDAŃSK"/>
    <s v="1"/>
    <s v="32380/2015/3"/>
    <n v="51"/>
    <s v="SS16"/>
    <s v="BEEKO"/>
    <s v="FCL"/>
    <m/>
    <n v="1"/>
    <n v="1205"/>
    <n v="0"/>
    <n v="1"/>
    <n v="0"/>
    <x v="2"/>
    <n v="13053"/>
    <n v="57.47"/>
    <x v="0"/>
    <n v="40"/>
    <n v="17"/>
    <x v="0"/>
    <s v="20"/>
  </r>
  <r>
    <s v="2015-12-12"/>
    <s v="2015-12-14"/>
    <s v="2015-12-23"/>
    <s v="2015-12-23"/>
    <n v="2"/>
    <n v="11"/>
    <s v="ŁÓDŹ"/>
    <s v="DDU"/>
    <x v="2"/>
    <n v="1"/>
    <s v="AIR"/>
    <s v="TRUCK"/>
    <s v="FRANKFURT"/>
    <s v="1"/>
    <s v="20467/2015/1"/>
    <n v="54"/>
    <s v="SS16"/>
    <s v="INNOVATION DESIGN (AGENT)"/>
    <s v="AIR"/>
    <n v="1"/>
    <m/>
    <n v="822"/>
    <n v="0"/>
    <n v="0"/>
    <n v="0"/>
    <x v="3"/>
    <n v="12568"/>
    <n v="21.38"/>
    <x v="1"/>
    <n v="15"/>
    <n v="6"/>
    <x v="1"/>
    <s v="LCL"/>
  </r>
  <r>
    <s v="2015-12-12"/>
    <s v="2015-12-17"/>
    <s v="2015-12-17"/>
    <s v="2015-12-17"/>
    <n v="5"/>
    <n v="5"/>
    <s v="ISTANBUL"/>
    <s v="FCA"/>
    <x v="3"/>
    <n v="0"/>
    <m/>
    <s v="TRUCK"/>
    <s v="ŁÓDŹ"/>
    <s v="1"/>
    <s v="21779/2015/1"/>
    <n v="54"/>
    <s v="SS16"/>
    <s v="FATIH TEKSTIL SANAYI"/>
    <s v="FCL"/>
    <m/>
    <n v="1"/>
    <n v="702"/>
    <n v="0"/>
    <n v="0"/>
    <n v="0"/>
    <x v="3"/>
    <n v="73683"/>
    <n v="50.54"/>
    <x v="5"/>
    <n v="35"/>
    <n v="15"/>
    <x v="0"/>
    <s v="20"/>
  </r>
  <r>
    <s v="2015-12-13"/>
    <s v="2016-01-14"/>
    <s v="2016-01-22"/>
    <s v="2016-01-22"/>
    <n v="32"/>
    <n v="40"/>
    <s v="SHENZHEN"/>
    <s v="FOB"/>
    <x v="0"/>
    <n v="1"/>
    <s v="LCL"/>
    <s v="TRUCK"/>
    <s v="HAMBURG"/>
    <s v="1"/>
    <s v="35144/2015/3"/>
    <n v="51"/>
    <s v="SS16"/>
    <s v="HANGZHOU JASON TRAD"/>
    <s v="LCL"/>
    <m/>
    <n v="1"/>
    <n v="280"/>
    <n v="0"/>
    <n v="0"/>
    <n v="0"/>
    <x v="3"/>
    <n v="2264"/>
    <n v="10.15"/>
    <x v="0"/>
    <n v="7"/>
    <n v="3"/>
    <x v="2"/>
    <s v="LCL"/>
  </r>
  <r>
    <s v="2015-12-14"/>
    <s v="2016-01-14"/>
    <s v="2016-01-22"/>
    <s v="2016-01-22"/>
    <n v="31"/>
    <n v="39"/>
    <s v="NINGBO"/>
    <s v="FOB"/>
    <x v="0"/>
    <n v="1"/>
    <s v="LCL"/>
    <s v="TRUCK"/>
    <s v="HAMBURG"/>
    <s v="1"/>
    <s v="35144/2015/1"/>
    <n v="51"/>
    <s v="SS16"/>
    <s v="HANGZHOU JASON TRAD"/>
    <s v="LCL"/>
    <m/>
    <n v="1"/>
    <n v="640"/>
    <n v="0"/>
    <n v="0"/>
    <n v="0"/>
    <x v="3"/>
    <n v="4700"/>
    <n v="8.15"/>
    <x v="0"/>
    <n v="6"/>
    <n v="2"/>
    <x v="2"/>
    <s v="LCL"/>
  </r>
  <r>
    <s v="2015-12-14"/>
    <s v="2016-01-15"/>
    <s v="2016-01-20"/>
    <s v="2016-01-20"/>
    <n v="32"/>
    <n v="37"/>
    <s v="NINGBO"/>
    <s v="FOB"/>
    <x v="0"/>
    <n v="0"/>
    <s v="MIEU0054931,MRKU3084652,MSKU6405038,PONU7519035"/>
    <s v="RAILWAY"/>
    <s v="GDAŃSK"/>
    <s v="1"/>
    <s v="21046/2015/3"/>
    <n v="54"/>
    <s v="SS16"/>
    <s v="NINGBO MIAORUI"/>
    <s v="FCL"/>
    <m/>
    <n v="1"/>
    <n v="4911"/>
    <n v="0"/>
    <n v="1"/>
    <n v="3"/>
    <x v="2"/>
    <n v="85928"/>
    <n v="242.59"/>
    <x v="0"/>
    <n v="170"/>
    <n v="73"/>
    <x v="5"/>
    <n v="40"/>
  </r>
  <r>
    <m/>
    <m/>
    <m/>
    <m/>
    <m/>
    <m/>
    <m/>
    <m/>
    <x v="0"/>
    <m/>
    <m/>
    <m/>
    <m/>
    <m/>
    <m/>
    <m/>
    <m/>
    <m/>
    <s v="FCL"/>
    <m/>
    <n v="1"/>
    <m/>
    <m/>
    <m/>
    <m/>
    <x v="3"/>
    <m/>
    <m/>
    <x v="0"/>
    <n v="0"/>
    <n v="0"/>
    <x v="5"/>
    <n v="20"/>
  </r>
  <r>
    <m/>
    <m/>
    <m/>
    <m/>
    <m/>
    <m/>
    <m/>
    <m/>
    <x v="0"/>
    <m/>
    <m/>
    <m/>
    <m/>
    <m/>
    <m/>
    <m/>
    <m/>
    <m/>
    <s v="FCL"/>
    <m/>
    <n v="1"/>
    <m/>
    <m/>
    <m/>
    <m/>
    <x v="3"/>
    <m/>
    <m/>
    <x v="0"/>
    <n v="0"/>
    <n v="0"/>
    <x v="6"/>
    <m/>
  </r>
  <r>
    <s v="2015-12-18"/>
    <s v="2015-12-21"/>
    <s v="2015-12-23"/>
    <s v="2015-12-23"/>
    <n v="3"/>
    <n v="5"/>
    <s v="ŁÓDŹ"/>
    <s v="DDU"/>
    <x v="2"/>
    <n v="1"/>
    <s v="AIR"/>
    <s v="TRUCK"/>
    <s v="WARSZAWA"/>
    <s v="1"/>
    <s v="20214/2015/9"/>
    <n v="54"/>
    <s v="SS16"/>
    <s v="LICHEE APPAREL (AGENT)"/>
    <s v="AIR"/>
    <n v="1"/>
    <m/>
    <n v="1322"/>
    <n v="0"/>
    <n v="0"/>
    <n v="0"/>
    <x v="3"/>
    <n v="22566"/>
    <m/>
    <x v="2"/>
    <n v="0"/>
    <n v="0"/>
    <x v="2"/>
    <s v="LCL"/>
  </r>
  <r>
    <s v="2015-12-18"/>
    <s v="2015-12-22"/>
    <s v="2015-12-31"/>
    <s v="2015-12-31"/>
    <n v="4"/>
    <n v="13"/>
    <s v="ŁÓDŹ"/>
    <s v="DDU"/>
    <x v="2"/>
    <n v="1"/>
    <s v="AIR"/>
    <s v="TRUCK"/>
    <s v="WARSZAWA"/>
    <s v="1"/>
    <s v="20214/2015/10"/>
    <n v="54"/>
    <s v="SS16"/>
    <s v="LICHEE APPAREL (AGENT)"/>
    <s v="AIR"/>
    <n v="1"/>
    <m/>
    <n v="669"/>
    <n v="0"/>
    <n v="0"/>
    <n v="0"/>
    <x v="3"/>
    <n v="11676"/>
    <m/>
    <x v="2"/>
    <n v="0"/>
    <n v="0"/>
    <x v="2"/>
    <s v="LCL"/>
  </r>
  <r>
    <s v="2015-12-18"/>
    <s v="2016-01-25"/>
    <s v="2016-01-28"/>
    <s v="2016-01-28"/>
    <n v="38"/>
    <n v="41"/>
    <s v="SHANGHAI"/>
    <s v="FOB"/>
    <x v="0"/>
    <n v="0"/>
    <s v="HLXU5113980"/>
    <s v="TRUCK"/>
    <s v="GDAŃSK"/>
    <s v="1"/>
    <s v="23568/2015/2"/>
    <n v="52"/>
    <s v="SS16"/>
    <s v="BRIGHT SHOW INT.LTD"/>
    <s v="FCL"/>
    <m/>
    <n v="1"/>
    <n v="2167"/>
    <n v="0"/>
    <n v="1"/>
    <n v="0"/>
    <x v="2"/>
    <n v="39900"/>
    <n v="44.72"/>
    <x v="0"/>
    <n v="31"/>
    <n v="13"/>
    <x v="0"/>
    <s v="LCL"/>
  </r>
  <r>
    <s v="2015-12-19"/>
    <s v="2015-12-22"/>
    <s v="2015-12-23"/>
    <s v="2015-12-23"/>
    <n v="3"/>
    <n v="4"/>
    <s v="ŁÓDŹ"/>
    <s v="DDU"/>
    <x v="2"/>
    <n v="1"/>
    <s v="AIR"/>
    <s v="TRUCK"/>
    <s v="WARSZAWA"/>
    <s v="1"/>
    <s v="26207/2015/1"/>
    <n v="54"/>
    <s v="SS16"/>
    <s v="STYLZ WEAR"/>
    <s v="AIR"/>
    <n v="1"/>
    <m/>
    <n v="268"/>
    <n v="0"/>
    <n v="0"/>
    <n v="0"/>
    <x v="3"/>
    <n v="3311"/>
    <m/>
    <x v="2"/>
    <n v="0"/>
    <n v="0"/>
    <x v="2"/>
    <s v="LCL"/>
  </r>
  <r>
    <s v="2015-12-19"/>
    <s v="2016-01-10"/>
    <s v="2016-01-14"/>
    <s v="2016-01-14"/>
    <n v="22"/>
    <n v="26"/>
    <s v="TUTICORIN"/>
    <s v="FOB"/>
    <x v="0"/>
    <n v="1"/>
    <s v="MRKU8549496"/>
    <s v="TRUCK"/>
    <s v="HAMBURG"/>
    <s v="1"/>
    <s v="20217/2015/9"/>
    <n v="54"/>
    <s v="SS16"/>
    <s v="BLOOM CLOTHING CO. (AGENT)"/>
    <s v="CONSOLIDATION"/>
    <m/>
    <n v="1"/>
    <n v="531"/>
    <n v="1"/>
    <n v="0"/>
    <n v="0"/>
    <x v="1"/>
    <n v="9414"/>
    <n v="5.15"/>
    <x v="2"/>
    <n v="4"/>
    <n v="2"/>
    <x v="2"/>
    <s v="LCL"/>
  </r>
  <r>
    <s v="2015-12-19"/>
    <s v="2016-01-10"/>
    <s v="2016-01-14"/>
    <s v="2016-01-14"/>
    <n v="22"/>
    <n v="26"/>
    <s v="TUTICORIN"/>
    <s v="FOB"/>
    <x v="0"/>
    <n v="1"/>
    <m/>
    <s v="TRUCK"/>
    <s v="HAMBURG"/>
    <s v="1"/>
    <s v="61693/SS16/1"/>
    <n v="52"/>
    <s v="SS16"/>
    <s v="BLOOM CLOTHING CO. (AGENT)"/>
    <s v="CONSOLIDATION"/>
    <m/>
    <n v="1"/>
    <n v="1255"/>
    <m/>
    <m/>
    <m/>
    <x v="3"/>
    <n v="24666"/>
    <n v="11.67"/>
    <x v="2"/>
    <n v="8"/>
    <n v="4"/>
    <x v="2"/>
    <s v="LCL"/>
  </r>
  <r>
    <s v="2015-12-19"/>
    <s v="2016-01-10"/>
    <s v="2016-01-14"/>
    <s v="2016-01-14"/>
    <n v="22"/>
    <n v="26"/>
    <s v="TUTICORIN"/>
    <s v="FOB"/>
    <x v="0"/>
    <n v="1"/>
    <m/>
    <s v="TRUCK"/>
    <s v="HAMBURG"/>
    <s v="1"/>
    <s v="61693/SS16/2"/>
    <n v="52"/>
    <s v="SS16"/>
    <s v="BLOOM CLOTHING CO. (AGENT)"/>
    <s v="CONSOLIDATION"/>
    <m/>
    <n v="1"/>
    <n v="767"/>
    <m/>
    <m/>
    <m/>
    <x v="3"/>
    <n v="13010"/>
    <n v="7.51"/>
    <x v="2"/>
    <n v="5"/>
    <n v="2"/>
    <x v="2"/>
    <s v="LCL"/>
  </r>
  <r>
    <s v="2015-12-19"/>
    <s v="2016-01-22"/>
    <s v="2016-01-27"/>
    <s v="2016-01-27"/>
    <n v="34"/>
    <n v="39"/>
    <s v="SHANGHAI"/>
    <s v="FOB"/>
    <x v="0"/>
    <n v="0"/>
    <s v="MRKU3199245,MRKU4287340,MSKU9757264"/>
    <s v="RAILWAY"/>
    <s v="GDAŃSK"/>
    <s v="1"/>
    <s v="27355/2015/3"/>
    <n v="51"/>
    <s v="SS16"/>
    <s v="ANHUI XINA"/>
    <s v="FCL"/>
    <m/>
    <n v="1"/>
    <n v="4873"/>
    <n v="0"/>
    <n v="0"/>
    <n v="3"/>
    <x v="3"/>
    <n v="68820"/>
    <n v="190.48"/>
    <x v="0"/>
    <n v="133"/>
    <n v="57"/>
    <x v="4"/>
    <n v="40"/>
  </r>
  <r>
    <m/>
    <m/>
    <m/>
    <m/>
    <m/>
    <m/>
    <m/>
    <m/>
    <x v="0"/>
    <m/>
    <m/>
    <m/>
    <m/>
    <m/>
    <m/>
    <m/>
    <m/>
    <m/>
    <s v="CONSOLIDATION"/>
    <m/>
    <n v="1"/>
    <m/>
    <m/>
    <m/>
    <m/>
    <x v="3"/>
    <m/>
    <m/>
    <x v="0"/>
    <n v="0"/>
    <n v="0"/>
    <x v="4"/>
    <m/>
  </r>
  <r>
    <s v="2015-12-19"/>
    <s v="2016-01-25"/>
    <s v="2016-01-28"/>
    <s v="2016-01-28"/>
    <n v="37"/>
    <n v="40"/>
    <s v="CHITTAGONG"/>
    <s v="FOB"/>
    <x v="0"/>
    <n v="0"/>
    <s v="HLXU8313174"/>
    <s v="TRUCK"/>
    <s v="GDAŃSK"/>
    <s v="1"/>
    <s v="20222/2015/4"/>
    <n v="54"/>
    <s v="SS16"/>
    <s v="FASHIONTEX (AGENT)"/>
    <s v="FCL"/>
    <m/>
    <n v="1"/>
    <n v="1959"/>
    <n v="0"/>
    <n v="0"/>
    <n v="1"/>
    <x v="0"/>
    <n v="45646"/>
    <n v="69.36"/>
    <x v="1"/>
    <n v="49"/>
    <n v="21"/>
    <x v="0"/>
    <s v="20"/>
  </r>
  <r>
    <s v="2015-12-19"/>
    <s v="2016-01-25"/>
    <s v="2016-01-29"/>
    <s v="2016-01-29"/>
    <n v="37"/>
    <n v="41"/>
    <s v="CHITTAGONG"/>
    <s v="FOB"/>
    <x v="0"/>
    <n v="1"/>
    <s v="CPSU6401873"/>
    <s v="RAILWAY"/>
    <s v="GDAŃSK"/>
    <s v="1"/>
    <s v="20222/2015/3"/>
    <n v="54"/>
    <s v="SS16"/>
    <s v="FASHIONTEX (AGENT)"/>
    <s v="FCL"/>
    <m/>
    <n v="1"/>
    <n v="1934"/>
    <n v="0"/>
    <n v="0"/>
    <n v="1"/>
    <x v="0"/>
    <n v="43626"/>
    <n v="69.930000000000007"/>
    <x v="1"/>
    <n v="49"/>
    <n v="21"/>
    <x v="0"/>
    <s v="20"/>
  </r>
  <r>
    <s v="2015-12-19"/>
    <s v="2016-01-25"/>
    <s v="2016-01-29"/>
    <s v="2016-01-29"/>
    <n v="37"/>
    <n v="41"/>
    <s v="CHITTAGONG"/>
    <s v="FOB"/>
    <x v="0"/>
    <n v="1"/>
    <s v="HLXU6216616"/>
    <s v="RAILWAY"/>
    <s v="GDAŃSK"/>
    <s v="1"/>
    <s v="20370/2015/2"/>
    <n v="54"/>
    <s v="SS16"/>
    <s v="SAILOR MOON CLOTHING LTD (AGENT)"/>
    <s v="CONSOLIDATION"/>
    <m/>
    <n v="1"/>
    <n v="401"/>
    <n v="0"/>
    <n v="0"/>
    <n v="1"/>
    <x v="0"/>
    <n v="6101"/>
    <n v="11.47"/>
    <x v="1"/>
    <n v="8"/>
    <n v="3"/>
    <x v="2"/>
    <s v="LCL"/>
  </r>
  <r>
    <s v="2015-12-19"/>
    <s v="2016-01-25"/>
    <s v="2016-01-29"/>
    <s v="2016-01-29"/>
    <n v="37"/>
    <n v="41"/>
    <s v="CHITTAGONG"/>
    <s v="FOB"/>
    <x v="0"/>
    <n v="1"/>
    <m/>
    <s v="RAILWAY"/>
    <s v="GDAŃSK"/>
    <s v="1"/>
    <s v="20467/2015/14"/>
    <n v="54"/>
    <s v="SS16"/>
    <s v="INNOVATION DESIGN (AGENT)"/>
    <s v="CONSOLIDATION"/>
    <m/>
    <n v="1"/>
    <n v="1685"/>
    <m/>
    <m/>
    <m/>
    <x v="3"/>
    <n v="28562"/>
    <n v="44.25"/>
    <x v="1"/>
    <n v="31"/>
    <n v="13"/>
    <x v="0"/>
    <s v="LCL"/>
  </r>
  <r>
    <s v="2015-12-19"/>
    <s v="2016-01-25"/>
    <s v="2016-01-29"/>
    <s v="2016-01-29"/>
    <n v="37"/>
    <n v="41"/>
    <s v="CHITTAGONG"/>
    <s v="FOB"/>
    <x v="0"/>
    <n v="1"/>
    <s v="TCLU8360059"/>
    <s v="RAILWAY"/>
    <s v="GDAŃSK"/>
    <s v="1"/>
    <s v="20808/2015/3"/>
    <n v="54"/>
    <s v="SS16"/>
    <s v="FASHION WEAR INT'L (AGENT)"/>
    <s v="FCL"/>
    <m/>
    <n v="1"/>
    <n v="3598"/>
    <n v="0"/>
    <n v="0"/>
    <n v="1"/>
    <x v="0"/>
    <n v="75859"/>
    <n v="53.22"/>
    <x v="1"/>
    <n v="37"/>
    <n v="16"/>
    <x v="0"/>
    <s v="20"/>
  </r>
  <r>
    <s v="2015-12-19"/>
    <s v="2016-01-25"/>
    <s v="2016-02-04"/>
    <s v="2016-02-04"/>
    <n v="37"/>
    <n v="47"/>
    <s v="CHITTAGONG"/>
    <s v="FOB"/>
    <x v="0"/>
    <n v="1"/>
    <s v="FCIU8497085"/>
    <s v="RAILWAY"/>
    <s v="GDAŃSK"/>
    <s v="1"/>
    <s v="20228/2015/6"/>
    <n v="54"/>
    <s v="SS16"/>
    <s v="BONDED FASHION LTD."/>
    <s v="CONSOLIDATION"/>
    <m/>
    <n v="1"/>
    <n v="535"/>
    <n v="0"/>
    <n v="0"/>
    <n v="1"/>
    <x v="0"/>
    <n v="10162"/>
    <n v="5.4"/>
    <x v="1"/>
    <n v="4"/>
    <n v="2"/>
    <x v="2"/>
    <s v="LCL"/>
  </r>
  <r>
    <s v="2015-12-19"/>
    <s v="2016-01-25"/>
    <s v="2016-02-04"/>
    <s v="2016-02-04"/>
    <n v="37"/>
    <n v="47"/>
    <s v="CHITTAGONG"/>
    <s v="FOB"/>
    <x v="0"/>
    <n v="1"/>
    <m/>
    <s v="RAILWAY"/>
    <s v="GDAŃSK"/>
    <s v="1"/>
    <s v="20370/2015/5"/>
    <n v="54"/>
    <s v="SS16"/>
    <s v="SAILOR MOON CLOTHING LTD (AGENT)"/>
    <s v="CONSOLIDATION"/>
    <m/>
    <n v="1"/>
    <n v="996"/>
    <m/>
    <m/>
    <m/>
    <x v="3"/>
    <n v="14518"/>
    <n v="20.309999999999999"/>
    <x v="1"/>
    <n v="14"/>
    <n v="6"/>
    <x v="2"/>
    <s v="LCL"/>
  </r>
  <r>
    <s v="2015-12-19"/>
    <s v="2016-01-25"/>
    <s v="2016-02-04"/>
    <s v="2016-02-04"/>
    <n v="37"/>
    <n v="47"/>
    <s v="CHITTAGONG"/>
    <s v="FOB"/>
    <x v="0"/>
    <n v="1"/>
    <m/>
    <s v="RAILWAY"/>
    <s v="GDAŃSK"/>
    <s v="1"/>
    <s v="20376/2015/3"/>
    <n v="54"/>
    <s v="SS16"/>
    <s v="TRANSFIGURE CLOTHING (AGENT)"/>
    <s v="CONSOLIDATION"/>
    <m/>
    <n v="1"/>
    <n v="2985"/>
    <m/>
    <m/>
    <m/>
    <x v="3"/>
    <n v="67057"/>
    <n v="39.119999999999997"/>
    <x v="1"/>
    <n v="27"/>
    <n v="12"/>
    <x v="1"/>
    <s v="LCL"/>
  </r>
  <r>
    <s v="2015-12-21"/>
    <s v="2016-01-15"/>
    <s v="2016-01-22"/>
    <s v="2016-01-22"/>
    <n v="25"/>
    <n v="32"/>
    <s v="MUMBAI"/>
    <s v="FOB"/>
    <x v="0"/>
    <n v="1"/>
    <s v="LCL"/>
    <s v="TRUCK"/>
    <s v="HAMBURG"/>
    <s v="1"/>
    <s v="21016/2015/2"/>
    <n v="52"/>
    <s v="SS16"/>
    <s v="KANAHIYA OVERSEAS PVT LTD"/>
    <s v="LCL"/>
    <m/>
    <n v="1"/>
    <n v="257"/>
    <n v="0"/>
    <n v="0"/>
    <n v="0"/>
    <x v="3"/>
    <n v="4536"/>
    <n v="2.48"/>
    <x v="2"/>
    <n v="2"/>
    <n v="1"/>
    <x v="2"/>
    <s v="LCL"/>
  </r>
  <r>
    <s v="2015-12-21"/>
    <s v="2016-01-22"/>
    <s v="2016-01-26"/>
    <s v="2016-01-26"/>
    <n v="32"/>
    <n v="36"/>
    <s v="NINGBO"/>
    <s v="FOB"/>
    <x v="0"/>
    <n v="0"/>
    <s v="MRKU0475490"/>
    <s v="RAILWAY"/>
    <s v="GDAŃSK"/>
    <s v="1"/>
    <s v="20462/2015/3"/>
    <n v="54"/>
    <s v="SS16"/>
    <s v="NINGBO EVERGREEN"/>
    <s v="FCL"/>
    <m/>
    <n v="1"/>
    <n v="1655"/>
    <n v="0"/>
    <n v="1"/>
    <n v="0"/>
    <x v="2"/>
    <n v="26418"/>
    <n v="37.6"/>
    <x v="0"/>
    <n v="26"/>
    <n v="11"/>
    <x v="1"/>
    <s v="LCL"/>
  </r>
  <r>
    <s v="2015-12-21"/>
    <s v="2016-01-22"/>
    <s v="2016-01-26"/>
    <s v="2016-01-26"/>
    <n v="32"/>
    <n v="36"/>
    <s v="NINGBO"/>
    <s v="FOB"/>
    <x v="0"/>
    <n v="0"/>
    <s v="MRKU2029080,MRKU4751127"/>
    <s v="RAILWAY"/>
    <s v="GDAŃSK"/>
    <s v="1"/>
    <s v="62103/SS16/3"/>
    <n v="52"/>
    <s v="SS16"/>
    <s v="NINGBO MIAORUI"/>
    <s v="FCL"/>
    <m/>
    <n v="1"/>
    <n v="4662"/>
    <n v="0"/>
    <n v="0"/>
    <n v="2"/>
    <x v="3"/>
    <n v="85024"/>
    <n v="131.57"/>
    <x v="0"/>
    <n v="92"/>
    <n v="39"/>
    <x v="5"/>
    <s v="40"/>
  </r>
  <r>
    <m/>
    <m/>
    <m/>
    <m/>
    <m/>
    <m/>
    <m/>
    <m/>
    <x v="1"/>
    <m/>
    <m/>
    <m/>
    <m/>
    <m/>
    <m/>
    <m/>
    <m/>
    <m/>
    <m/>
    <m/>
    <m/>
    <m/>
    <m/>
    <m/>
    <m/>
    <x v="3"/>
    <m/>
    <m/>
    <x v="0"/>
    <n v="0"/>
    <n v="0"/>
    <x v="5"/>
    <m/>
  </r>
  <r>
    <s v="2015-12-21"/>
    <s v="2016-01-22"/>
    <s v="2016-01-27"/>
    <s v="2016-01-27"/>
    <n v="32"/>
    <n v="37"/>
    <s v="NINGBO"/>
    <s v="FOB"/>
    <x v="0"/>
    <n v="0"/>
    <s v="MSKU8705190,MSKU9564706"/>
    <s v="RAILWAY"/>
    <s v="GDAŃSK"/>
    <s v="1"/>
    <s v="27069/2015/3"/>
    <n v="51"/>
    <s v="SS16"/>
    <s v="ZHEJIANG YUHONG"/>
    <s v="FCL"/>
    <m/>
    <n v="1"/>
    <n v="3151"/>
    <n v="0"/>
    <n v="0"/>
    <n v="2"/>
    <x v="3"/>
    <n v="41584"/>
    <n v="131.52000000000001"/>
    <x v="0"/>
    <n v="92"/>
    <n v="39"/>
    <x v="5"/>
    <s v="40"/>
  </r>
  <r>
    <m/>
    <m/>
    <m/>
    <m/>
    <m/>
    <m/>
    <m/>
    <m/>
    <x v="1"/>
    <m/>
    <m/>
    <m/>
    <m/>
    <m/>
    <m/>
    <m/>
    <m/>
    <m/>
    <m/>
    <m/>
    <m/>
    <m/>
    <m/>
    <m/>
    <m/>
    <x v="3"/>
    <m/>
    <m/>
    <x v="0"/>
    <n v="0"/>
    <n v="0"/>
    <x v="5"/>
    <m/>
  </r>
  <r>
    <s v="2015-12-21"/>
    <s v="2016-01-22"/>
    <s v="2016-01-29"/>
    <s v="2016-01-29"/>
    <n v="32"/>
    <n v="39"/>
    <s v="NINGBO"/>
    <s v="FOB"/>
    <x v="0"/>
    <n v="1"/>
    <s v="MRKU8925443"/>
    <s v="RAILWAY"/>
    <s v="GDAŃSK"/>
    <s v="1"/>
    <s v="20637/2015/2"/>
    <n v="54"/>
    <s v="SS16"/>
    <s v="NINGBO HEYU INT."/>
    <s v="CONSOLIDATION"/>
    <m/>
    <n v="1"/>
    <n v="404"/>
    <n v="1"/>
    <n v="0"/>
    <n v="0"/>
    <x v="1"/>
    <n v="7672"/>
    <n v="8.6999999999999993"/>
    <x v="0"/>
    <n v="6"/>
    <n v="3"/>
    <x v="2"/>
    <s v="LCL"/>
  </r>
  <r>
    <s v="2015-12-21"/>
    <s v="2016-01-22"/>
    <s v="2016-01-29"/>
    <s v="2016-01-29"/>
    <n v="32"/>
    <n v="39"/>
    <s v="NINGBO"/>
    <s v="FOB"/>
    <x v="0"/>
    <n v="1"/>
    <m/>
    <s v="RAILWAY"/>
    <s v="GDAŃSK"/>
    <s v="1"/>
    <s v="26514/2015/2"/>
    <n v="52"/>
    <s v="SS16"/>
    <s v="NINGBO HAITIAN"/>
    <s v="CONSOLIDATION"/>
    <m/>
    <n v="1"/>
    <n v="35"/>
    <m/>
    <m/>
    <m/>
    <x v="3"/>
    <n v="8728"/>
    <n v="2.11"/>
    <x v="0"/>
    <n v="1"/>
    <n v="1"/>
    <x v="2"/>
    <s v="LCL"/>
  </r>
  <r>
    <s v="2015-12-21"/>
    <s v="2016-01-22"/>
    <s v="2016-01-29"/>
    <s v="2016-01-29"/>
    <n v="32"/>
    <n v="39"/>
    <s v="NINGBO"/>
    <s v="FOB"/>
    <x v="0"/>
    <n v="1"/>
    <m/>
    <s v="RAILWAY"/>
    <s v="GDAŃSK"/>
    <s v="1"/>
    <s v="35144/2015/2"/>
    <n v="51"/>
    <s v="SS16"/>
    <s v="HANGZHOU JASON TRAD"/>
    <s v="CONSOLIDATION"/>
    <m/>
    <n v="1"/>
    <n v="1015"/>
    <m/>
    <m/>
    <m/>
    <x v="3"/>
    <n v="7721"/>
    <n v="14.83"/>
    <x v="0"/>
    <n v="10"/>
    <n v="4"/>
    <x v="2"/>
    <s v="LCL"/>
  </r>
  <r>
    <s v="2015-12-21"/>
    <s v="2016-01-25"/>
    <s v="2016-01-28"/>
    <s v="2016-01-28"/>
    <n v="35"/>
    <n v="38"/>
    <s v="XIAMEN"/>
    <s v="FOB"/>
    <x v="0"/>
    <n v="0"/>
    <s v="CPSU6471000"/>
    <s v="TRUCK"/>
    <s v="HAMBURG"/>
    <s v="1"/>
    <s v="36228/2015/1"/>
    <n v="51"/>
    <s v="SS16"/>
    <s v="RUN LIFEWEAR"/>
    <s v="FCL"/>
    <m/>
    <n v="1"/>
    <n v="1440"/>
    <n v="0"/>
    <n v="0"/>
    <n v="1"/>
    <x v="0"/>
    <n v="13920"/>
    <n v="65.430000000000007"/>
    <x v="0"/>
    <n v="46"/>
    <n v="20"/>
    <x v="0"/>
    <s v="20"/>
  </r>
  <r>
    <s v="2015-12-21"/>
    <s v="2016-01-29"/>
    <s v="2016-02-01"/>
    <s v="2016-02-01"/>
    <n v="39"/>
    <n v="42"/>
    <s v="XIAMEN"/>
    <s v="FOB"/>
    <x v="0"/>
    <n v="0"/>
    <s v="PONU0659400"/>
    <s v="RAILWAY"/>
    <s v="GDAŃSK"/>
    <s v="1"/>
    <s v="24869/2015/1"/>
    <n v="54"/>
    <s v="SS16"/>
    <s v="XIAMEN JIASHENG"/>
    <s v="FCL"/>
    <m/>
    <n v="1"/>
    <n v="473"/>
    <n v="1"/>
    <n v="0"/>
    <n v="0"/>
    <x v="1"/>
    <n v="6147"/>
    <n v="18.21"/>
    <x v="0"/>
    <n v="13"/>
    <n v="5"/>
    <x v="2"/>
    <s v="LCL"/>
  </r>
  <r>
    <s v="2015-12-21"/>
    <s v="2016-01-29"/>
    <s v="2016-02-02"/>
    <s v="2016-02-02"/>
    <n v="39"/>
    <n v="43"/>
    <s v="XIAMEN"/>
    <s v="FOB"/>
    <x v="0"/>
    <n v="0"/>
    <s v="INBU5064563"/>
    <s v="RAILWAY"/>
    <s v="GDAŃSK"/>
    <s v="1"/>
    <s v="61735/SS16/4"/>
    <n v="52"/>
    <s v="SS16"/>
    <s v="QUANZHOU CEREALS O&amp;F"/>
    <s v="FCL"/>
    <m/>
    <n v="1"/>
    <n v="1089"/>
    <n v="0"/>
    <n v="1"/>
    <n v="0"/>
    <x v="2"/>
    <n v="12540"/>
    <n v="49.96"/>
    <x v="0"/>
    <n v="35"/>
    <n v="15"/>
    <x v="0"/>
    <s v="20"/>
  </r>
  <r>
    <s v="2015-12-21"/>
    <s v="2016-01-29"/>
    <s v="2016-02-02"/>
    <s v="2016-02-02"/>
    <n v="39"/>
    <n v="43"/>
    <s v="XIAMEN"/>
    <s v="FOB"/>
    <x v="0"/>
    <n v="0"/>
    <s v="MRKU1002207"/>
    <s v="RAILWAY"/>
    <s v="GDAŃSK"/>
    <s v="1"/>
    <s v="61735/SS16/3"/>
    <n v="52"/>
    <s v="SS16"/>
    <s v="QUANZHOU CEREALS O&amp;F"/>
    <s v="FCL"/>
    <m/>
    <n v="1"/>
    <n v="2268"/>
    <n v="0"/>
    <n v="1"/>
    <n v="0"/>
    <x v="2"/>
    <n v="36508"/>
    <n v="55.76"/>
    <x v="0"/>
    <n v="39"/>
    <n v="17"/>
    <x v="0"/>
    <s v="20"/>
  </r>
  <r>
    <s v="2015-12-21"/>
    <s v="2016-01-29"/>
    <s v="2016-02-02"/>
    <s v="2016-02-02"/>
    <n v="39"/>
    <n v="43"/>
    <s v="XIAMEN"/>
    <s v="FOB"/>
    <x v="0"/>
    <n v="0"/>
    <s v="MSKU7600276"/>
    <s v="RAILWAY"/>
    <s v="GDAŃSK"/>
    <s v="1"/>
    <s v="24550/2015/1"/>
    <n v="54"/>
    <s v="SS16"/>
    <s v="XIAMEN JINMAO LOGIST"/>
    <s v="FCL"/>
    <m/>
    <n v="1"/>
    <n v="360"/>
    <n v="1"/>
    <n v="0"/>
    <n v="0"/>
    <x v="1"/>
    <n v="5216"/>
    <n v="14.54"/>
    <x v="0"/>
    <n v="10"/>
    <n v="4"/>
    <x v="2"/>
    <s v="LCL"/>
  </r>
  <r>
    <s v="2015-12-21"/>
    <s v="2016-01-29"/>
    <s v="2016-02-03"/>
    <s v="2016-02-03"/>
    <n v="39"/>
    <n v="44"/>
    <s v="XIAMEN"/>
    <s v="FOB"/>
    <x v="0"/>
    <n v="0"/>
    <s v="MRKU1041857"/>
    <s v="RAILWAY"/>
    <s v="GDAŃSK"/>
    <s v="1"/>
    <s v="20647/2015/2"/>
    <n v="54"/>
    <s v="SS16"/>
    <s v="XIAMEN KINGLAND"/>
    <s v="FCL"/>
    <m/>
    <n v="1"/>
    <n v="1158"/>
    <n v="0"/>
    <n v="1"/>
    <n v="0"/>
    <x v="2"/>
    <n v="14087"/>
    <n v="36.479999999999997"/>
    <x v="0"/>
    <n v="26"/>
    <n v="11"/>
    <x v="1"/>
    <s v="LCL"/>
  </r>
  <r>
    <s v="2015-12-21"/>
    <s v="2016-02-01"/>
    <s v="2016-02-04"/>
    <s v="2016-02-04"/>
    <n v="42"/>
    <n v="45"/>
    <s v="XIAMEN"/>
    <s v="FOB"/>
    <x v="0"/>
    <n v="0"/>
    <s v="ITAU4196316"/>
    <s v="TRUCK"/>
    <s v="GDAŃSK"/>
    <s v="1"/>
    <s v="20194/2015/2"/>
    <n v="54"/>
    <s v="SS16"/>
    <s v="XIAMEN JUSTSUN"/>
    <s v="FCL"/>
    <m/>
    <n v="1"/>
    <n v="1558"/>
    <n v="0"/>
    <n v="1"/>
    <n v="0"/>
    <x v="2"/>
    <n v="17959"/>
    <n v="33.92"/>
    <x v="0"/>
    <n v="24"/>
    <n v="10"/>
    <x v="1"/>
    <s v="LCL"/>
  </r>
  <r>
    <s v="2015-12-22"/>
    <s v="2015-12-29"/>
    <s v="2016-01-04"/>
    <s v="2016-01-04"/>
    <n v="7"/>
    <n v="13"/>
    <s v="ŁÓDŹ"/>
    <s v="DDU"/>
    <x v="2"/>
    <n v="1"/>
    <s v="AIR"/>
    <s v="TRUCK"/>
    <s v="FRANKFURT"/>
    <s v="1"/>
    <s v="20216/2015/2"/>
    <n v="54"/>
    <s v="SS16"/>
    <s v="FAIR TRADE INT'L (AGENT)"/>
    <s v="AIR"/>
    <n v="1"/>
    <m/>
    <n v="958"/>
    <n v="0"/>
    <n v="0"/>
    <n v="0"/>
    <x v="3"/>
    <n v="14535"/>
    <m/>
    <x v="1"/>
    <n v="0"/>
    <n v="0"/>
    <x v="2"/>
    <s v="LCL"/>
  </r>
  <r>
    <s v="2015-12-23"/>
    <s v="2016-01-22"/>
    <s v="2016-01-26"/>
    <s v="2016-01-26"/>
    <n v="30"/>
    <n v="34"/>
    <s v="YANTIAN"/>
    <s v="FOB"/>
    <x v="0"/>
    <n v="0"/>
    <s v="MRKU0379876"/>
    <s v="RAILWAY"/>
    <s v="GDAŃSK"/>
    <s v="1"/>
    <s v="32380/2015/4"/>
    <n v="51"/>
    <s v="SS16"/>
    <s v="BEEKO"/>
    <s v="FCL"/>
    <m/>
    <n v="1"/>
    <n v="786"/>
    <n v="0"/>
    <n v="1"/>
    <n v="0"/>
    <x v="2"/>
    <n v="9128"/>
    <n v="38.21"/>
    <x v="0"/>
    <n v="27"/>
    <n v="11"/>
    <x v="1"/>
    <s v="LCL"/>
  </r>
  <r>
    <s v="2015-12-24"/>
    <s v="2016-02-05"/>
    <s v="2016-02-10"/>
    <s v="2016-02-10"/>
    <n v="43"/>
    <n v="48"/>
    <s v="YANGZHOU"/>
    <s v="FOB"/>
    <x v="0"/>
    <n v="0"/>
    <s v="MSKU9455182"/>
    <s v="RAILWAY"/>
    <s v="GDAŃSK"/>
    <s v="1"/>
    <s v="21782/2015/2"/>
    <n v="54"/>
    <s v="SS16"/>
    <s v="JIANGSU SAINTEK"/>
    <s v="FCL"/>
    <m/>
    <n v="1"/>
    <n v="1179"/>
    <n v="0"/>
    <n v="0"/>
    <n v="1"/>
    <x v="0"/>
    <n v="15261"/>
    <n v="63.22"/>
    <x v="0"/>
    <n v="44"/>
    <n v="19"/>
    <x v="0"/>
    <s v="20"/>
  </r>
  <r>
    <s v="2015-12-25"/>
    <s v="2016-02-01"/>
    <s v="2016-02-04"/>
    <s v="2016-02-04"/>
    <n v="38"/>
    <n v="41"/>
    <s v="SHANGHAI"/>
    <s v="FOB"/>
    <x v="0"/>
    <n v="1"/>
    <s v="GESU4266673"/>
    <s v="TRUCK"/>
    <s v="GDAŃSK"/>
    <s v="1"/>
    <s v="21822/2015/2"/>
    <n v="52"/>
    <s v="SS16"/>
    <s v="ZHENJIANG S&amp;C"/>
    <s v="CONSOLIDATION"/>
    <m/>
    <n v="1"/>
    <n v="3908"/>
    <n v="0"/>
    <n v="0"/>
    <n v="1"/>
    <x v="0"/>
    <n v="72116"/>
    <n v="56.25"/>
    <x v="0"/>
    <n v="39"/>
    <n v="17"/>
    <x v="0"/>
    <s v="20"/>
  </r>
  <r>
    <s v="2015-12-25"/>
    <s v="2016-02-01"/>
    <s v="2016-02-04"/>
    <s v="2016-02-04"/>
    <n v="38"/>
    <n v="41"/>
    <s v="SHANGHAI"/>
    <s v="FOB"/>
    <x v="0"/>
    <n v="1"/>
    <m/>
    <s v="TRUCK"/>
    <s v="GDAŃSK"/>
    <s v="1"/>
    <s v="24451/2015/1"/>
    <n v="52"/>
    <s v="SS16"/>
    <s v="SHANGHAI BOSUN"/>
    <s v="CONSOLIDATION"/>
    <m/>
    <n v="1"/>
    <n v="971"/>
    <m/>
    <m/>
    <m/>
    <x v="3"/>
    <n v="12819"/>
    <n v="12.9"/>
    <x v="0"/>
    <n v="9"/>
    <n v="4"/>
    <x v="2"/>
    <s v="LCL"/>
  </r>
  <r>
    <s v="2015-12-25"/>
    <s v="2016-02-01"/>
    <s v="2016-02-05"/>
    <s v="2016-02-05"/>
    <n v="38"/>
    <n v="42"/>
    <s v="SHANGHAI"/>
    <s v="FOB"/>
    <x v="0"/>
    <n v="0"/>
    <s v="HLXU5310757"/>
    <s v="RAILWAY"/>
    <s v="GDAŃSK"/>
    <s v="1"/>
    <s v="21010/2015/2"/>
    <n v="54"/>
    <s v="SS16"/>
    <s v="HANGZHOU EAST CO LTD"/>
    <s v="FCL"/>
    <m/>
    <n v="1"/>
    <n v="1314"/>
    <n v="0"/>
    <n v="1"/>
    <n v="0"/>
    <x v="2"/>
    <n v="18508"/>
    <n v="31.53"/>
    <x v="0"/>
    <n v="22"/>
    <n v="9"/>
    <x v="1"/>
    <s v="LCL"/>
  </r>
  <r>
    <s v="2015-12-25"/>
    <s v="2016-02-01"/>
    <s v="2016-02-05"/>
    <s v="2016-02-05"/>
    <n v="38"/>
    <n v="42"/>
    <s v="SHANGHAI"/>
    <s v="FOB"/>
    <x v="0"/>
    <n v="0"/>
    <s v="HLXU5370334,IPXU3588789"/>
    <s v="TRUCK"/>
    <s v="GDAŃSK"/>
    <s v="1"/>
    <s v="19960/2015/3"/>
    <n v="54"/>
    <s v="SS16"/>
    <s v="SUMEC TEXTILE"/>
    <s v="FCL"/>
    <m/>
    <n v="1"/>
    <n v="1841"/>
    <n v="1"/>
    <n v="1"/>
    <n v="0"/>
    <x v="1"/>
    <n v="19839"/>
    <n v="71.989999999999995"/>
    <x v="0"/>
    <n v="50"/>
    <n v="22"/>
    <x v="0"/>
    <s v="20"/>
  </r>
  <r>
    <s v="2015-12-25"/>
    <s v="2016-02-01"/>
    <s v="2016-02-05"/>
    <s v="2016-02-05"/>
    <n v="38"/>
    <n v="42"/>
    <s v="SHANGHAI"/>
    <s v="FOB"/>
    <x v="0"/>
    <n v="0"/>
    <s v="HNSU4027404"/>
    <s v="RAILWAY"/>
    <s v="GDAŃSK"/>
    <s v="1"/>
    <s v="21252/2015/2"/>
    <n v="52"/>
    <s v="SS16"/>
    <s v="SUZHOU QINJIAN I/E"/>
    <s v="FCL"/>
    <m/>
    <n v="1"/>
    <n v="2149"/>
    <n v="0"/>
    <n v="1"/>
    <n v="0"/>
    <x v="2"/>
    <n v="39687"/>
    <n v="49.75"/>
    <x v="0"/>
    <n v="35"/>
    <n v="15"/>
    <x v="0"/>
    <s v="20"/>
  </r>
  <r>
    <s v="2015-12-26"/>
    <s v="2016-02-08"/>
    <s v="2016-02-11"/>
    <s v="2016-02-11"/>
    <n v="44"/>
    <n v="47"/>
    <s v="CHITTAGONG"/>
    <s v="FOB"/>
    <x v="0"/>
    <n v="1"/>
    <s v="HLXU8194028"/>
    <s v="RAILWAY"/>
    <s v="GDAŃSK"/>
    <s v="1"/>
    <s v="20216/2015/10"/>
    <n v="54"/>
    <s v="SS16"/>
    <s v="FAIR TRADE INT'L (AGENT)"/>
    <s v="CONSOLIDATION"/>
    <m/>
    <n v="1"/>
    <n v="602"/>
    <n v="0"/>
    <n v="0"/>
    <n v="1"/>
    <x v="0"/>
    <n v="11370"/>
    <n v="11.62"/>
    <x v="1"/>
    <n v="8"/>
    <n v="3"/>
    <x v="2"/>
    <s v="LCL"/>
  </r>
  <r>
    <s v="2015-12-26"/>
    <s v="2016-02-08"/>
    <s v="2016-02-11"/>
    <s v="2016-02-11"/>
    <n v="44"/>
    <n v="47"/>
    <s v="CHITTAGONG"/>
    <s v="FOB"/>
    <x v="0"/>
    <n v="1"/>
    <m/>
    <s v="RAILWAY"/>
    <s v="GDAŃSK"/>
    <s v="1"/>
    <s v="20376/2015/19"/>
    <n v="54"/>
    <s v="SS16"/>
    <s v="TRANSFIGURE CLOTHING (AGENT)"/>
    <s v="CONSOLIDATION"/>
    <m/>
    <n v="1"/>
    <n v="3644"/>
    <m/>
    <m/>
    <m/>
    <x v="3"/>
    <n v="73152"/>
    <n v="57.1"/>
    <x v="1"/>
    <n v="40"/>
    <n v="17"/>
    <x v="0"/>
    <s v="20"/>
  </r>
  <r>
    <s v="2015-12-26"/>
    <s v="2016-02-08"/>
    <s v="2016-02-11"/>
    <s v="2016-02-11"/>
    <n v="44"/>
    <n v="47"/>
    <s v="CHITTAGONG"/>
    <s v="FOB"/>
    <x v="0"/>
    <n v="1"/>
    <s v="TCNU9424140"/>
    <s v="RAILWAY"/>
    <s v="GDAŃSK"/>
    <s v="1"/>
    <s v="62092/SS16/4"/>
    <n v="52"/>
    <s v="SS16"/>
    <s v="TRANSFIGURE CLOTHING (AGENT)"/>
    <s v="CONSOLIDATION"/>
    <m/>
    <n v="1"/>
    <n v="1269"/>
    <n v="0"/>
    <n v="0"/>
    <n v="1"/>
    <x v="0"/>
    <n v="27722"/>
    <n v="12.69"/>
    <x v="1"/>
    <n v="9"/>
    <n v="4"/>
    <x v="2"/>
    <s v="LCL"/>
  </r>
  <r>
    <s v="2015-12-26"/>
    <s v="2016-02-08"/>
    <s v="2016-02-11"/>
    <s v="2016-02-11"/>
    <n v="44"/>
    <n v="47"/>
    <s v="CHITTAGONG"/>
    <s v="FOB"/>
    <x v="0"/>
    <n v="1"/>
    <m/>
    <s v="RAILWAY"/>
    <s v="GDAŃSK"/>
    <s v="1"/>
    <s v="62092/SS16/5"/>
    <n v="52"/>
    <s v="SS16"/>
    <s v="TRANSFIGURE CLOTHING (AGENT)"/>
    <s v="CONSOLIDATION"/>
    <m/>
    <n v="1"/>
    <n v="3073"/>
    <n v="0"/>
    <n v="0"/>
    <n v="1"/>
    <x v="0"/>
    <n v="63136"/>
    <n v="42.84"/>
    <x v="1"/>
    <n v="30"/>
    <n v="13"/>
    <x v="0"/>
    <s v="LCL"/>
  </r>
  <r>
    <s v="2015-12-26"/>
    <s v="2016-02-08"/>
    <s v="2016-02-11"/>
    <s v="2016-02-11"/>
    <n v="44"/>
    <n v="47"/>
    <s v="CHITTAGONG"/>
    <s v="FOB"/>
    <x v="0"/>
    <n v="1"/>
    <s v="TGHU6450907"/>
    <s v="RAILWAY"/>
    <s v="GDAŃSK"/>
    <s v="1"/>
    <s v="20222/2015/5"/>
    <n v="54"/>
    <s v="SS16"/>
    <s v="FASHIONTEX (AGENT)"/>
    <s v="CONSOLIDATION"/>
    <m/>
    <n v="1"/>
    <n v="1975"/>
    <n v="0"/>
    <n v="0"/>
    <n v="1"/>
    <x v="0"/>
    <n v="39328"/>
    <n v="60.55"/>
    <x v="1"/>
    <n v="42"/>
    <n v="18"/>
    <x v="0"/>
    <s v="20"/>
  </r>
  <r>
    <s v="2015-12-26"/>
    <s v="2016-02-08"/>
    <s v="2016-02-11"/>
    <s v="2016-02-11"/>
    <n v="44"/>
    <n v="47"/>
    <s v="CHITTAGONG"/>
    <s v="FOB"/>
    <x v="0"/>
    <n v="1"/>
    <m/>
    <s v="RAILWAY"/>
    <s v="GDAŃSK"/>
    <s v="1"/>
    <s v="20467/2015/15"/>
    <n v="54"/>
    <s v="SS16"/>
    <s v="INNOVATION DESIGN (AGENT)"/>
    <s v="CONSOLIDATION"/>
    <m/>
    <n v="1"/>
    <n v="214"/>
    <m/>
    <m/>
    <m/>
    <x v="3"/>
    <n v="3698"/>
    <n v="4.9000000000000004"/>
    <x v="1"/>
    <n v="3"/>
    <n v="1"/>
    <x v="2"/>
    <s v="LCL"/>
  </r>
  <r>
    <s v="2015-12-26"/>
    <s v="2016-02-08"/>
    <s v="2016-02-12"/>
    <s v="2016-02-12"/>
    <n v="44"/>
    <n v="48"/>
    <s v="CHITTAGONG"/>
    <s v="FOB"/>
    <x v="0"/>
    <n v="0"/>
    <s v="FCIU8508554"/>
    <s v="RAILWAY"/>
    <s v="GDAŃSK"/>
    <s v="1"/>
    <s v="20216/2015/12"/>
    <n v="54"/>
    <s v="SS16"/>
    <s v="FAIR TRADE INT'L (AGENT)"/>
    <s v="FCL"/>
    <m/>
    <n v="1"/>
    <n v="2677"/>
    <n v="0"/>
    <n v="0"/>
    <n v="1"/>
    <x v="0"/>
    <n v="47400"/>
    <n v="64.209999999999994"/>
    <x v="1"/>
    <n v="45"/>
    <n v="19"/>
    <x v="0"/>
    <s v="20"/>
  </r>
  <r>
    <s v="2015-12-26"/>
    <s v="2016-02-08"/>
    <s v="2016-02-12"/>
    <s v="2016-02-12"/>
    <n v="44"/>
    <n v="48"/>
    <s v="CHITTAGONG"/>
    <s v="FOB"/>
    <x v="0"/>
    <n v="1"/>
    <s v="HLXU6364716"/>
    <s v="RAILWAY"/>
    <s v="GDAŃSK"/>
    <s v="1"/>
    <s v="20216/2015/11"/>
    <n v="54"/>
    <s v="SS16"/>
    <s v="FAIR TRADE INT'L (AGENT)"/>
    <s v="CONSOLIDATION"/>
    <m/>
    <n v="1"/>
    <n v="929"/>
    <n v="0"/>
    <n v="0"/>
    <n v="1"/>
    <x v="0"/>
    <n v="18810"/>
    <n v="29.68"/>
    <x v="1"/>
    <n v="21"/>
    <n v="9"/>
    <x v="1"/>
    <s v="LCL"/>
  </r>
  <r>
    <s v="2015-12-26"/>
    <s v="2016-02-08"/>
    <s v="2016-02-12"/>
    <s v="2016-02-12"/>
    <n v="44"/>
    <n v="48"/>
    <s v="CHITTAGONG"/>
    <s v="FOB"/>
    <x v="0"/>
    <n v="1"/>
    <m/>
    <s v="RAILWAY"/>
    <s v="GDAŃSK"/>
    <s v="1"/>
    <s v="22075/2015/2"/>
    <n v="54"/>
    <s v="SS16"/>
    <s v="DAZ INTERNATIONAL (AGENT)"/>
    <s v="CONSOLIDATION"/>
    <m/>
    <n v="1"/>
    <n v="297"/>
    <m/>
    <m/>
    <m/>
    <x v="3"/>
    <n v="4144"/>
    <n v="4.43"/>
    <x v="1"/>
    <n v="3"/>
    <n v="1"/>
    <x v="2"/>
    <s v="LCL"/>
  </r>
  <r>
    <s v="2015-12-26"/>
    <s v="2016-02-08"/>
    <s v="2016-02-12"/>
    <s v="2016-02-12"/>
    <n v="44"/>
    <n v="48"/>
    <s v="CHITTAGONG"/>
    <s v="FOB"/>
    <x v="0"/>
    <n v="1"/>
    <m/>
    <s v="RAILWAY"/>
    <s v="GDAŃSK"/>
    <s v="1"/>
    <s v="22847/2015/2"/>
    <n v="54"/>
    <s v="SS16"/>
    <s v="FASHIONTEX (AGENT)"/>
    <s v="CONSOLIDATION"/>
    <m/>
    <n v="1"/>
    <n v="2537"/>
    <m/>
    <m/>
    <m/>
    <x v="3"/>
    <n v="37792"/>
    <n v="30.89"/>
    <x v="1"/>
    <n v="22"/>
    <n v="9"/>
    <x v="1"/>
    <s v="LCL"/>
  </r>
  <r>
    <s v="2015-12-26"/>
    <s v="2016-02-08"/>
    <s v="2016-02-12"/>
    <s v="2016-02-12"/>
    <n v="44"/>
    <n v="48"/>
    <s v="CHITTAGONG"/>
    <s v="FOB"/>
    <x v="0"/>
    <n v="1"/>
    <s v="HLXU8387618"/>
    <s v="RAILWAY"/>
    <s v="GDAŃSK"/>
    <s v="1"/>
    <s v="19692/2015/2"/>
    <n v="54"/>
    <s v="SS16"/>
    <s v="ZEMTEX EXPORT LTD"/>
    <s v="CONSOLIDATION"/>
    <m/>
    <n v="1"/>
    <n v="1452"/>
    <n v="0"/>
    <n v="0"/>
    <n v="1"/>
    <x v="0"/>
    <n v="26966"/>
    <n v="28.54"/>
    <x v="1"/>
    <n v="20"/>
    <n v="9"/>
    <x v="1"/>
    <s v="LCL"/>
  </r>
  <r>
    <s v="2015-12-26"/>
    <s v="2016-02-08"/>
    <s v="2016-02-12"/>
    <s v="2016-02-12"/>
    <n v="44"/>
    <n v="48"/>
    <s v="CHITTAGONG"/>
    <s v="FOB"/>
    <x v="0"/>
    <n v="1"/>
    <m/>
    <s v="RAILWAY"/>
    <s v="GDAŃSK"/>
    <s v="1"/>
    <s v="20376/2015/20"/>
    <n v="54"/>
    <s v="SS16"/>
    <s v="TRANSFIGURE CLOTHING (AGENT)"/>
    <s v="CONSOLIDATION"/>
    <m/>
    <n v="1"/>
    <n v="1884"/>
    <m/>
    <m/>
    <m/>
    <x v="3"/>
    <n v="51268"/>
    <n v="28.45"/>
    <x v="1"/>
    <n v="20"/>
    <n v="9"/>
    <x v="1"/>
    <s v="LCL"/>
  </r>
  <r>
    <s v="2015-12-26"/>
    <s v="2016-02-16"/>
    <s v="2016-02-19"/>
    <s v="2016-02-19"/>
    <n v="52"/>
    <n v="55"/>
    <s v="NINGBO"/>
    <s v="FOB"/>
    <x v="0"/>
    <n v="0"/>
    <s v="CPSU1767577"/>
    <s v="RAILWAY"/>
    <s v="GDAŃSK"/>
    <s v="1"/>
    <s v="29754/2015/5"/>
    <n v="51"/>
    <s v="SS16"/>
    <s v="BOK CO., LTD."/>
    <s v="FCL"/>
    <m/>
    <n v="1"/>
    <n v="759"/>
    <n v="1"/>
    <n v="0"/>
    <n v="0"/>
    <x v="1"/>
    <n v="6092"/>
    <n v="27.49"/>
    <x v="0"/>
    <n v="19"/>
    <n v="8"/>
    <x v="1"/>
    <s v="LCL"/>
  </r>
  <r>
    <s v="2015-12-27"/>
    <s v="2016-01-29"/>
    <s v="2016-02-03"/>
    <s v="2016-02-03"/>
    <n v="33"/>
    <n v="38"/>
    <s v="NINGBO"/>
    <s v="FOB"/>
    <x v="0"/>
    <n v="0"/>
    <s v="MRKU0828853"/>
    <s v="RAILWAY"/>
    <s v="GDAŃSK"/>
    <s v="1"/>
    <s v="29754/2015/4"/>
    <n v="51"/>
    <s v="SS16"/>
    <s v="BOK CO., LTD."/>
    <s v="FCL"/>
    <m/>
    <n v="1"/>
    <n v="1561"/>
    <n v="0"/>
    <n v="1"/>
    <n v="0"/>
    <x v="2"/>
    <n v="11900"/>
    <n v="39.24"/>
    <x v="0"/>
    <n v="27"/>
    <n v="12"/>
    <x v="1"/>
    <s v="LCL"/>
  </r>
  <r>
    <s v="2015-12-27"/>
    <s v="2016-01-29"/>
    <s v="2016-02-03"/>
    <s v="2016-02-03"/>
    <n v="33"/>
    <n v="38"/>
    <s v="NINGBO"/>
    <s v="FOB"/>
    <x v="0"/>
    <n v="0"/>
    <s v="PONU1816458"/>
    <s v="RAILWAY"/>
    <s v="GDAŃSK"/>
    <s v="1"/>
    <s v="24125/2015/2"/>
    <n v="54"/>
    <s v="SS16"/>
    <s v="SHAOXING GOLDEN WAVE"/>
    <s v="FCL"/>
    <m/>
    <n v="1"/>
    <n v="906"/>
    <n v="0"/>
    <n v="1"/>
    <n v="0"/>
    <x v="2"/>
    <n v="17136"/>
    <n v="40.130000000000003"/>
    <x v="0"/>
    <n v="28"/>
    <n v="12"/>
    <x v="1"/>
    <s v="LCL"/>
  </r>
  <r>
    <s v="2015-12-27"/>
    <s v="2016-01-29"/>
    <s v="2016-02-03"/>
    <s v="2016-02-03"/>
    <n v="33"/>
    <n v="38"/>
    <s v="NINGBO"/>
    <s v="FOB"/>
    <x v="0"/>
    <n v="0"/>
    <s v="PONU1931240"/>
    <s v="RAILWAY"/>
    <s v="GDAŃSK"/>
    <s v="1"/>
    <s v="20632/2015/2"/>
    <n v="54"/>
    <s v="SS16"/>
    <s v="NINGBO JAGOO TRADING"/>
    <s v="FCL"/>
    <m/>
    <n v="1"/>
    <n v="750"/>
    <n v="0"/>
    <n v="1"/>
    <n v="0"/>
    <x v="2"/>
    <n v="18335"/>
    <n v="44.26"/>
    <x v="0"/>
    <n v="31"/>
    <n v="13"/>
    <x v="0"/>
    <s v="LCL"/>
  </r>
  <r>
    <s v="2015-12-27"/>
    <s v="2016-01-29"/>
    <s v="2016-02-04"/>
    <s v="2016-02-04"/>
    <n v="33"/>
    <n v="39"/>
    <s v="NINGBO"/>
    <s v="FOB"/>
    <x v="0"/>
    <n v="0"/>
    <s v="MSKU3208755"/>
    <s v="RAILWAY"/>
    <s v="GDAŃSK"/>
    <s v="1"/>
    <s v="21046/2015/10"/>
    <n v="54"/>
    <s v="SS16"/>
    <s v="NINGBO MIAORUI"/>
    <s v="FCL"/>
    <m/>
    <n v="1"/>
    <n v="621"/>
    <n v="1"/>
    <n v="0"/>
    <n v="0"/>
    <x v="1"/>
    <n v="11841"/>
    <n v="26.77"/>
    <x v="0"/>
    <n v="19"/>
    <n v="8"/>
    <x v="1"/>
    <s v="LCL"/>
  </r>
  <r>
    <s v="2015-12-28"/>
    <s v="2016-02-08"/>
    <s v="2016-02-11"/>
    <s v="2016-02-11"/>
    <n v="42"/>
    <n v="45"/>
    <s v="CHITTAGONG"/>
    <s v="FOB"/>
    <x v="0"/>
    <n v="1"/>
    <s v="FSCU6691927"/>
    <s v="RAILWAY"/>
    <s v="GDAŃSK"/>
    <s v="1"/>
    <s v="20216/2015/3"/>
    <n v="54"/>
    <s v="SS16"/>
    <s v="FAIR TRADE INT'L (AGENT)"/>
    <s v="CONSOLIDATION"/>
    <m/>
    <n v="1"/>
    <n v="790"/>
    <n v="0"/>
    <n v="0"/>
    <n v="1"/>
    <x v="0"/>
    <n v="16705"/>
    <n v="25.99"/>
    <x v="1"/>
    <n v="18"/>
    <n v="8"/>
    <x v="1"/>
    <s v="LCL"/>
  </r>
  <r>
    <s v="2015-12-28"/>
    <s v="2016-02-08"/>
    <s v="2016-02-11"/>
    <s v="2016-02-11"/>
    <n v="42"/>
    <n v="45"/>
    <s v="CHITTAGONG"/>
    <s v="FOB"/>
    <x v="0"/>
    <n v="1"/>
    <m/>
    <s v="RAILWAY"/>
    <s v="GDAŃSK"/>
    <s v="1"/>
    <s v="20808/2015/13"/>
    <n v="54"/>
    <s v="SS16"/>
    <s v="FASHION WEAR INT'L (AGENT)"/>
    <s v="CONSOLIDATION"/>
    <m/>
    <n v="1"/>
    <n v="2071"/>
    <m/>
    <m/>
    <m/>
    <x v="3"/>
    <n v="49076"/>
    <n v="33.71"/>
    <x v="1"/>
    <n v="24"/>
    <n v="10"/>
    <x v="1"/>
    <s v="LCL"/>
  </r>
  <r>
    <s v="2015-12-28"/>
    <s v="2016-02-08"/>
    <s v="2016-02-11"/>
    <s v="2016-02-11"/>
    <n v="42"/>
    <n v="45"/>
    <s v="CHITTAGONG"/>
    <s v="FOB"/>
    <x v="0"/>
    <n v="1"/>
    <m/>
    <s v="RAILWAY"/>
    <s v="GDAŃSK"/>
    <s v="1"/>
    <s v="25648/2015/1"/>
    <n v="54"/>
    <s v="SS16"/>
    <s v="ASROTEX"/>
    <s v="CONSOLIDATION"/>
    <m/>
    <n v="1"/>
    <n v="452"/>
    <m/>
    <m/>
    <m/>
    <x v="3"/>
    <n v="9562"/>
    <n v="5.15"/>
    <x v="1"/>
    <n v="4"/>
    <n v="2"/>
    <x v="2"/>
    <s v="LCL"/>
  </r>
  <r>
    <s v="2015-12-28"/>
    <s v="2016-02-08"/>
    <s v="2016-02-12"/>
    <s v="2016-02-12"/>
    <n v="42"/>
    <n v="46"/>
    <s v="CHITTAGONG"/>
    <s v="FOB"/>
    <x v="0"/>
    <n v="1"/>
    <s v="HLXU8301126"/>
    <s v="RAILWAY"/>
    <s v="GDAŃSK"/>
    <s v="1"/>
    <s v="20216/2015/13"/>
    <n v="54"/>
    <s v="SS16"/>
    <s v="FAIR TRADE INT'L (AGENT)"/>
    <s v="CONSOLIDATION"/>
    <m/>
    <n v="1"/>
    <n v="162"/>
    <n v="0"/>
    <n v="0"/>
    <n v="1"/>
    <x v="0"/>
    <n v="3950"/>
    <n v="11.66"/>
    <x v="1"/>
    <n v="8"/>
    <n v="3"/>
    <x v="2"/>
    <s v="LCL"/>
  </r>
  <r>
    <s v="2015-12-28"/>
    <s v="2016-02-08"/>
    <s v="2016-02-12"/>
    <s v="2016-02-12"/>
    <n v="42"/>
    <n v="46"/>
    <s v="CHITTAGONG"/>
    <s v="FOB"/>
    <x v="0"/>
    <n v="1"/>
    <m/>
    <s v="RAILWAY"/>
    <s v="GDAŃSK"/>
    <s v="1"/>
    <s v="20376/2015/22"/>
    <n v="54"/>
    <s v="SS16"/>
    <s v="TRANSFIGURE CLOTHING (AGENT)"/>
    <s v="CONSOLIDATION"/>
    <m/>
    <n v="1"/>
    <n v="1048"/>
    <m/>
    <m/>
    <m/>
    <x v="3"/>
    <n v="18461"/>
    <n v="16.350000000000001"/>
    <x v="1"/>
    <n v="11"/>
    <n v="5"/>
    <x v="2"/>
    <s v="LCL"/>
  </r>
  <r>
    <s v="2015-12-28"/>
    <s v="2016-02-08"/>
    <s v="2016-02-12"/>
    <s v="2016-02-12"/>
    <n v="42"/>
    <n v="46"/>
    <s v="CHITTAGONG"/>
    <s v="FOB"/>
    <x v="0"/>
    <n v="1"/>
    <m/>
    <s v="RAILWAY"/>
    <s v="GDAŃSK"/>
    <s v="1"/>
    <s v="20376/2015/24"/>
    <n v="54"/>
    <s v="SS16"/>
    <s v="TRANSFIGURE CLOTHING (AGENT)"/>
    <s v="CONSOLIDATION"/>
    <m/>
    <n v="1"/>
    <n v="227"/>
    <m/>
    <m/>
    <m/>
    <x v="3"/>
    <n v="4541"/>
    <n v="6.44"/>
    <x v="1"/>
    <n v="5"/>
    <n v="2"/>
    <x v="2"/>
    <s v="LCL"/>
  </r>
  <r>
    <s v="2015-12-28"/>
    <s v="2016-02-08"/>
    <s v="2016-02-12"/>
    <s v="2016-02-12"/>
    <n v="42"/>
    <n v="46"/>
    <s v="CHITTAGONG"/>
    <s v="FOB"/>
    <x v="0"/>
    <n v="1"/>
    <m/>
    <s v="RAILWAY"/>
    <s v="GDAŃSK"/>
    <s v="1"/>
    <s v="20467/2015/17"/>
    <n v="54"/>
    <s v="SS16"/>
    <s v="INNOVATION DESIGN (AGENT)"/>
    <s v="CONSOLIDATION"/>
    <m/>
    <n v="1"/>
    <n v="561"/>
    <m/>
    <m/>
    <m/>
    <x v="3"/>
    <n v="8880"/>
    <n v="11.78"/>
    <x v="1"/>
    <n v="8"/>
    <n v="4"/>
    <x v="2"/>
    <s v="LCL"/>
  </r>
  <r>
    <s v="2015-12-28"/>
    <s v="2016-02-08"/>
    <s v="2016-02-12"/>
    <s v="2016-02-12"/>
    <n v="42"/>
    <n v="46"/>
    <s v="CHITTAGONG"/>
    <s v="FOB"/>
    <x v="0"/>
    <n v="1"/>
    <m/>
    <s v="RAILWAY"/>
    <s v="GDAŃSK"/>
    <s v="1"/>
    <s v="21019/2015/2"/>
    <n v="52"/>
    <s v="SS16"/>
    <s v="FASHION WEAR INT'L (AGENT)"/>
    <s v="CONSOLIDATION"/>
    <m/>
    <n v="1"/>
    <n v="589"/>
    <m/>
    <m/>
    <m/>
    <x v="3"/>
    <n v="10526"/>
    <n v="5.83"/>
    <x v="1"/>
    <n v="4"/>
    <n v="2"/>
    <x v="2"/>
    <s v="LCL"/>
  </r>
  <r>
    <s v="2015-12-29"/>
    <s v="2016-02-02"/>
    <s v="2016-02-05"/>
    <s v="2016-02-05"/>
    <n v="35"/>
    <n v="38"/>
    <s v="XIAMEN"/>
    <s v="FOB"/>
    <x v="0"/>
    <n v="0"/>
    <s v="MRKU7221178"/>
    <s v="TRUCK"/>
    <s v="BREMERHAVEN"/>
    <s v="1"/>
    <s v="25689/2015/1"/>
    <n v="54"/>
    <s v="SS16"/>
    <s v="QUANZHOU PROPER"/>
    <s v="FCL"/>
    <m/>
    <n v="1"/>
    <n v="1287"/>
    <n v="1"/>
    <n v="0"/>
    <n v="0"/>
    <x v="1"/>
    <n v="25270"/>
    <n v="29.1"/>
    <x v="0"/>
    <n v="20"/>
    <n v="9"/>
    <x v="1"/>
    <s v="LCL"/>
  </r>
  <r>
    <s v="2015-12-30"/>
    <s v="2016-01-29"/>
    <s v="2016-02-01"/>
    <s v="2016-02-01"/>
    <n v="30"/>
    <n v="33"/>
    <s v="TUTICORIN"/>
    <s v="FOB"/>
    <x v="0"/>
    <n v="1"/>
    <s v="MSKU3382730"/>
    <s v="RAILWAY"/>
    <s v="GDAŃSK"/>
    <s v="1"/>
    <s v="20217/2015/3"/>
    <n v="54"/>
    <s v="SS16"/>
    <s v="BLOOM CLOTHING CO. (AGENT)"/>
    <s v="CONSOLIDATION"/>
    <m/>
    <n v="1"/>
    <n v="443"/>
    <n v="1"/>
    <n v="0"/>
    <n v="0"/>
    <x v="1"/>
    <n v="11296"/>
    <n v="12.11"/>
    <x v="2"/>
    <n v="8"/>
    <n v="4"/>
    <x v="2"/>
    <s v="LCL"/>
  </r>
  <r>
    <s v="2015-12-30"/>
    <s v="2016-01-29"/>
    <s v="2016-02-01"/>
    <s v="2016-02-01"/>
    <n v="30"/>
    <n v="33"/>
    <s v="TUTICORIN"/>
    <s v="FOB"/>
    <x v="0"/>
    <n v="1"/>
    <m/>
    <s v="RAILWAY"/>
    <s v="GDAŃSK"/>
    <s v="1"/>
    <s v="21025/2015/2"/>
    <n v="54"/>
    <s v="SS16"/>
    <s v="KARTHIKAI TEXTILE"/>
    <s v="CONSOLIDATION"/>
    <m/>
    <n v="1"/>
    <n v="590"/>
    <m/>
    <m/>
    <m/>
    <x v="3"/>
    <n v="11549"/>
    <n v="9.5500000000000007"/>
    <x v="2"/>
    <n v="7"/>
    <n v="3"/>
    <x v="2"/>
    <s v="LCL"/>
  </r>
  <r>
    <s v="2015-12-30"/>
    <s v="2016-01-29"/>
    <s v="2016-02-04"/>
    <s v="2016-02-04"/>
    <n v="30"/>
    <n v="36"/>
    <s v="YANTIAN"/>
    <s v="FOB"/>
    <x v="0"/>
    <n v="0"/>
    <s v="PONU1239551"/>
    <s v="RAILWAY"/>
    <s v="GDAŃSK"/>
    <s v="1"/>
    <s v="33023/2015/1"/>
    <n v="51"/>
    <s v="SS16"/>
    <s v="EASTERN CHARM LIMITD"/>
    <s v="FCL"/>
    <m/>
    <n v="1"/>
    <n v="995"/>
    <m/>
    <m/>
    <m/>
    <x v="3"/>
    <n v="12050"/>
    <n v="56.1"/>
    <x v="0"/>
    <n v="39"/>
    <n v="17"/>
    <x v="0"/>
    <s v="20"/>
  </r>
  <r>
    <s v="2015-12-30"/>
    <s v="2016-01-29"/>
    <s v="2016-02-05"/>
    <s v="2016-02-05"/>
    <n v="30"/>
    <n v="37"/>
    <s v="YANTIAN"/>
    <s v="FOB"/>
    <x v="0"/>
    <n v="0"/>
    <s v="MSKU2994916,TGHU8289617"/>
    <s v="RAILWAY"/>
    <s v="GDAŃSK"/>
    <s v="1"/>
    <s v="62068/SS16/1"/>
    <n v="51"/>
    <s v="SS16"/>
    <s v="YONGXINGLONG CHILDRE"/>
    <s v="FCL"/>
    <m/>
    <n v="1"/>
    <n v="3080"/>
    <n v="1"/>
    <n v="0"/>
    <n v="1"/>
    <x v="1"/>
    <n v="29927"/>
    <n v="77.680000000000007"/>
    <x v="0"/>
    <n v="54"/>
    <n v="23"/>
    <x v="0"/>
    <s v="20"/>
  </r>
  <r>
    <s v="2016-01-02"/>
    <s v="2016-01-08"/>
    <s v="2016-01-12"/>
    <s v="2016-01-12"/>
    <n v="6"/>
    <n v="10"/>
    <s v="ISTANBUL"/>
    <s v="FCA"/>
    <x v="3"/>
    <n v="1"/>
    <m/>
    <s v="TRUCK"/>
    <s v="ŁÓDŹ"/>
    <s v="1"/>
    <s v="21779/2015/4"/>
    <n v="54"/>
    <s v="SS16"/>
    <s v="FATIH TEKSTIL SANAYI"/>
    <s v="LCL"/>
    <m/>
    <n v="1"/>
    <n v="31"/>
    <n v="0"/>
    <n v="0"/>
    <n v="0"/>
    <x v="3"/>
    <n v="3990"/>
    <m/>
    <x v="5"/>
    <n v="0"/>
    <n v="0"/>
    <x v="2"/>
    <s v="LCL"/>
  </r>
  <r>
    <s v="2016-01-02"/>
    <s v="2016-01-09"/>
    <s v="2016-01-11"/>
    <s v="2016-01-11"/>
    <n v="7"/>
    <n v="9"/>
    <s v="ISTANBUL"/>
    <s v="FCA"/>
    <x v="3"/>
    <n v="1"/>
    <m/>
    <s v="TRUCK"/>
    <s v="ŁÓDŹ"/>
    <s v="1"/>
    <s v="22224/2015/1"/>
    <n v="54"/>
    <s v="SS16"/>
    <s v="KGB CORAP TEKSTIL"/>
    <s v="LCL"/>
    <m/>
    <n v="1"/>
    <n v="1901"/>
    <n v="0"/>
    <n v="0"/>
    <n v="0"/>
    <x v="3"/>
    <n v="30723"/>
    <m/>
    <x v="5"/>
    <n v="0"/>
    <n v="0"/>
    <x v="2"/>
    <s v="LCL"/>
  </r>
  <r>
    <s v="2016-01-02"/>
    <s v="2016-02-16"/>
    <s v="2016-02-19"/>
    <s v="2016-02-19"/>
    <n v="45"/>
    <n v="48"/>
    <s v="CHITTAGONG"/>
    <s v="FOB"/>
    <x v="0"/>
    <n v="0"/>
    <s v="GESU6196087"/>
    <s v="RAILWAY"/>
    <s v="GDAŃSK"/>
    <s v="1"/>
    <s v="20467/2015/18"/>
    <n v="54"/>
    <s v="SS16"/>
    <s v="INNOVATION DESIGN (AGENT)"/>
    <s v="FCL"/>
    <m/>
    <n v="1"/>
    <n v="1886"/>
    <n v="0"/>
    <n v="0"/>
    <n v="1"/>
    <x v="0"/>
    <n v="26440"/>
    <n v="69"/>
    <x v="1"/>
    <n v="48"/>
    <n v="21"/>
    <x v="0"/>
    <s v="20"/>
  </r>
  <r>
    <s v="2016-01-02"/>
    <s v="2016-02-16"/>
    <s v="2016-02-19"/>
    <s v="2016-02-19"/>
    <n v="45"/>
    <n v="48"/>
    <s v="CHITTAGONG"/>
    <s v="FOB"/>
    <x v="0"/>
    <n v="1"/>
    <s v="HLBU1112078"/>
    <s v="RAILWAY"/>
    <s v="GDAŃSK"/>
    <s v="1"/>
    <s v="20376/2015/23"/>
    <n v="54"/>
    <s v="SS16"/>
    <s v="TRANSFIGURE CLOTHING (AGENT)"/>
    <s v="CONSOLIDATION"/>
    <m/>
    <n v="1"/>
    <n v="1003"/>
    <n v="1"/>
    <n v="0"/>
    <n v="0"/>
    <x v="1"/>
    <n v="24827"/>
    <n v="18.47"/>
    <x v="1"/>
    <n v="13"/>
    <n v="6"/>
    <x v="2"/>
    <s v="LCL"/>
  </r>
  <r>
    <s v="2016-01-02"/>
    <s v="2016-02-16"/>
    <s v="2016-02-19"/>
    <s v="2016-02-19"/>
    <n v="45"/>
    <n v="48"/>
    <s v="CHITTAGONG"/>
    <s v="FOB"/>
    <x v="0"/>
    <n v="1"/>
    <m/>
    <s v="RAILWAY"/>
    <s v="GDAŃSK"/>
    <s v="1"/>
    <s v="20998/2015/3"/>
    <n v="54"/>
    <s v="SS16"/>
    <s v="TEXZAM INTERNATIONAL (AGENT)"/>
    <s v="CONSOLIDATION"/>
    <m/>
    <n v="1"/>
    <n v="292"/>
    <m/>
    <m/>
    <m/>
    <x v="3"/>
    <n v="4348"/>
    <n v="4.47"/>
    <x v="1"/>
    <n v="3"/>
    <n v="1"/>
    <x v="2"/>
    <s v="LCL"/>
  </r>
  <r>
    <s v="2016-01-03"/>
    <s v="2016-02-16"/>
    <s v="2016-02-19"/>
    <s v="2016-02-19"/>
    <n v="44"/>
    <n v="47"/>
    <s v="CHITTAGONG"/>
    <s v="FOB"/>
    <x v="0"/>
    <n v="1"/>
    <s v="HLBU1056117"/>
    <s v="RAILWAY"/>
    <s v="GDAŃSK"/>
    <s v="1"/>
    <s v="20216/2015/15"/>
    <n v="54"/>
    <s v="SS16"/>
    <s v="FAIR TRADE INT'L (AGENT)"/>
    <s v="CONSOLIDATION"/>
    <m/>
    <n v="1"/>
    <n v="1123"/>
    <n v="0"/>
    <n v="1"/>
    <n v="0"/>
    <x v="2"/>
    <n v="22033"/>
    <n v="29.71"/>
    <x v="1"/>
    <n v="21"/>
    <n v="9"/>
    <x v="1"/>
    <s v="LCL"/>
  </r>
  <r>
    <s v="2016-01-03"/>
    <s v="2016-02-16"/>
    <s v="2016-02-19"/>
    <s v="2016-02-19"/>
    <n v="44"/>
    <n v="47"/>
    <s v="CHITTAGONG"/>
    <s v="FOB"/>
    <x v="0"/>
    <n v="1"/>
    <m/>
    <s v="RAILWAY"/>
    <s v="GDAŃSK"/>
    <s v="1"/>
    <s v="20231/2015/14"/>
    <n v="54"/>
    <s v="SS16"/>
    <s v="SHUDDHO MODEHAUS (AGENT)"/>
    <s v="CONSOLIDATION"/>
    <m/>
    <n v="1"/>
    <n v="721"/>
    <m/>
    <m/>
    <m/>
    <x v="3"/>
    <n v="10976"/>
    <n v="19.899999999999999"/>
    <x v="1"/>
    <n v="14"/>
    <n v="6"/>
    <x v="2"/>
    <s v="LCL"/>
  </r>
  <r>
    <s v="2016-01-04"/>
    <s v="2016-01-28"/>
    <s v="2016-02-01"/>
    <s v="2016-02-01"/>
    <n v="24"/>
    <n v="28"/>
    <s v="MUMBAI"/>
    <s v="FOB"/>
    <x v="0"/>
    <n v="0"/>
    <s v="FCIU2581394"/>
    <s v="TRUCK"/>
    <s v="HAMBURG"/>
    <s v="1"/>
    <s v="20991/2015/3"/>
    <n v="54"/>
    <s v="SS16"/>
    <s v="SANGOTRA FASHIONS"/>
    <s v="FCL"/>
    <m/>
    <n v="1"/>
    <n v="959"/>
    <n v="1"/>
    <n v="0"/>
    <n v="0"/>
    <x v="1"/>
    <n v="16537"/>
    <n v="27.4"/>
    <x v="2"/>
    <n v="19"/>
    <n v="8"/>
    <x v="1"/>
    <s v="LCL"/>
  </r>
  <r>
    <s v="2016-01-04"/>
    <s v="2016-01-28"/>
    <s v="2016-02-01"/>
    <s v="2016-02-01"/>
    <n v="24"/>
    <n v="28"/>
    <s v="MUMBAI"/>
    <s v="FOB"/>
    <x v="0"/>
    <n v="0"/>
    <s v="HLXU5081157"/>
    <s v="TRUCK"/>
    <s v="HAMBURG"/>
    <s v="1"/>
    <s v="20991/2015/9"/>
    <n v="54"/>
    <s v="SS16"/>
    <s v="SANGOTRA FASHIONS"/>
    <s v="FCL"/>
    <m/>
    <n v="1"/>
    <n v="2084"/>
    <n v="0"/>
    <n v="1"/>
    <n v="0"/>
    <x v="2"/>
    <n v="36900"/>
    <n v="48.1"/>
    <x v="2"/>
    <n v="34"/>
    <n v="14"/>
    <x v="0"/>
    <s v="LCL"/>
  </r>
  <r>
    <s v="2016-01-04"/>
    <s v="2016-01-28"/>
    <s v="2016-02-01"/>
    <s v="2016-02-01"/>
    <n v="24"/>
    <n v="28"/>
    <s v="MUMBAI"/>
    <s v="FOB"/>
    <x v="0"/>
    <n v="0"/>
    <s v="TCLU8734966"/>
    <s v="TRUCK"/>
    <s v="HAMBURG"/>
    <s v="1"/>
    <s v="20991/2015/8"/>
    <n v="54"/>
    <s v="SS16"/>
    <s v="SANGOTRA FASHIONS"/>
    <s v="FCL"/>
    <m/>
    <n v="1"/>
    <n v="2510"/>
    <n v="0"/>
    <n v="0"/>
    <n v="1"/>
    <x v="0"/>
    <n v="43765"/>
    <n v="64.23"/>
    <x v="2"/>
    <n v="45"/>
    <n v="19"/>
    <x v="0"/>
    <s v="20"/>
  </r>
  <r>
    <s v="2016-01-04"/>
    <s v="2016-02-05"/>
    <s v="2016-02-09"/>
    <s v="2016-02-09"/>
    <n v="32"/>
    <n v="36"/>
    <s v="NINGBO"/>
    <s v="FOB"/>
    <x v="0"/>
    <n v="0"/>
    <s v="MRSU0109256"/>
    <s v="RAILWAY"/>
    <s v="GDAŃSK"/>
    <s v="1"/>
    <s v="61556/SS16/2"/>
    <n v="52"/>
    <s v="SS16"/>
    <s v="VIVID COLOUR"/>
    <s v="FCL"/>
    <m/>
    <n v="1"/>
    <n v="841"/>
    <n v="1"/>
    <n v="0"/>
    <n v="0"/>
    <x v="1"/>
    <n v="29187"/>
    <n v="27.2"/>
    <x v="0"/>
    <n v="19"/>
    <n v="8"/>
    <x v="1"/>
    <s v="LCL"/>
  </r>
  <r>
    <s v="2016-01-04"/>
    <s v="2016-02-05"/>
    <s v="2016-02-10"/>
    <s v="2016-02-10"/>
    <n v="32"/>
    <n v="37"/>
    <s v="NINGBO"/>
    <s v="FOB"/>
    <x v="0"/>
    <n v="0"/>
    <s v="TGHU4142818"/>
    <s v="RAILWAY"/>
    <s v="GDAŃSK"/>
    <s v="1"/>
    <s v="61556/SS16/3"/>
    <n v="52"/>
    <s v="SS16"/>
    <s v="VIVID COLOUR"/>
    <s v="FCL"/>
    <m/>
    <n v="1"/>
    <n v="2415"/>
    <n v="0"/>
    <n v="1"/>
    <n v="0"/>
    <x v="2"/>
    <n v="44803"/>
    <n v="52.8"/>
    <x v="0"/>
    <n v="37"/>
    <n v="16"/>
    <x v="0"/>
    <s v="20"/>
  </r>
  <r>
    <s v="2016-01-04"/>
    <s v="2016-02-05"/>
    <s v="2016-02-12"/>
    <s v="2016-02-12"/>
    <n v="32"/>
    <n v="39"/>
    <s v="NINGBO"/>
    <s v="FOB"/>
    <x v="0"/>
    <n v="1"/>
    <s v="FSCU4177924"/>
    <s v="TRUCK"/>
    <s v="HAMBURG"/>
    <s v="1"/>
    <s v="21046/2015/12"/>
    <n v="54"/>
    <s v="SS16"/>
    <s v="NINGBO MIAORUI"/>
    <s v="FCL"/>
    <m/>
    <n v="1"/>
    <n v="301"/>
    <n v="1"/>
    <n v="0"/>
    <n v="0"/>
    <x v="1"/>
    <n v="6343"/>
    <n v="20.14"/>
    <x v="0"/>
    <n v="14"/>
    <n v="6"/>
    <x v="2"/>
    <s v="LCL"/>
  </r>
  <r>
    <s v="2016-01-04"/>
    <s v="2016-02-08"/>
    <s v="2016-02-11"/>
    <s v="2016-02-11"/>
    <n v="35"/>
    <n v="38"/>
    <s v="XIAMEN"/>
    <s v="FOB"/>
    <x v="0"/>
    <n v="0"/>
    <s v="CLHU4532472"/>
    <s v="TRUCK"/>
    <s v="HAMBURG"/>
    <s v="1"/>
    <s v="34782/2015/4"/>
    <n v="51"/>
    <s v="SS16"/>
    <s v="VICAN FOOTWEAR"/>
    <s v="FCL"/>
    <m/>
    <n v="1"/>
    <n v="756"/>
    <n v="0"/>
    <n v="1"/>
    <n v="0"/>
    <x v="2"/>
    <n v="8319"/>
    <n v="40.89"/>
    <x v="0"/>
    <n v="29"/>
    <n v="12"/>
    <x v="0"/>
    <s v="LCL"/>
  </r>
  <r>
    <s v="2016-01-04"/>
    <s v="2016-02-16"/>
    <s v="2016-02-19"/>
    <s v="2016-02-19"/>
    <n v="43"/>
    <n v="46"/>
    <s v="XIAMEN"/>
    <s v="FOB"/>
    <x v="0"/>
    <n v="0"/>
    <s v="TGHU0127902"/>
    <s v="RAILWAY"/>
    <s v="GDAŃSK"/>
    <s v="1"/>
    <s v="20336/2015/11"/>
    <n v="54"/>
    <s v="SS16"/>
    <s v="QUANZHOU CEREALS O&amp;F"/>
    <s v="FCL"/>
    <m/>
    <n v="1"/>
    <n v="804"/>
    <n v="1"/>
    <n v="0"/>
    <n v="0"/>
    <x v="1"/>
    <n v="13999"/>
    <n v="18.579999999999998"/>
    <x v="0"/>
    <n v="13"/>
    <n v="6"/>
    <x v="2"/>
    <s v="LCL"/>
  </r>
  <r>
    <s v="2016-01-05"/>
    <s v="2016-01-06"/>
    <s v="2016-01-15"/>
    <s v="2016-01-15"/>
    <n v="1"/>
    <n v="10"/>
    <s v="ŁÓDŹ"/>
    <s v="DDU"/>
    <x v="2"/>
    <n v="1"/>
    <s v="AIR"/>
    <s v="TRUCK"/>
    <s v="FRANKFURT"/>
    <s v="1"/>
    <s v="20231/2015/11"/>
    <n v="54"/>
    <s v="SS16"/>
    <s v="SHUDDHO MODEHAUS (AGENT)"/>
    <s v="AIR"/>
    <n v="1"/>
    <m/>
    <n v="919"/>
    <n v="0"/>
    <n v="0"/>
    <n v="0"/>
    <x v="3"/>
    <n v="11946"/>
    <n v="25.56"/>
    <x v="1"/>
    <n v="18"/>
    <n v="8"/>
    <x v="1"/>
    <s v="LCL"/>
  </r>
  <r>
    <s v="2016-01-05"/>
    <s v="2016-01-06"/>
    <s v="2016-01-15"/>
    <s v="2016-01-15"/>
    <n v="1"/>
    <n v="10"/>
    <s v="ŁÓDŹ"/>
    <s v="DDU"/>
    <x v="2"/>
    <n v="1"/>
    <s v="AIR"/>
    <s v="TRUCK"/>
    <s v="FRANKFURT"/>
    <s v="1"/>
    <s v="20231/2015/12"/>
    <n v="54"/>
    <s v="SS16"/>
    <s v="SHUDDHO MODEHAUS (AGENT)"/>
    <s v="AIR"/>
    <n v="1"/>
    <m/>
    <n v="956"/>
    <n v="0"/>
    <n v="0"/>
    <n v="0"/>
    <x v="3"/>
    <n v="14343"/>
    <n v="27.77"/>
    <x v="1"/>
    <n v="19"/>
    <n v="8"/>
    <x v="1"/>
    <s v="LCL"/>
  </r>
  <r>
    <s v="2016-01-05"/>
    <s v="2016-01-06"/>
    <s v="2016-01-15"/>
    <s v="2016-01-15"/>
    <n v="1"/>
    <n v="10"/>
    <s v="ŁÓDŹ"/>
    <s v="DDU"/>
    <x v="2"/>
    <n v="1"/>
    <s v="AIR"/>
    <s v="TRUCK"/>
    <s v="FRANKFURT"/>
    <s v="1"/>
    <s v="21019/2015/4"/>
    <n v="52"/>
    <s v="SS16"/>
    <s v="FASHION WEAR INT'L (AGENT)"/>
    <s v="AIR"/>
    <n v="1"/>
    <m/>
    <n v="252"/>
    <n v="0"/>
    <n v="0"/>
    <n v="0"/>
    <x v="3"/>
    <n v="3075"/>
    <n v="2.76"/>
    <x v="1"/>
    <n v="2"/>
    <n v="1"/>
    <x v="2"/>
    <s v="LCL"/>
  </r>
  <r>
    <s v="2016-01-05"/>
    <s v="2016-01-06"/>
    <s v="2016-01-15"/>
    <s v="2016-01-15"/>
    <n v="1"/>
    <n v="10"/>
    <s v="ŁÓDŹ"/>
    <s v="DDU"/>
    <x v="2"/>
    <n v="1"/>
    <s v="AIR"/>
    <s v="TRUCK"/>
    <s v="FRANKFURT"/>
    <s v="1"/>
    <s v="21143/2015/2"/>
    <n v="54"/>
    <s v="SS16"/>
    <s v="SEACOTEX FABRICS LTD"/>
    <s v="AIR"/>
    <n v="1"/>
    <m/>
    <n v="616"/>
    <n v="0"/>
    <n v="0"/>
    <n v="0"/>
    <x v="3"/>
    <n v="8201"/>
    <n v="18.690000000000001"/>
    <x v="1"/>
    <n v="13"/>
    <n v="6"/>
    <x v="2"/>
    <s v="LCL"/>
  </r>
  <r>
    <s v="2016-01-05"/>
    <s v="2016-02-22"/>
    <s v="2016-02-29"/>
    <s v="2016-02-29"/>
    <n v="48"/>
    <n v="55"/>
    <s v="CHITTAGONG"/>
    <s v="FOB"/>
    <x v="0"/>
    <n v="0"/>
    <s v="HLXU5053983"/>
    <s v="RAILWAY"/>
    <s v="GDAŃSK"/>
    <s v="1"/>
    <s v="20808/2015/14"/>
    <n v="54"/>
    <s v="SS16"/>
    <s v="FASHION WEAR INT'L (AGENT)"/>
    <s v="FCL"/>
    <m/>
    <n v="1"/>
    <n v="3293"/>
    <n v="0"/>
    <n v="1"/>
    <n v="0"/>
    <x v="2"/>
    <n v="72349"/>
    <n v="49.76"/>
    <x v="1"/>
    <n v="35"/>
    <n v="15"/>
    <x v="0"/>
    <s v="20"/>
  </r>
  <r>
    <s v="2016-01-06"/>
    <s v="2016-02-05"/>
    <s v="2016-02-09"/>
    <s v="2016-02-09"/>
    <n v="30"/>
    <n v="34"/>
    <s v="SHENZHEN"/>
    <s v="FOB"/>
    <x v="0"/>
    <n v="0"/>
    <s v="MRKU0852295"/>
    <s v="RAILWAY"/>
    <s v="GDAŃSK"/>
    <s v="1"/>
    <s v="35157/2015/1"/>
    <n v="51"/>
    <s v="SS16"/>
    <s v="NIKOO COMPANY LTD."/>
    <s v="FCL"/>
    <m/>
    <n v="1"/>
    <n v="1400"/>
    <n v="0"/>
    <n v="1"/>
    <n v="0"/>
    <x v="2"/>
    <n v="13147"/>
    <n v="51.77"/>
    <x v="0"/>
    <n v="36"/>
    <n v="16"/>
    <x v="0"/>
    <s v="20"/>
  </r>
  <r>
    <s v="2016-01-06"/>
    <s v="2016-02-05"/>
    <s v="2016-02-09"/>
    <s v="2016-02-09"/>
    <n v="30"/>
    <n v="34"/>
    <s v="YANTIAN"/>
    <s v="FOB"/>
    <x v="0"/>
    <n v="0"/>
    <s v="MRKU7142356"/>
    <s v="RAILWAY"/>
    <s v="GDAŃSK"/>
    <s v="1"/>
    <s v="32380/2015/8"/>
    <n v="51"/>
    <s v="SS16"/>
    <s v="BEEKO"/>
    <s v="FCL"/>
    <m/>
    <n v="1"/>
    <n v="511"/>
    <n v="1"/>
    <n v="0"/>
    <n v="0"/>
    <x v="1"/>
    <n v="5519"/>
    <n v="20.66"/>
    <x v="0"/>
    <n v="14"/>
    <n v="6"/>
    <x v="2"/>
    <s v="LCL"/>
  </r>
  <r>
    <s v="2016-01-06"/>
    <s v="2016-02-05"/>
    <s v="2016-02-09"/>
    <s v="2016-02-09"/>
    <n v="30"/>
    <n v="34"/>
    <s v="YANTIAN"/>
    <s v="FOB"/>
    <x v="0"/>
    <n v="0"/>
    <s v="MSKU2687458"/>
    <s v="RAILWAY"/>
    <s v="GDAŃSK"/>
    <s v="1"/>
    <s v="33023/2015/2"/>
    <n v="51"/>
    <s v="SS16"/>
    <s v="EASTERN CHARM LIMITD"/>
    <s v="FCL"/>
    <m/>
    <n v="1"/>
    <n v="789"/>
    <n v="1"/>
    <n v="0"/>
    <n v="0"/>
    <x v="1"/>
    <n v="8484"/>
    <n v="26.26"/>
    <x v="0"/>
    <n v="18"/>
    <n v="8"/>
    <x v="1"/>
    <s v="LCL"/>
  </r>
  <r>
    <s v="2016-01-07"/>
    <s v="2016-02-12"/>
    <s v="2016-02-19"/>
    <s v="2016-02-19"/>
    <n v="36"/>
    <n v="43"/>
    <s v="SHANGHAI"/>
    <s v="FOB"/>
    <x v="0"/>
    <n v="1"/>
    <s v="NYKU3880779"/>
    <s v="TRUCK"/>
    <s v="HAMBURG"/>
    <s v="1"/>
    <s v="21822/2015/5"/>
    <n v="52"/>
    <s v="SS16"/>
    <s v="ZHENJIANG S&amp;C"/>
    <s v="CONSOLIDATION"/>
    <m/>
    <n v="1"/>
    <n v="533"/>
    <n v="1"/>
    <n v="0"/>
    <n v="0"/>
    <x v="1"/>
    <n v="8039"/>
    <n v="8.49"/>
    <x v="0"/>
    <n v="6"/>
    <n v="3"/>
    <x v="2"/>
    <s v="LCL"/>
  </r>
  <r>
    <s v="2016-01-07"/>
    <s v="2016-02-12"/>
    <s v="2016-02-19"/>
    <s v="2016-02-19"/>
    <n v="36"/>
    <n v="43"/>
    <s v="SHANGHAI"/>
    <s v="FOB"/>
    <x v="0"/>
    <n v="1"/>
    <m/>
    <s v="TRUCK"/>
    <s v="HAMBURG"/>
    <s v="1"/>
    <s v="24451/2015/3"/>
    <n v="52"/>
    <s v="SS16"/>
    <s v="SHANGHAI BOSUN"/>
    <s v="CONSOLIDATION"/>
    <m/>
    <n v="1"/>
    <n v="258"/>
    <m/>
    <m/>
    <m/>
    <x v="3"/>
    <n v="2660"/>
    <n v="2.59"/>
    <x v="0"/>
    <n v="2"/>
    <n v="1"/>
    <x v="2"/>
    <s v="LCL"/>
  </r>
  <r>
    <s v="2016-01-07"/>
    <s v="2016-02-12"/>
    <s v="2016-02-19"/>
    <s v="2016-02-19"/>
    <n v="36"/>
    <n v="43"/>
    <s v="SHANGHAI"/>
    <s v="FOB"/>
    <x v="0"/>
    <n v="1"/>
    <m/>
    <s v="TRUCK"/>
    <s v="HAMBURG"/>
    <s v="1"/>
    <s v="29931/2015/1"/>
    <n v="52"/>
    <s v="SS16"/>
    <s v="WINK ACCESSORIES B.V"/>
    <s v="CONSOLIDATION"/>
    <m/>
    <n v="1"/>
    <n v="209"/>
    <m/>
    <m/>
    <m/>
    <x v="3"/>
    <n v="23600"/>
    <n v="7.95"/>
    <x v="0"/>
    <n v="6"/>
    <n v="2"/>
    <x v="2"/>
    <s v="LCL"/>
  </r>
  <r>
    <s v="2016-01-07"/>
    <s v="2016-02-12"/>
    <s v="2016-02-19"/>
    <s v="2016-02-19"/>
    <n v="36"/>
    <n v="43"/>
    <s v="SHANGHAI"/>
    <s v="FOB"/>
    <x v="0"/>
    <n v="1"/>
    <m/>
    <s v="TRUCK"/>
    <s v="HAMBURG"/>
    <s v="1"/>
    <s v="30070/2015/1"/>
    <n v="52"/>
    <s v="SS16"/>
    <s v="FUJIAN ONETOUCH BUSINESS SERVICE CO."/>
    <s v="CONSOLIDATION"/>
    <m/>
    <n v="1"/>
    <n v="263"/>
    <m/>
    <m/>
    <m/>
    <x v="3"/>
    <n v="5458"/>
    <n v="5.09"/>
    <x v="0"/>
    <n v="4"/>
    <n v="2"/>
    <x v="2"/>
    <s v="LCL"/>
  </r>
  <r>
    <s v="2016-01-08"/>
    <s v="2016-02-22"/>
    <s v="2016-02-26"/>
    <s v="2016-02-26"/>
    <n v="45"/>
    <n v="49"/>
    <s v="CHITTAGONG"/>
    <s v="FOB"/>
    <x v="0"/>
    <n v="0"/>
    <s v="CPSU1818503"/>
    <s v="RAILWAY"/>
    <s v="GDAŃSK"/>
    <s v="1"/>
    <s v="61828/SS16/2"/>
    <n v="52"/>
    <s v="SS16"/>
    <s v="FASHION WEAR INT'L (AGENT)"/>
    <s v="FCL"/>
    <m/>
    <n v="1"/>
    <n v="1075"/>
    <n v="1"/>
    <n v="0"/>
    <n v="0"/>
    <x v="1"/>
    <n v="21521"/>
    <n v="14.54"/>
    <x v="1"/>
    <n v="10"/>
    <n v="4"/>
    <x v="2"/>
    <s v="LCL"/>
  </r>
  <r>
    <s v="2016-01-11"/>
    <s v="2016-02-06"/>
    <s v="2016-02-12"/>
    <s v="2016-02-12"/>
    <n v="26"/>
    <n v="32"/>
    <s v="MUMBAI"/>
    <s v="FOB"/>
    <x v="0"/>
    <n v="1"/>
    <s v="LCL"/>
    <s v="TRUCK"/>
    <s v="HAMBURG"/>
    <s v="1"/>
    <s v="20991/2015/11"/>
    <n v="54"/>
    <s v="SS16"/>
    <s v="SANGOTRA FASHIONS"/>
    <s v="LCL"/>
    <m/>
    <n v="1"/>
    <n v="208"/>
    <n v="0"/>
    <n v="0"/>
    <n v="0"/>
    <x v="3"/>
    <n v="4000"/>
    <n v="6.24"/>
    <x v="2"/>
    <n v="4"/>
    <n v="2"/>
    <x v="2"/>
    <s v="LCL"/>
  </r>
  <r>
    <s v="2016-01-11"/>
    <s v="2016-02-27"/>
    <s v="2016-03-02"/>
    <s v="2016-03-02"/>
    <n v="47"/>
    <n v="51"/>
    <s v="NINGBO"/>
    <s v="FOB"/>
    <x v="0"/>
    <n v="0"/>
    <s v="MSKU3440328"/>
    <s v="TRUCK"/>
    <s v="GDAŃSK"/>
    <s v="1"/>
    <s v="29754/2015/6"/>
    <n v="51"/>
    <s v="SS16"/>
    <s v="BOK CO., LTD."/>
    <s v="FCL"/>
    <m/>
    <n v="1"/>
    <n v="706"/>
    <n v="1"/>
    <n v="0"/>
    <n v="0"/>
    <x v="1"/>
    <n v="5798"/>
    <n v="26.39"/>
    <x v="0"/>
    <n v="18"/>
    <n v="8"/>
    <x v="1"/>
    <s v="LCL"/>
  </r>
  <r>
    <s v="2016-01-11"/>
    <s v="2016-02-27"/>
    <s v="2016-03-02"/>
    <s v="2016-03-02"/>
    <n v="47"/>
    <n v="51"/>
    <s v="XIAMEN"/>
    <s v="FOB"/>
    <x v="0"/>
    <n v="0"/>
    <s v="MRKU6866547"/>
    <s v="TRUCK"/>
    <s v="GDAŃSK"/>
    <s v="1"/>
    <s v="24550/2015/2"/>
    <n v="54"/>
    <s v="SS16"/>
    <s v="XIAMEN JINMAO LOGIST"/>
    <s v="FCL"/>
    <m/>
    <n v="1"/>
    <n v="1060"/>
    <n v="1"/>
    <n v="0"/>
    <n v="0"/>
    <x v="1"/>
    <n v="26612"/>
    <n v="23.05"/>
    <x v="0"/>
    <n v="16"/>
    <n v="7"/>
    <x v="1"/>
    <s v="LCL"/>
  </r>
  <r>
    <s v="2016-01-13"/>
    <s v="2016-01-16"/>
    <s v="2016-01-22"/>
    <s v="2016-01-22"/>
    <n v="3"/>
    <n v="9"/>
    <s v="ŁÓDŹ"/>
    <s v="DDU"/>
    <x v="2"/>
    <n v="1"/>
    <s v="AIR"/>
    <s v="TRUCK"/>
    <s v="WARSZAWA"/>
    <s v="1"/>
    <s v="25868/2015/3"/>
    <n v="54"/>
    <s v="SS16"/>
    <s v="SRI LAKSHMI FABRICS"/>
    <s v="AIR"/>
    <n v="1"/>
    <m/>
    <n v="210"/>
    <n v="0"/>
    <n v="0"/>
    <n v="0"/>
    <x v="3"/>
    <n v="4637"/>
    <m/>
    <x v="2"/>
    <n v="0"/>
    <n v="0"/>
    <x v="2"/>
    <s v="LCL"/>
  </r>
  <r>
    <s v="2016-01-13"/>
    <s v="2016-02-11"/>
    <s v="2016-02-16"/>
    <s v="2016-02-16"/>
    <n v="29"/>
    <n v="34"/>
    <s v="YANTIAN"/>
    <s v="FOB"/>
    <x v="0"/>
    <n v="0"/>
    <s v="MSKU6581546"/>
    <s v="RAILWAY"/>
    <s v="GDAŃSK"/>
    <s v="1"/>
    <s v="32380/2015/5"/>
    <n v="51"/>
    <s v="SS16"/>
    <s v="BEEKO"/>
    <s v="FCL"/>
    <m/>
    <n v="1"/>
    <n v="1103"/>
    <n v="0"/>
    <n v="1"/>
    <n v="0"/>
    <x v="2"/>
    <n v="13138"/>
    <n v="46.91"/>
    <x v="0"/>
    <n v="33"/>
    <n v="14"/>
    <x v="0"/>
    <s v="LCL"/>
  </r>
  <r>
    <s v="2016-01-13"/>
    <s v="2016-02-11"/>
    <s v="2016-02-18"/>
    <s v="2016-02-18"/>
    <n v="29"/>
    <n v="36"/>
    <s v="SHENZHEN"/>
    <s v="FOB"/>
    <x v="0"/>
    <n v="0"/>
    <s v="MSKU7367539"/>
    <s v="RAILWAY"/>
    <s v="GDAŃSK"/>
    <s v="1"/>
    <s v="35144/2015/4"/>
    <n v="51"/>
    <s v="SS16"/>
    <s v="HANGZHOU JASON TRAD"/>
    <s v="FCL"/>
    <m/>
    <n v="1"/>
    <n v="794"/>
    <n v="1"/>
    <n v="0"/>
    <n v="0"/>
    <x v="1"/>
    <n v="6130"/>
    <n v="20.79"/>
    <x v="0"/>
    <n v="15"/>
    <n v="6"/>
    <x v="1"/>
    <s v="LCL"/>
  </r>
  <r>
    <s v="2016-01-14"/>
    <s v="2016-01-17"/>
    <s v="2016-01-26"/>
    <s v="2016-01-26"/>
    <n v="3"/>
    <n v="12"/>
    <s v="ŁÓDŹ"/>
    <s v="DDU"/>
    <x v="2"/>
    <n v="1"/>
    <s v="AIR"/>
    <s v="TRUCK"/>
    <s v="WARSZAWA"/>
    <s v="1"/>
    <s v="25868/2015/1"/>
    <n v="54"/>
    <s v="SS16"/>
    <s v="SRI LAKSHMI FABRICS"/>
    <s v="AIR"/>
    <n v="1"/>
    <m/>
    <n v="377"/>
    <n v="0"/>
    <n v="0"/>
    <n v="0"/>
    <x v="3"/>
    <n v="7556"/>
    <n v="4.2"/>
    <x v="2"/>
    <n v="3"/>
    <n v="1"/>
    <x v="2"/>
    <s v="LCL"/>
  </r>
  <r>
    <s v="2016-01-15"/>
    <s v="2016-01-18"/>
    <s v="2016-01-25"/>
    <s v="2016-01-25"/>
    <n v="3"/>
    <n v="10"/>
    <s v="ŁÓDŹ"/>
    <s v="DDU"/>
    <x v="2"/>
    <n v="1"/>
    <s v="AIR"/>
    <s v="TRUCK"/>
    <s v="FRANKFURT"/>
    <s v="1"/>
    <s v="21046/2015/13"/>
    <n v="54"/>
    <s v="SS16"/>
    <s v="NINGBO MIAORUI"/>
    <s v="AIR"/>
    <n v="1"/>
    <m/>
    <n v="497"/>
    <n v="0"/>
    <n v="0"/>
    <n v="0"/>
    <x v="3"/>
    <n v="8554"/>
    <n v="15.67"/>
    <x v="0"/>
    <n v="11"/>
    <n v="5"/>
    <x v="2"/>
    <s v="LCL"/>
  </r>
  <r>
    <s v="2016-01-15"/>
    <s v="2016-01-26"/>
    <s v="2016-02-01"/>
    <s v="2016-02-01"/>
    <n v="11"/>
    <n v="17"/>
    <s v="ŁÓDŹ"/>
    <s v="DDU"/>
    <x v="4"/>
    <n v="0"/>
    <s v="GVDU5069335"/>
    <s v="RAILWAY"/>
    <s v="MAŁASZEWICZE"/>
    <s v="1"/>
    <s v="25636/2015/1"/>
    <n v="54"/>
    <s v="SS16"/>
    <s v="NINGBO YINZHOU VANDK"/>
    <s v="FCL"/>
    <m/>
    <n v="1"/>
    <n v="1073"/>
    <n v="0"/>
    <n v="1"/>
    <n v="0"/>
    <x v="2"/>
    <n v="17052"/>
    <m/>
    <x v="0"/>
    <n v="0"/>
    <n v="0"/>
    <x v="2"/>
    <s v="LCL"/>
  </r>
  <r>
    <s v="2016-01-15"/>
    <s v="2016-02-22"/>
    <s v="2016-02-25"/>
    <s v="2016-02-25"/>
    <n v="38"/>
    <n v="41"/>
    <s v="SHANGHAI"/>
    <s v="FOB"/>
    <x v="0"/>
    <n v="0"/>
    <s v="CAIU8484177"/>
    <s v="RAILWAY"/>
    <s v="GDAŃSK"/>
    <s v="1"/>
    <s v="22034/2015/2"/>
    <n v="54"/>
    <s v="SS16"/>
    <s v="ZHUJI YUANJIN"/>
    <s v="FCL"/>
    <m/>
    <n v="1"/>
    <n v="3711"/>
    <n v="0"/>
    <n v="0"/>
    <n v="1"/>
    <x v="0"/>
    <n v="70865"/>
    <n v="58.18"/>
    <x v="0"/>
    <n v="41"/>
    <n v="17"/>
    <x v="0"/>
    <s v="20"/>
  </r>
  <r>
    <s v="2016-01-15"/>
    <s v="2016-02-22"/>
    <s v="2016-02-29"/>
    <s v="2016-02-29"/>
    <n v="38"/>
    <n v="45"/>
    <s v="SHANGHAI"/>
    <s v="FOB"/>
    <x v="0"/>
    <n v="1"/>
    <s v="LCL"/>
    <s v="TRUCK"/>
    <s v="GDAŃSK"/>
    <s v="1"/>
    <s v="21817/2015/2"/>
    <n v="52"/>
    <s v="SS16"/>
    <s v="SHANGHAI QUEENSHOW"/>
    <s v="LCL"/>
    <m/>
    <n v="1"/>
    <n v="32"/>
    <n v="0"/>
    <n v="0"/>
    <n v="0"/>
    <x v="3"/>
    <n v="2080"/>
    <n v="2.5"/>
    <x v="0"/>
    <n v="2"/>
    <n v="1"/>
    <x v="2"/>
    <s v="LCL"/>
  </r>
  <r>
    <s v="2016-01-15"/>
    <s v="2016-02-22"/>
    <s v="2016-02-29"/>
    <s v="2016-02-29"/>
    <n v="38"/>
    <n v="45"/>
    <s v="SHANGHAI"/>
    <s v="FOB"/>
    <x v="0"/>
    <n v="1"/>
    <s v="LCL"/>
    <s v="TRUCK"/>
    <s v="GDAŃSK"/>
    <s v="1"/>
    <s v="23568/2015/3"/>
    <n v="52"/>
    <s v="SS16"/>
    <s v="BRIGHT SHOW INT.LTD"/>
    <s v="LCL"/>
    <m/>
    <n v="1"/>
    <n v="516"/>
    <n v="0"/>
    <n v="0"/>
    <n v="0"/>
    <x v="3"/>
    <n v="6380"/>
    <n v="12.73"/>
    <x v="0"/>
    <n v="9"/>
    <n v="4"/>
    <x v="2"/>
    <s v="LCL"/>
  </r>
  <r>
    <s v="2016-01-16"/>
    <s v="2016-01-20"/>
    <s v="2016-01-21"/>
    <s v="2016-01-21"/>
    <n v="4"/>
    <n v="5"/>
    <s v="ŁÓDŹ"/>
    <s v="DDU"/>
    <x v="2"/>
    <n v="1"/>
    <s v="AIR"/>
    <s v="TRUCK"/>
    <s v="FRANKFURT"/>
    <s v="1"/>
    <s v="20467/2015/19"/>
    <n v="54"/>
    <s v="SS16"/>
    <s v="INNOVATION DESIGN (AGENT)"/>
    <s v="AIR"/>
    <n v="1"/>
    <m/>
    <n v="197"/>
    <n v="0"/>
    <n v="0"/>
    <n v="0"/>
    <x v="3"/>
    <n v="2613"/>
    <n v="4.42"/>
    <x v="1"/>
    <n v="3"/>
    <n v="1"/>
    <x v="2"/>
    <s v="LCL"/>
  </r>
  <r>
    <s v="2016-01-16"/>
    <s v="2016-01-25"/>
    <s v="2016-01-26"/>
    <s v="2016-01-26"/>
    <n v="9"/>
    <n v="10"/>
    <s v="ISTANBUL"/>
    <s v="FCA"/>
    <x v="3"/>
    <n v="1"/>
    <s v="TRUCK"/>
    <s v="TRUCK"/>
    <s v="ŁÓDŹ"/>
    <s v="1"/>
    <s v="21779/2015/3"/>
    <n v="54"/>
    <s v="SS16"/>
    <s v="FATIH TEKSTIL SANAYI"/>
    <s v="LCL"/>
    <m/>
    <n v="1"/>
    <n v="47"/>
    <n v="0"/>
    <n v="0"/>
    <n v="0"/>
    <x v="3"/>
    <n v="6610"/>
    <n v="3.39"/>
    <x v="5"/>
    <n v="2"/>
    <n v="1"/>
    <x v="2"/>
    <s v="LCL"/>
  </r>
  <r>
    <s v="2016-01-17"/>
    <s v="2016-01-21"/>
    <s v="2016-01-25"/>
    <s v="2016-01-25"/>
    <n v="4"/>
    <n v="8"/>
    <s v="ŁÓDŹ"/>
    <s v="DDU"/>
    <x v="2"/>
    <n v="1"/>
    <s v="AIR"/>
    <s v="TRUCK"/>
    <s v="WARSZAWA"/>
    <s v="1"/>
    <s v="20214/2015/7"/>
    <n v="54"/>
    <s v="SS16"/>
    <s v="LICHEE APPAREL (AGENT)"/>
    <s v="AIR"/>
    <n v="1"/>
    <m/>
    <n v="491"/>
    <n v="0"/>
    <n v="0"/>
    <n v="0"/>
    <x v="3"/>
    <n v="7969"/>
    <m/>
    <x v="2"/>
    <n v="0"/>
    <n v="0"/>
    <x v="2"/>
    <s v="LCL"/>
  </r>
  <r>
    <s v="2016-01-18"/>
    <s v="2016-02-18"/>
    <s v="2016-02-24"/>
    <s v="2016-02-24"/>
    <n v="31"/>
    <n v="37"/>
    <s v="NINGBO"/>
    <s v="FOB"/>
    <x v="0"/>
    <n v="0"/>
    <s v="PONU1901930"/>
    <s v="RAILWAY"/>
    <s v="GDAŃSK"/>
    <s v="1"/>
    <s v="21046/2015/14"/>
    <n v="54"/>
    <s v="SS16"/>
    <s v="NINGBO MIAORUI"/>
    <s v="FCL"/>
    <m/>
    <n v="1"/>
    <n v="2052"/>
    <n v="0"/>
    <n v="1"/>
    <n v="0"/>
    <x v="2"/>
    <n v="37047"/>
    <n v="52.06"/>
    <x v="0"/>
    <n v="36"/>
    <n v="16"/>
    <x v="0"/>
    <s v="20"/>
  </r>
  <r>
    <s v="2016-01-18"/>
    <s v="2016-02-29"/>
    <s v="2016-03-03"/>
    <s v="2016-03-03"/>
    <n v="42"/>
    <n v="45"/>
    <s v="XIAMEN"/>
    <s v="FOB"/>
    <x v="0"/>
    <n v="0"/>
    <s v="TTNU5337029"/>
    <s v="TRUCK"/>
    <s v="GDAŃSK"/>
    <s v="1"/>
    <s v="61735/SS16/5"/>
    <n v="52"/>
    <s v="SS16"/>
    <s v="QUANZHOU CEREALS O&amp;F"/>
    <s v="FCL"/>
    <m/>
    <n v="1"/>
    <n v="1683"/>
    <n v="0"/>
    <n v="1"/>
    <n v="0"/>
    <x v="2"/>
    <n v="29538"/>
    <n v="43.86"/>
    <x v="0"/>
    <n v="31"/>
    <n v="13"/>
    <x v="0"/>
    <s v="LCL"/>
  </r>
  <r>
    <s v="2016-01-18"/>
    <s v="2016-02-29"/>
    <s v="2016-03-04"/>
    <s v="2016-03-04"/>
    <n v="42"/>
    <n v="46"/>
    <s v="XIAMEN"/>
    <s v="FOB"/>
    <x v="0"/>
    <n v="0"/>
    <s v="GATU4347168"/>
    <s v="TRUCK"/>
    <s v="GDAŃSK"/>
    <s v="1"/>
    <s v="28831/2015/3"/>
    <n v="51"/>
    <s v="SS16"/>
    <s v="XIAMEN BESTWAY"/>
    <s v="FCL"/>
    <m/>
    <n v="1"/>
    <n v="911"/>
    <n v="0"/>
    <n v="1"/>
    <n v="0"/>
    <x v="2"/>
    <n v="11656"/>
    <n v="48.22"/>
    <x v="0"/>
    <n v="34"/>
    <n v="14"/>
    <x v="0"/>
    <s v="LCL"/>
  </r>
  <r>
    <s v="2016-01-18"/>
    <s v="2016-02-29"/>
    <s v="2016-03-04"/>
    <s v="2016-03-04"/>
    <n v="42"/>
    <n v="46"/>
    <s v="XIAMEN"/>
    <s v="FOB"/>
    <x v="0"/>
    <n v="0"/>
    <s v="HLXU2394353"/>
    <s v="RAILWAY"/>
    <s v="GDAŃSK"/>
    <s v="1"/>
    <s v="29335/2015/1"/>
    <n v="54"/>
    <s v="SS16"/>
    <s v="FUJIAN GREEN GROUP"/>
    <s v="FCL"/>
    <m/>
    <n v="1"/>
    <n v="736"/>
    <n v="1"/>
    <n v="0"/>
    <n v="0"/>
    <x v="1"/>
    <n v="12529"/>
    <n v="20.83"/>
    <x v="0"/>
    <n v="15"/>
    <n v="6"/>
    <x v="1"/>
    <s v="LCL"/>
  </r>
  <r>
    <s v="2016-01-19"/>
    <s v="2016-02-12"/>
    <s v="2016-02-19"/>
    <s v="2016-02-19"/>
    <n v="24"/>
    <n v="31"/>
    <s v="MUMBAI"/>
    <s v="FOB"/>
    <x v="0"/>
    <n v="1"/>
    <s v="LCL"/>
    <s v="TRUCK"/>
    <s v="HAMBURG"/>
    <s v="1"/>
    <s v="21016/2015/3"/>
    <n v="52"/>
    <s v="SS16"/>
    <s v="KANAHIYA OVERSEAS PVT LTD"/>
    <s v="LCL"/>
    <m/>
    <n v="1"/>
    <n v="257"/>
    <n v="0"/>
    <n v="0"/>
    <n v="0"/>
    <x v="3"/>
    <n v="5607"/>
    <n v="1.18"/>
    <x v="2"/>
    <n v="1"/>
    <n v="0"/>
    <x v="2"/>
    <s v="LCL"/>
  </r>
  <r>
    <s v="2016-01-20"/>
    <s v="2016-01-21"/>
    <s v="2016-01-27"/>
    <s v="2016-01-27"/>
    <n v="1"/>
    <n v="7"/>
    <s v="ŁÓDŹ"/>
    <s v="DDU"/>
    <x v="2"/>
    <n v="1"/>
    <s v="AIR"/>
    <s v="TRUCK"/>
    <s v="WARSZAWA"/>
    <s v="1"/>
    <s v="21017/2015/3"/>
    <n v="54"/>
    <s v="SS16"/>
    <s v="SEER GLOBAL LTD."/>
    <s v="AIR"/>
    <n v="1"/>
    <m/>
    <n v="206"/>
    <n v="0"/>
    <n v="0"/>
    <n v="0"/>
    <x v="3"/>
    <n v="4208"/>
    <n v="6.36"/>
    <x v="2"/>
    <n v="4"/>
    <n v="2"/>
    <x v="2"/>
    <s v="LCL"/>
  </r>
  <r>
    <s v="2016-01-20"/>
    <s v="2016-02-18"/>
    <s v="2016-02-25"/>
    <s v="2016-02-25"/>
    <n v="29"/>
    <n v="36"/>
    <s v="YANTIAN"/>
    <s v="FOB"/>
    <x v="0"/>
    <n v="0"/>
    <s v="MRKU4682725"/>
    <s v="RAILWAY"/>
    <s v="GDAŃSK"/>
    <s v="1"/>
    <s v="62068/SS16/2"/>
    <n v="51"/>
    <s v="SS16"/>
    <s v="YONGXINGLONG CHILDRE"/>
    <s v="FCL"/>
    <m/>
    <n v="1"/>
    <n v="1284"/>
    <n v="0"/>
    <n v="1"/>
    <n v="0"/>
    <x v="2"/>
    <n v="12553"/>
    <n v="31.47"/>
    <x v="0"/>
    <n v="22"/>
    <n v="9"/>
    <x v="1"/>
    <s v="LCL"/>
  </r>
  <r>
    <s v="2016-01-20"/>
    <s v="2016-02-29"/>
    <s v="2016-03-04"/>
    <s v="2016-03-04"/>
    <n v="40"/>
    <n v="44"/>
    <s v="CHITTAGONG"/>
    <s v="FOB"/>
    <x v="0"/>
    <n v="1"/>
    <s v="CAXU8180392"/>
    <s v="RAILWAY"/>
    <s v="GDAŃSK"/>
    <s v="1"/>
    <s v="20376/2015/25"/>
    <n v="54"/>
    <s v="SS16"/>
    <s v="TRANSFIGURE CLOTHING (AGENT)"/>
    <s v="CONSOLIDATION"/>
    <m/>
    <n v="1"/>
    <n v="2385"/>
    <n v="0"/>
    <n v="0"/>
    <n v="1"/>
    <x v="0"/>
    <n v="46236"/>
    <n v="29.63"/>
    <x v="1"/>
    <n v="21"/>
    <n v="9"/>
    <x v="1"/>
    <s v="LCL"/>
  </r>
  <r>
    <s v="2016-01-20"/>
    <s v="2016-02-29"/>
    <s v="2016-03-04"/>
    <s v="2016-03-04"/>
    <n v="40"/>
    <n v="44"/>
    <s v="CHITTAGONG"/>
    <s v="FOB"/>
    <x v="0"/>
    <n v="1"/>
    <m/>
    <s v="RAILWAY"/>
    <s v="GDAŃSK"/>
    <s v="1"/>
    <s v="20376/2015/27"/>
    <n v="54"/>
    <s v="SS16"/>
    <s v="TRANSFIGURE CLOTHING (AGENT)"/>
    <s v="CONSOLIDATION"/>
    <m/>
    <n v="1"/>
    <n v="2965"/>
    <m/>
    <m/>
    <m/>
    <x v="3"/>
    <n v="54205"/>
    <n v="39.200000000000003"/>
    <x v="1"/>
    <n v="27"/>
    <n v="12"/>
    <x v="1"/>
    <s v="LCL"/>
  </r>
  <r>
    <s v="2016-01-20"/>
    <s v="2016-02-29"/>
    <s v="2016-03-04"/>
    <s v="2016-03-04"/>
    <n v="40"/>
    <n v="44"/>
    <s v="CHITTAGONG"/>
    <s v="FOB"/>
    <x v="0"/>
    <n v="1"/>
    <s v="GESU5591868"/>
    <s v="TRUCK"/>
    <s v="GDAŃSK"/>
    <s v="1"/>
    <s v="19692/2015/3"/>
    <n v="54"/>
    <s v="SS16"/>
    <s v="ZEMTEX EXPORT LTD"/>
    <s v="CONSOLIDATION"/>
    <m/>
    <n v="1"/>
    <n v="904"/>
    <n v="0"/>
    <n v="0"/>
    <n v="1"/>
    <x v="0"/>
    <n v="19479"/>
    <n v="19.38"/>
    <x v="1"/>
    <n v="14"/>
    <n v="6"/>
    <x v="2"/>
    <s v="LCL"/>
  </r>
  <r>
    <s v="2016-01-20"/>
    <s v="2016-02-29"/>
    <s v="2016-03-04"/>
    <s v="2016-03-04"/>
    <n v="40"/>
    <n v="44"/>
    <s v="CHITTAGONG"/>
    <s v="FOB"/>
    <x v="0"/>
    <n v="1"/>
    <m/>
    <s v="TRUCK"/>
    <s v="GDAŃSK"/>
    <s v="1"/>
    <s v="20376/2015/26"/>
    <n v="54"/>
    <s v="SS16"/>
    <s v="TRANSFIGURE CLOTHING (AGENT)"/>
    <s v="CONSOLIDATION"/>
    <m/>
    <n v="1"/>
    <n v="2172"/>
    <m/>
    <m/>
    <m/>
    <x v="3"/>
    <n v="37590"/>
    <n v="31.68"/>
    <x v="1"/>
    <n v="22"/>
    <n v="10"/>
    <x v="1"/>
    <s v="LCL"/>
  </r>
  <r>
    <s v="2016-01-20"/>
    <s v="2016-02-29"/>
    <s v="2016-03-04"/>
    <s v="2016-03-04"/>
    <n v="40"/>
    <n v="44"/>
    <s v="CHITTAGONG"/>
    <s v="FOB"/>
    <x v="0"/>
    <n v="1"/>
    <m/>
    <s v="TRUCK"/>
    <s v="GDAŃSK"/>
    <s v="1"/>
    <s v="25648/2015/5"/>
    <n v="54"/>
    <s v="SS16"/>
    <s v="ASROTEX"/>
    <s v="CONSOLIDATION"/>
    <m/>
    <n v="1"/>
    <n v="198"/>
    <m/>
    <m/>
    <m/>
    <x v="3"/>
    <n v="3502"/>
    <n v="3.59"/>
    <x v="1"/>
    <n v="3"/>
    <n v="1"/>
    <x v="2"/>
    <s v="LCL"/>
  </r>
  <r>
    <s v="2016-01-21"/>
    <s v="2016-02-27"/>
    <s v="2016-03-01"/>
    <s v="2016-03-01"/>
    <n v="37"/>
    <n v="40"/>
    <s v="FUZHOU"/>
    <s v="FOB"/>
    <x v="0"/>
    <n v="0"/>
    <s v="PONU1943935"/>
    <s v="RAILWAY"/>
    <s v="GDAŃSK"/>
    <s v="1"/>
    <s v="28831/2015/4"/>
    <n v="51"/>
    <s v="SS16"/>
    <s v="XIAMEN BESTWAY"/>
    <s v="FCL"/>
    <m/>
    <n v="1"/>
    <n v="2081"/>
    <n v="0"/>
    <n v="1"/>
    <n v="0"/>
    <x v="2"/>
    <n v="23372"/>
    <n v="49.23"/>
    <x v="0"/>
    <n v="34"/>
    <n v="15"/>
    <x v="0"/>
    <s v="20"/>
  </r>
  <r>
    <s v="2016-01-22"/>
    <s v="2016-01-29"/>
    <s v="2016-01-29"/>
    <s v="2016-01-29"/>
    <n v="7"/>
    <n v="7"/>
    <s v="ISTANBUL"/>
    <s v="FCA"/>
    <x v="3"/>
    <n v="1"/>
    <m/>
    <s v="TRUCK"/>
    <s v="ŁÓDŹ"/>
    <s v="1"/>
    <s v="21779/2015/2"/>
    <n v="54"/>
    <s v="SS16"/>
    <s v="FATIH TEKSTIL SANAYI"/>
    <s v="LCL"/>
    <m/>
    <n v="1"/>
    <n v="210"/>
    <n v="0"/>
    <n v="0"/>
    <n v="0"/>
    <x v="3"/>
    <n v="26458"/>
    <n v="15.12"/>
    <x v="5"/>
    <n v="11"/>
    <n v="5"/>
    <x v="2"/>
    <s v="LCL"/>
  </r>
  <r>
    <s v="2016-01-22"/>
    <s v="2016-02-17"/>
    <s v="2016-02-23"/>
    <s v="2016-02-23"/>
    <n v="26"/>
    <n v="32"/>
    <s v="ŁÓDŹ"/>
    <s v="DDU"/>
    <x v="0"/>
    <n v="0"/>
    <s v="BEAU2361782"/>
    <s v="TRUCK"/>
    <s v="HAMBURG"/>
    <s v="1"/>
    <s v="20214/2015/3"/>
    <n v="54"/>
    <s v="SS16"/>
    <s v="LICHEE APPAREL (AGENT)"/>
    <s v="FCL"/>
    <m/>
    <n v="1"/>
    <n v="1622"/>
    <n v="1"/>
    <n v="0"/>
    <n v="0"/>
    <x v="1"/>
    <n v="28059"/>
    <n v="30.32"/>
    <x v="2"/>
    <n v="21"/>
    <n v="9"/>
    <x v="1"/>
    <s v="LCL"/>
  </r>
  <r>
    <s v="2016-01-22"/>
    <s v="2016-02-23"/>
    <s v="2016-02-29"/>
    <s v="2016-02-29"/>
    <n v="32"/>
    <n v="38"/>
    <s v="NINGBO"/>
    <s v="FOB"/>
    <x v="0"/>
    <n v="1"/>
    <s v="NYKU3445283"/>
    <s v="TRUCK"/>
    <s v="HAMBURG"/>
    <s v="1"/>
    <s v="20632/2015/3"/>
    <n v="54"/>
    <s v="SS16"/>
    <s v="NINGBO JAGOO TRADING"/>
    <s v="CONSOLIDATION"/>
    <m/>
    <n v="1"/>
    <n v="290"/>
    <n v="1"/>
    <n v="0"/>
    <n v="0"/>
    <x v="1"/>
    <n v="5448"/>
    <n v="8.9600000000000009"/>
    <x v="0"/>
    <n v="6"/>
    <n v="3"/>
    <x v="2"/>
    <s v="LCL"/>
  </r>
  <r>
    <s v="2016-01-22"/>
    <s v="2016-02-23"/>
    <s v="2016-02-29"/>
    <s v="2016-02-29"/>
    <n v="32"/>
    <n v="38"/>
    <s v="NINGBO"/>
    <s v="FOB"/>
    <x v="0"/>
    <n v="1"/>
    <m/>
    <s v="TRUCK"/>
    <s v="HAMBURG"/>
    <s v="1"/>
    <s v="26514/2015/3"/>
    <n v="52"/>
    <s v="SS16"/>
    <s v="NINGBO HAITIAN"/>
    <s v="CONSOLIDATION"/>
    <m/>
    <n v="1"/>
    <n v="34"/>
    <m/>
    <m/>
    <m/>
    <x v="3"/>
    <n v="8541"/>
    <n v="2.06"/>
    <x v="0"/>
    <n v="1"/>
    <n v="1"/>
    <x v="2"/>
    <s v="LCL"/>
  </r>
  <r>
    <s v="2016-01-22"/>
    <s v="2016-02-29"/>
    <s v="2016-03-03"/>
    <s v="2016-03-03"/>
    <n v="38"/>
    <n v="41"/>
    <s v="SHANGHAI"/>
    <s v="FOB"/>
    <x v="0"/>
    <n v="0"/>
    <s v="HLXU5204858"/>
    <s v="TRUCK"/>
    <s v="GDAŃSK"/>
    <s v="1"/>
    <s v="30271/2015/1"/>
    <n v="54"/>
    <s v="SS16"/>
    <s v="JOC GREAT WALL CORP."/>
    <s v="FCL"/>
    <m/>
    <n v="1"/>
    <n v="842"/>
    <n v="0"/>
    <n v="1"/>
    <n v="0"/>
    <x v="2"/>
    <n v="59825"/>
    <n v="36.82"/>
    <x v="0"/>
    <n v="26"/>
    <n v="11"/>
    <x v="1"/>
    <s v="LCL"/>
  </r>
  <r>
    <s v="2016-01-22"/>
    <s v="2016-02-29"/>
    <s v="2016-03-03"/>
    <s v="2016-03-03"/>
    <n v="38"/>
    <n v="41"/>
    <s v="SHANGHAI"/>
    <s v="FOB"/>
    <x v="0"/>
    <n v="0"/>
    <s v="HLXU1308026,TCLU9500263"/>
    <s v="TRUCK"/>
    <s v="GDAŃSK"/>
    <s v="1"/>
    <s v="21822/2015/3"/>
    <n v="52"/>
    <s v="SS16"/>
    <s v="ZHENJIANG S&amp;C"/>
    <s v="FCL"/>
    <m/>
    <n v="1"/>
    <n v="2811"/>
    <n v="1"/>
    <n v="0"/>
    <n v="1"/>
    <x v="1"/>
    <n v="47095"/>
    <n v="54.8"/>
    <x v="0"/>
    <n v="38"/>
    <n v="16"/>
    <x v="0"/>
    <s v="20"/>
  </r>
  <r>
    <s v="2016-01-22"/>
    <s v="2016-02-29"/>
    <s v="2016-03-03"/>
    <s v="2016-03-03"/>
    <n v="38"/>
    <n v="41"/>
    <s v="SHANGHAI"/>
    <s v="FOB"/>
    <x v="0"/>
    <n v="1"/>
    <s v="TCLU9500263"/>
    <s v="TRUCK"/>
    <s v="GDAŃSK"/>
    <s v="1"/>
    <s v="19960/2015/4"/>
    <n v="54"/>
    <s v="SS16"/>
    <s v="SUMEC TEXTILE"/>
    <s v="CONSOLIDATION"/>
    <m/>
    <n v="1"/>
    <n v="509"/>
    <n v="0"/>
    <n v="0"/>
    <n v="1"/>
    <x v="0"/>
    <n v="5089"/>
    <n v="11.39"/>
    <x v="0"/>
    <n v="8"/>
    <n v="3"/>
    <x v="2"/>
    <s v="LCL"/>
  </r>
  <r>
    <s v="2016-01-22"/>
    <s v="2016-02-29"/>
    <s v="2016-03-03"/>
    <s v="2016-03-03"/>
    <n v="38"/>
    <n v="41"/>
    <s v="SHANGHAI"/>
    <s v="FOB"/>
    <x v="0"/>
    <n v="1"/>
    <m/>
    <s v="TRUCK"/>
    <s v="GDAŃSK"/>
    <s v="1"/>
    <s v="61545/SS16/2"/>
    <n v="52"/>
    <s v="SS16"/>
    <s v="EUMETEX COMPANY"/>
    <s v="CONSOLIDATION"/>
    <m/>
    <n v="1"/>
    <n v="2016"/>
    <m/>
    <m/>
    <m/>
    <x v="3"/>
    <n v="33558"/>
    <n v="33.42"/>
    <x v="0"/>
    <n v="23"/>
    <n v="10"/>
    <x v="1"/>
    <s v="LCL"/>
  </r>
  <r>
    <s v="2016-01-22"/>
    <s v="2016-03-01"/>
    <s v="2016-03-07"/>
    <s v="2016-03-07"/>
    <n v="39"/>
    <n v="45"/>
    <s v="SHANGHAI"/>
    <s v="FOB"/>
    <x v="0"/>
    <n v="0"/>
    <s v="HLXU4380805,HLXU5299468"/>
    <s v="RAILWAY"/>
    <s v="GDAŃSK"/>
    <s v="1"/>
    <s v="62805/SS16/2"/>
    <n v="52"/>
    <s v="SS16"/>
    <s v="SUZHOU QINJIAN I/E"/>
    <s v="FCL"/>
    <m/>
    <n v="1"/>
    <n v="5048"/>
    <n v="0"/>
    <n v="2"/>
    <n v="0"/>
    <x v="3"/>
    <n v="99622"/>
    <n v="100.13"/>
    <x v="0"/>
    <n v="70"/>
    <n v="30"/>
    <x v="5"/>
    <s v="40"/>
  </r>
  <r>
    <m/>
    <m/>
    <m/>
    <m/>
    <m/>
    <m/>
    <m/>
    <m/>
    <x v="1"/>
    <m/>
    <m/>
    <m/>
    <m/>
    <m/>
    <m/>
    <m/>
    <m/>
    <m/>
    <m/>
    <m/>
    <m/>
    <m/>
    <m/>
    <m/>
    <m/>
    <x v="3"/>
    <m/>
    <m/>
    <x v="0"/>
    <m/>
    <m/>
    <x v="6"/>
    <m/>
  </r>
  <r>
    <s v="2016-01-23"/>
    <s v="2016-01-24"/>
    <s v="2016-02-03"/>
    <s v="2016-02-03"/>
    <n v="1"/>
    <n v="11"/>
    <s v="ŁÓDŹ"/>
    <s v="DDU"/>
    <x v="2"/>
    <n v="1"/>
    <s v="AIR"/>
    <s v="TRUCK"/>
    <s v="FRANKFURT"/>
    <s v="1"/>
    <s v="20231/2015/13"/>
    <n v="54"/>
    <s v="SS16"/>
    <s v="SHUDDHO MODEHAUS (AGENT)"/>
    <s v="AIR"/>
    <n v="1"/>
    <m/>
    <n v="1295"/>
    <n v="0"/>
    <n v="0"/>
    <n v="0"/>
    <x v="3"/>
    <n v="17715"/>
    <n v="33.409999999999997"/>
    <x v="1"/>
    <n v="23"/>
    <n v="10"/>
    <x v="1"/>
    <s v="LCL"/>
  </r>
  <r>
    <s v="2016-01-23"/>
    <s v="2016-01-24"/>
    <s v="2016-02-12"/>
    <s v="2016-02-12"/>
    <n v="1"/>
    <n v="20"/>
    <s v="ŁÓDŹ"/>
    <s v="DDU"/>
    <x v="2"/>
    <n v="1"/>
    <s v="AIR"/>
    <s v="TRUCK"/>
    <s v="FRANKFURT"/>
    <s v="1"/>
    <s v="20231/2015/15"/>
    <n v="54"/>
    <s v="SS16"/>
    <s v="SHUDDHO MODEHAUS (AGENT)"/>
    <s v="AIR"/>
    <n v="1"/>
    <m/>
    <n v="1273"/>
    <n v="0"/>
    <n v="0"/>
    <n v="0"/>
    <x v="3"/>
    <n v="20344"/>
    <n v="29.55"/>
    <x v="1"/>
    <n v="21"/>
    <n v="9"/>
    <x v="1"/>
    <s v="LCL"/>
  </r>
  <r>
    <s v="2016-01-23"/>
    <s v="2016-02-04"/>
    <s v="2016-02-09"/>
    <s v="2016-02-09"/>
    <n v="12"/>
    <n v="17"/>
    <s v="ŁÓDŹ"/>
    <s v="DDU"/>
    <x v="2"/>
    <n v="1"/>
    <s v="AIR"/>
    <s v="TRUCK"/>
    <s v="FRANKFURT"/>
    <s v="1"/>
    <s v="20467/2015/20"/>
    <n v="54"/>
    <s v="SS16"/>
    <s v="INNOVATION DESIGN (AGENT)"/>
    <s v="AIR"/>
    <n v="1"/>
    <m/>
    <n v="862"/>
    <n v="0"/>
    <n v="0"/>
    <n v="0"/>
    <x v="3"/>
    <n v="14054"/>
    <n v="19.989999999999998"/>
    <x v="1"/>
    <n v="14"/>
    <n v="6"/>
    <x v="2"/>
    <s v="LCL"/>
  </r>
  <r>
    <s v="2016-01-23"/>
    <s v="2016-02-27"/>
    <s v="2016-03-01"/>
    <s v="2016-03-01"/>
    <n v="35"/>
    <n v="38"/>
    <s v="CHITTAGONG"/>
    <s v="FOB"/>
    <x v="0"/>
    <n v="1"/>
    <s v="MRKU2154708"/>
    <s v="TRUCK"/>
    <s v="GDAŃSK"/>
    <s v="1"/>
    <s v="20370/2015/6"/>
    <n v="54"/>
    <s v="SS16"/>
    <s v="SAILOR MOON CLOTHING LTD (AGENT)"/>
    <s v="CONSOLIDATION"/>
    <m/>
    <n v="1"/>
    <n v="2747"/>
    <n v="0"/>
    <n v="0"/>
    <n v="1"/>
    <x v="0"/>
    <n v="38960"/>
    <n v="49.13"/>
    <x v="1"/>
    <n v="34"/>
    <n v="15"/>
    <x v="0"/>
    <s v="20"/>
  </r>
  <r>
    <s v="2016-01-23"/>
    <s v="2016-02-27"/>
    <s v="2016-03-01"/>
    <s v="2016-03-01"/>
    <n v="35"/>
    <n v="38"/>
    <s v="CHITTAGONG"/>
    <s v="FOB"/>
    <x v="0"/>
    <n v="1"/>
    <m/>
    <s v="TRUCK"/>
    <s v="GDAŃSK"/>
    <s v="1"/>
    <s v="20376/2015/28"/>
    <n v="54"/>
    <s v="SS16"/>
    <s v="TRANSFIGURE CLOTHING (AGENT)"/>
    <s v="CONSOLIDATION"/>
    <m/>
    <n v="1"/>
    <n v="1520"/>
    <m/>
    <m/>
    <m/>
    <x v="3"/>
    <n v="25736"/>
    <n v="20.22"/>
    <x v="1"/>
    <n v="14"/>
    <n v="6"/>
    <x v="2"/>
    <s v="LCL"/>
  </r>
  <r>
    <s v="2016-01-23"/>
    <s v="2016-02-27"/>
    <s v="2016-03-02"/>
    <s v="2016-03-02"/>
    <n v="35"/>
    <n v="39"/>
    <s v="CHITTAGONG"/>
    <s v="FOB"/>
    <x v="0"/>
    <n v="1"/>
    <s v="MRKU2206798"/>
    <s v="RAILWAY"/>
    <s v="GDAŃSK"/>
    <s v="1"/>
    <s v="20216/2015/17"/>
    <n v="54"/>
    <s v="SS16"/>
    <s v="FAIR TRADE INT'L (AGENT)"/>
    <s v="CONSOLIDATION"/>
    <m/>
    <n v="1"/>
    <n v="1324"/>
    <n v="0"/>
    <n v="0"/>
    <n v="1"/>
    <x v="0"/>
    <n v="20510"/>
    <n v="24.51"/>
    <x v="1"/>
    <n v="17"/>
    <n v="7"/>
    <x v="1"/>
    <s v="LCL"/>
  </r>
  <r>
    <s v="2016-01-23"/>
    <s v="2016-02-27"/>
    <s v="2016-03-02"/>
    <s v="2016-03-02"/>
    <n v="35"/>
    <n v="39"/>
    <s v="CHITTAGONG"/>
    <s v="FOB"/>
    <x v="0"/>
    <n v="1"/>
    <m/>
    <s v="RAILWAY"/>
    <s v="GDAŃSK"/>
    <s v="1"/>
    <s v="20376/2015/29"/>
    <n v="54"/>
    <s v="SS16"/>
    <s v="TRANSFIGURE CLOTHING (AGENT)"/>
    <s v="CONSOLIDATION"/>
    <m/>
    <n v="1"/>
    <n v="2484"/>
    <m/>
    <m/>
    <m/>
    <x v="3"/>
    <n v="44554"/>
    <n v="40.86"/>
    <x v="1"/>
    <n v="29"/>
    <n v="12"/>
    <x v="0"/>
    <s v="LCL"/>
  </r>
  <r>
    <s v="2016-01-23"/>
    <s v="2016-02-27"/>
    <s v="2016-03-02"/>
    <s v="2016-03-02"/>
    <n v="35"/>
    <n v="39"/>
    <s v="CHITTAGONG"/>
    <s v="FOB"/>
    <x v="0"/>
    <n v="1"/>
    <s v="MRKU2283011"/>
    <s v="RAILWAY"/>
    <s v="GDAŃSK"/>
    <s v="1"/>
    <s v="20216/2015/16"/>
    <n v="54"/>
    <s v="SS16"/>
    <s v="FAIR TRADE INT'L (AGENT)"/>
    <s v="CONSOLIDATION"/>
    <m/>
    <n v="1"/>
    <n v="2217"/>
    <n v="0"/>
    <n v="0"/>
    <n v="1"/>
    <x v="0"/>
    <n v="37590"/>
    <n v="49"/>
    <x v="1"/>
    <n v="34"/>
    <n v="15"/>
    <x v="0"/>
    <s v="20"/>
  </r>
  <r>
    <s v="2016-01-23"/>
    <s v="2016-02-27"/>
    <s v="2016-03-02"/>
    <s v="2016-03-02"/>
    <n v="35"/>
    <n v="39"/>
    <s v="CHITTAGONG"/>
    <s v="FOB"/>
    <x v="0"/>
    <n v="1"/>
    <m/>
    <s v="RAILWAY"/>
    <s v="GDAŃSK"/>
    <s v="1"/>
    <s v="28143/2015/1"/>
    <n v="54"/>
    <s v="SS16"/>
    <s v="TEX FASHION GLOBAL (AGENT)"/>
    <s v="CONSOLIDATION"/>
    <m/>
    <n v="1"/>
    <n v="828"/>
    <m/>
    <m/>
    <m/>
    <x v="3"/>
    <n v="12967"/>
    <n v="19.66"/>
    <x v="1"/>
    <n v="14"/>
    <n v="6"/>
    <x v="2"/>
    <s v="LCL"/>
  </r>
  <r>
    <s v="2016-01-25"/>
    <s v="2016-01-30"/>
    <s v="2016-02-03"/>
    <s v="2016-02-03"/>
    <n v="5"/>
    <n v="9"/>
    <s v="ŁÓDŹ"/>
    <s v="DDU"/>
    <x v="2"/>
    <n v="1"/>
    <s v="AIR"/>
    <s v="TRUCK"/>
    <s v="FRANKFURT"/>
    <s v="1"/>
    <s v="20467/2015/16"/>
    <n v="54"/>
    <s v="SS16"/>
    <s v="INNOVATION DESIGN (AGENT)"/>
    <s v="AIR"/>
    <n v="1"/>
    <m/>
    <n v="567"/>
    <n v="0"/>
    <n v="0"/>
    <n v="0"/>
    <x v="3"/>
    <n v="7927"/>
    <m/>
    <x v="1"/>
    <n v="0"/>
    <n v="0"/>
    <x v="2"/>
    <s v="LCL"/>
  </r>
  <r>
    <s v="2016-01-25"/>
    <s v="2016-02-18"/>
    <s v="2016-02-22"/>
    <s v="2016-02-22"/>
    <n v="24"/>
    <n v="28"/>
    <s v="MUMBAI"/>
    <s v="FOB"/>
    <x v="0"/>
    <n v="0"/>
    <s v="DFSU4219794"/>
    <s v="TRUCK"/>
    <s v="HAMBURG"/>
    <s v="1"/>
    <s v="20991/2015/12"/>
    <n v="54"/>
    <s v="SS16"/>
    <s v="SANGOTRA FASHIONS"/>
    <s v="FCL"/>
    <m/>
    <n v="1"/>
    <n v="2403"/>
    <n v="0"/>
    <n v="1"/>
    <n v="0"/>
    <x v="2"/>
    <n v="47171"/>
    <n v="54.4"/>
    <x v="2"/>
    <n v="38"/>
    <n v="16"/>
    <x v="0"/>
    <s v="20"/>
  </r>
  <r>
    <s v="2016-01-25"/>
    <s v="2016-02-22"/>
    <s v="2016-02-25"/>
    <s v="2016-02-25"/>
    <n v="28"/>
    <n v="31"/>
    <s v="TUTICORIN"/>
    <s v="FOB"/>
    <x v="0"/>
    <n v="1"/>
    <s v="HLBU1103461"/>
    <s v="TRUCK"/>
    <s v="HAMBURG"/>
    <s v="1"/>
    <s v="20217/2015/4"/>
    <n v="54"/>
    <s v="SS16"/>
    <s v="BLOOM CLOTHING CO. (AGENT)"/>
    <s v="CONSOLIDATION"/>
    <m/>
    <n v="1"/>
    <n v="475"/>
    <n v="1"/>
    <n v="0"/>
    <n v="0"/>
    <x v="1"/>
    <n v="9949"/>
    <n v="16.3"/>
    <x v="2"/>
    <n v="11"/>
    <n v="5"/>
    <x v="2"/>
    <s v="LCL"/>
  </r>
  <r>
    <s v="2016-01-25"/>
    <s v="2016-02-22"/>
    <s v="2016-02-25"/>
    <s v="2016-02-25"/>
    <n v="28"/>
    <n v="31"/>
    <s v="TUTICORIN"/>
    <s v="FOB"/>
    <x v="0"/>
    <n v="1"/>
    <m/>
    <s v="TRUCK"/>
    <s v="HAMBURG"/>
    <s v="1"/>
    <s v="21025/2015/5"/>
    <n v="54"/>
    <s v="SS16"/>
    <s v="KARTHIKAI TEXTILE"/>
    <s v="CONSOLIDATION"/>
    <m/>
    <n v="1"/>
    <n v="725"/>
    <m/>
    <m/>
    <m/>
    <x v="3"/>
    <n v="14022"/>
    <n v="13.67"/>
    <x v="2"/>
    <n v="10"/>
    <n v="4"/>
    <x v="2"/>
    <s v="LCL"/>
  </r>
  <r>
    <s v="2016-01-25"/>
    <s v="2016-03-05"/>
    <s v="2016-03-09"/>
    <s v="2016-03-09"/>
    <n v="40"/>
    <n v="44"/>
    <s v="XIAMEN"/>
    <s v="FOB"/>
    <x v="0"/>
    <n v="0"/>
    <s v="MRKU2141700,MRKU2852381,MRKU7346750"/>
    <s v="RAILWAY"/>
    <s v="GDAŃSK"/>
    <s v="1"/>
    <s v="69317/SS16/1"/>
    <n v="51"/>
    <s v="SS16"/>
    <s v="VICAN FOOTWEAR"/>
    <s v="FCL"/>
    <m/>
    <n v="1"/>
    <n v="2563"/>
    <n v="1"/>
    <n v="0"/>
    <n v="2"/>
    <x v="1"/>
    <n v="47812"/>
    <n v="144.75"/>
    <x v="0"/>
    <n v="101"/>
    <n v="43"/>
    <x v="4"/>
    <s v="40"/>
  </r>
  <r>
    <m/>
    <m/>
    <m/>
    <m/>
    <m/>
    <m/>
    <m/>
    <m/>
    <x v="1"/>
    <m/>
    <m/>
    <m/>
    <m/>
    <m/>
    <m/>
    <m/>
    <m/>
    <m/>
    <m/>
    <m/>
    <m/>
    <m/>
    <m/>
    <m/>
    <m/>
    <x v="3"/>
    <m/>
    <m/>
    <x v="0"/>
    <m/>
    <m/>
    <x v="5"/>
    <m/>
  </r>
  <r>
    <s v="2016-01-25"/>
    <s v="2016-03-05"/>
    <s v="2016-03-10"/>
    <s v="2016-03-10"/>
    <n v="40"/>
    <n v="45"/>
    <s v="XIAMEN"/>
    <s v="FOB"/>
    <x v="0"/>
    <n v="0"/>
    <s v="MSKU6763216"/>
    <s v="RAILWAY"/>
    <s v="GDAŃSK"/>
    <s v="1"/>
    <s v="20194/2015/3"/>
    <n v="54"/>
    <s v="SS16"/>
    <s v="XIAMEN JUSTSUN"/>
    <s v="FCL"/>
    <m/>
    <n v="1"/>
    <n v="2480"/>
    <n v="0"/>
    <n v="1"/>
    <n v="0"/>
    <x v="2"/>
    <n v="28838"/>
    <n v="37.76"/>
    <x v="0"/>
    <n v="26"/>
    <n v="11"/>
    <x v="1"/>
    <s v="LCL"/>
  </r>
  <r>
    <s v="2016-01-25"/>
    <s v="2016-03-05"/>
    <s v="2016-03-10"/>
    <s v="2016-03-10"/>
    <n v="40"/>
    <n v="45"/>
    <s v="XIAMEN"/>
    <s v="FOB"/>
    <x v="0"/>
    <n v="0"/>
    <s v="PONU1732526"/>
    <s v="RAILWAY"/>
    <s v="GDAŃSK"/>
    <s v="1"/>
    <s v="20368/2015/3"/>
    <n v="54"/>
    <s v="SS16"/>
    <s v="XIAMEN HALO WORLD"/>
    <s v="FCL"/>
    <m/>
    <n v="1"/>
    <n v="1699"/>
    <n v="0"/>
    <n v="1"/>
    <n v="0"/>
    <x v="2"/>
    <n v="26449"/>
    <n v="40.46"/>
    <x v="0"/>
    <n v="28"/>
    <n v="12"/>
    <x v="1"/>
    <s v="LCL"/>
  </r>
  <r>
    <s v="2016-01-26"/>
    <s v="2016-02-27"/>
    <s v="2016-03-01"/>
    <s v="2016-03-01"/>
    <n v="32"/>
    <n v="35"/>
    <s v="CHITTAGONG"/>
    <s v="FOB"/>
    <x v="0"/>
    <n v="1"/>
    <s v="MRKU4040197"/>
    <s v="TRUCK"/>
    <s v="GDAŃSK"/>
    <s v="1"/>
    <s v="20376/2015/30"/>
    <n v="54"/>
    <s v="SS16"/>
    <s v="TRANSFIGURE CLOTHING (AGENT)"/>
    <s v="CONSOLIDATION"/>
    <m/>
    <n v="1"/>
    <n v="2662"/>
    <n v="0"/>
    <n v="0"/>
    <n v="1"/>
    <x v="0"/>
    <n v="75502"/>
    <n v="53.29"/>
    <x v="1"/>
    <n v="37"/>
    <n v="16"/>
    <x v="0"/>
    <s v="20"/>
  </r>
  <r>
    <s v="2016-01-26"/>
    <s v="2016-02-27"/>
    <s v="2016-03-01"/>
    <s v="2016-03-01"/>
    <n v="32"/>
    <n v="35"/>
    <s v="CHITTAGONG"/>
    <s v="FOB"/>
    <x v="0"/>
    <n v="1"/>
    <s v=" "/>
    <s v="TRUCK"/>
    <s v="GDAŃSK"/>
    <s v="1"/>
    <s v="20376/2015/33"/>
    <n v="54"/>
    <s v="SS16"/>
    <s v="TRANSFIGURE CLOTHING (AGENT)"/>
    <s v="CONSOLIDATION"/>
    <m/>
    <n v="1"/>
    <n v="854"/>
    <m/>
    <m/>
    <m/>
    <x v="3"/>
    <n v="17696"/>
    <n v="13.32"/>
    <x v="1"/>
    <n v="9"/>
    <n v="4"/>
    <x v="2"/>
    <s v="LCL"/>
  </r>
  <r>
    <s v="2016-01-26"/>
    <s v="2016-02-27"/>
    <s v="2016-03-01"/>
    <s v="2016-03-01"/>
    <n v="32"/>
    <n v="35"/>
    <s v="NINGBO"/>
    <s v="FOB"/>
    <x v="0"/>
    <n v="0"/>
    <s v="MSKU0946333"/>
    <s v="RAILWAY"/>
    <s v="GDAŃSK"/>
    <s v="1"/>
    <s v="61445/SS16/1"/>
    <n v="51"/>
    <s v="SS16"/>
    <s v="ZHEJIANG TAIZHOU"/>
    <s v="FCL"/>
    <m/>
    <n v="1"/>
    <n v="1284"/>
    <n v="0"/>
    <n v="0"/>
    <n v="1"/>
    <x v="0"/>
    <n v="16964"/>
    <n v="60.87"/>
    <x v="0"/>
    <n v="43"/>
    <n v="18"/>
    <x v="0"/>
    <s v="20"/>
  </r>
  <r>
    <s v="2016-01-26"/>
    <s v="2016-02-27"/>
    <s v="2016-03-01"/>
    <s v="2016-03-01"/>
    <n v="32"/>
    <n v="35"/>
    <s v="NINGBO"/>
    <s v="FOB"/>
    <x v="0"/>
    <n v="0"/>
    <s v="PONU1479336"/>
    <s v="TRUCK"/>
    <s v="GDAŃSK"/>
    <s v="1"/>
    <s v="24125/2015/3"/>
    <n v="54"/>
    <s v="SS16"/>
    <s v="SHAOXING GOLDEN WAVE"/>
    <s v="FCL"/>
    <m/>
    <n v="1"/>
    <n v="1576"/>
    <n v="0"/>
    <n v="1"/>
    <n v="0"/>
    <x v="2"/>
    <n v="30915"/>
    <n v="58.45"/>
    <x v="0"/>
    <n v="41"/>
    <n v="18"/>
    <x v="0"/>
    <s v="20"/>
  </r>
  <r>
    <s v="2016-01-26"/>
    <s v="2016-02-27"/>
    <s v="2016-03-03"/>
    <s v="2016-03-03"/>
    <n v="32"/>
    <n v="37"/>
    <s v="NINGBO"/>
    <s v="FOB"/>
    <x v="0"/>
    <n v="0"/>
    <s v="MSKU7884824,MSKU8415333,TCLU5020224"/>
    <s v="RAILWAY"/>
    <s v="GDAŃSK"/>
    <s v="1"/>
    <s v="34782/2015/2"/>
    <n v="51"/>
    <s v="SS16"/>
    <s v="VICAN FOOTWEAR"/>
    <s v="FCL"/>
    <m/>
    <n v="1"/>
    <n v="1726"/>
    <n v="1"/>
    <n v="0"/>
    <n v="2"/>
    <x v="1"/>
    <n v="20570"/>
    <n v="154.41"/>
    <x v="0"/>
    <n v="108"/>
    <n v="46"/>
    <x v="5"/>
    <s v="40"/>
  </r>
  <r>
    <m/>
    <m/>
    <m/>
    <m/>
    <m/>
    <m/>
    <m/>
    <m/>
    <x v="0"/>
    <m/>
    <m/>
    <m/>
    <m/>
    <m/>
    <m/>
    <m/>
    <m/>
    <m/>
    <s v="FCL"/>
    <m/>
    <n v="1"/>
    <m/>
    <m/>
    <m/>
    <m/>
    <x v="3"/>
    <m/>
    <m/>
    <x v="0"/>
    <n v="0"/>
    <n v="0"/>
    <x v="5"/>
    <m/>
  </r>
  <r>
    <s v="2016-01-26"/>
    <s v="2016-02-27"/>
    <s v="2016-03-07"/>
    <s v="2016-03-07"/>
    <n v="32"/>
    <n v="41"/>
    <s v="CHITTAGONG"/>
    <s v="FOB"/>
    <x v="0"/>
    <n v="1"/>
    <s v="MRKU3149347"/>
    <s v="RAILWAY"/>
    <s v="GDAŃSK"/>
    <s v="1"/>
    <s v="20808/2015/4"/>
    <n v="54"/>
    <s v="SS16"/>
    <s v="FASHION WEAR INT'L (AGENT)"/>
    <s v="CONSOLIDATION"/>
    <m/>
    <n v="1"/>
    <n v="2598"/>
    <n v="0"/>
    <n v="0"/>
    <n v="1"/>
    <x v="0"/>
    <n v="50734"/>
    <n v="25.53"/>
    <x v="1"/>
    <n v="18"/>
    <n v="8"/>
    <x v="1"/>
    <s v="LCL"/>
  </r>
  <r>
    <s v="2016-01-26"/>
    <s v="2016-02-27"/>
    <s v="2016-03-07"/>
    <s v="2016-03-07"/>
    <n v="32"/>
    <n v="41"/>
    <s v="CHITTAGONG"/>
    <s v="FOB"/>
    <x v="0"/>
    <n v="1"/>
    <m/>
    <s v="RAILWAY"/>
    <s v="GDAŃSK"/>
    <s v="1"/>
    <s v="25648/2015/2"/>
    <n v="54"/>
    <s v="SS16"/>
    <s v="ASROTEX"/>
    <s v="CONSOLIDATION"/>
    <m/>
    <n v="1"/>
    <n v="2352"/>
    <m/>
    <m/>
    <m/>
    <x v="3"/>
    <n v="42436"/>
    <n v="28.3"/>
    <x v="1"/>
    <n v="20"/>
    <n v="8"/>
    <x v="1"/>
    <s v="LCL"/>
  </r>
  <r>
    <s v="2016-01-26"/>
    <s v="2016-02-27"/>
    <s v="2016-03-07"/>
    <s v="2016-03-07"/>
    <n v="32"/>
    <n v="41"/>
    <s v="CHITTAGONG"/>
    <s v="FOB"/>
    <x v="0"/>
    <n v="1"/>
    <m/>
    <s v="RAILWAY"/>
    <s v="GDAŃSK"/>
    <s v="1"/>
    <s v="29296/2015/3"/>
    <n v="54"/>
    <s v="SS16"/>
    <s v="COTTON ZONE LTD."/>
    <s v="CONSOLIDATION"/>
    <m/>
    <n v="1"/>
    <n v="1009"/>
    <m/>
    <m/>
    <m/>
    <x v="3"/>
    <n v="19705"/>
    <n v="15.39"/>
    <x v="1"/>
    <n v="11"/>
    <n v="5"/>
    <x v="2"/>
    <s v="LCL"/>
  </r>
  <r>
    <s v="2016-01-26"/>
    <s v="2016-02-27"/>
    <s v="2016-03-07"/>
    <s v="2016-03-07"/>
    <n v="32"/>
    <n v="41"/>
    <s v="CHITTAGONG"/>
    <s v="FOB"/>
    <x v="0"/>
    <n v="1"/>
    <s v="PONU8257243"/>
    <s v="RAILWAY"/>
    <s v="GDAŃSK"/>
    <s v="1"/>
    <s v="20216/2015/20"/>
    <n v="54"/>
    <s v="SS16"/>
    <s v="FAIR TRADE INT'L (AGENT)"/>
    <s v="CONSOLIDATION"/>
    <m/>
    <n v="1"/>
    <n v="1692"/>
    <n v="0"/>
    <n v="0"/>
    <n v="1"/>
    <x v="0"/>
    <n v="32042"/>
    <n v="52.47"/>
    <x v="1"/>
    <n v="37"/>
    <n v="16"/>
    <x v="0"/>
    <s v="20"/>
  </r>
  <r>
    <s v="2016-01-26"/>
    <s v="2016-02-27"/>
    <s v="2016-03-07"/>
    <s v="2016-03-07"/>
    <n v="32"/>
    <n v="41"/>
    <s v="CHITTAGONG"/>
    <s v="FOB"/>
    <x v="0"/>
    <n v="1"/>
    <m/>
    <s v="RAILWAY"/>
    <s v="GDAŃSK"/>
    <s v="1"/>
    <s v="22847/2015/6"/>
    <n v="54"/>
    <s v="SS16"/>
    <s v="FASHIONTEX (AGENT)"/>
    <s v="CONSOLIDATION"/>
    <m/>
    <n v="1"/>
    <n v="724"/>
    <m/>
    <m/>
    <m/>
    <x v="3"/>
    <n v="11744"/>
    <n v="16.37"/>
    <x v="1"/>
    <n v="11"/>
    <n v="5"/>
    <x v="2"/>
    <s v="LCL"/>
  </r>
  <r>
    <s v="2016-01-26"/>
    <s v="2016-02-27"/>
    <s v="2016-03-08"/>
    <s v="2016-03-08"/>
    <n v="32"/>
    <n v="42"/>
    <s v="CHITTAGONG"/>
    <s v="FOB"/>
    <x v="0"/>
    <n v="1"/>
    <s v="MSKU8297987"/>
    <s v="TRUCK"/>
    <s v="GDAŃSK"/>
    <s v="1"/>
    <s v="20216/2015/19"/>
    <n v="54"/>
    <s v="SS16"/>
    <s v="FAIR TRADE INT'L (AGENT)"/>
    <s v="CONSOLIDATION"/>
    <m/>
    <n v="1"/>
    <n v="536"/>
    <n v="0"/>
    <n v="0"/>
    <n v="1"/>
    <x v="0"/>
    <n v="7486"/>
    <n v="17.8"/>
    <x v="1"/>
    <n v="12"/>
    <n v="5"/>
    <x v="2"/>
    <s v="LCL"/>
  </r>
  <r>
    <s v="2016-01-26"/>
    <s v="2016-02-27"/>
    <s v="2016-03-08"/>
    <s v="2016-03-08"/>
    <n v="32"/>
    <n v="42"/>
    <s v="CHITTAGONG"/>
    <s v="FOB"/>
    <x v="0"/>
    <n v="1"/>
    <m/>
    <s v="TRUCK"/>
    <s v="GDAŃSK"/>
    <s v="1"/>
    <s v="20370/2015/7"/>
    <n v="54"/>
    <s v="SS16"/>
    <s v="SAILOR MOON CLOTHING LTD (AGENT)"/>
    <s v="CONSOLIDATION"/>
    <m/>
    <n v="1"/>
    <n v="1107"/>
    <m/>
    <m/>
    <m/>
    <x v="3"/>
    <n v="18911"/>
    <n v="25.27"/>
    <x v="1"/>
    <n v="18"/>
    <n v="8"/>
    <x v="1"/>
    <s v="LCL"/>
  </r>
  <r>
    <s v="2016-01-26"/>
    <s v="2016-02-27"/>
    <s v="2016-03-08"/>
    <s v="2016-03-08"/>
    <n v="32"/>
    <n v="42"/>
    <s v="CHITTAGONG"/>
    <s v="FOB"/>
    <x v="0"/>
    <n v="1"/>
    <m/>
    <s v="TRUCK"/>
    <s v="GDAŃSK"/>
    <s v="1"/>
    <s v="20376/2015/31"/>
    <n v="54"/>
    <s v="SS16"/>
    <s v="TRANSFIGURE CLOTHING (AGENT)"/>
    <s v="CONSOLIDATION"/>
    <m/>
    <n v="1"/>
    <n v="247"/>
    <m/>
    <m/>
    <m/>
    <x v="3"/>
    <n v="3624"/>
    <n v="5.44"/>
    <x v="1"/>
    <n v="4"/>
    <n v="2"/>
    <x v="2"/>
    <s v="LCL"/>
  </r>
  <r>
    <s v="2016-01-26"/>
    <s v="2016-02-27"/>
    <s v="2016-03-08"/>
    <s v="2016-03-08"/>
    <n v="32"/>
    <n v="42"/>
    <s v="CHITTAGONG"/>
    <s v="FOB"/>
    <x v="0"/>
    <n v="1"/>
    <m/>
    <s v="TRUCK"/>
    <s v="GDAŃSK"/>
    <s v="1"/>
    <s v="20376/2015/32"/>
    <n v="54"/>
    <s v="SS16"/>
    <s v="TRANSFIGURE CLOTHING (AGENT)"/>
    <s v="CONSOLIDATION"/>
    <m/>
    <n v="1"/>
    <n v="593"/>
    <m/>
    <m/>
    <m/>
    <x v="3"/>
    <n v="11357"/>
    <n v="12.05"/>
    <x v="1"/>
    <n v="8"/>
    <n v="4"/>
    <x v="2"/>
    <s v="LCL"/>
  </r>
  <r>
    <s v="2016-01-26"/>
    <s v="2016-02-27"/>
    <s v="2016-03-08"/>
    <s v="2016-03-08"/>
    <n v="32"/>
    <n v="42"/>
    <s v="CHITTAGONG"/>
    <s v="FOB"/>
    <x v="0"/>
    <n v="1"/>
    <m/>
    <s v="TRUCK"/>
    <s v="GDAŃSK"/>
    <s v="1"/>
    <s v="32727/2015/1"/>
    <n v="54"/>
    <s v="SS16"/>
    <s v="ALEMA TEXTILE LTD."/>
    <s v="CONSOLIDATION"/>
    <m/>
    <n v="1"/>
    <n v="727"/>
    <m/>
    <m/>
    <m/>
    <x v="3"/>
    <n v="11772"/>
    <n v="7.36"/>
    <x v="1"/>
    <n v="5"/>
    <n v="2"/>
    <x v="2"/>
    <s v="LCL"/>
  </r>
  <r>
    <s v="2016-01-28"/>
    <s v="2016-02-01"/>
    <s v="2016-02-03"/>
    <s v="2016-02-03"/>
    <n v="4"/>
    <n v="6"/>
    <s v="ŁÓDŹ"/>
    <s v="DDU"/>
    <x v="2"/>
    <n v="1"/>
    <s v="AIR"/>
    <s v="TRUCK"/>
    <s v="WARSZAWA"/>
    <s v="1"/>
    <s v="20991/2015/7"/>
    <n v="54"/>
    <s v="SS16"/>
    <s v="SANGOTRA FASHIONS"/>
    <s v="AIR"/>
    <n v="1"/>
    <m/>
    <n v="808"/>
    <n v="0"/>
    <n v="0"/>
    <n v="0"/>
    <x v="3"/>
    <n v="13511"/>
    <m/>
    <x v="2"/>
    <n v="0"/>
    <n v="0"/>
    <x v="2"/>
    <s v="LCL"/>
  </r>
  <r>
    <s v="2016-01-28"/>
    <s v="2016-02-27"/>
    <s v="2016-03-01"/>
    <s v="2016-03-01"/>
    <n v="30"/>
    <n v="33"/>
    <s v="SHENZHEN"/>
    <s v="FOB"/>
    <x v="0"/>
    <n v="0"/>
    <s v="MSKU6686927"/>
    <s v="TRUCK"/>
    <s v="GDAŃSK"/>
    <s v="1"/>
    <s v="62923/SS16/1"/>
    <n v="51"/>
    <s v="SS16"/>
    <s v="NIKOO COMPANY LTD."/>
    <s v="FCL"/>
    <m/>
    <n v="1"/>
    <n v="1001"/>
    <n v="0"/>
    <n v="1"/>
    <n v="0"/>
    <x v="2"/>
    <n v="9933"/>
    <n v="33.51"/>
    <x v="0"/>
    <n v="23"/>
    <n v="10"/>
    <x v="1"/>
    <s v="LCL"/>
  </r>
  <r>
    <s v="2016-01-29"/>
    <s v="2016-03-07"/>
    <s v="2016-03-11"/>
    <s v="2016-03-11"/>
    <n v="38"/>
    <n v="42"/>
    <s v="SHANGHAI"/>
    <s v="FOB"/>
    <x v="0"/>
    <n v="0"/>
    <s v="HLBU1485831"/>
    <s v="RAILWAY"/>
    <s v="GDAŃSK"/>
    <s v="1"/>
    <s v="41156/2015/1"/>
    <n v="51"/>
    <s v="SS16"/>
    <s v="ANHUI TECHNOLOGY I/E"/>
    <s v="FCL"/>
    <m/>
    <n v="1"/>
    <n v="2001"/>
    <n v="0"/>
    <n v="0"/>
    <n v="1"/>
    <x v="0"/>
    <n v="20366"/>
    <n v="56.37"/>
    <x v="0"/>
    <n v="39"/>
    <n v="17"/>
    <x v="0"/>
    <s v="20"/>
  </r>
  <r>
    <s v="2016-01-29"/>
    <s v="2016-03-07"/>
    <s v="2016-03-11"/>
    <s v="2016-03-11"/>
    <n v="38"/>
    <n v="42"/>
    <s v="SHANGHAI"/>
    <s v="FOB"/>
    <x v="0"/>
    <n v="0"/>
    <s v="IPXU3570183"/>
    <s v="TRUCK"/>
    <s v="GDAŃSK"/>
    <s v="1"/>
    <s v="21252/2015/4"/>
    <n v="52"/>
    <s v="SS16"/>
    <s v="SUZHOU QINJIAN I/E"/>
    <s v="FCL"/>
    <m/>
    <n v="1"/>
    <n v="1198"/>
    <n v="1"/>
    <n v="0"/>
    <n v="0"/>
    <x v="1"/>
    <n v="23805"/>
    <n v="24.14"/>
    <x v="0"/>
    <n v="17"/>
    <n v="7"/>
    <x v="1"/>
    <s v="LCL"/>
  </r>
  <r>
    <s v="2016-01-29"/>
    <s v="2016-03-07"/>
    <s v="2016-03-11"/>
    <s v="2016-03-11"/>
    <n v="38"/>
    <n v="42"/>
    <s v="SHANGHAI"/>
    <s v="FOB"/>
    <x v="0"/>
    <n v="1"/>
    <s v="FSCU4441739"/>
    <s v="RAILWAY"/>
    <s v="GDAŃSK"/>
    <s v="1"/>
    <s v="19960/2015/6"/>
    <n v="54"/>
    <s v="SS16"/>
    <s v="SUMEC TEXTILE"/>
    <s v="CONSOLIDATION"/>
    <m/>
    <n v="1"/>
    <n v="351"/>
    <n v="0"/>
    <n v="1"/>
    <n v="0"/>
    <x v="2"/>
    <n v="3665"/>
    <n v="12.53"/>
    <x v="0"/>
    <n v="9"/>
    <n v="4"/>
    <x v="2"/>
    <s v="LCL"/>
  </r>
  <r>
    <s v="2016-01-29"/>
    <s v="2016-03-07"/>
    <s v="2016-03-11"/>
    <s v="2016-03-11"/>
    <n v="38"/>
    <n v="42"/>
    <s v="SHANGHAI"/>
    <s v="FOB"/>
    <x v="0"/>
    <n v="1"/>
    <m/>
    <s v="RAILWAY"/>
    <s v="GDAŃSK"/>
    <s v="1"/>
    <s v="21822/2015/6"/>
    <n v="52"/>
    <s v="SS16"/>
    <s v="ZHENJIANG S&amp;C"/>
    <s v="CONSOLIDATION"/>
    <m/>
    <n v="1"/>
    <n v="1270"/>
    <m/>
    <m/>
    <m/>
    <x v="3"/>
    <n v="20923"/>
    <n v="22.62"/>
    <x v="0"/>
    <n v="16"/>
    <n v="7"/>
    <x v="1"/>
    <s v="LCL"/>
  </r>
  <r>
    <s v="2016-01-29"/>
    <s v="2016-03-07"/>
    <s v="2016-03-11"/>
    <s v="2016-03-11"/>
    <n v="38"/>
    <n v="42"/>
    <s v="SHANGHAI"/>
    <s v="FOB"/>
    <x v="0"/>
    <n v="1"/>
    <m/>
    <s v="RAILWAY"/>
    <s v="GDAŃSK"/>
    <s v="1"/>
    <s v="29139/2015/1"/>
    <n v="54"/>
    <s v="SS16"/>
    <s v="ANHUI TECHNOLOGY I/E"/>
    <s v="CONSOLIDATION"/>
    <m/>
    <n v="1"/>
    <n v="204"/>
    <m/>
    <m/>
    <m/>
    <x v="3"/>
    <n v="1601"/>
    <n v="6.25"/>
    <x v="0"/>
    <n v="4"/>
    <n v="2"/>
    <x v="2"/>
    <s v="LCL"/>
  </r>
  <r>
    <s v="2016-01-30"/>
    <s v="2016-02-02"/>
    <s v="2016-02-15"/>
    <s v="2016-02-15"/>
    <n v="3"/>
    <n v="16"/>
    <s v="ŁÓDŹ"/>
    <s v="DDU"/>
    <x v="2"/>
    <n v="1"/>
    <s v="AIR"/>
    <s v="TRUCK"/>
    <s v="WARSZAWA"/>
    <s v="1"/>
    <s v="20228/2015/7"/>
    <n v="54"/>
    <s v="SS16"/>
    <s v="BONDED FASHION LTD."/>
    <s v="AIR"/>
    <n v="1"/>
    <m/>
    <n v="684"/>
    <m/>
    <m/>
    <m/>
    <x v="3"/>
    <n v="12363"/>
    <n v="16"/>
    <x v="1"/>
    <n v="11"/>
    <n v="5"/>
    <x v="2"/>
    <s v="LCL"/>
  </r>
  <r>
    <s v="2016-01-30"/>
    <s v="2016-03-05"/>
    <s v="2016-03-09"/>
    <s v="2016-03-09"/>
    <n v="35"/>
    <n v="39"/>
    <s v="CHITTAGONG"/>
    <s v="FOB"/>
    <x v="0"/>
    <n v="0"/>
    <s v="MSKU9784589"/>
    <s v="RAILWAY"/>
    <s v="GDAŃSK"/>
    <s v="1"/>
    <s v="21146/2015/3"/>
    <n v="54"/>
    <s v="SS16"/>
    <s v="N.T.APPARELS LTD."/>
    <s v="FCL"/>
    <m/>
    <n v="1"/>
    <n v="1439"/>
    <n v="0"/>
    <n v="0"/>
    <n v="1"/>
    <x v="0"/>
    <n v="29217"/>
    <n v="67"/>
    <x v="1"/>
    <n v="47"/>
    <n v="20"/>
    <x v="0"/>
    <s v="20"/>
  </r>
  <r>
    <s v="2016-01-30"/>
    <s v="2016-03-05"/>
    <s v="2016-03-09"/>
    <s v="2016-03-09"/>
    <n v="35"/>
    <n v="39"/>
    <s v="CHITTAGONG"/>
    <s v="FOB"/>
    <x v="0"/>
    <n v="1"/>
    <s v="MSKU6650056"/>
    <s v="RAILWAY"/>
    <s v="GDAŃSK"/>
    <s v="1"/>
    <s v="20216/2015/21"/>
    <n v="54"/>
    <s v="SS16"/>
    <s v="FAIR TRADE INT'L (AGENT)"/>
    <s v="CONSOLIDATION"/>
    <m/>
    <n v="1"/>
    <n v="1720"/>
    <n v="0"/>
    <n v="1"/>
    <n v="0"/>
    <x v="2"/>
    <n v="31031"/>
    <n v="39.22"/>
    <x v="1"/>
    <n v="27"/>
    <n v="12"/>
    <x v="1"/>
    <s v="LCL"/>
  </r>
  <r>
    <s v="2016-01-30"/>
    <s v="2016-03-05"/>
    <s v="2016-03-09"/>
    <s v="2016-03-09"/>
    <n v="35"/>
    <n v="39"/>
    <s v="CHITTAGONG"/>
    <s v="FOB"/>
    <x v="0"/>
    <n v="1"/>
    <m/>
    <s v="RAILWAY"/>
    <s v="GDAŃSK"/>
    <s v="1"/>
    <s v="20216/2015/22"/>
    <n v="54"/>
    <s v="SS16"/>
    <s v="FAIR TRADE INT'L (AGENT)"/>
    <s v="CONSOLIDATION"/>
    <m/>
    <n v="1"/>
    <n v="584"/>
    <m/>
    <m/>
    <m/>
    <x v="3"/>
    <n v="7700"/>
    <n v="12.26"/>
    <x v="1"/>
    <n v="9"/>
    <n v="4"/>
    <x v="2"/>
    <s v="LCL"/>
  </r>
  <r>
    <s v="2016-01-30"/>
    <s v="2016-03-05"/>
    <s v="2016-03-09"/>
    <s v="2016-03-09"/>
    <n v="35"/>
    <n v="39"/>
    <s v="CHITTAGONG"/>
    <s v="FOB"/>
    <x v="0"/>
    <n v="1"/>
    <m/>
    <s v="RAILWAY"/>
    <s v="GDAŃSK"/>
    <s v="1"/>
    <s v="29157/2015/1"/>
    <n v="52"/>
    <s v="SS16"/>
    <s v="TEXZAM INTERNATIONAL (AGENT)"/>
    <s v="CONSOLIDATION"/>
    <m/>
    <n v="1"/>
    <n v="1049"/>
    <m/>
    <m/>
    <m/>
    <x v="3"/>
    <n v="16628"/>
    <n v="7"/>
    <x v="1"/>
    <n v="5"/>
    <n v="2"/>
    <x v="2"/>
    <s v="LCL"/>
  </r>
  <r>
    <s v="2016-01-30"/>
    <s v="2016-03-05"/>
    <s v="2016-03-09"/>
    <s v="2016-03-09"/>
    <n v="35"/>
    <n v="39"/>
    <s v="CHITTAGONG"/>
    <s v="FOB"/>
    <x v="0"/>
    <n v="1"/>
    <s v="PONU8209538"/>
    <s v="RAILWAY"/>
    <s v="GDAŃSK"/>
    <s v="1"/>
    <s v="21146/2015/2"/>
    <n v="54"/>
    <s v="SS16"/>
    <s v="N.T.APPARELS LTD."/>
    <s v="CONSOLIDATION"/>
    <m/>
    <n v="1"/>
    <n v="1392"/>
    <n v="0"/>
    <n v="0"/>
    <n v="1"/>
    <x v="0"/>
    <n v="32937"/>
    <n v="63.01"/>
    <x v="1"/>
    <n v="44"/>
    <n v="19"/>
    <x v="0"/>
    <s v="20"/>
  </r>
  <r>
    <s v="2016-01-30"/>
    <s v="2016-03-05"/>
    <s v="2016-03-09"/>
    <s v="2016-03-09"/>
    <n v="35"/>
    <n v="39"/>
    <s v="CHITTAGONG"/>
    <s v="FOB"/>
    <x v="0"/>
    <n v="1"/>
    <m/>
    <s v="RAILWAY"/>
    <s v="GDAŃSK"/>
    <s v="1"/>
    <s v="29296/2015/4"/>
    <n v="54"/>
    <s v="SS16"/>
    <s v="COTTON ZONE LTD."/>
    <s v="CONSOLIDATION"/>
    <m/>
    <n v="1"/>
    <n v="208"/>
    <m/>
    <m/>
    <m/>
    <x v="3"/>
    <n v="4600"/>
    <n v="3.96"/>
    <x v="1"/>
    <n v="3"/>
    <n v="1"/>
    <x v="2"/>
    <s v="LCL"/>
  </r>
  <r>
    <s v="2016-01-31"/>
    <s v="2016-02-24"/>
    <s v="2016-02-29"/>
    <s v="2016-02-29"/>
    <n v="24"/>
    <n v="29"/>
    <s v="MUMBAI"/>
    <s v="FOB"/>
    <x v="0"/>
    <n v="0"/>
    <s v="CMAU8378429"/>
    <s v="TRUCK"/>
    <s v="HAMBURG"/>
    <s v="1"/>
    <s v="20991/2015/4"/>
    <n v="54"/>
    <s v="SS16"/>
    <s v="SANGOTRA FASHIONS"/>
    <s v="FCL"/>
    <m/>
    <n v="1"/>
    <n v="2454"/>
    <n v="0"/>
    <n v="1"/>
    <n v="0"/>
    <x v="2"/>
    <n v="40309"/>
    <n v="54.5"/>
    <x v="2"/>
    <n v="38"/>
    <n v="16"/>
    <x v="0"/>
    <s v="20"/>
  </r>
  <r>
    <s v="2016-01-31"/>
    <s v="2016-02-24"/>
    <s v="2016-03-03"/>
    <s v="2016-03-03"/>
    <n v="24"/>
    <n v="32"/>
    <s v="MUMBAI"/>
    <s v="FOB"/>
    <x v="0"/>
    <n v="0"/>
    <s v="CLHU3781336"/>
    <s v="RAILWAY"/>
    <s v="HAMBURG"/>
    <s v="1"/>
    <s v="20991/2015/13"/>
    <n v="54"/>
    <s v="SS16"/>
    <s v="SANGOTRA FASHIONS"/>
    <s v="FCL"/>
    <m/>
    <n v="1"/>
    <n v="888"/>
    <n v="1"/>
    <n v="0"/>
    <n v="0"/>
    <x v="1"/>
    <n v="12242"/>
    <n v="30"/>
    <x v="2"/>
    <n v="21"/>
    <n v="9"/>
    <x v="1"/>
    <s v="LCL"/>
  </r>
  <r>
    <s v="2016-02-02"/>
    <s v="2016-02-04"/>
    <s v="2016-02-12"/>
    <s v="2016-02-12"/>
    <n v="2"/>
    <n v="10"/>
    <s v="ŁÓDŹ"/>
    <s v="DDU"/>
    <x v="2"/>
    <n v="1"/>
    <s v="AIR"/>
    <s v="TRUCK"/>
    <s v="FRANKFURT"/>
    <s v="1"/>
    <s v="20808/2015/16"/>
    <n v="54"/>
    <s v="SS16"/>
    <s v="FASHION WEAR INT'L (AGENT)"/>
    <s v="AIR"/>
    <n v="1"/>
    <m/>
    <n v="1757"/>
    <n v="0"/>
    <n v="0"/>
    <n v="0"/>
    <x v="3"/>
    <n v="37076"/>
    <n v="31.47"/>
    <x v="1"/>
    <n v="22"/>
    <n v="9"/>
    <x v="1"/>
    <s v="LCL"/>
  </r>
  <r>
    <s v="2016-02-02"/>
    <s v="2016-02-04"/>
    <s v="2016-02-12"/>
    <s v="2016-02-12"/>
    <n v="2"/>
    <n v="10"/>
    <s v="ŁÓDŹ"/>
    <s v="DDU"/>
    <x v="2"/>
    <n v="1"/>
    <s v="AIR"/>
    <s v="TRUCK"/>
    <s v="FRANKFURT"/>
    <s v="1"/>
    <s v="21143/2015/6"/>
    <n v="54"/>
    <s v="SS16"/>
    <s v="SEACOTEX FABRICS LTD"/>
    <s v="AIR"/>
    <n v="1"/>
    <m/>
    <n v="500"/>
    <n v="0"/>
    <n v="0"/>
    <n v="0"/>
    <x v="3"/>
    <n v="8989"/>
    <m/>
    <x v="1"/>
    <n v="0"/>
    <n v="0"/>
    <x v="2"/>
    <s v="LCL"/>
  </r>
  <r>
    <s v="2016-02-02"/>
    <s v="2016-03-05"/>
    <s v="2016-03-11"/>
    <s v="2016-03-11"/>
    <n v="32"/>
    <n v="38"/>
    <s v="NINGBO"/>
    <s v="FOB"/>
    <x v="0"/>
    <n v="1"/>
    <s v="LCL"/>
    <s v="TRUCK"/>
    <s v="HAMBURG"/>
    <s v="1"/>
    <s v="20613/2015/5"/>
    <n v="54"/>
    <s v="SS16"/>
    <s v="VIVID COLOUR"/>
    <s v="LCL"/>
    <m/>
    <n v="1"/>
    <n v="7"/>
    <n v="0"/>
    <n v="0"/>
    <n v="0"/>
    <x v="3"/>
    <n v="650"/>
    <n v="0.8"/>
    <x v="0"/>
    <n v="1"/>
    <n v="0"/>
    <x v="2"/>
    <s v="LCL"/>
  </r>
  <r>
    <s v="2016-02-02"/>
    <s v="2016-03-05"/>
    <s v="2016-03-11"/>
    <s v="2016-03-11"/>
    <n v="32"/>
    <n v="38"/>
    <s v="NINGBO"/>
    <s v="FOB"/>
    <x v="0"/>
    <n v="1"/>
    <m/>
    <s v="TRUCK"/>
    <s v="HAMBURG"/>
    <s v="1"/>
    <s v="21046/2015/15"/>
    <n v="54"/>
    <s v="SS16"/>
    <s v="NINGBO MIAORUI"/>
    <s v="LCL"/>
    <m/>
    <n v="1"/>
    <n v="428"/>
    <n v="0"/>
    <n v="0"/>
    <n v="0"/>
    <x v="3"/>
    <n v="6732"/>
    <n v="11.26"/>
    <x v="0"/>
    <n v="8"/>
    <n v="3"/>
    <x v="2"/>
    <s v="LCL"/>
  </r>
  <r>
    <s v="2016-02-02"/>
    <s v="2016-03-07"/>
    <s v="2016-03-11"/>
    <s v="2016-03-11"/>
    <n v="34"/>
    <n v="38"/>
    <s v="XIAMEN"/>
    <s v="FOB"/>
    <x v="0"/>
    <n v="0"/>
    <s v="HLXU1253371"/>
    <m/>
    <s v="HAMBURG"/>
    <s v="1"/>
    <s v="20336/2015/4"/>
    <n v="54"/>
    <s v="SS16"/>
    <s v="QUANZHOU CEREALS O&amp;F"/>
    <s v="FCL"/>
    <m/>
    <n v="1"/>
    <n v="1154"/>
    <n v="1"/>
    <n v="0"/>
    <n v="0"/>
    <x v="1"/>
    <n v="17117"/>
    <n v="20.82"/>
    <x v="0"/>
    <n v="15"/>
    <n v="6"/>
    <x v="1"/>
    <s v="LCL"/>
  </r>
  <r>
    <s v="2016-02-02"/>
    <s v="2016-03-07"/>
    <s v="2016-03-11"/>
    <s v="2016-03-11"/>
    <n v="34"/>
    <n v="38"/>
    <s v="XIAMEN"/>
    <s v="FOB"/>
    <x v="0"/>
    <n v="0"/>
    <s v="HLXU5388821"/>
    <s v="TRUCK"/>
    <s v="HAMBURG"/>
    <s v="1"/>
    <s v="2524/2016/1"/>
    <n v="54"/>
    <s v="SS16"/>
    <s v="XIAMEN UNI-METAL CO."/>
    <s v="FCL"/>
    <m/>
    <n v="1"/>
    <n v="2283"/>
    <n v="0"/>
    <n v="1"/>
    <n v="0"/>
    <x v="2"/>
    <n v="35442"/>
    <n v="37.090000000000003"/>
    <x v="0"/>
    <n v="26"/>
    <n v="11"/>
    <x v="1"/>
    <s v="LCL"/>
  </r>
  <r>
    <s v="2016-02-02"/>
    <s v="2016-03-28"/>
    <s v="2016-04-01"/>
    <s v="2016-04-01"/>
    <n v="55"/>
    <n v="59"/>
    <s v="XIAMEN"/>
    <s v="FOB"/>
    <x v="0"/>
    <n v="0"/>
    <s v="HLXU5167902"/>
    <s v="RAILWAY"/>
    <s v="GDAŃSK"/>
    <s v="1"/>
    <s v="20647/2015/4"/>
    <n v="54"/>
    <s v="SS16"/>
    <s v="XIAMEN KINGLAND"/>
    <s v="FCL"/>
    <m/>
    <n v="1"/>
    <n v="4088"/>
    <n v="0"/>
    <n v="1"/>
    <n v="0"/>
    <x v="2"/>
    <n v="64948"/>
    <n v="51.12"/>
    <x v="0"/>
    <n v="36"/>
    <n v="15"/>
    <x v="0"/>
    <s v="20"/>
  </r>
  <r>
    <s v="2016-02-03"/>
    <s v="2016-02-06"/>
    <s v="2016-02-17"/>
    <s v="2016-02-17"/>
    <n v="3"/>
    <n v="14"/>
    <s v="ŁÓDŹ"/>
    <s v="DDU"/>
    <x v="2"/>
    <n v="1"/>
    <s v="AIR"/>
    <s v="TRUCK"/>
    <s v="WARSZAWA"/>
    <s v="1"/>
    <s v="20228/2015/8"/>
    <n v="54"/>
    <s v="SS16"/>
    <s v="BONDED FASHION LTD."/>
    <s v="AIR"/>
    <n v="1"/>
    <m/>
    <n v="461"/>
    <n v="0"/>
    <n v="0"/>
    <n v="0"/>
    <x v="3"/>
    <n v="8699"/>
    <n v="16.920000000000002"/>
    <x v="1"/>
    <n v="12"/>
    <n v="5"/>
    <x v="2"/>
    <s v="LCL"/>
  </r>
  <r>
    <s v="2016-02-04"/>
    <s v="2016-02-10"/>
    <s v="2016-02-15"/>
    <s v="2016-02-15"/>
    <n v="6"/>
    <n v="11"/>
    <s v="ŁÓDŹ"/>
    <s v="DDU"/>
    <x v="2"/>
    <n v="1"/>
    <s v="AIR"/>
    <s v="TRUCK"/>
    <s v="FRANKFURT"/>
    <s v="1"/>
    <s v="20467/2015/21"/>
    <n v="54"/>
    <s v="SS16"/>
    <s v="INNOVATION DESIGN (AGENT)"/>
    <s v="AIR"/>
    <n v="1"/>
    <m/>
    <n v="504"/>
    <n v="0"/>
    <n v="0"/>
    <n v="0"/>
    <x v="3"/>
    <n v="10497"/>
    <n v="13.83"/>
    <x v="1"/>
    <n v="10"/>
    <n v="4"/>
    <x v="2"/>
    <s v="LCL"/>
  </r>
  <r>
    <s v="2016-02-05"/>
    <s v="2016-02-08"/>
    <s v="2016-02-11"/>
    <s v="2016-02-11"/>
    <n v="3"/>
    <n v="6"/>
    <s v="ŁÓDŹ"/>
    <s v="DDU"/>
    <x v="2"/>
    <n v="1"/>
    <s v="AIR"/>
    <s v="TRUCK"/>
    <s v="WARSZAWA"/>
    <s v="1"/>
    <s v="20194/2015/5"/>
    <n v="54"/>
    <s v="SS16"/>
    <s v="XIAMEN JUSTSUN"/>
    <s v="AIR"/>
    <n v="1"/>
    <m/>
    <n v="280"/>
    <n v="0"/>
    <n v="0"/>
    <n v="0"/>
    <x v="3"/>
    <n v="3644"/>
    <n v="2.93"/>
    <x v="0"/>
    <n v="2"/>
    <n v="1"/>
    <x v="2"/>
    <s v="LCL"/>
  </r>
  <r>
    <s v="2016-02-06"/>
    <s v="2016-03-02"/>
    <s v="2016-03-11"/>
    <s v="2016-03-11"/>
    <n v="25"/>
    <n v="34"/>
    <s v="TUTICORIN"/>
    <s v="FOB"/>
    <x v="0"/>
    <n v="1"/>
    <s v="LCL"/>
    <s v="TRUCK"/>
    <s v="HAMBURG"/>
    <s v="1"/>
    <s v="24094/2015/3"/>
    <n v="54"/>
    <s v="SS16"/>
    <s v="SANTEX INC"/>
    <s v="LCL"/>
    <m/>
    <n v="1"/>
    <n v="440"/>
    <n v="0"/>
    <n v="0"/>
    <n v="0"/>
    <x v="3"/>
    <n v="9870"/>
    <n v="14.76"/>
    <x v="2"/>
    <n v="10"/>
    <n v="4"/>
    <x v="2"/>
    <s v="LCL"/>
  </r>
  <r>
    <s v="2016-02-06"/>
    <s v="2016-03-18"/>
    <s v="2016-03-23"/>
    <s v="2016-03-23"/>
    <n v="41"/>
    <n v="46"/>
    <s v="CHITTAGONG"/>
    <s v="FOB"/>
    <x v="0"/>
    <n v="1"/>
    <s v="TGHU8276950"/>
    <s v="RAILWAY"/>
    <s v="GDAŃSK"/>
    <s v="1"/>
    <s v="20376/2015/34"/>
    <n v="54"/>
    <s v="SS16"/>
    <s v="TRANSFIGURE CLOTHING (AGENT)"/>
    <s v="CONSOLIDATION"/>
    <m/>
    <n v="1"/>
    <n v="282"/>
    <n v="0"/>
    <n v="0"/>
    <n v="1"/>
    <x v="0"/>
    <n v="4414"/>
    <n v="4.4800000000000004"/>
    <x v="1"/>
    <n v="3"/>
    <n v="1"/>
    <x v="2"/>
    <s v="LCL"/>
  </r>
  <r>
    <s v="2016-02-06"/>
    <s v="2016-03-18"/>
    <s v="2016-03-23"/>
    <s v="2016-03-23"/>
    <n v="41"/>
    <n v="46"/>
    <s v="CHITTAGONG"/>
    <s v="FOB"/>
    <x v="0"/>
    <n v="1"/>
    <m/>
    <s v="RAILWAY"/>
    <s v="GDAŃSK"/>
    <s v="1"/>
    <s v="20376/2015/4"/>
    <n v="54"/>
    <s v="SS16"/>
    <s v="TRANSFIGURE CLOTHING (AGENT)"/>
    <s v="CONSOLIDATION"/>
    <m/>
    <n v="1"/>
    <n v="1160"/>
    <m/>
    <m/>
    <m/>
    <x v="3"/>
    <n v="18618"/>
    <n v="16.91"/>
    <x v="1"/>
    <n v="12"/>
    <n v="5"/>
    <x v="2"/>
    <s v="LCL"/>
  </r>
  <r>
    <s v="2016-02-06"/>
    <s v="2016-03-18"/>
    <s v="2016-03-23"/>
    <s v="2016-03-23"/>
    <n v="41"/>
    <n v="46"/>
    <s v="CHITTAGONG"/>
    <s v="FOB"/>
    <x v="0"/>
    <n v="1"/>
    <m/>
    <s v="RAILWAY"/>
    <s v="GDAŃSK"/>
    <s v="1"/>
    <s v="20808/2015/21"/>
    <n v="54"/>
    <s v="SS16"/>
    <s v="FASHION WEAR INT'L (AGENT)"/>
    <s v="CONSOLIDATION"/>
    <m/>
    <n v="1"/>
    <n v="3145"/>
    <m/>
    <m/>
    <m/>
    <x v="3"/>
    <n v="77138"/>
    <n v="47.84"/>
    <x v="1"/>
    <n v="33"/>
    <n v="14"/>
    <x v="0"/>
    <s v="LCL"/>
  </r>
  <r>
    <s v="2016-02-06"/>
    <s v="2016-03-18"/>
    <s v="2016-03-23"/>
    <s v="2016-03-23"/>
    <n v="41"/>
    <n v="46"/>
    <s v="XIAMEN"/>
    <s v="FOB"/>
    <x v="0"/>
    <n v="0"/>
    <s v="MSKU9440285"/>
    <s v="RAILWAY"/>
    <s v="GDAŃSK"/>
    <s v="1"/>
    <s v="34782/2015/6"/>
    <n v="51"/>
    <s v="SS16"/>
    <s v="VICAN FOOTWEAR"/>
    <s v="FCL"/>
    <m/>
    <n v="1"/>
    <n v="1201"/>
    <n v="0"/>
    <n v="0"/>
    <n v="1"/>
    <x v="0"/>
    <n v="13883"/>
    <n v="66.430000000000007"/>
    <x v="0"/>
    <n v="47"/>
    <n v="20"/>
    <x v="0"/>
    <s v="20"/>
  </r>
  <r>
    <s v="2016-02-06"/>
    <s v="2016-03-18"/>
    <s v="2016-03-24"/>
    <s v="2016-03-24"/>
    <n v="41"/>
    <n v="47"/>
    <s v="CHITTAGONG"/>
    <s v="FOB"/>
    <x v="0"/>
    <n v="1"/>
    <s v="MSKU6866111"/>
    <s v="RAILWAY"/>
    <s v="GDAŃSK"/>
    <s v="1"/>
    <s v="20370/2015/8"/>
    <n v="54"/>
    <s v="SS16"/>
    <s v="SAILOR MOON CLOTHING LTD (AGENT)"/>
    <s v="CONSOLIDATION"/>
    <m/>
    <n v="1"/>
    <n v="385"/>
    <n v="0"/>
    <n v="1"/>
    <n v="0"/>
    <x v="2"/>
    <n v="7782"/>
    <n v="9.82"/>
    <x v="1"/>
    <n v="7"/>
    <n v="3"/>
    <x v="2"/>
    <s v="LCL"/>
  </r>
  <r>
    <s v="2016-02-06"/>
    <s v="2016-03-18"/>
    <s v="2016-03-24"/>
    <s v="2016-03-24"/>
    <n v="41"/>
    <n v="47"/>
    <s v="CHITTAGONG"/>
    <s v="FOB"/>
    <x v="0"/>
    <n v="1"/>
    <m/>
    <s v="RAILWAY"/>
    <s v="GDAŃSK"/>
    <s v="1"/>
    <s v="20808/2015/17"/>
    <n v="54"/>
    <s v="SS16"/>
    <s v="FASHION WEAR INT'L (AGENT)"/>
    <s v="CONSOLIDATION"/>
    <m/>
    <n v="1"/>
    <n v="1981"/>
    <m/>
    <m/>
    <m/>
    <x v="3"/>
    <n v="47682"/>
    <n v="35.380000000000003"/>
    <x v="1"/>
    <n v="25"/>
    <n v="11"/>
    <x v="1"/>
    <s v="LCL"/>
  </r>
  <r>
    <s v="2016-02-06"/>
    <s v="2016-03-18"/>
    <s v="2016-03-24"/>
    <s v="2016-03-24"/>
    <n v="41"/>
    <n v="47"/>
    <s v="CHITTAGONG"/>
    <s v="FOB"/>
    <x v="0"/>
    <n v="1"/>
    <m/>
    <s v="RAILWAY"/>
    <s v="GDAŃSK"/>
    <s v="1"/>
    <s v="29296/2015/6"/>
    <n v="54"/>
    <s v="SS16"/>
    <s v="COTTON ZONE LTD."/>
    <s v="CONSOLIDATION"/>
    <m/>
    <n v="1"/>
    <n v="429"/>
    <m/>
    <m/>
    <m/>
    <x v="3"/>
    <n v="9200"/>
    <n v="6.52"/>
    <x v="1"/>
    <n v="5"/>
    <n v="2"/>
    <x v="2"/>
    <s v="LCL"/>
  </r>
  <r>
    <s v="2016-02-07"/>
    <s v="2016-02-09"/>
    <s v="2016-02-12"/>
    <s v="2016-02-12"/>
    <n v="2"/>
    <n v="5"/>
    <s v="ŁÓDŹ"/>
    <s v="DDU"/>
    <x v="2"/>
    <n v="1"/>
    <s v="AIR"/>
    <s v="TRUCK"/>
    <s v="WARSZAWA"/>
    <s v="1"/>
    <s v="20214/2015/11"/>
    <n v="54"/>
    <s v="SS16"/>
    <s v="LICHEE APPAREL (AGENT)"/>
    <s v="AIR"/>
    <n v="1"/>
    <m/>
    <n v="583"/>
    <n v="0"/>
    <n v="0"/>
    <n v="0"/>
    <x v="3"/>
    <n v="8830"/>
    <n v="5.61"/>
    <x v="2"/>
    <n v="4"/>
    <n v="2"/>
    <x v="2"/>
    <s v="LCL"/>
  </r>
  <r>
    <s v="2016-02-08"/>
    <s v="2016-03-12"/>
    <s v="2016-03-17"/>
    <s v="2016-03-17"/>
    <n v="33"/>
    <n v="38"/>
    <s v="NINGBO"/>
    <s v="FOB"/>
    <x v="0"/>
    <n v="0"/>
    <s v="MRKU0936056"/>
    <s v="RAILWAY"/>
    <s v="GDAŃSK"/>
    <s v="1"/>
    <s v="24125/2015/4"/>
    <n v="54"/>
    <s v="SS16"/>
    <s v="SHAOXING GOLDEN WAVE"/>
    <s v="FCL"/>
    <m/>
    <n v="1"/>
    <n v="1001"/>
    <n v="0"/>
    <n v="1"/>
    <n v="0"/>
    <x v="2"/>
    <n v="18572"/>
    <n v="41.62"/>
    <x v="0"/>
    <n v="29"/>
    <n v="12"/>
    <x v="0"/>
    <s v="LCL"/>
  </r>
  <r>
    <s v="2016-02-08"/>
    <s v="2016-03-12"/>
    <s v="2016-03-17"/>
    <s v="2016-03-17"/>
    <n v="33"/>
    <n v="38"/>
    <s v="NINGBO"/>
    <s v="FOB"/>
    <x v="0"/>
    <n v="0"/>
    <s v="PONU8086829"/>
    <s v="RAILWAY"/>
    <s v="GDAŃSK"/>
    <s v="1"/>
    <s v="21046/2015/4"/>
    <n v="54"/>
    <s v="SS16"/>
    <s v="NINGBO MIAORUI"/>
    <s v="FCL"/>
    <m/>
    <n v="1"/>
    <n v="2622"/>
    <n v="0"/>
    <n v="0"/>
    <n v="1"/>
    <x v="0"/>
    <n v="52777"/>
    <n v="57.82"/>
    <x v="0"/>
    <n v="40"/>
    <n v="17"/>
    <x v="0"/>
    <s v="20"/>
  </r>
  <r>
    <s v="2016-02-08"/>
    <s v="2016-03-12"/>
    <s v="2016-03-17"/>
    <s v="2016-03-17"/>
    <n v="33"/>
    <n v="38"/>
    <s v="XIAMEN"/>
    <s v="FOB"/>
    <x v="0"/>
    <n v="0"/>
    <s v="MRKU9395055"/>
    <s v="RAILWAY"/>
    <s v="GDAŃSK"/>
    <s v="1"/>
    <s v="29754/2015/7"/>
    <n v="51"/>
    <s v="SS16"/>
    <s v="BOK CO., LTD."/>
    <s v="FCL"/>
    <m/>
    <n v="1"/>
    <n v="581"/>
    <n v="1"/>
    <n v="0"/>
    <n v="0"/>
    <x v="1"/>
    <n v="4939"/>
    <n v="19.62"/>
    <x v="0"/>
    <n v="14"/>
    <n v="6"/>
    <x v="2"/>
    <s v="LCL"/>
  </r>
  <r>
    <s v="2016-02-08"/>
    <s v="2016-03-28"/>
    <s v="2016-04-01"/>
    <s v="2016-04-01"/>
    <n v="49"/>
    <n v="53"/>
    <s v="NINGBO"/>
    <s v="FOB"/>
    <x v="0"/>
    <n v="0"/>
    <s v="CLHU4436870"/>
    <s v="RAILWAY"/>
    <s v="GDAŃSK"/>
    <s v="1"/>
    <s v="21046/2015/16"/>
    <n v="54"/>
    <s v="SS16"/>
    <s v="NINGBO MIAORUI"/>
    <s v="FCL"/>
    <m/>
    <n v="1"/>
    <n v="2379"/>
    <n v="0"/>
    <n v="1"/>
    <n v="0"/>
    <x v="2"/>
    <n v="44741"/>
    <n v="46.16"/>
    <x v="0"/>
    <n v="32"/>
    <n v="14"/>
    <x v="0"/>
    <s v="LCL"/>
  </r>
  <r>
    <s v="2016-02-08"/>
    <s v="2016-03-28"/>
    <s v="2016-04-01"/>
    <s v="2016-04-01"/>
    <n v="49"/>
    <n v="53"/>
    <s v="XIAMEN"/>
    <s v="FOB"/>
    <x v="0"/>
    <n v="0"/>
    <s v="GESU3643129"/>
    <s v="RAILWAY"/>
    <s v="GDAŃSK"/>
    <s v="1"/>
    <s v="24550/2015/3"/>
    <n v="54"/>
    <s v="SS16"/>
    <s v="XIAMEN JINMAO LOGIST"/>
    <s v="FCL"/>
    <m/>
    <n v="1"/>
    <n v="576"/>
    <n v="1"/>
    <n v="0"/>
    <n v="0"/>
    <x v="1"/>
    <n v="14480"/>
    <n v="14.69"/>
    <x v="0"/>
    <n v="10"/>
    <n v="4"/>
    <x v="2"/>
    <s v="LCL"/>
  </r>
  <r>
    <s v="2016-02-08"/>
    <s v="2016-03-28"/>
    <s v="2016-04-04"/>
    <s v="2016-04-04"/>
    <n v="49"/>
    <n v="56"/>
    <s v="XIAMEN"/>
    <s v="FOB"/>
    <x v="0"/>
    <n v="0"/>
    <s v="HLBU1526951"/>
    <s v="RAILWAY"/>
    <s v="GDAŃSK"/>
    <s v="1"/>
    <s v="20647/2015/7"/>
    <n v="54"/>
    <s v="SS16"/>
    <s v="XIAMEN KINGLAND"/>
    <s v="FCL"/>
    <m/>
    <n v="1"/>
    <n v="2248"/>
    <n v="0"/>
    <n v="1"/>
    <n v="0"/>
    <x v="2"/>
    <n v="36624"/>
    <n v="28.2"/>
    <x v="0"/>
    <n v="20"/>
    <n v="8"/>
    <x v="1"/>
    <s v="LCL"/>
  </r>
  <r>
    <s v="2016-02-09"/>
    <s v="2016-02-12"/>
    <s v="2016-03-02"/>
    <s v="2016-03-02"/>
    <n v="3"/>
    <n v="22"/>
    <s v="ŁÓDŹ"/>
    <s v="DDU"/>
    <x v="2"/>
    <n v="1"/>
    <s v="AIR"/>
    <s v="TRUCK"/>
    <s v="WARSZAWA"/>
    <s v="1"/>
    <s v="20991/2015/16"/>
    <n v="54"/>
    <s v="SS16"/>
    <s v="SANGOTRA FASHIONS"/>
    <s v="AIR"/>
    <n v="1"/>
    <m/>
    <n v="561"/>
    <n v="0"/>
    <n v="0"/>
    <n v="0"/>
    <x v="3"/>
    <n v="9254"/>
    <m/>
    <x v="2"/>
    <n v="0"/>
    <n v="0"/>
    <x v="2"/>
    <s v="LCL"/>
  </r>
  <r>
    <s v="2016-02-09"/>
    <s v="2016-02-13"/>
    <s v="2016-02-22"/>
    <s v="2016-02-22"/>
    <n v="4"/>
    <n v="13"/>
    <s v="ŁÓDŹ"/>
    <s v="DDU"/>
    <x v="2"/>
    <n v="1"/>
    <s v="AIR"/>
    <s v="TRUCK"/>
    <s v="WARSZAWA"/>
    <s v="1"/>
    <s v="28143/2015/3"/>
    <n v="54"/>
    <s v="SS16"/>
    <s v="TEX FASHION GLOBAL (AGENT)"/>
    <s v="AIR"/>
    <n v="1"/>
    <m/>
    <n v="403"/>
    <n v="0"/>
    <n v="0"/>
    <n v="0"/>
    <x v="3"/>
    <n v="6366"/>
    <n v="5.26"/>
    <x v="1"/>
    <n v="4"/>
    <n v="2"/>
    <x v="2"/>
    <s v="LCL"/>
  </r>
  <r>
    <s v="2016-02-09"/>
    <s v="2016-03-03"/>
    <s v="2016-03-09"/>
    <s v="2016-03-09"/>
    <n v="23"/>
    <n v="29"/>
    <s v="MUMBAI"/>
    <s v="FOB"/>
    <x v="0"/>
    <n v="0"/>
    <s v="HLXU3144873"/>
    <s v="TRUCK"/>
    <s v="HAMBURG"/>
    <s v="1"/>
    <s v="20991/2015/15"/>
    <n v="54"/>
    <s v="SS16"/>
    <s v="SANGOTRA FASHIONS"/>
    <s v="FCL"/>
    <m/>
    <n v="1"/>
    <n v="560"/>
    <n v="1"/>
    <n v="0"/>
    <n v="0"/>
    <x v="1"/>
    <n v="9461"/>
    <n v="18.3"/>
    <x v="2"/>
    <n v="13"/>
    <n v="5"/>
    <x v="2"/>
    <s v="LCL"/>
  </r>
  <r>
    <s v="2016-02-09"/>
    <s v="2016-03-18"/>
    <s v="2016-03-23"/>
    <s v="2016-03-23"/>
    <n v="38"/>
    <n v="43"/>
    <s v="XIAMEN"/>
    <s v="FOB"/>
    <x v="0"/>
    <n v="0"/>
    <s v="PONU0109888"/>
    <s v="RAILWAY"/>
    <s v="GDAŃSK"/>
    <s v="1"/>
    <s v="34782/2015/5"/>
    <n v="51"/>
    <s v="SS16"/>
    <s v="VICAN FOOTWEAR"/>
    <s v="FCL"/>
    <m/>
    <n v="1"/>
    <n v="518"/>
    <n v="1"/>
    <n v="0"/>
    <n v="0"/>
    <x v="1"/>
    <n v="4910"/>
    <n v="23.23"/>
    <x v="0"/>
    <n v="16"/>
    <n v="7"/>
    <x v="1"/>
    <s v="LCL"/>
  </r>
  <r>
    <s v="2016-02-10"/>
    <s v="2016-03-12"/>
    <s v="2016-03-18"/>
    <s v="2016-03-18"/>
    <n v="31"/>
    <n v="37"/>
    <s v="YANTIAN"/>
    <s v="FOB"/>
    <x v="0"/>
    <n v="0"/>
    <s v="MRKU9124330"/>
    <s v="RAILWAY"/>
    <s v="GDAŃSK"/>
    <s v="1"/>
    <s v="32380/2015/6"/>
    <n v="51"/>
    <s v="SS16"/>
    <s v="BEEKO"/>
    <s v="FCL"/>
    <m/>
    <n v="1"/>
    <n v="463"/>
    <n v="1"/>
    <n v="0"/>
    <n v="0"/>
    <x v="1"/>
    <n v="5944"/>
    <n v="20.28"/>
    <x v="0"/>
    <n v="14"/>
    <n v="6"/>
    <x v="2"/>
    <s v="LCL"/>
  </r>
  <r>
    <s v="2016-02-11"/>
    <s v="2016-02-12"/>
    <s v="2016-02-19"/>
    <s v="2016-02-19"/>
    <n v="1"/>
    <n v="8"/>
    <s v="ŁÓDŹ"/>
    <s v="DDU"/>
    <x v="2"/>
    <n v="1"/>
    <s v="AIR"/>
    <s v="TRUCK"/>
    <s v="FRANKFURT"/>
    <s v="1"/>
    <s v="21143/2015/3"/>
    <n v="54"/>
    <s v="SS16"/>
    <s v="SEACOTEX FABRICS LTD"/>
    <s v="AIR"/>
    <n v="1"/>
    <m/>
    <n v="783"/>
    <n v="0"/>
    <n v="0"/>
    <n v="0"/>
    <x v="3"/>
    <n v="19001"/>
    <m/>
    <x v="1"/>
    <n v="0"/>
    <n v="0"/>
    <x v="2"/>
    <s v="LCL"/>
  </r>
  <r>
    <s v="2016-02-13"/>
    <s v="2016-02-14"/>
    <s v="2016-02-19"/>
    <s v="2016-02-19"/>
    <n v="1"/>
    <n v="6"/>
    <s v="ŁÓDŹ"/>
    <s v="DDU"/>
    <x v="2"/>
    <n v="1"/>
    <s v="AIR"/>
    <s v="TRUCK"/>
    <s v="FRANKFURT"/>
    <s v="1"/>
    <s v="20216/2015/18"/>
    <n v="54"/>
    <s v="SS16"/>
    <s v="FAIR TRADE INT'L (AGENT)"/>
    <s v="AIR"/>
    <n v="1"/>
    <m/>
    <n v="2760"/>
    <n v="0"/>
    <n v="0"/>
    <n v="0"/>
    <x v="3"/>
    <n v="51827"/>
    <m/>
    <x v="1"/>
    <n v="0"/>
    <n v="0"/>
    <x v="2"/>
    <s v="LCL"/>
  </r>
  <r>
    <s v="2016-02-13"/>
    <s v="2016-02-15"/>
    <s v="2016-02-26"/>
    <s v="2016-02-26"/>
    <n v="2"/>
    <n v="13"/>
    <s v="ŁÓDŹ"/>
    <s v="DDU"/>
    <x v="2"/>
    <n v="1"/>
    <s v="AIR"/>
    <s v="TRUCK"/>
    <s v="WARSZAWA"/>
    <s v="1"/>
    <s v="21017/2015/4"/>
    <n v="54"/>
    <s v="SS16"/>
    <s v="SEER GLOBAL LTD."/>
    <s v="AIR"/>
    <n v="1"/>
    <m/>
    <n v="276"/>
    <n v="0"/>
    <n v="0"/>
    <n v="0"/>
    <x v="3"/>
    <n v="5349"/>
    <m/>
    <x v="2"/>
    <n v="0"/>
    <n v="0"/>
    <x v="2"/>
    <s v="LCL"/>
  </r>
  <r>
    <s v="2016-02-14"/>
    <s v="2016-02-15"/>
    <s v="2016-02-19"/>
    <s v="2016-02-19"/>
    <n v="1"/>
    <n v="5"/>
    <s v="ŁÓDŹ"/>
    <s v="DDU"/>
    <x v="2"/>
    <n v="1"/>
    <s v="AIR"/>
    <s v="TRUCK"/>
    <s v="FRANKFURT"/>
    <s v="1"/>
    <s v="20231/2015/2"/>
    <n v="54"/>
    <s v="SS16"/>
    <s v="SHUDDHO MODEHAUS (AGENT)"/>
    <s v="AIR"/>
    <n v="1"/>
    <m/>
    <n v="360"/>
    <n v="0"/>
    <n v="0"/>
    <n v="0"/>
    <x v="3"/>
    <n v="4164"/>
    <n v="11.36"/>
    <x v="1"/>
    <n v="8"/>
    <n v="3"/>
    <x v="2"/>
    <s v="LCL"/>
  </r>
  <r>
    <s v="2016-02-14"/>
    <s v="2016-02-15"/>
    <s v="2016-02-22"/>
    <s v="2016-02-22"/>
    <n v="1"/>
    <n v="8"/>
    <s v="ŁÓDŹ"/>
    <s v="DDU"/>
    <x v="2"/>
    <n v="1"/>
    <s v="AIR"/>
    <s v="TRUCK"/>
    <s v="FRANKFURT"/>
    <s v="1"/>
    <s v="20231/2015/16"/>
    <n v="54"/>
    <s v="SS16"/>
    <s v="SHUDDHO MODEHAUS (AGENT)"/>
    <s v="AIR"/>
    <n v="1"/>
    <m/>
    <n v="1512"/>
    <n v="0"/>
    <n v="0"/>
    <n v="0"/>
    <x v="3"/>
    <n v="24887"/>
    <n v="34.549999999999997"/>
    <x v="1"/>
    <n v="24"/>
    <n v="10"/>
    <x v="1"/>
    <s v="LCL"/>
  </r>
  <r>
    <s v="2016-02-14"/>
    <s v="2016-02-15"/>
    <s v="2016-02-24"/>
    <s v="2016-02-24"/>
    <n v="1"/>
    <n v="10"/>
    <s v="ŁÓDŹ"/>
    <s v="DDU"/>
    <x v="2"/>
    <n v="1"/>
    <s v="AIR"/>
    <s v="TRUCK"/>
    <s v="FRANKFURT"/>
    <s v="1"/>
    <s v="20231/2015/17"/>
    <n v="54"/>
    <s v="SS16"/>
    <s v="SHUDDHO MODEHAUS (AGENT)"/>
    <s v="AIR"/>
    <n v="1"/>
    <m/>
    <n v="572"/>
    <n v="0"/>
    <n v="0"/>
    <n v="0"/>
    <x v="3"/>
    <n v="8717"/>
    <n v="13.7"/>
    <x v="1"/>
    <n v="10"/>
    <n v="4"/>
    <x v="2"/>
    <s v="LCL"/>
  </r>
  <r>
    <s v="2016-02-14"/>
    <s v="2016-02-15"/>
    <s v="2016-02-24"/>
    <s v="2016-02-24"/>
    <n v="1"/>
    <n v="10"/>
    <s v="ŁÓDŹ"/>
    <s v="DDU"/>
    <x v="2"/>
    <n v="1"/>
    <s v="AIR"/>
    <s v="TRUCK"/>
    <s v="FRANKFURT"/>
    <s v="1"/>
    <s v="20231/2015/18"/>
    <n v="54"/>
    <s v="SS16"/>
    <s v="SHUDDHO MODEHAUS (AGENT)"/>
    <s v="AIR"/>
    <n v="1"/>
    <m/>
    <n v="1323"/>
    <n v="0"/>
    <n v="0"/>
    <n v="0"/>
    <x v="3"/>
    <n v="21249"/>
    <n v="30"/>
    <x v="1"/>
    <n v="21"/>
    <n v="9"/>
    <x v="1"/>
    <s v="LCL"/>
  </r>
  <r>
    <s v="2016-02-14"/>
    <s v="2016-02-19"/>
    <s v="2016-02-25"/>
    <s v="2016-02-25"/>
    <n v="5"/>
    <n v="11"/>
    <s v="ŁÓDŹ"/>
    <s v="DDU"/>
    <x v="2"/>
    <n v="1"/>
    <s v="AIR"/>
    <s v="TRUCK"/>
    <s v="FRANKFURT"/>
    <s v="1"/>
    <s v="20467/2015/22"/>
    <n v="54"/>
    <s v="SS16"/>
    <s v="INNOVATION DESIGN (AGENT)"/>
    <s v="AIR"/>
    <n v="1"/>
    <m/>
    <n v="818"/>
    <n v="0"/>
    <n v="0"/>
    <n v="0"/>
    <x v="3"/>
    <n v="12567"/>
    <n v="15.21"/>
    <x v="1"/>
    <n v="11"/>
    <n v="5"/>
    <x v="2"/>
    <s v="LCL"/>
  </r>
  <r>
    <s v="2016-02-15"/>
    <s v="2016-03-26"/>
    <s v="2016-04-01"/>
    <s v="2016-04-01"/>
    <n v="40"/>
    <n v="46"/>
    <s v="NINGBO"/>
    <s v="FOB"/>
    <x v="0"/>
    <n v="1"/>
    <s v="LCL"/>
    <s v="TRUCK"/>
    <s v="HAMBURG"/>
    <s v="1"/>
    <s v="20462/2015/4"/>
    <n v="54"/>
    <s v="SS16"/>
    <s v="NINGBO EVERGREEN"/>
    <s v="LCL"/>
    <m/>
    <n v="1"/>
    <n v="264"/>
    <n v="0"/>
    <n v="0"/>
    <n v="0"/>
    <x v="3"/>
    <n v="5063"/>
    <n v="7.41"/>
    <x v="0"/>
    <n v="5"/>
    <n v="2"/>
    <x v="2"/>
    <s v="LCL"/>
  </r>
  <r>
    <s v="2016-02-16"/>
    <s v="2016-03-18"/>
    <s v="2016-03-24"/>
    <s v="2016-03-24"/>
    <n v="31"/>
    <n v="37"/>
    <s v="CHITTAGONG"/>
    <s v="FOB"/>
    <x v="0"/>
    <n v="1"/>
    <s v="SEAU7820176"/>
    <s v="RAILWAY"/>
    <s v="GDAŃSK"/>
    <s v="1"/>
    <s v="20376/2015/35"/>
    <n v="54"/>
    <s v="SS16"/>
    <s v="TRANSFIGURE CLOTHING (AGENT)"/>
    <s v="CONSOLIDATION"/>
    <m/>
    <n v="1"/>
    <n v="3168"/>
    <n v="0"/>
    <n v="1"/>
    <n v="0"/>
    <x v="2"/>
    <n v="64553"/>
    <n v="40.6"/>
    <x v="1"/>
    <n v="28"/>
    <n v="12"/>
    <x v="1"/>
    <s v="LCL"/>
  </r>
  <r>
    <s v="2016-02-16"/>
    <s v="2016-03-18"/>
    <s v="2016-03-24"/>
    <s v="2016-03-24"/>
    <n v="31"/>
    <n v="37"/>
    <s v="CHITTAGONG"/>
    <s v="FOB"/>
    <x v="0"/>
    <n v="1"/>
    <m/>
    <s v="RAILWAY"/>
    <s v="GDAŃSK"/>
    <s v="1"/>
    <s v="29157/2015/2"/>
    <n v="52"/>
    <s v="SS16"/>
    <s v="TEXZAM INTERNATIONAL (AGENT)"/>
    <s v="CONSOLIDATION"/>
    <m/>
    <n v="1"/>
    <n v="408"/>
    <m/>
    <m/>
    <m/>
    <x v="3"/>
    <n v="5699"/>
    <n v="1.42"/>
    <x v="1"/>
    <n v="1"/>
    <n v="0"/>
    <x v="2"/>
    <s v="LCL"/>
  </r>
  <r>
    <s v="2016-02-16"/>
    <s v="2016-03-18"/>
    <s v="2016-03-24"/>
    <s v="2016-03-24"/>
    <n v="31"/>
    <n v="37"/>
    <s v="CHITTAGONG"/>
    <s v="FOB"/>
    <x v="0"/>
    <n v="1"/>
    <m/>
    <s v="RAILWAY"/>
    <s v="GDAŃSK"/>
    <s v="1"/>
    <s v="61828/SS16/3"/>
    <n v="52"/>
    <s v="SS16"/>
    <s v="FASHION WEAR INT'L (AGENT)"/>
    <s v="CONSOLIDATION"/>
    <m/>
    <n v="1"/>
    <n v="964"/>
    <m/>
    <m/>
    <m/>
    <x v="3"/>
    <n v="15344"/>
    <n v="7.29"/>
    <x v="1"/>
    <n v="5"/>
    <n v="2"/>
    <x v="2"/>
    <s v="LCL"/>
  </r>
  <r>
    <s v="2016-02-17"/>
    <s v="2016-02-21"/>
    <s v="2016-02-26"/>
    <s v="2016-02-26"/>
    <n v="4"/>
    <n v="9"/>
    <s v="ŁÓDŹ"/>
    <s v="DDU"/>
    <x v="2"/>
    <n v="1"/>
    <s v="AIR"/>
    <s v="TRUCK"/>
    <s v="FRANKFURT"/>
    <s v="1"/>
    <s v="20808/2015/12"/>
    <n v="54"/>
    <s v="SS16"/>
    <s v="FASHION WEAR INT'L (AGENT)"/>
    <s v="AIR"/>
    <n v="1"/>
    <m/>
    <n v="2693"/>
    <n v="0"/>
    <n v="0"/>
    <n v="0"/>
    <x v="3"/>
    <n v="53902"/>
    <n v="37.71"/>
    <x v="1"/>
    <n v="26"/>
    <n v="11"/>
    <x v="1"/>
    <s v="LCL"/>
  </r>
  <r>
    <s v="2016-02-17"/>
    <s v="2016-02-21"/>
    <s v="2016-03-03"/>
    <s v="2016-03-03"/>
    <n v="4"/>
    <n v="15"/>
    <s v="ŁÓDŹ"/>
    <s v="DDU"/>
    <x v="2"/>
    <n v="1"/>
    <s v="AIR"/>
    <s v="TRUCK"/>
    <s v="FRANKFURT"/>
    <s v="1"/>
    <s v="20231/2015/19"/>
    <n v="54"/>
    <s v="SS16"/>
    <s v="SHUDDHO MODEHAUS (AGENT)"/>
    <s v="AIR"/>
    <n v="1"/>
    <m/>
    <n v="486"/>
    <n v="0"/>
    <n v="0"/>
    <n v="0"/>
    <x v="3"/>
    <n v="6438"/>
    <n v="12.05"/>
    <x v="1"/>
    <n v="8"/>
    <n v="4"/>
    <x v="2"/>
    <s v="LCL"/>
  </r>
  <r>
    <s v="2016-02-17"/>
    <s v="2016-03-26"/>
    <s v="2016-04-01"/>
    <s v="2016-04-01"/>
    <n v="38"/>
    <n v="44"/>
    <s v="CHITTAGONG"/>
    <s v="FOB"/>
    <x v="0"/>
    <n v="1"/>
    <s v="MRKU5950458"/>
    <s v="RAILWAY"/>
    <s v="GDAŃSK"/>
    <s v="1"/>
    <s v="20216/2015/24"/>
    <n v="54"/>
    <s v="SS16"/>
    <s v="FAIR TRADE INT'L (AGENT)"/>
    <s v="CONSOLIDATION"/>
    <m/>
    <n v="1"/>
    <n v="1183"/>
    <n v="0"/>
    <n v="0"/>
    <n v="1"/>
    <x v="0"/>
    <n v="18210"/>
    <n v="19.309999999999999"/>
    <x v="1"/>
    <n v="14"/>
    <n v="6"/>
    <x v="2"/>
    <s v="LCL"/>
  </r>
  <r>
    <s v="2016-02-19"/>
    <s v="2016-02-21"/>
    <s v="2016-02-24"/>
    <s v="2016-02-24"/>
    <n v="2"/>
    <n v="5"/>
    <s v="ŁÓDŹ"/>
    <s v="DDU"/>
    <x v="2"/>
    <n v="1"/>
    <s v="AIR"/>
    <s v="TRUCK"/>
    <s v="WARSZAWA"/>
    <s v="1"/>
    <s v="21017/2015/2"/>
    <n v="54"/>
    <s v="SS16"/>
    <s v="SEER GLOBAL LTD."/>
    <s v="AIR"/>
    <n v="1"/>
    <m/>
    <n v="276"/>
    <n v="0"/>
    <n v="0"/>
    <n v="0"/>
    <x v="3"/>
    <n v="5175"/>
    <m/>
    <x v="2"/>
    <n v="0"/>
    <n v="0"/>
    <x v="2"/>
    <s v="LCL"/>
  </r>
  <r>
    <s v="2016-02-19"/>
    <s v="2016-03-12"/>
    <s v="2016-03-22"/>
    <s v="2016-03-22"/>
    <n v="22"/>
    <n v="32"/>
    <s v="TUTICORIN"/>
    <s v="FOB"/>
    <x v="0"/>
    <n v="1"/>
    <s v="LCL"/>
    <s v="TRUCK"/>
    <s v="HAMBURG"/>
    <s v="1"/>
    <s v="21025/2015/6"/>
    <n v="54"/>
    <s v="SS16"/>
    <s v="KARTHIKAI TEXTILE"/>
    <s v="LCL"/>
    <m/>
    <n v="1"/>
    <n v="347"/>
    <n v="0"/>
    <n v="0"/>
    <n v="0"/>
    <x v="3"/>
    <n v="6415"/>
    <n v="4.4800000000000004"/>
    <x v="2"/>
    <n v="3"/>
    <n v="1"/>
    <x v="2"/>
    <s v="LCL"/>
  </r>
  <r>
    <s v="2016-02-19"/>
    <s v="2016-03-26"/>
    <s v="2016-04-01"/>
    <s v="2016-04-01"/>
    <n v="36"/>
    <n v="42"/>
    <s v="CHITTAGONG"/>
    <s v="FOB"/>
    <x v="0"/>
    <n v="1"/>
    <s v="MRKU5950458"/>
    <s v="RAILWAY"/>
    <s v="GDAŃSK"/>
    <s v="1"/>
    <s v="20376/2015/36"/>
    <n v="54"/>
    <s v="SS16"/>
    <s v="TRANSFIGURE CLOTHING (AGENT)"/>
    <s v="CONSOLIDATION"/>
    <m/>
    <n v="1"/>
    <n v="1710"/>
    <n v="0"/>
    <n v="0"/>
    <n v="1"/>
    <x v="0"/>
    <n v="23534"/>
    <n v="18.600000000000001"/>
    <x v="1"/>
    <n v="13"/>
    <n v="6"/>
    <x v="2"/>
    <s v="LCL"/>
  </r>
  <r>
    <s v="2016-02-19"/>
    <s v="2016-03-26"/>
    <s v="2016-04-01"/>
    <s v="2016-04-01"/>
    <n v="36"/>
    <n v="42"/>
    <s v="CHITTAGONG"/>
    <s v="FOB"/>
    <x v="0"/>
    <n v="1"/>
    <m/>
    <s v="RAILWAY"/>
    <s v="GDAŃSK"/>
    <s v="1"/>
    <s v="20376/2015/37"/>
    <n v="54"/>
    <s v="SS16"/>
    <s v="TRANSFIGURE CLOTHING (AGENT)"/>
    <s v="CONSOLIDATION"/>
    <m/>
    <n v="1"/>
    <n v="2555"/>
    <m/>
    <m/>
    <m/>
    <x v="3"/>
    <n v="51596"/>
    <n v="30.25"/>
    <x v="1"/>
    <n v="21"/>
    <n v="9"/>
    <x v="1"/>
    <s v="LCL"/>
  </r>
  <r>
    <s v="2016-02-20"/>
    <s v="2016-03-26"/>
    <s v="2016-04-01"/>
    <s v="2016-04-01"/>
    <n v="35"/>
    <n v="41"/>
    <s v="SHANGHAI"/>
    <s v="FOB"/>
    <x v="0"/>
    <n v="1"/>
    <s v="MSKU6621973"/>
    <s v="RAILWAY"/>
    <s v="GDAŃSK"/>
    <s v="1"/>
    <s v="21822/2015/4"/>
    <n v="52"/>
    <s v="SS16"/>
    <s v="ZHENJIANG S&amp;C"/>
    <s v="CONSOLIDATION"/>
    <m/>
    <n v="1"/>
    <n v="2509"/>
    <n v="0"/>
    <n v="1"/>
    <n v="0"/>
    <x v="2"/>
    <n v="39156"/>
    <n v="42.76"/>
    <x v="0"/>
    <n v="30"/>
    <n v="13"/>
    <x v="0"/>
    <s v="LCL"/>
  </r>
  <r>
    <s v="2016-02-20"/>
    <s v="2016-03-26"/>
    <s v="2016-04-01"/>
    <s v="2016-04-01"/>
    <n v="35"/>
    <n v="41"/>
    <s v="SHANGHAI"/>
    <s v="FOB"/>
    <x v="0"/>
    <n v="1"/>
    <m/>
    <s v="RAILWAY"/>
    <s v="GDAŃSK"/>
    <s v="1"/>
    <s v="36967/2015/1"/>
    <n v="52"/>
    <s v="SS16"/>
    <s v="YANTAI PACIFIC HOME"/>
    <s v="CONSOLIDATION"/>
    <m/>
    <n v="1"/>
    <n v="696"/>
    <m/>
    <m/>
    <m/>
    <x v="3"/>
    <n v="3400"/>
    <n v="6.43"/>
    <x v="0"/>
    <n v="5"/>
    <n v="2"/>
    <x v="2"/>
    <s v="LCL"/>
  </r>
  <r>
    <s v="2016-02-21"/>
    <s v="2016-02-23"/>
    <s v="2016-02-25"/>
    <s v="2016-02-25"/>
    <n v="2"/>
    <n v="4"/>
    <s v="ŁÓDŹ"/>
    <s v="DDU"/>
    <x v="2"/>
    <n v="1"/>
    <s v="AIR"/>
    <s v="TRUCK"/>
    <s v="WARSZAWA"/>
    <s v="1"/>
    <s v="21025/2015/3"/>
    <n v="54"/>
    <s v="SS16"/>
    <s v="KARTHIKAI TEXTILE"/>
    <s v="AIR"/>
    <n v="1"/>
    <m/>
    <n v="504"/>
    <n v="0"/>
    <n v="0"/>
    <n v="0"/>
    <x v="3"/>
    <n v="9532"/>
    <m/>
    <x v="2"/>
    <n v="0"/>
    <n v="0"/>
    <x v="2"/>
    <s v="LCL"/>
  </r>
  <r>
    <s v="2016-02-21"/>
    <s v="2016-03-26"/>
    <s v="2016-03-30"/>
    <s v="2016-03-30"/>
    <n v="34"/>
    <n v="38"/>
    <s v="CHITTAGONG"/>
    <s v="FOB"/>
    <x v="0"/>
    <n v="1"/>
    <s v="MSKU6869091"/>
    <s v="TRUCK"/>
    <s v="GDAŃSK"/>
    <s v="1"/>
    <s v="20216/2015/26"/>
    <n v="54"/>
    <s v="SS16"/>
    <s v="FAIR TRADE INT'L (AGENT)"/>
    <s v="CONSOLIDATION"/>
    <m/>
    <n v="1"/>
    <n v="296"/>
    <n v="0"/>
    <n v="1"/>
    <n v="0"/>
    <x v="2"/>
    <n v="3749"/>
    <n v="2.99"/>
    <x v="1"/>
    <n v="2"/>
    <n v="1"/>
    <x v="2"/>
    <s v="LCL"/>
  </r>
  <r>
    <s v="2016-02-21"/>
    <s v="2016-03-26"/>
    <s v="2016-03-30"/>
    <s v="2016-03-30"/>
    <n v="34"/>
    <n v="38"/>
    <s v="CHITTAGONG"/>
    <s v="FOB"/>
    <x v="0"/>
    <n v="1"/>
    <m/>
    <s v="TRUCK"/>
    <s v="GDAŃSK"/>
    <s v="1"/>
    <s v="20376/2015/38"/>
    <n v="54"/>
    <s v="SS16"/>
    <s v="TRANSFIGURE CLOTHING (AGENT)"/>
    <s v="CONSOLIDATION"/>
    <m/>
    <n v="1"/>
    <n v="1518"/>
    <m/>
    <m/>
    <m/>
    <x v="3"/>
    <n v="31838"/>
    <n v="17.690000000000001"/>
    <x v="1"/>
    <n v="12"/>
    <n v="5"/>
    <x v="2"/>
    <s v="LCL"/>
  </r>
  <r>
    <s v="2016-02-21"/>
    <s v="2016-03-26"/>
    <s v="2016-03-30"/>
    <s v="2016-03-30"/>
    <n v="34"/>
    <n v="38"/>
    <s v="CHITTAGONG"/>
    <s v="FOB"/>
    <x v="0"/>
    <n v="1"/>
    <m/>
    <s v="TRUCK"/>
    <s v="GDAŃSK"/>
    <s v="1"/>
    <s v="28143/2015/4"/>
    <n v="54"/>
    <s v="SS16"/>
    <s v="TEX FASHION GLOBAL (AGENT)"/>
    <s v="CONSOLIDATION"/>
    <m/>
    <n v="1"/>
    <n v="1637"/>
    <m/>
    <m/>
    <m/>
    <x v="3"/>
    <n v="27953"/>
    <n v="30.42"/>
    <x v="1"/>
    <n v="21"/>
    <n v="9"/>
    <x v="1"/>
    <s v="LCL"/>
  </r>
  <r>
    <s v="2016-02-21"/>
    <s v="2016-03-26"/>
    <s v="2016-04-01"/>
    <s v="2016-04-01"/>
    <n v="34"/>
    <n v="40"/>
    <s v="CHITTAGONG"/>
    <s v="FOB"/>
    <x v="0"/>
    <n v="1"/>
    <s v="MRKU3034040"/>
    <s v="RAILWAY"/>
    <s v="GDAŃSK"/>
    <s v="1"/>
    <s v="20376/2015/39"/>
    <n v="54"/>
    <s v="SS16"/>
    <s v="TRANSFIGURE CLOTHING (AGENT)"/>
    <s v="CONSOLIDATION"/>
    <m/>
    <n v="1"/>
    <n v="496"/>
    <n v="0"/>
    <n v="0"/>
    <n v="1"/>
    <x v="0"/>
    <n v="10211"/>
    <n v="10.94"/>
    <x v="1"/>
    <n v="8"/>
    <n v="3"/>
    <x v="2"/>
    <s v="LCL"/>
  </r>
  <r>
    <s v="2016-02-21"/>
    <s v="2016-03-26"/>
    <s v="2016-04-01"/>
    <s v="2016-04-01"/>
    <n v="34"/>
    <n v="40"/>
    <s v="CHITTAGONG"/>
    <s v="FOB"/>
    <x v="0"/>
    <n v="1"/>
    <m/>
    <s v="RAILWAY"/>
    <s v="GDAŃSK"/>
    <s v="1"/>
    <s v="20376/2015/40"/>
    <n v="54"/>
    <s v="SS16"/>
    <s v="TRANSFIGURE CLOTHING (AGENT)"/>
    <s v="CONSOLIDATION"/>
    <m/>
    <n v="1"/>
    <n v="830"/>
    <m/>
    <m/>
    <m/>
    <x v="3"/>
    <n v="13653"/>
    <n v="7.41"/>
    <x v="1"/>
    <n v="5"/>
    <n v="2"/>
    <x v="2"/>
    <s v="LCL"/>
  </r>
  <r>
    <s v="2016-02-21"/>
    <s v="2016-03-26"/>
    <s v="2016-04-01"/>
    <s v="2016-04-01"/>
    <n v="34"/>
    <n v="40"/>
    <s v="CHITTAGONG"/>
    <s v="FOB"/>
    <x v="0"/>
    <n v="1"/>
    <m/>
    <s v="RAILWAY"/>
    <s v="GDAŃSK"/>
    <s v="1"/>
    <s v="20376/2015/42"/>
    <n v="54"/>
    <s v="SS16"/>
    <s v="TRANSFIGURE CLOTHING (AGENT)"/>
    <s v="CONSOLIDATION"/>
    <m/>
    <n v="1"/>
    <n v="402"/>
    <m/>
    <m/>
    <m/>
    <x v="3"/>
    <n v="8722"/>
    <n v="5.0999999999999996"/>
    <x v="1"/>
    <n v="4"/>
    <n v="2"/>
    <x v="2"/>
    <s v="LCL"/>
  </r>
  <r>
    <s v="2016-02-21"/>
    <s v="2016-03-26"/>
    <s v="2016-04-01"/>
    <s v="2016-04-01"/>
    <n v="34"/>
    <n v="40"/>
    <s v="CHITTAGONG"/>
    <s v="FOB"/>
    <x v="0"/>
    <n v="1"/>
    <m/>
    <s v="RAILWAY"/>
    <s v="GDAŃSK"/>
    <s v="1"/>
    <s v="32727/2015/2"/>
    <n v="54"/>
    <s v="SS16"/>
    <s v="ALEMA TEXTILE LTD."/>
    <s v="CONSOLIDATION"/>
    <m/>
    <n v="1"/>
    <n v="885"/>
    <m/>
    <m/>
    <m/>
    <x v="3"/>
    <n v="13096"/>
    <n v="22.73"/>
    <x v="1"/>
    <n v="16"/>
    <n v="7"/>
    <x v="1"/>
    <s v="LCL"/>
  </r>
  <r>
    <s v="2016-02-21"/>
    <s v="2016-03-26"/>
    <s v="2016-04-01"/>
    <s v="2016-04-01"/>
    <n v="34"/>
    <n v="40"/>
    <s v="CHITTAGONG"/>
    <s v="FOB"/>
    <x v="0"/>
    <n v="1"/>
    <m/>
    <s v="RAILWAY"/>
    <s v="GDAŃSK"/>
    <s v="1"/>
    <s v="33317/2015/2"/>
    <n v="54"/>
    <s v="SS16"/>
    <s v="KNIT WORLD LTD"/>
    <s v="CONSOLIDATION"/>
    <m/>
    <n v="1"/>
    <n v="2302"/>
    <m/>
    <m/>
    <m/>
    <x v="3"/>
    <n v="33538"/>
    <n v="21.86"/>
    <x v="1"/>
    <n v="15"/>
    <n v="7"/>
    <x v="1"/>
    <s v="LCL"/>
  </r>
  <r>
    <s v="2016-02-21"/>
    <s v="2016-04-04"/>
    <s v="2016-04-14"/>
    <s v="2016-04-14"/>
    <n v="43"/>
    <n v="53"/>
    <s v="XIAMEN"/>
    <s v="FOB"/>
    <x v="0"/>
    <n v="1"/>
    <s v="LCL"/>
    <s v="TRUCK"/>
    <s v="GDAŃSK"/>
    <s v="1"/>
    <s v="25689/2015/2"/>
    <n v="54"/>
    <s v="SS16"/>
    <s v="QUANZHOU PROPER"/>
    <s v="LCL"/>
    <m/>
    <n v="1"/>
    <n v="405"/>
    <n v="0"/>
    <n v="0"/>
    <n v="0"/>
    <x v="3"/>
    <n v="5840"/>
    <n v="6.84"/>
    <x v="0"/>
    <n v="5"/>
    <n v="2"/>
    <x v="2"/>
    <s v="LCL"/>
  </r>
  <r>
    <s v="2016-02-22"/>
    <s v="2016-03-16"/>
    <s v="2016-03-21"/>
    <s v="2016-03-21"/>
    <n v="23"/>
    <n v="28"/>
    <s v="MUMBAI"/>
    <s v="FOB"/>
    <x v="0"/>
    <n v="0"/>
    <s v="FSCU6568086"/>
    <s v="TRUCK"/>
    <s v="HAMBURG"/>
    <s v="1"/>
    <s v="20991/2015/5"/>
    <n v="54"/>
    <s v="SS16"/>
    <s v="SANGOTRA FASHIONS"/>
    <s v="FCL"/>
    <m/>
    <n v="1"/>
    <n v="3870"/>
    <n v="0"/>
    <n v="0"/>
    <n v="1"/>
    <x v="0"/>
    <n v="58895"/>
    <n v="67"/>
    <x v="2"/>
    <n v="47"/>
    <n v="20"/>
    <x v="0"/>
    <s v="20"/>
  </r>
  <r>
    <s v="2016-02-22"/>
    <s v="2016-04-01"/>
    <s v="2016-04-05"/>
    <s v="2016-04-05"/>
    <n v="39"/>
    <n v="43"/>
    <s v="XIAMEN"/>
    <s v="FOB"/>
    <x v="0"/>
    <n v="0"/>
    <s v="MRKU4499442"/>
    <s v="RAILWAY"/>
    <s v="GDAŃSK"/>
    <s v="1"/>
    <s v="61735/SS16/6"/>
    <n v="52"/>
    <s v="SS16"/>
    <s v="QUANZHOU CEREALS O&amp;F"/>
    <s v="FCL"/>
    <m/>
    <n v="1"/>
    <n v="2996"/>
    <n v="0"/>
    <n v="0"/>
    <n v="1"/>
    <x v="0"/>
    <n v="53252"/>
    <n v="58.61"/>
    <x v="0"/>
    <n v="41"/>
    <n v="18"/>
    <x v="0"/>
    <s v="20"/>
  </r>
  <r>
    <s v="2016-02-23"/>
    <s v="2016-03-05"/>
    <s v="2016-03-11"/>
    <s v="2016-03-11"/>
    <n v="11"/>
    <n v="17"/>
    <s v="ŁÓDŹ"/>
    <s v="DDU"/>
    <x v="2"/>
    <n v="1"/>
    <s v="AIR"/>
    <s v="TRUCK"/>
    <s v="FRANKFURT"/>
    <s v="1"/>
    <s v="32727/2015/3"/>
    <n v="54"/>
    <s v="SS16"/>
    <s v="ALEMA TEXTILE LTD."/>
    <s v="AIR"/>
    <n v="1"/>
    <m/>
    <n v="1577"/>
    <n v="0"/>
    <n v="0"/>
    <n v="0"/>
    <x v="3"/>
    <n v="24288"/>
    <n v="32.58"/>
    <x v="1"/>
    <n v="23"/>
    <n v="10"/>
    <x v="1"/>
    <s v="LCL"/>
  </r>
  <r>
    <s v="2016-02-24"/>
    <s v="2016-03-13"/>
    <s v="2016-03-30"/>
    <s v="2016-03-30"/>
    <n v="18"/>
    <n v="35"/>
    <s v="ŁÓDŹ"/>
    <s v="DDU"/>
    <x v="0"/>
    <n v="1"/>
    <s v="MSKU6567912"/>
    <s v="TRUCK"/>
    <s v="HAMBURG"/>
    <s v="1"/>
    <s v="20214/2015/13"/>
    <n v="54"/>
    <s v="SS16"/>
    <s v="LICHEE APPAREL (AGENT)"/>
    <s v="CONSOLIDATION"/>
    <m/>
    <n v="1"/>
    <n v="1694"/>
    <n v="0"/>
    <n v="1"/>
    <n v="0"/>
    <x v="2"/>
    <n v="32202"/>
    <n v="31.83"/>
    <x v="2"/>
    <n v="22"/>
    <n v="10"/>
    <x v="1"/>
    <s v="LCL"/>
  </r>
  <r>
    <s v="2016-02-24"/>
    <s v="2016-03-13"/>
    <s v="2016-03-30"/>
    <s v="2016-03-30"/>
    <n v="18"/>
    <n v="35"/>
    <s v="ŁÓDŹ"/>
    <s v="DDU"/>
    <x v="0"/>
    <n v="1"/>
    <m/>
    <s v="TRUCK"/>
    <s v="HAMBURG"/>
    <s v="1"/>
    <s v="20214/2015/14"/>
    <n v="54"/>
    <s v="SS16"/>
    <s v="LICHEE APPAREL (AGENT)"/>
    <s v="CONSOLIDATION"/>
    <m/>
    <n v="1"/>
    <n v="329"/>
    <m/>
    <m/>
    <m/>
    <x v="3"/>
    <n v="8330"/>
    <n v="4.16"/>
    <x v="2"/>
    <n v="3"/>
    <n v="1"/>
    <x v="2"/>
    <s v="LCL"/>
  </r>
  <r>
    <s v="2016-02-24"/>
    <s v="2016-03-13"/>
    <s v="2016-03-30"/>
    <s v="2016-03-30"/>
    <n v="18"/>
    <n v="35"/>
    <s v="ŁÓDŹ"/>
    <s v="DDU"/>
    <x v="0"/>
    <n v="1"/>
    <m/>
    <s v="TRUCK"/>
    <s v="HAMBURG"/>
    <s v="1"/>
    <s v="20214/2015/17"/>
    <n v="54"/>
    <s v="SS16"/>
    <s v="LICHEE APPAREL (AGENT)"/>
    <s v="CONSOLIDATION"/>
    <m/>
    <n v="1"/>
    <n v="546"/>
    <m/>
    <m/>
    <m/>
    <x v="3"/>
    <n v="12220"/>
    <n v="19.57"/>
    <x v="2"/>
    <n v="14"/>
    <n v="6"/>
    <x v="2"/>
    <s v="LCL"/>
  </r>
  <r>
    <s v="2016-02-24"/>
    <s v="2016-04-01"/>
    <s v="2016-04-05"/>
    <s v="2016-04-05"/>
    <n v="37"/>
    <n v="41"/>
    <s v="CHITTAGONG"/>
    <s v="FOB"/>
    <x v="0"/>
    <n v="1"/>
    <s v="TGHU4671581"/>
    <s v="RAILWAY"/>
    <s v="GDAŃSK"/>
    <s v="1"/>
    <s v="20216/2015/27"/>
    <n v="54"/>
    <s v="SS16"/>
    <s v="FAIR TRADE INT'L (AGENT)"/>
    <s v="CONSOLIDATION"/>
    <m/>
    <n v="1"/>
    <n v="677"/>
    <n v="0"/>
    <n v="1"/>
    <n v="0"/>
    <x v="2"/>
    <n v="11592"/>
    <n v="15.07"/>
    <x v="1"/>
    <n v="11"/>
    <n v="5"/>
    <x v="2"/>
    <s v="LCL"/>
  </r>
  <r>
    <s v="2016-02-24"/>
    <s v="2016-04-01"/>
    <s v="2016-04-05"/>
    <s v="2016-04-05"/>
    <n v="37"/>
    <n v="41"/>
    <s v="CHITTAGONG"/>
    <s v="FOB"/>
    <x v="0"/>
    <n v="1"/>
    <m/>
    <s v="RAILWAY"/>
    <s v="GDAŃSK"/>
    <s v="1"/>
    <s v="20376/2015/41"/>
    <n v="54"/>
    <s v="SS16"/>
    <s v="TRANSFIGURE CLOTHING (AGENT)"/>
    <s v="CONSOLIDATION"/>
    <m/>
    <n v="1"/>
    <n v="580"/>
    <m/>
    <m/>
    <m/>
    <x v="3"/>
    <n v="10600"/>
    <n v="6.9"/>
    <x v="1"/>
    <n v="5"/>
    <n v="2"/>
    <x v="2"/>
    <s v="LCL"/>
  </r>
  <r>
    <s v="2016-02-24"/>
    <s v="2016-04-01"/>
    <s v="2016-04-05"/>
    <s v="2016-04-05"/>
    <n v="37"/>
    <n v="41"/>
    <s v="CHITTAGONG"/>
    <s v="FOB"/>
    <x v="0"/>
    <n v="1"/>
    <m/>
    <s v="RAILWAY"/>
    <s v="GDAŃSK"/>
    <s v="1"/>
    <s v="20376/2015/43"/>
    <n v="54"/>
    <s v="SS16"/>
    <s v="TRANSFIGURE CLOTHING (AGENT)"/>
    <s v="CONSOLIDATION"/>
    <m/>
    <n v="1"/>
    <n v="703"/>
    <m/>
    <m/>
    <m/>
    <x v="3"/>
    <n v="14064"/>
    <n v="14.17"/>
    <x v="1"/>
    <n v="10"/>
    <n v="4"/>
    <x v="2"/>
    <s v="LCL"/>
  </r>
  <r>
    <s v="2016-02-25"/>
    <s v="2016-03-30"/>
    <s v="2016-04-04"/>
    <s v="2016-04-04"/>
    <n v="34"/>
    <n v="39"/>
    <s v="CHITTAGONG"/>
    <s v="FOB"/>
    <x v="0"/>
    <n v="1"/>
    <s v="AMFU3185344"/>
    <s v="RAILWAY"/>
    <s v="HAMBURG"/>
    <s v="1"/>
    <s v="28143/2015/5"/>
    <n v="54"/>
    <s v="SS16"/>
    <s v="TEX FASHION GLOBAL (AGENT)"/>
    <s v="CONSOLIDATION"/>
    <m/>
    <n v="1"/>
    <n v="631"/>
    <n v="1"/>
    <n v="0"/>
    <n v="0"/>
    <x v="1"/>
    <n v="7856"/>
    <n v="10.68"/>
    <x v="1"/>
    <n v="7"/>
    <n v="3"/>
    <x v="2"/>
    <s v="LCL"/>
  </r>
  <r>
    <s v="2016-02-25"/>
    <s v="2016-03-30"/>
    <s v="2016-04-04"/>
    <s v="2016-04-04"/>
    <n v="34"/>
    <n v="39"/>
    <s v="CHITTAGONG"/>
    <s v="FOB"/>
    <x v="0"/>
    <n v="1"/>
    <m/>
    <s v="RAILWAY"/>
    <s v="HAMBURG"/>
    <s v="1"/>
    <s v="29296/2015/2"/>
    <n v="54"/>
    <s v="SS16"/>
    <s v="COTTON ZONE LTD."/>
    <s v="CONSOLIDATION"/>
    <m/>
    <n v="1"/>
    <n v="712"/>
    <n v="1"/>
    <n v="0"/>
    <n v="0"/>
    <x v="1"/>
    <n v="13889"/>
    <n v="11.46"/>
    <x v="1"/>
    <n v="8"/>
    <n v="3"/>
    <x v="2"/>
    <s v="LCL"/>
  </r>
  <r>
    <s v="2016-02-26"/>
    <s v="2016-02-27"/>
    <s v="2016-03-03"/>
    <s v="2016-03-03"/>
    <n v="1"/>
    <n v="6"/>
    <s v="ŁÓDŹ"/>
    <s v="DDU"/>
    <x v="2"/>
    <n v="1"/>
    <s v="AIR"/>
    <s v="TRUCK"/>
    <s v="VIENNA"/>
    <s v="1"/>
    <s v="20991/2015/10"/>
    <n v="54"/>
    <s v="SS16"/>
    <s v="SANGOTRA FASHIONS"/>
    <s v="AIR"/>
    <n v="1"/>
    <m/>
    <n v="1010"/>
    <n v="0"/>
    <n v="0"/>
    <n v="0"/>
    <x v="3"/>
    <n v="19848"/>
    <m/>
    <x v="2"/>
    <n v="0"/>
    <n v="0"/>
    <x v="2"/>
    <s v="LCL"/>
  </r>
  <r>
    <s v="2016-02-26"/>
    <s v="2016-03-14"/>
    <s v="2016-03-16"/>
    <s v="2016-03-16"/>
    <n v="17"/>
    <n v="19"/>
    <s v="ŁÓDŹ"/>
    <s v="DDU"/>
    <x v="2"/>
    <n v="1"/>
    <s v="AIR"/>
    <s v="TRUCK"/>
    <s v="FRANKFURT"/>
    <s v="1"/>
    <s v="20467/2015/2"/>
    <n v="54"/>
    <s v="SS16"/>
    <s v="INNOVATION DESIGN (AGENT)"/>
    <s v="AIR"/>
    <n v="1"/>
    <m/>
    <n v="300"/>
    <n v="0"/>
    <n v="0"/>
    <n v="0"/>
    <x v="3"/>
    <n v="3487"/>
    <n v="4.95"/>
    <x v="1"/>
    <n v="3"/>
    <n v="1"/>
    <x v="2"/>
    <s v="LCL"/>
  </r>
  <r>
    <s v="2016-02-26"/>
    <s v="2016-03-14"/>
    <s v="2016-03-16"/>
    <s v="2016-03-16"/>
    <n v="17"/>
    <n v="19"/>
    <s v="ŁÓDŹ"/>
    <s v="DDU"/>
    <x v="2"/>
    <n v="1"/>
    <s v="AIR"/>
    <s v="TRUCK"/>
    <s v="FRANKFURT"/>
    <s v="1"/>
    <s v="20467/2015/23"/>
    <n v="54"/>
    <s v="SS16"/>
    <s v="INNOVATION DESIGN (AGENT)"/>
    <s v="AIR"/>
    <n v="1"/>
    <m/>
    <n v="236"/>
    <n v="0"/>
    <n v="0"/>
    <n v="0"/>
    <x v="3"/>
    <n v="3468"/>
    <n v="4.34"/>
    <x v="1"/>
    <n v="3"/>
    <n v="1"/>
    <x v="2"/>
    <s v="LCL"/>
  </r>
  <r>
    <s v="2016-02-26"/>
    <s v="2016-03-14"/>
    <s v="2016-03-16"/>
    <s v="2016-03-16"/>
    <n v="17"/>
    <n v="19"/>
    <s v="ŁÓDŹ"/>
    <s v="DDU"/>
    <x v="2"/>
    <n v="1"/>
    <s v="AIR"/>
    <s v="TRUCK"/>
    <s v="FRANKFURT"/>
    <s v="1"/>
    <s v="20467/2015/3"/>
    <n v="54"/>
    <s v="SS16"/>
    <s v="INNOVATION DESIGN (AGENT)"/>
    <s v="AIR"/>
    <n v="1"/>
    <m/>
    <n v="589"/>
    <n v="0"/>
    <n v="0"/>
    <n v="0"/>
    <x v="3"/>
    <n v="8743"/>
    <n v="15.45"/>
    <x v="1"/>
    <n v="11"/>
    <n v="5"/>
    <x v="2"/>
    <s v="LCL"/>
  </r>
  <r>
    <s v="2016-02-26"/>
    <s v="2016-03-28"/>
    <s v="2016-03-30"/>
    <s v="2016-03-30"/>
    <n v="31"/>
    <n v="33"/>
    <s v="TUTICORIN"/>
    <s v="FOB"/>
    <x v="0"/>
    <n v="0"/>
    <s v="CRSU1070360"/>
    <s v="TRUCK"/>
    <s v="HAMBURG"/>
    <s v="1"/>
    <s v="20217/2015/5"/>
    <n v="54"/>
    <s v="SS16"/>
    <s v="BLOOM CLOTHING CO. (AGENT)"/>
    <s v="FCL"/>
    <m/>
    <n v="1"/>
    <n v="1121"/>
    <n v="1"/>
    <n v="0"/>
    <n v="0"/>
    <x v="1"/>
    <n v="17522"/>
    <n v="16"/>
    <x v="2"/>
    <n v="11"/>
    <n v="5"/>
    <x v="2"/>
    <s v="LCL"/>
  </r>
  <r>
    <s v="2016-02-27"/>
    <s v="2016-03-08"/>
    <s v="2016-03-08"/>
    <s v="2016-03-08"/>
    <n v="10"/>
    <n v="10"/>
    <s v="ISTANBUL"/>
    <s v="FCA"/>
    <x v="3"/>
    <n v="1"/>
    <m/>
    <s v="TRUCK"/>
    <s v="ŁÓDŹ"/>
    <s v="1"/>
    <s v="22224/2015/2"/>
    <n v="54"/>
    <s v="SS16"/>
    <s v="KGB CORAP TEKSTIL"/>
    <s v="LCL"/>
    <m/>
    <n v="1"/>
    <n v="405"/>
    <n v="0"/>
    <n v="0"/>
    <n v="0"/>
    <x v="3"/>
    <n v="6670"/>
    <m/>
    <x v="5"/>
    <n v="0"/>
    <n v="0"/>
    <x v="2"/>
    <s v="LCL"/>
  </r>
  <r>
    <s v="2016-02-27"/>
    <s v="2016-04-01"/>
    <s v="2016-04-08"/>
    <s v="2016-04-08"/>
    <n v="34"/>
    <n v="41"/>
    <s v="SHANGHAI"/>
    <s v="FOB"/>
    <x v="0"/>
    <n v="1"/>
    <s v="LCL"/>
    <s v="TRUCK"/>
    <s v="GDAŃSK"/>
    <s v="1"/>
    <s v="21822/2015/8"/>
    <n v="52"/>
    <s v="SS16"/>
    <s v="ZHENJIANG S&amp;C"/>
    <s v="LCL"/>
    <m/>
    <n v="1"/>
    <n v="264"/>
    <n v="0"/>
    <n v="0"/>
    <n v="0"/>
    <x v="3"/>
    <n v="3930"/>
    <n v="3.8"/>
    <x v="0"/>
    <n v="3"/>
    <n v="1"/>
    <x v="2"/>
    <s v="LCL"/>
  </r>
  <r>
    <s v="2016-02-28"/>
    <s v="2016-03-03"/>
    <s v="2016-03-10"/>
    <s v="2016-03-10"/>
    <n v="4"/>
    <n v="11"/>
    <s v="ŁÓDŹ"/>
    <s v="DDU"/>
    <x v="2"/>
    <n v="1"/>
    <s v="AIR"/>
    <s v="TRUCK"/>
    <s v="FRANKFURT"/>
    <s v="1"/>
    <s v="22847/2015/3"/>
    <n v="54"/>
    <s v="SS16"/>
    <s v="FASHIONTEX (AGENT)"/>
    <s v="AIR"/>
    <n v="1"/>
    <m/>
    <n v="301"/>
    <n v="0"/>
    <n v="0"/>
    <n v="0"/>
    <x v="3"/>
    <n v="4792"/>
    <n v="2.8"/>
    <x v="1"/>
    <n v="2"/>
    <n v="1"/>
    <x v="2"/>
    <s v="LCL"/>
  </r>
  <r>
    <s v="2016-03-02"/>
    <s v="2016-03-28"/>
    <s v="2016-03-31"/>
    <s v="2016-03-31"/>
    <n v="26"/>
    <n v="29"/>
    <s v="TUTICORIN"/>
    <s v="FOB"/>
    <x v="0"/>
    <n v="1"/>
    <s v="MSKU1604274"/>
    <s v="TRUCK"/>
    <s v="HAMBURG"/>
    <s v="1"/>
    <s v="20214/2015/15"/>
    <n v="54"/>
    <s v="SS16"/>
    <s v="LICHEE APPAREL (AGENT)"/>
    <s v="CONSOLIDATION"/>
    <m/>
    <n v="1"/>
    <n v="613"/>
    <n v="0"/>
    <n v="0"/>
    <n v="1"/>
    <x v="0"/>
    <n v="12271"/>
    <n v="10.43"/>
    <x v="2"/>
    <n v="7"/>
    <n v="3"/>
    <x v="2"/>
    <s v="LCL"/>
  </r>
  <r>
    <s v="2016-03-02"/>
    <s v="2016-03-28"/>
    <s v="2016-03-31"/>
    <s v="2016-03-31"/>
    <n v="26"/>
    <n v="29"/>
    <s v="TUTICORIN"/>
    <s v="FOB"/>
    <x v="0"/>
    <n v="1"/>
    <m/>
    <s v="TRUCK"/>
    <s v="HAMBURG"/>
    <s v="1"/>
    <s v="24094/2015/5"/>
    <n v="54"/>
    <s v="SS16"/>
    <s v="SANTEX INC"/>
    <s v="CONSOLIDATION"/>
    <m/>
    <n v="1"/>
    <n v="927"/>
    <m/>
    <m/>
    <m/>
    <x v="3"/>
    <n v="21966"/>
    <n v="21.96"/>
    <x v="2"/>
    <n v="15"/>
    <n v="7"/>
    <x v="1"/>
    <s v="LCL"/>
  </r>
  <r>
    <s v="2016-03-02"/>
    <s v="2016-04-08"/>
    <s v="2016-04-13"/>
    <s v="2016-04-13"/>
    <n v="37"/>
    <n v="42"/>
    <s v="XIAMEN"/>
    <s v="FOB"/>
    <x v="0"/>
    <n v="1"/>
    <s v="MSKU7172624"/>
    <s v="RAILWAY"/>
    <s v="GDAŃSK"/>
    <s v="1"/>
    <s v="20461/2015/3"/>
    <n v="52"/>
    <s v="SS16"/>
    <s v="XIAMEN KINGLAND"/>
    <s v="CONSOLIDATION"/>
    <m/>
    <n v="1"/>
    <n v="227"/>
    <n v="1"/>
    <n v="0"/>
    <n v="0"/>
    <x v="1"/>
    <n v="3000"/>
    <n v="11.75"/>
    <x v="0"/>
    <n v="8"/>
    <n v="4"/>
    <x v="2"/>
    <s v="LCL"/>
  </r>
  <r>
    <s v="2016-03-02"/>
    <s v="2016-04-08"/>
    <s v="2016-04-13"/>
    <s v="2016-04-13"/>
    <n v="37"/>
    <n v="42"/>
    <s v="XIAMEN"/>
    <s v="FOB"/>
    <x v="0"/>
    <n v="1"/>
    <m/>
    <s v="RAILWAY"/>
    <s v="GDAŃSK"/>
    <s v="1"/>
    <s v="20647/2015/8"/>
    <n v="54"/>
    <s v="SS16"/>
    <s v="XIAMEN KINGLAND"/>
    <s v="CONSOLIDATION"/>
    <m/>
    <n v="1"/>
    <n v="28"/>
    <m/>
    <m/>
    <m/>
    <x v="3"/>
    <n v="1632"/>
    <n v="3.7"/>
    <x v="0"/>
    <n v="3"/>
    <n v="1"/>
    <x v="2"/>
    <s v="LCL"/>
  </r>
  <r>
    <s v="2016-03-02"/>
    <s v="2016-04-08"/>
    <s v="2016-04-14"/>
    <s v="2016-04-14"/>
    <n v="37"/>
    <n v="43"/>
    <s v="XIAMEN"/>
    <s v="FOB"/>
    <x v="0"/>
    <n v="0"/>
    <s v="PONU0070132"/>
    <s v="RAILWAY"/>
    <s v="GDAŃSK"/>
    <s v="1"/>
    <s v="62841/SS16/1"/>
    <n v="52"/>
    <s v="SS16"/>
    <s v="XIAMEN JUSTSUN"/>
    <s v="FCL"/>
    <m/>
    <n v="1"/>
    <n v="2060"/>
    <n v="1"/>
    <n v="0"/>
    <n v="0"/>
    <x v="1"/>
    <n v="25579"/>
    <n v="17.86"/>
    <x v="0"/>
    <n v="13"/>
    <n v="5"/>
    <x v="2"/>
    <s v="LCL"/>
  </r>
  <r>
    <s v="2016-03-03"/>
    <s v="2016-03-04"/>
    <s v="2016-03-10"/>
    <s v="2016-03-10"/>
    <n v="1"/>
    <n v="7"/>
    <s v="ŁÓDŹ"/>
    <s v="DDU"/>
    <x v="2"/>
    <n v="1"/>
    <s v="AIR"/>
    <s v="TRUCK"/>
    <s v="FRANKFURT"/>
    <s v="1"/>
    <s v="21822/2015/7"/>
    <n v="52"/>
    <s v="SS16"/>
    <s v="ZHENJIANG S&amp;C"/>
    <s v="AIR"/>
    <n v="1"/>
    <m/>
    <n v="263"/>
    <n v="0"/>
    <n v="0"/>
    <n v="0"/>
    <x v="3"/>
    <n v="4130"/>
    <n v="3.13"/>
    <x v="0"/>
    <n v="2"/>
    <n v="1"/>
    <x v="2"/>
    <s v="LCL"/>
  </r>
  <r>
    <s v="2016-03-03"/>
    <s v="2016-03-06"/>
    <s v="2016-03-08"/>
    <s v="2016-03-08"/>
    <n v="3"/>
    <n v="5"/>
    <s v="ŁÓDŹ"/>
    <s v="DDU"/>
    <x v="2"/>
    <n v="1"/>
    <s v="AIR"/>
    <s v="TRUCK"/>
    <s v="VIENNA"/>
    <s v="1"/>
    <s v="20991/2015/14"/>
    <n v="54"/>
    <s v="SS16"/>
    <s v="SANGOTRA FASHIONS"/>
    <s v="AIR"/>
    <n v="1"/>
    <m/>
    <n v="1152"/>
    <n v="0"/>
    <n v="0"/>
    <n v="0"/>
    <x v="3"/>
    <n v="19077"/>
    <m/>
    <x v="2"/>
    <n v="0"/>
    <n v="0"/>
    <x v="2"/>
    <s v="LCL"/>
  </r>
  <r>
    <s v="2016-03-03"/>
    <s v="2016-03-07"/>
    <s v="2016-03-15"/>
    <s v="2016-03-15"/>
    <n v="4"/>
    <n v="12"/>
    <s v="ŁÓDŹ"/>
    <s v="DDU"/>
    <x v="2"/>
    <n v="1"/>
    <s v="AIR"/>
    <s v="TRUCK"/>
    <s v="WARSZAWA"/>
    <s v="1"/>
    <s v="28143/2015/6"/>
    <n v="54"/>
    <s v="SS16"/>
    <s v="TEX FASHION GLOBAL (AGENT)"/>
    <s v="AIR"/>
    <n v="1"/>
    <m/>
    <n v="608"/>
    <n v="0"/>
    <n v="0"/>
    <n v="0"/>
    <x v="3"/>
    <n v="10775"/>
    <n v="11.27"/>
    <x v="1"/>
    <n v="8"/>
    <n v="3"/>
    <x v="2"/>
    <s v="LCL"/>
  </r>
  <r>
    <s v="2016-03-04"/>
    <s v="2016-03-05"/>
    <s v="2016-03-09"/>
    <s v="2016-03-09"/>
    <n v="1"/>
    <n v="5"/>
    <s v="ŁÓDŹ"/>
    <s v="DDU"/>
    <x v="2"/>
    <n v="1"/>
    <s v="AIR"/>
    <s v="TRUCK"/>
    <s v="WARSZAWA"/>
    <s v="1"/>
    <s v="25868/2015/2"/>
    <n v="54"/>
    <s v="SS16"/>
    <s v="SRI LAKSHMI FABRICS"/>
    <s v="AIR"/>
    <n v="1"/>
    <m/>
    <n v="229"/>
    <n v="0"/>
    <n v="0"/>
    <n v="0"/>
    <x v="3"/>
    <n v="4735"/>
    <m/>
    <x v="2"/>
    <n v="0"/>
    <n v="0"/>
    <x v="2"/>
    <s v="LCL"/>
  </r>
  <r>
    <s v="2016-03-04"/>
    <s v="2016-04-08"/>
    <s v="2016-04-15"/>
    <s v="2016-04-15"/>
    <n v="35"/>
    <n v="42"/>
    <s v="CHITTAGONG"/>
    <s v="FOB"/>
    <x v="0"/>
    <n v="1"/>
    <s v="MSKU4000560"/>
    <s v="RAILWAY"/>
    <s v="GDAŃSK"/>
    <s v="1"/>
    <s v="20376/2015/5"/>
    <n v="54"/>
    <s v="SS16"/>
    <s v="TRANSFIGURE CLOTHING (AGENT)"/>
    <s v="CONSOLIDATION"/>
    <m/>
    <n v="1"/>
    <n v="401"/>
    <n v="1"/>
    <n v="0"/>
    <n v="0"/>
    <x v="1"/>
    <n v="9497"/>
    <n v="8.9499999999999993"/>
    <x v="1"/>
    <n v="6"/>
    <n v="3"/>
    <x v="2"/>
    <s v="LCL"/>
  </r>
  <r>
    <s v="2016-03-04"/>
    <s v="2016-04-08"/>
    <s v="2016-04-15"/>
    <s v="2016-04-15"/>
    <n v="35"/>
    <n v="42"/>
    <s v="CHITTAGONG"/>
    <s v="FOB"/>
    <x v="0"/>
    <n v="1"/>
    <m/>
    <s v="RAILWAY"/>
    <s v="GDAŃSK"/>
    <s v="1"/>
    <s v="33317/2015/3"/>
    <n v="54"/>
    <s v="SS16"/>
    <s v="KNIT WORLD LTD"/>
    <s v="CONSOLIDATION"/>
    <m/>
    <n v="1"/>
    <n v="856"/>
    <m/>
    <m/>
    <m/>
    <x v="3"/>
    <n v="11591"/>
    <n v="8.7100000000000009"/>
    <x v="1"/>
    <n v="6"/>
    <n v="3"/>
    <x v="2"/>
    <s v="LCL"/>
  </r>
  <r>
    <s v="2016-03-05"/>
    <s v="2016-03-06"/>
    <s v="2016-03-17"/>
    <s v="2016-03-17"/>
    <n v="1"/>
    <n v="12"/>
    <s v="ŁÓDŹ"/>
    <s v="DDU"/>
    <x v="2"/>
    <n v="1"/>
    <s v="AIR"/>
    <s v="TRUCK"/>
    <s v="FRANKFURT"/>
    <s v="1"/>
    <s v="29296/2015/5"/>
    <n v="54"/>
    <s v="SS16"/>
    <s v="COTTON ZONE LTD."/>
    <s v="AIR"/>
    <n v="1"/>
    <m/>
    <n v="814"/>
    <n v="0"/>
    <n v="0"/>
    <n v="0"/>
    <x v="3"/>
    <n v="16128"/>
    <n v="12.15"/>
    <x v="1"/>
    <n v="9"/>
    <n v="4"/>
    <x v="2"/>
    <s v="LCL"/>
  </r>
  <r>
    <s v="2016-03-05"/>
    <s v="2016-03-07"/>
    <s v="2016-03-11"/>
    <s v="2016-03-11"/>
    <n v="2"/>
    <n v="6"/>
    <s v="ŁÓDŹ"/>
    <s v="DDU"/>
    <x v="2"/>
    <n v="1"/>
    <s v="AIR"/>
    <s v="TRUCK"/>
    <s v="FRANKFURT"/>
    <s v="1"/>
    <s v="20216/2015/14"/>
    <n v="54"/>
    <s v="SS16"/>
    <s v="FAIR TRADE INT'L (AGENT)"/>
    <s v="AIR"/>
    <n v="1"/>
    <m/>
    <n v="233"/>
    <n v="0"/>
    <n v="0"/>
    <n v="0"/>
    <x v="3"/>
    <n v="4893"/>
    <m/>
    <x v="1"/>
    <n v="0"/>
    <n v="0"/>
    <x v="2"/>
    <s v="LCL"/>
  </r>
  <r>
    <s v="2016-03-05"/>
    <s v="2016-03-28"/>
    <s v="2016-04-04"/>
    <s v="2016-04-04"/>
    <n v="23"/>
    <n v="30"/>
    <s v="TUTICORIN"/>
    <s v="FOB"/>
    <x v="0"/>
    <n v="1"/>
    <s v="MSKU7427480"/>
    <s v="TRUCK"/>
    <s v="HAMBURG"/>
    <s v="1"/>
    <s v="20214/2015/16"/>
    <n v="54"/>
    <s v="SS16"/>
    <s v="LICHEE APPAREL (AGENT)"/>
    <s v="CONSOLIDATION"/>
    <m/>
    <n v="1"/>
    <n v="620"/>
    <n v="1"/>
    <n v="0"/>
    <n v="0"/>
    <x v="1"/>
    <n v="13041"/>
    <n v="10.62"/>
    <x v="2"/>
    <n v="7"/>
    <n v="3"/>
    <x v="2"/>
    <s v="LCL"/>
  </r>
  <r>
    <s v="2016-03-05"/>
    <s v="2016-03-28"/>
    <s v="2016-04-04"/>
    <s v="2016-04-04"/>
    <n v="23"/>
    <n v="30"/>
    <s v="TUTICORIN"/>
    <s v="FOB"/>
    <x v="0"/>
    <n v="1"/>
    <m/>
    <s v="TRUCK"/>
    <s v="HAMBURG"/>
    <s v="1"/>
    <s v="21025/2015/4"/>
    <n v="54"/>
    <s v="SS16"/>
    <s v="KARTHIKAI TEXTILE"/>
    <s v="CONSOLIDATION"/>
    <m/>
    <n v="1"/>
    <n v="398"/>
    <n v="1"/>
    <n v="0"/>
    <n v="0"/>
    <x v="1"/>
    <n v="6551"/>
    <n v="8.3800000000000008"/>
    <x v="2"/>
    <n v="6"/>
    <n v="3"/>
    <x v="2"/>
    <s v="LCL"/>
  </r>
  <r>
    <s v="2016-03-05"/>
    <s v="2016-04-14"/>
    <s v="2016-04-22"/>
    <s v="2016-04-22"/>
    <n v="40"/>
    <n v="48"/>
    <s v="CHITTAGONG"/>
    <s v="FOB"/>
    <x v="0"/>
    <n v="1"/>
    <s v="PONU1556453"/>
    <s v="RAILWAY"/>
    <s v="GDAŃSK"/>
    <s v="1"/>
    <s v="20216/2015/28"/>
    <n v="54"/>
    <s v="SS16"/>
    <s v="FAIR TRADE INT'L (AGENT)"/>
    <s v="CONSOLIDATION"/>
    <m/>
    <n v="1"/>
    <n v="592"/>
    <n v="0"/>
    <n v="1"/>
    <n v="0"/>
    <x v="2"/>
    <n v="8262"/>
    <n v="7.74"/>
    <x v="1"/>
    <n v="5"/>
    <n v="2"/>
    <x v="2"/>
    <s v="LCL"/>
  </r>
  <r>
    <s v="2016-03-05"/>
    <s v="2016-04-14"/>
    <s v="2016-04-22"/>
    <s v="2016-04-22"/>
    <n v="40"/>
    <n v="48"/>
    <s v="CHITTAGONG"/>
    <s v="FOB"/>
    <x v="0"/>
    <n v="1"/>
    <m/>
    <s v="RAILWAY"/>
    <s v="GDAŃSK"/>
    <s v="1"/>
    <s v="20216/2015/29"/>
    <n v="54"/>
    <s v="SS16"/>
    <s v="FAIR TRADE INT'L (AGENT)"/>
    <s v="CONSOLIDATION"/>
    <m/>
    <n v="1"/>
    <n v="220"/>
    <m/>
    <m/>
    <m/>
    <x v="3"/>
    <n v="3210"/>
    <n v="2.88"/>
    <x v="1"/>
    <n v="2"/>
    <n v="1"/>
    <x v="2"/>
    <s v="LCL"/>
  </r>
  <r>
    <s v="2016-03-05"/>
    <s v="2016-04-14"/>
    <s v="2016-04-22"/>
    <s v="2016-04-22"/>
    <n v="40"/>
    <n v="48"/>
    <s v="CHITTAGONG"/>
    <s v="FOB"/>
    <x v="0"/>
    <n v="1"/>
    <m/>
    <s v="RAILWAY"/>
    <s v="GDAŃSK"/>
    <s v="1"/>
    <s v="20808/2015/29"/>
    <n v="54"/>
    <s v="SS16"/>
    <s v="FASHION WEAR INT'L (AGENT)"/>
    <s v="CONSOLIDATION"/>
    <m/>
    <n v="1"/>
    <n v="946"/>
    <m/>
    <m/>
    <m/>
    <x v="3"/>
    <n v="25964"/>
    <n v="19.079999999999998"/>
    <x v="1"/>
    <n v="13"/>
    <n v="6"/>
    <x v="2"/>
    <s v="LCL"/>
  </r>
  <r>
    <s v="2016-03-05"/>
    <s v="2016-04-14"/>
    <s v="2016-04-22"/>
    <s v="2016-04-22"/>
    <n v="40"/>
    <n v="48"/>
    <s v="CHITTAGONG"/>
    <s v="FOB"/>
    <x v="0"/>
    <n v="1"/>
    <m/>
    <s v="RAILWAY"/>
    <s v="GDAŃSK"/>
    <s v="1"/>
    <s v="29296/2015/9"/>
    <n v="54"/>
    <s v="SS16"/>
    <s v="COTTON ZONE LTD."/>
    <s v="CONSOLIDATION"/>
    <m/>
    <n v="1"/>
    <n v="292"/>
    <m/>
    <m/>
    <m/>
    <x v="3"/>
    <n v="9133"/>
    <n v="6.07"/>
    <x v="1"/>
    <n v="4"/>
    <n v="2"/>
    <x v="2"/>
    <s v="LCL"/>
  </r>
  <r>
    <s v="2016-03-06"/>
    <s v="2016-03-07"/>
    <s v="2016-03-23"/>
    <s v="2016-03-23"/>
    <n v="1"/>
    <n v="17"/>
    <s v="ŁÓDŹ"/>
    <s v="DDU"/>
    <x v="2"/>
    <n v="1"/>
    <s v="AIR"/>
    <s v="TRUCK"/>
    <s v="FRANKFURT"/>
    <s v="1"/>
    <s v="20231/2015/20"/>
    <n v="54"/>
    <s v="SS16"/>
    <s v="SHUDDHO MODEHAUS (AGENT)"/>
    <s v="AIR"/>
    <n v="1"/>
    <m/>
    <n v="599"/>
    <n v="0"/>
    <n v="0"/>
    <n v="0"/>
    <x v="3"/>
    <n v="8504"/>
    <n v="19.23"/>
    <x v="1"/>
    <n v="13"/>
    <n v="6"/>
    <x v="2"/>
    <s v="LCL"/>
  </r>
  <r>
    <s v="2016-03-06"/>
    <s v="2016-03-07"/>
    <s v="2016-03-23"/>
    <s v="2016-03-23"/>
    <n v="1"/>
    <n v="17"/>
    <s v="ŁÓDŹ"/>
    <s v="DDU"/>
    <x v="2"/>
    <n v="1"/>
    <s v="AIR"/>
    <s v="TRUCK"/>
    <s v="FRANKFURT"/>
    <s v="1"/>
    <s v="20231/2015/3"/>
    <n v="54"/>
    <s v="SS16"/>
    <s v="SHUDDHO MODEHAUS (AGENT)"/>
    <s v="AIR"/>
    <n v="1"/>
    <m/>
    <n v="277"/>
    <n v="0"/>
    <n v="0"/>
    <n v="0"/>
    <x v="3"/>
    <n v="4455"/>
    <n v="5.61"/>
    <x v="1"/>
    <n v="4"/>
    <n v="2"/>
    <x v="2"/>
    <s v="LCL"/>
  </r>
  <r>
    <s v="2016-03-09"/>
    <s v="2016-04-04"/>
    <s v="2016-04-07"/>
    <s v="2016-04-07"/>
    <n v="26"/>
    <n v="29"/>
    <s v="ŁÓDŹ"/>
    <s v="DDU"/>
    <x v="2"/>
    <n v="1"/>
    <s v="AIR"/>
    <s v="TRUCK"/>
    <s v="FRANKFURT"/>
    <s v="1"/>
    <s v="20467/2015/28"/>
    <n v="54"/>
    <s v="SS16"/>
    <s v="INNOVATION DESIGN (AGENT)"/>
    <s v="AIR"/>
    <n v="1"/>
    <m/>
    <n v="516"/>
    <n v="0"/>
    <n v="0"/>
    <n v="0"/>
    <x v="3"/>
    <n v="6893"/>
    <n v="6.93"/>
    <x v="1"/>
    <n v="5"/>
    <n v="2"/>
    <x v="2"/>
    <s v="LCL"/>
  </r>
  <r>
    <s v="2016-03-10"/>
    <s v="2016-04-14"/>
    <s v="2016-04-19"/>
    <s v="2016-04-19"/>
    <n v="35"/>
    <n v="40"/>
    <s v="CHITTAGONG"/>
    <s v="FOB"/>
    <x v="0"/>
    <n v="0"/>
    <s v="MRKU7044452"/>
    <s v="RAILWAY"/>
    <s v="GDAŃSK"/>
    <s v="1"/>
    <s v="22075/2015/5"/>
    <n v="54"/>
    <s v="SS16"/>
    <s v="DAZ INTERNATIONAL (AGENT)"/>
    <s v="FCL"/>
    <m/>
    <n v="1"/>
    <n v="508"/>
    <n v="1"/>
    <n v="0"/>
    <n v="0"/>
    <x v="1"/>
    <n v="7901"/>
    <n v="9.49"/>
    <x v="1"/>
    <n v="7"/>
    <n v="3"/>
    <x v="2"/>
    <s v="LCL"/>
  </r>
  <r>
    <s v="2016-03-11"/>
    <s v="2016-03-12"/>
    <s v="2016-03-22"/>
    <s v="2016-03-22"/>
    <n v="1"/>
    <n v="11"/>
    <s v="ŁÓDŹ"/>
    <s v="DDU"/>
    <x v="2"/>
    <n v="1"/>
    <s v="AIR"/>
    <s v="TRUCK"/>
    <s v="FRANKFURT"/>
    <s v="1"/>
    <s v="20808/2015/19"/>
    <n v="54"/>
    <s v="SS16"/>
    <s v="FASHION WEAR INT'L (AGENT)"/>
    <s v="AIR"/>
    <n v="1"/>
    <m/>
    <n v="1762"/>
    <n v="0"/>
    <n v="0"/>
    <n v="0"/>
    <x v="3"/>
    <n v="35880"/>
    <n v="29.92"/>
    <x v="1"/>
    <n v="21"/>
    <n v="9"/>
    <x v="1"/>
    <s v="LCL"/>
  </r>
  <r>
    <s v="2016-03-11"/>
    <s v="2016-03-12"/>
    <s v="2016-03-22"/>
    <s v="2016-03-22"/>
    <n v="1"/>
    <n v="11"/>
    <s v="ŁÓDŹ"/>
    <s v="DDU"/>
    <x v="2"/>
    <n v="1"/>
    <s v="AIR"/>
    <s v="TRUCK"/>
    <s v="FRANKFURT"/>
    <s v="1"/>
    <s v="61828/SS16/4"/>
    <n v="52"/>
    <s v="SS16"/>
    <s v="FASHION WEAR INT'L (AGENT)"/>
    <s v="AIR"/>
    <n v="1"/>
    <m/>
    <n v="2397"/>
    <n v="0"/>
    <n v="0"/>
    <n v="0"/>
    <x v="3"/>
    <n v="49153"/>
    <n v="25.74"/>
    <x v="1"/>
    <n v="18"/>
    <n v="8"/>
    <x v="1"/>
    <s v="LCL"/>
  </r>
  <r>
    <s v="2016-03-11"/>
    <s v="2016-03-12"/>
    <s v="2016-03-24"/>
    <s v="2016-03-24"/>
    <n v="1"/>
    <n v="13"/>
    <s v="ŁÓDŹ"/>
    <s v="DDU"/>
    <x v="2"/>
    <n v="1"/>
    <s v="AIR"/>
    <s v="TRUCK"/>
    <s v="FRANKFURT"/>
    <s v="1"/>
    <s v="20808/2015/23"/>
    <n v="54"/>
    <s v="SS16"/>
    <s v="FASHION WEAR INT'L (AGENT)"/>
    <s v="AIR"/>
    <n v="1"/>
    <m/>
    <n v="1118"/>
    <n v="0"/>
    <n v="0"/>
    <n v="0"/>
    <x v="3"/>
    <n v="21501"/>
    <n v="11.92"/>
    <x v="1"/>
    <n v="8"/>
    <n v="4"/>
    <x v="2"/>
    <s v="LCL"/>
  </r>
  <r>
    <s v="2016-03-11"/>
    <s v="2016-03-13"/>
    <s v="2016-03-30"/>
    <s v="2016-03-30"/>
    <n v="2"/>
    <n v="19"/>
    <s v="ŁÓDŹ"/>
    <s v="DDU"/>
    <x v="2"/>
    <n v="1"/>
    <s v="AIR"/>
    <s v="TRUCK"/>
    <s v="FRANKFURT"/>
    <s v="1"/>
    <s v="20231/2015/21"/>
    <n v="54"/>
    <s v="SS16"/>
    <s v="SHUDDHO MODEHAUS (AGENT)"/>
    <s v="AIR"/>
    <n v="1"/>
    <m/>
    <n v="671"/>
    <n v="0"/>
    <n v="0"/>
    <n v="0"/>
    <x v="3"/>
    <n v="9669"/>
    <n v="12.72"/>
    <x v="1"/>
    <n v="9"/>
    <n v="4"/>
    <x v="2"/>
    <s v="LCL"/>
  </r>
  <r>
    <s v="2016-03-11"/>
    <s v="2016-03-13"/>
    <s v="2016-04-05"/>
    <s v="2016-04-05"/>
    <n v="2"/>
    <n v="25"/>
    <s v="ŁÓDŹ"/>
    <s v="DDU"/>
    <x v="2"/>
    <n v="1"/>
    <s v="AIR"/>
    <s v="TRUCK"/>
    <s v="FRANKFURT"/>
    <s v="1"/>
    <s v="25648/2015/3"/>
    <n v="54"/>
    <s v="SS16"/>
    <s v="ASROTEX"/>
    <s v="AIR"/>
    <n v="1"/>
    <m/>
    <n v="1708"/>
    <n v="0"/>
    <n v="0"/>
    <n v="0"/>
    <x v="3"/>
    <n v="29429"/>
    <n v="21.5"/>
    <x v="1"/>
    <n v="15"/>
    <n v="6"/>
    <x v="1"/>
    <s v="LCL"/>
  </r>
  <r>
    <s v="2016-03-12"/>
    <s v="2016-03-15"/>
    <s v="2016-03-21"/>
    <s v="2016-03-21"/>
    <n v="3"/>
    <n v="9"/>
    <s v="ŁÓDŹ"/>
    <s v="DDU"/>
    <x v="2"/>
    <n v="1"/>
    <s v="AIR"/>
    <s v="TRUCK"/>
    <s v="FRANKFURT"/>
    <s v="1"/>
    <s v="20216/2015/25"/>
    <n v="54"/>
    <s v="SS16"/>
    <s v="FAIR TRADE INT'L (AGENT)"/>
    <s v="AIR"/>
    <n v="1"/>
    <m/>
    <n v="1190"/>
    <n v="0"/>
    <n v="0"/>
    <n v="0"/>
    <x v="3"/>
    <n v="17015"/>
    <m/>
    <x v="1"/>
    <n v="0"/>
    <n v="0"/>
    <x v="2"/>
    <s v="LCL"/>
  </r>
  <r>
    <s v="2016-03-14"/>
    <s v="2016-03-18"/>
    <s v="2016-03-22"/>
    <s v="2016-03-22"/>
    <n v="4"/>
    <n v="8"/>
    <s v="ŁÓDŹ"/>
    <s v="DDU"/>
    <x v="2"/>
    <n v="1"/>
    <s v="AIR"/>
    <s v="TRUCK"/>
    <s v="WARSZAWA"/>
    <s v="1"/>
    <s v="20214/2015/18"/>
    <n v="54"/>
    <s v="SS16"/>
    <s v="LICHEE APPAREL (AGENT)"/>
    <s v="AIR"/>
    <n v="1"/>
    <m/>
    <n v="232"/>
    <n v="0"/>
    <n v="0"/>
    <n v="0"/>
    <x v="3"/>
    <n v="3235"/>
    <n v="2.69"/>
    <x v="2"/>
    <n v="2"/>
    <n v="1"/>
    <x v="2"/>
    <s v="LCL"/>
  </r>
  <r>
    <s v="2016-03-14"/>
    <s v="2016-03-22"/>
    <s v="2016-03-31"/>
    <s v="2016-03-31"/>
    <n v="8"/>
    <n v="17"/>
    <s v="ŁÓDŹ"/>
    <s v="DDU"/>
    <x v="2"/>
    <n v="1"/>
    <s v="AIR"/>
    <s v="TRUCK"/>
    <s v="FRANKFURT"/>
    <s v="1"/>
    <s v="20467/2015/25"/>
    <n v="54"/>
    <s v="SS16"/>
    <s v="INNOVATION DESIGN (AGENT)"/>
    <s v="AIR"/>
    <n v="1"/>
    <m/>
    <n v="1075"/>
    <n v="0"/>
    <n v="0"/>
    <n v="0"/>
    <x v="3"/>
    <n v="14686"/>
    <m/>
    <x v="1"/>
    <n v="0"/>
    <n v="0"/>
    <x v="2"/>
    <s v="LCL"/>
  </r>
  <r>
    <s v="2016-03-16"/>
    <s v="2016-04-10"/>
    <s v="2016-04-15"/>
    <s v="2016-04-15"/>
    <n v="25"/>
    <n v="30"/>
    <s v="TUTICORIN"/>
    <s v="FOB"/>
    <x v="0"/>
    <n v="1"/>
    <s v="PONU1808787"/>
    <s v="TRUCK"/>
    <s v="HAMBURG"/>
    <s v="1"/>
    <s v="20214/2015/19"/>
    <n v="54"/>
    <s v="SS16"/>
    <s v="LICHEE APPAREL (AGENT)"/>
    <s v="CONSOLIDATION"/>
    <m/>
    <n v="1"/>
    <n v="1147"/>
    <n v="0"/>
    <n v="1"/>
    <n v="0"/>
    <x v="2"/>
    <n v="22883"/>
    <n v="25.08"/>
    <x v="2"/>
    <n v="18"/>
    <n v="8"/>
    <x v="1"/>
    <s v="LCL"/>
  </r>
  <r>
    <s v="2016-03-16"/>
    <s v="2016-04-10"/>
    <s v="2016-04-15"/>
    <s v="2016-04-15"/>
    <n v="25"/>
    <n v="30"/>
    <s v="TUTICORIN"/>
    <s v="FOB"/>
    <x v="0"/>
    <n v="1"/>
    <m/>
    <s v="TRUCK"/>
    <s v="HAMBURG"/>
    <s v="1"/>
    <s v="24094/2015/4"/>
    <n v="54"/>
    <s v="SS16"/>
    <s v="SANTEX INC"/>
    <s v="CONSOLIDATION"/>
    <m/>
    <n v="1"/>
    <n v="629"/>
    <m/>
    <m/>
    <m/>
    <x v="3"/>
    <n v="12817"/>
    <n v="14.28"/>
    <x v="2"/>
    <n v="10"/>
    <n v="4"/>
    <x v="2"/>
    <s v="LCL"/>
  </r>
  <r>
    <s v="2016-03-17"/>
    <s v="2016-03-19"/>
    <s v="2016-03-22"/>
    <s v="2016-03-22"/>
    <n v="2"/>
    <n v="5"/>
    <s v="ŁÓDŹ"/>
    <s v="DDU"/>
    <x v="2"/>
    <n v="1"/>
    <s v="AIR"/>
    <s v="TRUCK"/>
    <s v="VIENNA"/>
    <s v="1"/>
    <s v="20991/2015/18"/>
    <n v="54"/>
    <s v="SS16"/>
    <s v="SANGOTRA FASHIONS"/>
    <s v="AIR"/>
    <n v="1"/>
    <m/>
    <n v="454"/>
    <n v="0"/>
    <n v="0"/>
    <n v="0"/>
    <x v="3"/>
    <n v="8390"/>
    <m/>
    <x v="2"/>
    <n v="0"/>
    <n v="0"/>
    <x v="2"/>
    <s v="LCL"/>
  </r>
  <r>
    <s v="2016-03-17"/>
    <s v="2016-03-19"/>
    <s v="2016-04-04"/>
    <s v="2016-04-04"/>
    <n v="2"/>
    <n v="18"/>
    <s v="ŁÓDŹ"/>
    <s v="DDU"/>
    <x v="2"/>
    <n v="1"/>
    <s v="AIR"/>
    <s v="TRUCK"/>
    <s v="WARSZAWA"/>
    <s v="1"/>
    <s v="20228/2015/2"/>
    <n v="54"/>
    <s v="SS16"/>
    <s v="BONDED FASHION LTD."/>
    <s v="AIR"/>
    <n v="1"/>
    <m/>
    <n v="1065"/>
    <n v="0"/>
    <n v="0"/>
    <n v="0"/>
    <x v="3"/>
    <n v="20060"/>
    <n v="29.04"/>
    <x v="1"/>
    <n v="20"/>
    <n v="9"/>
    <x v="1"/>
    <s v="LCL"/>
  </r>
  <r>
    <s v="2016-03-18"/>
    <s v="2016-03-24"/>
    <s v="2016-03-31"/>
    <s v="2016-03-31"/>
    <n v="6"/>
    <n v="13"/>
    <s v="ŁÓDŹ"/>
    <s v="DDU"/>
    <x v="2"/>
    <n v="1"/>
    <s v="AIR"/>
    <s v="TRUCK"/>
    <s v="FRANKFURT"/>
    <s v="1"/>
    <s v="20370/2015/3"/>
    <n v="54"/>
    <s v="SS16"/>
    <s v="SAILOR MOON CLOTHING LTD (AGENT)"/>
    <s v="AIR"/>
    <n v="1"/>
    <m/>
    <n v="1370"/>
    <n v="0"/>
    <n v="0"/>
    <n v="0"/>
    <x v="3"/>
    <n v="22409"/>
    <n v="17.89"/>
    <x v="1"/>
    <n v="13"/>
    <n v="5"/>
    <x v="2"/>
    <s v="LCL"/>
  </r>
  <r>
    <s v="2016-03-18"/>
    <s v="2016-04-04"/>
    <s v="2016-04-18"/>
    <s v="2016-04-18"/>
    <n v="17"/>
    <n v="31"/>
    <s v="ŁÓDŹ"/>
    <s v="DDU"/>
    <x v="2"/>
    <n v="1"/>
    <s v="AIR"/>
    <s v="TRUCK"/>
    <s v="FRANKFURT"/>
    <s v="1"/>
    <s v="20467/2015/26"/>
    <n v="54"/>
    <s v="SS16"/>
    <s v="INNOVATION DESIGN (AGENT)"/>
    <s v="AIR"/>
    <n v="1"/>
    <m/>
    <n v="520"/>
    <n v="0"/>
    <n v="0"/>
    <n v="0"/>
    <x v="3"/>
    <n v="7649"/>
    <n v="7.41"/>
    <x v="1"/>
    <n v="5"/>
    <n v="2"/>
    <x v="2"/>
    <s v="LCL"/>
  </r>
  <r>
    <s v="2016-03-18"/>
    <s v="2016-04-04"/>
    <s v="2016-04-18"/>
    <s v="2016-04-18"/>
    <n v="17"/>
    <n v="31"/>
    <s v="ŁÓDŹ"/>
    <s v="DDU"/>
    <x v="2"/>
    <n v="1"/>
    <s v="AIR"/>
    <s v="TRUCK"/>
    <s v="FRANKFURT"/>
    <s v="1"/>
    <s v="20467/2015/29"/>
    <n v="54"/>
    <s v="SS16"/>
    <s v="INNOVATION DESIGN (AGENT)"/>
    <s v="AIR"/>
    <n v="1"/>
    <m/>
    <n v="295"/>
    <n v="0"/>
    <n v="0"/>
    <n v="0"/>
    <x v="3"/>
    <n v="4565"/>
    <n v="5.17"/>
    <x v="1"/>
    <n v="4"/>
    <n v="2"/>
    <x v="2"/>
    <s v="LCL"/>
  </r>
  <r>
    <s v="2016-03-19"/>
    <s v="2016-03-21"/>
    <s v="2016-04-06"/>
    <s v="2016-04-06"/>
    <n v="2"/>
    <n v="18"/>
    <s v="ŁÓDŹ"/>
    <s v="DDU"/>
    <x v="2"/>
    <n v="1"/>
    <s v="AIR"/>
    <s v="TRUCK"/>
    <s v="WARSZAWA"/>
    <s v="1"/>
    <s v="28143/2015/2"/>
    <n v="54"/>
    <s v="SS16"/>
    <s v="TEX FASHION GLOBAL (AGENT)"/>
    <s v="AIR"/>
    <n v="1"/>
    <m/>
    <n v="503"/>
    <n v="0"/>
    <n v="0"/>
    <n v="0"/>
    <x v="3"/>
    <n v="9252"/>
    <n v="9.08"/>
    <x v="1"/>
    <n v="6"/>
    <n v="3"/>
    <x v="2"/>
    <s v="LCL"/>
  </r>
  <r>
    <s v="2016-03-20"/>
    <s v="2016-04-28"/>
    <s v="2016-05-02"/>
    <s v="2016-05-02"/>
    <n v="39"/>
    <n v="43"/>
    <s v="CHITTAGONG"/>
    <s v="FOB"/>
    <x v="0"/>
    <n v="0"/>
    <s v="MRKU8047477"/>
    <s v="TRUCK"/>
    <s v="GDAŃSK"/>
    <s v="1"/>
    <s v="20376/2015/44"/>
    <n v="54"/>
    <s v="SS16"/>
    <s v="TRANSFIGURE CLOTHING (AGENT)"/>
    <s v="FCL"/>
    <m/>
    <n v="1"/>
    <n v="1348"/>
    <n v="1"/>
    <n v="0"/>
    <n v="0"/>
    <x v="1"/>
    <n v="24237"/>
    <n v="24.37"/>
    <x v="1"/>
    <n v="17"/>
    <n v="7"/>
    <x v="1"/>
    <s v="LCL"/>
  </r>
  <r>
    <s v="2016-03-20"/>
    <s v="2016-04-28"/>
    <s v="2016-05-05"/>
    <s v="2016-05-05"/>
    <n v="39"/>
    <n v="46"/>
    <s v="CHITTAGONG"/>
    <s v="FOB"/>
    <x v="0"/>
    <n v="1"/>
    <s v="MRKU0277025"/>
    <s v="RAILWAY"/>
    <s v="GDAŃSK"/>
    <s v="1"/>
    <s v="20376/2015/6"/>
    <n v="54"/>
    <s v="SS16"/>
    <s v="TRANSFIGURE CLOTHING (AGENT)"/>
    <s v="CONSOLIDATION"/>
    <m/>
    <n v="1"/>
    <n v="2109"/>
    <n v="0"/>
    <n v="1"/>
    <n v="0"/>
    <x v="2"/>
    <n v="40587"/>
    <n v="28.29"/>
    <x v="1"/>
    <n v="20"/>
    <n v="8"/>
    <x v="1"/>
    <s v="LCL"/>
  </r>
  <r>
    <s v="2016-03-20"/>
    <s v="2016-04-28"/>
    <s v="2016-05-05"/>
    <s v="2016-05-05"/>
    <n v="39"/>
    <n v="46"/>
    <s v="CHITTAGONG"/>
    <s v="FOB"/>
    <x v="0"/>
    <n v="1"/>
    <m/>
    <s v="RAILWAY"/>
    <s v="GDAŃSK"/>
    <s v="1"/>
    <s v="20808/2015/31"/>
    <n v="54"/>
    <s v="SS16"/>
    <s v="FASHION WEAR INT'L (AGENT)"/>
    <s v="CONSOLIDATION"/>
    <m/>
    <n v="1"/>
    <n v="2125"/>
    <m/>
    <m/>
    <m/>
    <x v="3"/>
    <n v="39679"/>
    <n v="27.29"/>
    <x v="1"/>
    <n v="19"/>
    <n v="8"/>
    <x v="1"/>
    <s v="LCL"/>
  </r>
  <r>
    <s v="2016-03-21"/>
    <s v="2016-04-25"/>
    <s v="2016-04-29"/>
    <s v="2016-04-29"/>
    <n v="35"/>
    <n v="39"/>
    <s v="CHITTAGONG"/>
    <s v="FOB"/>
    <x v="0"/>
    <n v="1"/>
    <s v="HLXU1047977"/>
    <s v="RAILWAY"/>
    <s v="GDAŃSK"/>
    <s v="1"/>
    <s v="20808/2015/32"/>
    <n v="54"/>
    <s v="SS16"/>
    <s v="FASHION WEAR INT'L (AGENT)"/>
    <s v="CONSOLIDATION"/>
    <m/>
    <n v="1"/>
    <n v="788"/>
    <n v="1"/>
    <n v="0"/>
    <n v="0"/>
    <x v="1"/>
    <n v="15060"/>
    <n v="10.39"/>
    <x v="1"/>
    <n v="7"/>
    <n v="3"/>
    <x v="2"/>
    <s v="LCL"/>
  </r>
  <r>
    <s v="2016-03-21"/>
    <s v="2016-04-25"/>
    <s v="2016-04-29"/>
    <s v="2016-04-29"/>
    <n v="35"/>
    <n v="39"/>
    <s v="CHITTAGONG"/>
    <s v="FOB"/>
    <x v="0"/>
    <n v="1"/>
    <m/>
    <s v="RAILWAY"/>
    <s v="GDAŃSK"/>
    <s v="1"/>
    <s v="22075/2015/4"/>
    <n v="54"/>
    <s v="SS16"/>
    <s v="DAZ INTERNATIONAL (AGENT)"/>
    <s v="CONSOLIDATION"/>
    <m/>
    <n v="1"/>
    <n v="235"/>
    <m/>
    <m/>
    <m/>
    <x v="3"/>
    <n v="3000"/>
    <n v="7.49"/>
    <x v="1"/>
    <n v="5"/>
    <n v="2"/>
    <x v="2"/>
    <s v="LCL"/>
  </r>
  <r>
    <s v="2016-03-21"/>
    <s v="2016-04-25"/>
    <s v="2016-04-29"/>
    <s v="2016-04-29"/>
    <n v="35"/>
    <n v="39"/>
    <s v="CHITTAGONG"/>
    <s v="FOB"/>
    <x v="0"/>
    <n v="1"/>
    <m/>
    <s v="RAILWAY"/>
    <s v="GDAŃSK"/>
    <s v="1"/>
    <s v="25648/2015/4"/>
    <n v="54"/>
    <s v="SS16"/>
    <s v="ASROTEX"/>
    <s v="CONSOLIDATION"/>
    <m/>
    <n v="1"/>
    <n v="829"/>
    <m/>
    <m/>
    <m/>
    <x v="3"/>
    <n v="11614"/>
    <n v="8.7799999999999994"/>
    <x v="1"/>
    <n v="6"/>
    <n v="3"/>
    <x v="2"/>
    <s v="LCL"/>
  </r>
  <r>
    <s v="2016-03-22"/>
    <s v="2016-03-24"/>
    <s v="2016-03-30"/>
    <s v="2016-03-30"/>
    <n v="2"/>
    <n v="8"/>
    <s v="ŁÓDŹ"/>
    <s v="DDU"/>
    <x v="2"/>
    <n v="1"/>
    <s v="AIR"/>
    <s v="TRUCK"/>
    <s v="FRANKFURT"/>
    <s v="1"/>
    <s v="20461/2015/2"/>
    <n v="52"/>
    <s v="SS16"/>
    <s v="XIAMEN KINGLAND"/>
    <s v="AIR"/>
    <n v="1"/>
    <m/>
    <n v="19"/>
    <n v="0"/>
    <n v="0"/>
    <n v="0"/>
    <x v="3"/>
    <n v="1880"/>
    <n v="1.78"/>
    <x v="0"/>
    <n v="1"/>
    <n v="1"/>
    <x v="2"/>
    <s v="LCL"/>
  </r>
  <r>
    <s v="2016-03-23"/>
    <s v="2016-04-28"/>
    <s v="2016-05-02"/>
    <s v="2016-05-02"/>
    <n v="36"/>
    <n v="40"/>
    <s v="CHITTAGONG"/>
    <s v="FOB"/>
    <x v="0"/>
    <n v="1"/>
    <s v="MRKU7677996"/>
    <s v="TRUCK"/>
    <s v="GDAŃSK"/>
    <s v="1"/>
    <s v="20808/2015/33"/>
    <n v="54"/>
    <s v="SS16"/>
    <s v="FASHION WEAR INT'L (AGENT)"/>
    <s v="FCL"/>
    <m/>
    <n v="1"/>
    <n v="806"/>
    <n v="1"/>
    <n v="0"/>
    <n v="0"/>
    <x v="1"/>
    <n v="11930"/>
    <n v="7.79"/>
    <x v="1"/>
    <n v="5"/>
    <n v="2"/>
    <x v="2"/>
    <s v="LCL"/>
  </r>
  <r>
    <s v="2016-03-24"/>
    <s v="2016-03-27"/>
    <s v="2016-04-01"/>
    <s v="2016-04-01"/>
    <n v="3"/>
    <n v="8"/>
    <s v="ŁÓDŹ"/>
    <s v="DDU"/>
    <x v="2"/>
    <n v="1"/>
    <s v="AIR"/>
    <s v="TRUCK"/>
    <s v="FRANKFURT"/>
    <s v="1"/>
    <s v="20808/2015/18"/>
    <n v="54"/>
    <s v="SS16"/>
    <s v="FASHION WEAR INT'L (AGENT)"/>
    <s v="AIR"/>
    <n v="1"/>
    <m/>
    <n v="1079"/>
    <n v="0"/>
    <n v="0"/>
    <n v="0"/>
    <x v="3"/>
    <n v="22504"/>
    <m/>
    <x v="1"/>
    <n v="0"/>
    <n v="0"/>
    <x v="2"/>
    <s v="LCL"/>
  </r>
  <r>
    <s v="2016-03-24"/>
    <s v="2016-03-27"/>
    <s v="2016-04-01"/>
    <s v="2016-04-01"/>
    <n v="3"/>
    <n v="8"/>
    <s v="ŁÓDŹ"/>
    <s v="DDU"/>
    <x v="2"/>
    <n v="1"/>
    <s v="AIR"/>
    <s v="TRUCK"/>
    <s v="FRANKFURT"/>
    <s v="1"/>
    <s v="20808/2015/24"/>
    <n v="54"/>
    <s v="SS16"/>
    <s v="FASHION WEAR INT'L (AGENT)"/>
    <s v="AIR"/>
    <n v="1"/>
    <m/>
    <n v="980"/>
    <n v="0"/>
    <n v="0"/>
    <n v="0"/>
    <x v="3"/>
    <n v="20802"/>
    <m/>
    <x v="1"/>
    <n v="0"/>
    <n v="0"/>
    <x v="2"/>
    <s v="LCL"/>
  </r>
  <r>
    <s v="2016-03-24"/>
    <s v="2016-03-27"/>
    <s v="2016-04-01"/>
    <s v="2016-04-01"/>
    <n v="3"/>
    <n v="8"/>
    <s v="ŁÓDŹ"/>
    <s v="DDU"/>
    <x v="2"/>
    <n v="1"/>
    <s v="AIR"/>
    <s v="TRUCK"/>
    <s v="FRANKFURT"/>
    <s v="1"/>
    <s v="21143/2015/7"/>
    <n v="54"/>
    <s v="SS16"/>
    <s v="SEACOTEX FABRICS LTD"/>
    <s v="AIR"/>
    <n v="1"/>
    <m/>
    <n v="660"/>
    <n v="0"/>
    <n v="0"/>
    <n v="0"/>
    <x v="3"/>
    <n v="11602"/>
    <m/>
    <x v="1"/>
    <n v="0"/>
    <n v="0"/>
    <x v="2"/>
    <s v="LCL"/>
  </r>
  <r>
    <s v="2016-03-25"/>
    <s v="2016-03-29"/>
    <s v="2016-03-31"/>
    <s v="2016-03-31"/>
    <n v="4"/>
    <n v="6"/>
    <s v="ŁÓDŹ"/>
    <s v="DDU"/>
    <x v="2"/>
    <n v="1"/>
    <s v="AIR"/>
    <s v="TRUCK"/>
    <s v="FRANKFURT"/>
    <s v="1"/>
    <s v="20216/2015/4"/>
    <n v="54"/>
    <s v="SS16"/>
    <s v="FAIR TRADE INT'L (AGENT)"/>
    <s v="AIR"/>
    <n v="1"/>
    <m/>
    <n v="1488"/>
    <n v="0"/>
    <n v="0"/>
    <n v="0"/>
    <x v="3"/>
    <n v="22894"/>
    <m/>
    <x v="1"/>
    <n v="0"/>
    <n v="0"/>
    <x v="2"/>
    <s v="LCL"/>
  </r>
  <r>
    <s v="2016-03-26"/>
    <s v="2016-04-18"/>
    <s v="2016-04-27"/>
    <s v="2016-04-27"/>
    <n v="23"/>
    <n v="32"/>
    <s v="TUTICORIN"/>
    <s v="FOB"/>
    <x v="0"/>
    <n v="1"/>
    <s v="LCL"/>
    <s v="TRUCK"/>
    <s v="HAMBURG"/>
    <s v="1"/>
    <s v="20214/2015/20"/>
    <n v="54"/>
    <s v="SS16"/>
    <s v="LICHEE APPAREL (AGENT)"/>
    <s v="LCL"/>
    <m/>
    <n v="1"/>
    <n v="533"/>
    <n v="0"/>
    <n v="0"/>
    <n v="0"/>
    <x v="3"/>
    <n v="9672"/>
    <n v="9.76"/>
    <x v="2"/>
    <n v="7"/>
    <n v="3"/>
    <x v="2"/>
    <s v="LCL"/>
  </r>
  <r>
    <s v="2016-03-27"/>
    <s v="2016-05-02"/>
    <s v="2016-05-06"/>
    <s v="2016-05-06"/>
    <n v="36"/>
    <n v="40"/>
    <s v="CHITTAGONG"/>
    <s v="FOB"/>
    <x v="0"/>
    <n v="1"/>
    <s v="GLDU5429370"/>
    <s v="RAILWAY"/>
    <s v="GDAŃSK"/>
    <s v="1"/>
    <s v="20216/2015/31"/>
    <n v="54"/>
    <s v="SS16"/>
    <s v="FAIR TRADE INT'L (AGENT)"/>
    <s v="CONSOLIDATION"/>
    <m/>
    <n v="1"/>
    <n v="299"/>
    <n v="1"/>
    <n v="0"/>
    <n v="0"/>
    <x v="1"/>
    <n v="3411"/>
    <n v="3.69"/>
    <x v="1"/>
    <n v="3"/>
    <n v="1"/>
    <x v="2"/>
    <s v="LCL"/>
  </r>
  <r>
    <s v="2016-03-27"/>
    <s v="2016-05-02"/>
    <s v="2016-05-06"/>
    <s v="2016-05-06"/>
    <n v="36"/>
    <n v="40"/>
    <s v="CHITTAGONG"/>
    <s v="FOB"/>
    <x v="0"/>
    <n v="1"/>
    <m/>
    <s v="RAILWAY"/>
    <s v="GDAŃSK"/>
    <s v="1"/>
    <s v="20808/2015/36"/>
    <n v="54"/>
    <s v="SS16"/>
    <s v="FASHION WEAR INT'L (AGENT)"/>
    <s v="CONSOLIDATION"/>
    <m/>
    <n v="1"/>
    <n v="421"/>
    <m/>
    <m/>
    <m/>
    <x v="3"/>
    <n v="7298"/>
    <n v="5.38"/>
    <x v="1"/>
    <n v="4"/>
    <n v="2"/>
    <x v="2"/>
    <s v="LCL"/>
  </r>
  <r>
    <s v="2016-03-27"/>
    <s v="2016-05-02"/>
    <s v="2016-05-06"/>
    <s v="2016-05-06"/>
    <n v="36"/>
    <n v="40"/>
    <s v="CHITTAGONG"/>
    <s v="FOB"/>
    <x v="0"/>
    <n v="1"/>
    <m/>
    <s v="RAILWAY"/>
    <s v="GDAŃSK"/>
    <s v="1"/>
    <s v="25648/2015/6"/>
    <n v="54"/>
    <s v="SS16"/>
    <s v="ASROTEX"/>
    <s v="CONSOLIDATION"/>
    <m/>
    <n v="1"/>
    <n v="625"/>
    <m/>
    <m/>
    <m/>
    <x v="3"/>
    <n v="8800"/>
    <n v="7.77"/>
    <x v="1"/>
    <n v="5"/>
    <n v="2"/>
    <x v="2"/>
    <s v="LCL"/>
  </r>
  <r>
    <s v="2016-03-28"/>
    <s v="2016-04-28"/>
    <s v="2016-05-06"/>
    <s v="2016-05-06"/>
    <n v="31"/>
    <n v="39"/>
    <s v="NINGBO"/>
    <s v="FOB"/>
    <x v="0"/>
    <n v="1"/>
    <s v="LCL"/>
    <s v="RAILWAY"/>
    <s v="HAMBURG"/>
    <s v="1"/>
    <s v="21046/2015/5"/>
    <n v="54"/>
    <s v="SS16"/>
    <s v="NINGBO MIAORUI"/>
    <s v="LCL"/>
    <m/>
    <n v="1"/>
    <n v="360"/>
    <n v="0"/>
    <n v="0"/>
    <n v="0"/>
    <x v="3"/>
    <n v="6932"/>
    <n v="9.08"/>
    <x v="0"/>
    <n v="6"/>
    <n v="3"/>
    <x v="2"/>
    <s v="LCL"/>
  </r>
  <r>
    <s v="2016-03-29"/>
    <s v="2016-04-01"/>
    <s v="2016-04-08"/>
    <s v="2016-04-08"/>
    <n v="3"/>
    <n v="10"/>
    <s v="ŁÓDŹ"/>
    <s v="DDU"/>
    <x v="2"/>
    <n v="1"/>
    <s v="AIR"/>
    <s v="TRUCK"/>
    <s v="FRANKFURT"/>
    <s v="1"/>
    <s v="20808/2015/26"/>
    <n v="54"/>
    <s v="SS16"/>
    <s v="FASHION WEAR INT'L (AGENT)"/>
    <s v="AIR"/>
    <n v="1"/>
    <m/>
    <n v="913"/>
    <n v="0"/>
    <n v="0"/>
    <n v="0"/>
    <x v="3"/>
    <n v="21866"/>
    <n v="11.8"/>
    <x v="1"/>
    <n v="8"/>
    <n v="4"/>
    <x v="2"/>
    <s v="LCL"/>
  </r>
  <r>
    <s v="2016-03-29"/>
    <s v="2016-04-01"/>
    <s v="2016-04-08"/>
    <s v="2016-04-08"/>
    <n v="3"/>
    <n v="10"/>
    <s v="ŁÓDŹ"/>
    <s v="DDU"/>
    <x v="2"/>
    <n v="1"/>
    <s v="AIR"/>
    <s v="TRUCK"/>
    <s v="FRANKFURT"/>
    <s v="1"/>
    <s v="21143/2015/4"/>
    <n v="54"/>
    <s v="SS16"/>
    <s v="SEACOTEX FABRICS LTD"/>
    <s v="AIR"/>
    <n v="1"/>
    <m/>
    <n v="466"/>
    <n v="0"/>
    <n v="0"/>
    <n v="0"/>
    <x v="3"/>
    <n v="9400"/>
    <m/>
    <x v="1"/>
    <n v="0"/>
    <n v="0"/>
    <x v="2"/>
    <s v="LCL"/>
  </r>
  <r>
    <s v="2016-03-29"/>
    <s v="2016-04-01"/>
    <s v="2016-04-15"/>
    <s v="2016-04-15"/>
    <n v="3"/>
    <n v="17"/>
    <s v="ŁÓDŹ"/>
    <s v="DDU"/>
    <x v="2"/>
    <n v="1"/>
    <s v="AIR"/>
    <s v="TRUCK"/>
    <s v="FRANKFURT"/>
    <s v="1"/>
    <s v="22847/2015/4"/>
    <n v="54"/>
    <s v="SS16"/>
    <s v="FASHIONTEX (AGENT)"/>
    <s v="AIR"/>
    <n v="1"/>
    <m/>
    <n v="213"/>
    <n v="0"/>
    <n v="0"/>
    <n v="0"/>
    <x v="3"/>
    <n v="3355"/>
    <n v="5.5"/>
    <x v="1"/>
    <n v="4"/>
    <n v="2"/>
    <x v="2"/>
    <s v="LCL"/>
  </r>
  <r>
    <s v="2016-03-29"/>
    <s v="2016-04-01"/>
    <s v="2016-04-20"/>
    <s v="2016-04-20"/>
    <n v="3"/>
    <n v="22"/>
    <s v="ŁÓDŹ"/>
    <s v="DDU"/>
    <x v="2"/>
    <n v="1"/>
    <s v="AIR"/>
    <s v="TRUCK"/>
    <s v="FRANKFURT"/>
    <s v="1"/>
    <s v="20231/2015/22"/>
    <n v="54"/>
    <s v="SS16"/>
    <s v="SHUDDHO MODEHAUS (AGENT)"/>
    <s v="AIR"/>
    <n v="1"/>
    <m/>
    <n v="610"/>
    <n v="0"/>
    <n v="0"/>
    <n v="0"/>
    <x v="3"/>
    <n v="10145"/>
    <n v="12.58"/>
    <x v="1"/>
    <n v="9"/>
    <n v="4"/>
    <x v="2"/>
    <s v="LCL"/>
  </r>
  <r>
    <s v="2016-03-29"/>
    <s v="2016-04-01"/>
    <s v="2016-04-20"/>
    <s v="2016-04-20"/>
    <n v="3"/>
    <n v="22"/>
    <s v="ŁÓDŹ"/>
    <s v="DDU"/>
    <x v="2"/>
    <n v="1"/>
    <s v="AIR"/>
    <s v="TRUCK"/>
    <s v="FRANKFURT"/>
    <s v="1"/>
    <s v="20231/2015/23"/>
    <n v="54"/>
    <s v="SS16"/>
    <s v="SHUDDHO MODEHAUS (AGENT)"/>
    <s v="AIR"/>
    <n v="1"/>
    <m/>
    <n v="743"/>
    <n v="0"/>
    <n v="0"/>
    <n v="0"/>
    <x v="3"/>
    <n v="12042"/>
    <n v="14.69"/>
    <x v="1"/>
    <n v="10"/>
    <n v="4"/>
    <x v="2"/>
    <s v="LCL"/>
  </r>
  <r>
    <s v="2016-04-04"/>
    <s v="2016-04-11"/>
    <s v="2016-04-13"/>
    <s v="2016-04-13"/>
    <n v="7"/>
    <n v="9"/>
    <s v="ŁÓDŹ"/>
    <s v="DDU"/>
    <x v="2"/>
    <n v="1"/>
    <s v="AIR"/>
    <s v="TRUCK"/>
    <s v="FRANKFURT"/>
    <s v="1"/>
    <s v="20467/2015/30"/>
    <n v="54"/>
    <s v="SS16"/>
    <s v="INNOVATION DESIGN (AGENT)"/>
    <s v="AIR"/>
    <n v="1"/>
    <m/>
    <n v="298"/>
    <n v="0"/>
    <n v="0"/>
    <n v="0"/>
    <x v="3"/>
    <n v="4428"/>
    <m/>
    <x v="1"/>
    <n v="0"/>
    <n v="0"/>
    <x v="2"/>
    <s v="LCL"/>
  </r>
  <r>
    <s v="2016-04-05"/>
    <s v="2016-04-07"/>
    <s v="2016-04-11"/>
    <s v="2016-04-11"/>
    <n v="2"/>
    <n v="6"/>
    <s v="ŁÓDŹ"/>
    <s v="DDU"/>
    <x v="2"/>
    <n v="1"/>
    <s v="AIR"/>
    <s v="TRUCK"/>
    <s v="VIENNA"/>
    <s v="1"/>
    <s v="20991/2015/17"/>
    <n v="54"/>
    <s v="SS16"/>
    <s v="SANGOTRA FASHIONS"/>
    <s v="AIR"/>
    <n v="1"/>
    <m/>
    <n v="595"/>
    <n v="0"/>
    <n v="0"/>
    <n v="0"/>
    <x v="3"/>
    <n v="9569"/>
    <m/>
    <x v="2"/>
    <n v="0"/>
    <n v="0"/>
    <x v="2"/>
    <s v="LCL"/>
  </r>
  <r>
    <s v="2016-04-05"/>
    <s v="2016-04-22"/>
    <s v="2016-04-25"/>
    <s v="2016-04-25"/>
    <n v="17"/>
    <n v="20"/>
    <s v="ŁÓDŹ"/>
    <s v="DDU"/>
    <x v="2"/>
    <n v="1"/>
    <s v="AIR"/>
    <s v="TRUCK"/>
    <s v="FRANKFURT"/>
    <s v="1"/>
    <s v="20467/2015/27"/>
    <n v="54"/>
    <s v="SS16"/>
    <s v="INNOVATION DESIGN (AGENT)"/>
    <s v="AIR"/>
    <n v="1"/>
    <m/>
    <n v="743"/>
    <n v="0"/>
    <n v="0"/>
    <n v="0"/>
    <x v="3"/>
    <n v="11380"/>
    <n v="12.16"/>
    <x v="1"/>
    <n v="9"/>
    <n v="4"/>
    <x v="2"/>
    <s v="LCL"/>
  </r>
  <r>
    <s v="2016-04-09"/>
    <s v="2016-04-12"/>
    <s v="2016-04-15"/>
    <s v="2016-04-15"/>
    <n v="3"/>
    <n v="6"/>
    <s v="ŁÓDŹ"/>
    <s v="DDU"/>
    <x v="2"/>
    <n v="1"/>
    <s v="AIR"/>
    <s v="TRUCK"/>
    <s v="FRANKFURT"/>
    <s v="1"/>
    <s v="20216/2015/5"/>
    <n v="54"/>
    <s v="SS16"/>
    <s v="FAIR TRADE INT'L (AGENT)"/>
    <s v="AIR"/>
    <n v="1"/>
    <m/>
    <n v="408"/>
    <n v="0"/>
    <n v="0"/>
    <n v="0"/>
    <x v="3"/>
    <n v="7929"/>
    <m/>
    <x v="1"/>
    <n v="0"/>
    <n v="0"/>
    <x v="2"/>
    <s v="LCL"/>
  </r>
  <r>
    <s v="2016-04-19"/>
    <s v="2016-04-22"/>
    <s v="2016-04-28"/>
    <s v="2016-04-28"/>
    <n v="3"/>
    <n v="9"/>
    <s v="ŁÓDŹ"/>
    <s v="DDU"/>
    <x v="2"/>
    <n v="1"/>
    <s v="AIR"/>
    <s v="TRUCK"/>
    <s v="WARSZAWA"/>
    <s v="1"/>
    <s v="33317/2015/1"/>
    <n v="54"/>
    <s v="SS16"/>
    <s v="KNIT WORLD LTD"/>
    <s v="AIR"/>
    <n v="1"/>
    <m/>
    <n v="279"/>
    <n v="0"/>
    <n v="0"/>
    <n v="0"/>
    <x v="3"/>
    <n v="3067"/>
    <n v="2.29"/>
    <x v="1"/>
    <n v="2"/>
    <n v="1"/>
    <x v="2"/>
    <s v="LCL"/>
  </r>
  <r>
    <s v="2016-04-19"/>
    <s v="2016-04-22"/>
    <s v="2016-05-09"/>
    <s v="2016-05-09"/>
    <n v="3"/>
    <n v="20"/>
    <s v="ŁÓDŹ"/>
    <s v="DDU"/>
    <x v="2"/>
    <n v="1"/>
    <s v="AIR"/>
    <s v="TRUCK"/>
    <s v="WARSZAWA"/>
    <s v="1"/>
    <s v="29296/2015/1"/>
    <n v="54"/>
    <s v="SS16"/>
    <s v="COTTON ZONE LTD."/>
    <s v="AIR"/>
    <n v="1"/>
    <m/>
    <n v="356"/>
    <n v="0"/>
    <n v="0"/>
    <n v="0"/>
    <x v="3"/>
    <n v="4904"/>
    <n v="4.5999999999999996"/>
    <x v="1"/>
    <n v="3"/>
    <n v="1"/>
    <x v="2"/>
    <s v="LCL"/>
  </r>
  <r>
    <s v="2016-04-19"/>
    <s v="2016-04-22"/>
    <s v="2016-05-09"/>
    <s v="2016-05-09"/>
    <n v="3"/>
    <n v="20"/>
    <s v="ŁÓDŹ"/>
    <s v="DDU"/>
    <x v="2"/>
    <n v="1"/>
    <s v="AIR"/>
    <s v="TRUCK"/>
    <s v="WARSZAWA"/>
    <s v="1"/>
    <s v="29296/2015/10"/>
    <n v="54"/>
    <s v="SS16"/>
    <s v="COTTON ZONE LTD."/>
    <s v="AIR"/>
    <n v="1"/>
    <m/>
    <n v="400"/>
    <n v="0"/>
    <n v="0"/>
    <n v="0"/>
    <x v="3"/>
    <n v="8321"/>
    <n v="5.28"/>
    <x v="1"/>
    <n v="4"/>
    <n v="2"/>
    <x v="2"/>
    <s v="LCL"/>
  </r>
  <r>
    <s v="2016-04-20"/>
    <s v="2016-04-21"/>
    <s v="2016-05-06"/>
    <s v="2016-05-06"/>
    <n v="1"/>
    <n v="16"/>
    <s v="ŁÓDŹ"/>
    <s v="DDU"/>
    <x v="2"/>
    <n v="1"/>
    <s v="AIR"/>
    <s v="TRUCK"/>
    <s v="FRANKFURT"/>
    <s v="1"/>
    <s v="20808/2015/28"/>
    <n v="54"/>
    <s v="SS16"/>
    <s v="FASHION WEAR INT'L (AGENT)"/>
    <s v="AIR"/>
    <n v="1"/>
    <m/>
    <n v="2908"/>
    <n v="0"/>
    <n v="0"/>
    <n v="0"/>
    <x v="3"/>
    <n v="58102"/>
    <n v="34.96"/>
    <x v="1"/>
    <n v="24"/>
    <n v="10"/>
    <x v="1"/>
    <s v="LCL"/>
  </r>
  <r>
    <s v="2016-04-20"/>
    <s v="2016-04-21"/>
    <s v="2016-05-06"/>
    <s v="2016-05-06"/>
    <n v="1"/>
    <n v="16"/>
    <s v="ŁÓDŹ"/>
    <s v="DDU"/>
    <x v="2"/>
    <n v="1"/>
    <s v="AIR"/>
    <s v="TRUCK"/>
    <s v="FRANKFURT"/>
    <s v="1"/>
    <s v="29296/2015/7"/>
    <n v="54"/>
    <s v="SS16"/>
    <s v="COTTON ZONE LTD."/>
    <s v="AIR"/>
    <n v="1"/>
    <m/>
    <n v="455"/>
    <n v="0"/>
    <n v="0"/>
    <n v="0"/>
    <x v="3"/>
    <n v="8657"/>
    <n v="6.56"/>
    <x v="1"/>
    <n v="5"/>
    <n v="2"/>
    <x v="2"/>
    <s v="LCL"/>
  </r>
  <r>
    <s v="2016-04-23"/>
    <s v="2016-04-29"/>
    <s v="2016-05-06"/>
    <s v="2016-05-06"/>
    <n v="6"/>
    <n v="13"/>
    <s v="ŁÓDŹ"/>
    <s v="DDU"/>
    <x v="2"/>
    <n v="1"/>
    <s v="AIR"/>
    <s v="TRUCK"/>
    <s v="FRANKFURT"/>
    <s v="1"/>
    <s v="20216/2015/23"/>
    <n v="54"/>
    <s v="SS16"/>
    <s v="FAIR TRADE INT'L (AGENT)"/>
    <s v="AIR"/>
    <n v="1"/>
    <m/>
    <n v="233"/>
    <n v="0"/>
    <n v="0"/>
    <n v="0"/>
    <x v="3"/>
    <n v="5068"/>
    <m/>
    <x v="1"/>
    <n v="0"/>
    <n v="0"/>
    <x v="2"/>
    <s v="LCL"/>
  </r>
  <r>
    <s v="2016-04-24"/>
    <s v="2016-04-25"/>
    <s v="2016-05-09"/>
    <s v="2016-05-09"/>
    <n v="1"/>
    <n v="15"/>
    <s v="ŁÓDŹ"/>
    <s v="DDU"/>
    <x v="2"/>
    <n v="1"/>
    <s v="AIR"/>
    <s v="TRUCK"/>
    <s v="FRANKFURT"/>
    <s v="1"/>
    <s v="20808/2015/27"/>
    <n v="54"/>
    <s v="SS16"/>
    <s v="FASHION WEAR INT'L (AGENT)"/>
    <s v="AIR"/>
    <n v="1"/>
    <m/>
    <n v="1678"/>
    <n v="0"/>
    <n v="0"/>
    <n v="0"/>
    <x v="3"/>
    <n v="34174"/>
    <n v="22.29"/>
    <x v="1"/>
    <n v="16"/>
    <n v="7"/>
    <x v="1"/>
    <s v="LCL"/>
  </r>
  <r>
    <s v="2016-04-24"/>
    <s v="2016-04-25"/>
    <s v="2016-05-09"/>
    <s v="2016-05-09"/>
    <n v="1"/>
    <n v="15"/>
    <s v="ŁÓDŹ"/>
    <s v="DDU"/>
    <x v="2"/>
    <n v="1"/>
    <s v="AIR"/>
    <s v="TRUCK"/>
    <s v="FRANKFURT"/>
    <s v="1"/>
    <s v="20808/2015/30"/>
    <n v="54"/>
    <s v="SS16"/>
    <s v="FASHION WEAR INT'L (AGENT)"/>
    <s v="AIR"/>
    <n v="1"/>
    <m/>
    <n v="2395"/>
    <n v="0"/>
    <n v="0"/>
    <n v="0"/>
    <x v="3"/>
    <n v="47163"/>
    <n v="24.29"/>
    <x v="1"/>
    <n v="17"/>
    <n v="7"/>
    <x v="1"/>
    <s v="LCL"/>
  </r>
  <r>
    <s v="2016-04-24"/>
    <s v="2016-04-25"/>
    <s v="2016-05-09"/>
    <s v="2016-05-09"/>
    <n v="1"/>
    <n v="15"/>
    <s v="ŁÓDŹ"/>
    <s v="DDU"/>
    <x v="2"/>
    <n v="1"/>
    <s v="AIR"/>
    <s v="TRUCK"/>
    <s v="FRANKFURT"/>
    <s v="1"/>
    <s v="20808/2015/34"/>
    <n v="54"/>
    <s v="SS16"/>
    <s v="FASHION WEAR INT'L (AGENT)"/>
    <s v="AIR"/>
    <n v="1"/>
    <m/>
    <n v="2490"/>
    <n v="0"/>
    <n v="0"/>
    <n v="0"/>
    <x v="3"/>
    <n v="35481"/>
    <n v="22.26"/>
    <x v="1"/>
    <n v="16"/>
    <n v="7"/>
    <x v="1"/>
    <s v="LCL"/>
  </r>
  <r>
    <s v="2016-04-24"/>
    <s v="2016-04-25"/>
    <s v="2016-05-09"/>
    <s v="2016-05-09"/>
    <n v="1"/>
    <n v="15"/>
    <s v="ŁÓDŹ"/>
    <s v="DDU"/>
    <x v="2"/>
    <n v="1"/>
    <s v="AIR"/>
    <s v="TRUCK"/>
    <s v="FRANKFURT"/>
    <s v="1"/>
    <s v="20808/2015/35"/>
    <n v="54"/>
    <s v="SS16"/>
    <s v="FASHION WEAR INT'L (AGENT)"/>
    <s v="AIR"/>
    <n v="1"/>
    <m/>
    <n v="1943"/>
    <n v="0"/>
    <n v="0"/>
    <n v="0"/>
    <x v="3"/>
    <n v="41454"/>
    <n v="22.39"/>
    <x v="1"/>
    <n v="16"/>
    <n v="7"/>
    <x v="1"/>
    <s v="LCL"/>
  </r>
  <r>
    <s v="2016-04-24"/>
    <s v="2016-04-25"/>
    <s v="2016-05-09"/>
    <s v="2016-05-09"/>
    <n v="1"/>
    <n v="15"/>
    <s v="ŁÓDŹ"/>
    <s v="DDU"/>
    <x v="2"/>
    <n v="1"/>
    <s v="AIR"/>
    <s v="TRUCK"/>
    <s v="FRANKFURT"/>
    <s v="1"/>
    <s v="20808/2015/5"/>
    <n v="54"/>
    <s v="SS16"/>
    <s v="FASHION WEAR INT'L (AGENT)"/>
    <s v="AIR"/>
    <n v="1"/>
    <m/>
    <n v="1847"/>
    <n v="0"/>
    <n v="0"/>
    <n v="0"/>
    <x v="3"/>
    <n v="38702"/>
    <n v="21.21"/>
    <x v="1"/>
    <n v="15"/>
    <n v="6"/>
    <x v="1"/>
    <s v="LCL"/>
  </r>
  <r>
    <s v="2016-04-24"/>
    <s v="2016-04-25"/>
    <s v="2016-05-09"/>
    <s v="2016-05-09"/>
    <n v="1"/>
    <n v="15"/>
    <s v="ŁÓDŹ"/>
    <s v="DDU"/>
    <x v="2"/>
    <n v="1"/>
    <s v="AIR"/>
    <s v="TRUCK"/>
    <s v="FRANKFURT"/>
    <s v="1"/>
    <s v="29296/2015/11"/>
    <n v="54"/>
    <s v="SS16"/>
    <s v="COTTON ZONE LTD."/>
    <s v="AIR"/>
    <n v="1"/>
    <m/>
    <n v="263"/>
    <n v="0"/>
    <n v="0"/>
    <n v="0"/>
    <x v="3"/>
    <n v="3690"/>
    <n v="2.96"/>
    <x v="1"/>
    <n v="2"/>
    <n v="1"/>
    <x v="2"/>
    <s v="LCL"/>
  </r>
  <r>
    <s v="2016-04-24"/>
    <s v="2016-05-26"/>
    <s v="2016-05-31"/>
    <s v="2016-05-31"/>
    <n v="32"/>
    <n v="37"/>
    <s v="CHITTAGONG"/>
    <s v="FOB"/>
    <x v="0"/>
    <n v="1"/>
    <s v="MSKU1402680"/>
    <s v="TRUCK"/>
    <s v="GDAŃSK"/>
    <s v="1"/>
    <s v="574/2016/6"/>
    <n v="54"/>
    <s v="AW16"/>
    <s v="TRANSFIGURE CLOTHING (AGENT)"/>
    <s v="CONSOLIDATION"/>
    <m/>
    <n v="1"/>
    <n v="2849"/>
    <n v="0"/>
    <n v="0"/>
    <n v="1"/>
    <x v="0"/>
    <n v="76786"/>
    <n v="43.4"/>
    <x v="1"/>
    <n v="30"/>
    <n v="13"/>
    <x v="0"/>
    <s v="LCL"/>
  </r>
  <r>
    <s v="2016-04-24"/>
    <s v="2016-05-26"/>
    <s v="2016-05-31"/>
    <s v="2016-05-31"/>
    <n v="32"/>
    <n v="37"/>
    <s v="CHITTAGONG"/>
    <s v="FOB"/>
    <x v="0"/>
    <n v="1"/>
    <m/>
    <s v="TRUCK"/>
    <s v="GDAŃSK"/>
    <s v="1"/>
    <s v="574/2016/7"/>
    <n v="54"/>
    <s v="AW16"/>
    <s v="TRANSFIGURE CLOTHING (AGENT)"/>
    <s v="CONSOLIDATION"/>
    <m/>
    <n v="1"/>
    <n v="1631"/>
    <m/>
    <m/>
    <m/>
    <x v="3"/>
    <n v="30282"/>
    <n v="25.85"/>
    <x v="1"/>
    <n v="18"/>
    <n v="8"/>
    <x v="1"/>
    <s v="LCL"/>
  </r>
  <r>
    <s v="2016-04-25"/>
    <s v="2016-05-31"/>
    <s v="2016-06-08"/>
    <s v="2016-06-08"/>
    <n v="36"/>
    <n v="44"/>
    <s v="CHITTAGONG"/>
    <s v="FOB"/>
    <x v="0"/>
    <n v="1"/>
    <s v="HLXU5393725"/>
    <s v="TRUCK"/>
    <s v="GDAŃSK"/>
    <s v="1"/>
    <s v="574/2016/8"/>
    <n v="54"/>
    <s v="AW16"/>
    <s v="TRANSFIGURE CLOTHING (AGENT)"/>
    <s v="CONSOLIDATION"/>
    <m/>
    <n v="1"/>
    <n v="973"/>
    <n v="0"/>
    <n v="1"/>
    <n v="0"/>
    <x v="2"/>
    <n v="18146"/>
    <n v="14.01"/>
    <x v="1"/>
    <n v="10"/>
    <n v="4"/>
    <x v="2"/>
    <s v="LCL"/>
  </r>
  <r>
    <s v="2016-04-25"/>
    <s v="2016-05-31"/>
    <s v="2016-06-08"/>
    <s v="2016-06-08"/>
    <n v="36"/>
    <n v="44"/>
    <s v="CHITTAGONG"/>
    <s v="FOB"/>
    <x v="0"/>
    <n v="1"/>
    <m/>
    <s v="TRUCK"/>
    <s v="GDAŃSK"/>
    <s v="1"/>
    <s v="574/2016/9"/>
    <n v="54"/>
    <s v="AW16"/>
    <s v="TRANSFIGURE CLOTHING (AGENT)"/>
    <s v="CONSOLIDATION"/>
    <m/>
    <n v="1"/>
    <n v="1541"/>
    <m/>
    <m/>
    <m/>
    <x v="3"/>
    <n v="33752"/>
    <n v="34.909999999999997"/>
    <x v="1"/>
    <n v="24"/>
    <n v="10"/>
    <x v="1"/>
    <s v="LCL"/>
  </r>
  <r>
    <s v="2016-04-30"/>
    <s v="2016-05-27"/>
    <s v="2016-06-10"/>
    <s v="2016-06-10"/>
    <n v="27"/>
    <n v="41"/>
    <s v="TUTICORIN"/>
    <s v="FOB"/>
    <x v="0"/>
    <n v="1"/>
    <s v="LCL"/>
    <s v="TRUCK"/>
    <s v="HAMBURG"/>
    <s v="1"/>
    <s v="43190/2015/1"/>
    <n v="54"/>
    <s v="AW16"/>
    <s v="BLOOM CLOTHING CO. (AGENT)"/>
    <s v="LCL"/>
    <m/>
    <n v="1"/>
    <n v="517"/>
    <n v="0"/>
    <n v="0"/>
    <n v="0"/>
    <x v="3"/>
    <n v="9318"/>
    <n v="12.98"/>
    <x v="2"/>
    <n v="9"/>
    <n v="4"/>
    <x v="2"/>
    <s v="LCL"/>
  </r>
  <r>
    <s v="2016-05-01"/>
    <s v="2016-06-07"/>
    <s v="2016-06-13"/>
    <s v="2016-06-13"/>
    <n v="37"/>
    <n v="43"/>
    <s v="CHITTAGONG"/>
    <s v="FOB"/>
    <x v="0"/>
    <n v="1"/>
    <s v="TRLU7099232"/>
    <s v="RAILWAY"/>
    <s v="GDYNIA"/>
    <s v="1"/>
    <s v="43192/2015/6"/>
    <n v="54"/>
    <s v="AW16"/>
    <s v="INNOVATION DESIGN (AGENT)"/>
    <s v="CONSOLIDATION"/>
    <m/>
    <n v="1"/>
    <n v="1327"/>
    <n v="0"/>
    <n v="0"/>
    <n v="1"/>
    <x v="0"/>
    <n v="20603"/>
    <n v="19.61"/>
    <x v="1"/>
    <n v="14"/>
    <n v="6"/>
    <x v="2"/>
    <s v="LCL"/>
  </r>
  <r>
    <s v="2016-05-01"/>
    <s v="2016-06-07"/>
    <s v="2016-06-13"/>
    <s v="2016-06-13"/>
    <n v="37"/>
    <n v="43"/>
    <s v="CHITTAGONG"/>
    <s v="FOB"/>
    <x v="0"/>
    <n v="1"/>
    <m/>
    <s v="RAILWAY"/>
    <s v="GDYNIA"/>
    <s v="1"/>
    <s v="43192/2015/7"/>
    <n v="54"/>
    <s v="AW16"/>
    <s v="INNOVATION DESIGN (AGENT)"/>
    <s v="CONSOLIDATION"/>
    <m/>
    <n v="1"/>
    <n v="757"/>
    <m/>
    <m/>
    <m/>
    <x v="3"/>
    <n v="15449"/>
    <n v="16.61"/>
    <x v="1"/>
    <n v="12"/>
    <n v="5"/>
    <x v="2"/>
    <s v="LCL"/>
  </r>
  <r>
    <s v="2016-05-01"/>
    <s v="2016-06-07"/>
    <s v="2016-06-13"/>
    <s v="2016-06-13"/>
    <n v="37"/>
    <n v="43"/>
    <s v="CHITTAGONG"/>
    <s v="FOB"/>
    <x v="0"/>
    <n v="1"/>
    <m/>
    <s v="RAILWAY"/>
    <s v="GDYNIA"/>
    <s v="1"/>
    <s v="571/2016/1"/>
    <n v="54"/>
    <s v="AW16"/>
    <s v="FASHIONTEX (AGENT)"/>
    <s v="CONSOLIDATION"/>
    <m/>
    <n v="1"/>
    <n v="1470"/>
    <m/>
    <m/>
    <m/>
    <x v="3"/>
    <n v="25650"/>
    <n v="28.1"/>
    <x v="1"/>
    <n v="20"/>
    <n v="8"/>
    <x v="1"/>
    <s v="LCL"/>
  </r>
  <r>
    <s v="2016-05-02"/>
    <s v="2016-06-13"/>
    <s v="2016-06-16"/>
    <s v="2016-06-16"/>
    <n v="42"/>
    <n v="45"/>
    <s v="NINGBO"/>
    <s v="FOB"/>
    <x v="0"/>
    <n v="0"/>
    <s v="HLXU8159177"/>
    <s v="TRUCK"/>
    <s v="GDAŃSK"/>
    <s v="1"/>
    <s v="43197/2015/1"/>
    <n v="54"/>
    <s v="AW16"/>
    <s v="NINGBO JAGOO TRADING"/>
    <s v="FCL"/>
    <m/>
    <n v="1"/>
    <n v="1608"/>
    <n v="0"/>
    <n v="1"/>
    <n v="0"/>
    <x v="2"/>
    <n v="22401"/>
    <n v="63.96"/>
    <x v="0"/>
    <n v="45"/>
    <n v="19"/>
    <x v="0"/>
    <s v="20"/>
  </r>
  <r>
    <s v="2016-05-02"/>
    <s v="2016-06-13"/>
    <s v="2016-06-27"/>
    <s v="2016-06-27"/>
    <n v="42"/>
    <n v="56"/>
    <s v="MUMBAI"/>
    <s v="FOB"/>
    <x v="0"/>
    <n v="1"/>
    <s v="LCL"/>
    <s v="TRUCK"/>
    <s v="HAMBURG"/>
    <s v="1"/>
    <s v="43191/2015/1"/>
    <n v="52"/>
    <s v="AW16"/>
    <s v="KANAHIYA OVERSEAS PVT LTD"/>
    <s v="LCL"/>
    <m/>
    <n v="1"/>
    <n v="298"/>
    <n v="0"/>
    <n v="0"/>
    <n v="0"/>
    <x v="3"/>
    <n v="7668"/>
    <n v="2.98"/>
    <x v="2"/>
    <n v="2"/>
    <n v="1"/>
    <x v="2"/>
    <s v="LCL"/>
  </r>
  <r>
    <s v="2016-05-05"/>
    <s v="2016-05-06"/>
    <s v="2016-05-09"/>
    <s v="2016-05-09"/>
    <n v="1"/>
    <n v="4"/>
    <s v="ŁÓDŹ"/>
    <s v="DDU"/>
    <x v="2"/>
    <n v="1"/>
    <s v="AIR"/>
    <s v="TRUCK"/>
    <s v="FRANKFURT"/>
    <s v="1"/>
    <s v="20808/2015/20"/>
    <n v="54"/>
    <s v="SS16"/>
    <s v="FASHION WEAR INT'L (AGENT)"/>
    <s v="AIR"/>
    <n v="1"/>
    <m/>
    <n v="1538"/>
    <n v="0"/>
    <n v="0"/>
    <n v="0"/>
    <x v="3"/>
    <n v="29527"/>
    <n v="19.14"/>
    <x v="1"/>
    <n v="13"/>
    <n v="6"/>
    <x v="2"/>
    <s v="LCL"/>
  </r>
  <r>
    <s v="2016-05-05"/>
    <s v="2016-06-13"/>
    <s v="2016-06-16"/>
    <s v="2016-06-16"/>
    <n v="39"/>
    <n v="42"/>
    <s v="SHANGHAI"/>
    <s v="FOB"/>
    <x v="0"/>
    <n v="0"/>
    <s v="GLDU3383100"/>
    <s v="TRUCK"/>
    <s v="GDAŃSK"/>
    <s v="1"/>
    <s v="43063/2015/1"/>
    <n v="52"/>
    <s v="AW16"/>
    <s v="SUZHOU QINJIAN I/E"/>
    <s v="FCL"/>
    <m/>
    <n v="1"/>
    <n v="2382"/>
    <n v="1"/>
    <n v="0"/>
    <n v="0"/>
    <x v="1"/>
    <n v="39507"/>
    <n v="24.75"/>
    <x v="0"/>
    <n v="17"/>
    <n v="7"/>
    <x v="1"/>
    <s v="LCL"/>
  </r>
  <r>
    <s v="2016-05-05"/>
    <s v="2016-06-13"/>
    <s v="2016-06-16"/>
    <s v="2016-06-16"/>
    <n v="39"/>
    <n v="42"/>
    <s v="SHANGHAI"/>
    <s v="FOB"/>
    <x v="0"/>
    <n v="1"/>
    <s v="HLBU1267697"/>
    <s v="TRUCK"/>
    <s v="GDAŃSK"/>
    <s v="1"/>
    <s v="1071/2016/1"/>
    <n v="52"/>
    <s v="AW16"/>
    <s v="ZHENJIANG S&amp;C"/>
    <s v="CONSOLIDATION"/>
    <m/>
    <n v="1"/>
    <n v="871"/>
    <n v="0"/>
    <n v="1"/>
    <n v="0"/>
    <x v="2"/>
    <n v="11551"/>
    <n v="9.25"/>
    <x v="0"/>
    <n v="6"/>
    <n v="3"/>
    <x v="2"/>
    <s v="LCL"/>
  </r>
  <r>
    <s v="2016-05-05"/>
    <s v="2016-06-13"/>
    <s v="2016-06-16"/>
    <s v="2016-06-16"/>
    <n v="39"/>
    <n v="42"/>
    <s v="SHANGHAI"/>
    <s v="FOB"/>
    <x v="0"/>
    <n v="1"/>
    <m/>
    <s v="TRUCK"/>
    <s v="GDAŃSK"/>
    <s v="1"/>
    <s v="1305/2016/1"/>
    <n v="52"/>
    <s v="AW16"/>
    <s v="SHANGHAI BOSUN"/>
    <s v="CONSOLIDATION"/>
    <m/>
    <n v="1"/>
    <n v="2902"/>
    <m/>
    <m/>
    <m/>
    <x v="3"/>
    <n v="33866"/>
    <n v="21.99"/>
    <x v="0"/>
    <n v="15"/>
    <n v="7"/>
    <x v="1"/>
    <s v="LCL"/>
  </r>
  <r>
    <s v="2016-05-05"/>
    <s v="2016-06-13"/>
    <s v="2016-06-16"/>
    <s v="2016-06-16"/>
    <n v="39"/>
    <n v="42"/>
    <s v="SHANGHAI"/>
    <s v="FOB"/>
    <x v="0"/>
    <n v="1"/>
    <m/>
    <s v="TRUCK"/>
    <s v="GDAŃSK"/>
    <s v="1"/>
    <s v="588/2016/1"/>
    <n v="52"/>
    <s v="AW16"/>
    <s v="BRIGHT SHOW INT.LTD"/>
    <s v="CONSOLIDATION"/>
    <m/>
    <n v="1"/>
    <n v="517"/>
    <m/>
    <m/>
    <m/>
    <x v="3"/>
    <n v="8100"/>
    <n v="3.42"/>
    <x v="0"/>
    <n v="2"/>
    <n v="1"/>
    <x v="2"/>
    <s v="LCL"/>
  </r>
  <r>
    <s v="2016-05-05"/>
    <s v="2016-06-13"/>
    <s v="2016-06-17"/>
    <s v="2016-06-17"/>
    <n v="39"/>
    <n v="43"/>
    <s v="SHANGHAI"/>
    <s v="FOB"/>
    <x v="0"/>
    <n v="0"/>
    <s v="HLBU1816360,HLXU6363957,HLXU6537513,HLXU8297664,TCLU5976020"/>
    <s v="TRUCK"/>
    <s v="GDAŃSK"/>
    <s v="1"/>
    <s v="275/2016/1"/>
    <n v="54"/>
    <s v="AW16"/>
    <s v="SUMEC TEXTILE"/>
    <s v="FCL"/>
    <m/>
    <n v="1"/>
    <n v="6009"/>
    <n v="0"/>
    <n v="0"/>
    <n v="5"/>
    <x v="3"/>
    <n v="60524"/>
    <n v="318.04000000000002"/>
    <x v="0"/>
    <n v="223"/>
    <n v="95"/>
    <x v="3"/>
    <n v="40"/>
  </r>
  <r>
    <m/>
    <m/>
    <m/>
    <m/>
    <m/>
    <m/>
    <m/>
    <m/>
    <x v="0"/>
    <m/>
    <m/>
    <m/>
    <m/>
    <m/>
    <m/>
    <m/>
    <m/>
    <m/>
    <s v="FCL"/>
    <m/>
    <n v="1"/>
    <m/>
    <m/>
    <m/>
    <m/>
    <x v="3"/>
    <m/>
    <m/>
    <x v="0"/>
    <n v="0"/>
    <n v="0"/>
    <x v="3"/>
    <n v="40"/>
  </r>
  <r>
    <m/>
    <m/>
    <m/>
    <m/>
    <m/>
    <m/>
    <m/>
    <m/>
    <x v="0"/>
    <m/>
    <m/>
    <m/>
    <m/>
    <m/>
    <m/>
    <m/>
    <m/>
    <m/>
    <s v="FCL"/>
    <m/>
    <n v="1"/>
    <m/>
    <m/>
    <m/>
    <m/>
    <x v="3"/>
    <m/>
    <m/>
    <x v="0"/>
    <n v="0"/>
    <n v="0"/>
    <x v="3"/>
    <m/>
  </r>
  <r>
    <m/>
    <m/>
    <m/>
    <m/>
    <m/>
    <m/>
    <m/>
    <m/>
    <x v="1"/>
    <m/>
    <m/>
    <m/>
    <m/>
    <m/>
    <m/>
    <m/>
    <m/>
    <m/>
    <m/>
    <m/>
    <m/>
    <m/>
    <m/>
    <m/>
    <m/>
    <x v="3"/>
    <m/>
    <m/>
    <x v="0"/>
    <m/>
    <m/>
    <x v="6"/>
    <m/>
  </r>
  <r>
    <s v="2016-05-05"/>
    <s v="2016-06-15"/>
    <s v="2016-06-20"/>
    <s v="2016-06-20"/>
    <n v="41"/>
    <n v="46"/>
    <s v="CHITTAGONG"/>
    <s v="FOB"/>
    <x v="0"/>
    <n v="0"/>
    <s v="GLDU7691820"/>
    <s v="RAILWAY"/>
    <s v="GDYNIA"/>
    <s v="1"/>
    <s v="574/2016/11"/>
    <n v="54"/>
    <s v="AW16"/>
    <s v="TRANSFIGURE CLOTHING (AGENT)"/>
    <s v="FCL"/>
    <m/>
    <n v="1"/>
    <n v="2888"/>
    <n v="0"/>
    <n v="0"/>
    <n v="1"/>
    <x v="0"/>
    <n v="83656"/>
    <n v="66.91"/>
    <x v="1"/>
    <n v="47"/>
    <n v="20"/>
    <x v="0"/>
    <s v="20"/>
  </r>
  <r>
    <s v="2016-05-05"/>
    <s v="2016-06-15"/>
    <s v="2016-06-20"/>
    <s v="2016-06-20"/>
    <n v="41"/>
    <n v="46"/>
    <s v="CHITTAGONG"/>
    <s v="FOB"/>
    <x v="0"/>
    <n v="0"/>
    <s v="HLXU6259198"/>
    <s v="RAILWAY"/>
    <s v="GDYNIA"/>
    <s v="1"/>
    <s v="574/2016/10"/>
    <n v="54"/>
    <s v="AW16"/>
    <s v="TRANSFIGURE CLOTHING (AGENT)"/>
    <s v="FCL"/>
    <m/>
    <n v="1"/>
    <n v="5017"/>
    <n v="0"/>
    <n v="0"/>
    <n v="1"/>
    <x v="0"/>
    <n v="122047"/>
    <n v="69.930000000000007"/>
    <x v="1"/>
    <n v="49"/>
    <n v="21"/>
    <x v="0"/>
    <s v="20"/>
  </r>
  <r>
    <s v="2016-05-05"/>
    <s v="2016-06-15"/>
    <s v="2016-06-20"/>
    <s v="2016-06-20"/>
    <n v="41"/>
    <n v="46"/>
    <s v="CHITTAGONG"/>
    <s v="FOB"/>
    <x v="0"/>
    <n v="0"/>
    <s v="TEMU7651592"/>
    <s v="RAILWAY"/>
    <s v="GDYNIA"/>
    <s v="1"/>
    <s v="568/2016/5"/>
    <n v="54"/>
    <s v="AW16"/>
    <s v="FAIR TRADE INT'L (AGENT)"/>
    <s v="FCL"/>
    <m/>
    <n v="1"/>
    <n v="1076"/>
    <n v="0"/>
    <n v="0"/>
    <n v="1"/>
    <x v="0"/>
    <n v="18610"/>
    <n v="66.36"/>
    <x v="1"/>
    <n v="46"/>
    <n v="20"/>
    <x v="0"/>
    <s v="20"/>
  </r>
  <r>
    <s v="2016-05-05"/>
    <s v="2016-06-15"/>
    <s v="2016-06-23"/>
    <s v="2016-06-23"/>
    <n v="41"/>
    <n v="49"/>
    <s v="CHITTAGONG"/>
    <s v="FOB"/>
    <x v="0"/>
    <n v="1"/>
    <s v="GESU1261744"/>
    <s v="RAILWAY"/>
    <s v="GDYNIA"/>
    <s v="1"/>
    <s v="43192/2015/8"/>
    <n v="54"/>
    <s v="AW16"/>
    <s v="INNOVATION DESIGN (AGENT)"/>
    <s v="CONSOLIDATION"/>
    <m/>
    <n v="1"/>
    <n v="284"/>
    <n v="1"/>
    <n v="0"/>
    <n v="0"/>
    <x v="1"/>
    <n v="5478"/>
    <n v="7.21"/>
    <x v="1"/>
    <n v="5"/>
    <n v="2"/>
    <x v="2"/>
    <s v="LCL"/>
  </r>
  <r>
    <s v="2016-05-05"/>
    <s v="2016-06-15"/>
    <s v="2016-06-23"/>
    <s v="2016-06-23"/>
    <n v="41"/>
    <n v="49"/>
    <s v="CHITTAGONG"/>
    <s v="FOB"/>
    <x v="0"/>
    <n v="1"/>
    <m/>
    <s v="RAILWAY"/>
    <s v="GDYNIA"/>
    <s v="1"/>
    <s v="568/2016/6"/>
    <n v="54"/>
    <s v="AW16"/>
    <s v="FAIR TRADE INT'L (AGENT)"/>
    <s v="CONSOLIDATION"/>
    <m/>
    <n v="1"/>
    <n v="894"/>
    <m/>
    <m/>
    <m/>
    <x v="3"/>
    <n v="14635"/>
    <n v="22.35"/>
    <x v="1"/>
    <n v="16"/>
    <n v="7"/>
    <x v="1"/>
    <s v="LCL"/>
  </r>
  <r>
    <s v="2016-05-07"/>
    <s v="2016-05-10"/>
    <s v="2016-05-12"/>
    <s v="2016-05-12"/>
    <n v="3"/>
    <n v="5"/>
    <s v="ŁÓDŹ"/>
    <s v="DDU"/>
    <x v="2"/>
    <n v="1"/>
    <s v="AIR"/>
    <s v="TRUCK"/>
    <s v="WARSZAWA"/>
    <s v="1"/>
    <s v="20214/2015/21"/>
    <n v="54"/>
    <s v="SS16"/>
    <s v="LICHEE APPAREL (AGENT)"/>
    <s v="AIR"/>
    <n v="1"/>
    <m/>
    <n v="153"/>
    <n v="0"/>
    <n v="0"/>
    <n v="0"/>
    <x v="3"/>
    <n v="3709"/>
    <n v="1.92"/>
    <x v="2"/>
    <n v="1"/>
    <n v="1"/>
    <x v="2"/>
    <s v="LCL"/>
  </r>
  <r>
    <s v="2016-05-07"/>
    <s v="2016-06-13"/>
    <s v="2016-06-17"/>
    <s v="2016-06-17"/>
    <n v="37"/>
    <n v="41"/>
    <s v="XIAMEN"/>
    <s v="FOB"/>
    <x v="0"/>
    <n v="0"/>
    <s v="CLHU4783014"/>
    <s v="TRUCK"/>
    <s v="GDAŃSK"/>
    <s v="1"/>
    <s v="278/2016/1"/>
    <n v="54"/>
    <s v="AW16"/>
    <s v="XIAMEN KINGLAND"/>
    <s v="FCL"/>
    <m/>
    <n v="1"/>
    <n v="1219"/>
    <n v="0"/>
    <n v="1"/>
    <n v="0"/>
    <x v="2"/>
    <n v="18703"/>
    <n v="40.69"/>
    <x v="0"/>
    <n v="28"/>
    <n v="12"/>
    <x v="1"/>
    <s v="LCL"/>
  </r>
  <r>
    <s v="2016-05-07"/>
    <s v="2016-06-15"/>
    <s v="2016-06-20"/>
    <s v="2016-06-20"/>
    <n v="39"/>
    <n v="44"/>
    <s v="CHITTAGONG"/>
    <s v="FOB"/>
    <x v="0"/>
    <n v="1"/>
    <s v="CAIU8367720"/>
    <s v="RAILWAY"/>
    <s v="GDYNIA"/>
    <s v="1"/>
    <s v="43188/2015/1"/>
    <n v="54"/>
    <s v="AW16"/>
    <s v="FASHION WEAR INT'L (AGENT)"/>
    <s v="CONSOLIDATION"/>
    <m/>
    <n v="1"/>
    <n v="1988"/>
    <n v="0"/>
    <n v="0"/>
    <n v="1"/>
    <x v="0"/>
    <n v="57486"/>
    <n v="31.81"/>
    <x v="1"/>
    <n v="22"/>
    <n v="10"/>
    <x v="1"/>
    <s v="LCL"/>
  </r>
  <r>
    <s v="2016-05-07"/>
    <s v="2016-06-15"/>
    <s v="2016-06-20"/>
    <s v="2016-06-20"/>
    <n v="39"/>
    <n v="44"/>
    <s v="CHITTAGONG"/>
    <s v="FOB"/>
    <x v="0"/>
    <n v="1"/>
    <m/>
    <s v="RAILWAY"/>
    <s v="GDYNIA"/>
    <s v="1"/>
    <s v="572/2016/4"/>
    <n v="52"/>
    <s v="AW16"/>
    <s v="TRANSFIGURE CLOTHING (AGENT)"/>
    <s v="CONSOLIDATION"/>
    <m/>
    <n v="1"/>
    <n v="3485"/>
    <m/>
    <m/>
    <m/>
    <x v="3"/>
    <n v="53901"/>
    <n v="38.11"/>
    <x v="1"/>
    <n v="27"/>
    <n v="11"/>
    <x v="1"/>
    <s v="LCL"/>
  </r>
  <r>
    <s v="2016-05-07"/>
    <s v="2016-06-15"/>
    <s v="2016-06-21"/>
    <s v="2016-06-21"/>
    <n v="39"/>
    <n v="45"/>
    <s v="CHITTAGONG"/>
    <s v="FOB"/>
    <x v="0"/>
    <n v="1"/>
    <s v="HLXU1299937"/>
    <s v="RAILWAY"/>
    <s v="GDYNIA"/>
    <s v="1"/>
    <s v="42575/2015/5"/>
    <n v="54"/>
    <s v="AW16"/>
    <s v="PADMA SATEL ARAB"/>
    <s v="CONSOLIDATION"/>
    <m/>
    <n v="1"/>
    <n v="801"/>
    <n v="1"/>
    <n v="0"/>
    <n v="0"/>
    <x v="1"/>
    <n v="9590"/>
    <n v="19.22"/>
    <x v="1"/>
    <n v="13"/>
    <n v="6"/>
    <x v="2"/>
    <s v="LCL"/>
  </r>
  <r>
    <s v="2016-05-07"/>
    <s v="2016-06-15"/>
    <s v="2016-06-21"/>
    <s v="2016-06-21"/>
    <n v="39"/>
    <n v="45"/>
    <s v="CHITTAGONG"/>
    <s v="FOB"/>
    <x v="0"/>
    <n v="1"/>
    <m/>
    <s v="RAILWAY"/>
    <s v="GDYNIA"/>
    <s v="1"/>
    <s v="574/2016/12"/>
    <n v="54"/>
    <s v="AW16"/>
    <s v="TRANSFIGURE CLOTHING (AGENT)"/>
    <s v="CONSOLIDATION"/>
    <m/>
    <n v="1"/>
    <n v="633"/>
    <m/>
    <m/>
    <m/>
    <x v="3"/>
    <n v="13772"/>
    <n v="10.050000000000001"/>
    <x v="1"/>
    <n v="7"/>
    <n v="3"/>
    <x v="2"/>
    <s v="LCL"/>
  </r>
  <r>
    <s v="2016-05-08"/>
    <s v="2016-06-10"/>
    <s v="2016-06-15"/>
    <s v="2016-06-15"/>
    <n v="33"/>
    <n v="38"/>
    <s v="SIHANOUKVILLE"/>
    <s v="FOB"/>
    <x v="0"/>
    <n v="0"/>
    <s v="GESU3692756,MRKU3734336"/>
    <s v="RAILWAY"/>
    <s v="GDAŃSK"/>
    <s v="1"/>
    <s v="701/2016/1"/>
    <n v="54"/>
    <s v="AW16"/>
    <s v="NINGBO EVERGREEN"/>
    <s v="FCL"/>
    <m/>
    <n v="1"/>
    <n v="3035"/>
    <n v="1"/>
    <n v="0"/>
    <n v="1"/>
    <x v="1"/>
    <n v="54079"/>
    <n v="88.23"/>
    <x v="0"/>
    <n v="62"/>
    <n v="26"/>
    <x v="3"/>
    <s v="20"/>
  </r>
  <r>
    <s v="2016-05-08"/>
    <s v="2016-06-20"/>
    <s v="2016-06-23"/>
    <s v="2016-06-23"/>
    <n v="43"/>
    <n v="46"/>
    <s v="NINGBO"/>
    <s v="FOB"/>
    <x v="0"/>
    <n v="0"/>
    <s v="FSCU9170265,TGHU8777490"/>
    <s v="TRUCK"/>
    <s v="GDAŃSK"/>
    <s v="1"/>
    <s v="577/2016/1"/>
    <n v="54"/>
    <s v="AW16"/>
    <s v="NINGBO MIAORUI"/>
    <s v="FCL"/>
    <m/>
    <n v="1"/>
    <n v="1992"/>
    <n v="0"/>
    <n v="0"/>
    <n v="2"/>
    <x v="3"/>
    <n v="34123"/>
    <n v="130.52000000000001"/>
    <x v="0"/>
    <n v="91"/>
    <n v="39"/>
    <x v="5"/>
    <s v="40"/>
  </r>
  <r>
    <m/>
    <m/>
    <m/>
    <m/>
    <m/>
    <m/>
    <m/>
    <m/>
    <x v="1"/>
    <m/>
    <m/>
    <m/>
    <m/>
    <m/>
    <m/>
    <m/>
    <m/>
    <m/>
    <m/>
    <m/>
    <m/>
    <m/>
    <m/>
    <m/>
    <m/>
    <x v="3"/>
    <m/>
    <m/>
    <x v="0"/>
    <n v="0"/>
    <n v="0"/>
    <x v="5"/>
    <m/>
  </r>
  <r>
    <s v="2016-05-08"/>
    <s v="2016-06-20"/>
    <s v="2016-06-23"/>
    <s v="2016-06-23"/>
    <n v="43"/>
    <n v="46"/>
    <s v="NINGBO"/>
    <s v="FOB"/>
    <x v="0"/>
    <n v="0"/>
    <s v="INKU6394259"/>
    <s v="TRUCK"/>
    <s v="GDAŃSK"/>
    <s v="1"/>
    <s v="703/2016/1"/>
    <n v="54"/>
    <s v="AW16"/>
    <s v="NINGBO EVERGREEN"/>
    <s v="FCL"/>
    <m/>
    <n v="1"/>
    <n v="1313"/>
    <n v="0"/>
    <n v="0"/>
    <n v="1"/>
    <x v="0"/>
    <n v="26386"/>
    <n v="55.32"/>
    <x v="0"/>
    <n v="39"/>
    <n v="17"/>
    <x v="0"/>
    <s v="20"/>
  </r>
  <r>
    <s v="2016-05-08"/>
    <s v="2016-06-20"/>
    <s v="2016-06-24"/>
    <s v="2016-06-24"/>
    <n v="43"/>
    <n v="47"/>
    <s v="NINGBO"/>
    <s v="FOB"/>
    <x v="0"/>
    <n v="0"/>
    <s v="CAXU7446209"/>
    <s v="RAILWAY"/>
    <s v="GDAŃSK"/>
    <s v="1"/>
    <s v="7559/2016/1"/>
    <n v="51"/>
    <s v="AW16"/>
    <s v="ZHEJIANG YUHONG"/>
    <s v="FCL"/>
    <m/>
    <n v="1"/>
    <n v="991"/>
    <n v="0"/>
    <n v="1"/>
    <n v="0"/>
    <x v="2"/>
    <n v="14515"/>
    <n v="52.13"/>
    <x v="0"/>
    <n v="36"/>
    <n v="16"/>
    <x v="0"/>
    <s v="20"/>
  </r>
  <r>
    <s v="2016-05-09"/>
    <s v="2016-06-14"/>
    <s v="2016-06-20"/>
    <s v="2016-06-20"/>
    <n v="36"/>
    <n v="42"/>
    <s v="TUTICORIN"/>
    <s v="FOB"/>
    <x v="0"/>
    <n v="0"/>
    <s v="HLXU1225852"/>
    <s v="RAILWAY"/>
    <s v="GDYNIA"/>
    <s v="1"/>
    <s v="716/2016/5"/>
    <n v="54"/>
    <s v="AW16"/>
    <s v="LICHEE APPAREL (AGENT)"/>
    <s v="FCL"/>
    <m/>
    <n v="1"/>
    <n v="963"/>
    <n v="1"/>
    <n v="0"/>
    <n v="0"/>
    <x v="1"/>
    <n v="17953"/>
    <n v="26.87"/>
    <x v="2"/>
    <n v="19"/>
    <n v="8"/>
    <x v="1"/>
    <s v="LCL"/>
  </r>
  <r>
    <s v="2016-05-09"/>
    <s v="2016-06-15"/>
    <s v="2016-06-20"/>
    <s v="2016-06-20"/>
    <n v="37"/>
    <n v="42"/>
    <s v="CHITTAGONG"/>
    <s v="FOB"/>
    <x v="0"/>
    <n v="1"/>
    <s v="BMOU2900791,CAIU8544738"/>
    <s v="RAILWAY"/>
    <s v="GDYNIA"/>
    <s v="1"/>
    <s v="43189/2015/2"/>
    <n v="54"/>
    <s v="AW16"/>
    <s v="SAILOR MOON CLOTHING LTD (AGENT)"/>
    <s v="CONSOLIDATION"/>
    <m/>
    <n v="1"/>
    <n v="1086"/>
    <n v="1"/>
    <n v="0"/>
    <n v="1"/>
    <x v="1"/>
    <n v="19015"/>
    <n v="40.75"/>
    <x v="1"/>
    <n v="29"/>
    <n v="12"/>
    <x v="0"/>
    <s v="LCL"/>
  </r>
  <r>
    <s v="2016-05-09"/>
    <s v="2016-06-15"/>
    <s v="2016-06-20"/>
    <s v="2016-06-20"/>
    <n v="37"/>
    <n v="42"/>
    <s v="CHITTAGONG"/>
    <s v="FOB"/>
    <x v="0"/>
    <n v="1"/>
    <m/>
    <s v="RAILWAY"/>
    <s v="GDYNIA"/>
    <s v="1"/>
    <s v="568/2016/1"/>
    <n v="54"/>
    <s v="AW16"/>
    <s v="FAIR TRADE INT'L (AGENT)"/>
    <s v="CONSOLIDATION"/>
    <m/>
    <n v="1"/>
    <n v="1478"/>
    <m/>
    <m/>
    <m/>
    <x v="3"/>
    <n v="32024"/>
    <n v="44.38"/>
    <x v="1"/>
    <n v="31"/>
    <n v="13"/>
    <x v="0"/>
    <s v="LCL"/>
  </r>
  <r>
    <s v="2016-05-11"/>
    <s v="2016-06-21"/>
    <s v="2016-06-24"/>
    <s v="2016-06-24"/>
    <n v="41"/>
    <n v="44"/>
    <s v="CHITTAGONG"/>
    <s v="FOB"/>
    <x v="0"/>
    <n v="1"/>
    <s v="BMOU3018540"/>
    <s v="TRUCK"/>
    <s v="GDYNIA"/>
    <s v="1"/>
    <s v="43189/2015/5"/>
    <n v="54"/>
    <s v="AW16"/>
    <s v="SAILOR MOON CLOTHING LTD (AGENT)"/>
    <s v="CONSOLIDATION"/>
    <m/>
    <n v="1"/>
    <n v="1614"/>
    <n v="0"/>
    <n v="1"/>
    <n v="0"/>
    <x v="2"/>
    <n v="25782"/>
    <n v="40.520000000000003"/>
    <x v="1"/>
    <n v="28"/>
    <n v="12"/>
    <x v="1"/>
    <s v="LCL"/>
  </r>
  <r>
    <s v="2016-05-11"/>
    <s v="2016-06-21"/>
    <s v="2016-06-24"/>
    <s v="2016-06-24"/>
    <n v="41"/>
    <n v="44"/>
    <s v="CHITTAGONG"/>
    <s v="FOB"/>
    <x v="0"/>
    <n v="1"/>
    <m/>
    <s v="TRUCK"/>
    <s v="GDYNIA"/>
    <s v="1"/>
    <s v="43192/2015/1"/>
    <n v="54"/>
    <s v="AW16"/>
    <s v="INNOVATION DESIGN (AGENT)"/>
    <s v="CONSOLIDATION"/>
    <m/>
    <n v="1"/>
    <n v="465"/>
    <m/>
    <m/>
    <m/>
    <x v="3"/>
    <n v="9471"/>
    <n v="12.46"/>
    <x v="1"/>
    <n v="9"/>
    <n v="4"/>
    <x v="2"/>
    <s v="LCL"/>
  </r>
  <r>
    <s v="2016-05-11"/>
    <s v="2016-06-21"/>
    <s v="2016-06-24"/>
    <s v="2016-06-24"/>
    <n v="41"/>
    <n v="44"/>
    <s v="CHITTAGONG"/>
    <s v="FOB"/>
    <x v="0"/>
    <n v="1"/>
    <s v="DRYU9010640"/>
    <s v="TRUCK"/>
    <s v="GDYNIA"/>
    <s v="1"/>
    <s v="42575/2015/6"/>
    <n v="54"/>
    <s v="AW16"/>
    <s v="PADMA SATEL ARAB"/>
    <s v="CONSOLIDATION"/>
    <m/>
    <n v="1"/>
    <n v="788"/>
    <n v="0"/>
    <n v="0"/>
    <n v="1"/>
    <x v="0"/>
    <n v="10810"/>
    <n v="18.16"/>
    <x v="1"/>
    <n v="13"/>
    <n v="5"/>
    <x v="2"/>
    <s v="LCL"/>
  </r>
  <r>
    <s v="2016-05-11"/>
    <s v="2016-06-21"/>
    <s v="2016-06-24"/>
    <s v="2016-06-24"/>
    <n v="41"/>
    <n v="44"/>
    <s v="CHITTAGONG"/>
    <s v="FOB"/>
    <x v="0"/>
    <n v="1"/>
    <m/>
    <s v="TRUCK"/>
    <s v="GDYNIA"/>
    <s v="1"/>
    <s v="43185/2015/5"/>
    <n v="54"/>
    <s v="AW16"/>
    <s v="ASROTEX"/>
    <s v="CONSOLIDATION"/>
    <m/>
    <n v="1"/>
    <n v="1912"/>
    <m/>
    <m/>
    <m/>
    <x v="3"/>
    <n v="41052"/>
    <n v="29.1"/>
    <x v="1"/>
    <n v="20"/>
    <n v="9"/>
    <x v="1"/>
    <s v="LCL"/>
  </r>
  <r>
    <s v="2016-05-11"/>
    <s v="2016-06-21"/>
    <s v="2016-06-24"/>
    <s v="2016-06-24"/>
    <n v="41"/>
    <n v="44"/>
    <s v="CHITTAGONG"/>
    <s v="FOB"/>
    <x v="0"/>
    <n v="1"/>
    <m/>
    <s v="TRUCK"/>
    <s v="GDYNIA"/>
    <s v="1"/>
    <s v="43188/2015/6"/>
    <n v="54"/>
    <s v="AW16"/>
    <s v="FASHION WEAR INT'L (AGENT)"/>
    <s v="CONSOLIDATION"/>
    <m/>
    <n v="1"/>
    <n v="1254"/>
    <m/>
    <m/>
    <m/>
    <x v="3"/>
    <n v="27907"/>
    <n v="19.91"/>
    <x v="1"/>
    <n v="14"/>
    <n v="6"/>
    <x v="2"/>
    <s v="LCL"/>
  </r>
  <r>
    <s v="2016-05-11"/>
    <s v="2016-06-21"/>
    <s v="2016-06-24"/>
    <s v="2016-06-24"/>
    <n v="41"/>
    <n v="44"/>
    <s v="CHITTAGONG"/>
    <s v="FOB"/>
    <x v="0"/>
    <n v="1"/>
    <m/>
    <s v="TRUCK"/>
    <s v="GDYNIA"/>
    <s v="1"/>
    <s v="697/2016/5"/>
    <n v="54"/>
    <s v="AW16"/>
    <s v="TEXZAM INTERNATIONAL (AGENT)"/>
    <s v="CONSOLIDATION"/>
    <m/>
    <n v="1"/>
    <n v="271"/>
    <m/>
    <m/>
    <m/>
    <x v="3"/>
    <n v="4080"/>
    <n v="2.42"/>
    <x v="1"/>
    <n v="2"/>
    <n v="1"/>
    <x v="2"/>
    <s v="LCL"/>
  </r>
  <r>
    <s v="2016-05-12"/>
    <s v="2016-06-10"/>
    <s v="2016-06-15"/>
    <s v="2016-06-15"/>
    <n v="29"/>
    <n v="34"/>
    <s v="YANTIAN"/>
    <s v="FOB"/>
    <x v="0"/>
    <n v="0"/>
    <s v="MSKU5025835,MSKU6302641"/>
    <s v="RAILWAY"/>
    <s v="GDAŃSK"/>
    <s v="1"/>
    <s v="8298/2016/1"/>
    <n v="51"/>
    <s v="AW16"/>
    <s v="EASTERN CHARM LIMITD"/>
    <s v="FCL"/>
    <m/>
    <n v="1"/>
    <n v="1722"/>
    <n v="1"/>
    <n v="1"/>
    <n v="0"/>
    <x v="1"/>
    <n v="18320"/>
    <n v="78.319999999999993"/>
    <x v="0"/>
    <n v="55"/>
    <n v="23"/>
    <x v="0"/>
    <s v="20"/>
  </r>
  <r>
    <s v="2016-05-12"/>
    <s v="2016-06-15"/>
    <s v="2016-06-21"/>
    <s v="2016-06-21"/>
    <n v="34"/>
    <n v="40"/>
    <s v="XIAMEN"/>
    <s v="FOB"/>
    <x v="0"/>
    <n v="0"/>
    <s v="MAEU6111591,MSKU6445658"/>
    <s v="RAILWAY"/>
    <s v="GDAŃSK"/>
    <s v="1"/>
    <s v="278/2016/6"/>
    <n v="54"/>
    <s v="AW16"/>
    <s v="XIAMEN KINGLAND"/>
    <s v="FCL"/>
    <m/>
    <n v="1"/>
    <n v="1510"/>
    <n v="0"/>
    <n v="2"/>
    <n v="0"/>
    <x v="3"/>
    <n v="22192"/>
    <n v="95.06"/>
    <x v="0"/>
    <n v="67"/>
    <n v="29"/>
    <x v="4"/>
    <n v="20"/>
  </r>
  <r>
    <s v="2016-05-12"/>
    <s v="2016-06-27"/>
    <s v="2016-07-01"/>
    <s v="2016-07-01"/>
    <n v="46"/>
    <n v="50"/>
    <s v="SHANGHAI"/>
    <s v="FOB"/>
    <x v="0"/>
    <n v="0"/>
    <s v="TTNU4167566"/>
    <s v="RAILWAY"/>
    <s v="GDAŃSK"/>
    <s v="1"/>
    <s v="285/2016/1"/>
    <n v="54"/>
    <s v="AW16"/>
    <s v="JIANGSU SAINTEK"/>
    <s v="FCL"/>
    <m/>
    <n v="1"/>
    <n v="660"/>
    <n v="0"/>
    <n v="1"/>
    <n v="0"/>
    <x v="2"/>
    <n v="7810"/>
    <n v="50"/>
    <x v="0"/>
    <n v="35"/>
    <n v="15"/>
    <x v="0"/>
    <s v="20"/>
  </r>
  <r>
    <s v="2016-05-13"/>
    <s v="2016-06-20"/>
    <s v="2016-06-24"/>
    <s v="2016-06-24"/>
    <n v="38"/>
    <n v="42"/>
    <s v="SHANGHAI"/>
    <s v="FOB"/>
    <x v="0"/>
    <n v="0"/>
    <s v="BSIU4053639,HLBU1409560"/>
    <s v="RAILWAY"/>
    <s v="GDAŃSK"/>
    <s v="1"/>
    <s v="275/2016/6"/>
    <n v="54"/>
    <s v="AW16"/>
    <s v="SUMEC TEXTILE"/>
    <s v="FCL"/>
    <m/>
    <n v="1"/>
    <n v="1478"/>
    <n v="0"/>
    <n v="2"/>
    <n v="0"/>
    <x v="3"/>
    <n v="15501"/>
    <n v="89.05"/>
    <x v="0"/>
    <n v="62"/>
    <n v="27"/>
    <x v="3"/>
    <s v="20"/>
  </r>
  <r>
    <s v="2016-05-14"/>
    <s v="2016-05-16"/>
    <s v="2016-05-23"/>
    <s v="2016-05-23"/>
    <n v="2"/>
    <n v="9"/>
    <s v="ŁÓDŹ"/>
    <s v="DDU"/>
    <x v="2"/>
    <n v="1"/>
    <s v="AIR"/>
    <s v="TRUCK"/>
    <s v="WARSZAWA"/>
    <s v="1"/>
    <s v="20214/2015/12"/>
    <n v="54"/>
    <s v="SS16"/>
    <s v="LICHEE APPAREL (AGENT)"/>
    <s v="AIR"/>
    <n v="1"/>
    <m/>
    <n v="598"/>
    <n v="0"/>
    <n v="0"/>
    <n v="0"/>
    <x v="3"/>
    <n v="11198"/>
    <m/>
    <x v="2"/>
    <n v="0"/>
    <n v="0"/>
    <x v="2"/>
    <s v="LCL"/>
  </r>
  <r>
    <s v="2016-05-14"/>
    <s v="2016-06-16"/>
    <s v="2016-06-23"/>
    <s v="2016-06-23"/>
    <n v="33"/>
    <n v="40"/>
    <s v="SHANGHAI"/>
    <s v="FOB"/>
    <x v="0"/>
    <n v="1"/>
    <s v="LCL"/>
    <s v="TRUCK"/>
    <s v="GDAŃSK"/>
    <s v="1"/>
    <s v="1071/2016/5"/>
    <n v="52"/>
    <s v="AW16"/>
    <s v="ZHENJIANG S&amp;C"/>
    <s v="LCL"/>
    <m/>
    <n v="1"/>
    <n v="280"/>
    <n v="0"/>
    <n v="0"/>
    <n v="0"/>
    <x v="3"/>
    <n v="4200"/>
    <n v="2.72"/>
    <x v="0"/>
    <n v="2"/>
    <n v="1"/>
    <x v="2"/>
    <s v="LCL"/>
  </r>
  <r>
    <s v="2016-05-14"/>
    <s v="2016-06-16"/>
    <s v="2016-06-23"/>
    <s v="2016-06-23"/>
    <n v="33"/>
    <n v="40"/>
    <s v="SHANGHAI"/>
    <s v="FOB"/>
    <x v="0"/>
    <n v="1"/>
    <s v="LCL"/>
    <s v="TRUCK"/>
    <s v="GDAŃSK"/>
    <s v="1"/>
    <s v="687/2016/1"/>
    <n v="54"/>
    <s v="AW16"/>
    <s v="ANHUI TECHNOLOGY I/E"/>
    <s v="LCL"/>
    <m/>
    <n v="1"/>
    <n v="301"/>
    <n v="0"/>
    <n v="0"/>
    <n v="0"/>
    <x v="3"/>
    <n v="2501"/>
    <n v="3.43"/>
    <x v="0"/>
    <n v="2"/>
    <n v="1"/>
    <x v="2"/>
    <s v="LCL"/>
  </r>
  <r>
    <s v="2016-05-14"/>
    <s v="2016-06-21"/>
    <s v="2016-06-27"/>
    <s v="2016-06-27"/>
    <n v="38"/>
    <n v="44"/>
    <s v="CHITTAGONG"/>
    <s v="FOB"/>
    <x v="0"/>
    <n v="0"/>
    <s v="TCNU7360494"/>
    <s v="RAILWAY"/>
    <s v="GDYNIA"/>
    <s v="1"/>
    <s v="571/2016/6"/>
    <n v="54"/>
    <s v="AW16"/>
    <s v="FASHIONTEX (AGENT)"/>
    <s v="FCL"/>
    <m/>
    <n v="1"/>
    <n v="2535"/>
    <n v="0"/>
    <n v="0"/>
    <n v="1"/>
    <x v="0"/>
    <n v="55344"/>
    <n v="69.900000000000006"/>
    <x v="1"/>
    <n v="49"/>
    <n v="21"/>
    <x v="0"/>
    <s v="20"/>
  </r>
  <r>
    <s v="2016-05-14"/>
    <s v="2016-06-21"/>
    <s v="2016-06-27"/>
    <s v="2016-06-27"/>
    <n v="38"/>
    <n v="44"/>
    <s v="CHITTAGONG"/>
    <s v="FOB"/>
    <x v="0"/>
    <n v="1"/>
    <s v="HLXU3260390"/>
    <s v="RAILWAY"/>
    <s v="GDYNIA"/>
    <s v="1"/>
    <s v="43188/2015/8"/>
    <n v="54"/>
    <s v="AW16"/>
    <s v="FASHION WEAR INT'L (AGENT)"/>
    <s v="CONSOLIDATION"/>
    <m/>
    <n v="1"/>
    <n v="622"/>
    <n v="1"/>
    <n v="0"/>
    <n v="0"/>
    <x v="1"/>
    <n v="14486"/>
    <n v="11.27"/>
    <x v="1"/>
    <n v="8"/>
    <n v="3"/>
    <x v="2"/>
    <s v="LCL"/>
  </r>
  <r>
    <s v="2016-05-14"/>
    <s v="2016-06-21"/>
    <s v="2016-06-27"/>
    <s v="2016-06-27"/>
    <n v="38"/>
    <n v="44"/>
    <s v="CHITTAGONG"/>
    <s v="FOB"/>
    <x v="0"/>
    <n v="1"/>
    <m/>
    <s v="RAILWAY"/>
    <s v="GDYNIA"/>
    <s v="1"/>
    <s v="43192/2015/11"/>
    <n v="54"/>
    <s v="AW16"/>
    <s v="INNOVATION DESIGN (AGENT)"/>
    <s v="CONSOLIDATION"/>
    <m/>
    <n v="1"/>
    <n v="531"/>
    <m/>
    <m/>
    <m/>
    <x v="3"/>
    <n v="10946"/>
    <n v="16.989999999999998"/>
    <x v="1"/>
    <n v="12"/>
    <n v="5"/>
    <x v="2"/>
    <s v="LCL"/>
  </r>
  <r>
    <s v="2016-05-14"/>
    <s v="2016-06-21"/>
    <s v="2016-06-27"/>
    <s v="2016-06-27"/>
    <n v="38"/>
    <n v="44"/>
    <s v="CHITTAGONG"/>
    <s v="FOB"/>
    <x v="0"/>
    <n v="1"/>
    <s v="QCLU4550130"/>
    <s v="RAILWAY"/>
    <s v="GDYNIA"/>
    <s v="1"/>
    <s v="43189/2015/6"/>
    <n v="54"/>
    <s v="AW16"/>
    <s v="SAILOR MOON CLOTHING LTD (AGENT)"/>
    <s v="CONSOLIDATION"/>
    <m/>
    <n v="1"/>
    <n v="789"/>
    <n v="0"/>
    <n v="0"/>
    <n v="1"/>
    <x v="0"/>
    <n v="11233"/>
    <n v="29.04"/>
    <x v="1"/>
    <n v="20"/>
    <n v="9"/>
    <x v="1"/>
    <s v="LCL"/>
  </r>
  <r>
    <s v="2016-05-14"/>
    <s v="2016-06-21"/>
    <s v="2016-06-27"/>
    <s v="2016-06-27"/>
    <n v="38"/>
    <n v="44"/>
    <s v="CHITTAGONG"/>
    <s v="FOB"/>
    <x v="0"/>
    <n v="1"/>
    <m/>
    <s v="RAILWAY"/>
    <s v="GDYNIA"/>
    <s v="1"/>
    <s v="574/2016/14"/>
    <n v="54"/>
    <s v="AW16"/>
    <s v="TRANSFIGURE CLOTHING (AGENT)"/>
    <s v="CONSOLIDATION"/>
    <m/>
    <n v="1"/>
    <n v="3070"/>
    <m/>
    <m/>
    <m/>
    <x v="3"/>
    <n v="62448"/>
    <n v="36.26"/>
    <x v="1"/>
    <n v="25"/>
    <n v="11"/>
    <x v="1"/>
    <s v="LCL"/>
  </r>
  <r>
    <s v="2016-05-14"/>
    <s v="2016-06-21"/>
    <s v="2016-06-27"/>
    <s v="2016-06-27"/>
    <n v="38"/>
    <n v="44"/>
    <s v="CHITTAGONG"/>
    <s v="FOB"/>
    <x v="0"/>
    <n v="1"/>
    <s v="TCLU8083150"/>
    <s v="RAILWAY"/>
    <s v="GDYNIA"/>
    <s v="1"/>
    <s v="43192/2015/10"/>
    <n v="54"/>
    <s v="AW16"/>
    <s v="INNOVATION DESIGN (AGENT)"/>
    <s v="CONSOLIDATION"/>
    <m/>
    <n v="1"/>
    <n v="1938"/>
    <n v="0"/>
    <n v="0"/>
    <n v="1"/>
    <x v="0"/>
    <n v="37107"/>
    <n v="41.8"/>
    <x v="1"/>
    <n v="29"/>
    <n v="13"/>
    <x v="0"/>
    <s v="LCL"/>
  </r>
  <r>
    <s v="2016-05-14"/>
    <s v="2016-06-21"/>
    <s v="2016-06-27"/>
    <s v="2016-06-27"/>
    <n v="38"/>
    <n v="44"/>
    <s v="CHITTAGONG"/>
    <s v="FOB"/>
    <x v="0"/>
    <n v="1"/>
    <m/>
    <s v="RAILWAY"/>
    <s v="GDYNIA"/>
    <s v="1"/>
    <s v="43192/2015/9"/>
    <n v="54"/>
    <s v="AW16"/>
    <s v="INNOVATION DESIGN (AGENT)"/>
    <s v="CONSOLIDATION"/>
    <m/>
    <n v="1"/>
    <n v="566"/>
    <m/>
    <m/>
    <m/>
    <x v="3"/>
    <n v="11879"/>
    <n v="13.01"/>
    <x v="1"/>
    <n v="9"/>
    <n v="4"/>
    <x v="2"/>
    <s v="LCL"/>
  </r>
  <r>
    <s v="2016-05-14"/>
    <s v="2016-06-21"/>
    <s v="2016-06-27"/>
    <s v="2016-06-27"/>
    <n v="38"/>
    <n v="44"/>
    <s v="CHITTAGONG"/>
    <s v="FOB"/>
    <x v="0"/>
    <n v="1"/>
    <m/>
    <s v="RAILWAY"/>
    <s v="GDYNIA"/>
    <s v="1"/>
    <s v="62092/AW16/2"/>
    <n v="52"/>
    <s v="AW16"/>
    <s v="TRANSFIGURE CLOTHING (AGENT)"/>
    <s v="CONSOLIDATION"/>
    <m/>
    <n v="1"/>
    <n v="632"/>
    <m/>
    <m/>
    <m/>
    <x v="3"/>
    <n v="15755"/>
    <n v="12.42"/>
    <x v="1"/>
    <n v="9"/>
    <n v="4"/>
    <x v="2"/>
    <s v="LCL"/>
  </r>
  <r>
    <s v="2016-05-15"/>
    <s v="2016-05-16"/>
    <s v="2016-06-07"/>
    <s v="2016-06-07"/>
    <n v="1"/>
    <n v="23"/>
    <s v="ŁÓDŹ"/>
    <s v="DDU"/>
    <x v="2"/>
    <n v="1"/>
    <s v="AIR"/>
    <s v="TRUCK"/>
    <s v="FRANKFURT"/>
    <s v="1"/>
    <s v="20231/2015/24"/>
    <n v="54"/>
    <s v="SS16"/>
    <s v="SHUDDHO MODEHAUS (AGENT)"/>
    <s v="AIR"/>
    <n v="1"/>
    <m/>
    <n v="971"/>
    <n v="0"/>
    <n v="0"/>
    <n v="0"/>
    <x v="3"/>
    <n v="14876"/>
    <n v="19.16"/>
    <x v="1"/>
    <n v="13"/>
    <n v="6"/>
    <x v="2"/>
    <s v="LCL"/>
  </r>
  <r>
    <s v="2016-05-15"/>
    <s v="2016-06-05"/>
    <s v="2016-06-15"/>
    <s v="2016-06-15"/>
    <n v="21"/>
    <n v="31"/>
    <s v="TUTICORIN"/>
    <s v="FOB"/>
    <x v="0"/>
    <n v="1"/>
    <s v="MRKU3894210"/>
    <s v="TRUCK"/>
    <s v="HAMBURG"/>
    <s v="1"/>
    <s v="43183/2015/1"/>
    <n v="54"/>
    <s v="AW16"/>
    <s v="KARTHIKAI TEXTILE"/>
    <s v="CONSOLIDATION"/>
    <m/>
    <n v="1"/>
    <n v="858"/>
    <n v="0"/>
    <n v="0"/>
    <n v="1"/>
    <x v="0"/>
    <n v="19530"/>
    <n v="21.96"/>
    <x v="2"/>
    <n v="15"/>
    <n v="7"/>
    <x v="1"/>
    <s v="LCL"/>
  </r>
  <r>
    <s v="2016-05-15"/>
    <s v="2016-06-05"/>
    <s v="2016-06-15"/>
    <s v="2016-06-15"/>
    <n v="21"/>
    <n v="31"/>
    <s v="TUTICORIN"/>
    <s v="FOB"/>
    <x v="0"/>
    <n v="1"/>
    <m/>
    <s v="TRUCK"/>
    <s v="HAMBURG"/>
    <s v="1"/>
    <s v="569/2016/4"/>
    <n v="54"/>
    <s v="AW16"/>
    <s v="SANTEX INC"/>
    <s v="CONSOLIDATION"/>
    <m/>
    <n v="1"/>
    <n v="1135"/>
    <m/>
    <m/>
    <m/>
    <x v="3"/>
    <n v="22112"/>
    <n v="24.34"/>
    <x v="2"/>
    <n v="17"/>
    <n v="7"/>
    <x v="1"/>
    <s v="LCL"/>
  </r>
  <r>
    <s v="2016-05-15"/>
    <s v="2016-06-05"/>
    <s v="2016-06-15"/>
    <s v="2016-06-15"/>
    <n v="21"/>
    <n v="31"/>
    <s v="TUTICORIN"/>
    <s v="FOB"/>
    <x v="0"/>
    <n v="1"/>
    <m/>
    <s v="TRUCK"/>
    <s v="HAMBURG"/>
    <s v="1"/>
    <s v="716/2016/6"/>
    <n v="54"/>
    <s v="AW16"/>
    <s v="LICHEE APPAREL (AGENT)"/>
    <s v="CONSOLIDATION"/>
    <m/>
    <n v="1"/>
    <n v="230"/>
    <m/>
    <m/>
    <m/>
    <x v="3"/>
    <n v="4801"/>
    <n v="4.17"/>
    <x v="2"/>
    <n v="3"/>
    <n v="1"/>
    <x v="2"/>
    <s v="LCL"/>
  </r>
  <r>
    <s v="2016-05-16"/>
    <s v="2016-06-16"/>
    <s v="2016-06-21"/>
    <s v="2016-06-21"/>
    <n v="31"/>
    <n v="36"/>
    <s v="NINGBO"/>
    <s v="FOB"/>
    <x v="0"/>
    <n v="0"/>
    <s v="GATU8545710,MIEU0026863,MRKU4378116,PONU8079331"/>
    <s v="RAILWAY"/>
    <s v="GDAŃSK"/>
    <s v="1"/>
    <s v="62103/AW16/1"/>
    <n v="52"/>
    <s v="AW16"/>
    <s v="NINGBO MIAORUI"/>
    <s v="FCL"/>
    <m/>
    <n v="1"/>
    <n v="5794"/>
    <n v="0"/>
    <n v="0"/>
    <n v="4"/>
    <x v="3"/>
    <n v="109159"/>
    <n v="242.96"/>
    <x v="0"/>
    <n v="170"/>
    <n v="73"/>
    <x v="4"/>
    <n v="40"/>
  </r>
  <r>
    <m/>
    <m/>
    <m/>
    <m/>
    <m/>
    <m/>
    <m/>
    <m/>
    <x v="0"/>
    <m/>
    <m/>
    <m/>
    <m/>
    <m/>
    <m/>
    <m/>
    <m/>
    <m/>
    <s v="FCL"/>
    <m/>
    <n v="1"/>
    <m/>
    <m/>
    <m/>
    <m/>
    <x v="3"/>
    <m/>
    <m/>
    <x v="0"/>
    <n v="0"/>
    <n v="0"/>
    <x v="4"/>
    <n v="20"/>
  </r>
  <r>
    <m/>
    <m/>
    <m/>
    <m/>
    <m/>
    <m/>
    <m/>
    <m/>
    <x v="0"/>
    <m/>
    <m/>
    <m/>
    <m/>
    <m/>
    <m/>
    <m/>
    <m/>
    <m/>
    <s v="FCL"/>
    <m/>
    <n v="1"/>
    <m/>
    <m/>
    <m/>
    <m/>
    <x v="3"/>
    <m/>
    <m/>
    <x v="0"/>
    <n v="0"/>
    <n v="0"/>
    <x v="5"/>
    <m/>
  </r>
  <r>
    <s v="2016-05-16"/>
    <s v="2016-06-16"/>
    <s v="2016-06-22"/>
    <s v="2016-06-22"/>
    <n v="31"/>
    <n v="37"/>
    <s v="NINGBO"/>
    <s v="FOB"/>
    <x v="0"/>
    <n v="0"/>
    <s v="MRKU0978410,MRKU3230274,MSKU0436371,MSKU9596555,MSKU9829580"/>
    <s v="RAILWAY"/>
    <s v="GDAŃSK"/>
    <s v="1"/>
    <s v="577/2016/8"/>
    <n v="54"/>
    <s v="AW16"/>
    <s v="NINGBO MIAORUI"/>
    <s v="FCL"/>
    <m/>
    <n v="1"/>
    <n v="4843"/>
    <n v="0"/>
    <n v="1"/>
    <n v="4"/>
    <x v="2"/>
    <n v="78668"/>
    <n v="293.83"/>
    <x v="0"/>
    <n v="206"/>
    <n v="88"/>
    <x v="3"/>
    <n v="40"/>
  </r>
  <r>
    <m/>
    <m/>
    <m/>
    <m/>
    <m/>
    <m/>
    <m/>
    <m/>
    <x v="0"/>
    <m/>
    <m/>
    <m/>
    <m/>
    <m/>
    <m/>
    <m/>
    <m/>
    <m/>
    <s v="FCL"/>
    <m/>
    <n v="1"/>
    <m/>
    <m/>
    <m/>
    <m/>
    <x v="3"/>
    <m/>
    <m/>
    <x v="0"/>
    <n v="0"/>
    <n v="0"/>
    <x v="3"/>
    <n v="40"/>
  </r>
  <r>
    <m/>
    <m/>
    <m/>
    <m/>
    <m/>
    <m/>
    <m/>
    <m/>
    <x v="0"/>
    <m/>
    <m/>
    <m/>
    <m/>
    <m/>
    <m/>
    <m/>
    <m/>
    <m/>
    <s v="FCL"/>
    <m/>
    <n v="1"/>
    <m/>
    <m/>
    <m/>
    <m/>
    <x v="3"/>
    <m/>
    <m/>
    <x v="0"/>
    <n v="0"/>
    <n v="0"/>
    <x v="4"/>
    <m/>
  </r>
  <r>
    <s v="2016-05-16"/>
    <s v="2016-06-16"/>
    <s v="2016-06-22"/>
    <s v="2016-06-22"/>
    <n v="31"/>
    <n v="37"/>
    <s v="NINGBO"/>
    <s v="FOB"/>
    <x v="0"/>
    <n v="0"/>
    <s v="MRKU2267140,MSKU6378668"/>
    <s v="RAILWAY"/>
    <s v="GDAŃSK"/>
    <s v="1"/>
    <s v="707/2016/1"/>
    <n v="54"/>
    <s v="AW16"/>
    <s v="SHAOXING GOLDEN WAVE"/>
    <s v="FCL"/>
    <m/>
    <n v="1"/>
    <n v="3194"/>
    <n v="0"/>
    <n v="1"/>
    <n v="1"/>
    <x v="2"/>
    <n v="60514"/>
    <n v="113.88"/>
    <x v="0"/>
    <n v="80"/>
    <n v="34"/>
    <x v="5"/>
    <s v="40"/>
  </r>
  <r>
    <m/>
    <m/>
    <m/>
    <m/>
    <m/>
    <m/>
    <m/>
    <m/>
    <x v="1"/>
    <m/>
    <m/>
    <m/>
    <m/>
    <m/>
    <m/>
    <m/>
    <m/>
    <m/>
    <m/>
    <m/>
    <m/>
    <m/>
    <m/>
    <m/>
    <m/>
    <x v="3"/>
    <m/>
    <m/>
    <x v="0"/>
    <m/>
    <m/>
    <x v="5"/>
    <m/>
  </r>
  <r>
    <s v="2016-05-16"/>
    <s v="2016-06-16"/>
    <s v="2016-06-22"/>
    <s v="2016-06-22"/>
    <n v="31"/>
    <n v="37"/>
    <s v="NINGBO"/>
    <s v="FOB"/>
    <x v="0"/>
    <n v="0"/>
    <s v="MRKU4392454,MSKU9692121,PONU7412005"/>
    <s v="TRUCK"/>
    <s v="GDAŃSK"/>
    <s v="1"/>
    <s v="577/2016/7"/>
    <n v="54"/>
    <s v="AW16"/>
    <s v="NINGBO MIAORUI"/>
    <s v="FCL"/>
    <m/>
    <n v="1"/>
    <n v="3558"/>
    <n v="0"/>
    <n v="0"/>
    <n v="3"/>
    <x v="3"/>
    <n v="73999"/>
    <n v="191.66"/>
    <x v="0"/>
    <n v="134"/>
    <n v="57"/>
    <x v="4"/>
    <n v="40"/>
  </r>
  <r>
    <m/>
    <m/>
    <m/>
    <m/>
    <m/>
    <m/>
    <m/>
    <m/>
    <x v="0"/>
    <m/>
    <m/>
    <m/>
    <m/>
    <m/>
    <m/>
    <m/>
    <m/>
    <m/>
    <s v="FCL"/>
    <m/>
    <n v="1"/>
    <m/>
    <m/>
    <m/>
    <m/>
    <x v="3"/>
    <m/>
    <m/>
    <x v="0"/>
    <n v="0"/>
    <n v="0"/>
    <x v="4"/>
    <m/>
  </r>
  <r>
    <s v="2016-05-16"/>
    <s v="2016-06-16"/>
    <s v="2016-06-23"/>
    <s v="2016-06-23"/>
    <n v="31"/>
    <n v="38"/>
    <s v="NINGBO"/>
    <s v="FOB"/>
    <x v="0"/>
    <n v="0"/>
    <s v="MSKU0343896,MSKU1054584"/>
    <s v="TRUCK"/>
    <s v="GDAŃSK"/>
    <s v="1"/>
    <s v="61863/AW16/1"/>
    <n v="54"/>
    <s v="AW16"/>
    <s v="NINGBO JAGOO TRADING"/>
    <s v="FCL"/>
    <m/>
    <n v="1"/>
    <n v="1758"/>
    <n v="0"/>
    <n v="0"/>
    <n v="2"/>
    <x v="3"/>
    <n v="23384"/>
    <n v="122.3"/>
    <x v="0"/>
    <n v="86"/>
    <n v="37"/>
    <x v="5"/>
    <s v="40"/>
  </r>
  <r>
    <m/>
    <m/>
    <m/>
    <m/>
    <m/>
    <m/>
    <m/>
    <m/>
    <x v="1"/>
    <m/>
    <m/>
    <m/>
    <m/>
    <m/>
    <m/>
    <m/>
    <m/>
    <m/>
    <m/>
    <m/>
    <m/>
    <m/>
    <m/>
    <m/>
    <m/>
    <x v="3"/>
    <m/>
    <m/>
    <x v="0"/>
    <n v="0"/>
    <n v="0"/>
    <x v="6"/>
    <m/>
  </r>
  <r>
    <s v="2016-05-16"/>
    <s v="2016-06-21"/>
    <s v="2016-06-24"/>
    <s v="2016-06-24"/>
    <n v="36"/>
    <n v="39"/>
    <s v="TUTICORIN"/>
    <s v="FOB"/>
    <x v="0"/>
    <n v="0"/>
    <s v="HLXU1160710"/>
    <s v="TRUCK"/>
    <s v="GDYNIA"/>
    <s v="1"/>
    <s v="43190/2015/6"/>
    <n v="54"/>
    <s v="AW16"/>
    <s v="BLOOM CLOTHING CO. (AGENT)"/>
    <s v="FCL"/>
    <m/>
    <n v="1"/>
    <n v="830"/>
    <n v="1"/>
    <n v="0"/>
    <n v="0"/>
    <x v="1"/>
    <n v="14786"/>
    <n v="23.73"/>
    <x v="2"/>
    <n v="17"/>
    <n v="7"/>
    <x v="1"/>
    <s v="LCL"/>
  </r>
  <r>
    <s v="2016-05-18"/>
    <s v="2016-06-16"/>
    <s v="2016-06-24"/>
    <s v="2016-06-24"/>
    <n v="29"/>
    <n v="37"/>
    <s v="SHENZHEN"/>
    <s v="FOB"/>
    <x v="0"/>
    <n v="0"/>
    <s v="CLHU4521610"/>
    <s v="TRUCK"/>
    <s v="GDAŃSK"/>
    <s v="1"/>
    <s v="7536/2016/1"/>
    <n v="51"/>
    <s v="AW16"/>
    <s v="YONGXINGLONG CHILDRE"/>
    <s v="FCL"/>
    <m/>
    <n v="1"/>
    <n v="2497"/>
    <n v="1"/>
    <n v="0"/>
    <n v="0"/>
    <x v="1"/>
    <n v="21200"/>
    <n v="33.26"/>
    <x v="0"/>
    <n v="23"/>
    <n v="10"/>
    <x v="1"/>
    <s v="LCL"/>
  </r>
  <r>
    <s v="2016-05-18"/>
    <s v="2016-06-27"/>
    <s v="2016-06-30"/>
    <s v="2016-06-30"/>
    <n v="40"/>
    <n v="43"/>
    <s v="XIAMEN"/>
    <s v="FOB"/>
    <x v="0"/>
    <n v="0"/>
    <s v="HLXU6414062"/>
    <s v="TRUCK"/>
    <s v="GDAŃSK"/>
    <s v="1"/>
    <s v="7533/2016/1"/>
    <n v="54"/>
    <s v="AW16"/>
    <s v="QUANZHOU HONGTU"/>
    <s v="FCL"/>
    <m/>
    <n v="1"/>
    <n v="2139"/>
    <n v="0"/>
    <n v="0"/>
    <n v="1"/>
    <x v="0"/>
    <n v="24019"/>
    <n v="39.01"/>
    <x v="0"/>
    <n v="27"/>
    <n v="12"/>
    <x v="1"/>
    <s v="LCL"/>
  </r>
  <r>
    <s v="2016-05-18"/>
    <s v="2016-06-27"/>
    <s v="2016-06-30"/>
    <s v="2016-06-30"/>
    <n v="40"/>
    <n v="43"/>
    <s v="XIAMEN"/>
    <s v="FOB"/>
    <x v="0"/>
    <n v="1"/>
    <s v="HLXU8300984"/>
    <s v="TRUCK"/>
    <s v="GDAŃSK"/>
    <s v="1"/>
    <s v="2581/2016/1"/>
    <n v="52"/>
    <s v="AW16"/>
    <s v="XIAMEN KINGLAND"/>
    <s v="FCL"/>
    <m/>
    <n v="1"/>
    <n v="43"/>
    <n v="0"/>
    <n v="0"/>
    <n v="1"/>
    <x v="0"/>
    <n v="4300"/>
    <n v="3.86"/>
    <x v="0"/>
    <n v="3"/>
    <n v="1"/>
    <x v="2"/>
    <s v="LCL"/>
  </r>
  <r>
    <s v="2016-05-18"/>
    <s v="2016-06-27"/>
    <s v="2016-06-30"/>
    <s v="2016-06-30"/>
    <n v="40"/>
    <n v="43"/>
    <s v="XIAMEN"/>
    <s v="FOB"/>
    <x v="0"/>
    <n v="1"/>
    <s v="HLXU8300984,TCNU7549220"/>
    <s v="TRUCK"/>
    <s v="GDAŃSK"/>
    <s v="1"/>
    <s v="278/2016/7"/>
    <n v="54"/>
    <s v="AW16"/>
    <s v="XIAMEN KINGLAND"/>
    <s v="FCL"/>
    <m/>
    <n v="1"/>
    <n v="1285"/>
    <n v="0"/>
    <n v="0"/>
    <n v="2"/>
    <x v="3"/>
    <n v="14851"/>
    <n v="62.64"/>
    <x v="0"/>
    <n v="44"/>
    <n v="19"/>
    <x v="0"/>
    <s v="20"/>
  </r>
  <r>
    <s v="2016-05-18"/>
    <s v="2016-06-27"/>
    <s v="2016-07-01"/>
    <s v="2016-07-01"/>
    <n v="40"/>
    <n v="44"/>
    <s v="XIAMEN"/>
    <s v="FOB"/>
    <x v="0"/>
    <n v="0"/>
    <s v="HLBU1057725"/>
    <s v="RAILWAY"/>
    <s v="GDAŃSK"/>
    <s v="1"/>
    <s v="1037/2016/4"/>
    <n v="54"/>
    <s v="AW16"/>
    <s v="QUANZHOU CEREALS O&amp;F"/>
    <s v="FCL"/>
    <m/>
    <n v="1"/>
    <n v="1606"/>
    <n v="0"/>
    <n v="1"/>
    <n v="0"/>
    <x v="2"/>
    <n v="34774"/>
    <n v="46.09"/>
    <x v="0"/>
    <n v="32"/>
    <n v="14"/>
    <x v="0"/>
    <s v="LCL"/>
  </r>
  <r>
    <s v="2016-05-18"/>
    <s v="2016-06-27"/>
    <s v="2016-07-01"/>
    <s v="2016-07-01"/>
    <n v="40"/>
    <n v="44"/>
    <s v="XIAMEN"/>
    <s v="FOB"/>
    <x v="0"/>
    <n v="0"/>
    <s v="HLXU6226110"/>
    <s v="RAILWAY"/>
    <s v="GDAŃSK"/>
    <s v="1"/>
    <s v="43196/2015/1"/>
    <n v="54"/>
    <s v="AW16"/>
    <s v="FUJIAN GREEN GROUP"/>
    <s v="FCL"/>
    <m/>
    <n v="1"/>
    <n v="2857"/>
    <n v="0"/>
    <n v="0"/>
    <n v="1"/>
    <x v="0"/>
    <n v="53202"/>
    <n v="46.48"/>
    <x v="0"/>
    <n v="33"/>
    <n v="14"/>
    <x v="0"/>
    <s v="LCL"/>
  </r>
  <r>
    <s v="2016-05-19"/>
    <s v="2016-05-20"/>
    <s v="2016-05-25"/>
    <s v="2016-05-25"/>
    <n v="1"/>
    <n v="6"/>
    <s v="ŁÓDŹ"/>
    <s v="DDU"/>
    <x v="2"/>
    <n v="1"/>
    <s v="AIR"/>
    <s v="TRUCK"/>
    <s v="FRANKFURT"/>
    <s v="1"/>
    <s v="20467/2015/4"/>
    <n v="54"/>
    <s v="SS16"/>
    <s v="INNOVATION DESIGN (AGENT)"/>
    <s v="AIR"/>
    <n v="1"/>
    <m/>
    <n v="301"/>
    <n v="0"/>
    <n v="0"/>
    <n v="0"/>
    <x v="3"/>
    <n v="5027"/>
    <m/>
    <x v="1"/>
    <n v="0"/>
    <n v="0"/>
    <x v="2"/>
    <s v="LCL"/>
  </r>
  <r>
    <s v="2016-05-19"/>
    <s v="2016-05-20"/>
    <s v="2016-05-25"/>
    <s v="2016-05-25"/>
    <n v="1"/>
    <n v="6"/>
    <s v="ŁÓDŹ"/>
    <s v="DDU"/>
    <x v="2"/>
    <n v="1"/>
    <s v="AIR"/>
    <s v="TRUCK"/>
    <s v="FRANKFURT"/>
    <s v="1"/>
    <s v="20467/2015/5"/>
    <n v="54"/>
    <s v="SS16"/>
    <s v="INNOVATION DESIGN (AGENT)"/>
    <s v="AIR"/>
    <n v="1"/>
    <m/>
    <n v="261"/>
    <n v="0"/>
    <n v="0"/>
    <n v="0"/>
    <x v="3"/>
    <n v="3820"/>
    <m/>
    <x v="1"/>
    <n v="0"/>
    <n v="0"/>
    <x v="2"/>
    <s v="LCL"/>
  </r>
  <r>
    <s v="2016-05-20"/>
    <s v="2016-06-16"/>
    <s v="2016-06-21"/>
    <s v="2016-06-21"/>
    <n v="27"/>
    <n v="32"/>
    <s v="NHAVA SHEVA"/>
    <s v="FOB"/>
    <x v="0"/>
    <n v="0"/>
    <s v="MSKU6697691"/>
    <s v="TRUCK"/>
    <s v="HAMBURG"/>
    <s v="1"/>
    <s v="688/2016/1"/>
    <n v="54"/>
    <s v="AW16"/>
    <s v="SANGOTRA FASHIONS"/>
    <s v="FCL"/>
    <m/>
    <n v="1"/>
    <n v="3320"/>
    <n v="0"/>
    <n v="1"/>
    <n v="0"/>
    <x v="2"/>
    <n v="53092"/>
    <n v="55.6"/>
    <x v="2"/>
    <n v="39"/>
    <n v="17"/>
    <x v="0"/>
    <s v="20"/>
  </r>
  <r>
    <s v="2016-05-20"/>
    <s v="2016-06-27"/>
    <s v="2016-06-30"/>
    <s v="2016-06-30"/>
    <n v="38"/>
    <n v="41"/>
    <s v="SHANGHAI"/>
    <s v="FOB"/>
    <x v="0"/>
    <n v="0"/>
    <s v="ITAU4177635"/>
    <s v="TRUCK"/>
    <s v="GDAŃSK"/>
    <s v="1"/>
    <s v="588/2016/2"/>
    <n v="52"/>
    <s v="AW16"/>
    <s v="BRIGHT SHOW INT.LTD"/>
    <s v="FCL"/>
    <m/>
    <n v="1"/>
    <n v="3531"/>
    <n v="0"/>
    <n v="1"/>
    <n v="0"/>
    <x v="2"/>
    <n v="51730"/>
    <n v="38.450000000000003"/>
    <x v="0"/>
    <n v="27"/>
    <n v="12"/>
    <x v="1"/>
    <s v="LCL"/>
  </r>
  <r>
    <s v="2016-05-20"/>
    <s v="2016-06-27"/>
    <s v="2016-06-30"/>
    <s v="2016-06-30"/>
    <n v="38"/>
    <n v="41"/>
    <s v="SHANGHAI"/>
    <s v="FOB"/>
    <x v="0"/>
    <n v="0"/>
    <s v="ITAU4191865,TRLU4807765"/>
    <s v="TRUCK"/>
    <s v="GDAŃSK"/>
    <s v="1"/>
    <s v="687/2016/2"/>
    <n v="54"/>
    <s v="AW16"/>
    <s v="ANHUI TECHNOLOGY I/E"/>
    <s v="FCL"/>
    <m/>
    <n v="1"/>
    <n v="1412"/>
    <n v="0"/>
    <n v="2"/>
    <n v="0"/>
    <x v="3"/>
    <n v="12699"/>
    <n v="112.03"/>
    <x v="0"/>
    <n v="78"/>
    <n v="34"/>
    <x v="5"/>
    <s v="40"/>
  </r>
  <r>
    <m/>
    <m/>
    <m/>
    <m/>
    <m/>
    <m/>
    <m/>
    <m/>
    <x v="1"/>
    <m/>
    <m/>
    <m/>
    <m/>
    <m/>
    <m/>
    <m/>
    <m/>
    <m/>
    <m/>
    <m/>
    <m/>
    <m/>
    <m/>
    <m/>
    <m/>
    <x v="3"/>
    <m/>
    <m/>
    <x v="0"/>
    <m/>
    <m/>
    <x v="6"/>
    <m/>
  </r>
  <r>
    <s v="2016-05-20"/>
    <s v="2016-06-27"/>
    <s v="2016-06-30"/>
    <s v="2016-06-30"/>
    <n v="38"/>
    <n v="41"/>
    <s v="SHANGHAI"/>
    <s v="FOB"/>
    <x v="0"/>
    <n v="0"/>
    <s v="SEGU5632998"/>
    <s v="TRUCK"/>
    <s v="GDAŃSK"/>
    <s v="1"/>
    <s v="280/2016/1"/>
    <n v="54"/>
    <s v="AW16"/>
    <s v="ZHUJI YUANJIN"/>
    <s v="FCL"/>
    <m/>
    <n v="1"/>
    <n v="2820"/>
    <n v="0"/>
    <n v="0"/>
    <n v="1"/>
    <x v="0"/>
    <n v="71413"/>
    <n v="69.11"/>
    <x v="0"/>
    <n v="48"/>
    <n v="21"/>
    <x v="0"/>
    <s v="20"/>
  </r>
  <r>
    <s v="2016-05-20"/>
    <s v="2016-06-27"/>
    <s v="2016-06-30"/>
    <s v="2016-06-30"/>
    <n v="38"/>
    <n v="41"/>
    <s v="SHANGHAI"/>
    <s v="FOB"/>
    <x v="0"/>
    <n v="0"/>
    <s v="TCLU4163344"/>
    <s v="TRUCK"/>
    <s v="GDAŃSK"/>
    <s v="1"/>
    <s v="281/2016/1"/>
    <n v="54"/>
    <s v="AW16"/>
    <s v="ZHEJIANG AMP-KINGHON"/>
    <s v="FCL"/>
    <m/>
    <n v="1"/>
    <n v="550"/>
    <n v="0"/>
    <n v="1"/>
    <n v="0"/>
    <x v="2"/>
    <n v="9285"/>
    <n v="50"/>
    <x v="0"/>
    <n v="35"/>
    <n v="15"/>
    <x v="0"/>
    <s v="20"/>
  </r>
  <r>
    <s v="2016-05-20"/>
    <s v="2016-06-27"/>
    <s v="2016-07-01"/>
    <s v="2016-07-01"/>
    <n v="38"/>
    <n v="42"/>
    <s v="SHANGHAI"/>
    <s v="FOB"/>
    <x v="0"/>
    <n v="0"/>
    <s v="CPSU4061814,GATU8420992,HLXU8031930,TTNU5806635"/>
    <s v="RAILWAY"/>
    <s v="GDAŃSK"/>
    <s v="1"/>
    <s v="8343/2016/1"/>
    <n v="51"/>
    <s v="AW16"/>
    <s v="ANHUI TECHNOLOGY I/E"/>
    <s v="FCL"/>
    <m/>
    <n v="1"/>
    <n v="5680"/>
    <n v="0"/>
    <n v="2"/>
    <n v="2"/>
    <x v="3"/>
    <n v="92961"/>
    <n v="232.18"/>
    <x v="0"/>
    <n v="163"/>
    <n v="70"/>
    <x v="3"/>
    <n v="40"/>
  </r>
  <r>
    <m/>
    <m/>
    <m/>
    <m/>
    <m/>
    <m/>
    <m/>
    <m/>
    <x v="0"/>
    <m/>
    <m/>
    <m/>
    <m/>
    <m/>
    <m/>
    <m/>
    <m/>
    <m/>
    <s v="FCL"/>
    <m/>
    <n v="1"/>
    <m/>
    <m/>
    <m/>
    <m/>
    <x v="3"/>
    <m/>
    <m/>
    <x v="0"/>
    <n v="0"/>
    <n v="0"/>
    <x v="3"/>
    <n v="20"/>
  </r>
  <r>
    <m/>
    <m/>
    <m/>
    <m/>
    <m/>
    <m/>
    <m/>
    <m/>
    <x v="1"/>
    <m/>
    <m/>
    <m/>
    <m/>
    <m/>
    <m/>
    <m/>
    <m/>
    <m/>
    <m/>
    <m/>
    <m/>
    <m/>
    <m/>
    <m/>
    <m/>
    <x v="3"/>
    <m/>
    <m/>
    <x v="0"/>
    <m/>
    <m/>
    <x v="5"/>
    <m/>
  </r>
  <r>
    <s v="2016-05-20"/>
    <s v="2016-06-27"/>
    <s v="2016-07-01"/>
    <s v="2016-07-01"/>
    <n v="38"/>
    <n v="42"/>
    <s v="SHANGHAI"/>
    <s v="FOB"/>
    <x v="0"/>
    <n v="0"/>
    <s v="HLBU1397047"/>
    <s v="RAILWAY"/>
    <s v="GDAŃSK"/>
    <s v="1"/>
    <s v="287/2016/1"/>
    <n v="54"/>
    <s v="AW16"/>
    <s v="HANGZHOU EAST CO LTD"/>
    <s v="FCL"/>
    <m/>
    <n v="1"/>
    <n v="1770"/>
    <n v="0"/>
    <n v="1"/>
    <n v="0"/>
    <x v="2"/>
    <n v="26124"/>
    <n v="42.47"/>
    <x v="0"/>
    <n v="30"/>
    <n v="13"/>
    <x v="0"/>
    <s v="LCL"/>
  </r>
  <r>
    <s v="2016-05-20"/>
    <s v="2016-06-27"/>
    <s v="2016-07-01"/>
    <s v="2016-07-01"/>
    <n v="38"/>
    <n v="42"/>
    <s v="SHANGHAI"/>
    <s v="FOB"/>
    <x v="0"/>
    <n v="1"/>
    <s v="HLXU5349975"/>
    <s v="RAILWAY"/>
    <s v="GDAŃSK"/>
    <s v="1"/>
    <s v="1071/2016/2"/>
    <n v="52"/>
    <s v="AW16"/>
    <s v="ZHENJIANG S&amp;C"/>
    <s v="CONSOLIDATION"/>
    <m/>
    <n v="1"/>
    <n v="895"/>
    <n v="0"/>
    <n v="1"/>
    <n v="0"/>
    <x v="2"/>
    <n v="11341"/>
    <n v="17.48"/>
    <x v="0"/>
    <n v="12"/>
    <n v="5"/>
    <x v="2"/>
    <s v="LCL"/>
  </r>
  <r>
    <s v="2016-05-20"/>
    <s v="2016-06-27"/>
    <s v="2016-07-01"/>
    <s v="2016-07-01"/>
    <n v="38"/>
    <n v="42"/>
    <s v="SHANGHAI"/>
    <s v="FOB"/>
    <x v="0"/>
    <n v="1"/>
    <m/>
    <s v="RAILWAY"/>
    <s v="GDAŃSK"/>
    <s v="1"/>
    <s v="1785/2016/1"/>
    <n v="54"/>
    <s v="AW16"/>
    <s v="EUMETEX COMPANY"/>
    <s v="CONSOLIDATION"/>
    <m/>
    <n v="1"/>
    <n v="258"/>
    <m/>
    <m/>
    <m/>
    <x v="3"/>
    <n v="5032"/>
    <n v="5"/>
    <x v="0"/>
    <n v="4"/>
    <n v="2"/>
    <x v="2"/>
    <s v="LCL"/>
  </r>
  <r>
    <s v="2016-05-20"/>
    <s v="2016-06-27"/>
    <s v="2016-07-01"/>
    <s v="2016-07-01"/>
    <n v="38"/>
    <n v="42"/>
    <s v="SHANGHAI"/>
    <s v="FOB"/>
    <x v="0"/>
    <n v="1"/>
    <m/>
    <s v="RAILWAY"/>
    <s v="GDAŃSK"/>
    <s v="1"/>
    <s v="1799/2016/1"/>
    <n v="52"/>
    <s v="AW16"/>
    <s v="HAILI ACCESSORIES"/>
    <s v="CONSOLIDATION"/>
    <m/>
    <n v="1"/>
    <n v="89"/>
    <m/>
    <m/>
    <m/>
    <x v="3"/>
    <n v="10369"/>
    <n v="5.39"/>
    <x v="0"/>
    <n v="4"/>
    <n v="2"/>
    <x v="2"/>
    <s v="LCL"/>
  </r>
  <r>
    <s v="2016-05-20"/>
    <s v="2016-06-27"/>
    <s v="2016-07-01"/>
    <s v="2016-07-01"/>
    <n v="38"/>
    <n v="42"/>
    <s v="SHANGHAI"/>
    <s v="FOB"/>
    <x v="0"/>
    <n v="1"/>
    <m/>
    <s v="RAILWAY"/>
    <s v="GDAŃSK"/>
    <s v="1"/>
    <s v="5878/2016/1"/>
    <n v="52"/>
    <s v="AW16"/>
    <s v="SHANGHAI QUEENSHOW"/>
    <s v="CONSOLIDATION"/>
    <m/>
    <n v="1"/>
    <n v="33"/>
    <m/>
    <m/>
    <m/>
    <x v="3"/>
    <n v="1740"/>
    <n v="2.33"/>
    <x v="0"/>
    <n v="2"/>
    <n v="1"/>
    <x v="2"/>
    <s v="LCL"/>
  </r>
  <r>
    <s v="2016-05-20"/>
    <s v="2016-06-27"/>
    <s v="2016-07-01"/>
    <s v="2016-07-01"/>
    <n v="38"/>
    <n v="42"/>
    <s v="SHANGHAI"/>
    <s v="FOB"/>
    <x v="0"/>
    <n v="1"/>
    <m/>
    <s v="RAILWAY"/>
    <s v="GDAŃSK"/>
    <s v="1"/>
    <s v="6237/2016/1"/>
    <n v="54"/>
    <s v="AW16"/>
    <s v="ANHUI GARMENTS I&amp;E"/>
    <s v="CONSOLIDATION"/>
    <m/>
    <n v="1"/>
    <n v="146"/>
    <m/>
    <m/>
    <m/>
    <x v="3"/>
    <n v="2513"/>
    <n v="5.7"/>
    <x v="0"/>
    <n v="4"/>
    <n v="2"/>
    <x v="2"/>
    <s v="LCL"/>
  </r>
  <r>
    <s v="2016-05-20"/>
    <s v="2016-06-27"/>
    <s v="2016-07-04"/>
    <s v="2016-07-04"/>
    <n v="38"/>
    <n v="45"/>
    <s v="SHANGHAI"/>
    <s v="FOB"/>
    <x v="0"/>
    <n v="0"/>
    <s v="FCIU8544504,HLXU8203670,SEGU5669370,SEGU5669410,TCLU8087540,TCNU9589089"/>
    <s v="RAILWAY"/>
    <s v="GDAŃSK"/>
    <s v="1"/>
    <s v="62805/AW16/2"/>
    <n v="52"/>
    <s v="AW16"/>
    <s v="SUZHOU QINJIAN I/E"/>
    <s v="FCL"/>
    <m/>
    <n v="1"/>
    <n v="20792"/>
    <n v="0"/>
    <n v="0"/>
    <n v="6"/>
    <x v="3"/>
    <n v="393878"/>
    <n v="350.59"/>
    <x v="0"/>
    <n v="245"/>
    <n v="105"/>
    <x v="3"/>
    <s v="40 HC"/>
  </r>
  <r>
    <m/>
    <m/>
    <m/>
    <m/>
    <m/>
    <m/>
    <m/>
    <m/>
    <x v="0"/>
    <m/>
    <m/>
    <m/>
    <m/>
    <m/>
    <m/>
    <m/>
    <m/>
    <m/>
    <s v="FCL"/>
    <m/>
    <n v="1"/>
    <m/>
    <m/>
    <m/>
    <m/>
    <x v="3"/>
    <m/>
    <m/>
    <x v="0"/>
    <n v="0"/>
    <n v="0"/>
    <x v="3"/>
    <s v="40 HC"/>
  </r>
  <r>
    <m/>
    <m/>
    <m/>
    <m/>
    <m/>
    <m/>
    <m/>
    <m/>
    <x v="0"/>
    <m/>
    <m/>
    <m/>
    <m/>
    <m/>
    <m/>
    <m/>
    <m/>
    <m/>
    <s v="FCL"/>
    <m/>
    <n v="1"/>
    <m/>
    <m/>
    <m/>
    <m/>
    <x v="3"/>
    <m/>
    <m/>
    <x v="0"/>
    <n v="0"/>
    <n v="0"/>
    <x v="3"/>
    <m/>
  </r>
  <r>
    <m/>
    <m/>
    <m/>
    <m/>
    <m/>
    <m/>
    <m/>
    <m/>
    <x v="0"/>
    <m/>
    <m/>
    <m/>
    <m/>
    <m/>
    <m/>
    <m/>
    <m/>
    <m/>
    <m/>
    <m/>
    <m/>
    <m/>
    <m/>
    <m/>
    <m/>
    <x v="3"/>
    <m/>
    <m/>
    <x v="0"/>
    <n v="0"/>
    <n v="0"/>
    <x v="5"/>
    <m/>
  </r>
  <r>
    <s v="2016-05-21"/>
    <s v="2016-05-22"/>
    <s v="2016-05-30"/>
    <s v="2016-05-30"/>
    <n v="1"/>
    <n v="9"/>
    <s v="ŁÓDŹ"/>
    <s v="DDU"/>
    <x v="2"/>
    <n v="1"/>
    <s v="AIR"/>
    <s v="TRUCK"/>
    <s v="FRANKFURT"/>
    <s v="1"/>
    <s v="20808/2015/6"/>
    <n v="54"/>
    <s v="SS16"/>
    <s v="FASHION WEAR INT'L (AGENT)"/>
    <s v="AIR"/>
    <n v="1"/>
    <m/>
    <n v="467"/>
    <n v="0"/>
    <n v="0"/>
    <n v="0"/>
    <x v="3"/>
    <n v="9477"/>
    <n v="9.4700000000000006"/>
    <x v="1"/>
    <n v="7"/>
    <n v="3"/>
    <x v="2"/>
    <s v="LCL"/>
  </r>
  <r>
    <s v="2016-05-21"/>
    <s v="2016-06-27"/>
    <s v="2016-06-30"/>
    <s v="2016-06-30"/>
    <n v="37"/>
    <n v="40"/>
    <s v="NINGBO"/>
    <s v="FOB"/>
    <x v="0"/>
    <n v="0"/>
    <s v="HLXU1289374"/>
    <s v="TRUCK"/>
    <s v="GDAŃSK"/>
    <s v="1"/>
    <s v="703/2016/5"/>
    <n v="54"/>
    <s v="AW16"/>
    <s v="NINGBO EVERGREEN"/>
    <s v="FCL"/>
    <m/>
    <n v="1"/>
    <n v="724"/>
    <n v="1"/>
    <n v="0"/>
    <n v="0"/>
    <x v="1"/>
    <n v="15040"/>
    <n v="26.35"/>
    <x v="0"/>
    <n v="18"/>
    <n v="8"/>
    <x v="1"/>
    <s v="LCL"/>
  </r>
  <r>
    <s v="2016-05-21"/>
    <s v="2016-06-27"/>
    <s v="2016-06-30"/>
    <s v="2016-06-30"/>
    <n v="37"/>
    <n v="40"/>
    <s v="NINGBO"/>
    <s v="FOB"/>
    <x v="0"/>
    <n v="0"/>
    <s v="HLXU5156472"/>
    <s v="TRUCK"/>
    <s v="GDAŃSK"/>
    <s v="1"/>
    <s v="703/2016/2"/>
    <n v="54"/>
    <s v="AW16"/>
    <s v="NINGBO EVERGREEN"/>
    <s v="FCL"/>
    <m/>
    <n v="1"/>
    <n v="1497"/>
    <n v="0"/>
    <n v="1"/>
    <n v="0"/>
    <x v="2"/>
    <n v="29071"/>
    <n v="54.22"/>
    <x v="0"/>
    <n v="38"/>
    <n v="16"/>
    <x v="0"/>
    <s v="20"/>
  </r>
  <r>
    <s v="2016-05-21"/>
    <s v="2016-06-27"/>
    <s v="2016-07-01"/>
    <s v="2016-07-01"/>
    <n v="37"/>
    <n v="41"/>
    <s v="SHENZHEN"/>
    <s v="FOB"/>
    <x v="0"/>
    <n v="0"/>
    <s v="HLXU3323800"/>
    <s v="RAILWAY"/>
    <s v="GDAŃSK"/>
    <s v="1"/>
    <s v="8041/2016/1"/>
    <n v="51"/>
    <s v="AW16"/>
    <s v="HANGZHOU JASON TRAD"/>
    <s v="FCL"/>
    <m/>
    <n v="1"/>
    <n v="1840"/>
    <n v="1"/>
    <n v="0"/>
    <n v="0"/>
    <x v="1"/>
    <n v="14130"/>
    <n v="27.22"/>
    <x v="0"/>
    <n v="19"/>
    <n v="8"/>
    <x v="1"/>
    <s v="LCL"/>
  </r>
  <r>
    <s v="2016-05-22"/>
    <s v="2016-06-08"/>
    <s v="2016-06-09"/>
    <s v="2016-06-09"/>
    <n v="17"/>
    <n v="18"/>
    <s v="ŁÓDŹ"/>
    <s v="DDU"/>
    <x v="4"/>
    <n v="0"/>
    <s v="TGHU7785741"/>
    <s v="RAILWAY"/>
    <s v="MAŁASZEWICZE"/>
    <s v="1"/>
    <s v="276/2016/1"/>
    <n v="54"/>
    <s v="AW16"/>
    <s v="XIAMEN JUSTSUN"/>
    <s v="FCL"/>
    <m/>
    <n v="1"/>
    <n v="1494"/>
    <n v="0"/>
    <n v="1"/>
    <n v="0"/>
    <x v="2"/>
    <n v="23926"/>
    <n v="26.66"/>
    <x v="0"/>
    <n v="19"/>
    <n v="8"/>
    <x v="1"/>
    <s v="LCL"/>
  </r>
  <r>
    <s v="2016-05-23"/>
    <s v="2016-06-23"/>
    <s v="2016-06-27"/>
    <s v="2016-06-27"/>
    <n v="31"/>
    <n v="35"/>
    <s v="NINGBO"/>
    <s v="FOB"/>
    <x v="0"/>
    <n v="0"/>
    <s v="MAEU6343787"/>
    <s v="RAILWAY"/>
    <s v="GDAŃSK"/>
    <s v="1"/>
    <s v="928/2016/1"/>
    <n v="54"/>
    <s v="AW16"/>
    <s v="NINGBO HEYU INT."/>
    <s v="FCL"/>
    <m/>
    <n v="1"/>
    <n v="948"/>
    <n v="0"/>
    <n v="1"/>
    <n v="0"/>
    <x v="2"/>
    <n v="20596"/>
    <n v="36.479999999999997"/>
    <x v="0"/>
    <n v="26"/>
    <n v="11"/>
    <x v="1"/>
    <s v="LCL"/>
  </r>
  <r>
    <s v="2016-05-23"/>
    <s v="2016-06-23"/>
    <s v="2016-06-28"/>
    <s v="2016-06-28"/>
    <n v="31"/>
    <n v="36"/>
    <s v="NINGBO"/>
    <s v="FOB"/>
    <x v="0"/>
    <n v="0"/>
    <s v="MRKU0162875,MSKU6100928,MSKU6628160,PONU7900484"/>
    <s v="RAILWAY"/>
    <s v="GDAŃSK"/>
    <s v="1"/>
    <s v="7559/2016/2"/>
    <n v="51"/>
    <s v="AW16"/>
    <s v="ZHEJIANG YUHONG"/>
    <s v="FCL"/>
    <m/>
    <n v="1"/>
    <n v="4384"/>
    <n v="0"/>
    <n v="3"/>
    <n v="1"/>
    <x v="0"/>
    <n v="64300"/>
    <n v="211.48"/>
    <x v="0"/>
    <n v="148"/>
    <n v="63"/>
    <x v="3"/>
    <s v="40 HC"/>
  </r>
  <r>
    <m/>
    <m/>
    <m/>
    <m/>
    <m/>
    <m/>
    <m/>
    <m/>
    <x v="0"/>
    <m/>
    <m/>
    <m/>
    <m/>
    <m/>
    <m/>
    <m/>
    <m/>
    <m/>
    <s v="FCL"/>
    <m/>
    <n v="1"/>
    <m/>
    <m/>
    <m/>
    <m/>
    <x v="3"/>
    <m/>
    <m/>
    <x v="0"/>
    <n v="0"/>
    <n v="0"/>
    <x v="3"/>
    <m/>
  </r>
  <r>
    <m/>
    <m/>
    <m/>
    <m/>
    <m/>
    <m/>
    <m/>
    <m/>
    <x v="0"/>
    <m/>
    <m/>
    <m/>
    <m/>
    <m/>
    <m/>
    <m/>
    <m/>
    <m/>
    <m/>
    <m/>
    <m/>
    <m/>
    <m/>
    <m/>
    <m/>
    <x v="3"/>
    <m/>
    <m/>
    <x v="0"/>
    <n v="0"/>
    <n v="0"/>
    <x v="2"/>
    <m/>
  </r>
  <r>
    <s v="2016-05-23"/>
    <s v="2016-06-23"/>
    <s v="2016-06-28"/>
    <s v="2016-06-28"/>
    <n v="31"/>
    <n v="36"/>
    <s v="NINGBO"/>
    <s v="FOB"/>
    <x v="0"/>
    <n v="0"/>
    <s v="MRKU0450260"/>
    <s v="RAILWAY"/>
    <s v="GDAŃSK"/>
    <s v="1"/>
    <s v="61556/AW16/1"/>
    <n v="52"/>
    <s v="AW16"/>
    <s v="VIVID COLOUR"/>
    <s v="FCL"/>
    <m/>
    <n v="1"/>
    <n v="1790"/>
    <n v="0"/>
    <n v="1"/>
    <n v="0"/>
    <x v="2"/>
    <n v="34216"/>
    <n v="35.799999999999997"/>
    <x v="0"/>
    <n v="25"/>
    <n v="11"/>
    <x v="1"/>
    <s v="LCL"/>
  </r>
  <r>
    <s v="2016-05-23"/>
    <s v="2016-06-23"/>
    <s v="2016-06-28"/>
    <s v="2016-06-28"/>
    <n v="31"/>
    <n v="36"/>
    <s v="NINGBO"/>
    <s v="FOB"/>
    <x v="0"/>
    <n v="0"/>
    <s v="MRKU3526800,MRKU4948970,MSKU0323652,MSKU3071132,TRLU8066378"/>
    <s v="RAILWAY"/>
    <s v="GDAŃSK"/>
    <s v="1"/>
    <s v="62103/AW16/2"/>
    <n v="52"/>
    <s v="AW16"/>
    <s v="NINGBO MIAORUI"/>
    <s v="FCL"/>
    <m/>
    <n v="1"/>
    <n v="7154"/>
    <n v="1"/>
    <n v="0"/>
    <n v="4"/>
    <x v="1"/>
    <n v="130373"/>
    <n v="286.41000000000003"/>
    <x v="0"/>
    <n v="200"/>
    <n v="86"/>
    <x v="3"/>
    <s v="40HC"/>
  </r>
  <r>
    <m/>
    <m/>
    <m/>
    <m/>
    <m/>
    <m/>
    <m/>
    <m/>
    <x v="0"/>
    <m/>
    <m/>
    <m/>
    <m/>
    <m/>
    <m/>
    <m/>
    <m/>
    <m/>
    <s v="FCL"/>
    <m/>
    <n v="1"/>
    <m/>
    <m/>
    <m/>
    <m/>
    <x v="3"/>
    <m/>
    <m/>
    <x v="0"/>
    <n v="0"/>
    <n v="0"/>
    <x v="3"/>
    <m/>
  </r>
  <r>
    <m/>
    <m/>
    <m/>
    <m/>
    <m/>
    <m/>
    <m/>
    <m/>
    <x v="0"/>
    <m/>
    <m/>
    <m/>
    <m/>
    <m/>
    <m/>
    <m/>
    <m/>
    <m/>
    <s v="FCL"/>
    <m/>
    <n v="1"/>
    <m/>
    <m/>
    <m/>
    <m/>
    <x v="3"/>
    <m/>
    <m/>
    <x v="0"/>
    <n v="0"/>
    <n v="0"/>
    <x v="3"/>
    <n v="20"/>
  </r>
  <r>
    <s v="2016-05-23"/>
    <s v="2016-07-01"/>
    <s v="2016-07-05"/>
    <s v="2016-07-05"/>
    <n v="39"/>
    <n v="43"/>
    <s v="XIAMEN"/>
    <s v="FOB"/>
    <x v="0"/>
    <n v="0"/>
    <s v="MRKU0268384"/>
    <s v="TRUCK"/>
    <s v="GDAŃSK"/>
    <s v="1"/>
    <s v="9345/2016/1"/>
    <n v="51"/>
    <s v="AW16"/>
    <s v="XIAMEN OCEAN IMP."/>
    <s v="FCL"/>
    <m/>
    <n v="1"/>
    <n v="1036"/>
    <n v="0"/>
    <n v="1"/>
    <n v="0"/>
    <x v="2"/>
    <n v="6840"/>
    <n v="37.51"/>
    <x v="0"/>
    <n v="26"/>
    <n v="11"/>
    <x v="1"/>
    <s v="LCL"/>
  </r>
  <r>
    <s v="2016-05-23"/>
    <s v="2016-07-01"/>
    <s v="2016-07-05"/>
    <s v="2016-07-05"/>
    <n v="39"/>
    <n v="43"/>
    <s v="XIAMEN"/>
    <s v="FOB"/>
    <x v="0"/>
    <n v="0"/>
    <s v="MRKU0717660"/>
    <s v="TRUCK"/>
    <s v="GDAŃSK"/>
    <s v="1"/>
    <s v="5999/2016/1"/>
    <n v="54"/>
    <s v="AW16"/>
    <s v="XIAMEN UNI-METAL CO."/>
    <s v="FCL"/>
    <m/>
    <n v="1"/>
    <n v="2640"/>
    <n v="0"/>
    <n v="1"/>
    <n v="0"/>
    <x v="2"/>
    <n v="50450"/>
    <n v="46.55"/>
    <x v="0"/>
    <n v="33"/>
    <n v="14"/>
    <x v="0"/>
    <s v="LCL"/>
  </r>
  <r>
    <s v="2016-05-23"/>
    <s v="2016-07-01"/>
    <s v="2016-07-06"/>
    <s v="2016-07-06"/>
    <n v="39"/>
    <n v="44"/>
    <s v="NINGBO"/>
    <s v="FOB"/>
    <x v="0"/>
    <n v="0"/>
    <s v="MSKU6942269"/>
    <s v="TRUCK"/>
    <s v="GDAŃSK"/>
    <s v="1"/>
    <s v="8068/2016/1"/>
    <n v="51"/>
    <s v="AW16"/>
    <s v="BOK CO., LTD."/>
    <s v="FCL"/>
    <m/>
    <n v="1"/>
    <n v="1605"/>
    <n v="0"/>
    <n v="1"/>
    <n v="0"/>
    <x v="2"/>
    <n v="12690"/>
    <n v="48.36"/>
    <x v="0"/>
    <n v="34"/>
    <n v="15"/>
    <x v="0"/>
    <s v="20"/>
  </r>
  <r>
    <s v="2016-05-23"/>
    <s v="2016-07-01"/>
    <s v="2016-07-06"/>
    <s v="2016-07-06"/>
    <n v="39"/>
    <n v="44"/>
    <s v="XIAMEN"/>
    <s v="FOB"/>
    <x v="0"/>
    <n v="0"/>
    <s v="MSKU0973468"/>
    <s v="TRUCK"/>
    <s v="GDAŃSK"/>
    <s v="1"/>
    <s v="729/2016/1"/>
    <n v="54"/>
    <s v="AW16"/>
    <s v="XIAMEN HALO WORLD"/>
    <s v="FCL"/>
    <m/>
    <n v="1"/>
    <n v="2254"/>
    <n v="0"/>
    <n v="0"/>
    <n v="1"/>
    <x v="0"/>
    <n v="40310"/>
    <n v="58.15"/>
    <x v="0"/>
    <n v="41"/>
    <n v="17"/>
    <x v="0"/>
    <s v="20"/>
  </r>
  <r>
    <s v="2016-05-24"/>
    <s v="2016-07-05"/>
    <s v="2016-07-12"/>
    <s v="2016-07-12"/>
    <n v="42"/>
    <n v="49"/>
    <s v="CHITTAGONG"/>
    <s v="FOB"/>
    <x v="0"/>
    <n v="0"/>
    <s v="HLXU6520090"/>
    <s v="TRUCK"/>
    <s v="GDYNIA"/>
    <s v="1"/>
    <s v="568/2016/2"/>
    <n v="54"/>
    <s v="AW16"/>
    <s v="FAIR TRADE INT'L (AGENT)"/>
    <s v="FCL"/>
    <m/>
    <n v="1"/>
    <n v="2144"/>
    <n v="0"/>
    <n v="0"/>
    <n v="1"/>
    <x v="0"/>
    <n v="36546"/>
    <n v="67.5"/>
    <x v="1"/>
    <n v="47"/>
    <n v="20"/>
    <x v="0"/>
    <s v="20"/>
  </r>
  <r>
    <s v="2016-05-24"/>
    <s v="2016-07-05"/>
    <s v="2016-07-14"/>
    <s v="2016-07-14"/>
    <n v="42"/>
    <n v="51"/>
    <s v="CHITTAGONG"/>
    <s v="FOB"/>
    <x v="0"/>
    <n v="1"/>
    <s v="HLXU8007765"/>
    <s v="TRUCK"/>
    <s v="GDYNIA"/>
    <s v="1"/>
    <s v="568/2016/13"/>
    <n v="54"/>
    <s v="AW16"/>
    <s v="FAIR TRADE INT'L (AGENT)"/>
    <s v="CONSOLIDATION"/>
    <m/>
    <n v="1"/>
    <n v="354"/>
    <n v="0"/>
    <n v="0"/>
    <n v="1"/>
    <x v="0"/>
    <n v="7559"/>
    <n v="9.1300000000000008"/>
    <x v="1"/>
    <n v="6"/>
    <n v="3"/>
    <x v="2"/>
    <s v="LCL"/>
  </r>
  <r>
    <s v="2016-05-24"/>
    <s v="2016-07-05"/>
    <s v="2016-07-14"/>
    <s v="2016-07-14"/>
    <n v="42"/>
    <n v="51"/>
    <s v="CHITTAGONG"/>
    <s v="FOB"/>
    <x v="0"/>
    <n v="1"/>
    <m/>
    <s v="TRUCK"/>
    <s v="GDYNIA"/>
    <s v="1"/>
    <s v="571/2016/7"/>
    <n v="54"/>
    <s v="AW16"/>
    <s v="FASHIONTEX (AGENT)"/>
    <s v="CONSOLIDATION"/>
    <m/>
    <n v="1"/>
    <n v="2050"/>
    <m/>
    <m/>
    <m/>
    <x v="3"/>
    <n v="42430"/>
    <n v="60.68"/>
    <x v="1"/>
    <n v="42"/>
    <n v="18"/>
    <x v="0"/>
    <s v="20"/>
  </r>
  <r>
    <s v="2016-05-24"/>
    <s v="2016-07-06"/>
    <s v="2016-07-08"/>
    <s v="2016-07-08"/>
    <n v="43"/>
    <n v="45"/>
    <s v="CHITTAGONG"/>
    <s v="FOB"/>
    <x v="0"/>
    <n v="0"/>
    <s v="BSIU2148490,GATU8731103"/>
    <s v="TRUCK"/>
    <s v="GDYNIA"/>
    <s v="1"/>
    <s v="568/2016/12"/>
    <n v="54"/>
    <s v="AW16"/>
    <s v="FAIR TRADE INT'L (AGENT)"/>
    <s v="FCL"/>
    <m/>
    <n v="1"/>
    <n v="1708"/>
    <n v="1"/>
    <n v="0"/>
    <n v="1"/>
    <x v="1"/>
    <n v="29900"/>
    <n v="91.92"/>
    <x v="1"/>
    <n v="64"/>
    <n v="28"/>
    <x v="3"/>
    <s v="20"/>
  </r>
  <r>
    <s v="2016-05-24"/>
    <s v="2016-07-06"/>
    <s v="2016-07-08"/>
    <s v="2016-07-08"/>
    <n v="43"/>
    <n v="45"/>
    <s v="CHITTAGONG"/>
    <s v="FOB"/>
    <x v="0"/>
    <n v="0"/>
    <s v="CPSU6440355"/>
    <s v="TRUCK"/>
    <s v="GDYNIA"/>
    <s v="1"/>
    <s v="568/2016/10"/>
    <n v="54"/>
    <s v="AW16"/>
    <s v="FAIR TRADE INT'L (AGENT)"/>
    <s v="FCL"/>
    <m/>
    <n v="1"/>
    <n v="1006"/>
    <n v="0"/>
    <n v="0"/>
    <n v="1"/>
    <x v="0"/>
    <n v="22618"/>
    <n v="66.010000000000005"/>
    <x v="1"/>
    <n v="46"/>
    <n v="20"/>
    <x v="0"/>
    <s v="20"/>
  </r>
  <r>
    <s v="2016-05-24"/>
    <s v="2016-07-06"/>
    <s v="2016-07-08"/>
    <s v="2016-07-08"/>
    <n v="43"/>
    <n v="45"/>
    <s v="CHITTAGONG"/>
    <s v="FOB"/>
    <x v="0"/>
    <n v="0"/>
    <s v="GATU0803038"/>
    <s v="TRUCK"/>
    <s v="GDYNIA"/>
    <s v="1"/>
    <s v="697/2016/10"/>
    <n v="54"/>
    <s v="AW16"/>
    <s v="TEXZAM INTERNATIONAL (AGENT)"/>
    <s v="FCL"/>
    <m/>
    <n v="1"/>
    <n v="727"/>
    <n v="1"/>
    <n v="0"/>
    <n v="0"/>
    <x v="1"/>
    <n v="13798"/>
    <n v="29.16"/>
    <x v="1"/>
    <n v="20"/>
    <n v="9"/>
    <x v="1"/>
    <s v="LCL"/>
  </r>
  <r>
    <s v="2016-05-24"/>
    <s v="2016-07-06"/>
    <s v="2016-07-08"/>
    <s v="2016-07-08"/>
    <n v="43"/>
    <n v="45"/>
    <s v="CHITTAGONG"/>
    <s v="FOB"/>
    <x v="0"/>
    <n v="0"/>
    <s v="HLBU1623015"/>
    <s v="TRUCK"/>
    <s v="GDYNIA"/>
    <s v="1"/>
    <s v="1019/2016/5"/>
    <n v="54"/>
    <s v="AW16"/>
    <s v="TEX FASHION GLOBAL (AGENT)"/>
    <s v="FCL"/>
    <m/>
    <n v="1"/>
    <n v="2724"/>
    <n v="0"/>
    <n v="0"/>
    <n v="1"/>
    <x v="0"/>
    <n v="45913"/>
    <n v="67.53"/>
    <x v="1"/>
    <n v="47"/>
    <n v="20"/>
    <x v="0"/>
    <s v="20"/>
  </r>
  <r>
    <s v="2016-05-24"/>
    <s v="2016-07-06"/>
    <s v="2016-07-08"/>
    <s v="2016-07-08"/>
    <n v="43"/>
    <n v="45"/>
    <s v="CHITTAGONG"/>
    <s v="FOB"/>
    <x v="0"/>
    <n v="1"/>
    <s v="FSCU6442101"/>
    <s v="TRUCK"/>
    <s v="GDYNIA"/>
    <s v="1"/>
    <s v="574/2016/18"/>
    <n v="54"/>
    <s v="AW16"/>
    <s v="TRANSFIGURE CLOTHING (AGENT)"/>
    <s v="CONSOLIDATION"/>
    <m/>
    <n v="1"/>
    <n v="2917"/>
    <n v="0"/>
    <n v="0"/>
    <n v="1"/>
    <x v="0"/>
    <n v="56796"/>
    <n v="44.22"/>
    <x v="1"/>
    <n v="31"/>
    <n v="13"/>
    <x v="0"/>
    <s v="LCL"/>
  </r>
  <r>
    <s v="2016-05-24"/>
    <s v="2016-07-06"/>
    <s v="2016-07-08"/>
    <s v="2016-07-08"/>
    <n v="43"/>
    <n v="45"/>
    <s v="CHITTAGONG"/>
    <s v="FOB"/>
    <x v="0"/>
    <n v="1"/>
    <m/>
    <s v="TRUCK"/>
    <s v="GDYNIA"/>
    <s v="1"/>
    <s v="734/2016/5"/>
    <n v="54"/>
    <s v="AW16"/>
    <s v="ZEMTEX EXPORT LTD"/>
    <s v="CONSOLIDATION"/>
    <m/>
    <n v="1"/>
    <n v="607"/>
    <m/>
    <m/>
    <m/>
    <x v="3"/>
    <n v="13141"/>
    <n v="21.88"/>
    <x v="1"/>
    <n v="15"/>
    <n v="7"/>
    <x v="1"/>
    <s v="LCL"/>
  </r>
  <r>
    <s v="2016-05-24"/>
    <s v="2016-07-06"/>
    <s v="2016-07-11"/>
    <s v="2016-07-11"/>
    <n v="43"/>
    <n v="48"/>
    <s v="CHITTAGONG"/>
    <s v="FOB"/>
    <x v="0"/>
    <n v="1"/>
    <s v="FCIU8735516"/>
    <s v="RAILWAY"/>
    <s v="GDYNIA"/>
    <s v="1"/>
    <s v="571/2016/9"/>
    <n v="54"/>
    <s v="AW16"/>
    <s v="FASHIONTEX (AGENT)"/>
    <s v="CONSOLIDATION"/>
    <m/>
    <n v="1"/>
    <n v="644"/>
    <n v="0"/>
    <n v="0"/>
    <n v="1"/>
    <x v="0"/>
    <n v="9050"/>
    <n v="14.83"/>
    <x v="1"/>
    <n v="10"/>
    <n v="4"/>
    <x v="2"/>
    <s v="LCL"/>
  </r>
  <r>
    <s v="2016-05-24"/>
    <s v="2016-07-06"/>
    <s v="2016-07-11"/>
    <s v="2016-07-11"/>
    <n v="43"/>
    <n v="48"/>
    <s v="CHITTAGONG"/>
    <s v="FOB"/>
    <x v="0"/>
    <n v="1"/>
    <m/>
    <s v="RAILWAY"/>
    <s v="GDYNIA"/>
    <s v="1"/>
    <s v="697/2016/1"/>
    <n v="54"/>
    <s v="AW16"/>
    <s v="TEXZAM INTERNATIONAL (AGENT)"/>
    <s v="CONSOLIDATION"/>
    <m/>
    <n v="1"/>
    <n v="889"/>
    <m/>
    <m/>
    <m/>
    <x v="3"/>
    <n v="17923"/>
    <n v="52.89"/>
    <x v="1"/>
    <n v="37"/>
    <n v="16"/>
    <x v="0"/>
    <s v="20"/>
  </r>
  <r>
    <s v="2016-05-24"/>
    <s v="2016-07-06"/>
    <s v="2016-07-11"/>
    <s v="2016-07-11"/>
    <n v="43"/>
    <n v="48"/>
    <s v="CHITTAGONG"/>
    <s v="FOB"/>
    <x v="0"/>
    <n v="1"/>
    <s v="HLXU5372907"/>
    <s v="RAILWAY"/>
    <s v="GDYNIA"/>
    <s v="1"/>
    <s v="43185/2015/7"/>
    <n v="54"/>
    <s v="AW16"/>
    <s v="ASROTEX"/>
    <s v="CONSOLIDATION"/>
    <m/>
    <n v="1"/>
    <n v="213"/>
    <n v="0"/>
    <n v="1"/>
    <n v="0"/>
    <x v="2"/>
    <n v="4000"/>
    <n v="10.37"/>
    <x v="1"/>
    <n v="7"/>
    <n v="3"/>
    <x v="2"/>
    <s v="LCL"/>
  </r>
  <r>
    <s v="2016-05-24"/>
    <s v="2016-07-06"/>
    <s v="2016-07-11"/>
    <s v="2016-07-11"/>
    <n v="43"/>
    <n v="48"/>
    <s v="CHITTAGONG"/>
    <s v="FOB"/>
    <x v="0"/>
    <n v="1"/>
    <m/>
    <s v="RAILWAY"/>
    <s v="GDYNIA"/>
    <s v="1"/>
    <s v="43187/2015/5"/>
    <n v="54"/>
    <s v="AW16"/>
    <s v="DAZ INTERNATIONAL (AGENT)"/>
    <s v="CONSOLIDATION"/>
    <m/>
    <n v="1"/>
    <n v="500"/>
    <m/>
    <m/>
    <m/>
    <x v="3"/>
    <n v="10401"/>
    <n v="12.54"/>
    <x v="1"/>
    <n v="9"/>
    <n v="4"/>
    <x v="2"/>
    <s v="LCL"/>
  </r>
  <r>
    <s v="2016-05-24"/>
    <s v="2016-07-06"/>
    <s v="2016-07-11"/>
    <s v="2016-07-11"/>
    <n v="43"/>
    <n v="48"/>
    <s v="CHITTAGONG"/>
    <s v="FOB"/>
    <x v="0"/>
    <n v="1"/>
    <m/>
    <s v="RAILWAY"/>
    <s v="GDYNIA"/>
    <s v="1"/>
    <s v="43192/2015/14"/>
    <n v="54"/>
    <s v="AW16"/>
    <s v="INNOVATION DESIGN (AGENT)"/>
    <s v="CONSOLIDATION"/>
    <m/>
    <n v="1"/>
    <n v="438"/>
    <m/>
    <m/>
    <m/>
    <x v="3"/>
    <n v="8852"/>
    <n v="12.04"/>
    <x v="1"/>
    <n v="8"/>
    <n v="4"/>
    <x v="2"/>
    <s v="LCL"/>
  </r>
  <r>
    <s v="2016-05-24"/>
    <s v="2016-07-06"/>
    <s v="2016-07-11"/>
    <s v="2016-07-11"/>
    <n v="43"/>
    <n v="48"/>
    <s v="CHITTAGONG"/>
    <s v="FOB"/>
    <x v="0"/>
    <n v="1"/>
    <m/>
    <s v="RAILWAY"/>
    <s v="GDYNIA"/>
    <s v="1"/>
    <s v="571/2016/8"/>
    <n v="54"/>
    <s v="AW16"/>
    <s v="FASHIONTEX (AGENT)"/>
    <s v="CONSOLIDATION"/>
    <m/>
    <n v="1"/>
    <n v="861"/>
    <m/>
    <m/>
    <m/>
    <x v="3"/>
    <n v="16350"/>
    <n v="11.42"/>
    <x v="1"/>
    <n v="8"/>
    <n v="3"/>
    <x v="2"/>
    <s v="LCL"/>
  </r>
  <r>
    <s v="2016-05-24"/>
    <s v="2016-07-06"/>
    <s v="2016-07-11"/>
    <s v="2016-07-11"/>
    <n v="43"/>
    <n v="48"/>
    <s v="CHITTAGONG"/>
    <s v="FOB"/>
    <x v="0"/>
    <n v="1"/>
    <m/>
    <s v="RAILWAY"/>
    <s v="GDYNIA"/>
    <s v="1"/>
    <s v="574/2016/17"/>
    <n v="54"/>
    <s v="AW16"/>
    <s v="TRANSFIGURE CLOTHING (AGENT)"/>
    <s v="CONSOLIDATION"/>
    <m/>
    <n v="1"/>
    <n v="171"/>
    <m/>
    <m/>
    <m/>
    <x v="3"/>
    <n v="4376"/>
    <n v="3.26"/>
    <x v="1"/>
    <n v="2"/>
    <n v="1"/>
    <x v="2"/>
    <s v="LCL"/>
  </r>
  <r>
    <s v="2016-05-24"/>
    <s v="2016-07-06"/>
    <s v="2016-07-11"/>
    <s v="2016-07-11"/>
    <n v="43"/>
    <n v="48"/>
    <s v="CHITTAGONG"/>
    <s v="FOB"/>
    <x v="0"/>
    <n v="1"/>
    <m/>
    <s v="RAILWAY"/>
    <s v="GDYNIA"/>
    <s v="1"/>
    <s v="606/2016/1"/>
    <n v="54"/>
    <s v="AW16"/>
    <s v="ALEMA TEXTILE LTD."/>
    <s v="CONSOLIDATION"/>
    <m/>
    <n v="1"/>
    <n v="392"/>
    <m/>
    <m/>
    <m/>
    <x v="3"/>
    <n v="9114"/>
    <n v="6.13"/>
    <x v="1"/>
    <n v="4"/>
    <n v="2"/>
    <x v="2"/>
    <s v="LCL"/>
  </r>
  <r>
    <s v="2016-05-24"/>
    <s v="2016-07-06"/>
    <s v="2016-07-11"/>
    <s v="2016-07-11"/>
    <n v="43"/>
    <n v="48"/>
    <s v="CHITTAGONG"/>
    <s v="FOB"/>
    <x v="0"/>
    <n v="1"/>
    <s v="HLXU6256291"/>
    <s v="RAILWAY"/>
    <s v="GDYNIA"/>
    <s v="1"/>
    <s v="43188/2015/10"/>
    <n v="54"/>
    <s v="AW16"/>
    <s v="FASHION WEAR INT'L (AGENT)"/>
    <s v="CONSOLIDATION"/>
    <m/>
    <n v="1"/>
    <n v="258"/>
    <n v="0"/>
    <n v="0"/>
    <n v="1"/>
    <x v="0"/>
    <n v="4320"/>
    <n v="6.06"/>
    <x v="1"/>
    <n v="4"/>
    <n v="2"/>
    <x v="2"/>
    <s v="LCL"/>
  </r>
  <r>
    <s v="2016-05-24"/>
    <s v="2016-07-06"/>
    <s v="2016-07-11"/>
    <s v="2016-07-11"/>
    <n v="43"/>
    <n v="48"/>
    <s v="CHITTAGONG"/>
    <s v="FOB"/>
    <x v="0"/>
    <n v="1"/>
    <m/>
    <s v="RAILWAY"/>
    <s v="GDYNIA"/>
    <s v="1"/>
    <s v="43192/2015/12"/>
    <n v="54"/>
    <s v="AW16"/>
    <s v="INNOVATION DESIGN (AGENT)"/>
    <s v="CONSOLIDATION"/>
    <m/>
    <n v="1"/>
    <n v="436"/>
    <m/>
    <m/>
    <m/>
    <x v="3"/>
    <n v="7470"/>
    <n v="13.82"/>
    <x v="1"/>
    <n v="10"/>
    <n v="4"/>
    <x v="2"/>
    <s v="LCL"/>
  </r>
  <r>
    <s v="2016-05-24"/>
    <s v="2016-07-06"/>
    <s v="2016-07-11"/>
    <s v="2016-07-11"/>
    <n v="43"/>
    <n v="48"/>
    <s v="CHITTAGONG"/>
    <s v="FOB"/>
    <x v="0"/>
    <n v="1"/>
    <m/>
    <s v="RAILWAY"/>
    <s v="GDYNIA"/>
    <s v="1"/>
    <s v="43192/2015/13"/>
    <n v="54"/>
    <s v="AW16"/>
    <s v="INNOVATION DESIGN (AGENT)"/>
    <s v="CONSOLIDATION"/>
    <m/>
    <n v="1"/>
    <n v="571"/>
    <m/>
    <m/>
    <m/>
    <x v="3"/>
    <n v="8809"/>
    <n v="15.4"/>
    <x v="1"/>
    <n v="11"/>
    <n v="5"/>
    <x v="2"/>
    <s v="LCL"/>
  </r>
  <r>
    <s v="2016-05-24"/>
    <s v="2016-07-06"/>
    <s v="2016-07-11"/>
    <s v="2016-07-11"/>
    <n v="43"/>
    <n v="48"/>
    <s v="CHITTAGONG"/>
    <s v="FOB"/>
    <x v="0"/>
    <n v="1"/>
    <m/>
    <s v="RAILWAY"/>
    <s v="GDYNIA"/>
    <s v="1"/>
    <s v="62092/AW16/1"/>
    <n v="52"/>
    <s v="AW16"/>
    <s v="TRANSFIGURE CLOTHING (AGENT)"/>
    <s v="CONSOLIDATION"/>
    <m/>
    <n v="1"/>
    <n v="2407"/>
    <m/>
    <m/>
    <m/>
    <x v="3"/>
    <n v="48031"/>
    <n v="33.96"/>
    <x v="1"/>
    <n v="24"/>
    <n v="10"/>
    <x v="1"/>
    <s v="LCL"/>
  </r>
  <r>
    <s v="2016-05-24"/>
    <s v="2016-07-06"/>
    <s v="2016-07-12"/>
    <s v="2016-07-12"/>
    <n v="43"/>
    <n v="49"/>
    <s v="CHITTAGONG"/>
    <s v="FOB"/>
    <x v="0"/>
    <n v="0"/>
    <s v="TGHU9317478"/>
    <s v="RAILWAY"/>
    <s v="GDYNIA"/>
    <s v="1"/>
    <s v="734/2016/1"/>
    <n v="54"/>
    <s v="AW16"/>
    <s v="ZEMTEX EXPORT LTD"/>
    <s v="FCL"/>
    <m/>
    <n v="1"/>
    <n v="1769"/>
    <n v="0"/>
    <n v="0"/>
    <n v="1"/>
    <x v="0"/>
    <n v="35748"/>
    <n v="65.150000000000006"/>
    <x v="1"/>
    <n v="46"/>
    <n v="20"/>
    <x v="0"/>
    <s v="20"/>
  </r>
  <r>
    <s v="2016-05-24"/>
    <s v="2016-07-06"/>
    <s v="2016-07-14"/>
    <s v="2016-07-14"/>
    <n v="43"/>
    <n v="51"/>
    <s v="CHITTAGONG"/>
    <s v="FOB"/>
    <x v="0"/>
    <n v="1"/>
    <s v="CPSU6052555"/>
    <s v="TRUCK"/>
    <s v="GDYNIA"/>
    <s v="1"/>
    <s v="43188/2015/11"/>
    <n v="54"/>
    <s v="AW16"/>
    <s v="FASHION WEAR INT'L (AGENT)"/>
    <s v="CONSOLIDATION"/>
    <m/>
    <n v="1"/>
    <n v="1203"/>
    <n v="0"/>
    <n v="0"/>
    <n v="1"/>
    <x v="0"/>
    <n v="27070"/>
    <n v="25.41"/>
    <x v="1"/>
    <n v="18"/>
    <n v="8"/>
    <x v="1"/>
    <s v="LCL"/>
  </r>
  <r>
    <s v="2016-05-24"/>
    <s v="2016-07-06"/>
    <s v="2016-07-14"/>
    <s v="2016-07-14"/>
    <n v="43"/>
    <n v="51"/>
    <s v="CHITTAGONG"/>
    <s v="FOB"/>
    <x v="0"/>
    <n v="1"/>
    <m/>
    <s v="TRUCK"/>
    <s v="GDYNIA"/>
    <s v="1"/>
    <s v="568/2016/14"/>
    <n v="54"/>
    <s v="AW16"/>
    <s v="FAIR TRADE INT'L (AGENT)"/>
    <s v="CONSOLIDATION"/>
    <m/>
    <n v="1"/>
    <n v="477"/>
    <m/>
    <m/>
    <m/>
    <x v="3"/>
    <n v="7760"/>
    <n v="12.3"/>
    <x v="1"/>
    <n v="9"/>
    <n v="4"/>
    <x v="2"/>
    <s v="LCL"/>
  </r>
  <r>
    <s v="2016-05-24"/>
    <s v="2016-07-06"/>
    <s v="2016-07-14"/>
    <s v="2016-07-14"/>
    <n v="43"/>
    <n v="51"/>
    <s v="CHITTAGONG"/>
    <s v="FOB"/>
    <x v="0"/>
    <n v="1"/>
    <m/>
    <s v="TRUCK"/>
    <s v="GDYNIA"/>
    <s v="1"/>
    <s v="574/2016/2"/>
    <n v="54"/>
    <s v="AW16"/>
    <s v="TRANSFIGURE CLOTHING (AGENT)"/>
    <s v="CONSOLIDATION"/>
    <m/>
    <n v="1"/>
    <n v="1885"/>
    <m/>
    <m/>
    <m/>
    <x v="3"/>
    <n v="38884"/>
    <n v="27.41"/>
    <x v="1"/>
    <n v="19"/>
    <n v="8"/>
    <x v="1"/>
    <s v="LCL"/>
  </r>
  <r>
    <s v="2016-05-24"/>
    <s v="2016-07-06"/>
    <s v="2016-07-15"/>
    <s v="2016-07-15"/>
    <n v="43"/>
    <n v="52"/>
    <s v="CHITTAGONG"/>
    <s v="FOB"/>
    <x v="0"/>
    <n v="1"/>
    <s v="TCNU9664480"/>
    <s v="RAILWAY"/>
    <s v="GDYNIA"/>
    <s v="1"/>
    <s v="1019/2016/4"/>
    <n v="54"/>
    <s v="AW16"/>
    <s v="TEX FASHION GLOBAL (AGENT)"/>
    <s v="CONSOLIDATION"/>
    <m/>
    <n v="1"/>
    <n v="1080"/>
    <n v="0"/>
    <n v="0"/>
    <n v="1"/>
    <x v="0"/>
    <n v="16281"/>
    <n v="42.02"/>
    <x v="1"/>
    <n v="29"/>
    <n v="13"/>
    <x v="0"/>
    <s v="LCL"/>
  </r>
  <r>
    <s v="2016-05-24"/>
    <s v="2016-07-06"/>
    <s v="2016-07-15"/>
    <s v="2016-07-15"/>
    <n v="43"/>
    <n v="52"/>
    <s v="CHITTAGONG"/>
    <s v="FOB"/>
    <x v="0"/>
    <n v="1"/>
    <m/>
    <s v="RAILWAY"/>
    <s v="GDYNIA"/>
    <s v="1"/>
    <s v="574/2016/16"/>
    <n v="54"/>
    <s v="AW16"/>
    <s v="TRANSFIGURE CLOTHING (AGENT)"/>
    <s v="CONSOLIDATION"/>
    <m/>
    <n v="1"/>
    <n v="2075"/>
    <m/>
    <m/>
    <m/>
    <x v="3"/>
    <n v="32507"/>
    <n v="23.9"/>
    <x v="1"/>
    <n v="17"/>
    <n v="7"/>
    <x v="1"/>
    <s v="LCL"/>
  </r>
  <r>
    <s v="2016-05-24"/>
    <s v="2016-07-06"/>
    <s v="2016-07-18"/>
    <s v="2016-07-18"/>
    <n v="43"/>
    <n v="55"/>
    <s v="CHITTAGONG"/>
    <s v="FOB"/>
    <x v="0"/>
    <n v="1"/>
    <s v="CAXU9554692"/>
    <s v="RAILWAY"/>
    <s v="GDYNIA"/>
    <s v="1"/>
    <s v="43192/2015/15"/>
    <n v="54"/>
    <s v="AW16"/>
    <s v="INNOVATION DESIGN (AGENT)"/>
    <s v="CONSOLIDATION"/>
    <m/>
    <n v="1"/>
    <n v="802"/>
    <n v="0"/>
    <n v="0"/>
    <n v="1"/>
    <x v="0"/>
    <n v="14709"/>
    <n v="18.7"/>
    <x v="1"/>
    <n v="13"/>
    <n v="6"/>
    <x v="2"/>
    <s v="LCL"/>
  </r>
  <r>
    <s v="2016-05-24"/>
    <s v="2016-07-06"/>
    <s v="2016-07-18"/>
    <s v="2016-07-18"/>
    <n v="43"/>
    <n v="55"/>
    <s v="CHITTAGONG"/>
    <s v="FOB"/>
    <x v="0"/>
    <n v="1"/>
    <m/>
    <s v="RAILWAY"/>
    <s v="GDYNIA"/>
    <s v="1"/>
    <s v="568/2016/9"/>
    <n v="54"/>
    <s v="AW16"/>
    <s v="FAIR TRADE INT'L (AGENT)"/>
    <s v="CONSOLIDATION"/>
    <m/>
    <n v="1"/>
    <n v="331"/>
    <m/>
    <m/>
    <m/>
    <x v="3"/>
    <n v="8007"/>
    <n v="10.210000000000001"/>
    <x v="1"/>
    <n v="7"/>
    <n v="3"/>
    <x v="2"/>
    <s v="LCL"/>
  </r>
  <r>
    <s v="2016-05-24"/>
    <s v="2016-07-06"/>
    <s v="2016-07-18"/>
    <s v="2016-07-18"/>
    <n v="43"/>
    <n v="55"/>
    <s v="CHITTAGONG"/>
    <s v="FOB"/>
    <x v="0"/>
    <n v="1"/>
    <m/>
    <s v="RAILWAY"/>
    <s v="GDYNIA"/>
    <s v="1"/>
    <s v="697/2016/6"/>
    <n v="54"/>
    <s v="AW16"/>
    <s v="TEXZAM INTERNATIONAL (AGENT)"/>
    <s v="CONSOLIDATION"/>
    <m/>
    <n v="1"/>
    <n v="660"/>
    <m/>
    <m/>
    <m/>
    <x v="3"/>
    <n v="10457"/>
    <n v="24.26"/>
    <x v="1"/>
    <n v="17"/>
    <n v="7"/>
    <x v="1"/>
    <s v="LCL"/>
  </r>
  <r>
    <s v="2016-05-24"/>
    <s v="2016-07-06"/>
    <s v="2016-07-18"/>
    <s v="2016-07-18"/>
    <n v="43"/>
    <n v="55"/>
    <s v="CHITTAGONG"/>
    <s v="FOB"/>
    <x v="0"/>
    <n v="1"/>
    <m/>
    <s v="RAILWAY"/>
    <s v="GDYNIA"/>
    <s v="1"/>
    <s v="697/2016/7"/>
    <n v="54"/>
    <s v="AW16"/>
    <s v="TEXZAM INTERNATIONAL (AGENT)"/>
    <s v="CONSOLIDATION"/>
    <m/>
    <n v="1"/>
    <n v="333"/>
    <m/>
    <m/>
    <m/>
    <x v="3"/>
    <n v="5113"/>
    <n v="12.3"/>
    <x v="1"/>
    <n v="9"/>
    <n v="4"/>
    <x v="2"/>
    <s v="LCL"/>
  </r>
  <r>
    <s v="2016-05-25"/>
    <s v="2016-06-18"/>
    <s v="2016-07-11"/>
    <s v="2016-07-11"/>
    <n v="24"/>
    <n v="47"/>
    <s v="TUTICORIN"/>
    <s v="FOB"/>
    <x v="0"/>
    <n v="0"/>
    <s v="MSKU9568173"/>
    <s v="TRUCK"/>
    <s v="HAMBURG"/>
    <s v="1"/>
    <s v="60982/AW16/1"/>
    <n v="54"/>
    <s v="AW16"/>
    <s v="RVEE"/>
    <s v="FCL"/>
    <m/>
    <n v="1"/>
    <n v="2364"/>
    <n v="0"/>
    <n v="0"/>
    <n v="1"/>
    <x v="0"/>
    <n v="65694"/>
    <n v="62.12"/>
    <x v="2"/>
    <n v="43"/>
    <n v="19"/>
    <x v="0"/>
    <s v="20"/>
  </r>
  <r>
    <s v="2016-05-25"/>
    <s v="2016-06-22"/>
    <s v="2016-06-27"/>
    <s v="2016-06-27"/>
    <n v="28"/>
    <n v="33"/>
    <s v="KARACHI"/>
    <s v="FOB"/>
    <x v="0"/>
    <n v="0"/>
    <s v="CLHU4753690,CMAU8130474"/>
    <s v="TRUCK"/>
    <s v="HAMBURG"/>
    <s v="1"/>
    <s v="43186/2015/1"/>
    <n v="54"/>
    <s v="AW16"/>
    <s v="AZAD INT'L CLOTHING"/>
    <s v="FCL"/>
    <m/>
    <n v="1"/>
    <n v="2708"/>
    <n v="0"/>
    <n v="2"/>
    <n v="0"/>
    <x v="3"/>
    <n v="47679"/>
    <n v="105.39"/>
    <x v="6"/>
    <n v="74"/>
    <n v="32"/>
    <x v="5"/>
    <s v="40"/>
  </r>
  <r>
    <m/>
    <m/>
    <m/>
    <m/>
    <m/>
    <m/>
    <m/>
    <m/>
    <x v="1"/>
    <m/>
    <m/>
    <m/>
    <m/>
    <m/>
    <m/>
    <m/>
    <m/>
    <m/>
    <m/>
    <m/>
    <m/>
    <m/>
    <m/>
    <m/>
    <m/>
    <x v="3"/>
    <m/>
    <m/>
    <x v="6"/>
    <m/>
    <m/>
    <x v="6"/>
    <m/>
  </r>
  <r>
    <s v="2016-05-25"/>
    <s v="2016-06-23"/>
    <s v="2016-06-27"/>
    <s v="2016-06-27"/>
    <n v="29"/>
    <n v="33"/>
    <s v="SHENZHEN"/>
    <s v="FOB"/>
    <x v="0"/>
    <n v="0"/>
    <s v="PONU1466719,PONU1622684,PONU1772426"/>
    <s v="RAILWAY"/>
    <s v="GDAŃSK"/>
    <s v="1"/>
    <s v="7769/2016/1"/>
    <n v="51"/>
    <s v="AW16"/>
    <s v="BEEKO"/>
    <s v="FCL"/>
    <m/>
    <n v="1"/>
    <n v="2823"/>
    <n v="0"/>
    <n v="3"/>
    <n v="0"/>
    <x v="3"/>
    <n v="29011"/>
    <n v="130.94"/>
    <x v="0"/>
    <n v="92"/>
    <n v="39"/>
    <x v="5"/>
    <s v="40"/>
  </r>
  <r>
    <m/>
    <m/>
    <m/>
    <m/>
    <m/>
    <m/>
    <m/>
    <m/>
    <x v="1"/>
    <m/>
    <m/>
    <m/>
    <m/>
    <m/>
    <m/>
    <m/>
    <m/>
    <m/>
    <m/>
    <m/>
    <m/>
    <m/>
    <m/>
    <m/>
    <m/>
    <x v="3"/>
    <m/>
    <m/>
    <x v="0"/>
    <n v="0"/>
    <n v="0"/>
    <x v="5"/>
    <m/>
  </r>
  <r>
    <s v="2016-05-25"/>
    <s v="2016-06-26"/>
    <s v="2016-07-07"/>
    <s v="2016-07-07"/>
    <n v="32"/>
    <n v="43"/>
    <s v="TUTICORIN"/>
    <s v="FOB"/>
    <x v="0"/>
    <n v="1"/>
    <s v="HLXU1315730"/>
    <s v="TRUCK"/>
    <s v="HAMBURG"/>
    <s v="1"/>
    <s v="43190/2015/2"/>
    <n v="54"/>
    <s v="AW16"/>
    <s v="BLOOM CLOTHING CO. (AGENT)"/>
    <s v="CONSOLIDATION"/>
    <m/>
    <n v="1"/>
    <n v="481"/>
    <n v="1"/>
    <n v="0"/>
    <n v="0"/>
    <x v="1"/>
    <n v="7297"/>
    <n v="7.63"/>
    <x v="2"/>
    <n v="5"/>
    <n v="2"/>
    <x v="2"/>
    <s v="LCL"/>
  </r>
  <r>
    <s v="2016-05-25"/>
    <s v="2016-06-26"/>
    <s v="2016-07-07"/>
    <s v="2016-07-07"/>
    <n v="32"/>
    <n v="43"/>
    <s v="TUTICORIN"/>
    <s v="FOB"/>
    <x v="0"/>
    <n v="1"/>
    <m/>
    <s v="TRUCK"/>
    <s v="HAMBURG"/>
    <s v="1"/>
    <s v="716/2016/7"/>
    <n v="54"/>
    <s v="AW16"/>
    <s v="LICHEE APPAREL (AGENT)"/>
    <s v="CONSOLIDATION"/>
    <m/>
    <n v="1"/>
    <n v="549"/>
    <m/>
    <m/>
    <m/>
    <x v="3"/>
    <n v="10199"/>
    <n v="11.74"/>
    <x v="2"/>
    <n v="8"/>
    <n v="4"/>
    <x v="2"/>
    <s v="LCL"/>
  </r>
  <r>
    <s v="2016-05-25"/>
    <s v="2016-06-27"/>
    <s v="2016-07-01"/>
    <s v="2016-07-01"/>
    <n v="33"/>
    <n v="37"/>
    <s v="YANTIAN"/>
    <s v="FOB"/>
    <x v="0"/>
    <n v="0"/>
    <s v="DRYU4059334"/>
    <s v="RAILWAY"/>
    <s v="GDAŃSK"/>
    <s v="1"/>
    <s v="7665/2016/1"/>
    <n v="51"/>
    <s v="AW16"/>
    <s v="EUROSHINE COMPANY"/>
    <s v="FCL"/>
    <m/>
    <n v="1"/>
    <n v="1270"/>
    <n v="0"/>
    <n v="1"/>
    <n v="0"/>
    <x v="2"/>
    <n v="18960"/>
    <n v="36.229999999999997"/>
    <x v="0"/>
    <n v="25"/>
    <n v="11"/>
    <x v="1"/>
    <s v="LCL"/>
  </r>
  <r>
    <s v="2016-05-25"/>
    <s v="2016-07-06"/>
    <s v="2016-07-08"/>
    <s v="2016-07-08"/>
    <n v="42"/>
    <n v="44"/>
    <s v="CHITTAGONG"/>
    <s v="FOB"/>
    <x v="0"/>
    <n v="0"/>
    <s v="CPSU6432684"/>
    <s v="TRUCK"/>
    <s v="GDYNIA"/>
    <s v="1"/>
    <s v="43185/2015/6"/>
    <n v="54"/>
    <s v="AW16"/>
    <s v="ASROTEX"/>
    <s v="FCL"/>
    <m/>
    <n v="1"/>
    <n v="1933"/>
    <n v="0"/>
    <n v="0"/>
    <n v="1"/>
    <x v="0"/>
    <n v="46203"/>
    <n v="66.08"/>
    <x v="1"/>
    <n v="46"/>
    <n v="20"/>
    <x v="0"/>
    <s v="20"/>
  </r>
  <r>
    <s v="2016-05-25"/>
    <s v="2016-07-06"/>
    <s v="2016-07-08"/>
    <s v="2016-07-08"/>
    <n v="42"/>
    <n v="44"/>
    <s v="CHITTAGONG"/>
    <s v="FOB"/>
    <x v="0"/>
    <n v="0"/>
    <s v="DRYU9147530"/>
    <s v="TRUCK"/>
    <s v="GDYNIA"/>
    <s v="1"/>
    <s v="568/2016/8"/>
    <n v="54"/>
    <s v="AW16"/>
    <s v="FAIR TRADE INT'L (AGENT)"/>
    <s v="FCL"/>
    <m/>
    <n v="1"/>
    <n v="1809"/>
    <n v="0"/>
    <n v="0"/>
    <n v="1"/>
    <x v="0"/>
    <n v="39283"/>
    <n v="66.91"/>
    <x v="1"/>
    <n v="47"/>
    <n v="20"/>
    <x v="0"/>
    <s v="20"/>
  </r>
  <r>
    <s v="2016-05-25"/>
    <s v="2016-07-06"/>
    <s v="2016-07-08"/>
    <s v="2016-07-08"/>
    <n v="42"/>
    <n v="44"/>
    <s v="CHITTAGONG"/>
    <s v="FOB"/>
    <x v="0"/>
    <n v="1"/>
    <s v="CLHU9063280"/>
    <s v="TRUCK"/>
    <s v="GDYNIA"/>
    <s v="1"/>
    <s v="574/2016/15"/>
    <n v="54"/>
    <s v="AW16"/>
    <s v="TRANSFIGURE CLOTHING (AGENT)"/>
    <s v="CONSOLIDATION"/>
    <m/>
    <n v="1"/>
    <n v="2410"/>
    <n v="0"/>
    <n v="0"/>
    <n v="1"/>
    <x v="0"/>
    <n v="48998"/>
    <n v="38.869999999999997"/>
    <x v="1"/>
    <n v="27"/>
    <n v="12"/>
    <x v="1"/>
    <s v="LCL"/>
  </r>
  <r>
    <s v="2016-05-25"/>
    <s v="2016-07-06"/>
    <s v="2016-07-08"/>
    <s v="2016-07-08"/>
    <n v="42"/>
    <n v="44"/>
    <s v="CHITTAGONG"/>
    <s v="FOB"/>
    <x v="0"/>
    <n v="1"/>
    <m/>
    <s v="TRUCK"/>
    <s v="GDYNIA"/>
    <s v="1"/>
    <s v="63060/AW16/1"/>
    <n v="52"/>
    <s v="AW16"/>
    <s v="ALEMA TEXTILE LTD."/>
    <s v="CONSOLIDATION"/>
    <m/>
    <n v="1"/>
    <n v="2125"/>
    <m/>
    <m/>
    <m/>
    <x v="3"/>
    <n v="41703"/>
    <n v="27.9"/>
    <x v="1"/>
    <n v="20"/>
    <n v="8"/>
    <x v="1"/>
    <s v="LCL"/>
  </r>
  <r>
    <s v="2016-05-25"/>
    <s v="2016-07-06"/>
    <s v="2016-07-12"/>
    <s v="2016-07-12"/>
    <n v="42"/>
    <n v="48"/>
    <s v="CHITTAGONG"/>
    <s v="FOB"/>
    <x v="0"/>
    <n v="0"/>
    <s v="HLXU6290906"/>
    <s v="RAILWAY"/>
    <s v="GDYNIA"/>
    <s v="1"/>
    <s v="568/2016/11"/>
    <n v="54"/>
    <s v="AW16"/>
    <s v="FAIR TRADE INT'L (AGENT)"/>
    <s v="FCL"/>
    <m/>
    <n v="1"/>
    <n v="2661"/>
    <n v="0"/>
    <n v="0"/>
    <n v="1"/>
    <x v="0"/>
    <n v="55669"/>
    <n v="67.12"/>
    <x v="1"/>
    <n v="47"/>
    <n v="20"/>
    <x v="0"/>
    <s v="20"/>
  </r>
  <r>
    <s v="2016-05-27"/>
    <s v="2016-07-04"/>
    <s v="2016-07-07"/>
    <s v="2016-07-07"/>
    <n v="38"/>
    <n v="41"/>
    <s v="SHANGHAI"/>
    <s v="FOB"/>
    <x v="0"/>
    <n v="0"/>
    <s v="HLXU5187792,HLXU5287512,TTNU4489243"/>
    <s v="TRUCK"/>
    <s v="GDAŃSK"/>
    <s v="1"/>
    <s v="578/2016/1"/>
    <n v="54"/>
    <s v="AW16"/>
    <s v="JOC GREAT WALL CORP."/>
    <s v="FCL"/>
    <m/>
    <n v="1"/>
    <n v="6449"/>
    <n v="0"/>
    <n v="3"/>
    <n v="0"/>
    <x v="3"/>
    <n v="131212"/>
    <n v="151.66"/>
    <x v="0"/>
    <n v="106"/>
    <n v="45"/>
    <x v="5"/>
    <s v="40"/>
  </r>
  <r>
    <m/>
    <m/>
    <m/>
    <m/>
    <m/>
    <m/>
    <m/>
    <m/>
    <x v="0"/>
    <m/>
    <m/>
    <m/>
    <m/>
    <m/>
    <m/>
    <m/>
    <m/>
    <m/>
    <s v="FCL"/>
    <m/>
    <n v="1"/>
    <m/>
    <m/>
    <m/>
    <m/>
    <x v="3"/>
    <m/>
    <m/>
    <x v="0"/>
    <n v="0"/>
    <n v="0"/>
    <x v="5"/>
    <m/>
  </r>
  <r>
    <s v="2016-05-27"/>
    <s v="2016-07-04"/>
    <s v="2016-07-07"/>
    <s v="2016-07-07"/>
    <n v="38"/>
    <n v="41"/>
    <s v="SHANGHAI"/>
    <s v="FOB"/>
    <x v="0"/>
    <n v="0"/>
    <s v="HLXU8490333"/>
    <s v="TRUCK"/>
    <s v="GDAŃSK"/>
    <s v="1"/>
    <s v="275/2016/8"/>
    <n v="54"/>
    <s v="AW16"/>
    <s v="SUMEC TEXTILE"/>
    <s v="FCL"/>
    <m/>
    <n v="1"/>
    <n v="1118"/>
    <n v="0"/>
    <n v="0"/>
    <n v="1"/>
    <x v="0"/>
    <n v="11476"/>
    <n v="62.25"/>
    <x v="0"/>
    <n v="44"/>
    <n v="19"/>
    <x v="0"/>
    <s v="20"/>
  </r>
  <r>
    <s v="2016-05-27"/>
    <s v="2016-07-06"/>
    <s v="2016-07-11"/>
    <s v="2016-07-11"/>
    <n v="40"/>
    <n v="45"/>
    <s v="CHITTAGONG"/>
    <s v="FOB"/>
    <x v="0"/>
    <n v="0"/>
    <s v="HLXU3358598"/>
    <s v="TRUCK"/>
    <s v="GDYNIA"/>
    <s v="1"/>
    <s v="734/2016/6"/>
    <n v="54"/>
    <s v="AW16"/>
    <s v="ZEMTEX EXPORT LTD"/>
    <s v="FCL"/>
    <m/>
    <n v="1"/>
    <n v="820"/>
    <n v="1"/>
    <n v="0"/>
    <n v="0"/>
    <x v="1"/>
    <n v="15556"/>
    <n v="26.49"/>
    <x v="1"/>
    <n v="19"/>
    <n v="8"/>
    <x v="1"/>
    <s v="LCL"/>
  </r>
  <r>
    <s v="2016-05-27"/>
    <s v="2016-07-06"/>
    <s v="2016-07-11"/>
    <s v="2016-07-11"/>
    <n v="40"/>
    <n v="45"/>
    <s v="CHITTAGONG"/>
    <s v="FOB"/>
    <x v="0"/>
    <n v="1"/>
    <s v="TGHU4450810"/>
    <s v="RAILWAY"/>
    <s v="GDYNIA"/>
    <s v="1"/>
    <s v="43188/2015/9"/>
    <n v="54"/>
    <s v="AW16"/>
    <s v="FASHION WEAR INT'L (AGENT)"/>
    <s v="CONSOLIDATION"/>
    <m/>
    <n v="1"/>
    <n v="895"/>
    <n v="0"/>
    <n v="1"/>
    <n v="0"/>
    <x v="2"/>
    <n v="18881"/>
    <n v="16.899999999999999"/>
    <x v="1"/>
    <n v="12"/>
    <n v="5"/>
    <x v="2"/>
    <s v="LCL"/>
  </r>
  <r>
    <s v="2016-05-27"/>
    <s v="2016-07-06"/>
    <s v="2016-07-11"/>
    <s v="2016-07-11"/>
    <n v="40"/>
    <n v="45"/>
    <s v="CHITTAGONG"/>
    <s v="FOB"/>
    <x v="0"/>
    <n v="1"/>
    <m/>
    <s v="RAILWAY"/>
    <s v="GDYNIA"/>
    <s v="1"/>
    <s v="697/2016/9"/>
    <n v="54"/>
    <s v="AW16"/>
    <s v="TEXZAM INTERNATIONAL (AGENT)"/>
    <s v="CONSOLIDATION"/>
    <m/>
    <n v="1"/>
    <n v="178"/>
    <m/>
    <m/>
    <m/>
    <x v="3"/>
    <n v="3999"/>
    <n v="16.23"/>
    <x v="1"/>
    <n v="11"/>
    <n v="5"/>
    <x v="2"/>
    <s v="LCL"/>
  </r>
  <r>
    <s v="2016-05-28"/>
    <s v="2016-06-18"/>
    <s v="2016-06-23"/>
    <s v="2016-06-23"/>
    <n v="21"/>
    <n v="26"/>
    <s v="TUTICORIN"/>
    <s v="FOB"/>
    <x v="0"/>
    <n v="0"/>
    <s v="PONU1403393"/>
    <s v="TRUCK"/>
    <s v="HAMBURG"/>
    <s v="1"/>
    <s v="43190/2015/8"/>
    <n v="54"/>
    <s v="AW16"/>
    <s v="BLOOM CLOTHING CO. (AGENT)"/>
    <s v="FCL"/>
    <m/>
    <n v="1"/>
    <n v="952"/>
    <n v="0"/>
    <n v="1"/>
    <n v="0"/>
    <x v="2"/>
    <n v="18014"/>
    <n v="32.130000000000003"/>
    <x v="2"/>
    <n v="22"/>
    <n v="10"/>
    <x v="1"/>
    <s v="LCL"/>
  </r>
  <r>
    <s v="2016-05-28"/>
    <s v="2016-07-01"/>
    <s v="2016-07-11"/>
    <s v="2016-07-11"/>
    <n v="34"/>
    <n v="44"/>
    <s v="CHITTAGONG"/>
    <s v="FOB"/>
    <x v="0"/>
    <n v="1"/>
    <s v="GLDU0396187"/>
    <s v="RAILWAY"/>
    <s v="GDAŃSK"/>
    <s v="1"/>
    <s v="1019/2016/6"/>
    <n v="54"/>
    <s v="AW16"/>
    <s v="TEX FASHION GLOBAL (AGENT)"/>
    <s v="CONSOLIDATION"/>
    <m/>
    <n v="1"/>
    <n v="238"/>
    <n v="1"/>
    <n v="0"/>
    <n v="0"/>
    <x v="1"/>
    <n v="2837"/>
    <n v="8.94"/>
    <x v="1"/>
    <n v="6"/>
    <n v="3"/>
    <x v="2"/>
    <s v="LCL"/>
  </r>
  <r>
    <s v="2016-05-28"/>
    <s v="2016-07-01"/>
    <s v="2016-07-11"/>
    <s v="2016-07-11"/>
    <n v="34"/>
    <n v="44"/>
    <s v="CHITTAGONG"/>
    <s v="FOB"/>
    <x v="0"/>
    <n v="1"/>
    <m/>
    <s v="RAILWAY"/>
    <s v="GDAŃSK"/>
    <s v="1"/>
    <s v="43192/2015/16"/>
    <n v="54"/>
    <s v="AW16"/>
    <s v="INNOVATION DESIGN (AGENT)"/>
    <s v="CONSOLIDATION"/>
    <m/>
    <n v="1"/>
    <n v="726"/>
    <m/>
    <m/>
    <m/>
    <x v="3"/>
    <n v="12315"/>
    <n v="20.41"/>
    <x v="1"/>
    <n v="14"/>
    <n v="6"/>
    <x v="2"/>
    <s v="LCL"/>
  </r>
  <r>
    <s v="2016-05-28"/>
    <s v="2016-07-06"/>
    <s v="2016-07-11"/>
    <s v="2016-07-11"/>
    <n v="39"/>
    <n v="44"/>
    <s v="CHITTAGONG"/>
    <s v="FOB"/>
    <x v="0"/>
    <n v="1"/>
    <s v="TGHU4450810"/>
    <s v="RAILWAY"/>
    <s v="GDYNIA"/>
    <s v="1"/>
    <s v="697/2016/12"/>
    <n v="54"/>
    <s v="AW16"/>
    <s v="TEXZAM INTERNATIONAL (AGENT)"/>
    <s v="CONSOLIDATION"/>
    <m/>
    <n v="1"/>
    <n v="373"/>
    <n v="0"/>
    <n v="1"/>
    <n v="0"/>
    <x v="2"/>
    <n v="8193"/>
    <n v="13.81"/>
    <x v="1"/>
    <n v="10"/>
    <n v="4"/>
    <x v="2"/>
    <s v="LCL"/>
  </r>
  <r>
    <s v="2016-05-28"/>
    <s v="2016-07-06"/>
    <s v="2016-07-11"/>
    <s v="2016-07-11"/>
    <n v="39"/>
    <n v="44"/>
    <s v="CHITTAGONG"/>
    <s v="FOB"/>
    <x v="0"/>
    <n v="1"/>
    <m/>
    <s v="RAILWAY"/>
    <s v="GDYNIA"/>
    <s v="1"/>
    <s v="697/2016/8"/>
    <n v="54"/>
    <s v="AW16"/>
    <s v="TEXZAM INTERNATIONAL (AGENT)"/>
    <s v="CONSOLIDATION"/>
    <m/>
    <n v="1"/>
    <n v="316"/>
    <m/>
    <m/>
    <m/>
    <x v="3"/>
    <n v="5269"/>
    <n v="9.1199999999999992"/>
    <x v="1"/>
    <n v="6"/>
    <n v="3"/>
    <x v="2"/>
    <s v="LCL"/>
  </r>
  <r>
    <s v="2016-05-28"/>
    <s v="2016-07-06"/>
    <s v="2016-07-15"/>
    <s v="2016-07-15"/>
    <n v="39"/>
    <n v="48"/>
    <s v="SHANGHAI"/>
    <s v="FOB"/>
    <x v="0"/>
    <n v="1"/>
    <s v="LCL"/>
    <s v="TRUCK"/>
    <s v="GDAŃSK"/>
    <s v="1"/>
    <s v="1799/2016/5"/>
    <n v="52"/>
    <s v="AW16"/>
    <s v="HAILI ACCESSORIES"/>
    <s v="LCL"/>
    <m/>
    <n v="1"/>
    <n v="10"/>
    <n v="0"/>
    <n v="0"/>
    <n v="0"/>
    <x v="3"/>
    <n v="3150"/>
    <n v="0.8"/>
    <x v="0"/>
    <n v="1"/>
    <n v="0"/>
    <x v="2"/>
    <s v="LCL"/>
  </r>
  <r>
    <s v="2016-05-28"/>
    <s v="2016-07-11"/>
    <s v="2016-07-15"/>
    <s v="2016-07-15"/>
    <n v="44"/>
    <n v="48"/>
    <s v="SHANGHAI"/>
    <s v="FOB"/>
    <x v="0"/>
    <n v="1"/>
    <s v=""/>
    <s v="TRUCK"/>
    <s v="GDAŃSK"/>
    <s v="1"/>
    <s v="1305/2016/3"/>
    <n v="52"/>
    <s v="AW16"/>
    <s v="SHANGHAI BOSUN"/>
    <s v="LCL"/>
    <m/>
    <n v="1"/>
    <n v="287"/>
    <n v="0"/>
    <n v="0"/>
    <n v="0"/>
    <x v="3"/>
    <n v="4501"/>
    <n v="2.77"/>
    <x v="0"/>
    <n v="2"/>
    <n v="1"/>
    <x v="2"/>
    <s v="LCL"/>
  </r>
  <r>
    <s v="2016-05-28"/>
    <s v="2016-07-11"/>
    <s v="2016-07-15"/>
    <s v="2016-07-15"/>
    <n v="44"/>
    <n v="48"/>
    <s v="SHANGHAI"/>
    <s v="FOB"/>
    <x v="0"/>
    <n v="1"/>
    <m/>
    <s v="TRUCK"/>
    <s v="GDAŃSK"/>
    <s v="1"/>
    <s v="588/2016/5"/>
    <n v="52"/>
    <s v="AW16"/>
    <s v="BRIGHT SHOW INT.LTD"/>
    <s v="LCL"/>
    <m/>
    <n v="1"/>
    <n v="242"/>
    <n v="0"/>
    <n v="0"/>
    <n v="0"/>
    <x v="3"/>
    <n v="3150"/>
    <n v="2.4"/>
    <x v="0"/>
    <n v="2"/>
    <n v="1"/>
    <x v="2"/>
    <s v="LCL"/>
  </r>
  <r>
    <s v="2016-05-28"/>
    <s v="2016-07-11"/>
    <s v="2016-07-15"/>
    <s v="2016-07-15"/>
    <n v="44"/>
    <n v="48"/>
    <s v="SHANGHAI"/>
    <s v="FOB"/>
    <x v="0"/>
    <n v="1"/>
    <m/>
    <s v="TRUCK"/>
    <s v="GDAŃSK"/>
    <s v="1"/>
    <s v="62805/AW16/1"/>
    <n v="52"/>
    <s v="AW16"/>
    <s v="SUZHOU QINJIAN I/E"/>
    <s v="LCL"/>
    <m/>
    <n v="1"/>
    <n v="792"/>
    <n v="0"/>
    <n v="0"/>
    <n v="0"/>
    <x v="3"/>
    <n v="13001"/>
    <n v="11.66"/>
    <x v="0"/>
    <n v="8"/>
    <n v="3"/>
    <x v="2"/>
    <s v="LCL"/>
  </r>
  <r>
    <s v="2016-05-29"/>
    <s v="2016-06-29"/>
    <s v="2016-07-06"/>
    <s v="2016-07-06"/>
    <n v="31"/>
    <n v="38"/>
    <s v="TUTICORIN"/>
    <s v="FOB"/>
    <x v="0"/>
    <n v="0"/>
    <s v="MSKU2171121"/>
    <s v="TRUCK"/>
    <s v="GDAŃSK"/>
    <s v="1"/>
    <s v="43190/2015/7"/>
    <n v="54"/>
    <s v="AW16"/>
    <s v="BLOOM CLOTHING CO. (AGENT)"/>
    <s v="FCL"/>
    <m/>
    <n v="1"/>
    <n v="873"/>
    <n v="1"/>
    <n v="0"/>
    <n v="0"/>
    <x v="1"/>
    <n v="18481"/>
    <n v="12.84"/>
    <x v="2"/>
    <n v="9"/>
    <n v="4"/>
    <x v="2"/>
    <s v="LCL"/>
  </r>
  <r>
    <s v="2016-05-30"/>
    <s v="2016-07-07"/>
    <s v="2016-07-12"/>
    <s v="2016-07-12"/>
    <n v="38"/>
    <n v="43"/>
    <s v="NINGBO"/>
    <s v="FOB"/>
    <x v="0"/>
    <n v="0"/>
    <s v="PONU1879918"/>
    <s v="TRUCK"/>
    <s v="GDAŃSK"/>
    <s v="1"/>
    <s v="8068/2016/2"/>
    <n v="51"/>
    <s v="AW16"/>
    <s v="BOK CO., LTD."/>
    <s v="FCL"/>
    <m/>
    <n v="1"/>
    <n v="1840"/>
    <n v="0"/>
    <n v="1"/>
    <n v="0"/>
    <x v="2"/>
    <n v="14160"/>
    <n v="53.19"/>
    <x v="0"/>
    <n v="37"/>
    <n v="16"/>
    <x v="0"/>
    <s v="20"/>
  </r>
  <r>
    <s v="2016-05-30"/>
    <s v="2016-07-16"/>
    <s v="2016-07-21"/>
    <s v="2016-07-21"/>
    <n v="47"/>
    <n v="52"/>
    <s v="XIAMEN"/>
    <s v="FOB"/>
    <x v="0"/>
    <n v="0"/>
    <s v="MRKU0088417"/>
    <s v="TRUCK"/>
    <s v="GDAŃSK"/>
    <s v="1"/>
    <s v="61735/AW16/1"/>
    <n v="52"/>
    <s v="AW16"/>
    <s v="QUANZHOU CEREALS O&amp;F"/>
    <s v="FCL"/>
    <m/>
    <n v="1"/>
    <n v="1612"/>
    <n v="0"/>
    <n v="1"/>
    <n v="0"/>
    <x v="2"/>
    <n v="28804"/>
    <n v="44.99"/>
    <x v="0"/>
    <n v="31"/>
    <n v="13"/>
    <x v="0"/>
    <s v="LCL"/>
  </r>
  <r>
    <s v="2016-05-30"/>
    <s v="2016-07-16"/>
    <s v="2016-07-21"/>
    <s v="2016-07-21"/>
    <n v="47"/>
    <n v="52"/>
    <s v="XIAMEN"/>
    <s v="FOB"/>
    <x v="0"/>
    <n v="0"/>
    <s v="MSKU6446675"/>
    <s v="TRUCK"/>
    <s v="GDAŃSK"/>
    <s v="1"/>
    <s v="1037/2016/5"/>
    <n v="54"/>
    <s v="AW16"/>
    <s v="QUANZHOU CEREALS O&amp;F"/>
    <s v="FCL"/>
    <m/>
    <n v="1"/>
    <n v="968"/>
    <n v="0"/>
    <n v="1"/>
    <n v="0"/>
    <x v="2"/>
    <n v="19002"/>
    <n v="47.84"/>
    <x v="0"/>
    <n v="33"/>
    <n v="14"/>
    <x v="0"/>
    <s v="LCL"/>
  </r>
  <r>
    <s v="2016-05-30"/>
    <s v="2016-07-16"/>
    <s v="2016-07-21"/>
    <s v="2016-07-21"/>
    <n v="47"/>
    <n v="52"/>
    <s v="XIAMEN"/>
    <s v="FOB"/>
    <x v="0"/>
    <n v="0"/>
    <s v="MSKU8821585"/>
    <s v="TRUCK"/>
    <s v="GDAŃSK"/>
    <s v="1"/>
    <s v="61735/AW16/2"/>
    <n v="52"/>
    <s v="AW16"/>
    <s v="QUANZHOU CEREALS O&amp;F"/>
    <s v="FCL"/>
    <m/>
    <n v="1"/>
    <n v="2515"/>
    <n v="0"/>
    <n v="0"/>
    <n v="1"/>
    <x v="0"/>
    <n v="45108"/>
    <n v="55.09"/>
    <x v="0"/>
    <n v="39"/>
    <n v="17"/>
    <x v="0"/>
    <s v="20"/>
  </r>
  <r>
    <s v="2016-05-31"/>
    <s v="2016-06-04"/>
    <s v="2016-06-13"/>
    <s v="2016-06-13"/>
    <n v="4"/>
    <n v="13"/>
    <s v="ŁÓDŹ"/>
    <s v="DDU"/>
    <x v="2"/>
    <n v="1"/>
    <s v="AIR"/>
    <s v="TRUCK"/>
    <s v="WARSZAWA"/>
    <s v="1"/>
    <s v="42575/2015/7"/>
    <n v="54"/>
    <s v="AW16"/>
    <s v="PADMA SATEL ARAB"/>
    <s v="AIR"/>
    <n v="1"/>
    <m/>
    <n v="1025"/>
    <n v="0"/>
    <n v="0"/>
    <n v="0"/>
    <x v="3"/>
    <n v="15572"/>
    <m/>
    <x v="1"/>
    <n v="0"/>
    <n v="0"/>
    <x v="2"/>
    <s v="LCL"/>
  </r>
  <r>
    <s v="2016-05-31"/>
    <s v="2016-06-14"/>
    <s v="2016-06-16"/>
    <s v="2016-06-16"/>
    <n v="14"/>
    <n v="16"/>
    <s v="ŁÓDŹ"/>
    <s v="DDU"/>
    <x v="4"/>
    <n v="1"/>
    <s v="LCL"/>
    <s v="RAILWAY"/>
    <s v="MAŁASZEWICZE"/>
    <s v="1"/>
    <s v="275/2016/7"/>
    <n v="54"/>
    <s v="AW16"/>
    <s v="SUMEC TEXTILE"/>
    <s v="LCL"/>
    <m/>
    <n v="1"/>
    <n v="361"/>
    <n v="0"/>
    <n v="0"/>
    <n v="0"/>
    <x v="3"/>
    <n v="3690"/>
    <n v="12.96"/>
    <x v="0"/>
    <n v="9"/>
    <n v="4"/>
    <x v="2"/>
    <s v="LCL"/>
  </r>
  <r>
    <s v="2016-05-31"/>
    <s v="2016-07-01"/>
    <s v="2016-07-05"/>
    <s v="2016-07-05"/>
    <n v="31"/>
    <n v="35"/>
    <s v="NINGBO"/>
    <s v="FOB"/>
    <x v="0"/>
    <n v="0"/>
    <s v="MRKU0676724"/>
    <s v="TRUCK"/>
    <s v="GDAŃSK"/>
    <s v="1"/>
    <s v="577/2016/9"/>
    <n v="54"/>
    <s v="AW16"/>
    <s v="NINGBO MIAORUI"/>
    <s v="FCL"/>
    <m/>
    <n v="1"/>
    <n v="1457"/>
    <n v="0"/>
    <n v="1"/>
    <n v="0"/>
    <x v="2"/>
    <n v="23637"/>
    <n v="45.37"/>
    <x v="0"/>
    <n v="32"/>
    <n v="14"/>
    <x v="0"/>
    <s v="LCL"/>
  </r>
  <r>
    <s v="2016-05-31"/>
    <s v="2016-07-01"/>
    <s v="2016-07-05"/>
    <s v="2016-07-05"/>
    <n v="31"/>
    <n v="35"/>
    <s v="NINGBO"/>
    <s v="FOB"/>
    <x v="0"/>
    <n v="0"/>
    <s v="MSKU0603885,MSKU9216568,YMLU3138511"/>
    <s v="TRUCK"/>
    <s v="GDAŃSK"/>
    <s v="1"/>
    <s v="7800/2016/1"/>
    <n v="51"/>
    <s v="AW16"/>
    <s v="VICAN FOOTWEAR"/>
    <s v="FCL"/>
    <m/>
    <n v="1"/>
    <n v="2458"/>
    <n v="1"/>
    <n v="0"/>
    <n v="2"/>
    <x v="1"/>
    <n v="19740"/>
    <n v="149.27000000000001"/>
    <x v="0"/>
    <n v="104"/>
    <n v="45"/>
    <x v="5"/>
    <s v="40"/>
  </r>
  <r>
    <m/>
    <m/>
    <m/>
    <m/>
    <m/>
    <m/>
    <m/>
    <m/>
    <x v="0"/>
    <m/>
    <m/>
    <m/>
    <m/>
    <m/>
    <m/>
    <m/>
    <m/>
    <m/>
    <s v="FCL"/>
    <m/>
    <n v="1"/>
    <m/>
    <m/>
    <m/>
    <m/>
    <x v="3"/>
    <m/>
    <m/>
    <x v="0"/>
    <n v="0"/>
    <n v="0"/>
    <x v="5"/>
    <m/>
  </r>
  <r>
    <s v="2016-05-31"/>
    <s v="2016-07-01"/>
    <s v="2016-07-06"/>
    <s v="2016-07-06"/>
    <n v="31"/>
    <n v="36"/>
    <s v="NINGBO"/>
    <s v="FOB"/>
    <x v="0"/>
    <n v="0"/>
    <s v="MSKU3905997"/>
    <s v="TRUCK"/>
    <s v="GDAŃSK"/>
    <s v="1"/>
    <s v="8068/2016/5"/>
    <n v="51"/>
    <s v="AW16"/>
    <s v="BOK CO., LTD."/>
    <s v="FCL"/>
    <m/>
    <n v="1"/>
    <n v="667"/>
    <n v="1"/>
    <n v="0"/>
    <n v="0"/>
    <x v="1"/>
    <n v="5316"/>
    <n v="26.2"/>
    <x v="0"/>
    <n v="18"/>
    <n v="8"/>
    <x v="1"/>
    <s v="LCL"/>
  </r>
  <r>
    <s v="2016-05-31"/>
    <s v="2016-07-01"/>
    <s v="2016-07-06"/>
    <s v="2016-07-06"/>
    <n v="31"/>
    <n v="36"/>
    <s v="NINGBO"/>
    <s v="FOB"/>
    <x v="0"/>
    <n v="0"/>
    <s v="TGHU1658586"/>
    <s v="TRUCK"/>
    <s v="GDAŃSK"/>
    <s v="1"/>
    <s v="9345/2016/2"/>
    <n v="51"/>
    <s v="AW16"/>
    <s v="XIAMEN OCEAN IMP."/>
    <s v="FCL"/>
    <m/>
    <n v="1"/>
    <n v="587"/>
    <n v="1"/>
    <n v="0"/>
    <n v="0"/>
    <x v="1"/>
    <n v="3920"/>
    <n v="29.42"/>
    <x v="0"/>
    <n v="21"/>
    <n v="9"/>
    <x v="1"/>
    <s v="LCL"/>
  </r>
  <r>
    <s v="2016-05-31"/>
    <s v="2016-07-06"/>
    <s v="2016-07-15"/>
    <s v="2016-07-15"/>
    <n v="36"/>
    <n v="45"/>
    <s v="NINGBO"/>
    <s v="FOB"/>
    <x v="0"/>
    <n v="1"/>
    <s v="LCL"/>
    <s v="TRUCK"/>
    <s v="GDAŃSK"/>
    <s v="1"/>
    <s v="5669/2016/1"/>
    <n v="52"/>
    <s v="AW16"/>
    <s v="NINGBO HAITIAN"/>
    <s v="LCL"/>
    <m/>
    <n v="1"/>
    <n v="57"/>
    <n v="0"/>
    <n v="0"/>
    <n v="0"/>
    <x v="3"/>
    <n v="19596"/>
    <n v="4.0999999999999996"/>
    <x v="0"/>
    <n v="3"/>
    <n v="1"/>
    <x v="2"/>
    <s v="LCL"/>
  </r>
  <r>
    <s v="2016-06-01"/>
    <s v="2016-06-07"/>
    <s v="2016-06-10"/>
    <s v="2016-06-10"/>
    <n v="6"/>
    <n v="9"/>
    <s v="ŁÓDŹ"/>
    <s v="DDU"/>
    <x v="2"/>
    <n v="1"/>
    <s v="AIR"/>
    <s v="TRUCK"/>
    <s v="WARSZAWA"/>
    <s v="1"/>
    <s v="278/2016/8"/>
    <n v="54"/>
    <s v="AW16"/>
    <s v="XIAMEN KINGLAND"/>
    <s v="AIR"/>
    <n v="1"/>
    <m/>
    <n v="653"/>
    <n v="0"/>
    <n v="0"/>
    <n v="0"/>
    <x v="3"/>
    <n v="9431"/>
    <m/>
    <x v="0"/>
    <n v="0"/>
    <n v="0"/>
    <x v="2"/>
    <s v="LCL"/>
  </r>
  <r>
    <s v="2016-06-01"/>
    <s v="2016-07-07"/>
    <s v="2016-07-15"/>
    <s v="2016-07-15"/>
    <n v="36"/>
    <n v="44"/>
    <s v="CHITTAGONG"/>
    <s v="FOB"/>
    <x v="0"/>
    <n v="1"/>
    <s v="MRKU2716430"/>
    <s v="RAILWAY"/>
    <s v="GDAŃSK"/>
    <s v="1"/>
    <s v="1019/2016/8"/>
    <n v="54"/>
    <s v="AW16"/>
    <s v="TEX FASHION GLOBAL (AGENT)"/>
    <s v="CONSOLIDATION"/>
    <m/>
    <n v="1"/>
    <n v="297"/>
    <n v="0"/>
    <n v="0"/>
    <n v="1"/>
    <x v="0"/>
    <n v="3003"/>
    <n v="5.94"/>
    <x v="1"/>
    <n v="4"/>
    <n v="2"/>
    <x v="2"/>
    <s v="LCL"/>
  </r>
  <r>
    <s v="2016-06-01"/>
    <s v="2016-07-07"/>
    <s v="2016-07-15"/>
    <s v="2016-07-15"/>
    <n v="36"/>
    <n v="44"/>
    <s v="CHITTAGONG"/>
    <s v="FOB"/>
    <x v="0"/>
    <n v="1"/>
    <m/>
    <s v="RAILWAY"/>
    <s v="GDAŃSK"/>
    <s v="1"/>
    <s v="1019/2016/9"/>
    <n v="54"/>
    <s v="AW16"/>
    <s v="TEX FASHION GLOBAL (AGENT)"/>
    <s v="CONSOLIDATION"/>
    <m/>
    <n v="1"/>
    <n v="333"/>
    <m/>
    <m/>
    <m/>
    <x v="3"/>
    <n v="5479"/>
    <n v="5.42"/>
    <x v="1"/>
    <n v="4"/>
    <n v="2"/>
    <x v="2"/>
    <s v="LCL"/>
  </r>
  <r>
    <s v="2016-06-01"/>
    <s v="2016-07-07"/>
    <s v="2016-07-15"/>
    <s v="2016-07-15"/>
    <n v="36"/>
    <n v="44"/>
    <s v="CHITTAGONG"/>
    <s v="FOB"/>
    <x v="0"/>
    <n v="1"/>
    <m/>
    <s v="RAILWAY"/>
    <s v="GDAŃSK"/>
    <s v="1"/>
    <s v="571/2016/2"/>
    <n v="54"/>
    <s v="AW16"/>
    <s v="FASHIONTEX (AGENT)"/>
    <s v="CONSOLIDATION"/>
    <m/>
    <n v="1"/>
    <n v="674"/>
    <m/>
    <m/>
    <m/>
    <x v="3"/>
    <n v="11786"/>
    <n v="23.71"/>
    <x v="1"/>
    <n v="17"/>
    <n v="7"/>
    <x v="1"/>
    <s v="LCL"/>
  </r>
  <r>
    <s v="2016-06-01"/>
    <s v="2016-07-07"/>
    <s v="2016-07-15"/>
    <s v="2016-07-15"/>
    <n v="36"/>
    <n v="44"/>
    <s v="CHITTAGONG"/>
    <s v="FOB"/>
    <x v="0"/>
    <n v="1"/>
    <m/>
    <s v="RAILWAY"/>
    <s v="GDAŃSK"/>
    <s v="1"/>
    <s v="697/2016/13"/>
    <n v="54"/>
    <s v="AW16"/>
    <s v="TEXZAM INTERNATIONAL (AGENT)"/>
    <s v="CONSOLIDATION"/>
    <m/>
    <n v="1"/>
    <n v="1058"/>
    <m/>
    <m/>
    <m/>
    <x v="3"/>
    <n v="14193"/>
    <n v="34.479999999999997"/>
    <x v="1"/>
    <n v="24"/>
    <n v="10"/>
    <x v="1"/>
    <s v="LCL"/>
  </r>
  <r>
    <s v="2016-06-03"/>
    <s v="2016-07-11"/>
    <s v="2016-07-15"/>
    <s v="2016-07-15"/>
    <n v="38"/>
    <n v="42"/>
    <s v="SHANGHAI"/>
    <s v="FOB"/>
    <x v="0"/>
    <n v="0"/>
    <s v="TGHU4191670"/>
    <s v="RAILWAY"/>
    <s v="GDAŃSK"/>
    <s v="1"/>
    <s v="275/2016/2"/>
    <n v="54"/>
    <s v="AW16"/>
    <s v="SUMEC TEXTILE"/>
    <s v="FCL"/>
    <m/>
    <n v="1"/>
    <n v="856"/>
    <n v="0"/>
    <n v="1"/>
    <n v="0"/>
    <x v="2"/>
    <n v="9585"/>
    <n v="45.9"/>
    <x v="0"/>
    <n v="32"/>
    <n v="14"/>
    <x v="0"/>
    <s v="LCL"/>
  </r>
  <r>
    <s v="2016-06-04"/>
    <s v="2016-07-07"/>
    <s v="2016-07-15"/>
    <s v="2016-07-15"/>
    <n v="33"/>
    <n v="41"/>
    <s v="CHITTAGONG"/>
    <s v="FOB"/>
    <x v="0"/>
    <n v="0"/>
    <s v="MSKU5080318"/>
    <s v="RAILWAY"/>
    <s v="GDAŃSK"/>
    <s v="1"/>
    <s v="43188/2015/13"/>
    <n v="54"/>
    <s v="AW16"/>
    <s v="FASHION WEAR INT'L (AGENT)"/>
    <s v="FCL"/>
    <m/>
    <n v="1"/>
    <n v="792"/>
    <n v="1"/>
    <n v="0"/>
    <n v="0"/>
    <x v="1"/>
    <n v="14475"/>
    <n v="25.2"/>
    <x v="1"/>
    <n v="18"/>
    <n v="8"/>
    <x v="1"/>
    <s v="LCL"/>
  </r>
  <r>
    <s v="2016-06-04"/>
    <s v="2016-07-10"/>
    <s v="2016-07-14"/>
    <s v="2016-07-14"/>
    <n v="36"/>
    <n v="40"/>
    <s v="XIAMEN"/>
    <s v="FOB"/>
    <x v="0"/>
    <n v="0"/>
    <s v="HLXU3334338"/>
    <s v="TRUCK"/>
    <s v="HAMBURG"/>
    <s v="1"/>
    <s v="7533/2016/5"/>
    <n v="54"/>
    <s v="AW16"/>
    <s v="QUANZHOU HONGTU"/>
    <s v="FCL"/>
    <m/>
    <n v="1"/>
    <n v="1620"/>
    <n v="1"/>
    <n v="0"/>
    <n v="0"/>
    <x v="1"/>
    <n v="12038"/>
    <n v="27.75"/>
    <x v="0"/>
    <n v="19"/>
    <n v="8"/>
    <x v="1"/>
    <s v="LCL"/>
  </r>
  <r>
    <s v="2016-06-04"/>
    <s v="2016-07-11"/>
    <s v="2016-07-14"/>
    <s v="2016-07-14"/>
    <n v="37"/>
    <n v="40"/>
    <s v="XIAMEN"/>
    <s v="FOB"/>
    <x v="0"/>
    <n v="0"/>
    <s v="TCLU4790690"/>
    <s v="TRUCK"/>
    <s v="HAMBURG"/>
    <s v="1"/>
    <s v="7533/2016/6"/>
    <n v="54"/>
    <s v="AW16"/>
    <s v="QUANZHOU HONGTU"/>
    <s v="FCL"/>
    <m/>
    <n v="1"/>
    <n v="2654"/>
    <n v="0"/>
    <n v="1"/>
    <n v="0"/>
    <x v="2"/>
    <n v="21299"/>
    <n v="56.39"/>
    <x v="0"/>
    <n v="39"/>
    <n v="17"/>
    <x v="0"/>
    <s v="20"/>
  </r>
  <r>
    <s v="2016-06-04"/>
    <s v="2016-07-11"/>
    <s v="2016-07-15"/>
    <s v="2016-07-15"/>
    <n v="37"/>
    <n v="41"/>
    <s v="SHANGHAI"/>
    <s v="FOB"/>
    <x v="0"/>
    <n v="1"/>
    <s v="LCL"/>
    <s v="TRUCK"/>
    <s v="GDAŃSK"/>
    <s v="1"/>
    <s v="43063/2015/6"/>
    <n v="52"/>
    <s v="AW16"/>
    <s v="SUZHOU QINJIAN I/E"/>
    <s v="LCL"/>
    <m/>
    <n v="1"/>
    <n v="512"/>
    <n v="0"/>
    <n v="0"/>
    <n v="0"/>
    <x v="3"/>
    <n v="7200"/>
    <n v="5.51"/>
    <x v="0"/>
    <n v="4"/>
    <n v="2"/>
    <x v="2"/>
    <s v="LCL"/>
  </r>
  <r>
    <s v="2016-06-06"/>
    <s v="2016-06-14"/>
    <s v="2016-06-24"/>
    <s v="2016-06-24"/>
    <n v="8"/>
    <n v="18"/>
    <s v="ŁÓDŹ"/>
    <s v="DDU"/>
    <x v="4"/>
    <n v="1"/>
    <s v="LCL"/>
    <s v="RAILWAY"/>
    <s v="MAŁASZEWICZE"/>
    <s v="1"/>
    <s v="276/2016/2"/>
    <n v="54"/>
    <s v="AW16"/>
    <s v="XIAMEN JUSTSUN"/>
    <s v="LCL"/>
    <m/>
    <n v="1"/>
    <n v="315"/>
    <n v="0"/>
    <n v="0"/>
    <n v="0"/>
    <x v="3"/>
    <n v="4891"/>
    <n v="5.98"/>
    <x v="0"/>
    <n v="4"/>
    <n v="2"/>
    <x v="2"/>
    <s v="LCL"/>
  </r>
  <r>
    <s v="2016-06-06"/>
    <s v="2016-07-05"/>
    <s v="2016-07-12"/>
    <s v="2016-07-12"/>
    <n v="29"/>
    <n v="36"/>
    <s v="NHAVA SHEVA"/>
    <s v="FOB"/>
    <x v="0"/>
    <n v="0"/>
    <s v="GLDU3200488"/>
    <s v="RAILWAY"/>
    <s v="GDYNIA"/>
    <s v="1"/>
    <s v="688/2016/5"/>
    <n v="54"/>
    <s v="AW16"/>
    <s v="SANGOTRA FASHIONS"/>
    <s v="FCL"/>
    <m/>
    <n v="1"/>
    <n v="935"/>
    <n v="1"/>
    <n v="0"/>
    <n v="0"/>
    <x v="1"/>
    <n v="19580"/>
    <n v="29.78"/>
    <x v="2"/>
    <n v="21"/>
    <n v="9"/>
    <x v="1"/>
    <s v="LCL"/>
  </r>
  <r>
    <s v="2016-06-06"/>
    <s v="2016-07-07"/>
    <s v="2016-07-14"/>
    <s v="2016-07-14"/>
    <n v="31"/>
    <n v="38"/>
    <s v="NINGBO"/>
    <s v="FOB"/>
    <x v="0"/>
    <n v="0"/>
    <s v="TGHU069200"/>
    <s v="RAILWAY"/>
    <s v="GDAŃSK"/>
    <s v="1"/>
    <s v="7559/2016/4"/>
    <n v="51"/>
    <s v="AW16"/>
    <s v="ZHEJIANG YUHONG"/>
    <s v="FCL"/>
    <m/>
    <n v="1"/>
    <n v="377"/>
    <n v="1"/>
    <n v="0"/>
    <n v="0"/>
    <x v="1"/>
    <n v="5400"/>
    <n v="25.54"/>
    <x v="0"/>
    <n v="18"/>
    <n v="8"/>
    <x v="1"/>
    <s v="LCL"/>
  </r>
  <r>
    <s v="2016-06-06"/>
    <s v="2016-07-11"/>
    <s v="2016-07-15"/>
    <s v="2016-07-15"/>
    <n v="35"/>
    <n v="39"/>
    <s v="NINGBO"/>
    <s v="FOB"/>
    <x v="0"/>
    <n v="1"/>
    <s v="LCL"/>
    <s v="TRUCK"/>
    <s v="GDAŃSK"/>
    <s v="1"/>
    <s v="928/2016/2"/>
    <n v="54"/>
    <s v="AW16"/>
    <s v="NINGBO HEYU INT."/>
    <s v="LCL"/>
    <m/>
    <n v="1"/>
    <n v="33"/>
    <n v="0"/>
    <n v="0"/>
    <n v="0"/>
    <x v="3"/>
    <n v="1102"/>
    <n v="1.1299999999999999"/>
    <x v="0"/>
    <n v="1"/>
    <n v="0"/>
    <x v="2"/>
    <s v="LCL"/>
  </r>
  <r>
    <s v="2016-06-07"/>
    <s v="2016-06-09"/>
    <s v="2016-06-14"/>
    <s v="2016-06-14"/>
    <n v="2"/>
    <n v="7"/>
    <s v="ŁÓDŹ"/>
    <s v="DDU"/>
    <x v="2"/>
    <n v="1"/>
    <s v="AIR"/>
    <s v="TRUCK"/>
    <s v="WARSZAWA"/>
    <s v="1"/>
    <s v="43188/2015/7"/>
    <n v="54"/>
    <s v="AW16"/>
    <s v="FASHION WEAR INT'L (AGENT)"/>
    <s v="AIR"/>
    <n v="1"/>
    <m/>
    <n v="996"/>
    <n v="0"/>
    <n v="0"/>
    <n v="0"/>
    <x v="3"/>
    <n v="24696"/>
    <n v="14.78"/>
    <x v="1"/>
    <n v="10"/>
    <n v="4"/>
    <x v="2"/>
    <s v="LCL"/>
  </r>
  <r>
    <s v="2016-06-07"/>
    <s v="2016-07-22"/>
    <s v="2016-07-27"/>
    <s v="2016-07-27"/>
    <n v="45"/>
    <n v="50"/>
    <s v="XIAMEN"/>
    <s v="FOB"/>
    <x v="0"/>
    <n v="0"/>
    <s v="MSKU6391037,MVIU0009282"/>
    <s v="RAILWAY"/>
    <s v="GDAŃSK"/>
    <s v="1"/>
    <s v="7800/2016/2"/>
    <n v="51"/>
    <s v="AW16"/>
    <s v="VICAN FOOTWEAR"/>
    <s v="FCL"/>
    <m/>
    <n v="1"/>
    <n v="2339"/>
    <n v="0"/>
    <n v="1"/>
    <n v="1"/>
    <x v="2"/>
    <n v="24180"/>
    <n v="106.08"/>
    <x v="0"/>
    <n v="74"/>
    <n v="32"/>
    <x v="5"/>
    <s v="40"/>
  </r>
  <r>
    <m/>
    <m/>
    <m/>
    <m/>
    <m/>
    <m/>
    <m/>
    <m/>
    <x v="1"/>
    <m/>
    <m/>
    <m/>
    <m/>
    <m/>
    <m/>
    <m/>
    <m/>
    <m/>
    <m/>
    <m/>
    <m/>
    <m/>
    <m/>
    <m/>
    <m/>
    <x v="3"/>
    <m/>
    <m/>
    <x v="0"/>
    <m/>
    <m/>
    <x v="6"/>
    <m/>
  </r>
  <r>
    <s v="2016-06-08"/>
    <s v="2016-06-22"/>
    <s v="2016-06-30"/>
    <s v="2016-06-30"/>
    <n v="14"/>
    <n v="22"/>
    <s v="ŁÓDŹ"/>
    <s v="DDU"/>
    <x v="5"/>
    <n v="1"/>
    <s v="AIR"/>
    <s v="TRUCK"/>
    <s v="WARSZAWA"/>
    <s v="1"/>
    <s v="43185/2015/8"/>
    <n v="54"/>
    <s v="AW16"/>
    <s v="ASROTEX"/>
    <s v="AIR"/>
    <n v="1"/>
    <m/>
    <n v="1084"/>
    <n v="0"/>
    <n v="0"/>
    <n v="0"/>
    <x v="3"/>
    <n v="22260"/>
    <n v="38.47"/>
    <x v="1"/>
    <n v="27"/>
    <n v="12"/>
    <x v="1"/>
    <s v="LCL"/>
  </r>
  <r>
    <s v="2016-06-08"/>
    <s v="2016-06-22"/>
    <s v="2016-06-30"/>
    <s v="2016-06-30"/>
    <n v="14"/>
    <n v="22"/>
    <s v="ŁÓDŹ"/>
    <s v="DDU"/>
    <x v="5"/>
    <n v="1"/>
    <s v="AIR"/>
    <s v="TRUCK"/>
    <s v="WARSZAWA"/>
    <s v="1"/>
    <s v="43185/2015/9"/>
    <n v="54"/>
    <s v="AW16"/>
    <s v="ASROTEX"/>
    <s v="AIR"/>
    <n v="1"/>
    <m/>
    <n v="1110"/>
    <n v="0"/>
    <n v="0"/>
    <n v="0"/>
    <x v="3"/>
    <n v="26036"/>
    <n v="22.5"/>
    <x v="1"/>
    <n v="16"/>
    <n v="7"/>
    <x v="1"/>
    <s v="LCL"/>
  </r>
  <r>
    <s v="2016-06-08"/>
    <s v="2016-07-07"/>
    <s v="2016-07-13"/>
    <s v="2016-07-13"/>
    <n v="29"/>
    <n v="35"/>
    <s v="SHENZHEN"/>
    <s v="FOB"/>
    <x v="0"/>
    <n v="0"/>
    <s v="MRKU5290924"/>
    <s v="RAILWAY"/>
    <s v="GDAŃSK"/>
    <s v="1"/>
    <s v="7536/2016/2"/>
    <n v="51"/>
    <s v="AW16"/>
    <s v="YONGXINGLONG CHILDRE"/>
    <s v="FCL"/>
    <m/>
    <n v="1"/>
    <n v="765"/>
    <n v="0"/>
    <n v="0"/>
    <n v="1"/>
    <x v="0"/>
    <n v="10000"/>
    <n v="54.39"/>
    <x v="0"/>
    <n v="38"/>
    <n v="16"/>
    <x v="0"/>
    <s v="20"/>
  </r>
  <r>
    <s v="2016-06-08"/>
    <s v="2016-07-07"/>
    <s v="2016-07-13"/>
    <s v="2016-07-13"/>
    <n v="29"/>
    <n v="35"/>
    <s v="YANTIAN"/>
    <s v="FOB"/>
    <x v="0"/>
    <n v="0"/>
    <s v="MRKU0943190,SCMU4008551"/>
    <s v="RAILWAY"/>
    <s v="GDAŃSK"/>
    <s v="1"/>
    <s v="8298/2016/3"/>
    <n v="51"/>
    <s v="AW16"/>
    <s v="EASTERN CHARM LIMITD"/>
    <s v="FCL"/>
    <m/>
    <n v="1"/>
    <n v="1128"/>
    <n v="0"/>
    <n v="2"/>
    <n v="0"/>
    <x v="3"/>
    <n v="12380"/>
    <n v="84.4"/>
    <x v="0"/>
    <n v="59"/>
    <n v="25"/>
    <x v="3"/>
    <s v="20"/>
  </r>
  <r>
    <s v="2016-06-08"/>
    <s v="2016-07-07"/>
    <s v="2016-07-14"/>
    <s v="2016-07-14"/>
    <n v="29"/>
    <n v="36"/>
    <s v="SHENZHEN"/>
    <s v="FOB"/>
    <x v="0"/>
    <n v="0"/>
    <s v="PONU1466637"/>
    <s v="RAILWAY"/>
    <s v="GDAŃSK"/>
    <s v="1"/>
    <s v="7769/2016/3"/>
    <n v="51"/>
    <s v="AW16"/>
    <s v="BEEKO"/>
    <s v="FCL"/>
    <m/>
    <n v="1"/>
    <n v="706"/>
    <n v="0"/>
    <n v="1"/>
    <n v="0"/>
    <x v="2"/>
    <n v="7399"/>
    <n v="49.37"/>
    <x v="0"/>
    <n v="35"/>
    <n v="15"/>
    <x v="0"/>
    <s v="20"/>
  </r>
  <r>
    <s v="2016-06-11"/>
    <s v="2016-06-24"/>
    <s v="2016-07-05"/>
    <s v="2016-07-05"/>
    <n v="13"/>
    <n v="24"/>
    <s v="ŁÓDŹ"/>
    <s v="DDU"/>
    <x v="4"/>
    <n v="0"/>
    <s v="CLHU8728627"/>
    <s v="RAILWAY"/>
    <s v="MAŁASZEWICZE"/>
    <s v="1"/>
    <s v="61735/AW16/3"/>
    <n v="52"/>
    <s v="AW16"/>
    <s v="QUANZHOU CEREALS O&amp;F"/>
    <s v="FCL"/>
    <m/>
    <n v="1"/>
    <n v="2497"/>
    <n v="0"/>
    <n v="1"/>
    <n v="0"/>
    <x v="2"/>
    <n v="43829"/>
    <n v="51.05"/>
    <x v="0"/>
    <n v="36"/>
    <n v="15"/>
    <x v="0"/>
    <s v="20"/>
  </r>
  <r>
    <s v="2016-06-11"/>
    <s v="2016-07-16"/>
    <s v="2016-07-22"/>
    <s v="2016-07-22"/>
    <n v="35"/>
    <n v="41"/>
    <s v="SHANGHAI"/>
    <s v="FOB"/>
    <x v="0"/>
    <n v="1"/>
    <s v="LCL"/>
    <s v="TRUCK"/>
    <s v="GDAŃSK"/>
    <s v="1"/>
    <s v="8496/2016/1"/>
    <n v="52"/>
    <s v="AW16"/>
    <s v="ZHANGJIAGANG ORCA"/>
    <s v="LCL"/>
    <m/>
    <n v="1"/>
    <n v="58"/>
    <n v="0"/>
    <n v="0"/>
    <n v="0"/>
    <x v="3"/>
    <n v="14400"/>
    <n v="3.2"/>
    <x v="0"/>
    <n v="2"/>
    <n v="1"/>
    <x v="2"/>
    <s v="LCL"/>
  </r>
  <r>
    <s v="2016-06-13"/>
    <s v="2016-06-15"/>
    <s v="2016-06-20"/>
    <s v="2016-06-20"/>
    <n v="2"/>
    <n v="7"/>
    <s v="ŁÓDŹ"/>
    <s v="DDU"/>
    <x v="2"/>
    <n v="1"/>
    <s v="AIR"/>
    <s v="TRUCK"/>
    <s v="FRANKFURT"/>
    <s v="1"/>
    <s v="43189/2015/7"/>
    <n v="54"/>
    <s v="AW16"/>
    <s v="SAILOR MOON CLOTHING LTD (AGENT)"/>
    <s v="AIR"/>
    <n v="1"/>
    <m/>
    <n v="575"/>
    <n v="0"/>
    <n v="0"/>
    <n v="0"/>
    <x v="3"/>
    <n v="8625"/>
    <n v="16.559999999999999"/>
    <x v="1"/>
    <n v="12"/>
    <n v="5"/>
    <x v="2"/>
    <s v="LCL"/>
  </r>
  <r>
    <s v="2016-06-13"/>
    <s v="2016-06-15"/>
    <s v="2016-06-20"/>
    <s v="2016-06-20"/>
    <n v="2"/>
    <n v="7"/>
    <s v="ŁÓDŹ"/>
    <s v="DDU"/>
    <x v="2"/>
    <n v="1"/>
    <s v="AIR"/>
    <s v="TRUCK"/>
    <s v="FRANKFURT"/>
    <s v="1"/>
    <s v="572/2016/1"/>
    <n v="52"/>
    <s v="AW16"/>
    <s v="TRANSFIGURE CLOTHING (AGENT)"/>
    <s v="AIR"/>
    <n v="1"/>
    <m/>
    <n v="233"/>
    <n v="0"/>
    <n v="0"/>
    <n v="0"/>
    <x v="3"/>
    <n v="2240"/>
    <n v="1.66"/>
    <x v="1"/>
    <n v="1"/>
    <n v="0"/>
    <x v="2"/>
    <s v="LCL"/>
  </r>
  <r>
    <s v="2016-06-13"/>
    <s v="2016-06-16"/>
    <s v="2016-06-22"/>
    <s v="2016-06-22"/>
    <n v="3"/>
    <n v="9"/>
    <s v="ŁÓDŹ"/>
    <s v="DDU"/>
    <x v="2"/>
    <n v="1"/>
    <s v="AIR"/>
    <s v="TRUCK"/>
    <s v="FRANKFURT"/>
    <s v="1"/>
    <s v="569/2016/5"/>
    <n v="54"/>
    <s v="AW16"/>
    <s v="SANTEX INC"/>
    <s v="AIR"/>
    <n v="1"/>
    <m/>
    <n v="688"/>
    <n v="0"/>
    <n v="0"/>
    <n v="0"/>
    <x v="3"/>
    <n v="12852"/>
    <n v="9.6"/>
    <x v="2"/>
    <n v="7"/>
    <n v="3"/>
    <x v="2"/>
    <s v="LCL"/>
  </r>
  <r>
    <s v="2016-06-13"/>
    <s v="2016-07-19"/>
    <s v="2016-07-22"/>
    <s v="2016-07-22"/>
    <n v="36"/>
    <n v="39"/>
    <s v="CHITTAGONG"/>
    <s v="FOB"/>
    <x v="0"/>
    <n v="1"/>
    <s v="HLXU8225601"/>
    <s v="TRUCK"/>
    <s v="GDYNIA"/>
    <s v="1"/>
    <s v="1019/2016/10"/>
    <n v="54"/>
    <s v="AW16"/>
    <s v="TEX FASHION GLOBAL (AGENT)"/>
    <s v="CONSOLIDATION"/>
    <m/>
    <n v="1"/>
    <n v="331"/>
    <n v="0"/>
    <n v="0"/>
    <n v="1"/>
    <x v="0"/>
    <n v="6634"/>
    <n v="9.5299999999999994"/>
    <x v="1"/>
    <n v="7"/>
    <n v="3"/>
    <x v="2"/>
    <s v="LCL"/>
  </r>
  <r>
    <s v="2016-06-13"/>
    <s v="2016-07-19"/>
    <s v="2016-07-22"/>
    <s v="2016-07-22"/>
    <n v="36"/>
    <n v="39"/>
    <s v="CHITTAGONG"/>
    <s v="FOB"/>
    <x v="0"/>
    <n v="1"/>
    <m/>
    <s v="TRUCK"/>
    <s v="GDYNIA"/>
    <s v="1"/>
    <s v="1019/2016/2"/>
    <n v="54"/>
    <s v="AW16"/>
    <s v="TEX FASHION GLOBAL (AGENT)"/>
    <s v="CONSOLIDATION"/>
    <m/>
    <n v="1"/>
    <n v="575"/>
    <m/>
    <m/>
    <m/>
    <x v="3"/>
    <n v="7440"/>
    <n v="16.03"/>
    <x v="1"/>
    <n v="11"/>
    <n v="5"/>
    <x v="2"/>
    <s v="LCL"/>
  </r>
  <r>
    <s v="2016-06-13"/>
    <s v="2016-07-19"/>
    <s v="2016-07-22"/>
    <s v="2016-07-22"/>
    <n v="36"/>
    <n v="39"/>
    <s v="CHITTAGONG"/>
    <s v="FOB"/>
    <x v="0"/>
    <n v="1"/>
    <m/>
    <s v="TRUCK"/>
    <s v="GDYNIA"/>
    <s v="1"/>
    <s v="1019/2016/7"/>
    <n v="54"/>
    <s v="AW16"/>
    <s v="TEX FASHION GLOBAL (AGENT)"/>
    <s v="CONSOLIDATION"/>
    <m/>
    <n v="1"/>
    <n v="409"/>
    <m/>
    <m/>
    <m/>
    <x v="3"/>
    <n v="6127"/>
    <n v="9.98"/>
    <x v="1"/>
    <n v="7"/>
    <n v="3"/>
    <x v="2"/>
    <s v="LCL"/>
  </r>
  <r>
    <s v="2016-06-13"/>
    <s v="2016-07-19"/>
    <s v="2016-07-22"/>
    <s v="2016-07-22"/>
    <n v="36"/>
    <n v="39"/>
    <s v="CHITTAGONG"/>
    <s v="FOB"/>
    <x v="0"/>
    <n v="1"/>
    <m/>
    <s v="TRUCK"/>
    <s v="GDYNIA"/>
    <s v="1"/>
    <s v="43188/2015/12"/>
    <n v="54"/>
    <s v="AW16"/>
    <s v="FASHION WEAR INT'L (AGENT)"/>
    <s v="CONSOLIDATION"/>
    <m/>
    <n v="1"/>
    <n v="1177"/>
    <m/>
    <m/>
    <m/>
    <x v="3"/>
    <n v="19591"/>
    <n v="31.65"/>
    <x v="1"/>
    <n v="22"/>
    <n v="9"/>
    <x v="1"/>
    <s v="LCL"/>
  </r>
  <r>
    <s v="2016-06-17"/>
    <s v="2016-07-25"/>
    <s v="2016-07-29"/>
    <s v="2016-07-29"/>
    <n v="38"/>
    <n v="42"/>
    <s v="SHANGHAI"/>
    <s v="FOB"/>
    <x v="0"/>
    <n v="0"/>
    <s v="DRYU4006669,FSCU9542064,GATU4371821,HLXU6257868,TCLU4776897,TGHU8578630,TRLU6589580"/>
    <s v="TRUCK"/>
    <s v="GDAŃSK"/>
    <s v="1"/>
    <s v="281/2016/2"/>
    <n v="54"/>
    <s v="AW16"/>
    <s v="ZHEJIANG AMP-KINGHON"/>
    <s v="FCL"/>
    <m/>
    <n v="1"/>
    <n v="4214"/>
    <n v="0"/>
    <n v="4"/>
    <n v="3"/>
    <x v="3"/>
    <n v="48298"/>
    <n v="414"/>
    <x v="0"/>
    <n v="290"/>
    <n v="124"/>
    <x v="3"/>
    <s v="40 HC"/>
  </r>
  <r>
    <m/>
    <m/>
    <m/>
    <m/>
    <m/>
    <m/>
    <m/>
    <m/>
    <x v="0"/>
    <m/>
    <m/>
    <m/>
    <m/>
    <m/>
    <m/>
    <m/>
    <m/>
    <m/>
    <s v="FCL"/>
    <m/>
    <n v="1"/>
    <m/>
    <m/>
    <m/>
    <m/>
    <x v="3"/>
    <m/>
    <m/>
    <x v="0"/>
    <n v="0"/>
    <n v="0"/>
    <x v="3"/>
    <n v="40"/>
  </r>
  <r>
    <m/>
    <m/>
    <m/>
    <m/>
    <m/>
    <m/>
    <m/>
    <m/>
    <x v="1"/>
    <m/>
    <m/>
    <m/>
    <m/>
    <m/>
    <m/>
    <m/>
    <m/>
    <m/>
    <m/>
    <m/>
    <m/>
    <m/>
    <m/>
    <m/>
    <m/>
    <x v="3"/>
    <m/>
    <m/>
    <x v="0"/>
    <m/>
    <m/>
    <x v="3"/>
    <m/>
  </r>
  <r>
    <m/>
    <m/>
    <m/>
    <m/>
    <m/>
    <m/>
    <m/>
    <m/>
    <x v="0"/>
    <m/>
    <m/>
    <m/>
    <m/>
    <m/>
    <m/>
    <m/>
    <m/>
    <m/>
    <s v="FCL"/>
    <m/>
    <n v="1"/>
    <m/>
    <m/>
    <m/>
    <m/>
    <x v="3"/>
    <m/>
    <m/>
    <x v="0"/>
    <n v="0"/>
    <n v="0"/>
    <x v="3"/>
    <m/>
  </r>
  <r>
    <s v="2016-06-17"/>
    <s v="2016-07-25"/>
    <s v="2016-08-01"/>
    <s v="2016-08-01"/>
    <n v="38"/>
    <n v="45"/>
    <s v="SHANGHAI"/>
    <s v="FOB"/>
    <x v="0"/>
    <n v="0"/>
    <s v="DFSU2696015"/>
    <s v="RAILWAY"/>
    <s v="GDAŃSK"/>
    <s v="1"/>
    <s v="275/2016/9"/>
    <n v="54"/>
    <s v="AW16"/>
    <s v="SUMEC TEXTILE"/>
    <s v="FCL"/>
    <m/>
    <n v="1"/>
    <n v="332"/>
    <n v="1"/>
    <n v="0"/>
    <n v="0"/>
    <x v="1"/>
    <n v="3280"/>
    <n v="26.9"/>
    <x v="0"/>
    <n v="19"/>
    <n v="8"/>
    <x v="1"/>
    <s v="LCL"/>
  </r>
  <r>
    <s v="2016-06-17"/>
    <s v="2016-07-25"/>
    <s v="2016-08-01"/>
    <s v="2016-08-01"/>
    <n v="38"/>
    <n v="45"/>
    <s v="SHANGHAI"/>
    <s v="FOB"/>
    <x v="0"/>
    <n v="0"/>
    <s v="FSCU4722490,TTNU5948650"/>
    <s v="RAILWAY"/>
    <s v="GDAŃSK"/>
    <s v="1"/>
    <s v="8343/2016/2"/>
    <n v="51"/>
    <s v="AW16"/>
    <s v="ANHUI TECHNOLOGY I/E"/>
    <s v="FCL"/>
    <m/>
    <n v="1"/>
    <n v="2713"/>
    <n v="0"/>
    <n v="2"/>
    <n v="0"/>
    <x v="3"/>
    <n v="42410"/>
    <n v="101.24"/>
    <x v="0"/>
    <n v="71"/>
    <n v="30"/>
    <x v="5"/>
    <s v="40"/>
  </r>
  <r>
    <m/>
    <m/>
    <m/>
    <m/>
    <m/>
    <m/>
    <m/>
    <m/>
    <x v="1"/>
    <m/>
    <m/>
    <m/>
    <m/>
    <m/>
    <m/>
    <m/>
    <m/>
    <m/>
    <m/>
    <m/>
    <m/>
    <m/>
    <m/>
    <m/>
    <m/>
    <x v="3"/>
    <m/>
    <m/>
    <x v="0"/>
    <m/>
    <m/>
    <x v="6"/>
    <m/>
  </r>
  <r>
    <s v="2016-06-17"/>
    <s v="2016-07-25"/>
    <s v="2016-08-01"/>
    <s v="2016-08-01"/>
    <n v="38"/>
    <n v="45"/>
    <s v="SHANGHAI"/>
    <s v="FOB"/>
    <x v="0"/>
    <n v="1"/>
    <s v="HLXU1122962"/>
    <s v="RAILWAY"/>
    <s v="GDAŃSK"/>
    <s v="1"/>
    <s v="3676/2016/1"/>
    <n v="52"/>
    <s v="AW16"/>
    <s v="EUMETEX COMPANY"/>
    <s v="CONSOLIDATION"/>
    <m/>
    <n v="1"/>
    <n v="266"/>
    <n v="1"/>
    <n v="0"/>
    <n v="0"/>
    <x v="1"/>
    <n v="2028"/>
    <n v="6.77"/>
    <x v="0"/>
    <n v="5"/>
    <n v="2"/>
    <x v="2"/>
    <s v="LCL"/>
  </r>
  <r>
    <s v="2016-06-17"/>
    <s v="2016-07-25"/>
    <s v="2016-08-01"/>
    <s v="2016-08-01"/>
    <n v="38"/>
    <n v="45"/>
    <s v="SHANGHAI"/>
    <s v="FOB"/>
    <x v="0"/>
    <n v="1"/>
    <m/>
    <s v="RAILWAY"/>
    <s v="GDAŃSK"/>
    <s v="1"/>
    <s v="5375/2016/1"/>
    <n v="52"/>
    <s v="AW16"/>
    <s v="TONGLU NINGHANG"/>
    <s v="CONSOLIDATION"/>
    <m/>
    <n v="1"/>
    <n v="525"/>
    <m/>
    <m/>
    <m/>
    <x v="3"/>
    <n v="7179"/>
    <n v="9.2899999999999991"/>
    <x v="0"/>
    <n v="7"/>
    <n v="3"/>
    <x v="2"/>
    <s v="LCL"/>
  </r>
  <r>
    <s v="2016-06-17"/>
    <s v="2016-07-25"/>
    <s v="2016-08-01"/>
    <s v="2016-08-01"/>
    <n v="38"/>
    <n v="45"/>
    <s v="SHANGHAI"/>
    <s v="FOB"/>
    <x v="0"/>
    <n v="1"/>
    <m/>
    <s v="RAILWAY"/>
    <s v="GDAŃSK"/>
    <s v="1"/>
    <s v="5878/2016/2"/>
    <n v="52"/>
    <s v="AW16"/>
    <s v="SHANGHAI QUEENSHOW"/>
    <s v="CONSOLIDATION"/>
    <m/>
    <n v="1"/>
    <n v="47"/>
    <m/>
    <m/>
    <m/>
    <x v="3"/>
    <n v="1850"/>
    <n v="2.38"/>
    <x v="0"/>
    <n v="2"/>
    <n v="1"/>
    <x v="2"/>
    <s v="LCL"/>
  </r>
  <r>
    <s v="2016-06-18"/>
    <s v="2016-07-25"/>
    <s v="2016-08-01"/>
    <s v="2016-08-01"/>
    <n v="37"/>
    <n v="44"/>
    <s v="NINGBO"/>
    <s v="FOB"/>
    <x v="0"/>
    <n v="0"/>
    <s v="BSIU4068650"/>
    <s v="RAILWAY"/>
    <s v="GDAŃSK"/>
    <s v="1"/>
    <s v="3520/2016/1"/>
    <n v="54"/>
    <s v="AW16"/>
    <s v="NINGBO YINZHOU VANDK"/>
    <s v="FCL"/>
    <m/>
    <n v="1"/>
    <n v="1462"/>
    <n v="0"/>
    <n v="1"/>
    <n v="0"/>
    <x v="2"/>
    <n v="19178"/>
    <n v="41.64"/>
    <x v="0"/>
    <n v="29"/>
    <n v="12"/>
    <x v="0"/>
    <s v="LCL"/>
  </r>
  <r>
    <s v="2016-06-19"/>
    <s v="2016-06-23"/>
    <s v="2016-07-01"/>
    <s v="2016-07-01"/>
    <n v="4"/>
    <n v="12"/>
    <s v="ŁÓDŹ"/>
    <s v="DDU"/>
    <x v="2"/>
    <n v="1"/>
    <s v="AIR"/>
    <s v="TRUCK"/>
    <s v="WARSZAWA"/>
    <s v="1"/>
    <s v="43186/2015/5"/>
    <n v="54"/>
    <s v="AW16"/>
    <s v="AZAD INT'L CLOTHING"/>
    <s v="AIR"/>
    <n v="1"/>
    <m/>
    <n v="1054"/>
    <n v="0"/>
    <n v="0"/>
    <n v="0"/>
    <x v="3"/>
    <n v="18571"/>
    <m/>
    <x v="6"/>
    <n v="0"/>
    <n v="0"/>
    <x v="2"/>
    <s v="LCL"/>
  </r>
  <r>
    <s v="2016-06-19"/>
    <s v="2016-06-23"/>
    <s v="2016-07-13"/>
    <s v="2016-07-13"/>
    <n v="4"/>
    <n v="24"/>
    <s v="ŁÓDŹ"/>
    <s v="DDU"/>
    <x v="2"/>
    <n v="1"/>
    <s v="AIR"/>
    <s v="TRUCK"/>
    <s v="WARSZAWA"/>
    <s v="1"/>
    <s v="42566/2015/4"/>
    <n v="54"/>
    <s v="AW16"/>
    <s v="REDWAN TEX&amp;APPARELS"/>
    <s v="AIR"/>
    <n v="1"/>
    <m/>
    <n v="646"/>
    <n v="0"/>
    <n v="0"/>
    <n v="0"/>
    <x v="3"/>
    <n v="11605"/>
    <n v="17.690000000000001"/>
    <x v="1"/>
    <n v="12"/>
    <n v="5"/>
    <x v="2"/>
    <s v="LCL"/>
  </r>
  <r>
    <s v="2016-06-19"/>
    <s v="2016-06-23"/>
    <s v="2016-08-01"/>
    <s v="2016-08-01"/>
    <n v="4"/>
    <n v="43"/>
    <s v="ŁÓDŹ"/>
    <s v="DDU"/>
    <x v="2"/>
    <n v="1"/>
    <s v="AIR"/>
    <s v="TRUCK"/>
    <s v="WARSZAWA"/>
    <s v="1"/>
    <s v="42566/2015/5"/>
    <n v="54"/>
    <s v="AW16"/>
    <s v="REDWAN TEX&amp;APPARELS"/>
    <s v="AIR"/>
    <n v="1"/>
    <m/>
    <n v="319"/>
    <n v="0"/>
    <n v="0"/>
    <n v="0"/>
    <x v="3"/>
    <n v="6650"/>
    <n v="12.34"/>
    <x v="1"/>
    <n v="9"/>
    <n v="4"/>
    <x v="2"/>
    <s v="LCL"/>
  </r>
  <r>
    <s v="2016-06-19"/>
    <s v="2016-06-27"/>
    <s v="2016-06-30"/>
    <s v="2016-06-30"/>
    <n v="8"/>
    <n v="11"/>
    <s v="ŁÓDŹ"/>
    <s v="DDU"/>
    <x v="2"/>
    <n v="1"/>
    <s v="AIR"/>
    <s v="TRUCK"/>
    <s v="WARSZAWA"/>
    <s v="1"/>
    <s v="20214/2015/5"/>
    <n v="54"/>
    <s v="SS16"/>
    <s v="LICHEE APPAREL (AGENT)"/>
    <s v="AIR"/>
    <n v="1"/>
    <m/>
    <n v="294"/>
    <n v="0"/>
    <n v="0"/>
    <n v="0"/>
    <x v="3"/>
    <n v="6020"/>
    <m/>
    <x v="2"/>
    <n v="0"/>
    <n v="0"/>
    <x v="2"/>
    <s v="LCL"/>
  </r>
  <r>
    <s v="2016-06-19"/>
    <s v="2016-06-27"/>
    <s v="2016-06-30"/>
    <s v="2016-06-30"/>
    <n v="8"/>
    <n v="11"/>
    <s v="ŁÓDŹ"/>
    <s v="DDU"/>
    <x v="2"/>
    <n v="1"/>
    <s v="AIR"/>
    <s v="TRUCK"/>
    <s v="WARSZAWA"/>
    <s v="1"/>
    <s v="716/2016/8"/>
    <n v="54"/>
    <s v="AW16"/>
    <s v="LICHEE APPAREL (AGENT)"/>
    <s v="AIR"/>
    <n v="1"/>
    <m/>
    <n v="579"/>
    <n v="0"/>
    <n v="0"/>
    <n v="0"/>
    <x v="3"/>
    <n v="11902"/>
    <m/>
    <x v="2"/>
    <n v="0"/>
    <n v="0"/>
    <x v="2"/>
    <s v="LCL"/>
  </r>
  <r>
    <s v="2016-06-19"/>
    <s v="2016-07-26"/>
    <s v="2016-08-01"/>
    <s v="2016-08-01"/>
    <n v="37"/>
    <n v="43"/>
    <s v="CHITTAGONG"/>
    <s v="FOB"/>
    <x v="0"/>
    <n v="0"/>
    <s v="DRYU4001060"/>
    <s v="RAILWAY"/>
    <s v="GDYNIA"/>
    <s v="1"/>
    <s v="574/2016/21"/>
    <n v="54"/>
    <s v="AW16"/>
    <s v="TRANSFIGURE CLOTHING (AGENT)"/>
    <s v="FCL"/>
    <m/>
    <n v="1"/>
    <n v="3004"/>
    <n v="0"/>
    <n v="1"/>
    <n v="0"/>
    <x v="2"/>
    <n v="59376"/>
    <n v="47.75"/>
    <x v="1"/>
    <n v="33"/>
    <n v="14"/>
    <x v="0"/>
    <s v="LCL"/>
  </r>
  <r>
    <s v="2016-06-20"/>
    <s v="2016-06-23"/>
    <s v="2016-07-01"/>
    <s v="2016-07-01"/>
    <n v="3"/>
    <n v="11"/>
    <s v="ŁÓDŹ"/>
    <s v="DDU"/>
    <x v="2"/>
    <n v="1"/>
    <s v="AIR"/>
    <s v="TRUCK"/>
    <s v="WARSZAWA"/>
    <s v="1"/>
    <s v="42575/2015/9"/>
    <n v="54"/>
    <s v="AW16"/>
    <s v="PADMA SATEL ARAB"/>
    <s v="AIR"/>
    <n v="1"/>
    <m/>
    <n v="431"/>
    <n v="0"/>
    <n v="0"/>
    <n v="0"/>
    <x v="3"/>
    <n v="5001"/>
    <n v="14.6"/>
    <x v="1"/>
    <n v="10"/>
    <n v="4"/>
    <x v="2"/>
    <s v="LCL"/>
  </r>
  <r>
    <s v="2016-06-20"/>
    <s v="2016-07-19"/>
    <s v="2016-07-25"/>
    <s v="2016-07-25"/>
    <n v="29"/>
    <n v="35"/>
    <s v="TUTICORIN"/>
    <s v="FOB"/>
    <x v="0"/>
    <n v="1"/>
    <s v="HLXU3113846"/>
    <s v="TRUCK"/>
    <s v="HAMBURG"/>
    <s v="1"/>
    <s v="43190/2015/9"/>
    <n v="54"/>
    <s v="AW16"/>
    <s v="BLOOM CLOTHING CO. (AGENT)"/>
    <s v="CONSOLIDATION"/>
    <m/>
    <n v="1"/>
    <n v="299"/>
    <n v="1"/>
    <n v="0"/>
    <n v="0"/>
    <x v="1"/>
    <n v="6368"/>
    <n v="3.18"/>
    <x v="2"/>
    <n v="2"/>
    <n v="1"/>
    <x v="2"/>
    <s v="LCL"/>
  </r>
  <r>
    <s v="2016-06-20"/>
    <s v="2016-07-19"/>
    <s v="2016-07-25"/>
    <s v="2016-07-25"/>
    <n v="29"/>
    <n v="35"/>
    <s v="TUTICORIN"/>
    <s v="FOB"/>
    <x v="0"/>
    <n v="1"/>
    <m/>
    <s v="TRUCK"/>
    <s v="HAMBURG"/>
    <s v="1"/>
    <s v="716/2016/9"/>
    <n v="54"/>
    <s v="AW16"/>
    <s v="LICHEE APPAREL (AGENT)"/>
    <s v="CONSOLIDATION"/>
    <m/>
    <n v="1"/>
    <n v="1367"/>
    <m/>
    <m/>
    <m/>
    <x v="3"/>
    <n v="25772"/>
    <n v="27.26"/>
    <x v="2"/>
    <n v="19"/>
    <n v="8"/>
    <x v="1"/>
    <s v="LCL"/>
  </r>
  <r>
    <s v="2016-06-20"/>
    <s v="2016-07-22"/>
    <s v="2016-07-27"/>
    <s v="2016-07-27"/>
    <n v="32"/>
    <n v="37"/>
    <s v="NINGBO"/>
    <s v="FOB"/>
    <x v="0"/>
    <n v="0"/>
    <s v="MRKU3926024,MSKU0078262,MSKU1285758"/>
    <s v="TRUCK"/>
    <s v="GDAŃSK"/>
    <s v="1"/>
    <s v="577/2016/12"/>
    <n v="54"/>
    <s v="AW16"/>
    <s v="NINGBO MIAORUI"/>
    <s v="FCL"/>
    <m/>
    <n v="1"/>
    <n v="3357"/>
    <n v="0"/>
    <n v="0"/>
    <n v="3"/>
    <x v="3"/>
    <n v="60711"/>
    <n v="195.65"/>
    <x v="0"/>
    <n v="137"/>
    <n v="59"/>
    <x v="4"/>
    <n v="40"/>
  </r>
  <r>
    <m/>
    <m/>
    <m/>
    <m/>
    <m/>
    <m/>
    <m/>
    <m/>
    <x v="0"/>
    <m/>
    <m/>
    <m/>
    <m/>
    <m/>
    <m/>
    <m/>
    <m/>
    <m/>
    <s v="FCL"/>
    <m/>
    <n v="1"/>
    <m/>
    <m/>
    <m/>
    <m/>
    <x v="3"/>
    <m/>
    <m/>
    <x v="0"/>
    <n v="0"/>
    <n v="0"/>
    <x v="3"/>
    <m/>
  </r>
  <r>
    <s v="2016-06-20"/>
    <s v="2016-07-22"/>
    <s v="2016-07-28"/>
    <s v="2016-07-28"/>
    <n v="32"/>
    <n v="38"/>
    <s v="NINGBO"/>
    <s v="FOB"/>
    <x v="0"/>
    <n v="0"/>
    <s v="BMOU4160797,MRKU4423426,MSKU1694180,MSKU8216624"/>
    <s v="TRUCK"/>
    <s v="GDAŃSK"/>
    <s v="1"/>
    <s v="577/2016/11"/>
    <n v="54"/>
    <s v="AW16"/>
    <s v="NINGBO MIAORUI"/>
    <s v="FCL"/>
    <m/>
    <n v="1"/>
    <n v="5861"/>
    <n v="0"/>
    <n v="0"/>
    <n v="4"/>
    <x v="3"/>
    <n v="112832"/>
    <n v="258"/>
    <x v="0"/>
    <n v="181"/>
    <n v="77"/>
    <x v="3"/>
    <n v="40"/>
  </r>
  <r>
    <m/>
    <m/>
    <m/>
    <m/>
    <m/>
    <m/>
    <m/>
    <m/>
    <x v="0"/>
    <m/>
    <m/>
    <m/>
    <m/>
    <m/>
    <m/>
    <m/>
    <m/>
    <m/>
    <s v="FCL"/>
    <m/>
    <n v="1"/>
    <m/>
    <m/>
    <m/>
    <m/>
    <x v="3"/>
    <m/>
    <m/>
    <x v="0"/>
    <n v="0"/>
    <n v="0"/>
    <x v="3"/>
    <n v="20"/>
  </r>
  <r>
    <m/>
    <m/>
    <m/>
    <m/>
    <m/>
    <m/>
    <m/>
    <m/>
    <x v="0"/>
    <m/>
    <m/>
    <m/>
    <m/>
    <m/>
    <m/>
    <m/>
    <m/>
    <m/>
    <s v="FCL"/>
    <m/>
    <n v="1"/>
    <m/>
    <m/>
    <m/>
    <m/>
    <x v="3"/>
    <m/>
    <m/>
    <x v="0"/>
    <n v="0"/>
    <n v="0"/>
    <x v="5"/>
    <m/>
  </r>
  <r>
    <s v="2016-06-20"/>
    <s v="2016-07-22"/>
    <s v="2016-07-29"/>
    <s v="2016-07-29"/>
    <n v="32"/>
    <n v="39"/>
    <s v="NINGBO"/>
    <s v="FOB"/>
    <x v="0"/>
    <n v="0"/>
    <s v="BSIU9015610,MRKU3629177,MSKU1113882,TCKU9641705"/>
    <s v="TRUCK"/>
    <s v="GDAŃSK"/>
    <s v="1"/>
    <s v="61863/AW16/2"/>
    <n v="54"/>
    <s v="AW16"/>
    <s v="NINGBO JAGOO TRADING"/>
    <s v="FCL"/>
    <m/>
    <n v="1"/>
    <n v="4380"/>
    <n v="0"/>
    <n v="4"/>
    <n v="0"/>
    <x v="3"/>
    <n v="55386"/>
    <n v="225.78"/>
    <x v="0"/>
    <n v="158"/>
    <n v="68"/>
    <x v="3"/>
    <n v="40"/>
  </r>
  <r>
    <m/>
    <m/>
    <m/>
    <m/>
    <m/>
    <m/>
    <m/>
    <m/>
    <x v="0"/>
    <m/>
    <m/>
    <m/>
    <m/>
    <m/>
    <m/>
    <m/>
    <m/>
    <m/>
    <s v="FCL"/>
    <m/>
    <n v="1"/>
    <m/>
    <m/>
    <m/>
    <m/>
    <x v="3"/>
    <m/>
    <m/>
    <x v="0"/>
    <n v="0"/>
    <n v="0"/>
    <x v="3"/>
    <m/>
  </r>
  <r>
    <m/>
    <m/>
    <m/>
    <m/>
    <m/>
    <m/>
    <m/>
    <m/>
    <x v="1"/>
    <m/>
    <m/>
    <m/>
    <m/>
    <m/>
    <m/>
    <m/>
    <m/>
    <m/>
    <m/>
    <m/>
    <m/>
    <m/>
    <m/>
    <m/>
    <m/>
    <x v="3"/>
    <m/>
    <m/>
    <x v="0"/>
    <m/>
    <m/>
    <x v="2"/>
    <m/>
  </r>
  <r>
    <s v="2016-06-21"/>
    <s v="2016-06-26"/>
    <s v="2016-08-01"/>
    <s v="2016-08-01"/>
    <n v="5"/>
    <n v="41"/>
    <s v="ŁÓDŹ"/>
    <s v="DDU"/>
    <x v="2"/>
    <n v="1"/>
    <s v="AIR"/>
    <s v="TRUCK"/>
    <s v="WARSZAWA"/>
    <s v="1"/>
    <s v="42566/2015/2"/>
    <n v="54"/>
    <s v="AW16"/>
    <s v="REDWAN TEX&amp;APPARELS"/>
    <s v="AIR"/>
    <n v="1"/>
    <m/>
    <n v="293"/>
    <n v="0"/>
    <n v="0"/>
    <n v="0"/>
    <x v="3"/>
    <n v="4724"/>
    <m/>
    <x v="1"/>
    <n v="0"/>
    <n v="0"/>
    <x v="2"/>
    <s v="LCL"/>
  </r>
  <r>
    <s v="2016-06-21"/>
    <s v="2016-06-28"/>
    <s v="2016-07-05"/>
    <s v="2016-07-05"/>
    <n v="7"/>
    <n v="14"/>
    <s v="ŁÓDŹ"/>
    <s v="DDU"/>
    <x v="2"/>
    <n v="1"/>
    <s v="AIR"/>
    <s v="TRUCK"/>
    <s v="WARSZAWA"/>
    <s v="1"/>
    <s v="278/2016/2"/>
    <n v="54"/>
    <s v="AW16"/>
    <s v="XIAMEN KINGLAND"/>
    <s v="AIR"/>
    <n v="1"/>
    <m/>
    <n v="364"/>
    <n v="0"/>
    <n v="0"/>
    <n v="0"/>
    <x v="3"/>
    <n v="4294"/>
    <m/>
    <x v="0"/>
    <n v="0"/>
    <n v="0"/>
    <x v="2"/>
    <s v="LCL"/>
  </r>
  <r>
    <s v="2016-06-21"/>
    <s v="2016-08-17"/>
    <s v="2016-08-29"/>
    <s v="2016-08-29"/>
    <n v="57"/>
    <n v="69"/>
    <s v="CHITTAGONG"/>
    <s v="FOB"/>
    <x v="0"/>
    <n v="1"/>
    <s v="PONU1889670"/>
    <s v="RAILWAY"/>
    <s v="KOPER"/>
    <s v="1"/>
    <s v="43188/2015/14"/>
    <n v="54"/>
    <s v="AW16"/>
    <s v="FASHION WEAR INT'L (AGENT)"/>
    <s v="CONSOLIDATION"/>
    <m/>
    <n v="1"/>
    <n v="400"/>
    <n v="0"/>
    <n v="1"/>
    <n v="0"/>
    <x v="2"/>
    <n v="8346"/>
    <n v="12.71"/>
    <x v="1"/>
    <n v="9"/>
    <n v="4"/>
    <x v="2"/>
    <s v="LCL"/>
  </r>
  <r>
    <s v="2016-06-21"/>
    <s v="2016-08-17"/>
    <s v="2016-08-29"/>
    <s v="2016-08-29"/>
    <n v="57"/>
    <n v="69"/>
    <s v="CHITTAGONG"/>
    <s v="FOB"/>
    <x v="0"/>
    <n v="1"/>
    <m/>
    <s v="RAILWAY"/>
    <s v="KOPER"/>
    <s v="1"/>
    <s v="574/2016/19"/>
    <n v="54"/>
    <s v="AW16"/>
    <s v="TRANSFIGURE CLOTHING (AGENT)"/>
    <s v="CONSOLIDATION"/>
    <m/>
    <n v="1"/>
    <n v="520"/>
    <m/>
    <m/>
    <m/>
    <x v="3"/>
    <n v="9635"/>
    <n v="9.35"/>
    <x v="1"/>
    <n v="7"/>
    <n v="3"/>
    <x v="2"/>
    <s v="LCL"/>
  </r>
  <r>
    <s v="2016-06-21"/>
    <s v="2016-08-17"/>
    <s v="2016-08-29"/>
    <s v="2016-08-29"/>
    <n v="57"/>
    <n v="69"/>
    <s v="CHITTAGONG"/>
    <s v="FOB"/>
    <x v="0"/>
    <n v="1"/>
    <m/>
    <s v="RAILWAY"/>
    <s v="KOPER"/>
    <s v="1"/>
    <s v="574/2016/20"/>
    <n v="54"/>
    <s v="AW16"/>
    <s v="TRANSFIGURE CLOTHING (AGENT)"/>
    <s v="CONSOLIDATION"/>
    <m/>
    <n v="1"/>
    <n v="845"/>
    <m/>
    <m/>
    <m/>
    <x v="3"/>
    <n v="14946"/>
    <n v="7.52"/>
    <x v="1"/>
    <n v="5"/>
    <n v="2"/>
    <x v="2"/>
    <s v="LCL"/>
  </r>
  <r>
    <s v="2016-06-21"/>
    <s v="2016-08-17"/>
    <s v="2016-08-29"/>
    <s v="2016-08-29"/>
    <n v="57"/>
    <n v="69"/>
    <s v="CHITTAGONG"/>
    <s v="FOB"/>
    <x v="0"/>
    <n v="1"/>
    <m/>
    <s v="RAILWAY"/>
    <s v="KOPER"/>
    <s v="1"/>
    <s v="702/2016/1"/>
    <n v="52"/>
    <s v="AW16"/>
    <s v="TEXZAM INTERNATIONAL (AGENT)"/>
    <s v="CONSOLIDATION"/>
    <m/>
    <n v="1"/>
    <n v="1801"/>
    <m/>
    <m/>
    <m/>
    <x v="3"/>
    <n v="27800"/>
    <n v="14.98"/>
    <x v="1"/>
    <n v="10"/>
    <n v="4"/>
    <x v="2"/>
    <s v="LCL"/>
  </r>
  <r>
    <s v="2016-06-22"/>
    <s v="2016-06-24"/>
    <s v="2016-06-28"/>
    <s v="2016-06-28"/>
    <n v="2"/>
    <n v="6"/>
    <s v="ŁÓDŹ"/>
    <s v="DDU"/>
    <x v="2"/>
    <n v="1"/>
    <s v="AIR"/>
    <s v="TRUCK"/>
    <s v="FRANKFURT"/>
    <s v="1"/>
    <s v="921/2016/1"/>
    <n v="54"/>
    <s v="AW16"/>
    <s v="RVEE"/>
    <s v="AIR"/>
    <n v="1"/>
    <m/>
    <n v="309"/>
    <n v="0"/>
    <n v="0"/>
    <n v="0"/>
    <x v="3"/>
    <n v="9201"/>
    <n v="5.96"/>
    <x v="2"/>
    <n v="4"/>
    <n v="2"/>
    <x v="2"/>
    <s v="LCL"/>
  </r>
  <r>
    <s v="2016-06-22"/>
    <s v="2016-07-22"/>
    <s v="2016-07-28"/>
    <s v="2016-07-28"/>
    <n v="30"/>
    <n v="36"/>
    <s v="YANTIAN"/>
    <s v="FOB"/>
    <x v="0"/>
    <n v="0"/>
    <s v="MSKU6983015"/>
    <s v="TRUCK"/>
    <s v="GDAŃSK"/>
    <s v="1"/>
    <s v="7665/2016/2"/>
    <n v="51"/>
    <s v="AW16"/>
    <s v="EUROSHINE COMPANY"/>
    <s v="FCL"/>
    <m/>
    <n v="1"/>
    <n v="978"/>
    <n v="0"/>
    <n v="1"/>
    <n v="0"/>
    <x v="2"/>
    <n v="13075"/>
    <n v="31.57"/>
    <x v="0"/>
    <n v="22"/>
    <n v="9"/>
    <x v="1"/>
    <s v="LCL"/>
  </r>
  <r>
    <s v="2016-06-22"/>
    <s v="2016-07-22"/>
    <s v="2016-07-29"/>
    <s v="2016-07-29"/>
    <n v="30"/>
    <n v="37"/>
    <s v="YANTIAN"/>
    <s v="FOB"/>
    <x v="0"/>
    <n v="1"/>
    <s v="LCL"/>
    <s v="RAILWAY"/>
    <s v="GDAŃSK"/>
    <s v="1"/>
    <s v="8298/2016/4"/>
    <n v="51"/>
    <s v="AW16"/>
    <s v="EASTERN CHARM LIMITD"/>
    <s v="LCL"/>
    <m/>
    <n v="1"/>
    <n v="185"/>
    <n v="0"/>
    <n v="0"/>
    <n v="0"/>
    <x v="3"/>
    <n v="1950"/>
    <n v="11.93"/>
    <x v="0"/>
    <n v="8"/>
    <n v="4"/>
    <x v="2"/>
    <s v="LCL"/>
  </r>
  <r>
    <s v="2016-06-22"/>
    <s v="2016-07-24"/>
    <s v="2016-07-27"/>
    <s v="2016-07-27"/>
    <n v="32"/>
    <n v="35"/>
    <s v="TUTICORIN"/>
    <s v="FOB"/>
    <x v="0"/>
    <n v="0"/>
    <s v="HLXU3417427"/>
    <s v="TRUCK"/>
    <s v="HAMBURG"/>
    <s v="1"/>
    <s v="43190/2015/10"/>
    <n v="54"/>
    <s v="AW16"/>
    <s v="BLOOM CLOTHING CO. (AGENT)"/>
    <s v="FCL"/>
    <m/>
    <n v="1"/>
    <n v="588"/>
    <n v="1"/>
    <n v="0"/>
    <n v="0"/>
    <x v="1"/>
    <n v="9639"/>
    <n v="16.079999999999998"/>
    <x v="2"/>
    <n v="11"/>
    <n v="5"/>
    <x v="2"/>
    <s v="LCL"/>
  </r>
  <r>
    <s v="2016-06-22"/>
    <s v="2016-07-28"/>
    <s v="2016-08-02"/>
    <s v="2016-08-02"/>
    <n v="36"/>
    <n v="41"/>
    <s v="TUTICORIN"/>
    <s v="FOB"/>
    <x v="0"/>
    <n v="0"/>
    <s v="POCU0402188"/>
    <s v="RAILWAY"/>
    <s v="GDAŃSK"/>
    <s v="1"/>
    <s v="43190/2015/3"/>
    <n v="54"/>
    <s v="AW16"/>
    <s v="BLOOM CLOTHING CO. (AGENT)"/>
    <s v="FCL"/>
    <m/>
    <n v="1"/>
    <n v="1075"/>
    <n v="1"/>
    <n v="0"/>
    <n v="0"/>
    <x v="1"/>
    <n v="21100"/>
    <n v="14.07"/>
    <x v="2"/>
    <n v="10"/>
    <n v="4"/>
    <x v="2"/>
    <s v="LCL"/>
  </r>
  <r>
    <s v="2016-06-22"/>
    <s v="2016-08-02"/>
    <s v="2016-08-05"/>
    <s v="2016-08-05"/>
    <n v="41"/>
    <n v="44"/>
    <s v="CHITTAGONG"/>
    <s v="FOB"/>
    <x v="0"/>
    <n v="1"/>
    <s v="HLXU6513574"/>
    <s v="TRUCK"/>
    <s v="GDYNIA"/>
    <s v="1"/>
    <s v="43189/2015/8"/>
    <n v="54"/>
    <s v="AW16"/>
    <s v="SAILOR MOON CLOTHING LTD (AGENT)"/>
    <s v="CONSOLIDATION"/>
    <m/>
    <n v="1"/>
    <n v="1207"/>
    <n v="0"/>
    <n v="0"/>
    <n v="1"/>
    <x v="0"/>
    <n v="17384"/>
    <n v="34.770000000000003"/>
    <x v="1"/>
    <n v="24"/>
    <n v="10"/>
    <x v="1"/>
    <s v="LCL"/>
  </r>
  <r>
    <s v="2016-06-22"/>
    <s v="2016-08-02"/>
    <s v="2016-08-05"/>
    <s v="2016-08-05"/>
    <n v="41"/>
    <n v="44"/>
    <s v="CHITTAGONG"/>
    <s v="FOB"/>
    <x v="0"/>
    <n v="1"/>
    <m/>
    <s v="TRUCK"/>
    <s v="GDYNIA"/>
    <s v="1"/>
    <s v="574/2016/22"/>
    <n v="54"/>
    <s v="AW16"/>
    <s v="TRANSFIGURE CLOTHING (AGENT)"/>
    <s v="CONSOLIDATION"/>
    <m/>
    <n v="1"/>
    <n v="2558"/>
    <m/>
    <m/>
    <m/>
    <x v="3"/>
    <n v="50941"/>
    <n v="34.85"/>
    <x v="1"/>
    <n v="24"/>
    <n v="10"/>
    <x v="1"/>
    <s v="LCL"/>
  </r>
  <r>
    <s v="2016-06-23"/>
    <s v="2016-06-26"/>
    <s v="2016-07-12"/>
    <s v="2016-07-12"/>
    <n v="3"/>
    <n v="19"/>
    <s v="ŁÓDŹ"/>
    <s v="DDU"/>
    <x v="2"/>
    <n v="1"/>
    <s v="AIR"/>
    <s v="TRUCK"/>
    <s v="WARSZAWA"/>
    <s v="1"/>
    <s v="43187/2015/6"/>
    <n v="54"/>
    <s v="AW16"/>
    <s v="DAZ INTERNATIONAL (AGENT)"/>
    <s v="AIR"/>
    <n v="1"/>
    <m/>
    <n v="789"/>
    <n v="0"/>
    <n v="0"/>
    <n v="0"/>
    <x v="3"/>
    <n v="18249"/>
    <m/>
    <x v="1"/>
    <n v="0"/>
    <n v="0"/>
    <x v="2"/>
    <s v="LCL"/>
  </r>
  <r>
    <s v="2016-06-23"/>
    <s v="2016-06-26"/>
    <s v="2016-07-12"/>
    <s v="2016-07-12"/>
    <n v="3"/>
    <n v="19"/>
    <s v="ŁÓDŹ"/>
    <s v="DDU"/>
    <x v="2"/>
    <n v="1"/>
    <s v="AIR"/>
    <s v="TRUCK"/>
    <s v="WARSZAWA"/>
    <s v="1"/>
    <s v="697/2016/14"/>
    <n v="54"/>
    <s v="AW16"/>
    <s v="TEXZAM INTERNATIONAL (AGENT)"/>
    <s v="AIR"/>
    <n v="1"/>
    <m/>
    <n v="311"/>
    <n v="0"/>
    <n v="0"/>
    <n v="0"/>
    <x v="3"/>
    <n v="3080"/>
    <m/>
    <x v="1"/>
    <n v="0"/>
    <n v="0"/>
    <x v="2"/>
    <s v="LCL"/>
  </r>
  <r>
    <s v="2016-06-23"/>
    <s v="2016-07-30"/>
    <s v="2016-08-10"/>
    <s v="2016-08-10"/>
    <n v="37"/>
    <n v="48"/>
    <s v="CHITTAGONG"/>
    <s v="FOB"/>
    <x v="0"/>
    <n v="0"/>
    <s v="MRKU7973874"/>
    <s v="RAILWAY"/>
    <s v="GDAŃSK"/>
    <s v="1"/>
    <s v="697/2016/2"/>
    <n v="54"/>
    <s v="AW16"/>
    <s v="TEXZAM INTERNATIONAL (AGENT)"/>
    <s v="FCL"/>
    <m/>
    <n v="1"/>
    <n v="552"/>
    <n v="1"/>
    <n v="0"/>
    <n v="0"/>
    <x v="1"/>
    <n v="9777"/>
    <n v="23.39"/>
    <x v="1"/>
    <n v="16"/>
    <n v="7"/>
    <x v="1"/>
    <s v="LCL"/>
  </r>
  <r>
    <s v="2016-06-23"/>
    <s v="2016-07-30"/>
    <s v="2016-08-17"/>
    <s v="2016-08-17"/>
    <n v="37"/>
    <n v="55"/>
    <s v="CHITTAGONG"/>
    <s v="FOB"/>
    <x v="0"/>
    <n v="1"/>
    <s v="PONU7930236"/>
    <s v="RAILWAY"/>
    <s v="GDAŃSK"/>
    <s v="1"/>
    <s v="1019/2016/11"/>
    <n v="54"/>
    <s v="AW16"/>
    <s v="TEX FASHION GLOBAL (AGENT)"/>
    <s v="CONSOLIDATION"/>
    <m/>
    <n v="1"/>
    <n v="378"/>
    <n v="0"/>
    <n v="0"/>
    <n v="1"/>
    <x v="0"/>
    <n v="5855"/>
    <n v="15.76"/>
    <x v="1"/>
    <n v="11"/>
    <n v="5"/>
    <x v="2"/>
    <s v="LCL"/>
  </r>
  <r>
    <s v="2016-06-23"/>
    <s v="2016-07-30"/>
    <s v="2016-08-17"/>
    <s v="2016-08-17"/>
    <n v="37"/>
    <n v="55"/>
    <s v="CHITTAGONG"/>
    <s v="FOB"/>
    <x v="0"/>
    <n v="1"/>
    <m/>
    <s v="RAILWAY"/>
    <s v="GDAŃSK"/>
    <s v="1"/>
    <s v="568/2016/15"/>
    <n v="54"/>
    <s v="AW16"/>
    <s v="FAIR TRADE INT'L (AGENT)"/>
    <s v="CONSOLIDATION"/>
    <m/>
    <n v="1"/>
    <n v="2027"/>
    <m/>
    <m/>
    <m/>
    <x v="3"/>
    <n v="40938"/>
    <n v="33.51"/>
    <x v="1"/>
    <n v="23"/>
    <n v="10"/>
    <x v="1"/>
    <s v="LCL"/>
  </r>
  <r>
    <s v="2016-06-23"/>
    <s v="2016-07-30"/>
    <s v="2016-08-17"/>
    <s v="2016-08-17"/>
    <n v="37"/>
    <n v="55"/>
    <s v="CHITTAGONG"/>
    <s v="FOB"/>
    <x v="0"/>
    <n v="1"/>
    <m/>
    <s v="RAILWAY"/>
    <s v="GDAŃSK"/>
    <s v="1"/>
    <s v="571/2016/3"/>
    <n v="54"/>
    <s v="AW16"/>
    <s v="FASHIONTEX (AGENT)"/>
    <s v="CONSOLIDATION"/>
    <m/>
    <n v="1"/>
    <n v="994"/>
    <m/>
    <m/>
    <m/>
    <x v="3"/>
    <n v="15125"/>
    <n v="20.73"/>
    <x v="1"/>
    <n v="15"/>
    <n v="6"/>
    <x v="1"/>
    <s v="LCL"/>
  </r>
  <r>
    <s v="2016-06-24"/>
    <s v="2016-08-03"/>
    <s v="2016-08-08"/>
    <s v="2016-08-08"/>
    <n v="40"/>
    <n v="45"/>
    <s v="SHANGHAI"/>
    <s v="FOB"/>
    <x v="0"/>
    <n v="0"/>
    <s v="FSCU8940119,SEGU5768156,SEGU5768670"/>
    <s v="RAILWAY"/>
    <s v="GDAŃSK"/>
    <s v="1"/>
    <s v="43063/2015/3"/>
    <n v="52"/>
    <s v="AW16"/>
    <s v="SUZHOU QINJIAN I/E"/>
    <s v="FCL"/>
    <m/>
    <n v="1"/>
    <n v="11325"/>
    <n v="0"/>
    <n v="0"/>
    <n v="3"/>
    <x v="3"/>
    <n v="166098"/>
    <n v="174.15"/>
    <x v="0"/>
    <n v="122"/>
    <n v="52"/>
    <x v="3"/>
    <n v="40"/>
  </r>
  <r>
    <m/>
    <m/>
    <m/>
    <m/>
    <m/>
    <m/>
    <m/>
    <m/>
    <x v="0"/>
    <m/>
    <m/>
    <m/>
    <m/>
    <m/>
    <m/>
    <m/>
    <m/>
    <m/>
    <s v="FCL"/>
    <m/>
    <n v="1"/>
    <m/>
    <m/>
    <m/>
    <m/>
    <x v="3"/>
    <m/>
    <m/>
    <x v="0"/>
    <n v="0"/>
    <n v="0"/>
    <x v="3"/>
    <m/>
  </r>
  <r>
    <s v="2016-06-24"/>
    <s v="2016-08-03"/>
    <s v="2016-08-09"/>
    <s v="2016-08-09"/>
    <n v="40"/>
    <n v="46"/>
    <s v="SHANGHAI"/>
    <s v="FOB"/>
    <x v="0"/>
    <n v="0"/>
    <s v="CAIU8078100,DFSU7492523,FSCU8905864,FSCU8911086,FSCU8912950,HLXU5128948,HLXU5285588,HLXU8116350,SEGU5769867,TGHU4818482"/>
    <s v="RAILWAY"/>
    <s v="GDAŃSK"/>
    <s v="1"/>
    <s v="275/2016/3"/>
    <n v="54"/>
    <s v="AW16"/>
    <s v="SUMEC TEXTILE"/>
    <s v="FCL"/>
    <m/>
    <n v="1"/>
    <n v="6227"/>
    <n v="0"/>
    <n v="3"/>
    <n v="7"/>
    <x v="3"/>
    <n v="62883"/>
    <n v="586.37"/>
    <x v="0"/>
    <n v="410"/>
    <n v="176"/>
    <x v="3"/>
    <s v="40HC"/>
  </r>
  <r>
    <m/>
    <m/>
    <m/>
    <m/>
    <m/>
    <m/>
    <m/>
    <m/>
    <x v="0"/>
    <m/>
    <m/>
    <m/>
    <m/>
    <m/>
    <m/>
    <m/>
    <m/>
    <m/>
    <s v="FCL"/>
    <m/>
    <n v="1"/>
    <m/>
    <m/>
    <m/>
    <m/>
    <x v="3"/>
    <m/>
    <m/>
    <x v="0"/>
    <n v="0"/>
    <n v="0"/>
    <x v="3"/>
    <s v="40HC"/>
  </r>
  <r>
    <m/>
    <m/>
    <m/>
    <m/>
    <m/>
    <m/>
    <m/>
    <m/>
    <x v="0"/>
    <m/>
    <m/>
    <m/>
    <m/>
    <m/>
    <m/>
    <m/>
    <m/>
    <m/>
    <s v="FCL"/>
    <m/>
    <n v="1"/>
    <m/>
    <m/>
    <m/>
    <m/>
    <x v="3"/>
    <m/>
    <m/>
    <x v="0"/>
    <n v="0"/>
    <n v="0"/>
    <x v="3"/>
    <n v="40"/>
  </r>
  <r>
    <m/>
    <m/>
    <m/>
    <m/>
    <m/>
    <m/>
    <m/>
    <m/>
    <x v="0"/>
    <m/>
    <m/>
    <m/>
    <m/>
    <m/>
    <m/>
    <m/>
    <m/>
    <m/>
    <s v="FCL"/>
    <m/>
    <n v="1"/>
    <m/>
    <m/>
    <m/>
    <m/>
    <x v="3"/>
    <m/>
    <m/>
    <x v="0"/>
    <n v="0"/>
    <n v="0"/>
    <x v="3"/>
    <m/>
  </r>
  <r>
    <m/>
    <m/>
    <m/>
    <m/>
    <m/>
    <m/>
    <m/>
    <m/>
    <x v="1"/>
    <m/>
    <m/>
    <m/>
    <m/>
    <m/>
    <m/>
    <m/>
    <m/>
    <m/>
    <m/>
    <m/>
    <m/>
    <m/>
    <m/>
    <m/>
    <m/>
    <x v="3"/>
    <m/>
    <m/>
    <x v="0"/>
    <m/>
    <m/>
    <x v="4"/>
    <m/>
  </r>
  <r>
    <m/>
    <m/>
    <m/>
    <m/>
    <m/>
    <m/>
    <m/>
    <m/>
    <x v="0"/>
    <m/>
    <m/>
    <m/>
    <m/>
    <m/>
    <m/>
    <m/>
    <m/>
    <m/>
    <s v="FCL"/>
    <m/>
    <n v="1"/>
    <m/>
    <m/>
    <m/>
    <m/>
    <x v="3"/>
    <m/>
    <m/>
    <x v="0"/>
    <n v="0"/>
    <n v="0"/>
    <x v="3"/>
    <m/>
  </r>
  <r>
    <s v="2016-06-24"/>
    <s v="2016-08-03"/>
    <s v="2016-08-10"/>
    <s v="2016-08-10"/>
    <n v="40"/>
    <n v="47"/>
    <s v="SHANGHAI"/>
    <s v="FOB"/>
    <x v="0"/>
    <n v="0"/>
    <s v="NYKU8020872"/>
    <s v="RAILWAY"/>
    <s v="GDAŃSK"/>
    <s v="1"/>
    <s v="588/2016/3"/>
    <n v="52"/>
    <s v="AW16"/>
    <s v="BRIGHT SHOW INT.LTD"/>
    <s v="FCL"/>
    <m/>
    <n v="1"/>
    <n v="2609"/>
    <n v="0"/>
    <n v="1"/>
    <n v="0"/>
    <x v="2"/>
    <n v="35398"/>
    <n v="34.659999999999997"/>
    <x v="0"/>
    <n v="24"/>
    <n v="10"/>
    <x v="1"/>
    <s v="LCL"/>
  </r>
  <r>
    <s v="2016-06-24"/>
    <s v="2016-08-03"/>
    <s v="2016-08-10"/>
    <s v="2016-08-10"/>
    <n v="40"/>
    <n v="47"/>
    <s v="SHANGHAI"/>
    <s v="FOB"/>
    <x v="0"/>
    <n v="1"/>
    <s v="AMFU8788886"/>
    <s v="RAILWAY"/>
    <s v="GDAŃSK"/>
    <s v="1"/>
    <s v="1305/2016/2"/>
    <n v="52"/>
    <s v="AW16"/>
    <s v="SHANGHAI BOSUN"/>
    <s v="CONSOLIDATION"/>
    <m/>
    <n v="1"/>
    <n v="517"/>
    <n v="0"/>
    <n v="0"/>
    <n v="1"/>
    <x v="0"/>
    <n v="6400"/>
    <n v="6.68"/>
    <x v="0"/>
    <n v="5"/>
    <n v="2"/>
    <x v="2"/>
    <s v="LCL"/>
  </r>
  <r>
    <s v="2016-06-24"/>
    <s v="2016-08-03"/>
    <s v="2016-08-10"/>
    <s v="2016-08-10"/>
    <n v="40"/>
    <n v="47"/>
    <s v="SHANGHAI"/>
    <s v="FOB"/>
    <x v="0"/>
    <n v="1"/>
    <m/>
    <s v="RAILWAY"/>
    <s v="GDAŃSK"/>
    <s v="1"/>
    <s v="285/2016/2"/>
    <n v="54"/>
    <s v="AW16"/>
    <s v="JIANGSU SAINTEK"/>
    <s v="CONSOLIDATION"/>
    <m/>
    <n v="1"/>
    <n v="326"/>
    <m/>
    <m/>
    <m/>
    <x v="3"/>
    <n v="2722"/>
    <n v="21.7"/>
    <x v="0"/>
    <n v="15"/>
    <n v="7"/>
    <x v="1"/>
    <s v="LCL"/>
  </r>
  <r>
    <s v="2016-06-24"/>
    <s v="2016-08-03"/>
    <s v="2016-08-10"/>
    <s v="2016-08-10"/>
    <n v="40"/>
    <n v="47"/>
    <s v="SHANGHAI"/>
    <s v="FOB"/>
    <x v="0"/>
    <n v="1"/>
    <m/>
    <s v="RAILWAY"/>
    <s v="GDAŃSK"/>
    <s v="1"/>
    <s v="4165/2016/1"/>
    <n v="54"/>
    <s v="AW16"/>
    <s v="ANHUI SUNNY FASHION"/>
    <s v="CONSOLIDATION"/>
    <m/>
    <n v="1"/>
    <n v="437"/>
    <m/>
    <m/>
    <m/>
    <x v="3"/>
    <n v="4050"/>
    <n v="36.42"/>
    <x v="0"/>
    <n v="25"/>
    <n v="11"/>
    <x v="1"/>
    <s v="LCL"/>
  </r>
  <r>
    <s v="2016-06-24"/>
    <s v="2016-08-03"/>
    <s v="2016-08-10"/>
    <s v="2016-08-10"/>
    <n v="40"/>
    <n v="47"/>
    <s v="SHANGHAI"/>
    <s v="FOB"/>
    <x v="0"/>
    <n v="1"/>
    <s v="CPSU4017196"/>
    <s v="RAILWAY"/>
    <s v="GDAŃSK"/>
    <s v="1"/>
    <s v="1071/2016/6"/>
    <n v="52"/>
    <s v="AW16"/>
    <s v="ZHENJIANG S&amp;C"/>
    <s v="CONSOLIDATION"/>
    <m/>
    <n v="1"/>
    <n v="1174"/>
    <n v="0"/>
    <n v="1"/>
    <n v="0"/>
    <x v="2"/>
    <n v="15821"/>
    <n v="31.46"/>
    <x v="0"/>
    <n v="22"/>
    <n v="9"/>
    <x v="1"/>
    <s v="LCL"/>
  </r>
  <r>
    <s v="2016-06-24"/>
    <s v="2016-08-03"/>
    <s v="2016-08-10"/>
    <s v="2016-08-10"/>
    <n v="40"/>
    <n v="47"/>
    <s v="SHANGHAI"/>
    <s v="FOB"/>
    <x v="0"/>
    <n v="1"/>
    <m/>
    <s v="RAILWAY"/>
    <s v="GDAŃSK"/>
    <s v="1"/>
    <s v="1799/2016/6"/>
    <n v="52"/>
    <s v="AW16"/>
    <s v="HAILI ACCESSORIES"/>
    <s v="CONSOLIDATION"/>
    <m/>
    <n v="1"/>
    <n v="113"/>
    <m/>
    <m/>
    <m/>
    <x v="3"/>
    <n v="7452"/>
    <n v="8.6199999999999992"/>
    <x v="0"/>
    <n v="6"/>
    <n v="3"/>
    <x v="2"/>
    <s v="LCL"/>
  </r>
  <r>
    <s v="2016-06-24"/>
    <s v="2016-08-03"/>
    <s v="2016-08-10"/>
    <s v="2016-08-10"/>
    <n v="40"/>
    <n v="47"/>
    <s v="SHANGHAI"/>
    <s v="FOB"/>
    <x v="0"/>
    <n v="1"/>
    <m/>
    <s v="RAILWAY"/>
    <s v="GDAŃSK"/>
    <s v="1"/>
    <s v="287/2016/2"/>
    <n v="54"/>
    <s v="AW16"/>
    <s v="HANGZHOU EAST CO LTD"/>
    <s v="CONSOLIDATION"/>
    <m/>
    <n v="1"/>
    <n v="635"/>
    <m/>
    <m/>
    <m/>
    <x v="3"/>
    <n v="8298"/>
    <n v="15.62"/>
    <x v="0"/>
    <n v="11"/>
    <n v="5"/>
    <x v="2"/>
    <s v="LCL"/>
  </r>
  <r>
    <s v="2016-06-25"/>
    <s v="2016-06-27"/>
    <s v="2016-07-11"/>
    <s v="2016-07-11"/>
    <n v="2"/>
    <n v="16"/>
    <s v="ŁÓDŹ"/>
    <s v="DDU"/>
    <x v="2"/>
    <n v="1"/>
    <s v="AIR"/>
    <s v="TRUCK"/>
    <s v="WARSZAWA"/>
    <s v="1"/>
    <s v="42575/2015/1"/>
    <n v="54"/>
    <s v="AW16"/>
    <s v="PADMA SATEL ARAB"/>
    <s v="AIR"/>
    <n v="1"/>
    <m/>
    <n v="1082"/>
    <n v="0"/>
    <n v="0"/>
    <n v="0"/>
    <x v="3"/>
    <n v="14907"/>
    <n v="24.28"/>
    <x v="1"/>
    <n v="17"/>
    <n v="7"/>
    <x v="1"/>
    <s v="LCL"/>
  </r>
  <r>
    <s v="2016-06-25"/>
    <s v="2016-06-27"/>
    <s v="2016-07-11"/>
    <s v="2016-07-11"/>
    <n v="2"/>
    <n v="16"/>
    <s v="ŁÓDŹ"/>
    <s v="DDU"/>
    <x v="2"/>
    <n v="1"/>
    <s v="AIR"/>
    <s v="TRUCK"/>
    <s v="WARSZAWA"/>
    <s v="1"/>
    <s v="42575/2015/10"/>
    <n v="54"/>
    <s v="AW16"/>
    <s v="PADMA SATEL ARAB"/>
    <s v="AIR"/>
    <n v="1"/>
    <m/>
    <n v="955"/>
    <n v="0"/>
    <n v="0"/>
    <n v="0"/>
    <x v="3"/>
    <n v="12491"/>
    <n v="23.87"/>
    <x v="1"/>
    <n v="17"/>
    <n v="7"/>
    <x v="1"/>
    <s v="LCL"/>
  </r>
  <r>
    <s v="2016-06-25"/>
    <s v="2016-06-27"/>
    <s v="2016-07-11"/>
    <s v="2016-07-11"/>
    <n v="2"/>
    <n v="16"/>
    <s v="ŁÓDŹ"/>
    <s v="DDU"/>
    <x v="2"/>
    <n v="1"/>
    <s v="AIR"/>
    <s v="TRUCK"/>
    <s v="WARSZAWA"/>
    <s v="1"/>
    <s v="42575/2015/8"/>
    <n v="54"/>
    <s v="AW16"/>
    <s v="PADMA SATEL ARAB"/>
    <s v="AIR"/>
    <n v="1"/>
    <m/>
    <n v="413"/>
    <n v="0"/>
    <n v="0"/>
    <n v="0"/>
    <x v="3"/>
    <n v="5864"/>
    <n v="10.77"/>
    <x v="1"/>
    <n v="8"/>
    <n v="3"/>
    <x v="2"/>
    <s v="LCL"/>
  </r>
  <r>
    <s v="2016-06-25"/>
    <s v="2016-06-28"/>
    <s v="2016-07-07"/>
    <s v="2016-07-07"/>
    <n v="3"/>
    <n v="12"/>
    <s v="ŁÓDŹ"/>
    <s v="DDU"/>
    <x v="2"/>
    <n v="1"/>
    <s v="AIR"/>
    <s v="TRUCK"/>
    <s v="WARSZAWA"/>
    <s v="1"/>
    <s v="688/2016/7"/>
    <n v="54"/>
    <s v="AW16"/>
    <s v="SANGOTRA FASHIONS"/>
    <s v="AIR"/>
    <n v="1"/>
    <m/>
    <n v="321"/>
    <n v="0"/>
    <n v="0"/>
    <n v="0"/>
    <x v="3"/>
    <n v="3601"/>
    <m/>
    <x v="2"/>
    <n v="0"/>
    <n v="0"/>
    <x v="2"/>
    <s v="LCL"/>
  </r>
  <r>
    <s v="2016-06-25"/>
    <s v="2016-06-29"/>
    <s v="2016-07-07"/>
    <s v="2016-07-07"/>
    <n v="4"/>
    <n v="12"/>
    <s v="ŁÓDŹ"/>
    <s v="DDU"/>
    <x v="2"/>
    <n v="1"/>
    <s v="AIR"/>
    <s v="TRUCK"/>
    <s v="WARSZAWA"/>
    <s v="1"/>
    <s v="43188/2015/15"/>
    <n v="54"/>
    <s v="AW16"/>
    <s v="FASHION WEAR INT'L (AGENT)"/>
    <s v="AIR"/>
    <n v="1"/>
    <m/>
    <n v="1482"/>
    <n v="0"/>
    <n v="0"/>
    <n v="0"/>
    <x v="3"/>
    <n v="34010"/>
    <n v="29.53"/>
    <x v="1"/>
    <n v="21"/>
    <n v="9"/>
    <x v="1"/>
    <s v="LCL"/>
  </r>
  <r>
    <s v="2016-06-25"/>
    <s v="2016-07-10"/>
    <s v="2016-07-15"/>
    <s v="2016-07-15"/>
    <n v="15"/>
    <n v="20"/>
    <s v="ŁÓDŹ"/>
    <s v="DDU"/>
    <x v="4"/>
    <n v="0"/>
    <s v="FSCU9783020"/>
    <s v="RAILWAY"/>
    <s v="MAŁASZEWICZE"/>
    <s v="1"/>
    <s v="1037/2016/9"/>
    <n v="54"/>
    <s v="AW16"/>
    <s v="QUANZHOU CEREALS O&amp;F"/>
    <s v="FCL"/>
    <m/>
    <n v="1"/>
    <n v="1239"/>
    <n v="0"/>
    <n v="1"/>
    <n v="0"/>
    <x v="2"/>
    <n v="10900"/>
    <m/>
    <x v="0"/>
    <n v="0"/>
    <n v="0"/>
    <x v="2"/>
    <s v="LCL"/>
  </r>
  <r>
    <s v="2016-06-25"/>
    <s v="2016-07-23"/>
    <s v="2016-07-27"/>
    <s v="2016-07-27"/>
    <n v="28"/>
    <n v="32"/>
    <s v="TUTICORIN"/>
    <s v="FOB"/>
    <x v="0"/>
    <n v="1"/>
    <s v="MRKU4983647"/>
    <s v="TRUCK"/>
    <s v="HAMBURG"/>
    <s v="1"/>
    <s v="4043/2016/1"/>
    <n v="52"/>
    <s v="AW16"/>
    <s v="BLOOM CLOTHING CO. (AGENT)"/>
    <s v="CONSOLIDATION"/>
    <m/>
    <n v="1"/>
    <n v="1160"/>
    <n v="0"/>
    <n v="0"/>
    <n v="1"/>
    <x v="0"/>
    <n v="17643"/>
    <n v="6.2"/>
    <x v="2"/>
    <n v="4"/>
    <n v="2"/>
    <x v="2"/>
    <s v="LCL"/>
  </r>
  <r>
    <s v="2016-06-25"/>
    <s v="2016-07-23"/>
    <s v="2016-07-27"/>
    <s v="2016-07-27"/>
    <n v="28"/>
    <n v="32"/>
    <s v="TUTICORIN"/>
    <s v="FOB"/>
    <x v="0"/>
    <n v="1"/>
    <m/>
    <s v="TRUCK"/>
    <s v="HAMBURG"/>
    <s v="1"/>
    <s v="43183/2015/2"/>
    <n v="54"/>
    <s v="AW16"/>
    <s v="KARTHIKAI TEXTILE"/>
    <s v="CONSOLIDATION"/>
    <m/>
    <n v="1"/>
    <n v="2034"/>
    <m/>
    <m/>
    <m/>
    <x v="3"/>
    <n v="40975"/>
    <n v="43.19"/>
    <x v="2"/>
    <n v="30"/>
    <n v="13"/>
    <x v="0"/>
    <s v="LCL"/>
  </r>
  <r>
    <s v="2016-06-25"/>
    <s v="2016-07-23"/>
    <s v="2016-07-27"/>
    <s v="2016-07-27"/>
    <n v="28"/>
    <n v="32"/>
    <s v="TUTICORIN"/>
    <s v="FOB"/>
    <x v="0"/>
    <n v="1"/>
    <m/>
    <s v="TRUCK"/>
    <s v="HAMBURG"/>
    <s v="1"/>
    <s v="716/2016/10"/>
    <n v="54"/>
    <s v="AW16"/>
    <s v="LICHEE APPAREL (AGENT)"/>
    <s v="CONSOLIDATION"/>
    <m/>
    <n v="1"/>
    <n v="288"/>
    <m/>
    <m/>
    <m/>
    <x v="3"/>
    <n v="5328"/>
    <n v="5.78"/>
    <x v="2"/>
    <n v="4"/>
    <n v="2"/>
    <x v="2"/>
    <s v="LCL"/>
  </r>
  <r>
    <s v="2016-06-25"/>
    <s v="2016-07-28"/>
    <s v="2016-08-02"/>
    <s v="2016-08-02"/>
    <n v="33"/>
    <n v="38"/>
    <s v="TUTICORIN"/>
    <s v="FOB"/>
    <x v="0"/>
    <n v="0"/>
    <s v="MSKU2946878"/>
    <s v="RAILWAY"/>
    <s v="GDAŃSK"/>
    <s v="1"/>
    <s v="43190/2015/11"/>
    <n v="54"/>
    <s v="AW16"/>
    <s v="BLOOM CLOTHING CO. (AGENT)"/>
    <s v="FCL"/>
    <m/>
    <n v="1"/>
    <n v="847"/>
    <n v="1"/>
    <n v="0"/>
    <n v="0"/>
    <x v="1"/>
    <n v="16737"/>
    <n v="21.97"/>
    <x v="2"/>
    <n v="15"/>
    <n v="7"/>
    <x v="1"/>
    <s v="LCL"/>
  </r>
  <r>
    <s v="2016-06-25"/>
    <s v="2016-07-31"/>
    <s v="2016-08-23"/>
    <s v="2016-08-23"/>
    <n v="36"/>
    <n v="59"/>
    <s v="CHITTAGONG"/>
    <s v="FOB"/>
    <x v="0"/>
    <n v="1"/>
    <s v="MRKU8870870"/>
    <s v="RAILWAY"/>
    <s v="GDAŃSK"/>
    <s v="1"/>
    <s v="568/2016/16"/>
    <n v="54"/>
    <s v="AW16"/>
    <s v="FAIR TRADE INT'L (AGENT)"/>
    <s v="CONSOLIDATION"/>
    <m/>
    <n v="1"/>
    <n v="951"/>
    <n v="1"/>
    <n v="0"/>
    <n v="0"/>
    <x v="1"/>
    <n v="17415"/>
    <n v="16"/>
    <x v="1"/>
    <n v="11"/>
    <n v="5"/>
    <x v="2"/>
    <s v="LCL"/>
  </r>
  <r>
    <s v="2016-06-25"/>
    <s v="2016-07-31"/>
    <s v="2016-08-23"/>
    <s v="2016-08-23"/>
    <n v="36"/>
    <n v="59"/>
    <s v="CHITTAGONG"/>
    <s v="FOB"/>
    <x v="0"/>
    <n v="1"/>
    <m/>
    <s v="RAILWAY"/>
    <s v="GDAŃSK"/>
    <s v="1"/>
    <s v="574/2016/23"/>
    <n v="54"/>
    <s v="AW16"/>
    <s v="TRANSFIGURE CLOTHING (AGENT)"/>
    <s v="CONSOLIDATION"/>
    <m/>
    <n v="1"/>
    <n v="783"/>
    <m/>
    <m/>
    <m/>
    <x v="3"/>
    <n v="14295"/>
    <n v="14"/>
    <x v="1"/>
    <n v="10"/>
    <n v="4"/>
    <x v="2"/>
    <s v="LCL"/>
  </r>
  <r>
    <s v="2016-06-26"/>
    <s v="2016-06-28"/>
    <s v="2016-06-30"/>
    <s v="2016-06-30"/>
    <n v="2"/>
    <n v="4"/>
    <s v="ŁÓDŹ"/>
    <s v="DDU"/>
    <x v="2"/>
    <n v="1"/>
    <s v="AIR"/>
    <s v="TRUCK"/>
    <s v="FRANKFURT"/>
    <s v="1"/>
    <s v="1037/2016/10"/>
    <n v="54"/>
    <s v="AW16"/>
    <s v="QUANZHOU CEREALS O&amp;F"/>
    <s v="AIR"/>
    <n v="1"/>
    <m/>
    <n v="2374"/>
    <n v="0"/>
    <n v="0"/>
    <n v="0"/>
    <x v="3"/>
    <n v="39599"/>
    <n v="57.52"/>
    <x v="0"/>
    <n v="40"/>
    <n v="17"/>
    <x v="0"/>
    <s v="20"/>
  </r>
  <r>
    <s v="2016-06-26"/>
    <s v="2016-08-10"/>
    <s v="2016-08-17"/>
    <s v="2016-08-17"/>
    <n v="45"/>
    <n v="52"/>
    <s v="CHITTAGONG"/>
    <s v="FOB"/>
    <x v="0"/>
    <n v="1"/>
    <s v="HLXU8083786"/>
    <s v="RAILWAY"/>
    <s v="GDYNIA"/>
    <s v="1"/>
    <s v="43189/2015/9"/>
    <n v="54"/>
    <s v="AW16"/>
    <s v="SAILOR MOON CLOTHING LTD (AGENT)"/>
    <s v="CONSOLIDATION"/>
    <m/>
    <n v="1"/>
    <n v="799"/>
    <n v="0"/>
    <n v="0"/>
    <n v="1"/>
    <x v="0"/>
    <n v="11881"/>
    <n v="19.68"/>
    <x v="1"/>
    <n v="14"/>
    <n v="6"/>
    <x v="2"/>
    <s v="LCL"/>
  </r>
  <r>
    <s v="2016-06-26"/>
    <s v="2016-08-10"/>
    <s v="2016-08-17"/>
    <s v="2016-08-17"/>
    <n v="45"/>
    <n v="52"/>
    <s v="CHITTAGONG"/>
    <s v="FOB"/>
    <x v="0"/>
    <n v="1"/>
    <m/>
    <s v="RAILWAY"/>
    <s v="GDYNIA"/>
    <s v="1"/>
    <s v="574/2016/24"/>
    <n v="54"/>
    <s v="AW16"/>
    <s v="TRANSFIGURE CLOTHING (AGENT)"/>
    <s v="CONSOLIDATION"/>
    <m/>
    <n v="1"/>
    <n v="2904"/>
    <m/>
    <m/>
    <m/>
    <x v="3"/>
    <n v="55389"/>
    <n v="43.31"/>
    <x v="1"/>
    <n v="30"/>
    <n v="13"/>
    <x v="0"/>
    <s v="LCL"/>
  </r>
  <r>
    <s v="2016-06-27"/>
    <s v="2016-06-29"/>
    <s v="2016-07-11"/>
    <s v="2016-07-11"/>
    <n v="2"/>
    <n v="14"/>
    <s v="ŁÓDŹ"/>
    <s v="DDU"/>
    <x v="2"/>
    <n v="1"/>
    <s v="AIR"/>
    <s v="TRUCK"/>
    <s v="WARSZAWA"/>
    <s v="1"/>
    <s v="42575/2015/12"/>
    <n v="54"/>
    <s v="AW16"/>
    <s v="PADMA SATEL ARAB"/>
    <s v="AIR"/>
    <n v="1"/>
    <m/>
    <n v="495"/>
    <n v="0"/>
    <n v="0"/>
    <n v="0"/>
    <x v="3"/>
    <n v="6987"/>
    <n v="12.46"/>
    <x v="1"/>
    <n v="9"/>
    <n v="4"/>
    <x v="2"/>
    <s v="LCL"/>
  </r>
  <r>
    <s v="2016-06-27"/>
    <s v="2016-07-21"/>
    <s v="2016-08-04"/>
    <s v="2016-08-04"/>
    <n v="24"/>
    <n v="38"/>
    <s v="NHAVA SHEVA"/>
    <s v="FOB"/>
    <x v="0"/>
    <n v="0"/>
    <s v="HLXU8470785"/>
    <s v="TRUCK"/>
    <s v="HAMBURG"/>
    <s v="1"/>
    <s v="61435/AW16/1"/>
    <n v="54"/>
    <s v="AW16"/>
    <s v="SANGOTRA FASHIONS"/>
    <s v="FCL"/>
    <m/>
    <n v="1"/>
    <n v="3375"/>
    <n v="0"/>
    <n v="0"/>
    <n v="1"/>
    <x v="0"/>
    <n v="45400"/>
    <n v="67.819999999999993"/>
    <x v="2"/>
    <n v="47"/>
    <n v="20"/>
    <x v="0"/>
    <s v="20"/>
  </r>
  <r>
    <s v="2016-06-27"/>
    <s v="2016-07-30"/>
    <s v="2016-08-03"/>
    <s v="2016-08-03"/>
    <n v="33"/>
    <n v="37"/>
    <s v="NINGBO"/>
    <s v="FOB"/>
    <x v="0"/>
    <n v="0"/>
    <s v="MSKU0008033,MSKU0280463,MSKU8412381,MSKU9600327"/>
    <s v="TRUCK"/>
    <s v="GDAŃSK"/>
    <s v="1"/>
    <s v="577/2016/13"/>
    <n v="54"/>
    <s v="AW16"/>
    <s v="NINGBO MIAORUI"/>
    <s v="FCL"/>
    <m/>
    <n v="1"/>
    <n v="5178"/>
    <n v="0"/>
    <n v="0"/>
    <n v="4"/>
    <x v="3"/>
    <n v="93391"/>
    <n v="268.73"/>
    <x v="0"/>
    <n v="188"/>
    <n v="81"/>
    <x v="3"/>
    <s v="40HC"/>
  </r>
  <r>
    <m/>
    <m/>
    <m/>
    <m/>
    <m/>
    <m/>
    <m/>
    <m/>
    <x v="0"/>
    <m/>
    <m/>
    <m/>
    <m/>
    <m/>
    <m/>
    <m/>
    <m/>
    <m/>
    <s v="FCL"/>
    <m/>
    <n v="1"/>
    <m/>
    <m/>
    <m/>
    <m/>
    <x v="3"/>
    <m/>
    <m/>
    <x v="0"/>
    <n v="0"/>
    <n v="0"/>
    <x v="3"/>
    <n v="20"/>
  </r>
  <r>
    <m/>
    <m/>
    <m/>
    <m/>
    <m/>
    <m/>
    <m/>
    <m/>
    <x v="0"/>
    <m/>
    <m/>
    <m/>
    <m/>
    <m/>
    <m/>
    <m/>
    <m/>
    <m/>
    <s v="FCL"/>
    <m/>
    <n v="1"/>
    <m/>
    <m/>
    <m/>
    <m/>
    <x v="3"/>
    <m/>
    <m/>
    <x v="0"/>
    <n v="0"/>
    <n v="0"/>
    <x v="5"/>
    <m/>
  </r>
  <r>
    <s v="2016-06-27"/>
    <s v="2016-07-30"/>
    <s v="2016-08-04"/>
    <s v="2016-08-04"/>
    <n v="33"/>
    <n v="38"/>
    <s v="NINGBO"/>
    <s v="FOB"/>
    <x v="0"/>
    <n v="0"/>
    <s v="GESU2977498"/>
    <s v="TRUCK"/>
    <s v="GDAŃSK"/>
    <s v="1"/>
    <s v="8068/2016/4"/>
    <n v="51"/>
    <s v="AW16"/>
    <s v="BOK CO., LTD."/>
    <s v="FCL"/>
    <m/>
    <n v="1"/>
    <n v="871"/>
    <n v="1"/>
    <n v="0"/>
    <n v="0"/>
    <x v="1"/>
    <n v="7534"/>
    <n v="25.26"/>
    <x v="0"/>
    <n v="18"/>
    <n v="8"/>
    <x v="1"/>
    <s v="LCL"/>
  </r>
  <r>
    <s v="2016-06-27"/>
    <s v="2016-07-30"/>
    <s v="2016-08-04"/>
    <s v="2016-08-04"/>
    <n v="33"/>
    <n v="38"/>
    <s v="NINGBO"/>
    <s v="FOB"/>
    <x v="0"/>
    <n v="0"/>
    <s v="PONU1480403,PONU1671816"/>
    <s v="TRUCK"/>
    <s v="GDAŃSK"/>
    <s v="1"/>
    <s v="7559/2016/3"/>
    <n v="51"/>
    <s v="AW16"/>
    <s v="ZHEJIANG YUHONG"/>
    <s v="FCL"/>
    <m/>
    <n v="1"/>
    <n v="1983"/>
    <n v="0"/>
    <n v="2"/>
    <n v="0"/>
    <x v="3"/>
    <n v="28160"/>
    <n v="98.65"/>
    <x v="0"/>
    <n v="69"/>
    <n v="30"/>
    <x v="4"/>
    <s v="40"/>
  </r>
  <r>
    <s v="2016-06-27"/>
    <s v="2016-07-30"/>
    <s v="2016-08-04"/>
    <s v="2016-08-04"/>
    <n v="33"/>
    <n v="38"/>
    <s v="NINGBO"/>
    <s v="FOB"/>
    <x v="0"/>
    <n v="1"/>
    <s v="MSKU6870317"/>
    <s v="TRUCK"/>
    <s v="GDAŃSK"/>
    <s v="1"/>
    <s v="3703/2016/2"/>
    <n v="54"/>
    <s v="AW16"/>
    <s v="VIVID COLOUR"/>
    <s v="CONSOLIDATION"/>
    <m/>
    <n v="1"/>
    <n v="501"/>
    <n v="0"/>
    <n v="1"/>
    <n v="0"/>
    <x v="2"/>
    <n v="8692"/>
    <n v="19.010000000000002"/>
    <x v="0"/>
    <n v="13"/>
    <n v="6"/>
    <x v="2"/>
    <s v="LCL"/>
  </r>
  <r>
    <s v="2016-06-27"/>
    <s v="2016-07-30"/>
    <s v="2016-08-04"/>
    <s v="2016-08-04"/>
    <n v="33"/>
    <n v="38"/>
    <s v="NINGBO"/>
    <s v="FOB"/>
    <x v="0"/>
    <n v="1"/>
    <m/>
    <s v="TRUCK"/>
    <s v="GDAŃSK"/>
    <s v="1"/>
    <s v="703/2016/3"/>
    <n v="54"/>
    <s v="AW16"/>
    <s v="NINGBO EVERGREEN"/>
    <s v="CONSOLIDATION"/>
    <m/>
    <n v="1"/>
    <n v="842"/>
    <m/>
    <m/>
    <m/>
    <x v="3"/>
    <n v="14108"/>
    <n v="35.65"/>
    <x v="0"/>
    <n v="25"/>
    <n v="11"/>
    <x v="1"/>
    <s v="LCL"/>
  </r>
  <r>
    <s v="2016-06-27"/>
    <s v="2016-08-03"/>
    <s v="2016-08-08"/>
    <s v="2016-08-08"/>
    <n v="37"/>
    <n v="42"/>
    <s v="CHITTAGONG"/>
    <s v="FOB"/>
    <x v="0"/>
    <n v="0"/>
    <s v="IPXU3170320"/>
    <s v="RAILWAY"/>
    <s v="GDYNIA"/>
    <s v="1"/>
    <s v="43189/2015/11"/>
    <n v="54"/>
    <s v="AW16"/>
    <s v="SAILOR MOON CLOTHING LTD (AGENT)"/>
    <s v="FCL"/>
    <m/>
    <n v="1"/>
    <n v="977"/>
    <n v="1"/>
    <n v="0"/>
    <n v="0"/>
    <x v="1"/>
    <n v="12770"/>
    <n v="25.26"/>
    <x v="1"/>
    <n v="18"/>
    <n v="8"/>
    <x v="1"/>
    <s v="LCL"/>
  </r>
  <r>
    <s v="2016-06-27"/>
    <s v="2016-08-04"/>
    <s v="2016-08-23"/>
    <s v="2016-08-23"/>
    <n v="38"/>
    <n v="57"/>
    <s v="CHITTAGONG"/>
    <s v="FOB"/>
    <x v="0"/>
    <n v="0"/>
    <s v="HLBU1436185"/>
    <s v="RAILWAY"/>
    <s v="GDYNIA"/>
    <s v="1"/>
    <s v="697/2016/17"/>
    <n v="54"/>
    <s v="AW16"/>
    <s v="TEXZAM INTERNATIONAL (AGENT)"/>
    <s v="FCL"/>
    <m/>
    <n v="1"/>
    <n v="1084"/>
    <n v="0"/>
    <n v="0"/>
    <n v="1"/>
    <x v="0"/>
    <n v="18694"/>
    <n v="69.31"/>
    <x v="1"/>
    <n v="49"/>
    <n v="21"/>
    <x v="0"/>
    <s v="20"/>
  </r>
  <r>
    <s v="2016-06-27"/>
    <s v="2016-08-04"/>
    <s v="2016-08-23"/>
    <s v="2016-08-23"/>
    <n v="38"/>
    <n v="57"/>
    <s v="CHITTAGONG"/>
    <s v="FOB"/>
    <x v="0"/>
    <n v="1"/>
    <s v="CLHU8767114"/>
    <s v="RAILWAY"/>
    <s v="GDYNIA"/>
    <s v="1"/>
    <s v="43189/2015/10"/>
    <n v="54"/>
    <s v="AW16"/>
    <s v="SAILOR MOON CLOTHING LTD (AGENT)"/>
    <s v="CONSOLIDATION"/>
    <m/>
    <n v="1"/>
    <n v="1118"/>
    <n v="0"/>
    <n v="0"/>
    <n v="1"/>
    <x v="0"/>
    <n v="21023"/>
    <n v="41.29"/>
    <x v="1"/>
    <n v="29"/>
    <n v="12"/>
    <x v="0"/>
    <s v="LCL"/>
  </r>
  <r>
    <s v="2016-06-27"/>
    <s v="2016-08-04"/>
    <s v="2016-08-23"/>
    <s v="2016-08-23"/>
    <n v="38"/>
    <n v="57"/>
    <s v="CHITTAGONG"/>
    <s v="FOB"/>
    <x v="0"/>
    <n v="1"/>
    <m/>
    <s v="RAILWAY"/>
    <s v="GDYNIA"/>
    <s v="1"/>
    <s v="568/2016/19"/>
    <n v="54"/>
    <s v="AW16"/>
    <s v="FAIR TRADE INT'L (AGENT)"/>
    <s v="CONSOLIDATION"/>
    <m/>
    <n v="1"/>
    <n v="250"/>
    <m/>
    <m/>
    <m/>
    <x v="3"/>
    <n v="3968"/>
    <n v="10.130000000000001"/>
    <x v="1"/>
    <n v="7"/>
    <n v="3"/>
    <x v="2"/>
    <s v="LCL"/>
  </r>
  <r>
    <s v="2016-06-27"/>
    <s v="2016-08-04"/>
    <s v="2016-08-23"/>
    <s v="2016-08-23"/>
    <n v="38"/>
    <n v="57"/>
    <s v="CHITTAGONG"/>
    <s v="FOB"/>
    <x v="0"/>
    <n v="1"/>
    <m/>
    <s v="RAILWAY"/>
    <s v="GDYNIA"/>
    <s v="1"/>
    <s v="697/2016/18"/>
    <n v="54"/>
    <s v="AW16"/>
    <s v="TEXZAM INTERNATIONAL (AGENT)"/>
    <s v="CONSOLIDATION"/>
    <m/>
    <n v="1"/>
    <n v="507"/>
    <m/>
    <m/>
    <m/>
    <x v="3"/>
    <n v="7647"/>
    <n v="15.49"/>
    <x v="1"/>
    <n v="11"/>
    <n v="5"/>
    <x v="2"/>
    <s v="LCL"/>
  </r>
  <r>
    <s v="2016-06-27"/>
    <s v="2016-08-04"/>
    <s v="2016-08-24"/>
    <s v="2016-08-24"/>
    <n v="38"/>
    <n v="58"/>
    <s v="CHITTAGONG"/>
    <s v="FOB"/>
    <x v="0"/>
    <n v="0"/>
    <s v="HLBU1771141"/>
    <s v="TRUCK"/>
    <s v="GDYNIA"/>
    <s v="1"/>
    <s v="568/2016/18"/>
    <n v="54"/>
    <s v="AW16"/>
    <s v="FAIR TRADE INT'L (AGENT)"/>
    <s v="FCL"/>
    <m/>
    <n v="1"/>
    <n v="1635"/>
    <n v="0"/>
    <n v="0"/>
    <n v="1"/>
    <x v="0"/>
    <n v="29952"/>
    <n v="64.099999999999994"/>
    <x v="1"/>
    <n v="45"/>
    <n v="19"/>
    <x v="0"/>
    <s v="20"/>
  </r>
  <r>
    <s v="2016-06-28"/>
    <s v="2016-06-30"/>
    <s v="2016-07-11"/>
    <s v="2016-07-11"/>
    <n v="2"/>
    <n v="13"/>
    <s v="ŁÓDŹ"/>
    <s v="DDU"/>
    <x v="2"/>
    <n v="1"/>
    <s v="AIR"/>
    <s v="TRUCK"/>
    <s v="WARSZAWA"/>
    <s v="1"/>
    <s v="42575/2015/11"/>
    <n v="54"/>
    <s v="AW16"/>
    <s v="PADMA SATEL ARAB"/>
    <s v="AIR"/>
    <n v="1"/>
    <m/>
    <n v="584"/>
    <n v="0"/>
    <n v="0"/>
    <n v="0"/>
    <x v="3"/>
    <n v="7435"/>
    <m/>
    <x v="1"/>
    <n v="0"/>
    <n v="0"/>
    <x v="2"/>
    <s v="LCL"/>
  </r>
  <r>
    <s v="2016-06-28"/>
    <s v="2016-07-04"/>
    <s v="2016-07-05"/>
    <s v="2016-07-05"/>
    <n v="6"/>
    <n v="7"/>
    <s v="WARSZAWA"/>
    <s v="DDU"/>
    <x v="2"/>
    <n v="1"/>
    <s v="AIR"/>
    <s v="TRUCK"/>
    <s v="FRANKFURT"/>
    <s v="1"/>
    <s v="43192/2015/17"/>
    <n v="54"/>
    <s v="AW16"/>
    <s v="INNOVATION DESIGN (AGENT)"/>
    <s v="AIR"/>
    <n v="1"/>
    <m/>
    <n v="302"/>
    <n v="0"/>
    <n v="0"/>
    <n v="0"/>
    <x v="3"/>
    <n v="3701"/>
    <n v="8.43"/>
    <x v="1"/>
    <n v="6"/>
    <n v="3"/>
    <x v="2"/>
    <s v="LCL"/>
  </r>
  <r>
    <s v="2016-06-29"/>
    <s v="2016-07-30"/>
    <s v="2016-08-04"/>
    <s v="2016-08-04"/>
    <n v="31"/>
    <n v="36"/>
    <s v="SHENZHEN"/>
    <s v="FOB"/>
    <x v="0"/>
    <n v="0"/>
    <s v="MSKU7454628"/>
    <s v="TRUCK"/>
    <s v="GDAŃSK"/>
    <s v="1"/>
    <s v="7536/2016/3"/>
    <n v="51"/>
    <s v="AW16"/>
    <s v="YONGXINGLONG CHILDRE"/>
    <s v="FCL"/>
    <m/>
    <n v="1"/>
    <n v="1259"/>
    <n v="1"/>
    <n v="0"/>
    <n v="0"/>
    <x v="1"/>
    <n v="11060"/>
    <n v="26.09"/>
    <x v="0"/>
    <n v="18"/>
    <n v="8"/>
    <x v="1"/>
    <s v="LCL"/>
  </r>
  <r>
    <s v="2016-06-30"/>
    <s v="2016-08-10"/>
    <s v="2016-09-05"/>
    <s v="2016-09-05"/>
    <n v="41"/>
    <n v="67"/>
    <s v="CHITTAGONG"/>
    <s v="FOB"/>
    <x v="0"/>
    <n v="1"/>
    <s v="HLXU3081857"/>
    <s v="RAILWAY"/>
    <s v="GDYNIA"/>
    <s v="1"/>
    <s v="568/2016/17"/>
    <n v="54"/>
    <s v="AW16"/>
    <s v="FAIR TRADE INT'L (AGENT)"/>
    <s v="CONSOLIDATION"/>
    <m/>
    <n v="1"/>
    <n v="243"/>
    <n v="1"/>
    <n v="0"/>
    <n v="0"/>
    <x v="1"/>
    <n v="3550"/>
    <n v="7.82"/>
    <x v="1"/>
    <n v="5"/>
    <n v="2"/>
    <x v="2"/>
    <s v="LCL"/>
  </r>
  <r>
    <s v="2016-06-30"/>
    <s v="2016-08-10"/>
    <s v="2016-09-05"/>
    <s v="2016-09-05"/>
    <n v="41"/>
    <n v="67"/>
    <s v="CHITTAGONG"/>
    <s v="FOB"/>
    <x v="0"/>
    <n v="1"/>
    <m/>
    <s v="RAILWAY"/>
    <s v="GDYNIA"/>
    <s v="1"/>
    <s v="697/2016/16"/>
    <n v="54"/>
    <s v="AW16"/>
    <s v="TEXZAM INTERNATIONAL (AGENT)"/>
    <s v="CONSOLIDATION"/>
    <m/>
    <n v="1"/>
    <n v="334"/>
    <m/>
    <m/>
    <m/>
    <x v="3"/>
    <n v="4462"/>
    <n v="6.45"/>
    <x v="1"/>
    <n v="5"/>
    <n v="2"/>
    <x v="2"/>
    <s v="LCL"/>
  </r>
  <r>
    <s v="2016-06-30"/>
    <s v="2016-08-10"/>
    <s v="2016-09-05"/>
    <s v="2016-09-05"/>
    <n v="41"/>
    <n v="67"/>
    <s v="CHITTAGONG"/>
    <s v="FOB"/>
    <x v="0"/>
    <n v="1"/>
    <m/>
    <s v="RAILWAY"/>
    <s v="GDYNIA"/>
    <s v="1"/>
    <s v="697/2016/19"/>
    <n v="54"/>
    <s v="AW16"/>
    <s v="TEXZAM INTERNATIONAL (AGENT)"/>
    <s v="CONSOLIDATION"/>
    <m/>
    <n v="1"/>
    <n v="272"/>
    <m/>
    <m/>
    <m/>
    <x v="3"/>
    <n v="3295"/>
    <n v="10.88"/>
    <x v="1"/>
    <n v="8"/>
    <n v="3"/>
    <x v="2"/>
    <s v="LCL"/>
  </r>
  <r>
    <s v="2016-07-01"/>
    <s v="2016-07-03"/>
    <s v="2016-07-14"/>
    <s v="2016-07-14"/>
    <n v="2"/>
    <n v="13"/>
    <s v="ŁÓDŹ"/>
    <s v="DDU"/>
    <x v="2"/>
    <n v="1"/>
    <s v="AIR"/>
    <s v="TRUCK"/>
    <s v="WARSZAWA"/>
    <s v="1"/>
    <s v="1019/2016/1"/>
    <n v="54"/>
    <s v="AW16"/>
    <s v="TEX FASHION GLOBAL (AGENT)"/>
    <s v="AIR"/>
    <n v="1"/>
    <m/>
    <n v="714"/>
    <n v="0"/>
    <n v="0"/>
    <n v="0"/>
    <x v="3"/>
    <n v="8701"/>
    <m/>
    <x v="1"/>
    <n v="0"/>
    <n v="0"/>
    <x v="2"/>
    <s v="LCL"/>
  </r>
  <r>
    <s v="2016-07-01"/>
    <s v="2016-07-04"/>
    <s v="2016-07-06"/>
    <s v="2016-07-06"/>
    <n v="3"/>
    <n v="5"/>
    <s v="ŁÓDŹ"/>
    <s v="DDU"/>
    <x v="2"/>
    <n v="1"/>
    <s v="AIR"/>
    <s v="TRUCK"/>
    <s v="FRANKFURT"/>
    <s v="1"/>
    <s v="1037/2016/1"/>
    <n v="54"/>
    <s v="AW16"/>
    <s v="QUANZHOU CEREALS O&amp;F"/>
    <s v="AIR"/>
    <n v="1"/>
    <m/>
    <n v="1253"/>
    <n v="0"/>
    <n v="0"/>
    <n v="0"/>
    <x v="3"/>
    <n v="21902"/>
    <n v="21.62"/>
    <x v="0"/>
    <n v="15"/>
    <n v="6"/>
    <x v="1"/>
    <s v="LCL"/>
  </r>
  <r>
    <s v="2016-07-01"/>
    <s v="2016-08-04"/>
    <s v="2016-08-10"/>
    <s v="2016-08-10"/>
    <n v="34"/>
    <n v="40"/>
    <s v="XIAMEN"/>
    <s v="FOB"/>
    <x v="0"/>
    <n v="0"/>
    <s v="GATU0589374"/>
    <s v="RAILWAY"/>
    <s v="GDAŃSK"/>
    <s v="1"/>
    <s v="4183/2016/1"/>
    <n v="54"/>
    <s v="AW16"/>
    <s v="QUANZHOU ANCHOR"/>
    <s v="FCL"/>
    <m/>
    <n v="1"/>
    <n v="330"/>
    <n v="1"/>
    <n v="0"/>
    <n v="0"/>
    <x v="1"/>
    <n v="3651"/>
    <n v="28.6"/>
    <x v="0"/>
    <n v="20"/>
    <n v="9"/>
    <x v="1"/>
    <s v="LCL"/>
  </r>
  <r>
    <s v="2016-07-01"/>
    <s v="2016-08-08"/>
    <s v="2016-08-11"/>
    <s v="2016-08-11"/>
    <n v="38"/>
    <n v="41"/>
    <s v="SHANGHAI"/>
    <s v="FOB"/>
    <x v="0"/>
    <n v="0"/>
    <s v="FSCU9454446,HLBU1410365"/>
    <s v="RAILWAY"/>
    <s v="GDAŃSK"/>
    <s v="1"/>
    <s v="275/2016/12"/>
    <n v="54"/>
    <s v="AW16"/>
    <s v="SUMEC TEXTILE"/>
    <s v="FCL"/>
    <m/>
    <n v="1"/>
    <n v="1329"/>
    <n v="0"/>
    <n v="1"/>
    <n v="1"/>
    <x v="2"/>
    <n v="13392"/>
    <n v="101.13"/>
    <x v="0"/>
    <n v="71"/>
    <n v="30"/>
    <x v="5"/>
    <s v="40"/>
  </r>
  <r>
    <m/>
    <m/>
    <m/>
    <m/>
    <m/>
    <m/>
    <m/>
    <m/>
    <x v="1"/>
    <m/>
    <m/>
    <m/>
    <m/>
    <m/>
    <m/>
    <m/>
    <m/>
    <m/>
    <m/>
    <m/>
    <m/>
    <m/>
    <m/>
    <m/>
    <m/>
    <x v="3"/>
    <m/>
    <m/>
    <x v="0"/>
    <m/>
    <m/>
    <x v="6"/>
    <m/>
  </r>
  <r>
    <s v="2016-07-01"/>
    <s v="2016-08-08"/>
    <s v="2016-08-11"/>
    <s v="2016-08-11"/>
    <n v="38"/>
    <n v="41"/>
    <s v="SHANGHAI"/>
    <s v="FOB"/>
    <x v="0"/>
    <n v="0"/>
    <s v="HLXU1171951"/>
    <s v="RAILWAY"/>
    <s v="GDAŃSK"/>
    <s v="1"/>
    <s v="275/2016/11"/>
    <n v="54"/>
    <s v="AW16"/>
    <s v="SUMEC TEXTILE"/>
    <s v="FCL"/>
    <m/>
    <n v="1"/>
    <n v="448"/>
    <n v="1"/>
    <n v="0"/>
    <n v="0"/>
    <x v="1"/>
    <n v="4634"/>
    <n v="16.43"/>
    <x v="0"/>
    <n v="12"/>
    <n v="5"/>
    <x v="2"/>
    <s v="LCL"/>
  </r>
  <r>
    <s v="2016-07-01"/>
    <s v="2016-08-08"/>
    <s v="2016-08-11"/>
    <s v="2016-08-11"/>
    <n v="38"/>
    <n v="41"/>
    <s v="SHANGHAI"/>
    <s v="FOB"/>
    <x v="0"/>
    <n v="0"/>
    <s v="TCLU4141411"/>
    <s v="RAILWAY"/>
    <s v="GDAŃSK"/>
    <s v="1"/>
    <s v="43063/2015/11"/>
    <n v="52"/>
    <s v="AW16"/>
    <s v="SUZHOU QINJIAN I/E"/>
    <s v="FCL"/>
    <m/>
    <n v="1"/>
    <n v="1994"/>
    <n v="0"/>
    <n v="1"/>
    <n v="0"/>
    <x v="2"/>
    <n v="29073"/>
    <n v="25.13"/>
    <x v="0"/>
    <n v="18"/>
    <n v="8"/>
    <x v="1"/>
    <s v="LCL"/>
  </r>
  <r>
    <s v="2016-07-01"/>
    <s v="2016-08-08"/>
    <s v="2016-08-12"/>
    <s v="2016-08-12"/>
    <n v="38"/>
    <n v="42"/>
    <s v="SHANGHAI"/>
    <s v="FOB"/>
    <x v="0"/>
    <n v="1"/>
    <s v="SEGU5766739"/>
    <s v="RAILWAY"/>
    <s v="GDAŃSK"/>
    <s v="1"/>
    <s v="1071/2016/3"/>
    <n v="52"/>
    <s v="AW16"/>
    <s v="ZHENJIANG S&amp;C"/>
    <s v="CONSOLIDATION"/>
    <m/>
    <n v="1"/>
    <n v="2579"/>
    <n v="0"/>
    <n v="0"/>
    <n v="1"/>
    <x v="0"/>
    <n v="34902"/>
    <n v="35.99"/>
    <x v="0"/>
    <n v="25"/>
    <n v="11"/>
    <x v="1"/>
    <s v="LCL"/>
  </r>
  <r>
    <s v="2016-07-01"/>
    <s v="2016-08-08"/>
    <s v="2016-08-12"/>
    <s v="2016-08-12"/>
    <n v="38"/>
    <n v="42"/>
    <s v="SHANGHAI"/>
    <s v="FOB"/>
    <x v="0"/>
    <n v="1"/>
    <m/>
    <s v="RAILWAY"/>
    <s v="GDAŃSK"/>
    <s v="1"/>
    <s v="1799/2016/2"/>
    <n v="52"/>
    <s v="AW16"/>
    <s v="HAILI ACCESSORIES"/>
    <s v="CONSOLIDATION"/>
    <m/>
    <n v="1"/>
    <n v="38"/>
    <m/>
    <m/>
    <m/>
    <x v="3"/>
    <n v="3200"/>
    <n v="2.74"/>
    <x v="0"/>
    <n v="2"/>
    <n v="1"/>
    <x v="2"/>
    <s v="LCL"/>
  </r>
  <r>
    <s v="2016-07-01"/>
    <s v="2016-08-08"/>
    <s v="2016-08-12"/>
    <s v="2016-08-12"/>
    <n v="38"/>
    <n v="42"/>
    <s v="SHANGHAI"/>
    <s v="FOB"/>
    <x v="0"/>
    <n v="1"/>
    <m/>
    <s v="RAILWAY"/>
    <s v="GDAŃSK"/>
    <s v="1"/>
    <s v="588/2016/6"/>
    <n v="52"/>
    <s v="AW16"/>
    <s v="BRIGHT SHOW INT.LTD"/>
    <s v="CONSOLIDATION"/>
    <m/>
    <n v="1"/>
    <n v="286"/>
    <m/>
    <m/>
    <m/>
    <x v="3"/>
    <n v="4200"/>
    <n v="4.3099999999999996"/>
    <x v="0"/>
    <n v="3"/>
    <n v="1"/>
    <x v="2"/>
    <s v="LCL"/>
  </r>
  <r>
    <s v="2016-07-01"/>
    <s v="2016-08-08"/>
    <s v="2016-08-12"/>
    <s v="2016-08-12"/>
    <n v="38"/>
    <n v="42"/>
    <s v="SHANGHAI"/>
    <s v="FOB"/>
    <x v="0"/>
    <n v="1"/>
    <m/>
    <s v="RAILWAY"/>
    <s v="GDAŃSK"/>
    <s v="1"/>
    <s v="6237/2016/2"/>
    <n v="54"/>
    <s v="AW16"/>
    <s v="ANHUI GARMENTS I&amp;E"/>
    <s v="CONSOLIDATION"/>
    <m/>
    <n v="1"/>
    <n v="426"/>
    <m/>
    <m/>
    <m/>
    <x v="3"/>
    <n v="5931"/>
    <n v="16.68"/>
    <x v="0"/>
    <n v="12"/>
    <n v="5"/>
    <x v="2"/>
    <s v="LCL"/>
  </r>
  <r>
    <s v="2016-07-02"/>
    <s v="2016-08-06"/>
    <s v="2016-08-12"/>
    <s v="2016-08-12"/>
    <n v="35"/>
    <n v="41"/>
    <s v="CHITTAGONG"/>
    <s v="FOB"/>
    <x v="0"/>
    <n v="0"/>
    <s v="MRKU4006660"/>
    <s v="RAILWAY"/>
    <s v="GDAŃSK"/>
    <s v="1"/>
    <s v="734/2016/2"/>
    <n v="54"/>
    <s v="AW16"/>
    <s v="ZEMTEX EXPORT LTD"/>
    <s v="FCL"/>
    <m/>
    <n v="1"/>
    <n v="1119"/>
    <n v="0"/>
    <n v="0"/>
    <n v="1"/>
    <x v="0"/>
    <n v="19128"/>
    <n v="62.1"/>
    <x v="1"/>
    <n v="43"/>
    <n v="19"/>
    <x v="0"/>
    <s v="20"/>
  </r>
  <r>
    <s v="2016-07-02"/>
    <s v="2016-08-06"/>
    <s v="2016-08-16"/>
    <s v="2016-08-16"/>
    <n v="35"/>
    <n v="45"/>
    <s v="CHITTAGONG"/>
    <s v="FOB"/>
    <x v="0"/>
    <n v="0"/>
    <s v="PONU0901956"/>
    <s v="RAILWAY"/>
    <s v="GDAŃSK"/>
    <s v="1"/>
    <s v="5344/2016/1"/>
    <n v="54"/>
    <s v="AW16"/>
    <s v="S.B.KNITTING LTD."/>
    <s v="FCL"/>
    <m/>
    <n v="1"/>
    <n v="911"/>
    <n v="1"/>
    <n v="0"/>
    <n v="0"/>
    <x v="1"/>
    <n v="17584"/>
    <n v="25.3"/>
    <x v="1"/>
    <n v="18"/>
    <n v="8"/>
    <x v="1"/>
    <s v="LCL"/>
  </r>
  <r>
    <s v="2016-07-03"/>
    <s v="2016-07-05"/>
    <s v="2016-07-11"/>
    <s v="2016-07-11"/>
    <n v="2"/>
    <n v="8"/>
    <s v="ŁÓDŹ"/>
    <s v="DDU"/>
    <x v="2"/>
    <n v="1"/>
    <s v="AIR"/>
    <s v="TRUCK"/>
    <s v="WARSZAWA"/>
    <s v="1"/>
    <s v="569/2016/6"/>
    <n v="54"/>
    <s v="AW16"/>
    <s v="SANTEX INC"/>
    <s v="AIR"/>
    <n v="1"/>
    <m/>
    <n v="771"/>
    <n v="0"/>
    <n v="0"/>
    <n v="0"/>
    <x v="3"/>
    <n v="14865"/>
    <n v="13.94"/>
    <x v="2"/>
    <n v="10"/>
    <n v="4"/>
    <x v="2"/>
    <s v="LCL"/>
  </r>
  <r>
    <s v="2016-07-04"/>
    <s v="2016-07-05"/>
    <s v="2016-07-12"/>
    <s v="2016-07-12"/>
    <n v="1"/>
    <n v="8"/>
    <s v="WARSZAWA"/>
    <s v="DDU"/>
    <x v="2"/>
    <n v="1"/>
    <s v="AIR"/>
    <s v="TRUCK"/>
    <s v="WARSZAWA"/>
    <s v="1"/>
    <s v="43186/2015/4"/>
    <n v="54"/>
    <s v="AW16"/>
    <s v="AZAD INT'L CLOTHING"/>
    <s v="AIR"/>
    <n v="1"/>
    <m/>
    <n v="302"/>
    <n v="0"/>
    <n v="0"/>
    <n v="0"/>
    <x v="3"/>
    <n v="6166"/>
    <m/>
    <x v="6"/>
    <n v="0"/>
    <n v="0"/>
    <x v="2"/>
    <s v="LCL"/>
  </r>
  <r>
    <s v="2016-07-04"/>
    <s v="2016-07-11"/>
    <s v="2016-07-15"/>
    <s v="2016-07-15"/>
    <n v="7"/>
    <n v="11"/>
    <s v="ŁÓDŹ"/>
    <s v="DDU"/>
    <x v="2"/>
    <n v="1"/>
    <s v="AIR"/>
    <s v="TRUCK"/>
    <s v="WARSZAWA"/>
    <s v="1"/>
    <s v="43192/2015/18"/>
    <n v="54"/>
    <s v="AW16"/>
    <s v="INNOVATION DESIGN (AGENT)"/>
    <s v="AIR"/>
    <n v="1"/>
    <m/>
    <n v="755"/>
    <n v="0"/>
    <n v="0"/>
    <n v="0"/>
    <x v="3"/>
    <n v="14010"/>
    <m/>
    <x v="1"/>
    <n v="0"/>
    <n v="0"/>
    <x v="2"/>
    <s v="LCL"/>
  </r>
  <r>
    <s v="2016-07-04"/>
    <s v="2016-07-12"/>
    <s v="2016-07-14"/>
    <s v="2016-07-14"/>
    <n v="8"/>
    <n v="10"/>
    <s v="ŁÓDŹ"/>
    <s v="DDU"/>
    <x v="2"/>
    <n v="1"/>
    <s v="AIR"/>
    <s v="TRUCK"/>
    <s v="VIENNA"/>
    <s v="1"/>
    <s v="688/2016/8"/>
    <n v="54"/>
    <s v="AW16"/>
    <s v="SANGOTRA FASHIONS"/>
    <s v="AIR"/>
    <n v="1"/>
    <m/>
    <n v="647"/>
    <n v="0"/>
    <n v="0"/>
    <n v="0"/>
    <x v="3"/>
    <n v="13177"/>
    <m/>
    <x v="2"/>
    <n v="0"/>
    <n v="0"/>
    <x v="2"/>
    <s v="LCL"/>
  </r>
  <r>
    <s v="2016-07-04"/>
    <s v="2016-07-31"/>
    <s v="2016-08-05"/>
    <s v="2016-08-05"/>
    <n v="27"/>
    <n v="32"/>
    <s v="NHAVA SHEVA"/>
    <s v="FOB"/>
    <x v="0"/>
    <n v="1"/>
    <s v="LCL"/>
    <s v="TRUCK"/>
    <s v="HAMBURG"/>
    <s v="1"/>
    <s v="3706/2016/4"/>
    <n v="54"/>
    <s v="AW16"/>
    <s v="SEER GLOBAL LTD."/>
    <s v="LCL"/>
    <m/>
    <n v="1"/>
    <n v="333"/>
    <n v="0"/>
    <n v="0"/>
    <n v="0"/>
    <x v="3"/>
    <n v="5835"/>
    <n v="6.22"/>
    <x v="2"/>
    <n v="4"/>
    <n v="2"/>
    <x v="2"/>
    <s v="LCL"/>
  </r>
  <r>
    <s v="2016-07-04"/>
    <s v="2016-08-07"/>
    <s v="2016-08-16"/>
    <s v="2016-08-16"/>
    <n v="34"/>
    <n v="43"/>
    <s v="CHITTAGONG"/>
    <s v="FOB"/>
    <x v="0"/>
    <n v="1"/>
    <s v="MSKU6106124"/>
    <s v="RAILWAY"/>
    <s v="GDAŃSK"/>
    <s v="1"/>
    <s v="727/2016/3"/>
    <n v="54"/>
    <s v="AW16"/>
    <s v="SHUDDHO MODEHAUS (AGENT)"/>
    <s v="CONSOLIDATION"/>
    <m/>
    <n v="1"/>
    <n v="1198"/>
    <n v="0"/>
    <n v="1"/>
    <n v="0"/>
    <x v="2"/>
    <n v="18490"/>
    <n v="29.31"/>
    <x v="1"/>
    <n v="21"/>
    <n v="9"/>
    <x v="1"/>
    <s v="LCL"/>
  </r>
  <r>
    <s v="2016-07-04"/>
    <s v="2016-08-07"/>
    <s v="2016-08-16"/>
    <s v="2016-08-16"/>
    <n v="34"/>
    <n v="43"/>
    <s v="CHITTAGONG"/>
    <s v="FOB"/>
    <x v="0"/>
    <n v="1"/>
    <m/>
    <s v="RAILWAY"/>
    <s v="GDAŃSK"/>
    <s v="1"/>
    <s v="734/2016/7"/>
    <n v="54"/>
    <s v="AW16"/>
    <s v="ZEMTEX EXPORT LTD"/>
    <s v="CONSOLIDATION"/>
    <m/>
    <n v="1"/>
    <n v="331"/>
    <m/>
    <m/>
    <m/>
    <x v="3"/>
    <n v="6585"/>
    <n v="24.51"/>
    <x v="1"/>
    <n v="17"/>
    <n v="7"/>
    <x v="1"/>
    <s v="LCL"/>
  </r>
  <r>
    <s v="2016-07-04"/>
    <s v="2016-08-12"/>
    <s v="2016-08-17"/>
    <s v="2016-08-17"/>
    <n v="39"/>
    <n v="44"/>
    <s v="XIAMEN"/>
    <s v="FOB"/>
    <x v="0"/>
    <n v="1"/>
    <s v="MSKU3838287"/>
    <s v="RAILWAY"/>
    <s v="GDAŃSK"/>
    <s v="1"/>
    <s v="18336/2016/1"/>
    <n v="51"/>
    <s v="AW16"/>
    <s v="VICAN FOOTWEAR"/>
    <s v="CONSOLIDATION"/>
    <m/>
    <n v="1"/>
    <n v="78"/>
    <n v="1"/>
    <n v="0"/>
    <n v="0"/>
    <x v="1"/>
    <n v="2808"/>
    <n v="10.62"/>
    <x v="0"/>
    <n v="7"/>
    <n v="3"/>
    <x v="2"/>
    <s v="LCL"/>
  </r>
  <r>
    <s v="2016-07-04"/>
    <s v="2016-08-12"/>
    <s v="2016-08-17"/>
    <s v="2016-08-17"/>
    <n v="39"/>
    <n v="44"/>
    <s v="XIAMEN"/>
    <s v="FOB"/>
    <x v="0"/>
    <n v="1"/>
    <m/>
    <s v="RAILWAY"/>
    <s v="GDAŃSK"/>
    <s v="1"/>
    <s v="60881/AW16/1"/>
    <n v="54"/>
    <s v="AW16"/>
    <s v="TALENTED DRAGON LTD."/>
    <s v="CONSOLIDATION"/>
    <m/>
    <n v="1"/>
    <n v="447"/>
    <m/>
    <m/>
    <m/>
    <x v="3"/>
    <n v="10101"/>
    <n v="4.79"/>
    <x v="0"/>
    <n v="3"/>
    <n v="1"/>
    <x v="2"/>
    <s v="LCL"/>
  </r>
  <r>
    <s v="2016-07-05"/>
    <s v="2016-08-21"/>
    <s v="2016-08-26"/>
    <s v="2016-08-26"/>
    <n v="47"/>
    <n v="52"/>
    <s v="QINGDAO"/>
    <s v="FOB"/>
    <x v="0"/>
    <n v="0"/>
    <s v="MSKU4020000"/>
    <s v="RAILWAY"/>
    <s v="GDAŃSK"/>
    <s v="1"/>
    <s v="43063/2015/9"/>
    <n v="52"/>
    <s v="AW16"/>
    <s v="SUZHOU QINJIAN I/E"/>
    <s v="FCL"/>
    <m/>
    <n v="1"/>
    <n v="812"/>
    <n v="1"/>
    <n v="0"/>
    <n v="0"/>
    <x v="1"/>
    <n v="11320"/>
    <n v="13.69"/>
    <x v="0"/>
    <n v="10"/>
    <n v="4"/>
    <x v="2"/>
    <s v="LCL"/>
  </r>
  <r>
    <s v="2016-07-07"/>
    <s v="2016-07-19"/>
    <s v="2016-07-25"/>
    <s v="2016-07-25"/>
    <n v="12"/>
    <n v="18"/>
    <s v="ŁÓDŹ"/>
    <s v="DDU"/>
    <x v="4"/>
    <n v="0"/>
    <s v="CARU9618472,TCKU9021108,TTNU9431183"/>
    <s v="RAILWAY"/>
    <s v="MAŁASZEWICZE"/>
    <s v="1"/>
    <s v="62103/AW16/3"/>
    <n v="52"/>
    <s v="AW16"/>
    <s v="NINGBO MIAORUI"/>
    <s v="FCL"/>
    <m/>
    <n v="1"/>
    <n v="3700"/>
    <n v="0"/>
    <n v="3"/>
    <n v="0"/>
    <x v="3"/>
    <n v="59974"/>
    <m/>
    <x v="0"/>
    <n v="0"/>
    <n v="0"/>
    <x v="2"/>
    <s v="LCL"/>
  </r>
  <r>
    <s v="2016-07-07"/>
    <s v="2016-08-21"/>
    <s v="2016-08-25"/>
    <s v="2016-08-25"/>
    <n v="45"/>
    <n v="49"/>
    <s v="SHANGHAI"/>
    <s v="FOB"/>
    <x v="0"/>
    <n v="0"/>
    <s v="MSKU7126531"/>
    <s v="TRUCK"/>
    <s v="GDAŃSK"/>
    <s v="1"/>
    <s v="43063/2015/10"/>
    <n v="52"/>
    <s v="AW16"/>
    <s v="SUZHOU QINJIAN I/E"/>
    <s v="FCL"/>
    <m/>
    <n v="1"/>
    <n v="1108"/>
    <n v="1"/>
    <n v="0"/>
    <n v="0"/>
    <x v="1"/>
    <n v="15301"/>
    <n v="19.73"/>
    <x v="0"/>
    <n v="14"/>
    <n v="6"/>
    <x v="2"/>
    <s v="LCL"/>
  </r>
  <r>
    <s v="2016-07-08"/>
    <s v="2016-08-16"/>
    <s v="2016-08-19"/>
    <s v="2016-08-19"/>
    <n v="39"/>
    <n v="42"/>
    <s v="SHANGHAI"/>
    <s v="FOB"/>
    <x v="0"/>
    <n v="1"/>
    <s v="IPXU3706259"/>
    <s v="TRUCK"/>
    <s v="GDAŃSK"/>
    <s v="1"/>
    <s v="1071/2016/7"/>
    <n v="52"/>
    <s v="AW16"/>
    <s v="ZHENJIANG S&amp;C"/>
    <s v="CONSOLIDATION"/>
    <m/>
    <n v="1"/>
    <n v="264"/>
    <n v="1"/>
    <n v="0"/>
    <n v="0"/>
    <x v="1"/>
    <n v="4100"/>
    <n v="5.26"/>
    <x v="0"/>
    <n v="4"/>
    <n v="2"/>
    <x v="2"/>
    <s v="LCL"/>
  </r>
  <r>
    <s v="2016-07-08"/>
    <s v="2016-08-16"/>
    <s v="2016-08-19"/>
    <s v="2016-08-19"/>
    <n v="39"/>
    <n v="42"/>
    <s v="SHANGHAI"/>
    <s v="FOB"/>
    <x v="0"/>
    <n v="1"/>
    <m/>
    <s v="TRUCK"/>
    <s v="GDAŃSK"/>
    <s v="1"/>
    <s v="43063/2015/12"/>
    <n v="52"/>
    <s v="AW16"/>
    <s v="SUZHOU QINJIAN I/E"/>
    <s v="CONSOLIDATION"/>
    <m/>
    <n v="1"/>
    <n v="901"/>
    <m/>
    <m/>
    <m/>
    <x v="3"/>
    <n v="14778"/>
    <n v="15.1"/>
    <x v="0"/>
    <n v="11"/>
    <n v="5"/>
    <x v="2"/>
    <s v="LCL"/>
  </r>
  <r>
    <s v="2016-07-09"/>
    <s v="2016-07-13"/>
    <s v="2016-07-29"/>
    <s v="2016-07-29"/>
    <n v="4"/>
    <n v="20"/>
    <s v="ŁÓDŹ"/>
    <s v="DDU"/>
    <x v="2"/>
    <n v="1"/>
    <s v="AIR"/>
    <s v="TRUCK"/>
    <s v="WARSZAWA"/>
    <s v="1"/>
    <s v="42575/2015/2"/>
    <n v="54"/>
    <s v="AW16"/>
    <s v="PADMA SATEL ARAB"/>
    <s v="AIR"/>
    <n v="1"/>
    <m/>
    <n v="414"/>
    <n v="0"/>
    <n v="0"/>
    <n v="0"/>
    <x v="3"/>
    <n v="4961"/>
    <n v="10.63"/>
    <x v="1"/>
    <n v="7"/>
    <n v="3"/>
    <x v="2"/>
    <s v="LCL"/>
  </r>
  <r>
    <s v="2016-07-09"/>
    <s v="2016-07-31"/>
    <s v="2016-08-05"/>
    <s v="2016-08-05"/>
    <n v="22"/>
    <n v="27"/>
    <s v="TUTICORIN"/>
    <s v="FOB"/>
    <x v="0"/>
    <n v="1"/>
    <s v="LCL"/>
    <s v="TRUCK"/>
    <s v="HAMBURG"/>
    <s v="1"/>
    <s v="921/2016/8"/>
    <n v="54"/>
    <s v="AW16"/>
    <s v="RVEE"/>
    <s v="LCL"/>
    <m/>
    <n v="1"/>
    <n v="35"/>
    <n v="0"/>
    <n v="0"/>
    <n v="0"/>
    <x v="3"/>
    <n v="840"/>
    <n v="0.95"/>
    <x v="2"/>
    <n v="1"/>
    <n v="0"/>
    <x v="2"/>
    <s v="LCL"/>
  </r>
  <r>
    <s v="2016-07-10"/>
    <s v="2016-08-12"/>
    <s v="2016-08-18"/>
    <s v="2016-08-18"/>
    <n v="33"/>
    <n v="39"/>
    <s v="CHITTAGONG"/>
    <s v="FOB"/>
    <x v="0"/>
    <n v="1"/>
    <s v="MRKU4627651"/>
    <s v="TRUCK"/>
    <s v="GDAŃSK"/>
    <s v="1"/>
    <s v="568/2016/20"/>
    <n v="54"/>
    <s v="AW16"/>
    <s v="FAIR TRADE INT'L (AGENT)"/>
    <s v="CONSOLIDATION"/>
    <m/>
    <n v="1"/>
    <n v="832"/>
    <n v="0"/>
    <n v="0"/>
    <n v="1"/>
    <x v="0"/>
    <n v="15115"/>
    <n v="57.4"/>
    <x v="1"/>
    <n v="40"/>
    <n v="17"/>
    <x v="0"/>
    <s v="20"/>
  </r>
  <r>
    <s v="2016-07-10"/>
    <s v="2016-08-12"/>
    <s v="2016-08-18"/>
    <s v="2016-08-18"/>
    <n v="33"/>
    <n v="39"/>
    <s v="CHITTAGONG"/>
    <s v="FOB"/>
    <x v="0"/>
    <n v="1"/>
    <m/>
    <s v="TRUCK"/>
    <s v="GDAŃSK"/>
    <s v="1"/>
    <s v="727/2016/1"/>
    <n v="54"/>
    <s v="AW16"/>
    <s v="SHUDDHO MODEHAUS (AGENT)"/>
    <s v="CONSOLIDATION"/>
    <m/>
    <n v="1"/>
    <n v="477"/>
    <m/>
    <m/>
    <m/>
    <x v="3"/>
    <n v="7636"/>
    <n v="12.44"/>
    <x v="1"/>
    <n v="9"/>
    <n v="4"/>
    <x v="2"/>
    <s v="LCL"/>
  </r>
  <r>
    <s v="2016-07-11"/>
    <s v="2016-08-06"/>
    <s v="2016-08-12"/>
    <s v="2016-08-12"/>
    <n v="26"/>
    <n v="32"/>
    <s v="NHAVA SHEVA"/>
    <s v="FOB"/>
    <x v="0"/>
    <n v="1"/>
    <s v="LCL"/>
    <s v="TRUCK"/>
    <s v="HAMBURG"/>
    <s v="1"/>
    <s v="3706/2016/5"/>
    <n v="54"/>
    <s v="AW16"/>
    <s v="SEER GLOBAL LTD."/>
    <s v="LCL"/>
    <m/>
    <n v="1"/>
    <n v="446"/>
    <n v="0"/>
    <n v="0"/>
    <n v="0"/>
    <x v="3"/>
    <n v="5466"/>
    <n v="12.12"/>
    <x v="2"/>
    <n v="8"/>
    <n v="4"/>
    <x v="2"/>
    <s v="LCL"/>
  </r>
  <r>
    <s v="2016-07-11"/>
    <s v="2016-08-12"/>
    <s v="2016-08-17"/>
    <s v="2016-08-17"/>
    <n v="32"/>
    <n v="37"/>
    <s v="NINGBO"/>
    <s v="FOB"/>
    <x v="0"/>
    <n v="0"/>
    <s v="MSKU3217320,PONU7329101"/>
    <s v="RAILWAY"/>
    <s v="GDAŃSK"/>
    <s v="1"/>
    <s v="9345/2016/3"/>
    <n v="51"/>
    <s v="AW16"/>
    <s v="XIAMEN OCEAN IMP."/>
    <s v="FCL"/>
    <m/>
    <n v="1"/>
    <n v="1833"/>
    <n v="1"/>
    <n v="0"/>
    <n v="1"/>
    <x v="1"/>
    <n v="11976"/>
    <n v="94.08"/>
    <x v="0"/>
    <n v="66"/>
    <n v="28"/>
    <x v="3"/>
    <s v="20"/>
  </r>
  <r>
    <s v="2016-07-11"/>
    <s v="2016-08-18"/>
    <s v="2016-08-22"/>
    <s v="2016-08-22"/>
    <n v="38"/>
    <n v="42"/>
    <s v="CHITTAGONG"/>
    <s v="FOB"/>
    <x v="0"/>
    <n v="1"/>
    <s v="HLXU3287215"/>
    <s v="TRUCK"/>
    <s v="BREMERHAVEN"/>
    <s v="1"/>
    <s v="42575/2015/13"/>
    <n v="54"/>
    <s v="AW16"/>
    <s v="PADMA SATEL ARAB"/>
    <s v="CONSOLIDATION"/>
    <m/>
    <n v="1"/>
    <n v="254"/>
    <n v="1"/>
    <n v="0"/>
    <n v="0"/>
    <x v="1"/>
    <n v="3213"/>
    <n v="7.05"/>
    <x v="1"/>
    <n v="5"/>
    <n v="2"/>
    <x v="2"/>
    <s v="LCL"/>
  </r>
  <r>
    <s v="2016-07-11"/>
    <s v="2016-08-18"/>
    <s v="2016-08-22"/>
    <s v="2016-08-22"/>
    <n v="38"/>
    <n v="42"/>
    <s v="CHITTAGONG"/>
    <s v="FOB"/>
    <x v="0"/>
    <n v="1"/>
    <m/>
    <s v="TRUCK"/>
    <s v="BREMERHAVEN"/>
    <s v="1"/>
    <s v="61828/AW16/1"/>
    <n v="52"/>
    <s v="AW16"/>
    <s v="FASHION WEAR INT'L (AGENT)"/>
    <s v="CONSOLIDATION"/>
    <m/>
    <n v="1"/>
    <n v="1356"/>
    <m/>
    <m/>
    <m/>
    <x v="3"/>
    <n v="25736"/>
    <n v="15.29"/>
    <x v="1"/>
    <n v="11"/>
    <n v="5"/>
    <x v="2"/>
    <s v="LCL"/>
  </r>
  <r>
    <s v="2016-07-11"/>
    <s v="2016-08-18"/>
    <s v="2016-08-22"/>
    <s v="2016-08-22"/>
    <n v="38"/>
    <n v="42"/>
    <s v="CHITTAGONG"/>
    <s v="FOB"/>
    <x v="0"/>
    <n v="1"/>
    <s v="TRLU4840439"/>
    <s v="TRUCK"/>
    <s v="BREMERHAVEN"/>
    <s v="1"/>
    <s v="43189/2015/12"/>
    <n v="54"/>
    <s v="AW16"/>
    <s v="SAILOR MOON CLOTHING LTD (AGENT)"/>
    <s v="CONSOLIDATION"/>
    <m/>
    <n v="1"/>
    <n v="663"/>
    <n v="0"/>
    <n v="1"/>
    <n v="0"/>
    <x v="2"/>
    <n v="9929"/>
    <n v="24.24"/>
    <x v="1"/>
    <n v="17"/>
    <n v="7"/>
    <x v="1"/>
    <s v="LCL"/>
  </r>
  <r>
    <s v="2016-07-11"/>
    <s v="2016-08-18"/>
    <s v="2016-08-22"/>
    <s v="2016-08-22"/>
    <n v="38"/>
    <n v="42"/>
    <s v="CHITTAGONG"/>
    <s v="FOB"/>
    <x v="0"/>
    <n v="1"/>
    <m/>
    <s v="TRUCK"/>
    <s v="BREMERHAVEN"/>
    <s v="1"/>
    <s v="43189/2015/13"/>
    <n v="54"/>
    <s v="AW16"/>
    <s v="SAILOR MOON CLOTHING LTD (AGENT)"/>
    <s v="CONSOLIDATION"/>
    <m/>
    <n v="1"/>
    <n v="885"/>
    <m/>
    <m/>
    <m/>
    <x v="3"/>
    <n v="12727"/>
    <n v="21.57"/>
    <x v="1"/>
    <n v="15"/>
    <n v="6"/>
    <x v="1"/>
    <s v="LCL"/>
  </r>
  <r>
    <s v="2016-07-11"/>
    <s v="2016-08-18"/>
    <s v="2016-08-22"/>
    <s v="2016-08-22"/>
    <n v="38"/>
    <n v="42"/>
    <s v="CHITTAGONG"/>
    <s v="FOB"/>
    <x v="0"/>
    <n v="1"/>
    <m/>
    <s v="TRUCK"/>
    <s v="BREMERHAVEN"/>
    <s v="1"/>
    <s v="574/2016/3"/>
    <n v="54"/>
    <s v="AW16"/>
    <s v="TRANSFIGURE CLOTHING (AGENT)"/>
    <s v="CONSOLIDATION"/>
    <m/>
    <n v="1"/>
    <n v="352"/>
    <m/>
    <m/>
    <m/>
    <x v="3"/>
    <n v="5401"/>
    <n v="7.62"/>
    <x v="1"/>
    <n v="5"/>
    <n v="2"/>
    <x v="2"/>
    <s v="LCL"/>
  </r>
  <r>
    <s v="2016-07-12"/>
    <s v="2016-07-13"/>
    <s v="2016-07-19"/>
    <s v="2016-07-19"/>
    <n v="1"/>
    <n v="7"/>
    <s v="ŁÓDŹ"/>
    <s v="DDU"/>
    <x v="2"/>
    <n v="1"/>
    <s v="AIR"/>
    <s v="TRUCK"/>
    <s v="WARSZAWA"/>
    <s v="1"/>
    <s v="569/2016/1"/>
    <n v="54"/>
    <s v="AW16"/>
    <s v="SANTEX INC"/>
    <s v="AIR"/>
    <n v="1"/>
    <m/>
    <n v="705"/>
    <n v="0"/>
    <n v="0"/>
    <n v="0"/>
    <x v="3"/>
    <n v="14401"/>
    <n v="18.190000000000001"/>
    <x v="2"/>
    <n v="13"/>
    <n v="5"/>
    <x v="2"/>
    <s v="LCL"/>
  </r>
  <r>
    <s v="2016-07-12"/>
    <s v="2016-07-19"/>
    <s v="2016-07-21"/>
    <s v="2016-07-21"/>
    <n v="7"/>
    <n v="9"/>
    <s v="ISTANBUL"/>
    <s v="FCA"/>
    <x v="3"/>
    <n v="0"/>
    <s v=""/>
    <s v="TRUCK"/>
    <s v="ŁÓDŹ"/>
    <s v="1"/>
    <s v="2175/2016/1"/>
    <n v="54"/>
    <s v="AW16"/>
    <s v="FATIH TEKSTIL SANAYI"/>
    <s v="FCL"/>
    <m/>
    <n v="1"/>
    <n v="1717"/>
    <n v="0"/>
    <n v="0"/>
    <n v="0"/>
    <x v="3"/>
    <n v="136183"/>
    <n v="123.62"/>
    <x v="5"/>
    <n v="87"/>
    <n v="37"/>
    <x v="7"/>
    <s v="40"/>
  </r>
  <r>
    <s v="2016-07-12"/>
    <s v="2016-07-19"/>
    <s v="2016-07-21"/>
    <s v="2016-07-21"/>
    <n v="7"/>
    <n v="9"/>
    <s v="ISTANBUL"/>
    <s v="FCA"/>
    <x v="3"/>
    <n v="0"/>
    <m/>
    <s v="TRUCK"/>
    <s v="ŁÓDŹ"/>
    <s v="1"/>
    <s v="283/2016/3"/>
    <n v="54"/>
    <s v="AW16"/>
    <s v="KGB CORAP TEKSTIL"/>
    <s v="FCL"/>
    <m/>
    <n v="1"/>
    <n v="1627"/>
    <n v="0"/>
    <n v="0"/>
    <n v="0"/>
    <x v="3"/>
    <n v="32345"/>
    <n v="40.29"/>
    <x v="5"/>
    <n v="28"/>
    <n v="12"/>
    <x v="1"/>
    <s v="LCL"/>
  </r>
  <r>
    <s v="2016-07-14"/>
    <s v="2016-07-17"/>
    <s v="2016-08-02"/>
    <s v="2016-08-02"/>
    <n v="3"/>
    <n v="19"/>
    <s v="ŁÓDŹ"/>
    <s v="DDU"/>
    <x v="2"/>
    <n v="1"/>
    <s v="AIR"/>
    <s v="TRUCK"/>
    <s v="WARSZAWA"/>
    <s v="1"/>
    <s v="43185/2015/10"/>
    <n v="54"/>
    <s v="AW16"/>
    <s v="ASROTEX"/>
    <s v="AIR"/>
    <n v="1"/>
    <m/>
    <n v="581"/>
    <n v="0"/>
    <n v="0"/>
    <n v="0"/>
    <x v="3"/>
    <n v="10600"/>
    <m/>
    <x v="1"/>
    <n v="0"/>
    <n v="0"/>
    <x v="2"/>
    <s v="LCL"/>
  </r>
  <r>
    <s v="2016-07-14"/>
    <s v="2016-07-17"/>
    <s v="2016-08-02"/>
    <s v="2016-08-02"/>
    <n v="3"/>
    <n v="19"/>
    <s v="ŁÓDŹ"/>
    <s v="DDU"/>
    <x v="2"/>
    <n v="1"/>
    <s v="AIR"/>
    <s v="TRUCK"/>
    <s v="WARSZAWA"/>
    <s v="1"/>
    <s v="43185/2015/11"/>
    <n v="54"/>
    <s v="AW16"/>
    <s v="ASROTEX"/>
    <s v="AIR"/>
    <n v="1"/>
    <m/>
    <n v="972"/>
    <n v="0"/>
    <n v="0"/>
    <n v="0"/>
    <x v="3"/>
    <n v="19554"/>
    <m/>
    <x v="1"/>
    <n v="0"/>
    <n v="0"/>
    <x v="2"/>
    <s v="LCL"/>
  </r>
  <r>
    <s v="2016-07-14"/>
    <s v="2016-07-17"/>
    <s v="2016-08-02"/>
    <s v="2016-08-02"/>
    <n v="3"/>
    <n v="19"/>
    <s v="ŁÓDŹ"/>
    <s v="DDU"/>
    <x v="2"/>
    <n v="1"/>
    <s v="AIR"/>
    <s v="TRUCK"/>
    <s v="WARSZAWA"/>
    <s v="1"/>
    <s v="43185/2015/12"/>
    <n v="54"/>
    <s v="AW16"/>
    <s v="ASROTEX"/>
    <s v="AIR"/>
    <n v="1"/>
    <m/>
    <n v="1137"/>
    <n v="0"/>
    <n v="0"/>
    <n v="0"/>
    <x v="3"/>
    <n v="22682"/>
    <m/>
    <x v="1"/>
    <n v="0"/>
    <n v="0"/>
    <x v="2"/>
    <s v="LCL"/>
  </r>
  <r>
    <s v="2016-07-14"/>
    <s v="2016-07-17"/>
    <s v="2016-08-02"/>
    <s v="2016-08-02"/>
    <n v="3"/>
    <n v="19"/>
    <s v="ŁÓDŹ"/>
    <s v="DDU"/>
    <x v="2"/>
    <n v="1"/>
    <s v="AIR"/>
    <s v="TRUCK"/>
    <s v="WARSZAWA"/>
    <s v="1"/>
    <s v="43185/2015/13"/>
    <n v="54"/>
    <s v="AW16"/>
    <s v="ASROTEX"/>
    <s v="AIR"/>
    <n v="1"/>
    <m/>
    <n v="1007"/>
    <n v="0"/>
    <n v="0"/>
    <n v="0"/>
    <x v="3"/>
    <n v="20502"/>
    <m/>
    <x v="1"/>
    <n v="0"/>
    <n v="0"/>
    <x v="2"/>
    <s v="LCL"/>
  </r>
  <r>
    <s v="2016-07-14"/>
    <s v="2016-07-17"/>
    <s v="2016-08-02"/>
    <s v="2016-08-02"/>
    <n v="3"/>
    <n v="19"/>
    <s v="ŁÓDŹ"/>
    <s v="DDU"/>
    <x v="2"/>
    <n v="1"/>
    <s v="AIR"/>
    <s v="TRUCK"/>
    <s v="WARSZAWA"/>
    <s v="1"/>
    <s v="43185/2015/14"/>
    <n v="54"/>
    <s v="AW16"/>
    <s v="ASROTEX"/>
    <s v="AIR"/>
    <n v="1"/>
    <m/>
    <n v="664"/>
    <n v="0"/>
    <n v="0"/>
    <n v="0"/>
    <x v="3"/>
    <n v="10298"/>
    <m/>
    <x v="1"/>
    <n v="0"/>
    <n v="0"/>
    <x v="2"/>
    <s v="LCL"/>
  </r>
  <r>
    <s v="2016-07-14"/>
    <s v="2016-07-24"/>
    <s v="2016-07-28"/>
    <s v="2016-07-28"/>
    <n v="10"/>
    <n v="14"/>
    <s v="ŁÓDŹ"/>
    <s v="DDU"/>
    <x v="4"/>
    <n v="0"/>
    <s v="CARU9621136,WSCU8427926,ZCSU8207951"/>
    <s v="RAILWAY"/>
    <s v="MAŁASZEWICZE"/>
    <s v="1"/>
    <s v="577/2016/15"/>
    <n v="54"/>
    <s v="AW16"/>
    <s v="NINGBO MIAORUI"/>
    <s v="FCL"/>
    <m/>
    <n v="1"/>
    <n v="3817"/>
    <n v="0"/>
    <n v="3"/>
    <n v="0"/>
    <x v="3"/>
    <n v="61004"/>
    <n v="192.64"/>
    <x v="0"/>
    <n v="135"/>
    <n v="58"/>
    <x v="3"/>
    <n v="40"/>
  </r>
  <r>
    <m/>
    <m/>
    <m/>
    <m/>
    <m/>
    <m/>
    <m/>
    <m/>
    <x v="0"/>
    <m/>
    <m/>
    <m/>
    <m/>
    <m/>
    <m/>
    <m/>
    <m/>
    <m/>
    <s v="FCL"/>
    <m/>
    <n v="1"/>
    <m/>
    <m/>
    <m/>
    <m/>
    <x v="3"/>
    <m/>
    <m/>
    <x v="0"/>
    <n v="0"/>
    <n v="0"/>
    <x v="3"/>
    <m/>
  </r>
  <r>
    <s v="2016-07-15"/>
    <s v="2016-07-17"/>
    <s v="2016-07-27"/>
    <s v="2016-07-27"/>
    <n v="2"/>
    <n v="12"/>
    <s v="ŁÓDŹ"/>
    <s v="DDU"/>
    <x v="2"/>
    <n v="1"/>
    <s v="AIR"/>
    <s v="TRUCK"/>
    <s v="WARSZAWA"/>
    <s v="1"/>
    <s v="43188/2015/2"/>
    <n v="54"/>
    <s v="AW16"/>
    <s v="FASHION WEAR INT'L (AGENT)"/>
    <s v="AIR"/>
    <n v="1"/>
    <m/>
    <n v="827"/>
    <n v="0"/>
    <n v="0"/>
    <n v="0"/>
    <x v="3"/>
    <n v="20667"/>
    <n v="12.8"/>
    <x v="1"/>
    <n v="9"/>
    <n v="4"/>
    <x v="2"/>
    <s v="LCL"/>
  </r>
  <r>
    <s v="2016-07-15"/>
    <s v="2016-07-17"/>
    <s v="2016-08-23"/>
    <s v="2016-08-23"/>
    <n v="2"/>
    <n v="39"/>
    <s v="ŁÓDŹ"/>
    <s v="DDU"/>
    <x v="2"/>
    <n v="1"/>
    <s v="AIR"/>
    <s v="TRUCK"/>
    <s v="WARSZAWA"/>
    <s v="1"/>
    <s v="697/2016/11"/>
    <n v="54"/>
    <s v="AW16"/>
    <s v="TEXZAM INTERNATIONAL (AGENT)"/>
    <s v="AIR"/>
    <n v="1"/>
    <m/>
    <n v="423"/>
    <n v="0"/>
    <n v="0"/>
    <n v="0"/>
    <x v="3"/>
    <n v="8665"/>
    <m/>
    <x v="1"/>
    <n v="0"/>
    <n v="0"/>
    <x v="2"/>
    <s v="LCL"/>
  </r>
  <r>
    <s v="2016-07-15"/>
    <s v="2016-07-18"/>
    <s v="2016-08-02"/>
    <s v="2016-08-02"/>
    <n v="3"/>
    <n v="18"/>
    <s v="ŁÓDŹ"/>
    <s v="DDU"/>
    <x v="2"/>
    <n v="1"/>
    <s v="AIR"/>
    <s v="TRUCK"/>
    <s v="WARSZAWA"/>
    <s v="1"/>
    <s v="43185/2015/1"/>
    <n v="54"/>
    <s v="AW16"/>
    <s v="ASROTEX"/>
    <s v="AIR"/>
    <n v="1"/>
    <m/>
    <n v="1076"/>
    <n v="0"/>
    <n v="0"/>
    <n v="0"/>
    <x v="3"/>
    <n v="24352"/>
    <m/>
    <x v="1"/>
    <n v="0"/>
    <n v="0"/>
    <x v="2"/>
    <s v="LCL"/>
  </r>
  <r>
    <s v="2016-07-15"/>
    <s v="2016-07-28"/>
    <s v="2016-08-05"/>
    <s v="2016-08-05"/>
    <n v="13"/>
    <n v="21"/>
    <s v="ŁÓDŹ"/>
    <s v="DDU"/>
    <x v="4"/>
    <n v="0"/>
    <s v="TRLU6604427"/>
    <s v="RAILWAY"/>
    <s v="MAŁASZEWICZE"/>
    <s v="1"/>
    <s v="687/2016/3"/>
    <n v="54"/>
    <s v="AW16"/>
    <s v="ANHUI TECHNOLOGY I/E"/>
    <s v="FCL"/>
    <m/>
    <n v="1"/>
    <n v="771"/>
    <n v="0"/>
    <n v="0"/>
    <n v="1"/>
    <x v="0"/>
    <n v="6688"/>
    <n v="61.22"/>
    <x v="0"/>
    <n v="43"/>
    <n v="18"/>
    <x v="0"/>
    <s v="20"/>
  </r>
  <r>
    <s v="2016-07-15"/>
    <s v="2016-07-29"/>
    <s v="2016-08-01"/>
    <s v="2016-08-01"/>
    <n v="14"/>
    <n v="17"/>
    <s v="ŁÓDŹ"/>
    <s v="DDU"/>
    <x v="4"/>
    <n v="0"/>
    <s v="CICU9870564"/>
    <s v="RAILWAY"/>
    <s v="MAŁASZEWICZE"/>
    <s v="1"/>
    <s v="275/2016/13"/>
    <n v="54"/>
    <s v="AW16"/>
    <s v="SUMEC TEXTILE"/>
    <s v="FCL"/>
    <m/>
    <n v="1"/>
    <n v="0"/>
    <n v="0"/>
    <n v="1"/>
    <n v="0"/>
    <x v="2"/>
    <n v="6794"/>
    <m/>
    <x v="0"/>
    <n v="0"/>
    <n v="0"/>
    <x v="2"/>
    <s v="LCL"/>
  </r>
  <r>
    <s v="2016-07-15"/>
    <s v="2016-08-23"/>
    <s v="2016-09-05"/>
    <s v="2016-09-05"/>
    <n v="39"/>
    <n v="52"/>
    <s v="CHITTAGONG"/>
    <s v="FOB"/>
    <x v="0"/>
    <n v="1"/>
    <s v="HLXU8613973"/>
    <s v="RAILWAY"/>
    <s v="GDAŃSK"/>
    <s v="1"/>
    <s v="568/2016/21"/>
    <n v="54"/>
    <s v="AW16"/>
    <s v="FAIR TRADE INT'L (AGENT)"/>
    <s v="CONSOLIDATION"/>
    <m/>
    <n v="1"/>
    <n v="595"/>
    <n v="0"/>
    <n v="0"/>
    <n v="1"/>
    <x v="0"/>
    <n v="9950"/>
    <n v="39.369999999999997"/>
    <x v="1"/>
    <n v="28"/>
    <n v="12"/>
    <x v="1"/>
    <s v="LCL"/>
  </r>
  <r>
    <s v="2016-07-15"/>
    <s v="2016-08-23"/>
    <s v="2016-09-05"/>
    <s v="2016-09-05"/>
    <n v="39"/>
    <n v="52"/>
    <s v="CHITTAGONG"/>
    <s v="FOB"/>
    <x v="0"/>
    <n v="1"/>
    <m/>
    <s v="RAILWAY"/>
    <s v="GDAŃSK"/>
    <s v="1"/>
    <s v="702/2016/2"/>
    <n v="52"/>
    <s v="AW16"/>
    <s v="TEXZAM INTERNATIONAL (AGENT)"/>
    <s v="CONSOLIDATION"/>
    <m/>
    <n v="1"/>
    <n v="605"/>
    <m/>
    <m/>
    <m/>
    <x v="3"/>
    <n v="9799"/>
    <n v="5.2"/>
    <x v="1"/>
    <n v="4"/>
    <n v="2"/>
    <x v="2"/>
    <s v="LCL"/>
  </r>
  <r>
    <s v="2016-07-15"/>
    <s v="2016-08-23"/>
    <s v="2016-09-05"/>
    <s v="2016-09-05"/>
    <n v="39"/>
    <n v="52"/>
    <s v="CHITTAGONG"/>
    <s v="FOB"/>
    <x v="0"/>
    <n v="1"/>
    <m/>
    <s v="RAILWAY"/>
    <s v="GDYNIA"/>
    <s v="1"/>
    <s v="697/2016/15"/>
    <n v="54"/>
    <s v="AW16"/>
    <s v="TEXZAM INTERNATIONAL (AGENT)"/>
    <s v="CONSOLIDATION"/>
    <m/>
    <n v="1"/>
    <n v="269"/>
    <m/>
    <m/>
    <m/>
    <x v="3"/>
    <n v="3120"/>
    <n v="13.32"/>
    <x v="1"/>
    <n v="9"/>
    <n v="4"/>
    <x v="2"/>
    <s v="LCL"/>
  </r>
  <r>
    <s v="2016-07-15"/>
    <s v="2016-08-23"/>
    <s v="2016-09-05"/>
    <s v="2016-09-05"/>
    <n v="39"/>
    <n v="52"/>
    <s v="CHITTAGONG"/>
    <s v="FOB"/>
    <x v="0"/>
    <n v="1"/>
    <m/>
    <s v="RAILWAY"/>
    <s v="GDYNIA"/>
    <s v="1"/>
    <s v="697/2016/20"/>
    <n v="54"/>
    <s v="AW16"/>
    <s v="TEXZAM INTERNATIONAL (AGENT)"/>
    <s v="CONSOLIDATION"/>
    <m/>
    <n v="1"/>
    <n v="311"/>
    <m/>
    <m/>
    <m/>
    <x v="3"/>
    <n v="4234"/>
    <n v="12"/>
    <x v="1"/>
    <n v="8"/>
    <n v="4"/>
    <x v="2"/>
    <s v="LCL"/>
  </r>
  <r>
    <s v="2016-07-16"/>
    <s v="2016-07-22"/>
    <s v="2016-07-26"/>
    <s v="2016-07-26"/>
    <n v="6"/>
    <n v="10"/>
    <s v="ŁÓDŹ"/>
    <s v="DDU"/>
    <x v="2"/>
    <n v="1"/>
    <s v="AIR"/>
    <s v="TRUCK"/>
    <s v="WARSZAWA"/>
    <s v="1"/>
    <s v="7533/2016/4"/>
    <n v="54"/>
    <s v="AW16"/>
    <s v="QUANZHOU HONGTU"/>
    <s v="AIR"/>
    <n v="1"/>
    <m/>
    <n v="680"/>
    <n v="0"/>
    <n v="0"/>
    <n v="0"/>
    <x v="3"/>
    <n v="8170"/>
    <n v="12.41"/>
    <x v="0"/>
    <n v="9"/>
    <n v="4"/>
    <x v="2"/>
    <s v="LCL"/>
  </r>
  <r>
    <s v="2016-07-18"/>
    <s v="2016-07-30"/>
    <s v="2016-08-03"/>
    <s v="2016-08-03"/>
    <n v="12"/>
    <n v="16"/>
    <s v="ŁÓDŹ"/>
    <s v="DDU"/>
    <x v="4"/>
    <n v="0"/>
    <s v="AMFU8517272"/>
    <s v="RAILWAY"/>
    <s v="MAŁASZEWICZE"/>
    <s v="1"/>
    <s v="7533/2016/2"/>
    <n v="54"/>
    <s v="AW16"/>
    <s v="QUANZHOU HONGTU"/>
    <s v="FCL"/>
    <m/>
    <n v="1"/>
    <n v="1768"/>
    <n v="0"/>
    <n v="1"/>
    <n v="0"/>
    <x v="2"/>
    <n v="22730"/>
    <m/>
    <x v="0"/>
    <n v="0"/>
    <n v="0"/>
    <x v="2"/>
    <s v="LCL"/>
  </r>
  <r>
    <s v="2016-07-19"/>
    <s v="2016-07-22"/>
    <s v="2016-07-27"/>
    <s v="2016-07-27"/>
    <n v="3"/>
    <n v="8"/>
    <s v="ŁÓDŹ"/>
    <s v="DDU"/>
    <x v="2"/>
    <n v="1"/>
    <s v="AIR"/>
    <s v="TRUCK"/>
    <s v="FRANKFURT"/>
    <s v="1"/>
    <s v="7533/2016/7"/>
    <n v="54"/>
    <s v="AW16"/>
    <s v="QUANZHOU HONGTU"/>
    <s v="AIR"/>
    <n v="1"/>
    <m/>
    <n v="312"/>
    <n v="0"/>
    <n v="0"/>
    <n v="0"/>
    <x v="3"/>
    <n v="4195"/>
    <n v="7.18"/>
    <x v="0"/>
    <n v="5"/>
    <n v="2"/>
    <x v="2"/>
    <s v="LCL"/>
  </r>
  <r>
    <s v="2016-07-19"/>
    <s v="2016-08-21"/>
    <s v="2016-08-26"/>
    <s v="2016-08-26"/>
    <n v="33"/>
    <n v="38"/>
    <s v="NINGBO"/>
    <s v="FOB"/>
    <x v="0"/>
    <n v="0"/>
    <s v="BMOU4179149,MRKU3976772,MSKU1936860"/>
    <s v="RAILWAY"/>
    <s v="GDAŃSK"/>
    <s v="1"/>
    <s v="577/2016/16"/>
    <n v="54"/>
    <s v="AW16"/>
    <s v="NINGBO MIAORUI"/>
    <s v="FCL"/>
    <m/>
    <n v="1"/>
    <n v="3126"/>
    <n v="0"/>
    <n v="0"/>
    <n v="3"/>
    <x v="3"/>
    <n v="62902"/>
    <n v="177.59"/>
    <x v="0"/>
    <n v="124"/>
    <n v="53"/>
    <x v="4"/>
    <s v="40"/>
  </r>
  <r>
    <m/>
    <m/>
    <m/>
    <m/>
    <m/>
    <m/>
    <m/>
    <m/>
    <x v="0"/>
    <m/>
    <m/>
    <m/>
    <m/>
    <m/>
    <m/>
    <m/>
    <m/>
    <m/>
    <s v="FCL"/>
    <m/>
    <n v="1"/>
    <m/>
    <m/>
    <m/>
    <m/>
    <x v="3"/>
    <m/>
    <m/>
    <x v="0"/>
    <n v="0"/>
    <n v="0"/>
    <x v="5"/>
    <m/>
  </r>
  <r>
    <s v="2016-07-19"/>
    <s v="2016-08-21"/>
    <s v="2016-08-26"/>
    <s v="2016-08-26"/>
    <n v="33"/>
    <n v="38"/>
    <s v="NINGBO"/>
    <s v="FOB"/>
    <x v="0"/>
    <n v="1"/>
    <s v="MSKU7364503"/>
    <s v="RAILWAY"/>
    <s v="GDAŃSK"/>
    <s v="1"/>
    <s v="43197/2015/4"/>
    <n v="54"/>
    <s v="AW16"/>
    <s v="NINGBO JAGOO TRADING"/>
    <s v="FCL"/>
    <m/>
    <n v="1"/>
    <n v="287"/>
    <n v="1"/>
    <n v="0"/>
    <n v="0"/>
    <x v="1"/>
    <n v="4276"/>
    <n v="10.98"/>
    <x v="0"/>
    <n v="8"/>
    <n v="3"/>
    <x v="2"/>
    <s v="LCL"/>
  </r>
  <r>
    <s v="2016-07-19"/>
    <s v="2016-08-31"/>
    <s v="2016-09-05"/>
    <s v="2016-09-05"/>
    <n v="43"/>
    <n v="48"/>
    <s v="CHITTAGONG"/>
    <s v="FOB"/>
    <x v="0"/>
    <n v="0"/>
    <s v="HLXU8130086"/>
    <s v="RAILWAY"/>
    <s v="GDYNIA"/>
    <s v="1"/>
    <s v="574/2016/25"/>
    <n v="54"/>
    <s v="AW16"/>
    <s v="TRANSFIGURE CLOTHING (AGENT)"/>
    <s v="FCL"/>
    <m/>
    <n v="1"/>
    <n v="3852"/>
    <n v="0"/>
    <n v="0"/>
    <n v="1"/>
    <x v="0"/>
    <n v="68166"/>
    <n v="65.03"/>
    <x v="1"/>
    <n v="46"/>
    <n v="20"/>
    <x v="0"/>
    <s v="20"/>
  </r>
  <r>
    <s v="2016-07-20"/>
    <s v="2016-08-02"/>
    <s v="2016-08-16"/>
    <s v="2016-08-16"/>
    <n v="13"/>
    <n v="27"/>
    <s v="ŁÓDŹ"/>
    <s v="DDU"/>
    <x v="4"/>
    <n v="0"/>
    <s v="WSCU8437293"/>
    <s v="RAILWAY"/>
    <s v="MAŁASZEWICZE"/>
    <s v="1"/>
    <s v="2581/2016/2"/>
    <n v="52"/>
    <s v="AW16"/>
    <s v="XIAMEN KINGLAND"/>
    <s v="FCL"/>
    <m/>
    <n v="1"/>
    <n v="777"/>
    <n v="0"/>
    <n v="1"/>
    <n v="0"/>
    <x v="2"/>
    <n v="4843"/>
    <m/>
    <x v="0"/>
    <n v="0"/>
    <n v="0"/>
    <x v="2"/>
    <s v="LCL"/>
  </r>
  <r>
    <s v="2016-07-20"/>
    <s v="2016-08-02"/>
    <s v="2016-08-16"/>
    <s v="2016-08-16"/>
    <n v="13"/>
    <n v="27"/>
    <s v="ŁÓDŹ"/>
    <s v="DDU"/>
    <x v="4"/>
    <n v="0"/>
    <s v="WSCU8461406"/>
    <s v="RAILWAY"/>
    <s v="MAŁASZEWICZE"/>
    <s v="1"/>
    <s v="278/2016/11"/>
    <n v="54"/>
    <s v="AW16"/>
    <s v="XIAMEN KINGLAND"/>
    <s v="FCL"/>
    <m/>
    <n v="1"/>
    <n v="1417"/>
    <n v="0"/>
    <n v="1"/>
    <n v="0"/>
    <x v="2"/>
    <n v="21587"/>
    <m/>
    <x v="0"/>
    <n v="0"/>
    <n v="0"/>
    <x v="2"/>
    <s v="LCL"/>
  </r>
  <r>
    <s v="2016-07-20"/>
    <s v="2016-08-02"/>
    <s v="2016-08-16"/>
    <s v="2016-08-16"/>
    <n v="13"/>
    <n v="27"/>
    <s v="ŁÓDŹ"/>
    <s v="DDU"/>
    <x v="4"/>
    <n v="0"/>
    <m/>
    <s v="RAILWAY"/>
    <s v="MAŁASZEWICZE"/>
    <s v="1"/>
    <s v="278/2016/3"/>
    <n v="54"/>
    <s v="AW16"/>
    <s v="XIAMEN KINGLAND"/>
    <s v="FCL"/>
    <m/>
    <n v="1"/>
    <n v="1569"/>
    <m/>
    <m/>
    <m/>
    <x v="3"/>
    <n v="22678"/>
    <m/>
    <x v="0"/>
    <n v="0"/>
    <n v="0"/>
    <x v="2"/>
    <s v="LCL"/>
  </r>
  <r>
    <s v="2016-07-20"/>
    <s v="2016-08-03"/>
    <s v="2016-08-11"/>
    <s v="2016-08-11"/>
    <n v="14"/>
    <n v="22"/>
    <s v="ŁÓDŹ"/>
    <s v="DDU"/>
    <x v="4"/>
    <n v="0"/>
    <s v="CICU9912567"/>
    <s v="RAILWAY"/>
    <s v="MAŁASZEWICZE"/>
    <s v="1"/>
    <s v="275/2016/10"/>
    <n v="54"/>
    <s v="AW16"/>
    <s v="SUMEC TEXTILE"/>
    <s v="FCL"/>
    <m/>
    <n v="1"/>
    <n v="395"/>
    <n v="1"/>
    <n v="0"/>
    <n v="0"/>
    <x v="1"/>
    <n v="3880"/>
    <m/>
    <x v="0"/>
    <n v="0"/>
    <n v="0"/>
    <x v="2"/>
    <s v="LCL"/>
  </r>
  <r>
    <s v="2016-07-21"/>
    <s v="2016-08-04"/>
    <s v="2016-08-05"/>
    <s v="2016-08-05"/>
    <n v="14"/>
    <n v="15"/>
    <s v="ŁÓDŹ"/>
    <s v="DDU"/>
    <x v="4"/>
    <n v="0"/>
    <s v="WSCU8265018"/>
    <s v="RAILWAY"/>
    <s v="MAŁASZEWICZE"/>
    <s v="1"/>
    <s v="577/2016/17"/>
    <n v="54"/>
    <s v="AW16"/>
    <s v="NINGBO MIAORUI"/>
    <s v="FCL"/>
    <m/>
    <n v="1"/>
    <n v="776"/>
    <n v="0"/>
    <n v="1"/>
    <n v="0"/>
    <x v="2"/>
    <n v="10358"/>
    <n v="63.44"/>
    <x v="0"/>
    <n v="44"/>
    <n v="19"/>
    <x v="0"/>
    <s v="20"/>
  </r>
  <r>
    <s v="2016-07-21"/>
    <s v="2016-08-05"/>
    <s v="2016-08-08"/>
    <s v="2016-08-08"/>
    <n v="15"/>
    <n v="18"/>
    <s v="ŁÓDŹ"/>
    <s v="DDU"/>
    <x v="2"/>
    <n v="1"/>
    <s v="AIR"/>
    <s v="TRUCK"/>
    <s v="FRANKFURT"/>
    <s v="1"/>
    <s v="43189/2015/3"/>
    <n v="54"/>
    <s v="AW16"/>
    <s v="SAILOR MOON CLOTHING LTD (AGENT)"/>
    <s v="AIR"/>
    <n v="1"/>
    <m/>
    <n v="408"/>
    <n v="0"/>
    <n v="0"/>
    <n v="0"/>
    <x v="3"/>
    <n v="5362"/>
    <n v="14.85"/>
    <x v="1"/>
    <n v="10"/>
    <n v="4"/>
    <x v="2"/>
    <s v="LCL"/>
  </r>
  <r>
    <s v="2016-07-21"/>
    <s v="2016-08-21"/>
    <s v="2016-08-26"/>
    <s v="2016-08-26"/>
    <n v="31"/>
    <n v="36"/>
    <s v="YANTIAN"/>
    <s v="FOB"/>
    <x v="0"/>
    <n v="0"/>
    <s v="MRKU4510990,MSKU3506425"/>
    <s v="RAILWAY"/>
    <s v="GDAŃSK"/>
    <s v="1"/>
    <s v="8298/2016/2"/>
    <n v="51"/>
    <s v="AW16"/>
    <s v="EASTERN CHARM LIMITD"/>
    <s v="FCL"/>
    <m/>
    <n v="1"/>
    <n v="1077"/>
    <n v="1"/>
    <n v="0"/>
    <n v="1"/>
    <x v="1"/>
    <n v="11125"/>
    <n v="80.13"/>
    <x v="0"/>
    <n v="56"/>
    <n v="24"/>
    <x v="3"/>
    <s v="20"/>
  </r>
  <r>
    <s v="2016-07-21"/>
    <s v="2016-09-05"/>
    <s v="2016-09-09"/>
    <s v="2016-09-09"/>
    <n v="46"/>
    <n v="50"/>
    <s v="SHANGHAI"/>
    <s v="FOB"/>
    <x v="0"/>
    <n v="0"/>
    <s v="IKSU4662018"/>
    <s v="RAILWAY"/>
    <s v="GDAŃSK"/>
    <s v="1"/>
    <s v="285/2016/4"/>
    <n v="54"/>
    <s v="AW16"/>
    <s v="JIANGSU SAINTEK"/>
    <s v="FCL"/>
    <m/>
    <n v="1"/>
    <n v="710"/>
    <n v="0"/>
    <n v="1"/>
    <n v="0"/>
    <x v="2"/>
    <n v="5676"/>
    <n v="50"/>
    <x v="0"/>
    <n v="35"/>
    <n v="15"/>
    <x v="0"/>
    <s v="20"/>
  </r>
  <r>
    <s v="2016-07-21"/>
    <s v="2016-09-06"/>
    <s v="2016-09-16"/>
    <s v="2016-09-16"/>
    <n v="47"/>
    <n v="57"/>
    <s v="XIAMEN"/>
    <s v="FOB"/>
    <x v="0"/>
    <n v="1"/>
    <s v="LCL"/>
    <s v="TRUCK"/>
    <s v="GDAŃSK"/>
    <s v="1"/>
    <s v="11885/2016/1"/>
    <n v="51"/>
    <s v="AW16"/>
    <s v="RUN LIFEWEAR"/>
    <s v="LCL"/>
    <m/>
    <n v="1"/>
    <n v="227"/>
    <n v="0"/>
    <n v="0"/>
    <n v="0"/>
    <x v="3"/>
    <n v="3216"/>
    <n v="13.03"/>
    <x v="0"/>
    <n v="9"/>
    <n v="4"/>
    <x v="2"/>
    <s v="LCL"/>
  </r>
  <r>
    <s v="2016-07-22"/>
    <s v="2016-07-27"/>
    <s v="2016-08-03"/>
    <s v="2016-08-03"/>
    <n v="5"/>
    <n v="12"/>
    <s v="ŁÓDŹ"/>
    <s v="DDU"/>
    <x v="2"/>
    <n v="1"/>
    <s v="AIR"/>
    <s v="TRUCK"/>
    <s v="WARSZAWA"/>
    <s v="1"/>
    <s v="3706/2016/7"/>
    <n v="54"/>
    <s v="AW16"/>
    <s v="SEER GLOBAL LTD."/>
    <s v="AIR"/>
    <n v="1"/>
    <m/>
    <n v="191"/>
    <n v="0"/>
    <n v="0"/>
    <n v="0"/>
    <x v="3"/>
    <n v="3460"/>
    <m/>
    <x v="2"/>
    <n v="0"/>
    <n v="0"/>
    <x v="2"/>
    <s v="LCL"/>
  </r>
  <r>
    <s v="2016-07-22"/>
    <s v="2016-08-29"/>
    <s v="2016-09-01"/>
    <s v="2016-09-01"/>
    <n v="38"/>
    <n v="41"/>
    <s v="SHANGHAI"/>
    <s v="FOB"/>
    <x v="0"/>
    <n v="0"/>
    <s v="CPSU1043170"/>
    <s v="TRUCK"/>
    <s v="GDAŃSK"/>
    <s v="1"/>
    <s v="280/2016/2"/>
    <n v="54"/>
    <s v="AW16"/>
    <s v="ZHUJI YUANJIN"/>
    <s v="FCL"/>
    <m/>
    <n v="1"/>
    <n v="786"/>
    <n v="1"/>
    <n v="0"/>
    <n v="0"/>
    <x v="1"/>
    <n v="22000"/>
    <n v="18.82"/>
    <x v="0"/>
    <n v="13"/>
    <n v="6"/>
    <x v="2"/>
    <s v="LCL"/>
  </r>
  <r>
    <s v="2016-07-22"/>
    <s v="2016-08-29"/>
    <s v="2016-09-01"/>
    <s v="2016-09-01"/>
    <n v="38"/>
    <n v="41"/>
    <s v="SHANGHAI"/>
    <s v="FOB"/>
    <x v="0"/>
    <n v="1"/>
    <s v="TCNU8661018"/>
    <s v="TRUCK"/>
    <s v="GDAŃSK"/>
    <s v="1"/>
    <s v="287/2016/3"/>
    <n v="54"/>
    <s v="AW16"/>
    <s v="HANGZHOU EAST CO LTD"/>
    <s v="CONSOLIDATION"/>
    <m/>
    <n v="1"/>
    <n v="308"/>
    <n v="0"/>
    <n v="0"/>
    <n v="1"/>
    <x v="0"/>
    <n v="4092"/>
    <n v="7.21"/>
    <x v="0"/>
    <n v="5"/>
    <n v="2"/>
    <x v="2"/>
    <s v="LCL"/>
  </r>
  <r>
    <s v="2016-07-22"/>
    <s v="2016-08-29"/>
    <s v="2016-09-01"/>
    <s v="2016-09-01"/>
    <n v="38"/>
    <n v="41"/>
    <s v="SHANGHAI"/>
    <s v="FOB"/>
    <x v="0"/>
    <n v="1"/>
    <m/>
    <s v="TRUCK"/>
    <s v="GDAŃSK"/>
    <s v="1"/>
    <s v="61527/AW16/1"/>
    <n v="52"/>
    <s v="AW16"/>
    <s v="HAILI ACCESSORIES"/>
    <s v="CONSOLIDATION"/>
    <m/>
    <n v="1"/>
    <n v="555"/>
    <m/>
    <m/>
    <m/>
    <x v="3"/>
    <n v="33493"/>
    <n v="39.72"/>
    <x v="0"/>
    <n v="28"/>
    <n v="12"/>
    <x v="1"/>
    <s v="LCL"/>
  </r>
  <r>
    <s v="2016-07-22"/>
    <s v="2016-08-29"/>
    <s v="2016-09-01"/>
    <s v="2016-09-01"/>
    <n v="38"/>
    <n v="41"/>
    <s v="SHANGHAI"/>
    <s v="FOB"/>
    <x v="0"/>
    <n v="1"/>
    <m/>
    <s v="TRUCK"/>
    <s v="GDAŃSK"/>
    <s v="1"/>
    <s v="8343/2016/4"/>
    <n v="51"/>
    <s v="AW16"/>
    <s v="ANHUI TECHNOLOGY I/E"/>
    <s v="CONSOLIDATION"/>
    <m/>
    <n v="1"/>
    <n v="533"/>
    <m/>
    <m/>
    <m/>
    <x v="3"/>
    <n v="7150"/>
    <n v="19.04"/>
    <x v="0"/>
    <n v="13"/>
    <n v="6"/>
    <x v="2"/>
    <s v="LCL"/>
  </r>
  <r>
    <s v="2016-07-22"/>
    <s v="2016-08-29"/>
    <s v="2016-09-02"/>
    <s v="2016-09-02"/>
    <n v="38"/>
    <n v="42"/>
    <s v="SHANGHAI"/>
    <s v="FOB"/>
    <x v="0"/>
    <n v="0"/>
    <s v="CXDU1669748,MOTU0778579,MOTU6724693,TCLU6725918,TGHU6018848"/>
    <s v="TRUCK"/>
    <s v="GDAŃSK"/>
    <s v="1"/>
    <s v="62805/AW16/3"/>
    <n v="52"/>
    <s v="AW16"/>
    <s v="SUZHOU QINJIAN I/E"/>
    <s v="FCL"/>
    <m/>
    <n v="1"/>
    <n v="14627"/>
    <n v="0"/>
    <n v="0"/>
    <n v="5"/>
    <x v="3"/>
    <n v="216100"/>
    <n v="286"/>
    <x v="0"/>
    <n v="200"/>
    <n v="86"/>
    <x v="3"/>
    <n v="40"/>
  </r>
  <r>
    <m/>
    <m/>
    <m/>
    <m/>
    <m/>
    <m/>
    <m/>
    <m/>
    <x v="0"/>
    <m/>
    <m/>
    <m/>
    <m/>
    <m/>
    <m/>
    <m/>
    <m/>
    <m/>
    <s v="FCL"/>
    <m/>
    <n v="1"/>
    <m/>
    <m/>
    <m/>
    <m/>
    <x v="3"/>
    <m/>
    <m/>
    <x v="0"/>
    <n v="0"/>
    <n v="0"/>
    <x v="3"/>
    <n v="20"/>
  </r>
  <r>
    <m/>
    <m/>
    <m/>
    <m/>
    <m/>
    <m/>
    <m/>
    <m/>
    <x v="0"/>
    <m/>
    <m/>
    <m/>
    <m/>
    <m/>
    <m/>
    <m/>
    <m/>
    <m/>
    <s v="FCL"/>
    <m/>
    <n v="1"/>
    <m/>
    <m/>
    <m/>
    <m/>
    <x v="3"/>
    <m/>
    <m/>
    <x v="0"/>
    <n v="0"/>
    <n v="0"/>
    <x v="5"/>
    <m/>
  </r>
  <r>
    <s v="2016-07-22"/>
    <s v="2016-08-29"/>
    <s v="2016-09-02"/>
    <s v="2016-09-02"/>
    <n v="38"/>
    <n v="42"/>
    <s v="SHANGHAI"/>
    <s v="FOB"/>
    <x v="0"/>
    <n v="1"/>
    <s v="FSCU8232059"/>
    <s v="TRUCK"/>
    <s v="GDAŃSK"/>
    <s v="1"/>
    <s v="1071/2016/4"/>
    <n v="52"/>
    <s v="AW16"/>
    <s v="ZHENJIANG S&amp;C"/>
    <s v="CONSOLIDATION"/>
    <m/>
    <n v="1"/>
    <n v="1409"/>
    <n v="0"/>
    <n v="0"/>
    <n v="1"/>
    <x v="0"/>
    <n v="19381"/>
    <n v="31.62"/>
    <x v="0"/>
    <n v="22"/>
    <n v="9"/>
    <x v="1"/>
    <s v="LCL"/>
  </r>
  <r>
    <s v="2016-07-22"/>
    <s v="2016-08-29"/>
    <s v="2016-09-02"/>
    <s v="2016-09-02"/>
    <n v="38"/>
    <n v="42"/>
    <s v="SHANGHAI"/>
    <s v="FOB"/>
    <x v="0"/>
    <n v="1"/>
    <m/>
    <s v="TRUCK"/>
    <s v="GDAŃSK"/>
    <s v="1"/>
    <s v="1305/2016/4"/>
    <n v="52"/>
    <s v="AW16"/>
    <s v="SHANGHAI BOSUN"/>
    <s v="CONSOLIDATION"/>
    <m/>
    <n v="1"/>
    <n v="842"/>
    <m/>
    <m/>
    <m/>
    <x v="3"/>
    <n v="11801"/>
    <n v="17.350000000000001"/>
    <x v="0"/>
    <n v="12"/>
    <n v="5"/>
    <x v="2"/>
    <s v="LCL"/>
  </r>
  <r>
    <s v="2016-07-22"/>
    <s v="2016-08-29"/>
    <s v="2016-09-02"/>
    <s v="2016-09-02"/>
    <n v="38"/>
    <n v="42"/>
    <s v="SHANGHAI"/>
    <s v="FOB"/>
    <x v="0"/>
    <n v="1"/>
    <m/>
    <s v="TRUCK"/>
    <s v="GDAŃSK"/>
    <s v="1"/>
    <s v="5878/2016/3"/>
    <n v="52"/>
    <s v="AW16"/>
    <s v="SHANGHAI QUEENSHOW"/>
    <s v="CONSOLIDATION"/>
    <m/>
    <n v="1"/>
    <n v="43"/>
    <m/>
    <m/>
    <m/>
    <x v="3"/>
    <n v="1510"/>
    <n v="3.1"/>
    <x v="0"/>
    <n v="2"/>
    <n v="1"/>
    <x v="2"/>
    <s v="LCL"/>
  </r>
  <r>
    <s v="2016-07-22"/>
    <s v="2016-08-29"/>
    <s v="2016-09-02"/>
    <s v="2016-09-02"/>
    <n v="38"/>
    <n v="42"/>
    <s v="SHANGHAI"/>
    <s v="FOB"/>
    <x v="0"/>
    <n v="1"/>
    <m/>
    <s v="TRUCK"/>
    <s v="GDAŃSK"/>
    <s v="1"/>
    <s v="588/2016/4"/>
    <n v="52"/>
    <s v="AW16"/>
    <s v="BRIGHT SHOW INT.LTD"/>
    <s v="CONSOLIDATION"/>
    <m/>
    <n v="1"/>
    <n v="896"/>
    <m/>
    <m/>
    <m/>
    <x v="3"/>
    <n v="11572"/>
    <n v="12.8"/>
    <x v="0"/>
    <n v="9"/>
    <n v="4"/>
    <x v="2"/>
    <s v="LCL"/>
  </r>
  <r>
    <s v="2016-07-22"/>
    <s v="2016-08-29"/>
    <s v="2016-09-03"/>
    <s v="2016-09-03"/>
    <n v="38"/>
    <n v="43"/>
    <s v="SHANGHAI"/>
    <s v="FOB"/>
    <x v="0"/>
    <n v="0"/>
    <s v="DRYU4286678,GESU3976304,MOFU0628168"/>
    <s v="TRUCK"/>
    <s v="GDAŃSK"/>
    <s v="1"/>
    <s v="281/2016/3"/>
    <n v="54"/>
    <s v="AW16"/>
    <s v="ZHEJIANG AMP-KINGHON"/>
    <s v="FCL"/>
    <m/>
    <n v="1"/>
    <n v="1412"/>
    <n v="1"/>
    <n v="2"/>
    <n v="0"/>
    <x v="1"/>
    <n v="17841"/>
    <n v="135.19999999999999"/>
    <x v="0"/>
    <n v="95"/>
    <n v="41"/>
    <x v="4"/>
    <s v="40"/>
  </r>
  <r>
    <m/>
    <m/>
    <m/>
    <m/>
    <m/>
    <m/>
    <m/>
    <m/>
    <x v="1"/>
    <m/>
    <m/>
    <m/>
    <m/>
    <m/>
    <m/>
    <m/>
    <m/>
    <m/>
    <m/>
    <m/>
    <m/>
    <m/>
    <m/>
    <m/>
    <m/>
    <x v="3"/>
    <m/>
    <m/>
    <x v="0"/>
    <n v="0"/>
    <n v="0"/>
    <x v="5"/>
    <m/>
  </r>
  <r>
    <s v="2016-07-22"/>
    <s v="2016-08-29"/>
    <s v="2016-09-05"/>
    <s v="2016-09-05"/>
    <n v="38"/>
    <n v="45"/>
    <s v="SHANGHAI"/>
    <s v="FOB"/>
    <x v="0"/>
    <n v="0"/>
    <s v="TCNU4919315,TCNU8718561"/>
    <s v="TRUCK"/>
    <s v="GDAŃSK"/>
    <s v="1"/>
    <s v="687/2016/4"/>
    <n v="54"/>
    <s v="AW16"/>
    <s v="ANHUI TECHNOLOGY I/E"/>
    <s v="FCL"/>
    <m/>
    <n v="1"/>
    <n v="1204"/>
    <n v="0"/>
    <n v="0"/>
    <n v="2"/>
    <x v="3"/>
    <n v="10317"/>
    <n v="110.58"/>
    <x v="0"/>
    <n v="77"/>
    <n v="33"/>
    <x v="5"/>
    <s v="40"/>
  </r>
  <r>
    <m/>
    <m/>
    <m/>
    <m/>
    <m/>
    <m/>
    <m/>
    <m/>
    <x v="1"/>
    <m/>
    <m/>
    <m/>
    <m/>
    <m/>
    <m/>
    <m/>
    <m/>
    <m/>
    <m/>
    <m/>
    <m/>
    <m/>
    <m/>
    <m/>
    <m/>
    <x v="3"/>
    <m/>
    <m/>
    <x v="0"/>
    <m/>
    <m/>
    <x v="6"/>
    <m/>
  </r>
  <r>
    <s v="2016-07-22"/>
    <s v="2016-08-29"/>
    <s v="2016-09-06"/>
    <s v="2016-09-06"/>
    <n v="38"/>
    <n v="46"/>
    <s v="SHANGHAI"/>
    <s v="FOB"/>
    <x v="0"/>
    <n v="0"/>
    <s v="CAIU9627380,HLXU8621372,TRLU6933253"/>
    <s v="TRUCK"/>
    <s v="GDAŃSK"/>
    <s v="1"/>
    <s v="275/2016/14"/>
    <n v="54"/>
    <s v="AW16"/>
    <s v="SUMEC TEXTILE"/>
    <s v="FCL"/>
    <m/>
    <n v="1"/>
    <n v="2714"/>
    <n v="0"/>
    <n v="0"/>
    <n v="3"/>
    <x v="3"/>
    <n v="27336"/>
    <n v="178.95"/>
    <x v="0"/>
    <n v="125"/>
    <n v="54"/>
    <x v="3"/>
    <s v="40"/>
  </r>
  <r>
    <m/>
    <m/>
    <m/>
    <m/>
    <m/>
    <m/>
    <m/>
    <m/>
    <x v="0"/>
    <m/>
    <m/>
    <m/>
    <m/>
    <m/>
    <m/>
    <m/>
    <m/>
    <m/>
    <s v="FCL"/>
    <m/>
    <n v="1"/>
    <m/>
    <m/>
    <m/>
    <m/>
    <x v="3"/>
    <m/>
    <m/>
    <x v="0"/>
    <n v="0"/>
    <n v="0"/>
    <x v="5"/>
    <m/>
  </r>
  <r>
    <s v="2016-07-22"/>
    <s v="2016-08-30"/>
    <s v="2016-09-06"/>
    <s v="2016-09-06"/>
    <n v="39"/>
    <n v="46"/>
    <s v="SHANGHAI"/>
    <s v="FOB"/>
    <x v="0"/>
    <n v="0"/>
    <s v="TCLU4254779"/>
    <s v="RAILWAY"/>
    <s v="GDAŃSK"/>
    <s v="1"/>
    <s v="578/2016/2"/>
    <n v="54"/>
    <s v="AW16"/>
    <s v="JOC GREAT WALL CORP."/>
    <s v="FCL"/>
    <m/>
    <n v="1"/>
    <n v="671"/>
    <n v="0"/>
    <n v="1"/>
    <n v="0"/>
    <x v="2"/>
    <n v="47420"/>
    <n v="42"/>
    <x v="0"/>
    <n v="29"/>
    <n v="13"/>
    <x v="0"/>
    <s v="LCL"/>
  </r>
  <r>
    <s v="2016-07-23"/>
    <s v="2016-08-26"/>
    <s v="2016-08-30"/>
    <s v="2016-08-30"/>
    <n v="34"/>
    <n v="38"/>
    <s v="NINGBO"/>
    <s v="FOB"/>
    <x v="0"/>
    <n v="0"/>
    <s v="INKU2623850,MVIU0027732"/>
    <s v="RAILWAY"/>
    <s v="GDAŃSK"/>
    <s v="1"/>
    <s v="577/2016/18"/>
    <n v="54"/>
    <s v="AW16"/>
    <s v="NINGBO MIAORUI"/>
    <s v="FCL"/>
    <m/>
    <n v="1"/>
    <n v="2651"/>
    <n v="0"/>
    <n v="0"/>
    <n v="2"/>
    <x v="3"/>
    <n v="43927"/>
    <n v="99.07"/>
    <x v="0"/>
    <n v="69"/>
    <n v="30"/>
    <x v="4"/>
    <s v="40"/>
  </r>
  <r>
    <s v="2016-07-23"/>
    <s v="2016-08-26"/>
    <s v="2016-08-31"/>
    <s v="2016-08-31"/>
    <n v="34"/>
    <n v="39"/>
    <s v="NINGBO"/>
    <s v="FOB"/>
    <x v="0"/>
    <n v="1"/>
    <s v="MSKU6698980"/>
    <s v="RAILWAY"/>
    <s v="GDAŃSK"/>
    <s v="1"/>
    <s v="3520/2016/2"/>
    <n v="54"/>
    <s v="AW16"/>
    <s v="NINGBO YINZHOU VANDK"/>
    <s v="CONSOLIDATION"/>
    <m/>
    <n v="1"/>
    <n v="1370"/>
    <n v="0"/>
    <n v="1"/>
    <n v="0"/>
    <x v="2"/>
    <n v="20626"/>
    <n v="36.11"/>
    <x v="0"/>
    <n v="25"/>
    <n v="11"/>
    <x v="1"/>
    <s v="LCL"/>
  </r>
  <r>
    <s v="2016-07-23"/>
    <s v="2016-08-26"/>
    <s v="2016-08-31"/>
    <s v="2016-08-31"/>
    <n v="34"/>
    <n v="39"/>
    <s v="NINGBO"/>
    <s v="FOB"/>
    <x v="0"/>
    <n v="1"/>
    <m/>
    <s v="RAILWAY"/>
    <s v="GDAŃSK"/>
    <s v="1"/>
    <s v="703/2016/4"/>
    <n v="54"/>
    <s v="AW16"/>
    <s v="NINGBO EVERGREEN"/>
    <s v="CONSOLIDATION"/>
    <m/>
    <n v="1"/>
    <n v="504"/>
    <m/>
    <m/>
    <m/>
    <x v="3"/>
    <n v="8170"/>
    <n v="15.48"/>
    <x v="0"/>
    <n v="11"/>
    <n v="5"/>
    <x v="2"/>
    <s v="LCL"/>
  </r>
  <r>
    <s v="2016-07-23"/>
    <s v="2016-08-30"/>
    <s v="2016-09-02"/>
    <s v="2016-09-02"/>
    <n v="38"/>
    <n v="41"/>
    <s v="CHITTAGONG"/>
    <s v="FOB"/>
    <x v="0"/>
    <n v="1"/>
    <s v="INKU2496550"/>
    <s v="TRUCK"/>
    <s v="GDYNIA"/>
    <s v="1"/>
    <s v="571/2016/11"/>
    <n v="54"/>
    <s v="AW16"/>
    <s v="FASHIONTEX (AGENT)"/>
    <s v="CONSOLIDATION"/>
    <m/>
    <n v="1"/>
    <n v="953"/>
    <n v="0"/>
    <n v="0"/>
    <n v="1"/>
    <x v="0"/>
    <n v="14291"/>
    <n v="12.4"/>
    <x v="1"/>
    <n v="9"/>
    <n v="4"/>
    <x v="2"/>
    <s v="LCL"/>
  </r>
  <r>
    <s v="2016-07-23"/>
    <s v="2016-08-30"/>
    <s v="2016-09-02"/>
    <s v="2016-09-02"/>
    <n v="38"/>
    <n v="41"/>
    <s v="CHITTAGONG"/>
    <s v="FOB"/>
    <x v="0"/>
    <n v="1"/>
    <m/>
    <s v="TRUCK"/>
    <s v="GDYNIA"/>
    <s v="1"/>
    <s v="574/2016/26"/>
    <n v="54"/>
    <s v="AW16"/>
    <s v="TRANSFIGURE CLOTHING (AGENT)"/>
    <s v="CONSOLIDATION"/>
    <m/>
    <n v="1"/>
    <n v="2185"/>
    <m/>
    <m/>
    <m/>
    <x v="3"/>
    <n v="40055"/>
    <n v="47.28"/>
    <x v="1"/>
    <n v="33"/>
    <n v="14"/>
    <x v="0"/>
    <s v="LCL"/>
  </r>
  <r>
    <s v="2016-07-23"/>
    <s v="2016-08-30"/>
    <s v="2016-09-16"/>
    <s v="2016-09-16"/>
    <n v="38"/>
    <n v="55"/>
    <s v="NINGBO"/>
    <s v="FOB"/>
    <x v="0"/>
    <n v="0"/>
    <s v="CLHU4508223,GVCU4039693,HLBU1771814"/>
    <s v="TRUCK"/>
    <s v="GDAŃSK"/>
    <s v="1"/>
    <s v="707/2016/2"/>
    <n v="54"/>
    <s v="AW16"/>
    <s v="SHAOXING GOLDEN WAVE"/>
    <s v="FCL"/>
    <m/>
    <n v="1"/>
    <n v="4360"/>
    <n v="0"/>
    <n v="3"/>
    <n v="0"/>
    <x v="3"/>
    <n v="73344"/>
    <n v="147.28"/>
    <x v="0"/>
    <n v="103"/>
    <n v="44"/>
    <x v="5"/>
    <s v="40"/>
  </r>
  <r>
    <m/>
    <m/>
    <m/>
    <m/>
    <m/>
    <m/>
    <m/>
    <m/>
    <x v="0"/>
    <m/>
    <m/>
    <m/>
    <m/>
    <m/>
    <m/>
    <m/>
    <m/>
    <m/>
    <s v="FCL"/>
    <m/>
    <n v="1"/>
    <m/>
    <m/>
    <m/>
    <m/>
    <x v="3"/>
    <m/>
    <m/>
    <x v="0"/>
    <n v="0"/>
    <n v="0"/>
    <x v="5"/>
    <m/>
  </r>
  <r>
    <s v="2016-07-24"/>
    <s v="2016-07-27"/>
    <s v="2016-08-02"/>
    <s v="2016-08-02"/>
    <n v="3"/>
    <n v="9"/>
    <s v="ŁÓDŹ"/>
    <s v="DDU"/>
    <x v="2"/>
    <n v="1"/>
    <s v="AIR"/>
    <s v="TRUCK"/>
    <s v="WARSZAWA"/>
    <s v="1"/>
    <s v="569/2016/2"/>
    <n v="54"/>
    <s v="AW16"/>
    <s v="SANTEX INC"/>
    <s v="AIR"/>
    <n v="1"/>
    <m/>
    <n v="518"/>
    <n v="0"/>
    <n v="0"/>
    <n v="0"/>
    <x v="3"/>
    <n v="12480"/>
    <m/>
    <x v="2"/>
    <n v="0"/>
    <n v="0"/>
    <x v="2"/>
    <s v="LCL"/>
  </r>
  <r>
    <s v="2016-07-24"/>
    <s v="2016-08-26"/>
    <s v="2016-09-06"/>
    <s v="2016-09-06"/>
    <n v="33"/>
    <n v="44"/>
    <s v="CHITTAGONG"/>
    <s v="FOB"/>
    <x v="0"/>
    <n v="1"/>
    <s v="PONU8023395"/>
    <s v="RAILWAY"/>
    <s v="GDAŃSK"/>
    <s v="1"/>
    <s v="571/2016/12"/>
    <n v="54"/>
    <s v="AW16"/>
    <s v="FASHIONTEX (AGENT)"/>
    <s v="CONSOLIDATION"/>
    <m/>
    <n v="1"/>
    <n v="460"/>
    <n v="0"/>
    <n v="0"/>
    <n v="1"/>
    <x v="0"/>
    <n v="8366"/>
    <n v="17.760000000000002"/>
    <x v="1"/>
    <n v="12"/>
    <n v="5"/>
    <x v="2"/>
    <s v="LCL"/>
  </r>
  <r>
    <s v="2016-07-24"/>
    <s v="2016-08-26"/>
    <s v="2016-09-06"/>
    <s v="2016-09-06"/>
    <n v="33"/>
    <n v="44"/>
    <s v="CHITTAGONG"/>
    <s v="FOB"/>
    <x v="0"/>
    <n v="1"/>
    <m/>
    <s v="RAILWAY"/>
    <s v="GDAŃSK"/>
    <s v="1"/>
    <s v="574/2016/28"/>
    <n v="54"/>
    <s v="AW16"/>
    <s v="TRANSFIGURE CLOTHING (AGENT)"/>
    <s v="CONSOLIDATION"/>
    <m/>
    <n v="1"/>
    <n v="1593"/>
    <m/>
    <m/>
    <m/>
    <x v="3"/>
    <n v="27220"/>
    <n v="28.59"/>
    <x v="1"/>
    <n v="20"/>
    <n v="9"/>
    <x v="1"/>
    <s v="LCL"/>
  </r>
  <r>
    <s v="2016-07-24"/>
    <s v="2016-08-26"/>
    <s v="2016-09-06"/>
    <s v="2016-09-06"/>
    <n v="33"/>
    <n v="44"/>
    <s v="CHITTAGONG"/>
    <s v="FOB"/>
    <x v="0"/>
    <n v="1"/>
    <m/>
    <s v="RAILWAY"/>
    <s v="GDAŃSK"/>
    <s v="1"/>
    <s v="7518/2016/1"/>
    <n v="54"/>
    <s v="AW16"/>
    <s v="INTRAMEX FASHIONS"/>
    <s v="CONSOLIDATION"/>
    <m/>
    <n v="1"/>
    <n v="621"/>
    <m/>
    <m/>
    <m/>
    <x v="3"/>
    <n v="7960"/>
    <n v="13.36"/>
    <x v="1"/>
    <n v="9"/>
    <n v="4"/>
    <x v="2"/>
    <s v="LCL"/>
  </r>
  <r>
    <s v="2016-07-26"/>
    <s v="2016-08-26"/>
    <s v="2016-08-30"/>
    <s v="2016-08-30"/>
    <n v="31"/>
    <n v="35"/>
    <s v="NINGBO"/>
    <s v="FOB"/>
    <x v="0"/>
    <n v="0"/>
    <s v="MRKU0049051,MSKU9503995,UESU4159010"/>
    <s v="RAILWAY"/>
    <s v="GDAŃSK"/>
    <s v="1"/>
    <s v="8068/2016/3"/>
    <n v="51"/>
    <s v="AW16"/>
    <s v="BOK CO., LTD."/>
    <s v="FCL"/>
    <m/>
    <n v="1"/>
    <n v="3392"/>
    <n v="0"/>
    <n v="2"/>
    <n v="1"/>
    <x v="0"/>
    <n v="26210"/>
    <n v="168.6"/>
    <x v="0"/>
    <n v="118"/>
    <n v="51"/>
    <x v="4"/>
    <n v="40"/>
  </r>
  <r>
    <m/>
    <m/>
    <m/>
    <m/>
    <m/>
    <m/>
    <m/>
    <m/>
    <x v="0"/>
    <m/>
    <m/>
    <m/>
    <m/>
    <m/>
    <m/>
    <m/>
    <m/>
    <m/>
    <s v="FCL"/>
    <m/>
    <n v="1"/>
    <m/>
    <m/>
    <m/>
    <m/>
    <x v="3"/>
    <m/>
    <m/>
    <x v="0"/>
    <n v="0"/>
    <n v="0"/>
    <x v="5"/>
    <m/>
  </r>
  <r>
    <s v="2016-07-26"/>
    <s v="2016-08-26"/>
    <s v="2016-08-31"/>
    <s v="2016-08-31"/>
    <n v="31"/>
    <n v="36"/>
    <s v="XIAMEN"/>
    <s v="FOB"/>
    <x v="0"/>
    <n v="0"/>
    <s v="MRKU3253897,MRKU6852754,MSKU9427719"/>
    <s v="RAILWAY"/>
    <s v="GDAŃSK"/>
    <s v="1"/>
    <s v="278/2016/10"/>
    <n v="54"/>
    <s v="AW16"/>
    <s v="XIAMEN KINGLAND"/>
    <s v="FCL"/>
    <m/>
    <n v="1"/>
    <n v="1765"/>
    <n v="1"/>
    <n v="0"/>
    <n v="2"/>
    <x v="1"/>
    <n v="21426"/>
    <n v="131.51"/>
    <x v="0"/>
    <n v="92"/>
    <n v="39"/>
    <x v="5"/>
    <s v="40"/>
  </r>
  <r>
    <m/>
    <m/>
    <m/>
    <m/>
    <m/>
    <m/>
    <m/>
    <m/>
    <x v="1"/>
    <m/>
    <m/>
    <m/>
    <m/>
    <m/>
    <m/>
    <m/>
    <m/>
    <m/>
    <m/>
    <m/>
    <m/>
    <m/>
    <m/>
    <m/>
    <m/>
    <x v="3"/>
    <m/>
    <m/>
    <x v="0"/>
    <n v="0"/>
    <n v="0"/>
    <x v="5"/>
    <m/>
  </r>
  <r>
    <s v="2016-07-26"/>
    <s v="2016-08-26"/>
    <s v="2016-08-31"/>
    <s v="2016-08-31"/>
    <n v="31"/>
    <n v="36"/>
    <s v="XIAMEN"/>
    <s v="FOB"/>
    <x v="0"/>
    <n v="0"/>
    <s v="PONU1657119"/>
    <s v="TRUCK"/>
    <s v="GDAŃSK"/>
    <s v="1"/>
    <s v="1037/2016/11"/>
    <n v="54"/>
    <s v="AW16"/>
    <s v="QUANZHOU CEREALS O&amp;F"/>
    <s v="FCL"/>
    <m/>
    <n v="1"/>
    <n v="2065"/>
    <n v="0"/>
    <n v="1"/>
    <n v="0"/>
    <x v="2"/>
    <n v="39014"/>
    <n v="50.96"/>
    <x v="0"/>
    <n v="36"/>
    <n v="15"/>
    <x v="0"/>
    <s v="20"/>
  </r>
  <r>
    <s v="2016-07-27"/>
    <s v="2016-07-31"/>
    <s v="2016-08-30"/>
    <s v="2016-08-30"/>
    <n v="4"/>
    <n v="34"/>
    <s v="ŁÓDŹ"/>
    <s v="DDU"/>
    <x v="2"/>
    <n v="1"/>
    <s v="AIR"/>
    <s v="TRUCK"/>
    <s v="WARSZAWA"/>
    <s v="1"/>
    <s v="42566/2015/1"/>
    <n v="54"/>
    <s v="AW16"/>
    <s v="REDWAN TEX&amp;APPARELS"/>
    <s v="AIR"/>
    <n v="1"/>
    <m/>
    <n v="691"/>
    <n v="0"/>
    <n v="0"/>
    <n v="0"/>
    <x v="3"/>
    <n v="9484"/>
    <n v="14.01"/>
    <x v="1"/>
    <n v="10"/>
    <n v="4"/>
    <x v="2"/>
    <s v="LCL"/>
  </r>
  <r>
    <s v="2016-07-27"/>
    <s v="2016-08-05"/>
    <s v="2016-08-11"/>
    <s v="2016-08-11"/>
    <n v="9"/>
    <n v="15"/>
    <s v="CHITTAGONG"/>
    <s v="FOB"/>
    <x v="2"/>
    <n v="1"/>
    <s v="AIR"/>
    <s v="TRUCK"/>
    <s v="WARSZAWA"/>
    <s v="1"/>
    <s v="42575/2015/14"/>
    <n v="54"/>
    <s v="AW16"/>
    <s v="PADMA SATEL ARAB"/>
    <s v="AIR"/>
    <n v="1"/>
    <m/>
    <n v="906"/>
    <n v="0"/>
    <n v="0"/>
    <n v="0"/>
    <x v="3"/>
    <n v="13116"/>
    <n v="24.17"/>
    <x v="1"/>
    <n v="17"/>
    <n v="7"/>
    <x v="1"/>
    <s v="LCL"/>
  </r>
  <r>
    <s v="2016-07-27"/>
    <s v="2016-09-09"/>
    <s v="2016-09-14"/>
    <s v="2016-09-14"/>
    <n v="44"/>
    <n v="49"/>
    <s v="QINGDAO"/>
    <s v="FOB"/>
    <x v="0"/>
    <n v="0"/>
    <s v="MSKU5670572"/>
    <s v="TRUCK"/>
    <s v="GDAŃSK"/>
    <s v="1"/>
    <s v="43063/2015/7"/>
    <n v="52"/>
    <s v="AW16"/>
    <s v="SUZHOU QINJIAN I/E"/>
    <s v="FCL"/>
    <m/>
    <n v="1"/>
    <n v="1287"/>
    <n v="1"/>
    <n v="0"/>
    <n v="0"/>
    <x v="1"/>
    <n v="18691"/>
    <n v="24.42"/>
    <x v="0"/>
    <n v="17"/>
    <n v="7"/>
    <x v="1"/>
    <s v="LCL"/>
  </r>
  <r>
    <s v="2016-07-28"/>
    <s v="2016-08-01"/>
    <s v="2016-08-22"/>
    <s v="2016-08-22"/>
    <n v="4"/>
    <n v="25"/>
    <s v="ŁÓDŹ"/>
    <s v="DDU"/>
    <x v="2"/>
    <n v="1"/>
    <s v="AIR"/>
    <s v="TRUCK"/>
    <s v="WARSZAWA"/>
    <s v="1"/>
    <s v="571/2016/10"/>
    <n v="54"/>
    <s v="AW16"/>
    <s v="FASHIONTEX (AGENT)"/>
    <s v="AIR"/>
    <n v="1"/>
    <m/>
    <n v="39"/>
    <n v="0"/>
    <n v="0"/>
    <n v="0"/>
    <x v="3"/>
    <n v="733"/>
    <n v="0.9"/>
    <x v="1"/>
    <n v="1"/>
    <n v="0"/>
    <x v="2"/>
    <s v="LCL"/>
  </r>
  <r>
    <s v="2016-07-28"/>
    <s v="2016-08-26"/>
    <s v="2016-08-31"/>
    <s v="2016-08-31"/>
    <n v="29"/>
    <n v="34"/>
    <s v="SHENZHEN"/>
    <s v="FOB"/>
    <x v="0"/>
    <n v="0"/>
    <s v="MRKU3928516,MSKU5734614"/>
    <s v="TRUCK"/>
    <s v="GDAŃSK"/>
    <s v="1"/>
    <s v="7769/2016/2"/>
    <n v="51"/>
    <s v="AW16"/>
    <s v="BEEKO"/>
    <s v="FCL"/>
    <m/>
    <n v="1"/>
    <n v="1564"/>
    <n v="1"/>
    <n v="0"/>
    <n v="1"/>
    <x v="1"/>
    <n v="16610"/>
    <n v="80.05"/>
    <x v="0"/>
    <n v="56"/>
    <n v="24"/>
    <x v="5"/>
    <s v="20"/>
  </r>
  <r>
    <s v="2016-07-28"/>
    <s v="2016-08-27"/>
    <s v="2016-09-21"/>
    <s v="2016-09-21"/>
    <n v="30"/>
    <n v="55"/>
    <s v="SHENZHEN"/>
    <s v="FOB"/>
    <x v="0"/>
    <n v="0"/>
    <s v="MRKU2298691,MSKU3206921"/>
    <s v="TRUCK"/>
    <s v="GDAŃSK"/>
    <s v="1"/>
    <s v="7536/2016/4"/>
    <n v="51"/>
    <s v="AW16"/>
    <s v="YONGXINGLONG CHILDRE"/>
    <s v="FCL"/>
    <m/>
    <n v="1"/>
    <n v="1591"/>
    <n v="1"/>
    <n v="0"/>
    <n v="1"/>
    <x v="1"/>
    <n v="15525"/>
    <n v="73.5"/>
    <x v="0"/>
    <n v="51"/>
    <n v="22"/>
    <x v="0"/>
    <s v="20"/>
  </r>
  <r>
    <s v="2016-07-28"/>
    <s v="2016-09-05"/>
    <s v="2016-09-08"/>
    <s v="2016-09-08"/>
    <n v="39"/>
    <n v="42"/>
    <s v="XIAMEN"/>
    <s v="FOB"/>
    <x v="0"/>
    <n v="0"/>
    <s v="TRLU8865121"/>
    <s v="TRUCK"/>
    <s v="GDAŃSK"/>
    <s v="1"/>
    <s v="729/2016/2"/>
    <n v="54"/>
    <s v="AW16"/>
    <s v="XIAMEN HALO WORLD"/>
    <s v="FCL"/>
    <m/>
    <n v="1"/>
    <n v="1268"/>
    <n v="1"/>
    <n v="0"/>
    <n v="0"/>
    <x v="1"/>
    <n v="16542"/>
    <n v="24.84"/>
    <x v="0"/>
    <n v="17"/>
    <n v="7"/>
    <x v="1"/>
    <s v="LCL"/>
  </r>
  <r>
    <s v="2016-07-28"/>
    <s v="2016-09-12"/>
    <s v="2016-09-16"/>
    <s v="2016-09-16"/>
    <n v="46"/>
    <n v="50"/>
    <s v="SHANGHAI"/>
    <s v="FOB"/>
    <x v="0"/>
    <n v="0"/>
    <s v="FSCU4841381"/>
    <s v="TRUCK"/>
    <s v="GDAŃSK"/>
    <s v="1"/>
    <s v="285/2016/3"/>
    <n v="54"/>
    <s v="AW16"/>
    <s v="JIANGSU SAINTEK"/>
    <s v="FCL"/>
    <m/>
    <n v="1"/>
    <n v="774"/>
    <n v="0"/>
    <n v="1"/>
    <n v="0"/>
    <x v="2"/>
    <n v="7560"/>
    <n v="52.6"/>
    <x v="0"/>
    <n v="37"/>
    <n v="16"/>
    <x v="0"/>
    <s v="20"/>
  </r>
  <r>
    <s v="2016-07-29"/>
    <s v="2016-09-03"/>
    <s v="2016-09-07"/>
    <s v="2016-09-07"/>
    <n v="36"/>
    <n v="40"/>
    <s v="NINGBO"/>
    <s v="FOB"/>
    <x v="0"/>
    <n v="0"/>
    <s v="CLHU8956150,MSKU0786003,MSKU9194052,PONU0684228,UESU4617576"/>
    <s v="TRUCK"/>
    <s v="GDAŃSK"/>
    <s v="1"/>
    <s v="577/2016/19"/>
    <n v="54"/>
    <s v="AW16"/>
    <s v="NINGBO MIAORUI"/>
    <s v="FCL"/>
    <m/>
    <n v="1"/>
    <n v="6294"/>
    <n v="1"/>
    <n v="0"/>
    <n v="4"/>
    <x v="1"/>
    <n v="105079"/>
    <n v="272.24"/>
    <x v="0"/>
    <n v="191"/>
    <n v="82"/>
    <x v="3"/>
    <n v="40"/>
  </r>
  <r>
    <m/>
    <m/>
    <m/>
    <m/>
    <m/>
    <m/>
    <m/>
    <m/>
    <x v="0"/>
    <m/>
    <m/>
    <m/>
    <m/>
    <m/>
    <m/>
    <m/>
    <m/>
    <m/>
    <s v="FCL"/>
    <m/>
    <n v="1"/>
    <m/>
    <m/>
    <m/>
    <m/>
    <x v="3"/>
    <m/>
    <m/>
    <x v="0"/>
    <n v="0"/>
    <n v="0"/>
    <x v="3"/>
    <n v="20"/>
  </r>
  <r>
    <m/>
    <m/>
    <m/>
    <m/>
    <m/>
    <m/>
    <m/>
    <m/>
    <x v="1"/>
    <m/>
    <m/>
    <m/>
    <m/>
    <m/>
    <m/>
    <m/>
    <m/>
    <m/>
    <m/>
    <m/>
    <m/>
    <m/>
    <m/>
    <m/>
    <m/>
    <x v="3"/>
    <m/>
    <m/>
    <x v="0"/>
    <m/>
    <m/>
    <x v="5"/>
    <m/>
  </r>
  <r>
    <s v="2016-07-29"/>
    <s v="2016-09-04"/>
    <s v="2016-09-16"/>
    <s v="2016-09-16"/>
    <n v="37"/>
    <n v="49"/>
    <s v="SHANGHAI"/>
    <s v="FOB"/>
    <x v="0"/>
    <n v="1"/>
    <s v="LCL"/>
    <s v="TRUCK"/>
    <s v="GDAŃSK"/>
    <s v="1"/>
    <s v="43063/2015/14"/>
    <n v="52"/>
    <s v="AW16"/>
    <s v="SUZHOU QINJIAN I/E"/>
    <s v="LCL"/>
    <m/>
    <n v="1"/>
    <n v="715"/>
    <n v="0"/>
    <n v="0"/>
    <n v="0"/>
    <x v="3"/>
    <n v="11238"/>
    <n v="9.7899999999999991"/>
    <x v="0"/>
    <n v="7"/>
    <n v="3"/>
    <x v="2"/>
    <s v="LCL"/>
  </r>
  <r>
    <s v="2016-07-29"/>
    <s v="2016-09-05"/>
    <s v="2016-09-08"/>
    <s v="2016-09-08"/>
    <n v="38"/>
    <n v="41"/>
    <s v="SHANGHAI"/>
    <s v="FOB"/>
    <x v="0"/>
    <n v="0"/>
    <s v="TGHU4977313"/>
    <s v="TRUCK"/>
    <s v="GDAŃSK"/>
    <s v="1"/>
    <s v="687/2016/5"/>
    <n v="54"/>
    <s v="AW16"/>
    <s v="ANHUI TECHNOLOGY I/E"/>
    <s v="FCL"/>
    <m/>
    <n v="1"/>
    <n v="581"/>
    <n v="0"/>
    <n v="1"/>
    <n v="0"/>
    <x v="2"/>
    <n v="4953"/>
    <n v="55.51"/>
    <x v="0"/>
    <n v="39"/>
    <n v="17"/>
    <x v="0"/>
    <s v="20"/>
  </r>
  <r>
    <s v="2016-07-29"/>
    <s v="2016-09-05"/>
    <s v="2016-09-09"/>
    <s v="2016-09-09"/>
    <n v="38"/>
    <n v="42"/>
    <s v="SHANGHAI"/>
    <s v="FOB"/>
    <x v="0"/>
    <n v="0"/>
    <s v="DRYU4274764,TTNU5823930"/>
    <s v="RAILWAY"/>
    <s v="GDAŃSK"/>
    <s v="1"/>
    <s v="281/2016/4"/>
    <n v="54"/>
    <s v="AW16"/>
    <s v="ZHEJIANG AMP-KINGHON"/>
    <s v="FCL"/>
    <m/>
    <n v="1"/>
    <n v="844"/>
    <n v="0"/>
    <n v="2"/>
    <n v="0"/>
    <x v="3"/>
    <n v="10034"/>
    <n v="98"/>
    <x v="0"/>
    <n v="69"/>
    <n v="29"/>
    <x v="4"/>
    <n v="20"/>
  </r>
  <r>
    <s v="2016-07-29"/>
    <s v="2016-09-05"/>
    <s v="2016-09-09"/>
    <s v="2016-09-09"/>
    <n v="38"/>
    <n v="42"/>
    <s v="SHANGHAI"/>
    <s v="FOB"/>
    <x v="0"/>
    <n v="0"/>
    <s v="GATU8578592,HLXU6539898,TTNU1561914"/>
    <s v="RAILWAY"/>
    <s v="GDAŃSK"/>
    <s v="1"/>
    <s v="275/2016/15"/>
    <n v="54"/>
    <s v="AW16"/>
    <s v="SUMEC TEXTILE"/>
    <s v="FCL"/>
    <m/>
    <n v="1"/>
    <n v="2545"/>
    <n v="1"/>
    <n v="0"/>
    <n v="2"/>
    <x v="1"/>
    <n v="25012"/>
    <n v="140.86000000000001"/>
    <x v="0"/>
    <n v="99"/>
    <n v="42"/>
    <x v="4"/>
    <s v="40"/>
  </r>
  <r>
    <m/>
    <m/>
    <m/>
    <m/>
    <m/>
    <m/>
    <m/>
    <m/>
    <x v="1"/>
    <m/>
    <m/>
    <m/>
    <m/>
    <m/>
    <m/>
    <m/>
    <m/>
    <m/>
    <m/>
    <m/>
    <m/>
    <m/>
    <m/>
    <m/>
    <m/>
    <x v="3"/>
    <m/>
    <m/>
    <x v="0"/>
    <n v="0"/>
    <n v="0"/>
    <x v="5"/>
    <m/>
  </r>
  <r>
    <s v="2016-07-29"/>
    <s v="2016-09-05"/>
    <s v="2016-09-09"/>
    <s v="2016-09-09"/>
    <n v="38"/>
    <n v="42"/>
    <s v="SHANGHAI"/>
    <s v="FOB"/>
    <x v="0"/>
    <n v="0"/>
    <s v="TCLU3860410"/>
    <s v="RAILWAY"/>
    <s v="GDAŃSK"/>
    <s v="1"/>
    <s v="43063/2015/13"/>
    <n v="52"/>
    <s v="AW16"/>
    <s v="SUZHOU QINJIAN I/E"/>
    <s v="FCL"/>
    <m/>
    <n v="1"/>
    <n v="1188"/>
    <n v="1"/>
    <n v="0"/>
    <n v="0"/>
    <x v="1"/>
    <n v="19674"/>
    <n v="24.58"/>
    <x v="0"/>
    <n v="17"/>
    <n v="7"/>
    <x v="1"/>
    <s v="LCL"/>
  </r>
  <r>
    <s v="2016-07-30"/>
    <s v="2016-08-11"/>
    <s v="2016-08-18"/>
    <s v="2016-08-18"/>
    <n v="12"/>
    <n v="19"/>
    <s v="ŁÓDŹ"/>
    <s v="DDU"/>
    <x v="4"/>
    <n v="0"/>
    <s v="CBHU8488758"/>
    <s v="RAILWAY"/>
    <s v="MAŁASZEWICZE"/>
    <s v="1"/>
    <s v="1037/2016/12"/>
    <n v="54"/>
    <s v="AW16"/>
    <s v="QUANZHOU CEREALS O&amp;F"/>
    <s v="FCL"/>
    <m/>
    <n v="1"/>
    <n v="1585"/>
    <n v="0"/>
    <n v="1"/>
    <n v="0"/>
    <x v="2"/>
    <n v="28350"/>
    <n v="32.57"/>
    <x v="0"/>
    <n v="23"/>
    <n v="10"/>
    <x v="1"/>
    <s v="LCL"/>
  </r>
  <r>
    <s v="2016-07-31"/>
    <s v="2016-09-08"/>
    <s v="2016-09-12"/>
    <s v="2016-09-12"/>
    <n v="39"/>
    <n v="43"/>
    <s v="TUTICORIN"/>
    <s v="FOB"/>
    <x v="0"/>
    <n v="0"/>
    <s v="MSKU3502950"/>
    <s v="TRUCK"/>
    <s v="GDAŃSK"/>
    <s v="1"/>
    <s v="43190/2015/12"/>
    <n v="54"/>
    <s v="AW16"/>
    <s v="BLOOM CLOTHING CO. (AGENT)"/>
    <s v="FCL"/>
    <m/>
    <n v="1"/>
    <n v="1090"/>
    <n v="1"/>
    <n v="0"/>
    <n v="0"/>
    <x v="1"/>
    <n v="17194"/>
    <n v="25.87"/>
    <x v="2"/>
    <n v="18"/>
    <n v="8"/>
    <x v="1"/>
    <s v="LCL"/>
  </r>
  <r>
    <s v="2016-07-31"/>
    <s v="2016-09-09"/>
    <s v="2016-09-15"/>
    <s v="2016-09-15"/>
    <n v="40"/>
    <n v="46"/>
    <s v="CHITTAGONG"/>
    <s v="FOB"/>
    <x v="0"/>
    <n v="1"/>
    <s v="MRKU2752058"/>
    <s v="TRUCK"/>
    <s v="GDAŃSK"/>
    <s v="1"/>
    <s v="568/2016/24"/>
    <n v="54"/>
    <s v="AW16"/>
    <s v="FAIR TRADE INT'L (AGENT)"/>
    <s v="CONSOLIDATION"/>
    <m/>
    <n v="1"/>
    <n v="904"/>
    <n v="0"/>
    <n v="0"/>
    <n v="1"/>
    <x v="0"/>
    <n v="15211"/>
    <n v="35.700000000000003"/>
    <x v="1"/>
    <n v="25"/>
    <n v="11"/>
    <x v="1"/>
    <s v="LCL"/>
  </r>
  <r>
    <s v="2016-07-31"/>
    <s v="2016-09-09"/>
    <s v="2016-09-15"/>
    <s v="2016-09-15"/>
    <n v="40"/>
    <n v="46"/>
    <s v="CHITTAGONG"/>
    <s v="FOB"/>
    <x v="0"/>
    <n v="1"/>
    <m/>
    <s v="TRUCK"/>
    <s v="GDAŃSK"/>
    <s v="1"/>
    <s v="7518/2016/2"/>
    <n v="54"/>
    <s v="AW16"/>
    <s v="INTRAMEX FASHIONS"/>
    <s v="CONSOLIDATION"/>
    <m/>
    <n v="1"/>
    <n v="230"/>
    <m/>
    <m/>
    <m/>
    <x v="3"/>
    <n v="3445"/>
    <n v="8.14"/>
    <x v="1"/>
    <n v="6"/>
    <n v="2"/>
    <x v="2"/>
    <s v="LCL"/>
  </r>
  <r>
    <s v="2016-07-31"/>
    <s v="2016-09-09"/>
    <s v="2016-09-15"/>
    <s v="2016-09-15"/>
    <n v="40"/>
    <n v="46"/>
    <s v="CHITTAGONG"/>
    <s v="FOB"/>
    <x v="0"/>
    <n v="1"/>
    <s v="MSKU9188131"/>
    <s v="TRUCK"/>
    <s v="GDAŃSK"/>
    <s v="1"/>
    <s v="568/2016/23"/>
    <n v="54"/>
    <s v="AW16"/>
    <s v="FAIR TRADE INT'L (AGENT)"/>
    <s v="CONSOLIDATION"/>
    <m/>
    <n v="1"/>
    <n v="396"/>
    <n v="0"/>
    <n v="0"/>
    <n v="1"/>
    <x v="0"/>
    <n v="5848"/>
    <n v="11.6"/>
    <x v="1"/>
    <n v="8"/>
    <n v="3"/>
    <x v="2"/>
    <s v="LCL"/>
  </r>
  <r>
    <s v="2016-07-31"/>
    <s v="2016-09-09"/>
    <s v="2016-09-15"/>
    <s v="2016-09-15"/>
    <n v="40"/>
    <n v="46"/>
    <s v="CHITTAGONG"/>
    <s v="FOB"/>
    <x v="0"/>
    <n v="1"/>
    <m/>
    <s v="TRUCK"/>
    <s v="GDAŃSK"/>
    <s v="1"/>
    <s v="574/2016/30"/>
    <n v="54"/>
    <s v="AW16"/>
    <s v="TRANSFIGURE CLOTHING (AGENT)"/>
    <s v="CONSOLIDATION"/>
    <m/>
    <n v="1"/>
    <n v="1372"/>
    <m/>
    <m/>
    <m/>
    <x v="3"/>
    <n v="26435"/>
    <n v="25.7"/>
    <x v="1"/>
    <n v="18"/>
    <n v="8"/>
    <x v="1"/>
    <s v="LCL"/>
  </r>
  <r>
    <s v="2016-07-31"/>
    <s v="2016-09-09"/>
    <s v="2016-09-15"/>
    <s v="2016-09-15"/>
    <n v="40"/>
    <n v="46"/>
    <s v="CHITTAGONG"/>
    <s v="FOB"/>
    <x v="0"/>
    <n v="1"/>
    <m/>
    <s v="TRUCK"/>
    <s v="GDAŃSK"/>
    <s v="1"/>
    <s v="61828/AW16/2"/>
    <n v="52"/>
    <s v="AW16"/>
    <s v="FASHION WEAR INT'L (AGENT)"/>
    <s v="CONSOLIDATION"/>
    <m/>
    <n v="1"/>
    <n v="727"/>
    <m/>
    <m/>
    <m/>
    <x v="3"/>
    <n v="10776"/>
    <n v="15.48"/>
    <x v="1"/>
    <n v="11"/>
    <n v="5"/>
    <x v="2"/>
    <s v="LCL"/>
  </r>
  <r>
    <s v="2016-07-31"/>
    <s v="2016-09-09"/>
    <s v="2016-09-15"/>
    <s v="2016-09-15"/>
    <n v="40"/>
    <n v="46"/>
    <s v="CHITTAGONG"/>
    <s v="FOB"/>
    <x v="0"/>
    <n v="1"/>
    <m/>
    <s v="TRUCK"/>
    <s v="GDAŃSK"/>
    <s v="1"/>
    <s v="62092/AW16/3"/>
    <n v="52"/>
    <s v="AW16"/>
    <s v="TRANSFIGURE CLOTHING (AGENT)"/>
    <s v="CONSOLIDATION"/>
    <m/>
    <n v="1"/>
    <n v="815"/>
    <m/>
    <m/>
    <m/>
    <x v="3"/>
    <n v="13912"/>
    <n v="13.02"/>
    <x v="1"/>
    <n v="9"/>
    <n v="4"/>
    <x v="2"/>
    <s v="LCL"/>
  </r>
  <r>
    <s v="2016-07-31"/>
    <s v="2016-09-09"/>
    <s v="2016-09-19"/>
    <s v="2016-09-19"/>
    <n v="40"/>
    <n v="50"/>
    <s v="CHITTAGONG"/>
    <s v="FOB"/>
    <x v="0"/>
    <n v="1"/>
    <s v="MSKU0615422"/>
    <s v="RAILWAY"/>
    <s v="GDAŃSK"/>
    <s v="1"/>
    <s v="574/2016/29"/>
    <n v="54"/>
    <s v="AW16"/>
    <s v="TRANSFIGURE CLOTHING (AGENT)"/>
    <s v="CONSOLIDATION"/>
    <m/>
    <n v="1"/>
    <n v="397"/>
    <n v="0"/>
    <n v="0"/>
    <n v="1"/>
    <x v="0"/>
    <n v="8099"/>
    <n v="7.42"/>
    <x v="1"/>
    <n v="5"/>
    <n v="2"/>
    <x v="2"/>
    <s v="LCL"/>
  </r>
  <r>
    <s v="2016-07-31"/>
    <s v="2016-09-09"/>
    <s v="2016-09-19"/>
    <s v="2016-09-19"/>
    <n v="40"/>
    <n v="50"/>
    <s v="CHITTAGONG"/>
    <s v="FOB"/>
    <x v="0"/>
    <n v="1"/>
    <m/>
    <s v="RAILWAY"/>
    <s v="GDAŃSK"/>
    <s v="1"/>
    <s v="697/2016/21"/>
    <n v="54"/>
    <s v="AW16"/>
    <s v="TEXZAM INTERNATIONAL (AGENT)"/>
    <s v="CONSOLIDATION"/>
    <m/>
    <n v="1"/>
    <n v="720"/>
    <m/>
    <m/>
    <m/>
    <x v="3"/>
    <n v="12183"/>
    <n v="29.11"/>
    <x v="1"/>
    <n v="20"/>
    <n v="9"/>
    <x v="1"/>
    <s v="LCL"/>
  </r>
  <r>
    <s v="2016-07-31"/>
    <s v="2016-09-09"/>
    <s v="2016-09-19"/>
    <s v="2016-09-19"/>
    <n v="40"/>
    <n v="50"/>
    <s v="CHITTAGONG"/>
    <s v="FOB"/>
    <x v="0"/>
    <n v="1"/>
    <m/>
    <s v="RAILWAY"/>
    <s v="GDAŃSK"/>
    <s v="1"/>
    <s v="727/2016/2"/>
    <n v="54"/>
    <s v="AW16"/>
    <s v="SHUDDHO MODEHAUS (AGENT)"/>
    <s v="CONSOLIDATION"/>
    <m/>
    <n v="1"/>
    <n v="768"/>
    <m/>
    <m/>
    <m/>
    <x v="3"/>
    <n v="9379"/>
    <n v="27.28"/>
    <x v="1"/>
    <n v="19"/>
    <n v="8"/>
    <x v="1"/>
    <s v="LCL"/>
  </r>
  <r>
    <s v="2016-07-31"/>
    <s v="2016-09-16"/>
    <s v="2016-09-20"/>
    <s v="2016-09-20"/>
    <n v="47"/>
    <n v="51"/>
    <s v="TUTICORIN"/>
    <s v="FOB"/>
    <x v="0"/>
    <n v="1"/>
    <s v="MRKU0405867"/>
    <s v="TRUCK"/>
    <s v="GDAŃSK"/>
    <s v="1"/>
    <s v="43183/2015/3"/>
    <n v="54"/>
    <s v="AW16"/>
    <s v="KARTHIKAI TEXTILE"/>
    <s v="CONSOLIDATION"/>
    <m/>
    <n v="1"/>
    <n v="291"/>
    <n v="0"/>
    <n v="1"/>
    <n v="0"/>
    <x v="2"/>
    <n v="4199"/>
    <n v="10.19"/>
    <x v="2"/>
    <n v="7"/>
    <n v="3"/>
    <x v="2"/>
    <s v="LCL"/>
  </r>
  <r>
    <s v="2016-07-31"/>
    <s v="2016-09-16"/>
    <s v="2016-09-20"/>
    <s v="2016-09-20"/>
    <n v="47"/>
    <n v="51"/>
    <s v="TUTICORIN"/>
    <s v="FOB"/>
    <x v="0"/>
    <n v="1"/>
    <m/>
    <s v="TRUCK"/>
    <s v="GDAŃSK"/>
    <s v="1"/>
    <s v="43190/2015/13"/>
    <n v="54"/>
    <s v="AW16"/>
    <s v="BLOOM CLOTHING CO. (AGENT)"/>
    <s v="CONSOLIDATION"/>
    <m/>
    <n v="1"/>
    <n v="526"/>
    <m/>
    <m/>
    <m/>
    <x v="3"/>
    <n v="9676"/>
    <n v="5.84"/>
    <x v="2"/>
    <n v="4"/>
    <n v="2"/>
    <x v="2"/>
    <s v="LCL"/>
  </r>
  <r>
    <s v="2016-07-31"/>
    <s v="2016-09-16"/>
    <s v="2016-09-20"/>
    <s v="2016-09-20"/>
    <n v="47"/>
    <n v="51"/>
    <s v="TUTICORIN"/>
    <s v="FOB"/>
    <x v="0"/>
    <n v="1"/>
    <m/>
    <s v="TRUCK"/>
    <s v="GDAŃSK"/>
    <s v="1"/>
    <s v="716/2016/11"/>
    <n v="54"/>
    <s v="AW16"/>
    <s v="LICHEE APPAREL (AGENT)"/>
    <s v="CONSOLIDATION"/>
    <m/>
    <n v="1"/>
    <n v="923"/>
    <m/>
    <m/>
    <m/>
    <x v="3"/>
    <n v="15592"/>
    <n v="27.91"/>
    <x v="2"/>
    <n v="20"/>
    <n v="8"/>
    <x v="1"/>
    <s v="LCL"/>
  </r>
  <r>
    <s v="2016-08-01"/>
    <s v="2016-08-02"/>
    <s v="2016-08-05"/>
    <s v="2016-08-05"/>
    <n v="1"/>
    <n v="4"/>
    <s v="ŁÓDŹ"/>
    <s v="DDU"/>
    <x v="2"/>
    <n v="1"/>
    <s v="AIR"/>
    <s v="TRUCK"/>
    <s v="VIENNA"/>
    <s v="1"/>
    <s v="688/2016/6"/>
    <n v="54"/>
    <s v="AW16"/>
    <s v="SANGOTRA FASHIONS"/>
    <s v="AIR"/>
    <n v="1"/>
    <m/>
    <n v="455"/>
    <n v="0"/>
    <n v="0"/>
    <n v="0"/>
    <x v="3"/>
    <n v="13161"/>
    <m/>
    <x v="2"/>
    <n v="0"/>
    <n v="0"/>
    <x v="2"/>
    <s v="LCL"/>
  </r>
  <r>
    <s v="2016-08-01"/>
    <s v="2016-08-05"/>
    <s v="2016-08-09"/>
    <s v="2016-08-09"/>
    <n v="4"/>
    <n v="8"/>
    <s v="ŁÓDŹ"/>
    <s v="DDU"/>
    <x v="2"/>
    <n v="1"/>
    <s v="AIR"/>
    <s v="TRUCK"/>
    <s v="WARSZAWA"/>
    <s v="1"/>
    <s v="568/2016/3"/>
    <n v="54"/>
    <s v="AW16"/>
    <s v="FAIR TRADE INT'L (AGENT)"/>
    <s v="AIR"/>
    <n v="1"/>
    <m/>
    <n v="289"/>
    <n v="0"/>
    <n v="0"/>
    <n v="0"/>
    <x v="3"/>
    <n v="4358"/>
    <m/>
    <x v="1"/>
    <n v="0"/>
    <n v="0"/>
    <x v="2"/>
    <s v="LCL"/>
  </r>
  <r>
    <s v="2016-08-01"/>
    <s v="2016-08-27"/>
    <s v="2016-09-02"/>
    <s v="2016-09-02"/>
    <n v="26"/>
    <n v="32"/>
    <s v="NHAVA SHEVA"/>
    <s v="FOB"/>
    <x v="0"/>
    <n v="1"/>
    <s v="LCL"/>
    <s v="TRUCK"/>
    <s v="HAMBURG"/>
    <s v="1"/>
    <s v="3706/2016/6"/>
    <n v="54"/>
    <s v="AW16"/>
    <s v="SEER GLOBAL LTD."/>
    <s v="LCL"/>
    <m/>
    <n v="1"/>
    <n v="171"/>
    <n v="0"/>
    <n v="0"/>
    <n v="0"/>
    <x v="3"/>
    <n v="2849"/>
    <n v="3.66"/>
    <x v="2"/>
    <n v="3"/>
    <n v="1"/>
    <x v="2"/>
    <s v="LCL"/>
  </r>
  <r>
    <s v="2016-08-01"/>
    <s v="2016-08-27"/>
    <s v="2016-09-02"/>
    <s v="2016-09-02"/>
    <n v="26"/>
    <n v="32"/>
    <s v="NHAVA SHEVA"/>
    <s v="FOB"/>
    <x v="0"/>
    <n v="1"/>
    <s v="LCL"/>
    <s v="TRUCK"/>
    <s v="HAMBURG"/>
    <s v="1"/>
    <s v="688/2016/3"/>
    <n v="54"/>
    <s v="AW16"/>
    <s v="SANGOTRA FASHIONS"/>
    <s v="LCL"/>
    <m/>
    <n v="1"/>
    <n v="582"/>
    <n v="0"/>
    <n v="0"/>
    <n v="0"/>
    <x v="3"/>
    <n v="8952"/>
    <n v="8.2899999999999991"/>
    <x v="2"/>
    <n v="6"/>
    <n v="2"/>
    <x v="2"/>
    <s v="LCL"/>
  </r>
  <r>
    <s v="2016-08-02"/>
    <s v="2016-09-03"/>
    <s v="2016-09-07"/>
    <s v="2016-09-07"/>
    <n v="32"/>
    <n v="36"/>
    <s v="CHITTAGONG"/>
    <s v="FOB"/>
    <x v="0"/>
    <n v="1"/>
    <s v="MRKU3648053"/>
    <s v="TRUCK"/>
    <s v="GDAŃSK"/>
    <s v="1"/>
    <s v="568/2016/27"/>
    <n v="54"/>
    <s v="AW16"/>
    <s v="FAIR TRADE INT'L (AGENT)"/>
    <s v="CONSOLIDATION"/>
    <m/>
    <n v="1"/>
    <n v="241"/>
    <n v="0"/>
    <n v="0"/>
    <n v="1"/>
    <x v="0"/>
    <n v="4697"/>
    <n v="15.36"/>
    <x v="1"/>
    <n v="11"/>
    <n v="5"/>
    <x v="2"/>
    <s v="LCL"/>
  </r>
  <r>
    <s v="2016-08-02"/>
    <s v="2016-09-03"/>
    <s v="2016-09-07"/>
    <s v="2016-09-07"/>
    <n v="32"/>
    <n v="36"/>
    <s v="CHITTAGONG"/>
    <s v="FOB"/>
    <x v="0"/>
    <n v="1"/>
    <m/>
    <s v="TRUCK"/>
    <s v="GDAŃSK"/>
    <s v="1"/>
    <s v="574/2016/31"/>
    <n v="54"/>
    <s v="AW16"/>
    <s v="TRANSFIGURE CLOTHING (AGENT)"/>
    <s v="CONSOLIDATION"/>
    <m/>
    <n v="1"/>
    <n v="1396"/>
    <m/>
    <m/>
    <m/>
    <x v="3"/>
    <n v="25158"/>
    <n v="43.88"/>
    <x v="1"/>
    <n v="31"/>
    <n v="13"/>
    <x v="0"/>
    <s v="LCL"/>
  </r>
  <r>
    <s v="2016-08-02"/>
    <s v="2016-09-03"/>
    <s v="2016-09-07"/>
    <s v="2016-09-07"/>
    <n v="32"/>
    <n v="36"/>
    <s v="CHITTAGONG"/>
    <s v="FOB"/>
    <x v="0"/>
    <n v="1"/>
    <s v="MSKU9648155"/>
    <s v="TRUCK"/>
    <s v="GDAŃSK"/>
    <s v="1"/>
    <s v="568/2016/26"/>
    <n v="54"/>
    <s v="AW16"/>
    <s v="FAIR TRADE INT'L (AGENT)"/>
    <s v="CONSOLIDATION"/>
    <m/>
    <n v="1"/>
    <n v="710"/>
    <n v="0"/>
    <n v="0"/>
    <n v="1"/>
    <x v="0"/>
    <n v="12267"/>
    <n v="40.200000000000003"/>
    <x v="1"/>
    <n v="28"/>
    <n v="12"/>
    <x v="1"/>
    <s v="LCL"/>
  </r>
  <r>
    <s v="2016-08-02"/>
    <s v="2016-09-03"/>
    <s v="2016-09-07"/>
    <s v="2016-09-07"/>
    <n v="32"/>
    <n v="36"/>
    <s v="CHITTAGONG"/>
    <s v="FOB"/>
    <x v="0"/>
    <n v="1"/>
    <m/>
    <s v="TRUCK"/>
    <s v="GDAŃSK"/>
    <s v="1"/>
    <s v="571/2016/13"/>
    <n v="54"/>
    <s v="AW16"/>
    <s v="FASHIONTEX (AGENT)"/>
    <s v="CONSOLIDATION"/>
    <m/>
    <n v="1"/>
    <n v="556"/>
    <m/>
    <m/>
    <m/>
    <x v="3"/>
    <n v="6317"/>
    <n v="15.77"/>
    <x v="1"/>
    <n v="11"/>
    <n v="5"/>
    <x v="2"/>
    <s v="LCL"/>
  </r>
  <r>
    <s v="2016-08-02"/>
    <s v="2016-09-03"/>
    <s v="2016-09-08"/>
    <s v="2016-09-08"/>
    <n v="32"/>
    <n v="37"/>
    <s v="CHITTAGONG"/>
    <s v="FOB"/>
    <x v="0"/>
    <n v="0"/>
    <s v="MSKU9508410"/>
    <s v="RAILWAY"/>
    <s v="GDAŃSK"/>
    <s v="1"/>
    <s v="734/2016/8"/>
    <n v="54"/>
    <s v="AW16"/>
    <s v="ZEMTEX EXPORT LTD"/>
    <s v="FCL"/>
    <m/>
    <n v="1"/>
    <n v="1016"/>
    <n v="0"/>
    <n v="0"/>
    <n v="1"/>
    <x v="0"/>
    <n v="19418"/>
    <n v="65.39"/>
    <x v="1"/>
    <n v="46"/>
    <n v="20"/>
    <x v="0"/>
    <s v="20"/>
  </r>
  <r>
    <s v="2016-08-02"/>
    <s v="2016-09-03"/>
    <s v="2016-09-10"/>
    <s v="2016-09-10"/>
    <n v="32"/>
    <n v="39"/>
    <s v="CHITTAGONG"/>
    <s v="FOB"/>
    <x v="0"/>
    <n v="0"/>
    <s v="MSKU7315746"/>
    <s v="RAILWAY"/>
    <s v="GDAŃSK"/>
    <s v="1"/>
    <s v="43188/2015/19"/>
    <n v="54"/>
    <s v="AW16"/>
    <s v="FASHION WEAR INT'L (AGENT)"/>
    <s v="FCL"/>
    <m/>
    <n v="1"/>
    <n v="1041"/>
    <n v="1"/>
    <n v="0"/>
    <n v="0"/>
    <x v="1"/>
    <n v="19789"/>
    <n v="19.34"/>
    <x v="1"/>
    <n v="14"/>
    <n v="6"/>
    <x v="2"/>
    <s v="LCL"/>
  </r>
  <r>
    <s v="2016-08-02"/>
    <s v="2016-09-03"/>
    <s v="2016-09-10"/>
    <s v="2016-09-10"/>
    <n v="32"/>
    <n v="39"/>
    <s v="CHITTAGONG"/>
    <s v="FOB"/>
    <x v="0"/>
    <n v="1"/>
    <s v="PONU7533706"/>
    <s v="RAILWAY"/>
    <s v="GDAŃSK"/>
    <s v="1"/>
    <s v="42575/2015/15"/>
    <n v="54"/>
    <s v="AW16"/>
    <s v="PADMA SATEL ARAB"/>
    <s v="CONSOLIDATION"/>
    <m/>
    <n v="1"/>
    <n v="1207"/>
    <n v="0"/>
    <n v="0"/>
    <n v="1"/>
    <x v="0"/>
    <n v="18272"/>
    <n v="48.25"/>
    <x v="1"/>
    <n v="34"/>
    <n v="14"/>
    <x v="0"/>
    <s v="LCL"/>
  </r>
  <r>
    <s v="2016-08-02"/>
    <s v="2016-09-03"/>
    <s v="2016-09-10"/>
    <s v="2016-09-10"/>
    <n v="32"/>
    <n v="39"/>
    <s v="CHITTAGONG"/>
    <s v="FOB"/>
    <x v="0"/>
    <n v="1"/>
    <m/>
    <s v="RAILWAY"/>
    <s v="GDAŃSK"/>
    <s v="1"/>
    <s v="568/2016/22"/>
    <n v="54"/>
    <s v="AW16"/>
    <s v="FAIR TRADE INT'L (AGENT)"/>
    <s v="CONSOLIDATION"/>
    <m/>
    <n v="1"/>
    <n v="654"/>
    <m/>
    <m/>
    <m/>
    <x v="3"/>
    <n v="9294"/>
    <n v="16"/>
    <x v="1"/>
    <n v="11"/>
    <n v="5"/>
    <x v="2"/>
    <s v="LCL"/>
  </r>
  <r>
    <s v="2016-08-02"/>
    <s v="2016-09-03"/>
    <s v="2016-09-19"/>
    <s v="2016-09-19"/>
    <n v="32"/>
    <n v="48"/>
    <s v="CHITTAGONG"/>
    <s v="FOB"/>
    <x v="0"/>
    <n v="1"/>
    <s v="MRKU3450670"/>
    <s v="RAILWAY"/>
    <s v="GDAŃSK"/>
    <s v="1"/>
    <s v="42575/2015/4"/>
    <n v="54"/>
    <s v="AW16"/>
    <s v="PADMA SATEL ARAB"/>
    <s v="CONSOLIDATION"/>
    <m/>
    <n v="1"/>
    <n v="1231"/>
    <n v="0"/>
    <n v="0"/>
    <n v="1"/>
    <x v="0"/>
    <n v="24287"/>
    <n v="55.13"/>
    <x v="1"/>
    <n v="39"/>
    <n v="17"/>
    <x v="0"/>
    <s v="20"/>
  </r>
  <r>
    <s v="2016-08-02"/>
    <s v="2016-09-03"/>
    <s v="2016-09-19"/>
    <s v="2016-09-19"/>
    <n v="32"/>
    <n v="48"/>
    <s v="CHITTAGONG"/>
    <s v="FOB"/>
    <x v="0"/>
    <n v="1"/>
    <m/>
    <s v="RAILWAY"/>
    <s v="GDAŃSK"/>
    <s v="1"/>
    <s v="697/2016/22"/>
    <n v="54"/>
    <s v="AW16"/>
    <s v="TEXZAM INTERNATIONAL (AGENT)"/>
    <s v="CONSOLIDATION"/>
    <m/>
    <n v="1"/>
    <n v="508"/>
    <m/>
    <m/>
    <m/>
    <x v="3"/>
    <n v="7414"/>
    <n v="12.7"/>
    <x v="1"/>
    <n v="9"/>
    <n v="4"/>
    <x v="2"/>
    <s v="LCL"/>
  </r>
  <r>
    <s v="2016-08-03"/>
    <s v="2016-08-09"/>
    <s v="2016-08-22"/>
    <s v="2016-08-22"/>
    <n v="6"/>
    <n v="19"/>
    <s v="CHITTAGONG"/>
    <s v="FOB"/>
    <x v="2"/>
    <n v="1"/>
    <s v="AIR"/>
    <s v="TRUCK"/>
    <s v="WARSZAWA"/>
    <s v="1"/>
    <s v="43185/2015/17"/>
    <n v="54"/>
    <s v="AW16"/>
    <s v="ASROTEX"/>
    <s v="AIR"/>
    <n v="1"/>
    <m/>
    <n v="650"/>
    <n v="0"/>
    <n v="0"/>
    <n v="0"/>
    <x v="3"/>
    <n v="10753"/>
    <m/>
    <x v="1"/>
    <n v="0"/>
    <n v="0"/>
    <x v="2"/>
    <s v="LCL"/>
  </r>
  <r>
    <s v="2016-08-03"/>
    <s v="2016-09-03"/>
    <s v="2016-09-07"/>
    <s v="2016-09-07"/>
    <n v="31"/>
    <n v="35"/>
    <s v="NINGBO"/>
    <s v="FOB"/>
    <x v="0"/>
    <n v="0"/>
    <s v="MRKU7409843"/>
    <s v="TRUCK"/>
    <s v="GDAŃSK"/>
    <s v="1"/>
    <s v="8068/2016/6"/>
    <n v="51"/>
    <s v="AW16"/>
    <s v="BOK CO., LTD."/>
    <s v="FCL"/>
    <m/>
    <n v="1"/>
    <n v="474"/>
    <n v="1"/>
    <n v="0"/>
    <n v="0"/>
    <x v="1"/>
    <n v="3890"/>
    <n v="21.85"/>
    <x v="0"/>
    <n v="15"/>
    <n v="7"/>
    <x v="1"/>
    <s v="LCL"/>
  </r>
  <r>
    <s v="2016-08-03"/>
    <s v="2016-09-03"/>
    <s v="2016-09-07"/>
    <s v="2016-09-07"/>
    <n v="31"/>
    <n v="35"/>
    <s v="XIAMEN"/>
    <s v="FOB"/>
    <x v="0"/>
    <n v="0"/>
    <s v="MRKU8327734"/>
    <s v="TRUCK"/>
    <s v="GDAŃSK"/>
    <s v="1"/>
    <s v="43196/2015/2"/>
    <n v="54"/>
    <s v="AW16"/>
    <s v="FUJIAN GREEN GROUP"/>
    <s v="FCL"/>
    <m/>
    <n v="1"/>
    <n v="1084"/>
    <n v="1"/>
    <n v="0"/>
    <n v="0"/>
    <x v="1"/>
    <n v="19949"/>
    <n v="20.68"/>
    <x v="0"/>
    <n v="14"/>
    <n v="6"/>
    <x v="2"/>
    <s v="LCL"/>
  </r>
  <r>
    <s v="2016-08-03"/>
    <s v="2016-09-03"/>
    <s v="2016-09-08"/>
    <s v="2016-09-08"/>
    <n v="31"/>
    <n v="36"/>
    <s v="XIAMEN"/>
    <s v="FOB"/>
    <x v="0"/>
    <n v="0"/>
    <s v="MRKU7980847"/>
    <s v="TRUCK"/>
    <s v="GDAŃSK"/>
    <s v="1"/>
    <s v="1037/2016/13"/>
    <n v="54"/>
    <s v="AW16"/>
    <s v="QUANZHOU CEREALS O&amp;F"/>
    <s v="FCL"/>
    <m/>
    <n v="1"/>
    <n v="1322"/>
    <n v="1"/>
    <n v="0"/>
    <n v="0"/>
    <x v="1"/>
    <n v="23143"/>
    <n v="20.37"/>
    <x v="0"/>
    <n v="14"/>
    <n v="6"/>
    <x v="2"/>
    <s v="LCL"/>
  </r>
  <r>
    <s v="2016-08-03"/>
    <s v="2016-09-03"/>
    <s v="2016-09-08"/>
    <s v="2016-09-08"/>
    <n v="31"/>
    <n v="36"/>
    <s v="XIAMEN"/>
    <s v="FOB"/>
    <x v="0"/>
    <n v="0"/>
    <s v="MRKU8207071"/>
    <s v="TRUCK"/>
    <s v="GDAŃSK"/>
    <s v="1"/>
    <s v="1037/2016/14"/>
    <n v="54"/>
    <s v="AW16"/>
    <s v="QUANZHOU CEREALS O&amp;F"/>
    <s v="FCL"/>
    <m/>
    <n v="1"/>
    <n v="645"/>
    <n v="1"/>
    <n v="0"/>
    <n v="0"/>
    <x v="1"/>
    <n v="12481"/>
    <n v="20.91"/>
    <x v="0"/>
    <n v="15"/>
    <n v="6"/>
    <x v="1"/>
    <s v="LCL"/>
  </r>
  <r>
    <s v="2016-08-04"/>
    <s v="2016-08-07"/>
    <s v="2016-08-11"/>
    <s v="2016-08-11"/>
    <n v="3"/>
    <n v="7"/>
    <s v="ŁÓDŹ"/>
    <s v="DDU"/>
    <x v="2"/>
    <n v="1"/>
    <s v="AIR"/>
    <s v="TRUCK"/>
    <s v="WARSZAWA"/>
    <s v="1"/>
    <s v="3706/2016/8"/>
    <n v="54"/>
    <s v="AW16"/>
    <s v="SEER GLOBAL LTD."/>
    <s v="AIR"/>
    <n v="1"/>
    <m/>
    <n v="216"/>
    <n v="0"/>
    <n v="0"/>
    <n v="0"/>
    <x v="3"/>
    <n v="3690"/>
    <m/>
    <x v="2"/>
    <n v="0"/>
    <n v="0"/>
    <x v="2"/>
    <s v="LCL"/>
  </r>
  <r>
    <s v="2016-08-04"/>
    <s v="2016-08-14"/>
    <s v="2016-08-22"/>
    <s v="2016-08-22"/>
    <n v="10"/>
    <n v="18"/>
    <s v="ŁÓDŹ"/>
    <s v="DDU"/>
    <x v="4"/>
    <n v="0"/>
    <s v="TBJU7370743"/>
    <s v="RAILWAY"/>
    <s v="MAŁASZEWICZE"/>
    <s v="1"/>
    <s v="577/2016/20"/>
    <n v="54"/>
    <s v="AW16"/>
    <s v="NINGBO MIAORUI"/>
    <s v="FCL"/>
    <m/>
    <n v="1"/>
    <n v="1568"/>
    <n v="0"/>
    <n v="1"/>
    <n v="0"/>
    <x v="2"/>
    <n v="24391"/>
    <n v="66.900000000000006"/>
    <x v="0"/>
    <n v="47"/>
    <n v="20"/>
    <x v="0"/>
    <s v="20"/>
  </r>
  <r>
    <s v="2016-08-04"/>
    <s v="2016-09-03"/>
    <s v="2016-09-07"/>
    <s v="2016-09-07"/>
    <n v="30"/>
    <n v="34"/>
    <s v="SHENZHEN"/>
    <s v="FOB"/>
    <x v="0"/>
    <n v="0"/>
    <s v="MRKU3528823,UESU4619521"/>
    <s v="TRUCK"/>
    <s v="GDAŃSK"/>
    <s v="1"/>
    <s v="7769/2016/4"/>
    <n v="51"/>
    <s v="AW16"/>
    <s v="BEEKO"/>
    <s v="FCL"/>
    <m/>
    <n v="1"/>
    <n v="1579"/>
    <n v="0"/>
    <n v="0"/>
    <n v="2"/>
    <x v="3"/>
    <n v="15396"/>
    <n v="116.74"/>
    <x v="0"/>
    <n v="82"/>
    <n v="35"/>
    <x v="5"/>
    <s v="40"/>
  </r>
  <r>
    <m/>
    <m/>
    <m/>
    <m/>
    <m/>
    <m/>
    <m/>
    <m/>
    <x v="1"/>
    <m/>
    <m/>
    <m/>
    <m/>
    <m/>
    <m/>
    <m/>
    <m/>
    <m/>
    <m/>
    <m/>
    <m/>
    <m/>
    <m/>
    <m/>
    <m/>
    <x v="3"/>
    <m/>
    <m/>
    <x v="0"/>
    <m/>
    <m/>
    <x v="5"/>
    <m/>
  </r>
  <r>
    <s v="2016-08-04"/>
    <s v="2016-09-09"/>
    <s v="2016-09-23"/>
    <s v="2016-09-23"/>
    <n v="36"/>
    <n v="50"/>
    <s v="CHITTAGONG"/>
    <s v="FOB"/>
    <x v="0"/>
    <n v="1"/>
    <s v="MRKU4058088"/>
    <s v="TRUCK"/>
    <s v="GDAŃSK"/>
    <s v="1"/>
    <s v="43185/2015/18"/>
    <n v="54"/>
    <s v="AW16"/>
    <s v="ASROTEX"/>
    <s v="CONSOLIDATION"/>
    <m/>
    <n v="1"/>
    <n v="861"/>
    <n v="0"/>
    <n v="0"/>
    <n v="1"/>
    <x v="0"/>
    <n v="13351"/>
    <n v="12.7"/>
    <x v="1"/>
    <n v="9"/>
    <n v="4"/>
    <x v="2"/>
    <s v="LCL"/>
  </r>
  <r>
    <s v="2016-08-04"/>
    <s v="2016-09-09"/>
    <s v="2016-09-23"/>
    <s v="2016-09-23"/>
    <n v="36"/>
    <n v="50"/>
    <s v="CHITTAGONG"/>
    <s v="FOB"/>
    <x v="0"/>
    <n v="1"/>
    <m/>
    <s v="TRUCK"/>
    <s v="GDAŃSK"/>
    <s v="1"/>
    <s v="5344/2016/2"/>
    <n v="54"/>
    <s v="AW16"/>
    <s v="S.B.KNITTING LTD."/>
    <s v="CONSOLIDATION"/>
    <m/>
    <n v="1"/>
    <n v="1228"/>
    <m/>
    <m/>
    <m/>
    <x v="3"/>
    <n v="27886"/>
    <n v="23.68"/>
    <x v="1"/>
    <n v="17"/>
    <n v="7"/>
    <x v="1"/>
    <s v="LCL"/>
  </r>
  <r>
    <s v="2016-08-04"/>
    <s v="2016-09-09"/>
    <s v="2016-09-23"/>
    <s v="2016-09-23"/>
    <n v="36"/>
    <n v="50"/>
    <s v="CHITTAGONG"/>
    <s v="FOB"/>
    <x v="0"/>
    <n v="1"/>
    <m/>
    <s v="TRUCK"/>
    <s v="GDAŃSK"/>
    <s v="1"/>
    <s v="571/2016/4"/>
    <n v="54"/>
    <s v="AW16"/>
    <s v="FASHIONTEX (AGENT)"/>
    <s v="CONSOLIDATION"/>
    <m/>
    <n v="1"/>
    <n v="585"/>
    <m/>
    <m/>
    <m/>
    <x v="3"/>
    <n v="7728"/>
    <n v="11.08"/>
    <x v="1"/>
    <n v="8"/>
    <n v="3"/>
    <x v="2"/>
    <s v="LCL"/>
  </r>
  <r>
    <s v="2016-08-04"/>
    <s v="2016-09-09"/>
    <s v="2016-09-23"/>
    <s v="2016-09-23"/>
    <n v="36"/>
    <n v="50"/>
    <s v="CHITTAGONG"/>
    <s v="FOB"/>
    <x v="0"/>
    <n v="1"/>
    <m/>
    <s v="TRUCK"/>
    <s v="GDAŃSK"/>
    <s v="1"/>
    <s v="697/2016/23"/>
    <n v="54"/>
    <s v="AW16"/>
    <s v="TEXZAM INTERNATIONAL (AGENT)"/>
    <s v="CONSOLIDATION"/>
    <m/>
    <n v="1"/>
    <n v="868"/>
    <m/>
    <m/>
    <m/>
    <x v="3"/>
    <n v="10916"/>
    <n v="20.09"/>
    <x v="1"/>
    <n v="14"/>
    <n v="6"/>
    <x v="2"/>
    <s v="LCL"/>
  </r>
  <r>
    <s v="2016-08-05"/>
    <s v="2016-09-11"/>
    <s v="2016-09-20"/>
    <s v="2016-09-20"/>
    <n v="37"/>
    <n v="46"/>
    <s v="NINGBO"/>
    <s v="FOB"/>
    <x v="0"/>
    <n v="1"/>
    <s v="LCL"/>
    <s v="TRUCK"/>
    <s v="HAMBURG"/>
    <s v="1"/>
    <s v="62219/AW16/1"/>
    <n v="52"/>
    <s v="AW16"/>
    <s v="NINGBO HAITIAN"/>
    <s v="LCL"/>
    <m/>
    <n v="1"/>
    <n v="18"/>
    <n v="0"/>
    <n v="0"/>
    <n v="0"/>
    <x v="3"/>
    <n v="5624"/>
    <n v="1.3"/>
    <x v="0"/>
    <n v="1"/>
    <n v="0"/>
    <x v="2"/>
    <s v="LCL"/>
  </r>
  <r>
    <s v="2016-08-05"/>
    <s v="2016-09-12"/>
    <s v="2016-09-16"/>
    <s v="2016-09-16"/>
    <n v="38"/>
    <n v="42"/>
    <s v="SHANGHAI"/>
    <s v="FOB"/>
    <x v="0"/>
    <n v="0"/>
    <s v="CAXU7325932"/>
    <s v="TRUCK"/>
    <s v="GDAŃSK"/>
    <s v="1"/>
    <s v="275/2016/16"/>
    <n v="54"/>
    <s v="AW16"/>
    <s v="SUMEC TEXTILE"/>
    <s v="FCL"/>
    <m/>
    <n v="1"/>
    <n v="540"/>
    <n v="0"/>
    <n v="1"/>
    <n v="0"/>
    <x v="2"/>
    <n v="5925"/>
    <n v="51.59"/>
    <x v="0"/>
    <n v="36"/>
    <n v="15"/>
    <x v="0"/>
    <s v="20"/>
  </r>
  <r>
    <s v="2016-08-05"/>
    <s v="2016-09-12"/>
    <s v="2016-09-16"/>
    <s v="2016-09-16"/>
    <n v="38"/>
    <n v="42"/>
    <s v="SHANGHAI"/>
    <s v="FOB"/>
    <x v="0"/>
    <n v="0"/>
    <s v="HLXU1294745"/>
    <s v="TRUCK"/>
    <s v="GDAŃSK"/>
    <s v="1"/>
    <s v="275/2016/17"/>
    <n v="54"/>
    <s v="AW16"/>
    <s v="SUMEC TEXTILE"/>
    <s v="FCL"/>
    <m/>
    <n v="1"/>
    <n v="555"/>
    <n v="1"/>
    <n v="0"/>
    <n v="0"/>
    <x v="1"/>
    <n v="5853"/>
    <n v="19.66"/>
    <x v="0"/>
    <n v="14"/>
    <n v="6"/>
    <x v="2"/>
    <s v="LCL"/>
  </r>
  <r>
    <s v="2016-08-05"/>
    <s v="2016-09-12"/>
    <s v="2016-09-16"/>
    <s v="2016-09-16"/>
    <n v="38"/>
    <n v="42"/>
    <s v="SHANGHAI"/>
    <s v="FOB"/>
    <x v="0"/>
    <n v="1"/>
    <s v="GLDU3047954"/>
    <s v="TRUCK"/>
    <s v="GDAŃSK"/>
    <s v="1"/>
    <s v="1799/2016/7"/>
    <n v="52"/>
    <s v="AW16"/>
    <s v="HAILI ACCESSORIES"/>
    <s v="CONSOLIDATION"/>
    <m/>
    <n v="1"/>
    <n v="109"/>
    <n v="1"/>
    <n v="0"/>
    <n v="0"/>
    <x v="1"/>
    <n v="4301"/>
    <n v="8.2799999999999994"/>
    <x v="0"/>
    <n v="6"/>
    <n v="2"/>
    <x v="2"/>
    <s v="LCL"/>
  </r>
  <r>
    <s v="2016-08-05"/>
    <s v="2016-09-12"/>
    <s v="2016-09-16"/>
    <s v="2016-09-16"/>
    <n v="38"/>
    <n v="42"/>
    <s v="SHANGHAI"/>
    <s v="FOB"/>
    <x v="0"/>
    <n v="1"/>
    <m/>
    <s v="TRUCK"/>
    <s v="GDAŃSK"/>
    <s v="1"/>
    <s v="43063/2015/8"/>
    <n v="52"/>
    <s v="AW16"/>
    <s v="SUZHOU QINJIAN I/E"/>
    <s v="CONSOLIDATION"/>
    <m/>
    <n v="1"/>
    <n v="515"/>
    <m/>
    <m/>
    <m/>
    <x v="3"/>
    <n v="8401"/>
    <n v="8.1"/>
    <x v="0"/>
    <n v="6"/>
    <n v="2"/>
    <x v="2"/>
    <s v="LCL"/>
  </r>
  <r>
    <s v="2016-08-05"/>
    <s v="2016-09-12"/>
    <s v="2016-09-16"/>
    <s v="2016-09-16"/>
    <n v="38"/>
    <n v="42"/>
    <s v="SHANGHAI"/>
    <s v="FOB"/>
    <x v="0"/>
    <n v="1"/>
    <m/>
    <s v="TRUCK"/>
    <s v="GDAŃSK"/>
    <s v="1"/>
    <s v="578/2016/4"/>
    <n v="54"/>
    <s v="AW16"/>
    <s v="JOC GREAT WALL CORP."/>
    <s v="CONSOLIDATION"/>
    <m/>
    <n v="1"/>
    <n v="35"/>
    <m/>
    <m/>
    <m/>
    <x v="3"/>
    <n v="2501"/>
    <n v="4.2300000000000004"/>
    <x v="0"/>
    <n v="3"/>
    <n v="1"/>
    <x v="2"/>
    <s v="LCL"/>
  </r>
  <r>
    <s v="2016-08-05"/>
    <s v="2016-09-12"/>
    <s v="2016-09-16"/>
    <s v="2016-09-16"/>
    <n v="38"/>
    <n v="42"/>
    <s v="SHANGHAI"/>
    <s v="FOB"/>
    <x v="0"/>
    <n v="1"/>
    <m/>
    <s v="TRUCK"/>
    <s v="GDAŃSK"/>
    <s v="1"/>
    <s v="588/2016/7"/>
    <n v="52"/>
    <s v="AW16"/>
    <s v="BRIGHT SHOW INT.LTD"/>
    <s v="CONSOLIDATION"/>
    <m/>
    <n v="1"/>
    <n v="269"/>
    <m/>
    <m/>
    <m/>
    <x v="3"/>
    <n v="3570"/>
    <n v="6.19"/>
    <x v="0"/>
    <n v="4"/>
    <n v="2"/>
    <x v="2"/>
    <s v="LCL"/>
  </r>
  <r>
    <s v="2016-08-06"/>
    <s v="2016-09-13"/>
    <s v="2016-10-05"/>
    <s v="2016-10-05"/>
    <n v="38"/>
    <n v="60"/>
    <s v="XIAMEN"/>
    <s v="FOB"/>
    <x v="0"/>
    <n v="1"/>
    <s v="LCL"/>
    <s v="TRUCK"/>
    <s v="HAMBURG"/>
    <s v="1"/>
    <s v="7533/2016/8"/>
    <n v="54"/>
    <s v="AW16"/>
    <s v="QUANZHOU HONGTU"/>
    <s v="LCL"/>
    <m/>
    <n v="1"/>
    <n v="378"/>
    <n v="0"/>
    <n v="0"/>
    <n v="0"/>
    <x v="3"/>
    <n v="4416"/>
    <n v="6.79"/>
    <x v="0"/>
    <n v="5"/>
    <n v="2"/>
    <x v="2"/>
    <s v="LCL"/>
  </r>
  <r>
    <s v="2016-08-07"/>
    <s v="2016-09-07"/>
    <s v="2016-09-16"/>
    <s v="2016-09-16"/>
    <n v="31"/>
    <n v="40"/>
    <s v="TUTICORIN"/>
    <s v="FOB"/>
    <x v="0"/>
    <n v="1"/>
    <s v="LCL"/>
    <s v="TRUCK"/>
    <s v="HAMBURG"/>
    <s v="1"/>
    <s v="43190/2015/4"/>
    <n v="54"/>
    <s v="AW16"/>
    <s v="BLOOM CLOTHING CO. (AGENT)"/>
    <s v="LCL"/>
    <m/>
    <n v="1"/>
    <n v="870"/>
    <n v="0"/>
    <n v="0"/>
    <n v="0"/>
    <x v="3"/>
    <n v="14192"/>
    <n v="6.83"/>
    <x v="2"/>
    <n v="5"/>
    <n v="2"/>
    <x v="2"/>
    <s v="LCL"/>
  </r>
  <r>
    <s v="2016-08-09"/>
    <s v="2016-09-09"/>
    <s v="2016-09-13"/>
    <s v="2016-09-13"/>
    <n v="31"/>
    <n v="35"/>
    <s v="XIAMEN"/>
    <s v="FOB"/>
    <x v="0"/>
    <n v="0"/>
    <s v="MSKU5646344"/>
    <s v="TRUCK"/>
    <s v="GDAŃSK"/>
    <s v="1"/>
    <s v="5999/2016/2"/>
    <n v="54"/>
    <s v="AW16"/>
    <s v="XIAMEN UNI-METAL CO."/>
    <s v="FCL"/>
    <m/>
    <n v="1"/>
    <n v="1570"/>
    <n v="1"/>
    <n v="0"/>
    <n v="0"/>
    <x v="1"/>
    <n v="26282"/>
    <n v="23.57"/>
    <x v="0"/>
    <n v="16"/>
    <n v="7"/>
    <x v="1"/>
    <s v="LCL"/>
  </r>
  <r>
    <s v="2016-08-09"/>
    <s v="2016-09-16"/>
    <s v="2016-09-22"/>
    <s v="2016-09-22"/>
    <n v="38"/>
    <n v="44"/>
    <s v="CHITTAGONG"/>
    <s v="FOB"/>
    <x v="0"/>
    <n v="1"/>
    <s v="MSKU9629582"/>
    <s v="TRUCK"/>
    <s v="GDAŃSK"/>
    <s v="1"/>
    <s v="43188/2015/23"/>
    <n v="54"/>
    <s v="AW16"/>
    <s v="FASHION WEAR INT'L (AGENT)"/>
    <s v="CONSOLIDATION"/>
    <m/>
    <n v="1"/>
    <n v="1630"/>
    <n v="0"/>
    <n v="0"/>
    <n v="1"/>
    <x v="0"/>
    <n v="34947"/>
    <n v="25.8"/>
    <x v="1"/>
    <n v="18"/>
    <n v="8"/>
    <x v="1"/>
    <s v="LCL"/>
  </r>
  <r>
    <s v="2016-08-09"/>
    <s v="2016-09-16"/>
    <s v="2016-09-22"/>
    <s v="2016-09-22"/>
    <n v="38"/>
    <n v="44"/>
    <s v="CHITTAGONG"/>
    <s v="FOB"/>
    <x v="0"/>
    <n v="1"/>
    <m/>
    <s v="TRUCK"/>
    <s v="GDAŃSK"/>
    <s v="1"/>
    <s v="574/2016/33"/>
    <n v="54"/>
    <s v="AW16"/>
    <s v="TRANSFIGURE CLOTHING (AGENT)"/>
    <s v="CONSOLIDATION"/>
    <m/>
    <n v="1"/>
    <n v="661"/>
    <m/>
    <m/>
    <m/>
    <x v="3"/>
    <n v="14282"/>
    <n v="15.25"/>
    <x v="1"/>
    <n v="11"/>
    <n v="5"/>
    <x v="2"/>
    <s v="LCL"/>
  </r>
  <r>
    <s v="2016-08-10"/>
    <s v="2016-08-12"/>
    <s v="2016-08-29"/>
    <s v="2016-08-29"/>
    <n v="2"/>
    <n v="19"/>
    <s v="ŁÓDŹ"/>
    <s v="DDU"/>
    <x v="2"/>
    <n v="1"/>
    <s v="AIR"/>
    <s v="TRUCK"/>
    <s v="WARSZAWA"/>
    <s v="1"/>
    <s v="42566/2015/3"/>
    <n v="54"/>
    <s v="AW16"/>
    <s v="REDWAN TEX&amp;APPARELS"/>
    <s v="AIR"/>
    <n v="1"/>
    <m/>
    <n v="955"/>
    <n v="0"/>
    <n v="0"/>
    <n v="0"/>
    <x v="3"/>
    <n v="11287"/>
    <m/>
    <x v="1"/>
    <n v="0"/>
    <n v="0"/>
    <x v="2"/>
    <s v="LCL"/>
  </r>
  <r>
    <s v="2016-08-11"/>
    <s v="2016-08-14"/>
    <s v="2016-08-18"/>
    <s v="2016-08-18"/>
    <n v="3"/>
    <n v="7"/>
    <s v="CHITTAGONG"/>
    <s v="FOB"/>
    <x v="2"/>
    <n v="1"/>
    <s v="AIR"/>
    <s v="TRUCK"/>
    <s v="FRANKFURT"/>
    <s v="1"/>
    <s v="43188/2015/21"/>
    <n v="54"/>
    <s v="AW16"/>
    <s v="FASHION WEAR INT'L (AGENT)"/>
    <s v="AIR"/>
    <n v="1"/>
    <m/>
    <n v="253"/>
    <n v="0"/>
    <n v="0"/>
    <n v="0"/>
    <x v="3"/>
    <n v="4506"/>
    <n v="6.84"/>
    <x v="1"/>
    <n v="5"/>
    <n v="2"/>
    <x v="2"/>
    <s v="LCL"/>
  </r>
  <r>
    <s v="2016-08-11"/>
    <s v="2016-08-14"/>
    <s v="2016-08-18"/>
    <s v="2016-08-18"/>
    <n v="3"/>
    <n v="7"/>
    <s v="ŁÓDŹ"/>
    <s v="DDU"/>
    <x v="2"/>
    <n v="1"/>
    <s v="AIR"/>
    <s v="TRUCK"/>
    <s v="FRANKFURT"/>
    <s v="1"/>
    <s v="43188/2015/16"/>
    <n v="54"/>
    <s v="AW16"/>
    <s v="FASHION WEAR INT'L (AGENT)"/>
    <s v="AIR"/>
    <n v="1"/>
    <m/>
    <n v="1423"/>
    <n v="0"/>
    <n v="0"/>
    <n v="0"/>
    <x v="3"/>
    <n v="33654"/>
    <n v="20.57"/>
    <x v="1"/>
    <n v="14"/>
    <n v="6"/>
    <x v="2"/>
    <s v="LCL"/>
  </r>
  <r>
    <s v="2016-08-11"/>
    <s v="2016-08-19"/>
    <s v="2016-08-19"/>
    <s v="2016-08-19"/>
    <n v="8"/>
    <n v="8"/>
    <s v="ISTANBUL"/>
    <s v="FCA"/>
    <x v="3"/>
    <n v="1"/>
    <m/>
    <s v="TRUCK"/>
    <s v="ŁÓDŹ"/>
    <s v="1"/>
    <s v="283/2016/4"/>
    <n v="54"/>
    <s v="AW16"/>
    <s v="KGB CORAP TEKSTIL"/>
    <s v="LCL"/>
    <m/>
    <n v="1"/>
    <n v="555"/>
    <n v="0"/>
    <n v="0"/>
    <n v="0"/>
    <x v="3"/>
    <n v="17025"/>
    <n v="16.38"/>
    <x v="5"/>
    <n v="11"/>
    <n v="5"/>
    <x v="2"/>
    <s v="LCL"/>
  </r>
  <r>
    <s v="2016-08-11"/>
    <s v="2016-08-23"/>
    <s v="2016-08-26"/>
    <s v="2016-08-26"/>
    <n v="12"/>
    <n v="15"/>
    <s v="ŁÓDŹ"/>
    <s v="DDU"/>
    <x v="4"/>
    <n v="0"/>
    <s v="CBHU8488758"/>
    <s v="RAILWAY"/>
    <s v="MAŁASZEWICZE"/>
    <s v="1"/>
    <s v="1037/2016/2"/>
    <n v="54"/>
    <s v="AW16"/>
    <s v="QUANZHOU CEREALS O&amp;F"/>
    <s v="FCL"/>
    <m/>
    <n v="1"/>
    <n v="862"/>
    <n v="0"/>
    <n v="1"/>
    <n v="0"/>
    <x v="2"/>
    <n v="6700"/>
    <m/>
    <x v="0"/>
    <n v="0"/>
    <n v="0"/>
    <x v="2"/>
    <s v="LCL"/>
  </r>
  <r>
    <s v="2016-08-11"/>
    <s v="2016-08-23"/>
    <s v="2016-08-26"/>
    <s v="2016-08-26"/>
    <n v="12"/>
    <n v="15"/>
    <s v="ŁÓDŹ"/>
    <s v="DDU"/>
    <x v="4"/>
    <n v="0"/>
    <s v="GESU4900387,GESU5147998"/>
    <s v="RAILWAY"/>
    <s v="MAŁASZEWICZE"/>
    <s v="1"/>
    <s v="577/2016/21"/>
    <n v="54"/>
    <s v="AW16"/>
    <s v="NINGBO MIAORUI"/>
    <s v="FCL"/>
    <m/>
    <n v="1"/>
    <n v="2887"/>
    <n v="0"/>
    <n v="2"/>
    <n v="0"/>
    <x v="3"/>
    <n v="53495"/>
    <n v="129.12"/>
    <x v="0"/>
    <n v="90"/>
    <n v="39"/>
    <x v="5"/>
    <s v="40"/>
  </r>
  <r>
    <m/>
    <m/>
    <m/>
    <m/>
    <m/>
    <m/>
    <m/>
    <m/>
    <x v="1"/>
    <m/>
    <m/>
    <m/>
    <m/>
    <m/>
    <m/>
    <m/>
    <m/>
    <m/>
    <m/>
    <m/>
    <m/>
    <m/>
    <m/>
    <m/>
    <m/>
    <x v="3"/>
    <m/>
    <m/>
    <x v="0"/>
    <n v="0"/>
    <n v="0"/>
    <x v="5"/>
    <m/>
  </r>
  <r>
    <s v="2016-08-11"/>
    <s v="2016-09-16"/>
    <s v="2016-09-27"/>
    <s v="2016-09-27"/>
    <n v="36"/>
    <n v="47"/>
    <s v="CHITTAGONG"/>
    <s v="FOB"/>
    <x v="0"/>
    <n v="1"/>
    <s v="PONU7589876"/>
    <s v="TRUCK"/>
    <s v="GDAŃSK"/>
    <s v="1"/>
    <s v="43185/2015/16"/>
    <n v="54"/>
    <s v="AW16"/>
    <s v="ASROTEX"/>
    <s v="CONSOLIDATION"/>
    <m/>
    <n v="1"/>
    <n v="1186"/>
    <n v="0"/>
    <n v="0"/>
    <n v="1"/>
    <x v="0"/>
    <n v="20499"/>
    <n v="18.22"/>
    <x v="1"/>
    <n v="13"/>
    <n v="5"/>
    <x v="2"/>
    <s v="LCL"/>
  </r>
  <r>
    <s v="2016-08-11"/>
    <s v="2016-09-16"/>
    <s v="2016-09-27"/>
    <s v="2016-09-27"/>
    <n v="36"/>
    <n v="47"/>
    <s v="CHITTAGONG"/>
    <s v="FOB"/>
    <x v="0"/>
    <n v="1"/>
    <m/>
    <s v="TRUCK"/>
    <s v="GDAŃSK"/>
    <s v="1"/>
    <s v="697/2016/3"/>
    <n v="54"/>
    <s v="AW16"/>
    <s v="TEXZAM INTERNATIONAL (AGENT)"/>
    <s v="CONSOLIDATION"/>
    <m/>
    <n v="1"/>
    <n v="311"/>
    <m/>
    <m/>
    <m/>
    <x v="3"/>
    <n v="4360"/>
    <n v="7.82"/>
    <x v="1"/>
    <n v="5"/>
    <n v="2"/>
    <x v="2"/>
    <s v="LCL"/>
  </r>
  <r>
    <s v="2016-08-11"/>
    <s v="2016-09-16"/>
    <s v="2016-09-27"/>
    <s v="2016-09-27"/>
    <n v="36"/>
    <n v="47"/>
    <s v="CHITTAGONG"/>
    <s v="FOB"/>
    <x v="0"/>
    <n v="1"/>
    <m/>
    <s v="TRUCK"/>
    <s v="GDAŃSK"/>
    <s v="1"/>
    <s v="734/2016/3"/>
    <n v="54"/>
    <s v="AW16"/>
    <s v="ZEMTEX EXPORT LTD"/>
    <s v="CONSOLIDATION"/>
    <m/>
    <n v="1"/>
    <n v="688"/>
    <m/>
    <m/>
    <m/>
    <x v="3"/>
    <n v="9273"/>
    <n v="33.44"/>
    <x v="1"/>
    <n v="23"/>
    <n v="10"/>
    <x v="1"/>
    <s v="LCL"/>
  </r>
  <r>
    <s v="2016-08-11"/>
    <s v="2016-09-16"/>
    <s v="2016-09-28"/>
    <s v="2016-09-28"/>
    <n v="36"/>
    <n v="48"/>
    <s v="CHITTAGONG"/>
    <s v="FOB"/>
    <x v="0"/>
    <n v="1"/>
    <s v="MRKU2295619"/>
    <s v="RAILWAY"/>
    <s v="GDAŃSK"/>
    <s v="1"/>
    <s v="43188/2015/24"/>
    <n v="54"/>
    <s v="AW16"/>
    <s v="FASHION WEAR INT'L (AGENT)"/>
    <s v="CONSOLIDATION"/>
    <m/>
    <n v="1"/>
    <n v="279"/>
    <n v="0"/>
    <n v="0"/>
    <n v="1"/>
    <x v="0"/>
    <n v="4437"/>
    <n v="11.41"/>
    <x v="1"/>
    <n v="8"/>
    <n v="3"/>
    <x v="2"/>
    <s v="LCL"/>
  </r>
  <r>
    <s v="2016-08-11"/>
    <s v="2016-09-16"/>
    <s v="2016-09-28"/>
    <s v="2016-09-28"/>
    <n v="36"/>
    <n v="48"/>
    <s v="CHITTAGONG"/>
    <s v="FOB"/>
    <x v="0"/>
    <n v="1"/>
    <m/>
    <s v="RAILWAY"/>
    <s v="GDAŃSK"/>
    <s v="1"/>
    <s v="43192/2015/19"/>
    <n v="54"/>
    <s v="AW16"/>
    <s v="INNOVATION DESIGN (AGENT)"/>
    <s v="CONSOLIDATION"/>
    <m/>
    <n v="1"/>
    <n v="914"/>
    <m/>
    <m/>
    <m/>
    <x v="3"/>
    <n v="14249"/>
    <n v="15.47"/>
    <x v="1"/>
    <n v="11"/>
    <n v="5"/>
    <x v="2"/>
    <s v="LCL"/>
  </r>
  <r>
    <s v="2016-08-11"/>
    <s v="2016-09-16"/>
    <s v="2016-09-28"/>
    <s v="2016-09-28"/>
    <n v="36"/>
    <n v="48"/>
    <s v="CHITTAGONG"/>
    <s v="FOB"/>
    <x v="0"/>
    <n v="1"/>
    <m/>
    <s v="RAILWAY"/>
    <s v="GDAŃSK"/>
    <s v="1"/>
    <s v="734/2016/9"/>
    <n v="54"/>
    <s v="AW16"/>
    <s v="ZEMTEX EXPORT LTD"/>
    <s v="CONSOLIDATION"/>
    <m/>
    <n v="1"/>
    <n v="958"/>
    <m/>
    <m/>
    <m/>
    <x v="3"/>
    <n v="14584"/>
    <n v="38.119999999999997"/>
    <x v="1"/>
    <n v="27"/>
    <n v="11"/>
    <x v="1"/>
    <s v="LCL"/>
  </r>
  <r>
    <s v="2016-08-12"/>
    <s v="2016-08-18"/>
    <s v="2016-08-23"/>
    <s v="2016-08-23"/>
    <n v="6"/>
    <n v="11"/>
    <s v="ŁÓDŹ"/>
    <s v="DDU"/>
    <x v="2"/>
    <n v="1"/>
    <s v="AIR"/>
    <s v="TRUCK"/>
    <s v="WARSZAWA"/>
    <s v="1"/>
    <s v="42575/2015/17"/>
    <n v="54"/>
    <s v="AW16"/>
    <s v="PADMA SATEL ARAB"/>
    <s v="AIR"/>
    <n v="1"/>
    <m/>
    <n v="790"/>
    <n v="0"/>
    <n v="0"/>
    <n v="0"/>
    <x v="3"/>
    <n v="14828"/>
    <m/>
    <x v="1"/>
    <n v="0"/>
    <n v="0"/>
    <x v="2"/>
    <s v="LCL"/>
  </r>
  <r>
    <s v="2016-08-12"/>
    <s v="2016-09-20"/>
    <s v="2016-09-29"/>
    <s v="2016-09-29"/>
    <n v="39"/>
    <n v="48"/>
    <s v="SHANGHAI"/>
    <s v="FOB"/>
    <x v="0"/>
    <n v="1"/>
    <s v="LCL"/>
    <m/>
    <s v="GDAŃSK"/>
    <s v="1"/>
    <s v="1071/2016/9"/>
    <n v="52"/>
    <s v="AW16"/>
    <s v="ZHENJIANG S&amp;C"/>
    <s v="LCL"/>
    <m/>
    <n v="1"/>
    <n v="264"/>
    <n v="0"/>
    <n v="0"/>
    <n v="0"/>
    <x v="3"/>
    <n v="3570"/>
    <n v="3.92"/>
    <x v="0"/>
    <n v="3"/>
    <n v="1"/>
    <x v="2"/>
    <s v="LCL"/>
  </r>
  <r>
    <s v="2016-08-13"/>
    <s v="2016-08-17"/>
    <s v="2016-09-12"/>
    <s v="2016-09-12"/>
    <n v="4"/>
    <n v="30"/>
    <s v="ŁÓDŹ"/>
    <s v="DDU"/>
    <x v="2"/>
    <n v="1"/>
    <s v="AIR"/>
    <s v="TRUCK"/>
    <s v="WARSZAWA"/>
    <s v="1"/>
    <s v="43185/2015/15"/>
    <n v="54"/>
    <s v="AW16"/>
    <s v="ASROTEX"/>
    <s v="AIR"/>
    <n v="1"/>
    <m/>
    <n v="1195"/>
    <n v="0"/>
    <n v="0"/>
    <n v="0"/>
    <x v="3"/>
    <n v="18361"/>
    <m/>
    <x v="1"/>
    <n v="0"/>
    <n v="0"/>
    <x v="2"/>
    <s v="LCL"/>
  </r>
  <r>
    <s v="2016-08-13"/>
    <s v="2016-08-26"/>
    <s v="2016-08-30"/>
    <s v="2016-08-30"/>
    <n v="13"/>
    <n v="17"/>
    <s v="ŁÓDŹ"/>
    <s v="DDP"/>
    <x v="4"/>
    <n v="0"/>
    <s v="LYGU4023012"/>
    <s v="RAILWAY"/>
    <s v="MAŁASZEWICZE"/>
    <s v="1"/>
    <s v="275/2016/18"/>
    <n v="54"/>
    <s v="AW16"/>
    <s v="SUMEC TEXTILE"/>
    <s v="FCL"/>
    <m/>
    <n v="1"/>
    <n v="617"/>
    <n v="0"/>
    <n v="1"/>
    <n v="0"/>
    <x v="2"/>
    <n v="5938"/>
    <m/>
    <x v="0"/>
    <n v="0"/>
    <n v="0"/>
    <x v="2"/>
    <s v="LCL"/>
  </r>
  <r>
    <s v="2016-08-14"/>
    <s v="2016-08-26"/>
    <s v="2016-08-31"/>
    <s v="2016-08-31"/>
    <n v="12"/>
    <n v="17"/>
    <s v="ŁÓDŹ"/>
    <s v="DDU"/>
    <x v="4"/>
    <n v="0"/>
    <s v="GESU5084689"/>
    <s v="RAILWAY"/>
    <s v="MAŁASZEWICZE"/>
    <s v="1"/>
    <s v="687/2016/6"/>
    <n v="54"/>
    <s v="AW16"/>
    <s v="ANHUI TECHNOLOGY I/E"/>
    <s v="FCL"/>
    <m/>
    <n v="1"/>
    <n v="562"/>
    <n v="0"/>
    <n v="0"/>
    <n v="1"/>
    <x v="0"/>
    <n v="4875"/>
    <m/>
    <x v="0"/>
    <n v="0"/>
    <n v="0"/>
    <x v="2"/>
    <s v="LCL"/>
  </r>
  <r>
    <s v="2016-08-15"/>
    <s v="2016-08-31"/>
    <s v="2016-09-12"/>
    <s v="2016-09-12"/>
    <n v="16"/>
    <n v="28"/>
    <s v="CHITTAGONG"/>
    <s v="FOB"/>
    <x v="5"/>
    <n v="1"/>
    <m/>
    <s v="TRUCK"/>
    <s v="FRANKFURT"/>
    <s v="1"/>
    <s v="7694/2016/1"/>
    <n v="54"/>
    <s v="AW16"/>
    <s v="GLARE FASHIONS LTD."/>
    <s v="FCL"/>
    <m/>
    <n v="1"/>
    <n v="532"/>
    <n v="0"/>
    <n v="0"/>
    <n v="0"/>
    <x v="3"/>
    <n v="10355"/>
    <m/>
    <x v="1"/>
    <n v="0"/>
    <n v="0"/>
    <x v="2"/>
    <s v="LCL"/>
  </r>
  <r>
    <s v="2016-08-15"/>
    <s v="2016-09-07"/>
    <s v="2016-09-19"/>
    <s v="2016-09-19"/>
    <n v="23"/>
    <n v="35"/>
    <s v="TUTICORIN"/>
    <s v="FOB"/>
    <x v="0"/>
    <n v="1"/>
    <s v="LCL"/>
    <s v="TRUCK"/>
    <s v="HAMBURG"/>
    <s v="1"/>
    <s v="716/2016/12"/>
    <n v="54"/>
    <s v="AW16"/>
    <s v="LICHEE APPAREL (AGENT)"/>
    <s v="LCL"/>
    <m/>
    <n v="1"/>
    <n v="426"/>
    <n v="0"/>
    <n v="0"/>
    <n v="0"/>
    <x v="3"/>
    <n v="7488"/>
    <n v="15"/>
    <x v="2"/>
    <n v="11"/>
    <n v="5"/>
    <x v="2"/>
    <s v="LCL"/>
  </r>
  <r>
    <s v="2016-08-15"/>
    <s v="2016-09-28"/>
    <s v="2016-10-04"/>
    <s v="2016-10-04"/>
    <n v="44"/>
    <n v="50"/>
    <s v="CHITTAGONG"/>
    <s v="FOB"/>
    <x v="0"/>
    <n v="1"/>
    <s v="CAIU8254678"/>
    <s v="RAILWAY"/>
    <s v="GDAŃSK"/>
    <s v="1"/>
    <s v="568/2016/28"/>
    <n v="54"/>
    <s v="AW16"/>
    <s v="FAIR TRADE INT'L (AGENT)"/>
    <s v="CONSOLIDATION"/>
    <m/>
    <n v="1"/>
    <n v="518"/>
    <n v="0"/>
    <n v="0"/>
    <n v="1"/>
    <x v="0"/>
    <n v="12068"/>
    <n v="36.35"/>
    <x v="1"/>
    <n v="25"/>
    <n v="11"/>
    <x v="1"/>
    <s v="LCL"/>
  </r>
  <r>
    <s v="2016-08-15"/>
    <s v="2016-09-28"/>
    <s v="2016-10-04"/>
    <s v="2016-10-04"/>
    <n v="44"/>
    <n v="50"/>
    <s v="CHITTAGONG"/>
    <s v="FOB"/>
    <x v="0"/>
    <n v="1"/>
    <m/>
    <s v="RAILWAY"/>
    <s v="GDAŃSK"/>
    <s v="1"/>
    <s v="574/2016/34"/>
    <n v="54"/>
    <s v="AW16"/>
    <s v="TRANSFIGURE CLOTHING (AGENT)"/>
    <s v="CONSOLIDATION"/>
    <m/>
    <n v="1"/>
    <n v="1397"/>
    <m/>
    <m/>
    <m/>
    <x v="3"/>
    <n v="21195"/>
    <n v="30.63"/>
    <x v="1"/>
    <n v="21"/>
    <n v="9"/>
    <x v="1"/>
    <s v="LCL"/>
  </r>
  <r>
    <s v="2016-08-15"/>
    <s v="2016-09-28"/>
    <s v="2016-10-05"/>
    <s v="2016-10-05"/>
    <n v="44"/>
    <n v="51"/>
    <s v="CHITTAGONG"/>
    <s v="FOB"/>
    <x v="0"/>
    <n v="0"/>
    <s v="BMOU4010082"/>
    <s v="RAILWAY"/>
    <s v="GDAŃSK"/>
    <s v="1"/>
    <s v="43187/2015/4"/>
    <n v="54"/>
    <s v="AW16"/>
    <s v="DAZ INTERNATIONAL (AGENT)"/>
    <s v="FCL"/>
    <m/>
    <n v="1"/>
    <n v="2208"/>
    <n v="0"/>
    <n v="1"/>
    <n v="0"/>
    <x v="2"/>
    <n v="42946"/>
    <n v="43.7"/>
    <x v="1"/>
    <n v="31"/>
    <n v="13"/>
    <x v="0"/>
    <s v="LCL"/>
  </r>
  <r>
    <s v="2016-08-16"/>
    <s v="2016-08-18"/>
    <s v="2016-08-25"/>
    <s v="2016-08-25"/>
    <n v="2"/>
    <n v="9"/>
    <s v="ŁÓDŹ"/>
    <s v="DDU"/>
    <x v="2"/>
    <n v="1"/>
    <s v="AIR"/>
    <s v="TRUCK"/>
    <s v="WARSZAWA"/>
    <s v="1"/>
    <s v="43063/2015/15"/>
    <n v="52"/>
    <s v="AW16"/>
    <s v="SUZHOU QINJIAN I/E"/>
    <s v="AIR"/>
    <n v="1"/>
    <m/>
    <n v="496"/>
    <n v="0"/>
    <n v="0"/>
    <n v="0"/>
    <x v="3"/>
    <n v="8041"/>
    <n v="9.57"/>
    <x v="0"/>
    <n v="7"/>
    <n v="3"/>
    <x v="2"/>
    <s v="LCL"/>
  </r>
  <r>
    <s v="2016-08-16"/>
    <s v="2016-08-24"/>
    <s v="2016-08-26"/>
    <s v="2016-08-26"/>
    <n v="8"/>
    <n v="10"/>
    <s v="ŁÓDŹ"/>
    <s v="DDU"/>
    <x v="2"/>
    <n v="1"/>
    <s v="AIR"/>
    <s v="TRUCK"/>
    <s v="WARSZAWA"/>
    <s v="1"/>
    <s v="606/2016/5"/>
    <n v="54"/>
    <s v="AW16"/>
    <s v="ALEMA TEXTILE LTD."/>
    <s v="AIR"/>
    <n v="1"/>
    <m/>
    <n v="260"/>
    <n v="0"/>
    <n v="0"/>
    <n v="0"/>
    <x v="3"/>
    <n v="4903"/>
    <n v="2.5099999999999998"/>
    <x v="1"/>
    <n v="2"/>
    <n v="1"/>
    <x v="2"/>
    <s v="LCL"/>
  </r>
  <r>
    <s v="2016-08-16"/>
    <s v="2016-08-25"/>
    <s v="2016-08-26"/>
    <s v="2016-08-26"/>
    <n v="9"/>
    <n v="10"/>
    <s v="ŁÓDŹ"/>
    <s v="DDU"/>
    <x v="2"/>
    <n v="1"/>
    <s v="AIR"/>
    <s v="TRUCK"/>
    <s v="WARSZAWA"/>
    <s v="1"/>
    <s v="606/2016/4"/>
    <n v="54"/>
    <s v="AW16"/>
    <s v="ALEMA TEXTILE LTD."/>
    <s v="AIR"/>
    <n v="1"/>
    <m/>
    <n v="729"/>
    <n v="0"/>
    <n v="0"/>
    <n v="0"/>
    <x v="3"/>
    <n v="13916"/>
    <n v="10.73"/>
    <x v="1"/>
    <n v="8"/>
    <n v="3"/>
    <x v="2"/>
    <s v="LCL"/>
  </r>
  <r>
    <s v="2016-08-16"/>
    <s v="2016-09-15"/>
    <s v="2016-09-27"/>
    <s v="2016-09-27"/>
    <n v="30"/>
    <n v="42"/>
    <s v="NHAVA SHEVA"/>
    <s v="FOB"/>
    <x v="0"/>
    <n v="0"/>
    <s v="FCIU3041873"/>
    <s v="TRUCK"/>
    <s v="GDYNIA"/>
    <s v="1"/>
    <s v="688/2016/4"/>
    <n v="54"/>
    <s v="AW16"/>
    <s v="SANGOTRA FASHIONS"/>
    <s v="FCL"/>
    <m/>
    <n v="1"/>
    <n v="1201"/>
    <n v="1"/>
    <n v="0"/>
    <n v="0"/>
    <x v="1"/>
    <n v="18614"/>
    <n v="23.4"/>
    <x v="2"/>
    <n v="16"/>
    <n v="7"/>
    <x v="1"/>
    <s v="LCL"/>
  </r>
  <r>
    <s v="2016-08-16"/>
    <s v="2016-09-20"/>
    <s v="2016-09-29"/>
    <s v="2016-09-29"/>
    <n v="35"/>
    <n v="44"/>
    <s v="XIAMEN"/>
    <s v="FOB"/>
    <x v="0"/>
    <n v="1"/>
    <s v="LCL"/>
    <m/>
    <s v="GDYNIA"/>
    <s v="1"/>
    <s v="7533/2016/3"/>
    <n v="54"/>
    <s v="AW16"/>
    <s v="QUANZHOU HONGTU"/>
    <s v="LCL"/>
    <m/>
    <n v="1"/>
    <n v="341"/>
    <n v="0"/>
    <n v="0"/>
    <n v="0"/>
    <x v="3"/>
    <n v="4067"/>
    <n v="3.97"/>
    <x v="0"/>
    <n v="3"/>
    <n v="1"/>
    <x v="2"/>
    <s v="LCL"/>
  </r>
  <r>
    <s v="2016-08-17"/>
    <s v="2016-08-19"/>
    <s v="2016-08-26"/>
    <s v="2016-08-26"/>
    <n v="2"/>
    <n v="9"/>
    <s v="ŁÓDŹ"/>
    <s v="DDU"/>
    <x v="2"/>
    <n v="1"/>
    <s v="AIR"/>
    <s v="TRUCK"/>
    <s v="WARSZAWA"/>
    <s v="1"/>
    <s v="716/2016/13"/>
    <n v="54"/>
    <s v="AW16"/>
    <s v="LICHEE APPAREL (AGENT)"/>
    <s v="AIR"/>
    <n v="1"/>
    <m/>
    <n v="532"/>
    <n v="0"/>
    <n v="0"/>
    <n v="0"/>
    <x v="3"/>
    <n v="9608"/>
    <n v="10.83"/>
    <x v="2"/>
    <n v="8"/>
    <n v="3"/>
    <x v="2"/>
    <s v="LCL"/>
  </r>
  <r>
    <s v="2016-08-17"/>
    <s v="2016-08-20"/>
    <s v="2016-08-26"/>
    <s v="2016-08-26"/>
    <n v="3"/>
    <n v="9"/>
    <s v="ŁÓDŹ"/>
    <s v="DDU"/>
    <x v="2"/>
    <n v="1"/>
    <s v="AIR"/>
    <s v="TRUCK"/>
    <s v="WARSZAWA"/>
    <s v="1"/>
    <s v="716/2016/1"/>
    <n v="54"/>
    <s v="AW16"/>
    <s v="LICHEE APPAREL (AGENT)"/>
    <s v="AIR"/>
    <n v="1"/>
    <m/>
    <n v="573"/>
    <n v="0"/>
    <n v="0"/>
    <n v="0"/>
    <x v="3"/>
    <n v="10752"/>
    <n v="12.21"/>
    <x v="2"/>
    <n v="9"/>
    <n v="4"/>
    <x v="2"/>
    <s v="LCL"/>
  </r>
  <r>
    <s v="2016-08-17"/>
    <s v="2016-09-16"/>
    <s v="2016-09-22"/>
    <s v="2016-09-22"/>
    <n v="30"/>
    <n v="36"/>
    <s v="SHENZHEN"/>
    <s v="FOB"/>
    <x v="0"/>
    <n v="0"/>
    <s v="MRKU0053004,MSKU7978707"/>
    <s v="TRUCK"/>
    <s v="GDAŃSK"/>
    <s v="1"/>
    <s v="7769/2016/5"/>
    <n v="51"/>
    <s v="AW16"/>
    <s v="BEEKO"/>
    <s v="FCL"/>
    <m/>
    <n v="1"/>
    <n v="513"/>
    <n v="1"/>
    <n v="1"/>
    <n v="0"/>
    <x v="1"/>
    <n v="5994"/>
    <n v="63.58"/>
    <x v="0"/>
    <n v="45"/>
    <n v="19"/>
    <x v="0"/>
    <s v="20"/>
  </r>
  <r>
    <s v="2016-08-17"/>
    <s v="2016-10-07"/>
    <s v="2016-10-11"/>
    <s v="2016-10-11"/>
    <n v="51"/>
    <n v="55"/>
    <s v="CHITTAGONG"/>
    <s v="FOB"/>
    <x v="0"/>
    <n v="1"/>
    <s v="MRKU2421229"/>
    <s v="TRUCK"/>
    <s v="GDAŃSK"/>
    <s v="1"/>
    <s v="7056/2016/1"/>
    <n v="52"/>
    <s v="AW16"/>
    <s v="ZABER &amp; ZUABIR FABR."/>
    <s v="FCL"/>
    <m/>
    <n v="1"/>
    <n v="662"/>
    <n v="0"/>
    <n v="0"/>
    <n v="1"/>
    <x v="0"/>
    <n v="9000"/>
    <n v="34.6"/>
    <x v="1"/>
    <n v="24"/>
    <n v="10"/>
    <x v="1"/>
    <s v="LCL"/>
  </r>
  <r>
    <s v="2016-08-17"/>
    <s v="2016-10-07"/>
    <s v="2016-10-11"/>
    <s v="2016-10-11"/>
    <n v="51"/>
    <n v="55"/>
    <s v="CHITTAGONG"/>
    <s v="FOB"/>
    <x v="0"/>
    <n v="1"/>
    <s v="MRKU2421229,MRKU8392370,MSKU9869665,PONU7339250"/>
    <s v="RAILWAY"/>
    <s v="GDAŃSK"/>
    <s v="1"/>
    <s v="7056/2016/2"/>
    <n v="52"/>
    <s v="AW16"/>
    <s v="ZABER &amp; ZUABIR FABR."/>
    <s v="FCL"/>
    <m/>
    <n v="1"/>
    <n v="1652"/>
    <n v="1"/>
    <n v="0"/>
    <n v="3"/>
    <x v="1"/>
    <n v="10500"/>
    <n v="155.6"/>
    <x v="1"/>
    <n v="109"/>
    <n v="47"/>
    <x v="5"/>
    <s v="40"/>
  </r>
  <r>
    <m/>
    <m/>
    <m/>
    <m/>
    <m/>
    <m/>
    <m/>
    <m/>
    <x v="0"/>
    <m/>
    <m/>
    <m/>
    <m/>
    <m/>
    <m/>
    <m/>
    <m/>
    <m/>
    <s v="FCL"/>
    <m/>
    <n v="1"/>
    <m/>
    <m/>
    <m/>
    <m/>
    <x v="3"/>
    <m/>
    <m/>
    <x v="1"/>
    <n v="0"/>
    <n v="0"/>
    <x v="5"/>
    <m/>
  </r>
  <r>
    <s v="2016-08-18"/>
    <s v="2016-08-23"/>
    <s v="2016-08-29"/>
    <s v="2016-08-29"/>
    <n v="5"/>
    <n v="11"/>
    <s v="ŁÓDŹ"/>
    <s v="DDU"/>
    <x v="2"/>
    <n v="1"/>
    <s v="AIR"/>
    <s v="TRUCK"/>
    <s v="WARSZAWA"/>
    <s v="1"/>
    <s v="3706/2016/9"/>
    <n v="54"/>
    <s v="AW16"/>
    <s v="SEER GLOBAL LTD."/>
    <s v="AIR"/>
    <n v="1"/>
    <m/>
    <n v="195"/>
    <n v="0"/>
    <n v="0"/>
    <n v="0"/>
    <x v="3"/>
    <n v="3245"/>
    <m/>
    <x v="2"/>
    <n v="0"/>
    <n v="0"/>
    <x v="2"/>
    <s v="LCL"/>
  </r>
  <r>
    <s v="2016-08-18"/>
    <s v="2016-08-25"/>
    <s v="2016-09-02"/>
    <s v="2016-09-02"/>
    <n v="7"/>
    <n v="15"/>
    <s v="ŁÓDŹ"/>
    <s v="DDU"/>
    <x v="2"/>
    <n v="1"/>
    <s v="AIR"/>
    <s v="TRUCK"/>
    <s v="WARSZAWA"/>
    <s v="1"/>
    <s v="568/2016/25"/>
    <n v="54"/>
    <s v="AW16"/>
    <s v="FAIR TRADE INT'L (AGENT)"/>
    <s v="AIR"/>
    <n v="1"/>
    <m/>
    <n v="240"/>
    <n v="0"/>
    <n v="0"/>
    <n v="0"/>
    <x v="3"/>
    <n v="3534"/>
    <m/>
    <x v="1"/>
    <n v="0"/>
    <n v="0"/>
    <x v="2"/>
    <s v="LCL"/>
  </r>
  <r>
    <s v="2016-08-18"/>
    <s v="2016-08-25"/>
    <s v="2016-09-02"/>
    <s v="2016-09-02"/>
    <n v="7"/>
    <n v="15"/>
    <s v="ŁÓDŹ"/>
    <s v="DDU"/>
    <x v="2"/>
    <n v="1"/>
    <s v="AIR"/>
    <s v="TRUCK"/>
    <s v="WARSZAWA"/>
    <s v="1"/>
    <s v="568/2016/4"/>
    <n v="54"/>
    <s v="AW16"/>
    <s v="FAIR TRADE INT'L (AGENT)"/>
    <s v="AIR"/>
    <n v="1"/>
    <m/>
    <n v="503"/>
    <n v="0"/>
    <n v="0"/>
    <n v="0"/>
    <x v="3"/>
    <n v="7888"/>
    <n v="11"/>
    <x v="1"/>
    <n v="8"/>
    <n v="3"/>
    <x v="2"/>
    <s v="LCL"/>
  </r>
  <r>
    <s v="2016-08-18"/>
    <s v="2016-08-28"/>
    <s v="2016-08-31"/>
    <s v="2016-08-31"/>
    <n v="10"/>
    <n v="13"/>
    <s v="ŁÓDŹ"/>
    <s v="DDU"/>
    <x v="2"/>
    <n v="1"/>
    <s v="AIR"/>
    <s v="TRUCK"/>
    <s v="WARSZAWA"/>
    <s v="1"/>
    <s v="42575/2015/16"/>
    <n v="54"/>
    <s v="AW16"/>
    <s v="PADMA SATEL ARAB"/>
    <s v="AIR"/>
    <n v="1"/>
    <m/>
    <n v="241"/>
    <n v="0"/>
    <n v="0"/>
    <n v="0"/>
    <x v="3"/>
    <n v="5721"/>
    <n v="12.86"/>
    <x v="1"/>
    <n v="9"/>
    <n v="4"/>
    <x v="2"/>
    <s v="LCL"/>
  </r>
  <r>
    <s v="2016-08-18"/>
    <s v="2016-09-01"/>
    <s v="2016-09-05"/>
    <s v="2016-09-05"/>
    <n v="14"/>
    <n v="18"/>
    <s v="ŁÓDŹ"/>
    <s v="DDU"/>
    <x v="4"/>
    <n v="0"/>
    <s v="ARDU5010877,ARDU5010882,ARDU5010898"/>
    <s v="RAILWAY"/>
    <s v="MAŁASZEWICZE"/>
    <s v="1"/>
    <s v="62103/AW16/4"/>
    <n v="52"/>
    <s v="AW16"/>
    <s v="NINGBO MIAORUI"/>
    <s v="FCL"/>
    <m/>
    <n v="1"/>
    <n v="4056"/>
    <n v="0"/>
    <n v="3"/>
    <n v="0"/>
    <x v="3"/>
    <n v="63798"/>
    <n v="166.27"/>
    <x v="0"/>
    <n v="116"/>
    <n v="50"/>
    <x v="5"/>
    <s v="40"/>
  </r>
  <r>
    <m/>
    <m/>
    <m/>
    <m/>
    <m/>
    <m/>
    <m/>
    <m/>
    <x v="0"/>
    <m/>
    <m/>
    <m/>
    <m/>
    <m/>
    <m/>
    <m/>
    <m/>
    <m/>
    <s v="FCL"/>
    <m/>
    <n v="1"/>
    <m/>
    <m/>
    <m/>
    <m/>
    <x v="3"/>
    <m/>
    <m/>
    <x v="0"/>
    <n v="0"/>
    <n v="0"/>
    <x v="5"/>
    <m/>
  </r>
  <r>
    <s v="2016-08-19"/>
    <s v="2016-08-25"/>
    <s v="2016-08-30"/>
    <s v="2016-08-30"/>
    <n v="6"/>
    <n v="11"/>
    <s v="ŁÓDŹ"/>
    <s v="DDU"/>
    <x v="2"/>
    <n v="1"/>
    <s v="AIR"/>
    <s v="TRUCK"/>
    <s v="WARSZAWA"/>
    <s v="1"/>
    <s v="42575/2015/18"/>
    <n v="54"/>
    <s v="AW16"/>
    <s v="PADMA SATEL ARAB"/>
    <s v="AIR"/>
    <n v="1"/>
    <m/>
    <n v="760"/>
    <n v="0"/>
    <n v="0"/>
    <n v="0"/>
    <x v="3"/>
    <n v="9734"/>
    <n v="22.27"/>
    <x v="1"/>
    <n v="16"/>
    <n v="7"/>
    <x v="1"/>
    <s v="LCL"/>
  </r>
  <r>
    <s v="2016-08-19"/>
    <s v="2016-09-23"/>
    <s v="2016-09-29"/>
    <s v="2016-09-29"/>
    <n v="35"/>
    <n v="41"/>
    <s v="NINGBO"/>
    <s v="FOB"/>
    <x v="0"/>
    <n v="0"/>
    <s v="MSKU0632461"/>
    <s v="RAILWAY"/>
    <s v="GDAŃSK"/>
    <s v="1"/>
    <s v="577/2016/22"/>
    <n v="54"/>
    <s v="AW16"/>
    <s v="NINGBO MIAORUI"/>
    <s v="FCL"/>
    <m/>
    <n v="1"/>
    <n v="1629"/>
    <n v="0"/>
    <n v="0"/>
    <n v="1"/>
    <x v="0"/>
    <n v="31117"/>
    <n v="62.35"/>
    <x v="0"/>
    <n v="44"/>
    <n v="19"/>
    <x v="0"/>
    <s v="20"/>
  </r>
  <r>
    <s v="2016-08-19"/>
    <s v="2016-09-28"/>
    <s v="2016-10-04"/>
    <s v="2016-10-04"/>
    <n v="40"/>
    <n v="46"/>
    <s v="SHANGHAI"/>
    <s v="FOB"/>
    <x v="0"/>
    <n v="0"/>
    <s v="HLXU3325892,TCLU4155436"/>
    <s v="RAILWAY"/>
    <s v="GDAŃSK"/>
    <s v="1"/>
    <s v="275/2016/19"/>
    <n v="54"/>
    <s v="AW16"/>
    <s v="SUMEC TEXTILE"/>
    <s v="FCL"/>
    <m/>
    <n v="1"/>
    <n v="731"/>
    <n v="1"/>
    <n v="1"/>
    <n v="0"/>
    <x v="1"/>
    <n v="8032"/>
    <n v="68.97"/>
    <x v="0"/>
    <n v="48"/>
    <n v="21"/>
    <x v="0"/>
    <s v="20"/>
  </r>
  <r>
    <s v="2016-08-19"/>
    <s v="2016-09-28"/>
    <s v="2016-10-04"/>
    <s v="2016-10-04"/>
    <n v="40"/>
    <n v="46"/>
    <s v="SHANGHAI"/>
    <s v="FOB"/>
    <x v="0"/>
    <n v="1"/>
    <s v="GESU1211912"/>
    <s v="RAILWAY"/>
    <s v="GDAŃSK"/>
    <s v="1"/>
    <s v="1071/2016/8"/>
    <n v="52"/>
    <s v="AW16"/>
    <s v="ZHENJIANG S&amp;C"/>
    <s v="CONSOLIDATION"/>
    <m/>
    <n v="1"/>
    <n v="234"/>
    <n v="1"/>
    <n v="0"/>
    <n v="0"/>
    <x v="1"/>
    <n v="3520"/>
    <n v="2.25"/>
    <x v="0"/>
    <n v="2"/>
    <n v="1"/>
    <x v="2"/>
    <s v="LCL"/>
  </r>
  <r>
    <s v="2016-08-19"/>
    <s v="2016-09-28"/>
    <s v="2016-10-04"/>
    <s v="2016-10-04"/>
    <n v="40"/>
    <n v="46"/>
    <s v="SHANGHAI"/>
    <s v="FOB"/>
    <x v="0"/>
    <n v="1"/>
    <m/>
    <s v="RAILWAY"/>
    <s v="GDAŃSK"/>
    <s v="1"/>
    <s v="1799/2016/4"/>
    <n v="52"/>
    <s v="AW16"/>
    <s v="HAILI ACCESSORIES"/>
    <s v="CONSOLIDATION"/>
    <m/>
    <n v="1"/>
    <n v="34"/>
    <m/>
    <m/>
    <m/>
    <x v="3"/>
    <n v="4000"/>
    <n v="2.4500000000000002"/>
    <x v="0"/>
    <n v="2"/>
    <n v="1"/>
    <x v="2"/>
    <s v="LCL"/>
  </r>
  <r>
    <s v="2016-08-19"/>
    <s v="2016-09-28"/>
    <s v="2016-10-04"/>
    <s v="2016-10-04"/>
    <n v="40"/>
    <n v="46"/>
    <s v="SHANGHAI"/>
    <s v="FOB"/>
    <x v="0"/>
    <n v="1"/>
    <m/>
    <s v="RAILWAY"/>
    <s v="GDAŃSK"/>
    <s v="1"/>
    <s v="578/2016/3"/>
    <n v="54"/>
    <s v="AW16"/>
    <s v="JOC GREAT WALL CORP."/>
    <s v="CONSOLIDATION"/>
    <m/>
    <n v="1"/>
    <n v="306"/>
    <m/>
    <m/>
    <m/>
    <x v="3"/>
    <n v="21600"/>
    <n v="24.38"/>
    <x v="0"/>
    <n v="17"/>
    <n v="7"/>
    <x v="1"/>
    <s v="LCL"/>
  </r>
  <r>
    <s v="2016-08-20"/>
    <s v="2016-08-23"/>
    <s v="2016-09-29"/>
    <s v="2016-09-29"/>
    <n v="3"/>
    <n v="40"/>
    <s v="ŁÓDŹ"/>
    <s v="DDU"/>
    <x v="2"/>
    <n v="1"/>
    <s v="AIR"/>
    <s v="TRUCK"/>
    <s v="FRANKFURT"/>
    <s v="1"/>
    <s v="43188/2015/20"/>
    <n v="54"/>
    <s v="AW16"/>
    <s v="FASHION WEAR INT'L (AGENT)"/>
    <s v="AIR"/>
    <n v="1"/>
    <m/>
    <n v="1248"/>
    <n v="0"/>
    <n v="0"/>
    <n v="0"/>
    <x v="3"/>
    <n v="24913"/>
    <n v="17.21"/>
    <x v="1"/>
    <n v="12"/>
    <n v="5"/>
    <x v="2"/>
    <s v="LCL"/>
  </r>
  <r>
    <s v="2016-08-20"/>
    <s v="2016-08-29"/>
    <s v="2016-08-29"/>
    <s v="2016-08-29"/>
    <n v="9"/>
    <n v="9"/>
    <s v="ISTANBUL"/>
    <s v="FCA"/>
    <x v="3"/>
    <n v="1"/>
    <m/>
    <s v="TRUCK"/>
    <s v="ŁÓDŹ"/>
    <s v="1"/>
    <s v="2175/2016/2"/>
    <n v="54"/>
    <s v="AW16"/>
    <s v="FATIH TEKSTIL SANAYI"/>
    <s v="LCL"/>
    <m/>
    <n v="1"/>
    <n v="380"/>
    <n v="0"/>
    <n v="0"/>
    <n v="0"/>
    <x v="3"/>
    <n v="34920"/>
    <n v="27.36"/>
    <x v="5"/>
    <n v="19"/>
    <n v="8"/>
    <x v="1"/>
    <s v="LCL"/>
  </r>
  <r>
    <s v="2016-08-20"/>
    <s v="2016-09-28"/>
    <s v="2016-10-05"/>
    <s v="2016-10-05"/>
    <n v="39"/>
    <n v="46"/>
    <s v="NINGBO"/>
    <s v="FOB"/>
    <x v="0"/>
    <n v="0"/>
    <s v="HLXU4320215,HLXU5237893"/>
    <s v="RAILWAY"/>
    <s v="GDAŃSK"/>
    <s v="1"/>
    <s v="707/2016/3"/>
    <n v="54"/>
    <s v="AW16"/>
    <s v="SHAOXING GOLDEN WAVE"/>
    <s v="FCL"/>
    <m/>
    <n v="1"/>
    <n v="3330"/>
    <n v="0"/>
    <n v="2"/>
    <n v="0"/>
    <x v="3"/>
    <n v="54917"/>
    <n v="106.46"/>
    <x v="0"/>
    <n v="75"/>
    <n v="32"/>
    <x v="5"/>
    <s v="40"/>
  </r>
  <r>
    <m/>
    <m/>
    <m/>
    <m/>
    <m/>
    <m/>
    <m/>
    <m/>
    <x v="1"/>
    <m/>
    <m/>
    <m/>
    <m/>
    <m/>
    <m/>
    <m/>
    <m/>
    <m/>
    <m/>
    <m/>
    <m/>
    <m/>
    <m/>
    <m/>
    <m/>
    <x v="3"/>
    <m/>
    <m/>
    <x v="0"/>
    <m/>
    <m/>
    <x v="6"/>
    <m/>
  </r>
  <r>
    <s v="2016-08-21"/>
    <s v="2016-10-07"/>
    <s v="2016-10-10"/>
    <s v="2016-10-10"/>
    <n v="47"/>
    <n v="50"/>
    <s v="CHITTAGONG"/>
    <s v="FOB"/>
    <x v="0"/>
    <n v="0"/>
    <s v="MSKU9972056"/>
    <s v="TRUCK"/>
    <s v="GDAŃSK"/>
    <s v="1"/>
    <s v="568/2016/7"/>
    <n v="54"/>
    <s v="AW16"/>
    <s v="FAIR TRADE INT'L (AGENT)"/>
    <s v="FCL"/>
    <m/>
    <n v="1"/>
    <n v="1193"/>
    <n v="0"/>
    <n v="0"/>
    <n v="1"/>
    <x v="0"/>
    <n v="25036"/>
    <n v="69.86"/>
    <x v="1"/>
    <n v="49"/>
    <n v="21"/>
    <x v="0"/>
    <s v="20"/>
  </r>
  <r>
    <s v="2016-08-21"/>
    <s v="2016-10-07"/>
    <s v="2016-10-12"/>
    <s v="2016-10-12"/>
    <n v="47"/>
    <n v="52"/>
    <s v="CHITTAGONG"/>
    <s v="FOB"/>
    <x v="0"/>
    <n v="1"/>
    <s v="PONU8080332"/>
    <s v="RAILWAY"/>
    <s v="GDAŃSK"/>
    <s v="1"/>
    <s v="43189/2015/14"/>
    <n v="54"/>
    <s v="AW16"/>
    <s v="SAILOR MOON CLOTHING LTD (AGENT)"/>
    <s v="CONSOLIDATION"/>
    <m/>
    <n v="1"/>
    <n v="534"/>
    <n v="0"/>
    <n v="0"/>
    <n v="1"/>
    <x v="0"/>
    <n v="5837"/>
    <n v="12.46"/>
    <x v="1"/>
    <n v="9"/>
    <n v="4"/>
    <x v="2"/>
    <s v="LCL"/>
  </r>
  <r>
    <s v="2016-08-21"/>
    <s v="2016-10-07"/>
    <s v="2016-10-12"/>
    <s v="2016-10-12"/>
    <n v="47"/>
    <n v="52"/>
    <s v="CHITTAGONG"/>
    <s v="FOB"/>
    <x v="0"/>
    <n v="1"/>
    <m/>
    <s v="RAILWAY"/>
    <s v="GDAŃSK"/>
    <s v="1"/>
    <s v="571/2016/14"/>
    <n v="54"/>
    <s v="AW16"/>
    <s v="FASHIONTEX (AGENT)"/>
    <s v="CONSOLIDATION"/>
    <m/>
    <n v="1"/>
    <n v="1393"/>
    <m/>
    <m/>
    <m/>
    <x v="3"/>
    <n v="20339"/>
    <n v="30.81"/>
    <x v="1"/>
    <n v="22"/>
    <n v="9"/>
    <x v="1"/>
    <s v="LCL"/>
  </r>
  <r>
    <s v="2016-08-21"/>
    <s v="2016-10-07"/>
    <s v="2016-10-12"/>
    <s v="2016-10-12"/>
    <n v="47"/>
    <n v="52"/>
    <s v="CHITTAGONG"/>
    <s v="FOB"/>
    <x v="0"/>
    <n v="1"/>
    <m/>
    <s v="RAILWAY"/>
    <s v="GDAŃSK"/>
    <s v="1"/>
    <s v="574/2016/5"/>
    <n v="54"/>
    <s v="AW16"/>
    <s v="TRANSFIGURE CLOTHING (AGENT)"/>
    <s v="CONSOLIDATION"/>
    <m/>
    <n v="1"/>
    <n v="1254"/>
    <m/>
    <m/>
    <m/>
    <x v="3"/>
    <n v="24269"/>
    <n v="23.51"/>
    <x v="1"/>
    <n v="16"/>
    <n v="7"/>
    <x v="1"/>
    <s v="LCL"/>
  </r>
  <r>
    <s v="2016-08-23"/>
    <s v="2016-08-29"/>
    <s v="2016-09-15"/>
    <s v="2016-09-15"/>
    <n v="6"/>
    <n v="23"/>
    <s v="ŁÓDŹ"/>
    <s v="DDU"/>
    <x v="5"/>
    <n v="1"/>
    <s v="AIR"/>
    <s v="TRUCK"/>
    <s v="FRANKFURT"/>
    <s v="1"/>
    <s v="43185/2015/19"/>
    <n v="54"/>
    <s v="AW16"/>
    <s v="ASROTEX"/>
    <s v="AIR"/>
    <n v="1"/>
    <m/>
    <n v="1370"/>
    <n v="0"/>
    <n v="0"/>
    <n v="0"/>
    <x v="3"/>
    <n v="23434"/>
    <n v="22.61"/>
    <x v="1"/>
    <n v="16"/>
    <n v="7"/>
    <x v="1"/>
    <s v="LCL"/>
  </r>
  <r>
    <s v="2016-08-23"/>
    <s v="2016-08-29"/>
    <s v="2016-09-15"/>
    <s v="2016-09-15"/>
    <n v="6"/>
    <n v="23"/>
    <s v="ŁÓDŹ"/>
    <s v="DDU"/>
    <x v="5"/>
    <n v="1"/>
    <s v="AIR"/>
    <s v="TRUCK"/>
    <s v="FRANKFURT"/>
    <s v="1"/>
    <s v="43185/2015/2"/>
    <n v="54"/>
    <s v="AW16"/>
    <s v="ASROTEX"/>
    <s v="AIR"/>
    <n v="1"/>
    <m/>
    <n v="728"/>
    <n v="0"/>
    <n v="0"/>
    <n v="0"/>
    <x v="3"/>
    <n v="11650"/>
    <n v="17.27"/>
    <x v="1"/>
    <n v="12"/>
    <n v="5"/>
    <x v="2"/>
    <s v="LCL"/>
  </r>
  <r>
    <s v="2016-08-23"/>
    <s v="2016-09-03"/>
    <s v="2016-09-06"/>
    <s v="2016-09-06"/>
    <n v="11"/>
    <n v="14"/>
    <s v="ŁÓDŹ"/>
    <s v="DDU"/>
    <x v="4"/>
    <n v="0"/>
    <s v="CICU9880201"/>
    <s v="RAILWAY"/>
    <s v="MAŁASZEWICZE"/>
    <s v="1"/>
    <s v="275/2016/20"/>
    <n v="54"/>
    <s v="AW16"/>
    <s v="SUMEC TEXTILE"/>
    <s v="FCL"/>
    <m/>
    <n v="1"/>
    <n v="968"/>
    <n v="0"/>
    <n v="1"/>
    <n v="0"/>
    <x v="2"/>
    <n v="9815"/>
    <m/>
    <x v="0"/>
    <n v="0"/>
    <n v="0"/>
    <x v="2"/>
    <s v="LCL"/>
  </r>
  <r>
    <s v="2016-08-25"/>
    <s v="2016-08-27"/>
    <s v="2016-09-06"/>
    <s v="2016-09-06"/>
    <n v="2"/>
    <n v="12"/>
    <s v="ŁÓDŹ"/>
    <s v="DDU"/>
    <x v="2"/>
    <n v="1"/>
    <s v="AIR"/>
    <s v="TRUCK"/>
    <s v="WARSZAWA"/>
    <s v="1"/>
    <s v="3706/2016/1"/>
    <n v="54"/>
    <s v="AW16"/>
    <s v="SEER GLOBAL LTD."/>
    <s v="AIR"/>
    <n v="1"/>
    <m/>
    <n v="248"/>
    <n v="0"/>
    <n v="0"/>
    <n v="0"/>
    <x v="3"/>
    <n v="4090"/>
    <m/>
    <x v="2"/>
    <n v="0"/>
    <n v="0"/>
    <x v="2"/>
    <s v="LCL"/>
  </r>
  <r>
    <s v="2016-08-25"/>
    <s v="2016-09-02"/>
    <s v="2016-09-05"/>
    <s v="2016-09-05"/>
    <n v="8"/>
    <n v="11"/>
    <s v="ŁÓDŹ"/>
    <s v="DDU"/>
    <x v="2"/>
    <n v="1"/>
    <s v="AIR"/>
    <s v="TRUCK"/>
    <s v="FRANKFURT"/>
    <s v="1"/>
    <s v="574/2016/4"/>
    <n v="54"/>
    <s v="AW16"/>
    <s v="TRANSFIGURE CLOTHING (AGENT)"/>
    <s v="AIR"/>
    <n v="1"/>
    <m/>
    <n v="547"/>
    <n v="0"/>
    <n v="0"/>
    <n v="0"/>
    <x v="3"/>
    <n v="9063"/>
    <m/>
    <x v="1"/>
    <n v="0"/>
    <n v="0"/>
    <x v="2"/>
    <s v="LCL"/>
  </r>
  <r>
    <s v="2016-08-25"/>
    <s v="2016-09-06"/>
    <s v="2016-09-09"/>
    <s v="2016-09-09"/>
    <n v="12"/>
    <n v="15"/>
    <s v="ŁÓDŹ"/>
    <s v="DDU"/>
    <x v="4"/>
    <n v="0"/>
    <s v="CICU9913049"/>
    <s v="RAILWAY"/>
    <s v="MAŁASZEWICZE"/>
    <s v="1"/>
    <s v="275/2016/4"/>
    <n v="54"/>
    <s v="AW16"/>
    <s v="SUMEC TEXTILE"/>
    <s v="FCL"/>
    <m/>
    <n v="1"/>
    <n v="465"/>
    <n v="1"/>
    <n v="0"/>
    <n v="0"/>
    <x v="1"/>
    <n v="4736"/>
    <m/>
    <x v="0"/>
    <n v="0"/>
    <n v="0"/>
    <x v="2"/>
    <s v="LCL"/>
  </r>
  <r>
    <s v="2016-08-25"/>
    <s v="2016-09-08"/>
    <s v="2016-09-12"/>
    <s v="2016-09-12"/>
    <n v="14"/>
    <n v="18"/>
    <s v="ŁÓDŹ"/>
    <s v="DDU"/>
    <x v="4"/>
    <n v="1"/>
    <s v="WSCU9013176"/>
    <s v="RAILWAY"/>
    <s v="MAŁASZEWICZE"/>
    <s v="1"/>
    <s v="2581/2016/3"/>
    <n v="52"/>
    <s v="AW16"/>
    <s v="XIAMEN KINGLAND"/>
    <s v="CONSOLIDATION"/>
    <m/>
    <n v="1"/>
    <n v="234"/>
    <n v="0"/>
    <n v="1"/>
    <n v="0"/>
    <x v="2"/>
    <n v="1832"/>
    <m/>
    <x v="0"/>
    <n v="0"/>
    <n v="0"/>
    <x v="2"/>
    <s v="LCL"/>
  </r>
  <r>
    <s v="2016-08-25"/>
    <s v="2016-09-08"/>
    <s v="2016-09-12"/>
    <s v="2016-09-12"/>
    <n v="14"/>
    <n v="18"/>
    <s v="ŁÓDŹ"/>
    <s v="DDU"/>
    <x v="4"/>
    <n v="1"/>
    <m/>
    <s v="RAILWAY"/>
    <s v="MAŁASZEWICZE"/>
    <s v="1"/>
    <s v="278/2016/12"/>
    <n v="54"/>
    <s v="AW16"/>
    <s v="XIAMEN KINGLAND"/>
    <s v="CONSOLIDATION"/>
    <m/>
    <n v="1"/>
    <n v="1495"/>
    <m/>
    <m/>
    <m/>
    <x v="3"/>
    <n v="23215"/>
    <m/>
    <x v="0"/>
    <n v="0"/>
    <n v="0"/>
    <x v="2"/>
    <s v="LCL"/>
  </r>
  <r>
    <s v="2016-08-25"/>
    <s v="2016-10-14"/>
    <s v="2016-10-20"/>
    <s v="2016-10-20"/>
    <n v="50"/>
    <n v="56"/>
    <s v="CHITTAGONG"/>
    <s v="FOB"/>
    <x v="0"/>
    <n v="1"/>
    <s v="MRKU0403674"/>
    <s v="RAILWAY"/>
    <s v="GDYNIA"/>
    <s v="1"/>
    <s v="13227/2016/2"/>
    <n v="54"/>
    <s v="AW16"/>
    <s v="COTTON ZONE LTD."/>
    <s v="CONSOLIDATION"/>
    <m/>
    <n v="1"/>
    <n v="265"/>
    <n v="0"/>
    <n v="1"/>
    <n v="0"/>
    <x v="2"/>
    <n v="4609"/>
    <n v="3.29"/>
    <x v="1"/>
    <n v="2"/>
    <n v="1"/>
    <x v="2"/>
    <s v="LCL"/>
  </r>
  <r>
    <s v="2016-08-25"/>
    <s v="2016-10-14"/>
    <s v="2016-10-20"/>
    <s v="2016-10-20"/>
    <n v="50"/>
    <n v="56"/>
    <s v="CHITTAGONG"/>
    <s v="FOB"/>
    <x v="0"/>
    <n v="1"/>
    <m/>
    <s v="RAILWAY"/>
    <s v="GDYNIA"/>
    <s v="1"/>
    <s v="43189/2015/15"/>
    <n v="54"/>
    <s v="AW16"/>
    <s v="SAILOR MOON CLOTHING LTD (AGENT)"/>
    <s v="CONSOLIDATION"/>
    <m/>
    <n v="1"/>
    <n v="968"/>
    <m/>
    <m/>
    <m/>
    <x v="3"/>
    <n v="11942"/>
    <n v="28.34"/>
    <x v="1"/>
    <n v="20"/>
    <n v="9"/>
    <x v="1"/>
    <s v="LCL"/>
  </r>
  <r>
    <s v="2016-08-25"/>
    <s v="2016-10-14"/>
    <s v="2016-10-20"/>
    <s v="2016-10-20"/>
    <n v="50"/>
    <n v="56"/>
    <s v="CHITTAGONG"/>
    <s v="FOB"/>
    <x v="0"/>
    <n v="1"/>
    <m/>
    <s v="RAILWAY"/>
    <s v="GDYNIA"/>
    <s v="1"/>
    <s v="571/2016/15"/>
    <n v="54"/>
    <s v="AW16"/>
    <s v="FASHIONTEX (AGENT)"/>
    <s v="CONSOLIDATION"/>
    <m/>
    <n v="1"/>
    <n v="255"/>
    <m/>
    <m/>
    <m/>
    <x v="3"/>
    <n v="4011"/>
    <n v="4.05"/>
    <x v="1"/>
    <n v="3"/>
    <n v="1"/>
    <x v="2"/>
    <s v="LCL"/>
  </r>
  <r>
    <s v="2016-08-25"/>
    <s v="2016-10-14"/>
    <s v="2016-10-20"/>
    <s v="2016-10-20"/>
    <n v="50"/>
    <n v="56"/>
    <s v="CHITTAGONG"/>
    <s v="FOB"/>
    <x v="0"/>
    <n v="1"/>
    <m/>
    <s v="RAILWAY"/>
    <s v="GDYNIA"/>
    <s v="1"/>
    <s v="697/2016/25"/>
    <n v="54"/>
    <s v="AW16"/>
    <s v="TEXZAM INTERNATIONAL (AGENT)"/>
    <s v="CONSOLIDATION"/>
    <m/>
    <n v="1"/>
    <n v="603"/>
    <m/>
    <m/>
    <m/>
    <x v="3"/>
    <n v="8362"/>
    <n v="12.97"/>
    <x v="1"/>
    <n v="9"/>
    <n v="4"/>
    <x v="2"/>
    <s v="LCL"/>
  </r>
  <r>
    <s v="2016-08-25"/>
    <s v="2016-10-14"/>
    <s v="2016-10-20"/>
    <s v="2016-10-20"/>
    <n v="50"/>
    <n v="56"/>
    <s v="CHITTAGONG"/>
    <s v="FOB"/>
    <x v="0"/>
    <n v="1"/>
    <m/>
    <s v="RAILWAY"/>
    <s v="GDYNIA"/>
    <s v="1"/>
    <s v="697/2016/4"/>
    <n v="54"/>
    <s v="AW16"/>
    <s v="TEXZAM INTERNATIONAL (AGENT)"/>
    <s v="CONSOLIDATION"/>
    <m/>
    <n v="1"/>
    <n v="298"/>
    <m/>
    <m/>
    <m/>
    <x v="3"/>
    <n v="4024"/>
    <n v="8.43"/>
    <x v="1"/>
    <n v="6"/>
    <n v="3"/>
    <x v="2"/>
    <s v="LCL"/>
  </r>
  <r>
    <s v="2016-08-26"/>
    <s v="2016-08-28"/>
    <s v="2016-08-31"/>
    <s v="2016-08-31"/>
    <n v="2"/>
    <n v="5"/>
    <s v="ŁÓDŹ"/>
    <s v="DDU"/>
    <x v="2"/>
    <n v="1"/>
    <s v="AIR"/>
    <s v="TRUCK"/>
    <s v="WARSZAWA"/>
    <s v="1"/>
    <s v="577/2016/3"/>
    <n v="54"/>
    <s v="AW16"/>
    <s v="NINGBO MIAORUI"/>
    <s v="AIR"/>
    <n v="1"/>
    <m/>
    <n v="504"/>
    <n v="0"/>
    <n v="0"/>
    <n v="0"/>
    <x v="3"/>
    <n v="8090"/>
    <n v="11.89"/>
    <x v="0"/>
    <n v="8"/>
    <n v="4"/>
    <x v="2"/>
    <s v="LCL"/>
  </r>
  <r>
    <s v="2016-08-26"/>
    <s v="2016-09-30"/>
    <s v="2016-10-06"/>
    <s v="2016-10-06"/>
    <n v="35"/>
    <n v="41"/>
    <s v="NINGBO"/>
    <s v="FOB"/>
    <x v="0"/>
    <n v="0"/>
    <s v="MRKU0181330,MRKU1023010,MSKU6356550"/>
    <s v="RAILWAY"/>
    <s v="GDAŃSK"/>
    <s v="1"/>
    <s v="577/2016/5"/>
    <n v="54"/>
    <s v="AW16"/>
    <s v="NINGBO MIAORUI"/>
    <s v="FCL"/>
    <m/>
    <n v="1"/>
    <n v="3407"/>
    <n v="0"/>
    <n v="3"/>
    <n v="0"/>
    <x v="3"/>
    <n v="57354"/>
    <n v="135.11000000000001"/>
    <x v="0"/>
    <n v="95"/>
    <n v="41"/>
    <x v="5"/>
    <s v="40"/>
  </r>
  <r>
    <m/>
    <m/>
    <m/>
    <m/>
    <m/>
    <m/>
    <m/>
    <m/>
    <x v="1"/>
    <m/>
    <m/>
    <m/>
    <m/>
    <m/>
    <m/>
    <m/>
    <m/>
    <m/>
    <m/>
    <m/>
    <m/>
    <m/>
    <m/>
    <m/>
    <m/>
    <x v="3"/>
    <m/>
    <m/>
    <x v="0"/>
    <n v="0"/>
    <n v="0"/>
    <x v="5"/>
    <m/>
  </r>
  <r>
    <s v="2016-08-26"/>
    <s v="2016-09-30"/>
    <s v="2016-10-07"/>
    <s v="2016-10-07"/>
    <n v="35"/>
    <n v="42"/>
    <s v="NINGBO"/>
    <s v="FOB"/>
    <x v="0"/>
    <n v="1"/>
    <s v="LCL"/>
    <s v="TRUCK"/>
    <s v="GDAŃSK"/>
    <s v="1"/>
    <s v="3520/2016/3"/>
    <n v="54"/>
    <s v="AW16"/>
    <s v="NINGBO YINZHOU VANDK"/>
    <s v="LCL"/>
    <m/>
    <n v="1"/>
    <n v="299"/>
    <n v="0"/>
    <n v="0"/>
    <n v="0"/>
    <x v="3"/>
    <n v="3809"/>
    <n v="6.04"/>
    <x v="0"/>
    <n v="4"/>
    <n v="2"/>
    <x v="2"/>
    <s v="LCL"/>
  </r>
  <r>
    <s v="2016-08-26"/>
    <s v="2016-10-08"/>
    <s v="2016-10-13"/>
    <s v="2016-10-13"/>
    <n v="43"/>
    <n v="48"/>
    <s v="SHANGHAI"/>
    <s v="FOB"/>
    <x v="0"/>
    <n v="0"/>
    <s v="TCLU4145145"/>
    <s v="TRUCK"/>
    <s v="GDAŃSK"/>
    <s v="1"/>
    <s v="8343/2016/5"/>
    <n v="51"/>
    <s v="AW16"/>
    <s v="ANHUI TECHNOLOGY I/E"/>
    <s v="FCL"/>
    <m/>
    <n v="1"/>
    <n v="1093"/>
    <n v="0"/>
    <n v="1"/>
    <n v="0"/>
    <x v="2"/>
    <n v="12080"/>
    <n v="35.409999999999997"/>
    <x v="0"/>
    <n v="25"/>
    <n v="11"/>
    <x v="1"/>
    <s v="LCL"/>
  </r>
  <r>
    <s v="2016-08-27"/>
    <s v="2016-09-07"/>
    <s v="2016-09-13"/>
    <s v="2016-09-13"/>
    <n v="11"/>
    <n v="17"/>
    <s v="ŁÓDŹ"/>
    <s v="DDU"/>
    <x v="4"/>
    <n v="0"/>
    <s v="WSCU8626044"/>
    <s v="RAILWAY"/>
    <s v="MAŁASZEWICZE"/>
    <s v="1"/>
    <s v="1037/2016/3"/>
    <n v="54"/>
    <s v="AW16"/>
    <s v="QUANZHOU CEREALS O&amp;F"/>
    <s v="FCL"/>
    <m/>
    <n v="1"/>
    <n v="2621"/>
    <n v="0"/>
    <n v="1"/>
    <n v="0"/>
    <x v="2"/>
    <n v="43465"/>
    <m/>
    <x v="0"/>
    <n v="0"/>
    <n v="0"/>
    <x v="2"/>
    <s v="LCL"/>
  </r>
  <r>
    <s v="2016-08-28"/>
    <s v="2016-09-02"/>
    <s v="2016-09-08"/>
    <s v="2016-09-08"/>
    <n v="5"/>
    <n v="11"/>
    <s v="ŁÓDŹ"/>
    <s v="DDU"/>
    <x v="2"/>
    <n v="1"/>
    <s v="AIR"/>
    <s v="TRUCK"/>
    <s v="WARSZAWA"/>
    <s v="1"/>
    <s v="1019/2016/3"/>
    <n v="54"/>
    <s v="AW16"/>
    <s v="TEX FASHION GLOBAL (AGENT)"/>
    <s v="AIR"/>
    <n v="1"/>
    <m/>
    <n v="449"/>
    <n v="0"/>
    <n v="0"/>
    <n v="0"/>
    <x v="3"/>
    <n v="5335"/>
    <m/>
    <x v="1"/>
    <n v="0"/>
    <n v="0"/>
    <x v="2"/>
    <s v="LCL"/>
  </r>
  <r>
    <s v="2016-08-30"/>
    <s v="2016-09-07"/>
    <s v="2016-09-09"/>
    <s v="2016-09-09"/>
    <n v="8"/>
    <n v="10"/>
    <s v="ŁÓDŹ"/>
    <s v="DDU"/>
    <x v="2"/>
    <n v="1"/>
    <s v="AIR"/>
    <s v="TRUCK"/>
    <s v="WARSZAWA"/>
    <s v="1"/>
    <s v="42575/2015/19"/>
    <n v="54"/>
    <s v="AW16"/>
    <s v="PADMA SATEL ARAB"/>
    <s v="AIR"/>
    <n v="1"/>
    <m/>
    <n v="542"/>
    <n v="0"/>
    <n v="0"/>
    <n v="0"/>
    <x v="3"/>
    <n v="6478"/>
    <m/>
    <x v="1"/>
    <n v="0"/>
    <n v="0"/>
    <x v="2"/>
    <s v="LCL"/>
  </r>
  <r>
    <s v="2016-08-30"/>
    <s v="2016-09-07"/>
    <s v="2016-09-27"/>
    <s v="2016-09-27"/>
    <n v="8"/>
    <n v="28"/>
    <s v="ŁÓDŹ"/>
    <s v="DDU"/>
    <x v="5"/>
    <n v="1"/>
    <s v="AIR"/>
    <s v="TRUCK"/>
    <s v="FRANKFURT"/>
    <s v="1"/>
    <s v="697/2016/27"/>
    <n v="54"/>
    <s v="AW16"/>
    <s v="TEXZAM INTERNATIONAL (AGENT)"/>
    <s v="AIR"/>
    <n v="1"/>
    <m/>
    <n v="593"/>
    <n v="0"/>
    <n v="0"/>
    <n v="0"/>
    <x v="3"/>
    <n v="14595"/>
    <n v="44.49"/>
    <x v="1"/>
    <n v="31"/>
    <n v="13"/>
    <x v="0"/>
    <s v="LCL"/>
  </r>
  <r>
    <s v="2016-08-30"/>
    <s v="2016-10-14"/>
    <s v="2016-10-19"/>
    <s v="2016-10-19"/>
    <n v="45"/>
    <n v="50"/>
    <s v="CHITTAGONG"/>
    <s v="FOB"/>
    <x v="0"/>
    <n v="1"/>
    <s v="MRKU8228860"/>
    <s v="TRUCK"/>
    <s v="GDYNIA"/>
    <s v="1"/>
    <s v="43188/2015/28"/>
    <n v="54"/>
    <s v="AW16"/>
    <s v="FASHION WEAR INT'L (AGENT)"/>
    <s v="CONSOLIDATION"/>
    <m/>
    <n v="1"/>
    <n v="255"/>
    <n v="1"/>
    <n v="0"/>
    <n v="0"/>
    <x v="1"/>
    <n v="4503"/>
    <n v="3.28"/>
    <x v="1"/>
    <n v="2"/>
    <n v="1"/>
    <x v="2"/>
    <s v="LCL"/>
  </r>
  <r>
    <s v="2016-08-30"/>
    <s v="2016-10-14"/>
    <s v="2016-10-19"/>
    <s v="2016-10-19"/>
    <n v="45"/>
    <n v="50"/>
    <s v="CHITTAGONG"/>
    <s v="FOB"/>
    <x v="0"/>
    <n v="1"/>
    <m/>
    <s v="TRUCK"/>
    <s v="GDYNIA"/>
    <s v="1"/>
    <s v="697/2016/29"/>
    <n v="54"/>
    <s v="AW16"/>
    <s v="TEXZAM INTERNATIONAL (AGENT)"/>
    <s v="CONSOLIDATION"/>
    <m/>
    <n v="1"/>
    <n v="469"/>
    <m/>
    <m/>
    <m/>
    <x v="3"/>
    <n v="9126"/>
    <n v="19.399999999999999"/>
    <x v="1"/>
    <n v="14"/>
    <n v="6"/>
    <x v="2"/>
    <s v="LCL"/>
  </r>
  <r>
    <s v="2016-08-30"/>
    <s v="2016-10-14"/>
    <s v="2016-10-19"/>
    <s v="2016-10-19"/>
    <n v="45"/>
    <n v="50"/>
    <s v="CHITTAGONG"/>
    <s v="FOB"/>
    <x v="0"/>
    <n v="1"/>
    <s v="MRKU8644600"/>
    <s v="TRUCK"/>
    <s v="GDYNIA"/>
    <s v="1"/>
    <s v="571/2016/5"/>
    <n v="54"/>
    <s v="AW16"/>
    <s v="FASHIONTEX (AGENT)"/>
    <s v="CONSOLIDATION"/>
    <m/>
    <n v="1"/>
    <n v="493"/>
    <n v="1"/>
    <n v="0"/>
    <n v="0"/>
    <x v="1"/>
    <n v="5460"/>
    <n v="13.34"/>
    <x v="1"/>
    <n v="9"/>
    <n v="4"/>
    <x v="2"/>
    <s v="LCL"/>
  </r>
  <r>
    <s v="2016-08-30"/>
    <s v="2016-10-14"/>
    <s v="2016-10-19"/>
    <s v="2016-10-19"/>
    <n v="45"/>
    <n v="50"/>
    <s v="CHITTAGONG"/>
    <s v="FOB"/>
    <x v="0"/>
    <n v="1"/>
    <m/>
    <s v="TRUCK"/>
    <s v="GDYNIA"/>
    <s v="1"/>
    <s v="697/2016/30"/>
    <n v="54"/>
    <s v="AW16"/>
    <s v="TEXZAM INTERNATIONAL (AGENT)"/>
    <s v="CONSOLIDATION"/>
    <m/>
    <n v="1"/>
    <n v="558"/>
    <m/>
    <m/>
    <m/>
    <x v="3"/>
    <n v="7532"/>
    <n v="12.34"/>
    <x v="1"/>
    <n v="9"/>
    <n v="4"/>
    <x v="2"/>
    <s v="LCL"/>
  </r>
  <r>
    <s v="2016-08-31"/>
    <s v="2016-10-07"/>
    <s v="2016-10-12"/>
    <s v="2016-10-12"/>
    <n v="37"/>
    <n v="42"/>
    <s v="TUTICORIN"/>
    <s v="FOB"/>
    <x v="0"/>
    <n v="0"/>
    <s v="MRKU7232193"/>
    <s v="RAILWAY"/>
    <s v="GDAŃSK"/>
    <s v="1"/>
    <s v="43183/2015/4"/>
    <n v="54"/>
    <s v="AW16"/>
    <s v="KARTHIKAI TEXTILE"/>
    <s v="FCL"/>
    <m/>
    <n v="1"/>
    <n v="458"/>
    <n v="1"/>
    <n v="0"/>
    <n v="0"/>
    <x v="1"/>
    <n v="10067"/>
    <n v="11.45"/>
    <x v="2"/>
    <n v="8"/>
    <n v="3"/>
    <x v="2"/>
    <s v="LCL"/>
  </r>
  <r>
    <s v="2016-09-01"/>
    <s v="2016-09-06"/>
    <s v="2016-09-12"/>
    <s v="2016-09-12"/>
    <n v="5"/>
    <n v="11"/>
    <s v="ŁÓDŹ"/>
    <s v="DDU"/>
    <x v="2"/>
    <n v="1"/>
    <s v="AIR"/>
    <s v="TRUCK"/>
    <s v="WARSZAWA"/>
    <s v="1"/>
    <s v="43186/2015/6"/>
    <n v="54"/>
    <s v="AW16"/>
    <s v="AZAD INT'L CLOTHING"/>
    <s v="AIR"/>
    <n v="1"/>
    <m/>
    <n v="515"/>
    <n v="0"/>
    <n v="0"/>
    <n v="0"/>
    <x v="3"/>
    <n v="8182"/>
    <m/>
    <x v="6"/>
    <n v="0"/>
    <n v="0"/>
    <x v="2"/>
    <s v="LCL"/>
  </r>
  <r>
    <s v="2016-09-01"/>
    <s v="2016-09-13"/>
    <s v="2016-09-14"/>
    <s v="2016-09-14"/>
    <n v="12"/>
    <n v="13"/>
    <s v="ŁÓDŹ"/>
    <s v="DDU"/>
    <x v="4"/>
    <n v="0"/>
    <s v="ARDU5010970"/>
    <s v="RAILWAY"/>
    <s v="MAŁASZEWICZE"/>
    <s v="1"/>
    <s v="577/2016/24"/>
    <n v="54"/>
    <s v="AW16"/>
    <s v="NINGBO MIAORUI"/>
    <s v="FCL"/>
    <m/>
    <n v="1"/>
    <n v="1559"/>
    <n v="0"/>
    <n v="1"/>
    <n v="0"/>
    <x v="2"/>
    <n v="29269"/>
    <n v="55.96"/>
    <x v="0"/>
    <n v="39"/>
    <n v="17"/>
    <x v="0"/>
    <s v="20"/>
  </r>
  <r>
    <s v="2016-09-02"/>
    <s v="2016-09-04"/>
    <s v="2016-09-16"/>
    <s v="2016-09-16"/>
    <n v="2"/>
    <n v="14"/>
    <s v="ŁÓDŹ"/>
    <s v="DDU"/>
    <x v="2"/>
    <n v="1"/>
    <s v="AIR"/>
    <s v="TRUCK"/>
    <s v="FRANKFURT"/>
    <s v="1"/>
    <s v="43187/2015/7"/>
    <n v="54"/>
    <s v="AW16"/>
    <s v="DAZ INTERNATIONAL (AGENT)"/>
    <s v="AIR"/>
    <n v="1"/>
    <m/>
    <n v="661"/>
    <n v="0"/>
    <n v="0"/>
    <n v="0"/>
    <x v="3"/>
    <n v="11597"/>
    <m/>
    <x v="1"/>
    <n v="0"/>
    <n v="0"/>
    <x v="2"/>
    <s v="LCL"/>
  </r>
  <r>
    <s v="2016-09-02"/>
    <s v="2016-09-04"/>
    <s v="2016-09-16"/>
    <s v="2016-09-16"/>
    <n v="2"/>
    <n v="14"/>
    <s v="ŁÓDŹ"/>
    <s v="DDU"/>
    <x v="2"/>
    <n v="1"/>
    <s v="AIR"/>
    <s v="TRUCK"/>
    <s v="FRANKFURT"/>
    <s v="1"/>
    <s v="43187/2015/8"/>
    <n v="54"/>
    <s v="AW16"/>
    <s v="DAZ INTERNATIONAL (AGENT)"/>
    <s v="AIR"/>
    <n v="1"/>
    <m/>
    <n v="624"/>
    <n v="0"/>
    <n v="0"/>
    <n v="0"/>
    <x v="3"/>
    <n v="11847"/>
    <m/>
    <x v="1"/>
    <n v="0"/>
    <n v="0"/>
    <x v="2"/>
    <s v="LCL"/>
  </r>
  <r>
    <s v="2016-09-02"/>
    <s v="2016-10-07"/>
    <s v="2016-10-12"/>
    <s v="2016-10-12"/>
    <n v="35"/>
    <n v="40"/>
    <s v="TUTICORIN"/>
    <s v="FOB"/>
    <x v="0"/>
    <n v="0"/>
    <s v="MSKU3833855"/>
    <s v="RAILWAY"/>
    <s v="GDAŃSK"/>
    <s v="1"/>
    <s v="43190/2015/5"/>
    <n v="54"/>
    <s v="AW16"/>
    <s v="BLOOM CLOTHING CO. (AGENT)"/>
    <s v="FCL"/>
    <m/>
    <n v="1"/>
    <n v="873"/>
    <n v="1"/>
    <n v="0"/>
    <n v="0"/>
    <x v="1"/>
    <n v="16800"/>
    <n v="15.41"/>
    <x v="2"/>
    <n v="11"/>
    <n v="5"/>
    <x v="2"/>
    <s v="LCL"/>
  </r>
  <r>
    <s v="2016-09-03"/>
    <s v="2016-09-06"/>
    <s v="2016-09-13"/>
    <s v="2016-09-13"/>
    <n v="3"/>
    <n v="10"/>
    <s v="ŁÓDŹ"/>
    <s v="DDU"/>
    <x v="2"/>
    <n v="1"/>
    <s v="AIR"/>
    <s v="TRUCK"/>
    <s v="WARSZAWA"/>
    <s v="1"/>
    <s v="716/2016/3"/>
    <n v="54"/>
    <s v="AW16"/>
    <s v="LICHEE APPAREL (AGENT)"/>
    <s v="AIR"/>
    <n v="1"/>
    <m/>
    <n v="909"/>
    <n v="0"/>
    <n v="0"/>
    <n v="0"/>
    <x v="3"/>
    <n v="13485"/>
    <m/>
    <x v="2"/>
    <n v="0"/>
    <n v="0"/>
    <x v="2"/>
    <s v="LCL"/>
  </r>
  <r>
    <s v="2016-09-03"/>
    <s v="2016-09-06"/>
    <s v="2016-09-16"/>
    <s v="2016-09-16"/>
    <n v="3"/>
    <n v="13"/>
    <s v="ŁÓDŹ"/>
    <s v="DDU"/>
    <x v="2"/>
    <n v="1"/>
    <s v="AIR"/>
    <s v="TRUCK"/>
    <s v="WARSZAWA"/>
    <s v="1"/>
    <s v="5344/2016/3"/>
    <n v="54"/>
    <s v="AW16"/>
    <s v="S.B.KNITTING LTD."/>
    <s v="AIR"/>
    <n v="1"/>
    <m/>
    <n v="302"/>
    <n v="0"/>
    <n v="0"/>
    <n v="0"/>
    <x v="3"/>
    <n v="7210"/>
    <n v="4.62"/>
    <x v="1"/>
    <n v="3"/>
    <n v="1"/>
    <x v="2"/>
    <s v="LCL"/>
  </r>
  <r>
    <s v="2016-09-04"/>
    <s v="2016-10-05"/>
    <s v="2016-10-25"/>
    <s v="2016-10-25"/>
    <n v="31"/>
    <n v="51"/>
    <s v="TUTICORIN"/>
    <s v="FOB"/>
    <x v="0"/>
    <n v="1"/>
    <s v="LCL"/>
    <s v="TRUCK"/>
    <s v="HAMBURG"/>
    <s v="1"/>
    <s v="716/2016/14"/>
    <n v="54"/>
    <s v="AW16"/>
    <s v="LICHEE APPAREL (AGENT)"/>
    <s v="LCL"/>
    <m/>
    <n v="1"/>
    <n v="236"/>
    <n v="0"/>
    <n v="0"/>
    <n v="0"/>
    <x v="3"/>
    <n v="4323"/>
    <n v="4"/>
    <x v="2"/>
    <n v="3"/>
    <n v="1"/>
    <x v="2"/>
    <s v="LCL"/>
  </r>
  <r>
    <s v="2016-09-05"/>
    <s v="2016-09-07"/>
    <s v="2016-09-13"/>
    <s v="2016-09-13"/>
    <n v="2"/>
    <n v="8"/>
    <s v="ŁÓDŹ"/>
    <s v="DDU"/>
    <x v="2"/>
    <n v="1"/>
    <s v="AIR"/>
    <s v="TRUCK"/>
    <s v="WARSZAWA"/>
    <s v="1"/>
    <s v="606/2016/6"/>
    <n v="54"/>
    <s v="AW16"/>
    <s v="ALEMA TEXTILE LTD."/>
    <s v="AIR"/>
    <n v="1"/>
    <m/>
    <n v="207"/>
    <n v="0"/>
    <n v="0"/>
    <n v="0"/>
    <x v="3"/>
    <n v="4085"/>
    <m/>
    <x v="1"/>
    <n v="0"/>
    <n v="0"/>
    <x v="2"/>
    <s v="LCL"/>
  </r>
  <r>
    <s v="2016-09-06"/>
    <s v="2016-09-08"/>
    <s v="2016-09-28"/>
    <s v="2016-09-28"/>
    <n v="2"/>
    <n v="22"/>
    <s v="ŁÓDŹ"/>
    <s v="DDU"/>
    <x v="2"/>
    <n v="1"/>
    <s v="AIR"/>
    <s v="TRUCK"/>
    <s v="WARSZAWA"/>
    <s v="1"/>
    <s v="43188/2015/25"/>
    <n v="54"/>
    <s v="AW16"/>
    <s v="FASHION WEAR INT'L (AGENT)"/>
    <s v="AIR"/>
    <n v="1"/>
    <m/>
    <n v="1202"/>
    <n v="0"/>
    <n v="0"/>
    <n v="0"/>
    <x v="3"/>
    <n v="28902"/>
    <m/>
    <x v="1"/>
    <n v="0"/>
    <n v="0"/>
    <x v="2"/>
    <s v="LCL"/>
  </r>
  <r>
    <s v="2016-09-06"/>
    <s v="2016-09-16"/>
    <s v="2016-10-04"/>
    <s v="2016-10-04"/>
    <n v="10"/>
    <n v="28"/>
    <s v="ŁÓDŹ"/>
    <s v="DDU"/>
    <x v="5"/>
    <n v="1"/>
    <s v="AIR"/>
    <s v="TRUCK"/>
    <s v="WARSZAWA"/>
    <s v="1"/>
    <s v="43185/2015/20"/>
    <n v="54"/>
    <s v="AW16"/>
    <s v="ASROTEX"/>
    <s v="AIR"/>
    <n v="1"/>
    <m/>
    <n v="887"/>
    <n v="0"/>
    <n v="0"/>
    <n v="0"/>
    <x v="3"/>
    <n v="15172"/>
    <n v="17.760000000000002"/>
    <x v="1"/>
    <n v="12"/>
    <n v="5"/>
    <x v="2"/>
    <s v="LCL"/>
  </r>
  <r>
    <s v="2016-09-06"/>
    <s v="2016-09-16"/>
    <s v="2016-10-04"/>
    <s v="2016-10-04"/>
    <n v="10"/>
    <n v="28"/>
    <s v="ŁÓDŹ"/>
    <s v="DDU"/>
    <x v="5"/>
    <n v="1"/>
    <s v="AIR"/>
    <s v="TRUCK"/>
    <s v="WARSZAWA"/>
    <s v="1"/>
    <s v="43185/2015/21"/>
    <n v="54"/>
    <s v="AW16"/>
    <s v="ASROTEX"/>
    <s v="AIR"/>
    <n v="1"/>
    <m/>
    <n v="874"/>
    <n v="0"/>
    <n v="0"/>
    <n v="0"/>
    <x v="3"/>
    <n v="14417"/>
    <n v="20.34"/>
    <x v="1"/>
    <n v="14"/>
    <n v="6"/>
    <x v="2"/>
    <s v="LCL"/>
  </r>
  <r>
    <s v="2016-09-06"/>
    <s v="2016-09-16"/>
    <s v="2016-10-04"/>
    <s v="2016-10-04"/>
    <n v="10"/>
    <n v="28"/>
    <s v="ŁÓDŹ"/>
    <s v="DDU"/>
    <x v="5"/>
    <n v="1"/>
    <s v="AIR"/>
    <s v="TRUCK"/>
    <s v="WARSZAWA"/>
    <s v="1"/>
    <s v="43185/2015/22"/>
    <n v="54"/>
    <s v="AW16"/>
    <s v="ASROTEX"/>
    <s v="AIR"/>
    <n v="1"/>
    <m/>
    <n v="844"/>
    <n v="0"/>
    <n v="0"/>
    <n v="0"/>
    <x v="3"/>
    <n v="16105"/>
    <n v="14.99"/>
    <x v="1"/>
    <n v="10"/>
    <n v="4"/>
    <x v="2"/>
    <s v="LCL"/>
  </r>
  <r>
    <s v="2016-09-06"/>
    <s v="2016-09-19"/>
    <s v="2016-09-23"/>
    <s v="2016-09-23"/>
    <n v="13"/>
    <n v="17"/>
    <s v="ŁÓDŹ"/>
    <s v="DDU"/>
    <x v="4"/>
    <n v="1"/>
    <s v="LCL"/>
    <s v="RAILWAY"/>
    <s v="MAŁASZEWICZE"/>
    <s v="1"/>
    <s v="275/2016/22"/>
    <n v="54"/>
    <s v="AW16"/>
    <s v="SUMEC TEXTILE"/>
    <s v="LCL"/>
    <m/>
    <n v="1"/>
    <n v="280"/>
    <n v="0"/>
    <n v="0"/>
    <n v="0"/>
    <x v="3"/>
    <n v="3365"/>
    <n v="8.41"/>
    <x v="0"/>
    <n v="6"/>
    <n v="3"/>
    <x v="2"/>
    <s v="LCL"/>
  </r>
  <r>
    <s v="2016-09-07"/>
    <s v="2016-09-11"/>
    <s v="2016-09-20"/>
    <s v="2016-09-20"/>
    <n v="4"/>
    <n v="13"/>
    <s v="ŁÓDŹ"/>
    <s v="DDU"/>
    <x v="2"/>
    <n v="1"/>
    <s v="AIR"/>
    <s v="TRUCK"/>
    <s v="WARSZAWA"/>
    <s v="1"/>
    <s v="568/2016/31"/>
    <n v="54"/>
    <s v="AW16"/>
    <s v="FAIR TRADE INT'L (AGENT)"/>
    <s v="AIR"/>
    <n v="1"/>
    <m/>
    <n v="7"/>
    <n v="0"/>
    <n v="0"/>
    <n v="0"/>
    <x v="3"/>
    <n v="160"/>
    <m/>
    <x v="1"/>
    <n v="0"/>
    <n v="0"/>
    <x v="2"/>
    <s v="LCL"/>
  </r>
  <r>
    <s v="2016-09-07"/>
    <s v="2016-09-21"/>
    <s v="2016-09-29"/>
    <s v="2016-09-29"/>
    <n v="14"/>
    <n v="22"/>
    <s v="ŁÓDŹ"/>
    <s v="DDU"/>
    <x v="5"/>
    <n v="1"/>
    <s v="AIR"/>
    <s v="TRUCK"/>
    <s v="WARSZAWA"/>
    <s v="1"/>
    <s v="7694/2016/2"/>
    <n v="54"/>
    <s v="AW16"/>
    <s v="GLARE FASHIONS LTD."/>
    <s v="AIR"/>
    <n v="1"/>
    <m/>
    <n v="499"/>
    <n v="0"/>
    <n v="0"/>
    <n v="0"/>
    <x v="3"/>
    <n v="10583"/>
    <m/>
    <x v="1"/>
    <n v="0"/>
    <n v="0"/>
    <x v="2"/>
    <s v="LCL"/>
  </r>
  <r>
    <s v="2016-09-08"/>
    <s v="2016-09-20"/>
    <s v="2016-09-30"/>
    <s v="2016-09-30"/>
    <n v="12"/>
    <n v="22"/>
    <s v="ŁÓDŹ"/>
    <s v="DDU"/>
    <x v="4"/>
    <n v="0"/>
    <s v="FSCU9193785,TRLU3718010,ZCSU8200221"/>
    <s v="RAILWAY"/>
    <s v="MAŁASZEWICZE"/>
    <s v="1"/>
    <s v="577/2016/23"/>
    <n v="54"/>
    <s v="AW16"/>
    <s v="NINGBO MIAORUI"/>
    <s v="FCL"/>
    <m/>
    <n v="1"/>
    <n v="2327"/>
    <n v="1"/>
    <n v="2"/>
    <n v="0"/>
    <x v="1"/>
    <n v="36355"/>
    <n v="149.77000000000001"/>
    <x v="0"/>
    <n v="105"/>
    <n v="45"/>
    <x v="5"/>
    <s v="40"/>
  </r>
  <r>
    <m/>
    <m/>
    <m/>
    <m/>
    <m/>
    <m/>
    <m/>
    <m/>
    <x v="4"/>
    <m/>
    <m/>
    <m/>
    <m/>
    <m/>
    <m/>
    <m/>
    <m/>
    <m/>
    <s v="FCL"/>
    <m/>
    <n v="1"/>
    <m/>
    <m/>
    <m/>
    <m/>
    <x v="3"/>
    <m/>
    <m/>
    <x v="0"/>
    <n v="0"/>
    <n v="0"/>
    <x v="5"/>
    <m/>
  </r>
  <r>
    <s v="2016-09-09"/>
    <s v="2016-09-13"/>
    <s v="2016-09-28"/>
    <s v="2016-09-28"/>
    <n v="4"/>
    <n v="19"/>
    <s v="ŁÓDŹ"/>
    <s v="DDU"/>
    <x v="2"/>
    <n v="1"/>
    <s v="AIR"/>
    <s v="TRUCK"/>
    <s v="WARSZAWA"/>
    <s v="1"/>
    <s v="43188/2015/26"/>
    <n v="54"/>
    <s v="AW16"/>
    <s v="FASHION WEAR INT'L (AGENT)"/>
    <s v="AIR"/>
    <n v="1"/>
    <m/>
    <n v="1204"/>
    <n v="0"/>
    <n v="0"/>
    <n v="0"/>
    <x v="3"/>
    <n v="32638"/>
    <m/>
    <x v="1"/>
    <n v="0"/>
    <n v="0"/>
    <x v="2"/>
    <s v="LCL"/>
  </r>
  <r>
    <s v="2016-09-09"/>
    <s v="2016-09-13"/>
    <s v="2016-09-28"/>
    <s v="2016-09-28"/>
    <n v="4"/>
    <n v="19"/>
    <s v="ŁÓDŹ"/>
    <s v="DDU"/>
    <x v="2"/>
    <n v="1"/>
    <s v="AIR"/>
    <s v="TRUCK"/>
    <s v="WARSZAWA"/>
    <s v="1"/>
    <s v="43188/2015/27"/>
    <n v="54"/>
    <s v="AW16"/>
    <s v="FASHION WEAR INT'L (AGENT)"/>
    <s v="AIR"/>
    <n v="1"/>
    <m/>
    <n v="1394"/>
    <n v="0"/>
    <n v="0"/>
    <n v="0"/>
    <x v="3"/>
    <n v="27135"/>
    <m/>
    <x v="1"/>
    <n v="0"/>
    <n v="0"/>
    <x v="2"/>
    <s v="LCL"/>
  </r>
  <r>
    <s v="2016-09-09"/>
    <s v="2016-09-14"/>
    <s v="2016-09-29"/>
    <s v="2016-09-29"/>
    <n v="5"/>
    <n v="20"/>
    <s v="ŁÓDŹ"/>
    <s v="DDU"/>
    <x v="2"/>
    <n v="1"/>
    <s v="AIR"/>
    <s v="TRUCK"/>
    <s v="FRANKFURT"/>
    <s v="1"/>
    <s v="7705/2016/1"/>
    <n v="54"/>
    <s v="AW16"/>
    <s v="NEWSUN INNOVATION (AGENT)"/>
    <s v="AIR"/>
    <n v="1"/>
    <m/>
    <n v="1774"/>
    <n v="0"/>
    <n v="0"/>
    <n v="0"/>
    <x v="3"/>
    <n v="28523"/>
    <n v="19.59"/>
    <x v="2"/>
    <n v="14"/>
    <n v="6"/>
    <x v="2"/>
    <s v="LCL"/>
  </r>
  <r>
    <s v="2016-09-09"/>
    <s v="2016-10-21"/>
    <s v="2016-10-26"/>
    <s v="2016-10-26"/>
    <n v="42"/>
    <n v="47"/>
    <s v="CHITTAGONG"/>
    <s v="FOB"/>
    <x v="0"/>
    <n v="1"/>
    <s v="MRKU8328617"/>
    <s v="RAILWAY"/>
    <s v="GDAŃSK"/>
    <s v="1"/>
    <s v="13227/2016/1"/>
    <n v="54"/>
    <s v="AW16"/>
    <s v="COTTON ZONE LTD."/>
    <s v="CONSOLIDATION"/>
    <m/>
    <n v="1"/>
    <n v="270"/>
    <n v="1"/>
    <n v="0"/>
    <n v="0"/>
    <x v="1"/>
    <n v="4592"/>
    <n v="3.41"/>
    <x v="1"/>
    <n v="2"/>
    <n v="1"/>
    <x v="2"/>
    <s v="LCL"/>
  </r>
  <r>
    <s v="2016-09-09"/>
    <s v="2016-10-21"/>
    <s v="2016-10-26"/>
    <s v="2016-10-26"/>
    <n v="42"/>
    <n v="47"/>
    <s v="CHITTAGONG"/>
    <s v="FOB"/>
    <x v="0"/>
    <n v="1"/>
    <m/>
    <s v="RAILWAY"/>
    <s v="GDAŃSK"/>
    <s v="1"/>
    <s v="734/2016/4"/>
    <n v="54"/>
    <s v="AW16"/>
    <s v="ZEMTEX EXPORT LTD"/>
    <s v="CONSOLIDATION"/>
    <m/>
    <n v="1"/>
    <n v="892"/>
    <m/>
    <m/>
    <m/>
    <x v="3"/>
    <n v="10784"/>
    <n v="25.6"/>
    <x v="1"/>
    <n v="18"/>
    <n v="8"/>
    <x v="1"/>
    <s v="LCL"/>
  </r>
  <r>
    <s v="2016-09-10"/>
    <s v="2016-09-12"/>
    <s v="2016-09-16"/>
    <s v="2016-09-16"/>
    <n v="2"/>
    <n v="6"/>
    <s v="ŁÓDŹ"/>
    <s v="DDU"/>
    <x v="2"/>
    <n v="1"/>
    <s v="AIR"/>
    <s v="TRUCK"/>
    <s v="WARSZAWA"/>
    <s v="1"/>
    <s v="42575/2015/3"/>
    <n v="54"/>
    <s v="AW16"/>
    <s v="PADMA SATEL ARAB"/>
    <s v="AIR"/>
    <n v="1"/>
    <m/>
    <n v="526"/>
    <n v="0"/>
    <n v="0"/>
    <n v="0"/>
    <x v="3"/>
    <n v="6799"/>
    <m/>
    <x v="1"/>
    <n v="0"/>
    <n v="0"/>
    <x v="2"/>
    <s v="LCL"/>
  </r>
  <r>
    <s v="2016-09-13"/>
    <s v="2016-09-16"/>
    <s v="2016-09-29"/>
    <s v="2016-09-29"/>
    <n v="3"/>
    <n v="16"/>
    <s v="ŁÓDŹ"/>
    <s v="DDU"/>
    <x v="2"/>
    <n v="1"/>
    <s v="AIR"/>
    <s v="TRUCK"/>
    <s v="WARSZAWA"/>
    <s v="1"/>
    <s v="43185/2015/4"/>
    <n v="54"/>
    <s v="AW16"/>
    <s v="ASROTEX"/>
    <s v="AIR"/>
    <n v="1"/>
    <m/>
    <n v="1270"/>
    <n v="0"/>
    <n v="0"/>
    <n v="0"/>
    <x v="3"/>
    <n v="20634"/>
    <n v="5.28"/>
    <x v="1"/>
    <n v="4"/>
    <n v="2"/>
    <x v="2"/>
    <s v="LCL"/>
  </r>
  <r>
    <s v="2016-09-13"/>
    <s v="2016-09-29"/>
    <s v="2016-10-05"/>
    <s v="2016-10-05"/>
    <n v="16"/>
    <n v="22"/>
    <s v="ŁÓDŹ"/>
    <s v="DDU"/>
    <x v="5"/>
    <n v="1"/>
    <s v="AIR"/>
    <s v="TRUCK"/>
    <s v="WARSZAWA"/>
    <s v="1"/>
    <s v="7694/2016/3"/>
    <n v="54"/>
    <s v="AW16"/>
    <s v="GLARE FASHIONS LTD."/>
    <s v="AIR"/>
    <n v="1"/>
    <m/>
    <n v="291"/>
    <n v="0"/>
    <n v="0"/>
    <n v="0"/>
    <x v="3"/>
    <n v="3997"/>
    <n v="4.22"/>
    <x v="1"/>
    <n v="3"/>
    <n v="1"/>
    <x v="2"/>
    <s v="LCL"/>
  </r>
  <r>
    <s v="2016-09-15"/>
    <s v="2016-09-18"/>
    <s v="2016-09-21"/>
    <s v="2016-09-21"/>
    <n v="3"/>
    <n v="6"/>
    <s v="ŁÓDŹ"/>
    <s v="DDU"/>
    <x v="2"/>
    <n v="1"/>
    <s v="AIR"/>
    <s v="TRUCK"/>
    <s v="WARSZAWA"/>
    <s v="1"/>
    <s v="568/2016/30"/>
    <n v="54"/>
    <s v="AW16"/>
    <s v="FAIR TRADE INT'L (AGENT)"/>
    <s v="AIR"/>
    <n v="1"/>
    <m/>
    <n v="18"/>
    <n v="0"/>
    <n v="0"/>
    <n v="0"/>
    <x v="3"/>
    <n v="432"/>
    <n v="0.82"/>
    <x v="1"/>
    <n v="1"/>
    <n v="0"/>
    <x v="2"/>
    <s v="LCL"/>
  </r>
  <r>
    <s v="2016-09-15"/>
    <s v="2016-09-29"/>
    <s v="2016-10-03"/>
    <s v="2016-10-03"/>
    <n v="14"/>
    <n v="18"/>
    <s v="ŁÓDŹ"/>
    <s v="DDU"/>
    <x v="4"/>
    <n v="1"/>
    <s v="LCL"/>
    <s v="RAILWAY"/>
    <s v="MAŁASZEWICZE"/>
    <s v="1"/>
    <s v="275/2016/5"/>
    <n v="54"/>
    <s v="AW16"/>
    <s v="SUMEC TEXTILE"/>
    <s v="LCL"/>
    <m/>
    <n v="1"/>
    <n v="161"/>
    <n v="0"/>
    <n v="0"/>
    <n v="0"/>
    <x v="3"/>
    <n v="1535"/>
    <n v="6.77"/>
    <x v="0"/>
    <n v="5"/>
    <n v="2"/>
    <x v="2"/>
    <s v="LCL"/>
  </r>
  <r>
    <s v="2016-09-16"/>
    <s v="2016-10-20"/>
    <s v="2016-10-28"/>
    <s v="2016-10-28"/>
    <n v="34"/>
    <n v="42"/>
    <s v="NINGBO"/>
    <s v="FOB"/>
    <x v="0"/>
    <n v="1"/>
    <s v="LCL"/>
    <s v="TRUCK"/>
    <s v="HAMBURG"/>
    <s v="1"/>
    <s v="5669/2016/4"/>
    <n v="52"/>
    <s v="AW16"/>
    <s v="NINGBO HAITIAN"/>
    <s v="LCL"/>
    <m/>
    <n v="1"/>
    <n v="10"/>
    <n v="0"/>
    <n v="0"/>
    <n v="0"/>
    <x v="3"/>
    <n v="3738"/>
    <n v="0.72"/>
    <x v="0"/>
    <n v="1"/>
    <n v="0"/>
    <x v="2"/>
    <s v="LCL"/>
  </r>
  <r>
    <s v="2016-09-18"/>
    <s v="2016-10-06"/>
    <s v="2016-10-13"/>
    <s v="2016-10-13"/>
    <n v="18"/>
    <n v="25"/>
    <s v="ŁÓDŹ"/>
    <s v="DDU"/>
    <x v="5"/>
    <n v="1"/>
    <s v="AIR"/>
    <s v="TRUCK"/>
    <s v="WARSZAWA"/>
    <s v="1"/>
    <s v="43185/2015/3"/>
    <n v="54"/>
    <s v="AW16"/>
    <s v="ASROTEX"/>
    <s v="AIR"/>
    <n v="1"/>
    <m/>
    <n v="725"/>
    <n v="0"/>
    <n v="0"/>
    <n v="0"/>
    <x v="3"/>
    <n v="11952"/>
    <n v="15"/>
    <x v="1"/>
    <n v="11"/>
    <n v="5"/>
    <x v="2"/>
    <s v="LCL"/>
  </r>
  <r>
    <s v="2016-09-19"/>
    <s v="2016-09-23"/>
    <s v="2016-09-26"/>
    <s v="2016-09-26"/>
    <n v="4"/>
    <n v="7"/>
    <s v="ŁÓDŹ"/>
    <s v="DDU"/>
    <x v="2"/>
    <n v="1"/>
    <s v="AIR"/>
    <s v="TRUCK"/>
    <s v="FRANKFURT"/>
    <s v="1"/>
    <s v="43189/2015/4"/>
    <n v="54"/>
    <s v="AW16"/>
    <s v="SAILOR MOON CLOTHING LTD (AGENT)"/>
    <s v="AIR"/>
    <n v="1"/>
    <m/>
    <n v="259"/>
    <n v="0"/>
    <n v="0"/>
    <n v="0"/>
    <x v="3"/>
    <n v="3868"/>
    <m/>
    <x v="1"/>
    <n v="0"/>
    <n v="0"/>
    <x v="2"/>
    <s v="LCL"/>
  </r>
  <r>
    <s v="2016-09-19"/>
    <s v="2016-09-23"/>
    <s v="2016-09-27"/>
    <s v="2016-09-27"/>
    <n v="4"/>
    <n v="8"/>
    <s v="CHITTAGONG"/>
    <s v="FOB"/>
    <x v="2"/>
    <n v="1"/>
    <s v="AIR"/>
    <s v="TRUCK"/>
    <s v="FRANKFURT"/>
    <s v="1"/>
    <s v="43192/2015/20"/>
    <n v="54"/>
    <s v="AW16"/>
    <s v="INNOVATION DESIGN (AGENT)"/>
    <s v="AIR"/>
    <n v="1"/>
    <m/>
    <n v="630"/>
    <n v="0"/>
    <n v="0"/>
    <n v="0"/>
    <x v="3"/>
    <n v="7762"/>
    <m/>
    <x v="1"/>
    <n v="0"/>
    <n v="0"/>
    <x v="2"/>
    <s v="LCL"/>
  </r>
  <r>
    <s v="2016-09-19"/>
    <s v="2016-10-15"/>
    <s v="2016-10-24"/>
    <s v="2016-10-24"/>
    <n v="26"/>
    <n v="35"/>
    <s v="NHAVA SHEVA"/>
    <s v="FOB"/>
    <x v="0"/>
    <n v="1"/>
    <s v="LCL"/>
    <s v="TRUCK"/>
    <s v="HAMBURG"/>
    <s v="1"/>
    <s v="688/2016/10"/>
    <n v="54"/>
    <s v="AW16"/>
    <s v="SANGOTRA FASHIONS"/>
    <s v="LCL"/>
    <m/>
    <n v="1"/>
    <n v="176"/>
    <n v="0"/>
    <n v="0"/>
    <n v="0"/>
    <x v="3"/>
    <n v="2537"/>
    <n v="4.24"/>
    <x v="2"/>
    <n v="3"/>
    <n v="1"/>
    <x v="2"/>
    <s v="LCL"/>
  </r>
  <r>
    <s v="2016-09-20"/>
    <s v="2016-09-26"/>
    <s v="2016-09-27"/>
    <s v="2016-09-27"/>
    <n v="6"/>
    <n v="7"/>
    <s v="ISTANBUL"/>
    <s v="FCA"/>
    <x v="3"/>
    <n v="1"/>
    <m/>
    <s v="TRUCK"/>
    <s v="ŁÓDŹ"/>
    <s v="1"/>
    <s v="283/2016/1"/>
    <n v="54"/>
    <s v="AW16"/>
    <s v="KGB CORAP TEKSTIL"/>
    <s v="LCL"/>
    <m/>
    <n v="1"/>
    <n v="1032"/>
    <n v="0"/>
    <n v="0"/>
    <n v="0"/>
    <x v="3"/>
    <n v="24898"/>
    <n v="40.99"/>
    <x v="5"/>
    <n v="29"/>
    <n v="12"/>
    <x v="0"/>
    <s v="LCL"/>
  </r>
  <r>
    <s v="2016-09-22"/>
    <s v="2016-09-26"/>
    <s v="2016-10-06"/>
    <s v="2016-10-06"/>
    <n v="4"/>
    <n v="14"/>
    <s v="ŁÓDŹ"/>
    <s v="DDU"/>
    <x v="2"/>
    <n v="1"/>
    <s v="AIR"/>
    <s v="TRUCK"/>
    <s v="WARSZAWA"/>
    <s v="1"/>
    <s v="3706/2016/3"/>
    <n v="54"/>
    <s v="AW16"/>
    <s v="SEER GLOBAL LTD."/>
    <s v="AIR"/>
    <n v="1"/>
    <m/>
    <n v="208"/>
    <n v="0"/>
    <n v="0"/>
    <n v="0"/>
    <x v="3"/>
    <n v="2614"/>
    <m/>
    <x v="2"/>
    <n v="0"/>
    <n v="0"/>
    <x v="2"/>
    <s v="LCL"/>
  </r>
  <r>
    <s v="2016-09-25"/>
    <s v="2016-09-29"/>
    <s v="2016-10-11"/>
    <s v="2016-10-11"/>
    <n v="4"/>
    <n v="16"/>
    <s v="ŁÓDŹ"/>
    <s v="DDU"/>
    <x v="2"/>
    <n v="1"/>
    <s v="AIR"/>
    <s v="TRUCK"/>
    <s v="WARSZAWA"/>
    <s v="1"/>
    <s v="2581/2016/4"/>
    <n v="52"/>
    <s v="AW16"/>
    <s v="XIAMEN KINGLAND"/>
    <s v="AIR"/>
    <n v="1"/>
    <m/>
    <n v="303"/>
    <n v="0"/>
    <n v="0"/>
    <n v="0"/>
    <x v="3"/>
    <n v="2910"/>
    <n v="8.2899999999999991"/>
    <x v="0"/>
    <n v="6"/>
    <n v="2"/>
    <x v="2"/>
    <s v="LCL"/>
  </r>
  <r>
    <s v="2016-09-25"/>
    <s v="2016-09-29"/>
    <s v="2016-10-11"/>
    <s v="2016-10-11"/>
    <n v="4"/>
    <n v="16"/>
    <s v="ŁÓDŹ"/>
    <s v="DDU"/>
    <x v="2"/>
    <n v="1"/>
    <s v="AIR"/>
    <s v="TRUCK"/>
    <s v="WARSZAWA"/>
    <s v="1"/>
    <s v="278/2016/13"/>
    <n v="54"/>
    <s v="AW16"/>
    <s v="XIAMEN KINGLAND"/>
    <s v="AIR"/>
    <n v="1"/>
    <m/>
    <n v="1002"/>
    <n v="0"/>
    <n v="0"/>
    <n v="0"/>
    <x v="3"/>
    <n v="16491"/>
    <n v="27.76"/>
    <x v="0"/>
    <n v="19"/>
    <n v="8"/>
    <x v="1"/>
    <s v="LCL"/>
  </r>
  <r>
    <s v="2016-09-26"/>
    <s v="2016-11-12"/>
    <s v="2016-11-18"/>
    <s v="2016-11-18"/>
    <n v="47"/>
    <n v="53"/>
    <s v="CHITTAGONG"/>
    <s v="FOB"/>
    <x v="0"/>
    <n v="1"/>
    <s v="LCL"/>
    <s v="TRUCK"/>
    <s v="GDAŃSK"/>
    <s v="1"/>
    <s v="574/2016/32"/>
    <n v="54"/>
    <s v="AW16"/>
    <s v="TRANSFIGURE CLOTHING (AGENT)"/>
    <s v="LCL"/>
    <m/>
    <n v="1"/>
    <n v="244"/>
    <n v="0"/>
    <n v="0"/>
    <n v="0"/>
    <x v="3"/>
    <n v="4127"/>
    <n v="3.66"/>
    <x v="1"/>
    <n v="3"/>
    <n v="1"/>
    <x v="2"/>
    <s v="LCL"/>
  </r>
  <r>
    <s v="2016-10-01"/>
    <s v="2016-10-03"/>
    <s v="2016-10-11"/>
    <s v="2016-10-11"/>
    <n v="2"/>
    <n v="10"/>
    <s v="ŁÓDŹ"/>
    <s v="DDU"/>
    <x v="2"/>
    <n v="1"/>
    <s v="AIR"/>
    <s v="TRUCK"/>
    <s v="FRANKFURT"/>
    <s v="1"/>
    <s v="43186/2015/8"/>
    <n v="54"/>
    <s v="AW16"/>
    <s v="AZAD INT'L CLOTHING"/>
    <s v="AIR"/>
    <n v="1"/>
    <m/>
    <n v="454"/>
    <n v="0"/>
    <n v="0"/>
    <n v="0"/>
    <x v="3"/>
    <n v="7455"/>
    <n v="15.42"/>
    <x v="6"/>
    <n v="11"/>
    <n v="5"/>
    <x v="2"/>
    <s v="LCL"/>
  </r>
  <r>
    <s v="2016-10-01"/>
    <s v="2016-10-06"/>
    <s v="2016-10-14"/>
    <s v="2016-10-14"/>
    <n v="5"/>
    <n v="13"/>
    <s v="ŁÓDŹ"/>
    <s v="DDU"/>
    <x v="2"/>
    <n v="1"/>
    <s v="AIR"/>
    <s v="TRUCK"/>
    <s v="WARSZAWA"/>
    <s v="1"/>
    <s v="716/2016/15"/>
    <n v="54"/>
    <s v="AW16"/>
    <s v="LICHEE APPAREL (AGENT)"/>
    <s v="AIR"/>
    <n v="1"/>
    <m/>
    <n v="260"/>
    <n v="0"/>
    <n v="0"/>
    <n v="0"/>
    <x v="3"/>
    <n v="4519"/>
    <m/>
    <x v="2"/>
    <n v="0"/>
    <n v="0"/>
    <x v="2"/>
    <s v="LCL"/>
  </r>
  <r>
    <s v="2016-10-01"/>
    <s v="2016-10-07"/>
    <s v="2016-10-07"/>
    <s v="2016-10-07"/>
    <n v="6"/>
    <n v="6"/>
    <s v="ISTANBUL"/>
    <s v="FCA"/>
    <x v="3"/>
    <n v="1"/>
    <m/>
    <s v="TRUCK"/>
    <s v="ŁÓDŹ"/>
    <s v="1"/>
    <s v="2175/2016/3"/>
    <n v="54"/>
    <s v="AW16"/>
    <s v="FATIH TEKSTIL SANAYI"/>
    <s v="LCL"/>
    <m/>
    <n v="1"/>
    <n v="28"/>
    <n v="0"/>
    <n v="0"/>
    <n v="0"/>
    <x v="3"/>
    <n v="3400"/>
    <n v="2.02"/>
    <x v="5"/>
    <n v="1"/>
    <n v="1"/>
    <x v="2"/>
    <s v="LCL"/>
  </r>
  <r>
    <s v="2016-10-02"/>
    <s v="2016-10-05"/>
    <s v="2016-10-13"/>
    <s v="2016-10-13"/>
    <n v="3"/>
    <n v="11"/>
    <s v="ŁÓDŹ"/>
    <s v="DDU"/>
    <x v="2"/>
    <n v="1"/>
    <s v="AIR"/>
    <s v="TRUCK"/>
    <s v="WARSZAWA"/>
    <s v="1"/>
    <s v="716/2016/16"/>
    <n v="54"/>
    <s v="AW16"/>
    <s v="LICHEE APPAREL (AGENT)"/>
    <s v="AIR"/>
    <n v="1"/>
    <m/>
    <n v="112"/>
    <n v="0"/>
    <n v="0"/>
    <n v="0"/>
    <x v="3"/>
    <n v="3233"/>
    <n v="3.04"/>
    <x v="2"/>
    <n v="2"/>
    <n v="1"/>
    <x v="2"/>
    <s v="LCL"/>
  </r>
  <r>
    <s v="2016-10-02"/>
    <s v="2016-10-05"/>
    <s v="2016-10-17"/>
    <s v="2016-10-17"/>
    <n v="3"/>
    <n v="15"/>
    <s v="ŁÓDŹ"/>
    <s v="DDU"/>
    <x v="2"/>
    <n v="1"/>
    <s v="AIR"/>
    <s v="TRUCK"/>
    <s v="FRANKFURT"/>
    <s v="1"/>
    <s v="697/2016/26"/>
    <n v="54"/>
    <s v="AW16"/>
    <s v="TEXZAM INTERNATIONAL (AGENT)"/>
    <s v="AIR"/>
    <n v="1"/>
    <m/>
    <n v="264"/>
    <n v="0"/>
    <n v="0"/>
    <n v="0"/>
    <x v="3"/>
    <n v="2629"/>
    <n v="4.88"/>
    <x v="1"/>
    <n v="3"/>
    <n v="1"/>
    <x v="2"/>
    <s v="LCL"/>
  </r>
  <r>
    <s v="2016-10-02"/>
    <s v="2016-10-05"/>
    <s v="2016-10-17"/>
    <s v="2016-10-17"/>
    <n v="3"/>
    <n v="15"/>
    <s v="ŁÓDŹ"/>
    <s v="DDU"/>
    <x v="2"/>
    <n v="1"/>
    <s v="AIR"/>
    <s v="TRUCK"/>
    <s v="FRANKFURT"/>
    <s v="1"/>
    <s v="697/2016/31"/>
    <n v="54"/>
    <s v="AW16"/>
    <s v="TEXZAM INTERNATIONAL (AGENT)"/>
    <s v="AIR"/>
    <n v="1"/>
    <m/>
    <n v="342"/>
    <n v="0"/>
    <n v="0"/>
    <n v="0"/>
    <x v="3"/>
    <n v="4714"/>
    <n v="4.97"/>
    <x v="1"/>
    <n v="3"/>
    <n v="1"/>
    <x v="2"/>
    <s v="LCL"/>
  </r>
  <r>
    <s v="2016-10-02"/>
    <s v="2016-10-05"/>
    <s v="2016-10-17"/>
    <s v="2016-10-17"/>
    <n v="3"/>
    <n v="15"/>
    <s v="ŁÓDŹ"/>
    <s v="DDU"/>
    <x v="2"/>
    <n v="1"/>
    <s v="AIR"/>
    <s v="TRUCK"/>
    <s v="FRANKFURT"/>
    <s v="1"/>
    <s v="697/2016/32"/>
    <n v="54"/>
    <s v="AW16"/>
    <s v="TEXZAM INTERNATIONAL (AGENT)"/>
    <s v="AIR"/>
    <n v="1"/>
    <m/>
    <n v="282"/>
    <n v="0"/>
    <n v="0"/>
    <n v="0"/>
    <x v="3"/>
    <n v="4714"/>
    <n v="6.94"/>
    <x v="1"/>
    <n v="5"/>
    <n v="2"/>
    <x v="2"/>
    <s v="LCL"/>
  </r>
  <r>
    <s v="2016-10-03"/>
    <s v="2016-10-06"/>
    <s v="2016-10-13"/>
    <s v="2016-10-13"/>
    <n v="3"/>
    <n v="10"/>
    <s v="ŁÓDŹ"/>
    <s v="DDU"/>
    <x v="2"/>
    <n v="1"/>
    <s v="AIR"/>
    <s v="TRUCK"/>
    <s v="FRANKFURT"/>
    <s v="1"/>
    <s v="697/2016/24"/>
    <n v="54"/>
    <s v="AW16"/>
    <s v="TEXZAM INTERNATIONAL (AGENT)"/>
    <s v="AIR"/>
    <n v="1"/>
    <m/>
    <n v="914"/>
    <n v="0"/>
    <n v="0"/>
    <n v="0"/>
    <x v="3"/>
    <n v="10990"/>
    <m/>
    <x v="1"/>
    <n v="0"/>
    <n v="0"/>
    <x v="2"/>
    <s v="LCL"/>
  </r>
  <r>
    <s v="2016-10-04"/>
    <s v="2016-10-06"/>
    <s v="2016-10-17"/>
    <s v="2016-10-17"/>
    <n v="2"/>
    <n v="13"/>
    <s v="ŁÓDŹ"/>
    <s v="DDU"/>
    <x v="2"/>
    <n v="1"/>
    <s v="AIR"/>
    <s v="TRUCK"/>
    <s v="WARSZAWA"/>
    <s v="1"/>
    <s v="43187/2015/9"/>
    <n v="54"/>
    <s v="AW16"/>
    <s v="DAZ INTERNATIONAL (AGENT)"/>
    <s v="AIR"/>
    <n v="1"/>
    <m/>
    <n v="410"/>
    <n v="0"/>
    <n v="0"/>
    <n v="0"/>
    <x v="3"/>
    <n v="8940"/>
    <m/>
    <x v="1"/>
    <n v="0"/>
    <n v="0"/>
    <x v="2"/>
    <s v="LCL"/>
  </r>
  <r>
    <s v="2016-10-05"/>
    <s v="2016-10-10"/>
    <s v="2016-10-18"/>
    <s v="2016-10-18"/>
    <n v="5"/>
    <n v="13"/>
    <s v="ŁÓDŹ"/>
    <s v="DDU"/>
    <x v="2"/>
    <n v="1"/>
    <s v="AIR"/>
    <s v="TRUCK"/>
    <s v="WARSZAWA"/>
    <s v="1"/>
    <s v="278/2016/14"/>
    <n v="54"/>
    <s v="AW16"/>
    <s v="XIAMEN KINGLAND"/>
    <s v="AIR"/>
    <n v="1"/>
    <m/>
    <n v="642"/>
    <n v="0"/>
    <n v="0"/>
    <n v="0"/>
    <x v="3"/>
    <n v="8515"/>
    <n v="46.69"/>
    <x v="0"/>
    <n v="33"/>
    <n v="14"/>
    <x v="0"/>
    <s v="LCL"/>
  </r>
  <r>
    <s v="2016-10-06"/>
    <s v="2016-11-28"/>
    <s v="2016-12-02"/>
    <s v="2016-12-02"/>
    <n v="53"/>
    <n v="57"/>
    <s v="CHITTAGONG"/>
    <s v="FOB"/>
    <x v="0"/>
    <n v="1"/>
    <s v="LCL"/>
    <s v="TRUCK"/>
    <s v="GDYNIA"/>
    <s v="1"/>
    <s v="43188/2015/22"/>
    <n v="54"/>
    <s v="AW16"/>
    <s v="FASHION WEAR INT'L (AGENT)"/>
    <s v="LCL"/>
    <m/>
    <n v="1"/>
    <n v="212"/>
    <n v="0"/>
    <n v="0"/>
    <n v="0"/>
    <x v="3"/>
    <n v="4113"/>
    <n v="2.25"/>
    <x v="1"/>
    <n v="2"/>
    <n v="1"/>
    <x v="2"/>
    <s v="LCL"/>
  </r>
  <r>
    <s v="2016-10-11"/>
    <s v="2016-10-13"/>
    <s v="2016-10-20"/>
    <s v="2016-10-20"/>
    <n v="2"/>
    <n v="9"/>
    <s v="ŁÓDŹ"/>
    <s v="DDU"/>
    <x v="2"/>
    <n v="1"/>
    <s v="AIR"/>
    <s v="TRUCK"/>
    <s v="FRANKFURT"/>
    <s v="1"/>
    <s v="43186/2015/9"/>
    <n v="54"/>
    <s v="AW16"/>
    <s v="AZAD INT'L CLOTHING"/>
    <s v="AIR"/>
    <n v="1"/>
    <m/>
    <n v="918"/>
    <n v="0"/>
    <n v="0"/>
    <n v="0"/>
    <x v="3"/>
    <n v="13340"/>
    <n v="21.12"/>
    <x v="6"/>
    <n v="15"/>
    <n v="6"/>
    <x v="1"/>
    <s v="LCL"/>
  </r>
  <r>
    <s v="2016-10-12"/>
    <s v="2016-10-15"/>
    <s v="2016-10-19"/>
    <s v="2016-10-19"/>
    <n v="3"/>
    <n v="7"/>
    <s v="ŁÓDŹ"/>
    <s v="DDU"/>
    <x v="2"/>
    <n v="1"/>
    <s v="AIR"/>
    <s v="TRUCK"/>
    <s v="WARSZAWA"/>
    <s v="1"/>
    <s v="43188/2015/3"/>
    <n v="54"/>
    <s v="AW16"/>
    <s v="FASHION WEAR INT'L (AGENT)"/>
    <s v="AIR"/>
    <n v="1"/>
    <m/>
    <n v="960"/>
    <n v="0"/>
    <n v="0"/>
    <n v="0"/>
    <x v="3"/>
    <n v="18469"/>
    <m/>
    <x v="1"/>
    <n v="0"/>
    <n v="0"/>
    <x v="2"/>
    <s v="LCL"/>
  </r>
  <r>
    <s v="2016-10-14"/>
    <s v="2016-10-18"/>
    <s v="2016-10-31"/>
    <s v="2016-10-31"/>
    <n v="4"/>
    <n v="17"/>
    <s v="ŁÓDŹ"/>
    <s v="DDU"/>
    <x v="2"/>
    <n v="1"/>
    <s v="AIR"/>
    <s v="TRUCK"/>
    <s v="WARSZAWA"/>
    <s v="1"/>
    <s v="734/2016/10"/>
    <n v="54"/>
    <s v="AW16"/>
    <s v="ZEMTEX EXPORT LTD"/>
    <s v="AIR"/>
    <n v="1"/>
    <m/>
    <n v="877"/>
    <n v="0"/>
    <n v="0"/>
    <n v="0"/>
    <x v="3"/>
    <n v="11359"/>
    <n v="12.27"/>
    <x v="1"/>
    <n v="9"/>
    <n v="4"/>
    <x v="2"/>
    <s v="LCL"/>
  </r>
  <r>
    <s v="2016-10-20"/>
    <s v="2016-10-28"/>
    <s v="2016-11-03"/>
    <s v="2016-11-03"/>
    <n v="8"/>
    <n v="14"/>
    <s v="ŁÓDŹ"/>
    <s v="DDU"/>
    <x v="2"/>
    <n v="1"/>
    <s v="AIR"/>
    <s v="TRUCK"/>
    <s v="WARSZAWA"/>
    <s v="1"/>
    <s v="275/2016/21"/>
    <n v="54"/>
    <s v="AW16"/>
    <s v="SUMEC TEXTILE"/>
    <s v="AIR"/>
    <n v="1"/>
    <m/>
    <n v="337"/>
    <n v="0"/>
    <n v="0"/>
    <n v="0"/>
    <x v="3"/>
    <n v="3239"/>
    <n v="20"/>
    <x v="0"/>
    <n v="14"/>
    <n v="6"/>
    <x v="2"/>
    <s v="LCL"/>
  </r>
  <r>
    <s v="2016-10-21"/>
    <s v="2016-11-02"/>
    <s v="2016-11-02"/>
    <s v="2016-11-02"/>
    <n v="12"/>
    <n v="12"/>
    <s v="ISTANBUL"/>
    <s v="FCA"/>
    <x v="3"/>
    <n v="0"/>
    <m/>
    <s v="TRUCK"/>
    <s v="ŁÓDŹ"/>
    <s v="1"/>
    <s v="283/2016/2"/>
    <n v="54"/>
    <s v="AW16"/>
    <s v="KGB CORAP TEKSTIL"/>
    <s v="FCL"/>
    <m/>
    <n v="1"/>
    <n v="895"/>
    <n v="0"/>
    <n v="0"/>
    <n v="0"/>
    <x v="3"/>
    <n v="25251"/>
    <n v="35.69"/>
    <x v="5"/>
    <n v="25"/>
    <n v="11"/>
    <x v="1"/>
    <s v="LCL"/>
  </r>
  <r>
    <s v="2016-10-22"/>
    <s v="2016-10-30"/>
    <s v="2016-11-07"/>
    <s v="2016-11-07"/>
    <n v="8"/>
    <n v="16"/>
    <s v="ŁÓDŹ"/>
    <s v="DDU"/>
    <x v="2"/>
    <n v="1"/>
    <s v="AIR"/>
    <s v="TRUCK"/>
    <s v="WARSZAWA"/>
    <s v="1"/>
    <s v="278/2016/16"/>
    <n v="54"/>
    <s v="AW16"/>
    <s v="XIAMEN KINGLAND"/>
    <s v="AIR"/>
    <n v="1"/>
    <m/>
    <n v="361"/>
    <n v="0"/>
    <n v="0"/>
    <n v="0"/>
    <x v="3"/>
    <n v="4795"/>
    <n v="0"/>
    <x v="0"/>
    <n v="0"/>
    <n v="0"/>
    <x v="2"/>
    <s v="LCL"/>
  </r>
  <r>
    <s v="2016-10-23"/>
    <s v="2016-10-26"/>
    <s v="2016-11-02"/>
    <s v="2016-11-02"/>
    <n v="3"/>
    <n v="10"/>
    <s v="ŁÓDŹ"/>
    <s v="DDU"/>
    <x v="2"/>
    <n v="1"/>
    <s v="AIR"/>
    <s v="TRUCK"/>
    <s v="WARSZAWA"/>
    <s v="1"/>
    <s v="569/2016/3"/>
    <n v="54"/>
    <s v="AW16"/>
    <s v="SANTEX INC"/>
    <s v="AIR"/>
    <n v="1"/>
    <m/>
    <n v="467"/>
    <n v="0"/>
    <n v="0"/>
    <n v="0"/>
    <x v="3"/>
    <n v="7718"/>
    <m/>
    <x v="2"/>
    <n v="0"/>
    <n v="0"/>
    <x v="2"/>
    <s v="LCL"/>
  </r>
  <r>
    <s v="2016-10-29"/>
    <s v="2016-11-02"/>
    <s v="2016-11-07"/>
    <s v="2016-11-07"/>
    <n v="4"/>
    <n v="9"/>
    <s v="ŁÓDŹ"/>
    <s v="DDU"/>
    <x v="2"/>
    <n v="1"/>
    <s v="AIR"/>
    <s v="TRUCK"/>
    <s v="WARSZAWA"/>
    <s v="1"/>
    <s v="43192/2015/21"/>
    <n v="54"/>
    <s v="AW16"/>
    <s v="INNOVATION DESIGN (AGENT)"/>
    <s v="AIR"/>
    <n v="1"/>
    <m/>
    <n v="603"/>
    <n v="0"/>
    <n v="0"/>
    <n v="0"/>
    <x v="3"/>
    <n v="6924"/>
    <m/>
    <x v="1"/>
    <n v="0"/>
    <n v="0"/>
    <x v="2"/>
    <s v="LCL"/>
  </r>
  <r>
    <s v="2016-10-29"/>
    <s v="2016-11-02"/>
    <s v="2016-11-07"/>
    <s v="2016-11-07"/>
    <n v="4"/>
    <n v="9"/>
    <s v="ŁÓDŹ"/>
    <s v="DDU"/>
    <x v="2"/>
    <n v="1"/>
    <s v="AIR"/>
    <s v="TRUCK"/>
    <s v="WARSZAWA"/>
    <s v="1"/>
    <s v="43192/2015/22"/>
    <n v="54"/>
    <s v="AW16"/>
    <s v="INNOVATION DESIGN (AGENT)"/>
    <s v="AIR"/>
    <n v="1"/>
    <m/>
    <n v="598"/>
    <n v="0"/>
    <n v="0"/>
    <n v="0"/>
    <x v="3"/>
    <n v="6602"/>
    <m/>
    <x v="1"/>
    <n v="0"/>
    <n v="0"/>
    <x v="2"/>
    <s v="LCL"/>
  </r>
  <r>
    <s v="2016-10-31"/>
    <s v="2016-11-02"/>
    <s v="2016-11-04"/>
    <s v="2016-11-04"/>
    <n v="2"/>
    <n v="4"/>
    <s v="ŁÓDŹ"/>
    <s v="DDU"/>
    <x v="2"/>
    <n v="1"/>
    <s v="AIR"/>
    <s v="TRUCK"/>
    <s v="WARSZAWA"/>
    <s v="1"/>
    <s v="716/2016/4"/>
    <n v="54"/>
    <s v="AW16"/>
    <s v="LICHEE APPAREL (AGENT)"/>
    <s v="AIR"/>
    <n v="1"/>
    <m/>
    <n v="1029"/>
    <n v="0"/>
    <n v="0"/>
    <n v="0"/>
    <x v="3"/>
    <n v="18149"/>
    <m/>
    <x v="2"/>
    <n v="0"/>
    <n v="0"/>
    <x v="2"/>
    <s v="LCL"/>
  </r>
  <r>
    <s v="2016-10-31"/>
    <s v="2016-11-02"/>
    <s v="2016-11-07"/>
    <s v="2016-11-07"/>
    <n v="2"/>
    <n v="7"/>
    <s v="ŁÓDŹ"/>
    <s v="DDU"/>
    <x v="2"/>
    <n v="1"/>
    <s v="AIR"/>
    <s v="TRUCK"/>
    <s v="WARSZAWA"/>
    <s v="1"/>
    <s v="43188/2015/29"/>
    <n v="54"/>
    <s v="AW16"/>
    <s v="FASHION WEAR INT'L (AGENT)"/>
    <s v="AIR"/>
    <n v="1"/>
    <m/>
    <n v="393"/>
    <n v="0"/>
    <n v="0"/>
    <n v="0"/>
    <x v="3"/>
    <n v="9971"/>
    <m/>
    <x v="1"/>
    <n v="0"/>
    <n v="0"/>
    <x v="2"/>
    <s v="LCL"/>
  </r>
  <r>
    <s v="2016-11-02"/>
    <s v="2016-11-09"/>
    <s v="2016-11-15"/>
    <s v="2016-11-15"/>
    <n v="7"/>
    <n v="13"/>
    <s v="ŁÓDŹ"/>
    <s v="DDP"/>
    <x v="2"/>
    <n v="1"/>
    <s v="AIR"/>
    <s v="TRUCK"/>
    <s v="WARSZAWA"/>
    <s v="1"/>
    <s v="278/2016/17"/>
    <n v="54"/>
    <s v="AW16"/>
    <s v="XIAMEN KINGLAND"/>
    <s v="AIR"/>
    <n v="1"/>
    <m/>
    <n v="663"/>
    <n v="0"/>
    <n v="0"/>
    <n v="0"/>
    <x v="3"/>
    <n v="8221"/>
    <n v="61.08"/>
    <x v="0"/>
    <n v="43"/>
    <n v="18"/>
    <x v="0"/>
    <s v="20"/>
  </r>
  <r>
    <s v="2016-11-02"/>
    <s v="2016-11-09"/>
    <s v="2016-11-17"/>
    <s v="2016-11-17"/>
    <n v="7"/>
    <n v="15"/>
    <s v="ŁÓDŹ"/>
    <s v="DDP"/>
    <x v="2"/>
    <n v="1"/>
    <s v="AIR"/>
    <s v="TRUCK"/>
    <s v="WARSZAWA"/>
    <s v="1"/>
    <s v="278/2016/15"/>
    <n v="54"/>
    <s v="AW16"/>
    <s v="XIAMEN KINGLAND"/>
    <s v="AIR"/>
    <n v="1"/>
    <m/>
    <n v="265"/>
    <n v="0"/>
    <n v="0"/>
    <n v="0"/>
    <x v="3"/>
    <n v="3432"/>
    <n v="31.63"/>
    <x v="0"/>
    <n v="22"/>
    <n v="9"/>
    <x v="1"/>
    <s v="LCL"/>
  </r>
  <r>
    <s v="2016-11-04"/>
    <s v="2016-11-06"/>
    <s v="2016-11-17"/>
    <s v="2016-11-17"/>
    <n v="2"/>
    <n v="13"/>
    <s v="DHAKA"/>
    <s v="FOB"/>
    <x v="2"/>
    <n v="1"/>
    <s v="AIR"/>
    <s v="TRUCK"/>
    <s v="WARSZAWA"/>
    <s v="1"/>
    <s v="5344/2016/4"/>
    <n v="54"/>
    <s v="AW16"/>
    <s v="S.B.KNITTING LTD."/>
    <s v="AIR"/>
    <n v="1"/>
    <m/>
    <n v="401"/>
    <n v="0"/>
    <n v="0"/>
    <n v="0"/>
    <x v="3"/>
    <n v="6047"/>
    <m/>
    <x v="1"/>
    <n v="0"/>
    <n v="0"/>
    <x v="2"/>
    <s v="LCL"/>
  </r>
  <r>
    <s v="2016-11-05"/>
    <s v="2016-11-08"/>
    <s v="2016-11-16"/>
    <s v="2016-11-16"/>
    <n v="3"/>
    <n v="11"/>
    <s v="ŁÓDŹ"/>
    <s v="DDU"/>
    <x v="2"/>
    <n v="1"/>
    <s v="AIR"/>
    <s v="TRUCK"/>
    <s v="FRANKFURT"/>
    <s v="1"/>
    <s v="697/2016/28"/>
    <n v="54"/>
    <s v="AW16"/>
    <s v="TEXZAM INTERNATIONAL (AGENT)"/>
    <s v="AIR"/>
    <n v="1"/>
    <m/>
    <n v="567"/>
    <n v="0"/>
    <n v="0"/>
    <n v="0"/>
    <x v="3"/>
    <n v="7299"/>
    <m/>
    <x v="1"/>
    <n v="0"/>
    <n v="0"/>
    <x v="2"/>
    <s v="LCL"/>
  </r>
  <r>
    <s v="2016-11-06"/>
    <s v="2016-11-09"/>
    <s v="2016-11-15"/>
    <s v="2016-11-15"/>
    <n v="3"/>
    <n v="9"/>
    <s v="ŁÓDŹ"/>
    <s v="DDU"/>
    <x v="2"/>
    <n v="1"/>
    <s v="AIR"/>
    <s v="TRUCK"/>
    <s v="FRANKFURT"/>
    <s v="1"/>
    <s v="43186/2015/10"/>
    <n v="54"/>
    <s v="AW16"/>
    <s v="AZAD INT'L CLOTHING"/>
    <s v="AIR"/>
    <n v="1"/>
    <m/>
    <n v="616"/>
    <n v="0"/>
    <n v="0"/>
    <n v="0"/>
    <x v="3"/>
    <n v="9868"/>
    <m/>
    <x v="6"/>
    <n v="0"/>
    <n v="0"/>
    <x v="2"/>
    <s v="LCL"/>
  </r>
  <r>
    <s v="2016-11-08"/>
    <s v="2016-11-14"/>
    <s v="2016-11-18"/>
    <s v="2016-11-18"/>
    <n v="6"/>
    <n v="10"/>
    <s v="ŁÓDŹ"/>
    <s v="DDU"/>
    <x v="2"/>
    <n v="1"/>
    <s v="AIR"/>
    <s v="TRUCK"/>
    <s v="FRANKFURT"/>
    <s v="1"/>
    <s v="43186/2015/11"/>
    <n v="54"/>
    <s v="AW16"/>
    <s v="AZAD INT'L CLOTHING"/>
    <s v="AIR"/>
    <n v="1"/>
    <m/>
    <n v="223"/>
    <n v="0"/>
    <n v="0"/>
    <n v="0"/>
    <x v="3"/>
    <n v="3891"/>
    <m/>
    <x v="6"/>
    <n v="0"/>
    <n v="0"/>
    <x v="2"/>
    <s v="LCL"/>
  </r>
  <r>
    <s v="2016-11-11"/>
    <s v="2016-11-16"/>
    <s v="2016-11-17"/>
    <s v="2016-11-17"/>
    <n v="5"/>
    <n v="6"/>
    <s v="ŁÓDŹ"/>
    <s v="DDU"/>
    <x v="2"/>
    <n v="1"/>
    <s v="AIR"/>
    <s v="TRUCK"/>
    <s v="WARSZAWA"/>
    <s v="1"/>
    <s v="278/2016/5"/>
    <n v="54"/>
    <s v="AW16"/>
    <s v="XIAMEN KINGLAND"/>
    <s v="AIR"/>
    <n v="1"/>
    <m/>
    <n v="270"/>
    <n v="0"/>
    <n v="0"/>
    <n v="0"/>
    <x v="3"/>
    <n v="4122"/>
    <n v="2.42"/>
    <x v="0"/>
    <n v="2"/>
    <n v="1"/>
    <x v="2"/>
    <s v="LCL"/>
  </r>
  <r>
    <s v="2016-11-14"/>
    <s v="2016-11-16"/>
    <s v="2016-11-22"/>
    <s v="2016-11-22"/>
    <n v="2"/>
    <n v="8"/>
    <s v="ŁÓDŹ"/>
    <s v="DDU"/>
    <x v="2"/>
    <n v="1"/>
    <s v="AIR"/>
    <s v="TRUCK"/>
    <s v="WARSZAWA"/>
    <s v="1"/>
    <s v="43192/2015/2"/>
    <n v="54"/>
    <s v="AW16"/>
    <s v="INNOVATION DESIGN (AGENT)"/>
    <s v="AIR"/>
    <n v="1"/>
    <m/>
    <n v="655"/>
    <n v="0"/>
    <n v="0"/>
    <n v="0"/>
    <x v="3"/>
    <n v="11378"/>
    <m/>
    <x v="1"/>
    <n v="0"/>
    <n v="0"/>
    <x v="2"/>
    <s v="LCL"/>
  </r>
  <r>
    <s v="2016-11-14"/>
    <s v="2016-11-16"/>
    <s v="2016-11-22"/>
    <s v="2016-11-22"/>
    <n v="2"/>
    <n v="8"/>
    <s v="ŁÓDŹ"/>
    <s v="DDU"/>
    <x v="2"/>
    <n v="1"/>
    <s v="AIR"/>
    <s v="TRUCK"/>
    <s v="WARSZAWA"/>
    <s v="1"/>
    <s v="43192/2015/24"/>
    <n v="54"/>
    <s v="AW16"/>
    <s v="INNOVATION DESIGN (AGENT)"/>
    <s v="AIR"/>
    <n v="1"/>
    <m/>
    <n v="1698"/>
    <n v="0"/>
    <n v="0"/>
    <n v="0"/>
    <x v="3"/>
    <n v="26623"/>
    <m/>
    <x v="1"/>
    <n v="0"/>
    <n v="0"/>
    <x v="2"/>
    <s v="LCL"/>
  </r>
  <r>
    <s v="2016-11-17"/>
    <s v="2016-11-25"/>
    <s v="2016-11-29"/>
    <s v="2016-11-29"/>
    <n v="8"/>
    <n v="12"/>
    <s v="ŁÓDŹ"/>
    <s v="DDU"/>
    <x v="2"/>
    <n v="1"/>
    <s v="AIR"/>
    <s v="TRUCK"/>
    <s v="FRANKFURT"/>
    <s v="1"/>
    <s v="697/2016/33"/>
    <n v="54"/>
    <s v="AW16"/>
    <s v="TEXZAM INTERNATIONAL (AGENT)"/>
    <s v="AIR"/>
    <n v="1"/>
    <m/>
    <n v="20"/>
    <n v="0"/>
    <n v="0"/>
    <n v="0"/>
    <x v="3"/>
    <n v="751"/>
    <m/>
    <x v="1"/>
    <n v="0"/>
    <n v="0"/>
    <x v="2"/>
    <s v="LCL"/>
  </r>
  <r>
    <s v="2016-11-17"/>
    <s v="2016-11-26"/>
    <s v="2016-11-29"/>
    <s v="2016-11-29"/>
    <n v="9"/>
    <n v="12"/>
    <s v="ŁÓDŹ"/>
    <s v="DDU"/>
    <x v="2"/>
    <n v="1"/>
    <s v="AIR"/>
    <s v="TRUCK"/>
    <s v="FRANKFURT"/>
    <s v="1"/>
    <s v="43192/2015/23"/>
    <n v="54"/>
    <s v="AW16"/>
    <s v="INNOVATION DESIGN (AGENT)"/>
    <s v="AIR"/>
    <n v="1"/>
    <m/>
    <n v="302"/>
    <n v="0"/>
    <n v="0"/>
    <n v="0"/>
    <x v="3"/>
    <n v="3872"/>
    <m/>
    <x v="1"/>
    <n v="0"/>
    <n v="0"/>
    <x v="2"/>
    <s v="LCL"/>
  </r>
  <r>
    <s v="2016-11-17"/>
    <s v="2016-11-26"/>
    <s v="2016-11-29"/>
    <s v="2016-11-29"/>
    <n v="9"/>
    <n v="12"/>
    <s v="ŁÓDŹ"/>
    <s v="DDU"/>
    <x v="2"/>
    <n v="1"/>
    <s v="AIR"/>
    <s v="TRUCK"/>
    <s v="FRANKFURT"/>
    <s v="1"/>
    <s v="43192/2015/25"/>
    <n v="54"/>
    <s v="AW16"/>
    <s v="INNOVATION DESIGN (AGENT)"/>
    <s v="AIR"/>
    <n v="1"/>
    <m/>
    <n v="554"/>
    <n v="0"/>
    <n v="0"/>
    <n v="0"/>
    <x v="3"/>
    <n v="6307"/>
    <m/>
    <x v="1"/>
    <n v="0"/>
    <n v="0"/>
    <x v="2"/>
    <s v="LCL"/>
  </r>
  <r>
    <s v="2016-11-18"/>
    <s v="2016-11-22"/>
    <s v="2016-11-29"/>
    <s v="2016-11-29"/>
    <n v="4"/>
    <n v="11"/>
    <s v="ŁÓDŹ"/>
    <s v="DDU"/>
    <x v="2"/>
    <n v="1"/>
    <s v="AIR"/>
    <s v="TRUCK"/>
    <s v="FRANKFURT"/>
    <s v="1"/>
    <s v="43186/2015/7"/>
    <n v="54"/>
    <s v="AW16"/>
    <s v="AZAD INT'L CLOTHING"/>
    <s v="AIR"/>
    <n v="1"/>
    <m/>
    <n v="293"/>
    <n v="0"/>
    <n v="0"/>
    <n v="0"/>
    <x v="3"/>
    <n v="5410"/>
    <n v="13.41"/>
    <x v="6"/>
    <n v="9"/>
    <n v="4"/>
    <x v="2"/>
    <s v="LCL"/>
  </r>
  <r>
    <s v="2016-11-18"/>
    <s v="2016-11-29"/>
    <s v="2016-12-01"/>
    <s v="2016-12-01"/>
    <n v="11"/>
    <n v="13"/>
    <s v="ŁÓDŹ"/>
    <s v="DDU"/>
    <x v="2"/>
    <n v="1"/>
    <s v="AIR"/>
    <s v="TRUCK"/>
    <s v="WARSZAWA"/>
    <s v="1"/>
    <s v="278/2016/18"/>
    <n v="54"/>
    <s v="AW16"/>
    <s v="XIAMEN KINGLAND"/>
    <s v="AIR"/>
    <n v="1"/>
    <m/>
    <n v="181"/>
    <n v="0"/>
    <n v="0"/>
    <n v="0"/>
    <x v="3"/>
    <n v="2894"/>
    <n v="18.61"/>
    <x v="0"/>
    <n v="13"/>
    <n v="6"/>
    <x v="2"/>
    <s v="LCL"/>
  </r>
  <r>
    <s v="2016-11-21"/>
    <s v="2016-11-22"/>
    <s v="2016-11-23"/>
    <s v="2016-11-23"/>
    <n v="1"/>
    <n v="2"/>
    <s v="ŁÓDŹ"/>
    <s v="DDU"/>
    <x v="2"/>
    <n v="1"/>
    <s v="AIR"/>
    <s v="TRUCK"/>
    <s v="WARSZAWA"/>
    <s v="1"/>
    <s v="43188/2015/5"/>
    <n v="54"/>
    <s v="AW16"/>
    <s v="FASHION WEAR INT'L (AGENT)"/>
    <s v="AIR"/>
    <n v="1"/>
    <m/>
    <n v="221"/>
    <n v="0"/>
    <n v="0"/>
    <n v="0"/>
    <x v="3"/>
    <n v="2520"/>
    <m/>
    <x v="1"/>
    <n v="0"/>
    <n v="0"/>
    <x v="2"/>
    <s v="LCL"/>
  </r>
  <r>
    <s v="2016-11-21"/>
    <s v="2016-11-23"/>
    <s v="2016-11-25"/>
    <s v="2016-11-25"/>
    <n v="2"/>
    <n v="4"/>
    <s v="ŁÓDŹ"/>
    <s v="DDU"/>
    <x v="2"/>
    <n v="1"/>
    <s v="AIR"/>
    <s v="TRUCK"/>
    <s v="WARSZAWA"/>
    <s v="1"/>
    <s v="716/2016/2"/>
    <n v="54"/>
    <s v="AW16"/>
    <s v="LICHEE APPAREL (AGENT)"/>
    <s v="AIR"/>
    <n v="1"/>
    <m/>
    <n v="476"/>
    <n v="0"/>
    <n v="0"/>
    <n v="0"/>
    <x v="3"/>
    <n v="9064"/>
    <m/>
    <x v="2"/>
    <n v="0"/>
    <n v="0"/>
    <x v="2"/>
    <s v="LCL"/>
  </r>
  <r>
    <s v="2016-11-21"/>
    <s v="2016-12-22"/>
    <s v="2016-12-23"/>
    <s v="2016-12-23"/>
    <n v="31"/>
    <n v="32"/>
    <s v="ŁÓDŹ"/>
    <s v="DDU"/>
    <x v="2"/>
    <n v="1"/>
    <s v="AIR"/>
    <s v="TRUCK"/>
    <s v="WARSZAWA"/>
    <s v="1"/>
    <s v="278/2016/19"/>
    <n v="54"/>
    <s v="AW16"/>
    <s v="XIAMEN KINGLAND"/>
    <s v="AIR"/>
    <n v="1"/>
    <m/>
    <n v="471"/>
    <n v="0"/>
    <n v="0"/>
    <n v="0"/>
    <x v="3"/>
    <n v="5614"/>
    <n v="55.46"/>
    <x v="0"/>
    <n v="39"/>
    <n v="17"/>
    <x v="0"/>
    <s v="20"/>
  </r>
  <r>
    <s v="2016-11-24"/>
    <s v="2016-12-01"/>
    <s v="2016-12-06"/>
    <s v="2016-12-06"/>
    <n v="7"/>
    <n v="12"/>
    <s v="ŁÓDŹ"/>
    <s v="DDU"/>
    <x v="2"/>
    <n v="1"/>
    <s v="AIR"/>
    <s v="TRUCK"/>
    <s v="WARSZAWA"/>
    <s v="1"/>
    <s v="278/2016/20"/>
    <n v="54"/>
    <s v="AW16"/>
    <s v="XIAMEN KINGLAND"/>
    <s v="AIR"/>
    <n v="1"/>
    <m/>
    <n v="253"/>
    <n v="0"/>
    <n v="0"/>
    <n v="0"/>
    <x v="3"/>
    <n v="3351"/>
    <n v="23.53"/>
    <x v="0"/>
    <n v="16"/>
    <n v="7"/>
    <x v="1"/>
    <s v="LCL"/>
  </r>
  <r>
    <s v="2016-12-08"/>
    <s v="2016-12-11"/>
    <s v="2016-12-16"/>
    <s v="2016-12-16"/>
    <n v="3"/>
    <n v="8"/>
    <s v="ŁÓDŹ"/>
    <s v="DDU"/>
    <x v="2"/>
    <n v="1"/>
    <s v="AIR"/>
    <s v="TRUCK"/>
    <s v="WARSZAWA"/>
    <s v="1"/>
    <s v="43192/2015/26"/>
    <n v="54"/>
    <s v="AW16"/>
    <s v="INNOVATION DESIGN (AGENT)"/>
    <s v="AIR"/>
    <n v="1"/>
    <m/>
    <n v="778"/>
    <n v="0"/>
    <n v="0"/>
    <n v="0"/>
    <x v="3"/>
    <n v="11501"/>
    <m/>
    <x v="1"/>
    <n v="0"/>
    <n v="0"/>
    <x v="2"/>
    <s v="LCL"/>
  </r>
  <r>
    <s v="2017-01-07"/>
    <s v="2017-01-08"/>
    <s v="2017-01-19"/>
    <s v="2017-01-19"/>
    <n v="1"/>
    <n v="12"/>
    <s v="ŁÓDŹ"/>
    <s v="DDU"/>
    <x v="2"/>
    <n v="1"/>
    <s v="AIR"/>
    <s v="TRUCK"/>
    <s v="WARSZAWA"/>
    <s v="1"/>
    <s v="43192/2015/3"/>
    <n v="54"/>
    <s v="AW16"/>
    <s v="INNOVATION DESIGN (AGENT)"/>
    <s v="AIR"/>
    <n v="1"/>
    <m/>
    <n v="619"/>
    <n v="0"/>
    <n v="0"/>
    <n v="0"/>
    <x v="3"/>
    <n v="9940"/>
    <m/>
    <x v="1"/>
    <n v="0"/>
    <n v="0"/>
    <x v="2"/>
    <s v="LCL"/>
  </r>
  <r>
    <s v="2017-01-18"/>
    <s v="2017-01-20"/>
    <s v="2017-01-25"/>
    <s v="2017-01-25"/>
    <n v="2"/>
    <n v="7"/>
    <s v="ŁÓDŹ"/>
    <s v="DAP"/>
    <x v="2"/>
    <n v="1"/>
    <s v="AIR"/>
    <s v="TRUCK"/>
    <s v="WARSZAWA"/>
    <s v="1"/>
    <s v="278/2016/21"/>
    <n v="54"/>
    <s v="AW16"/>
    <s v="XIAMEN KINGLAND"/>
    <s v="AIR"/>
    <n v="1"/>
    <m/>
    <n v="127"/>
    <n v="0"/>
    <n v="0"/>
    <n v="0"/>
    <x v="3"/>
    <n v="1036"/>
    <m/>
    <x v="0"/>
    <n v="0"/>
    <n v="0"/>
    <x v="2"/>
    <s v="LCL"/>
  </r>
  <r>
    <m/>
    <m/>
    <m/>
    <m/>
    <m/>
    <m/>
    <m/>
    <m/>
    <x v="1"/>
    <m/>
    <m/>
    <m/>
    <m/>
    <m/>
    <m/>
    <m/>
    <m/>
    <m/>
    <m/>
    <m/>
    <m/>
    <m/>
    <m/>
    <m/>
    <m/>
    <x v="4"/>
    <m/>
    <m/>
    <x v="7"/>
    <m/>
    <m/>
    <x v="8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1" cacheId="5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4:B11" firstHeaderRow="1" firstDataRow="1" firstDataCol="1" rowPageCount="2" colPageCount="1"/>
  <pivotFields count="33">
    <pivotField showAll="0"/>
    <pivotField showAll="0"/>
    <pivotField showAll="0"/>
    <pivotField showAll="0"/>
    <pivotField showAll="0">
      <items count="54">
        <item x="30"/>
        <item x="19"/>
        <item x="21"/>
        <item x="22"/>
        <item x="20"/>
        <item x="29"/>
        <item x="26"/>
        <item x="42"/>
        <item x="35"/>
        <item x="41"/>
        <item x="34"/>
        <item x="36"/>
        <item x="46"/>
        <item x="45"/>
        <item x="48"/>
        <item x="49"/>
        <item x="40"/>
        <item x="39"/>
        <item x="44"/>
        <item x="23"/>
        <item x="18"/>
        <item x="11"/>
        <item x="24"/>
        <item x="32"/>
        <item x="43"/>
        <item x="8"/>
        <item x="33"/>
        <item x="4"/>
        <item x="3"/>
        <item x="0"/>
        <item x="14"/>
        <item x="1"/>
        <item x="9"/>
        <item x="5"/>
        <item x="7"/>
        <item x="12"/>
        <item x="6"/>
        <item x="13"/>
        <item x="17"/>
        <item x="25"/>
        <item x="2"/>
        <item x="27"/>
        <item x="15"/>
        <item x="10"/>
        <item x="16"/>
        <item x="31"/>
        <item x="38"/>
        <item x="51"/>
        <item x="50"/>
        <item x="28"/>
        <item x="52"/>
        <item x="37"/>
        <item x="47"/>
        <item t="default"/>
      </items>
    </pivotField>
    <pivotField showAll="0"/>
    <pivotField showAll="0"/>
    <pivotField showAll="0"/>
    <pivotField axis="axisPage" showAll="0">
      <items count="6">
        <item x="1"/>
        <item x="3"/>
        <item x="0"/>
        <item x="4"/>
        <item x="2"/>
        <item t="default"/>
      </items>
    </pivotField>
    <pivotField numFmtId="165" showAll="0"/>
    <pivotField showAll="0"/>
    <pivotField showAll="0"/>
    <pivotField showAll="0"/>
    <pivotField showAll="0"/>
    <pivotField showAll="0"/>
    <pivotField numFmtId="165" showAll="0"/>
    <pivotField showAll="0"/>
    <pivotField showAll="0"/>
    <pivotField showAll="0"/>
    <pivotField showAll="0"/>
    <pivotField showAll="0"/>
    <pivotField numFmtId="165" showAll="0"/>
    <pivotField showAll="0"/>
    <pivotField showAll="0"/>
    <pivotField showAll="0" defaultSubtotal="0"/>
    <pivotField showAll="0" defaultSubtotal="0">
      <items count="3">
        <item x="1"/>
        <item x="2"/>
        <item x="0"/>
      </items>
    </pivotField>
    <pivotField numFmtId="165" showAll="0"/>
    <pivotField showAll="0"/>
    <pivotField axis="axisPage" showAll="0">
      <items count="7">
        <item x="1"/>
        <item x="2"/>
        <item x="3"/>
        <item x="5"/>
        <item x="0"/>
        <item x="4"/>
        <item t="default"/>
      </items>
    </pivotField>
    <pivotField numFmtId="1" showAll="0"/>
    <pivotField numFmtId="1" showAll="0"/>
    <pivotField showAll="0">
      <items count="6">
        <item x="4"/>
        <item x="1"/>
        <item x="0"/>
        <item x="3"/>
        <item x="2"/>
        <item t="default"/>
      </items>
    </pivotField>
    <pivotField axis="axisRow" dataField="1" showAll="0">
      <items count="7">
        <item x="4"/>
        <item x="2"/>
        <item x="0"/>
        <item x="3"/>
        <item x="5"/>
        <item x="1"/>
        <item t="default"/>
      </items>
    </pivotField>
  </pivotFields>
  <rowFields count="1">
    <field x="3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2">
    <pageField fld="8" item="2" hier="-1"/>
    <pageField fld="28" hier="-1"/>
  </pageFields>
  <dataFields count="1">
    <dataField name="Count of 30 % ZAGR kontener" fld="3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Table1" cacheId="5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4:B10" firstHeaderRow="1" firstDataRow="1" firstDataCol="1" rowPageCount="2" colPageCount="1"/>
  <pivotFields count="33"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6">
        <item x="1"/>
        <item x="3"/>
        <item x="0"/>
        <item x="4"/>
        <item x="2"/>
        <item t="default"/>
      </items>
    </pivotField>
    <pivotField numFmtId="165" showAll="0"/>
    <pivotField showAll="0"/>
    <pivotField showAll="0"/>
    <pivotField showAll="0"/>
    <pivotField showAll="0"/>
    <pivotField showAll="0"/>
    <pivotField numFmtId="165" showAll="0"/>
    <pivotField showAll="0"/>
    <pivotField showAll="0"/>
    <pivotField showAll="0"/>
    <pivotField showAll="0"/>
    <pivotField showAll="0"/>
    <pivotField numFmtId="165" showAll="0"/>
    <pivotField showAll="0"/>
    <pivotField showAll="0"/>
    <pivotField showAll="0" defaultSubtotal="0"/>
    <pivotField showAll="0" defaultSubtotal="0">
      <items count="3">
        <item x="1"/>
        <item x="2"/>
        <item x="0"/>
      </items>
    </pivotField>
    <pivotField numFmtId="165" showAll="0"/>
    <pivotField showAll="0"/>
    <pivotField axis="axisPage" showAll="0">
      <items count="7">
        <item x="1"/>
        <item x="2"/>
        <item x="3"/>
        <item x="5"/>
        <item x="0"/>
        <item x="4"/>
        <item t="default"/>
      </items>
    </pivotField>
    <pivotField numFmtId="1" showAll="0"/>
    <pivotField numFmtId="1" showAll="0"/>
    <pivotField axis="axisRow" dataField="1" showAll="0">
      <items count="6">
        <item x="4"/>
        <item x="1"/>
        <item x="0"/>
        <item x="3"/>
        <item x="2"/>
        <item t="default"/>
      </items>
    </pivotField>
    <pivotField showAll="0">
      <items count="7">
        <item x="4"/>
        <item x="2"/>
        <item x="0"/>
        <item x="3"/>
        <item x="5"/>
        <item x="1"/>
        <item t="default"/>
      </items>
    </pivotField>
  </pivotFields>
  <rowFields count="1">
    <field x="3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2">
    <pageField fld="8" item="2" hier="-1"/>
    <pageField fld="28" hier="-1"/>
  </pageFields>
  <dataFields count="1">
    <dataField name="Count of 70% PL kontener" fld="3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900-000000000000}" name="Tabela przestawna1" cacheId="3" applyNumberFormats="0" applyBorderFormats="0" applyFontFormats="0" applyPatternFormats="0" applyAlignmentFormats="0" applyWidthHeightFormats="1" dataCaption="Wartości" updatedVersion="4" minRefreshableVersion="3" useAutoFormatting="1" itemPrintTitles="1" createdVersion="4" indent="0" compact="0" compactData="0" multipleFieldFilters="0">
  <location ref="A3:L60" firstHeaderRow="1" firstDataRow="3" firstDataCol="2"/>
  <pivotFields count="32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2"/>
        <item x="0"/>
        <item x="1"/>
        <item t="default"/>
      </items>
    </pivotField>
    <pivotField axis="axisRow" compact="0" outline="0" showAll="0" sortType="descending">
      <items count="113">
        <item x="78"/>
        <item x="12"/>
        <item x="91"/>
        <item x="79"/>
        <item x="1"/>
        <item x="63"/>
        <item x="87"/>
        <item x="24"/>
        <item m="1" x="101"/>
        <item x="26"/>
        <item x="33"/>
        <item x="45"/>
        <item x="77"/>
        <item m="1" x="109"/>
        <item x="65"/>
        <item x="51"/>
        <item x="6"/>
        <item m="1" x="104"/>
        <item m="1" x="105"/>
        <item m="1" x="110"/>
        <item x="57"/>
        <item x="73"/>
        <item x="70"/>
        <item x="96"/>
        <item x="9"/>
        <item x="32"/>
        <item x="41"/>
        <item x="58"/>
        <item m="1" x="99"/>
        <item x="95"/>
        <item x="43"/>
        <item x="7"/>
        <item x="74"/>
        <item x="34"/>
        <item x="48"/>
        <item x="66"/>
        <item x="82"/>
        <item m="1" x="103"/>
        <item x="49"/>
        <item m="1" x="100"/>
        <item x="68"/>
        <item x="22"/>
        <item x="30"/>
        <item x="29"/>
        <item x="52"/>
        <item x="0"/>
        <item x="72"/>
        <item x="83"/>
        <item x="54"/>
        <item x="92"/>
        <item x="8"/>
        <item x="84"/>
        <item x="64"/>
        <item x="90"/>
        <item x="60"/>
        <item x="86"/>
        <item x="93"/>
        <item m="1" x="106"/>
        <item x="25"/>
        <item x="11"/>
        <item x="27"/>
        <item x="56"/>
        <item x="46"/>
        <item x="31"/>
        <item x="39"/>
        <item m="1" x="111"/>
        <item x="71"/>
        <item x="59"/>
        <item x="13"/>
        <item x="42"/>
        <item x="94"/>
        <item m="1" x="108"/>
        <item m="1" x="107"/>
        <item x="89"/>
        <item m="1" x="102"/>
        <item x="67"/>
        <item x="53"/>
        <item x="69"/>
        <item x="37"/>
        <item x="20"/>
        <item x="61"/>
        <item x="62"/>
        <item x="2"/>
        <item x="36"/>
        <item x="55"/>
        <item x="35"/>
        <item x="47"/>
        <item x="80"/>
        <item x="81"/>
        <item x="19"/>
        <item x="97"/>
        <item x="38"/>
        <item x="88"/>
        <item x="85"/>
        <item x="76"/>
        <item x="23"/>
        <item x="44"/>
        <item x="40"/>
        <item x="16"/>
        <item x="3"/>
        <item x="4"/>
        <item x="5"/>
        <item x="10"/>
        <item x="14"/>
        <item x="15"/>
        <item x="17"/>
        <item x="18"/>
        <item x="21"/>
        <item x="28"/>
        <item x="50"/>
        <item x="75"/>
        <item x="9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Col" compact="0" outline="0" showAll="0" defaultSubtotal="0">
      <items count="5">
        <item x="3"/>
        <item h="1" x="2"/>
        <item h="1" x="0"/>
        <item h="1" x="1"/>
        <item h="1" x="4"/>
      </items>
    </pivotField>
    <pivotField dataField="1" compact="0" outline="0" showAll="0" defaultSubtotal="0"/>
    <pivotField compact="0" outline="0" showAll="0" defaultSubtotal="0"/>
    <pivotField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2">
    <field x="16"/>
    <field x="17"/>
  </rowFields>
  <rowItems count="55">
    <i>
      <x/>
      <x v="5"/>
    </i>
    <i r="1">
      <x v="103"/>
    </i>
    <i r="1">
      <x v="47"/>
    </i>
    <i r="1">
      <x v="100"/>
    </i>
    <i r="1">
      <x v="107"/>
    </i>
    <i r="1">
      <x v="84"/>
    </i>
    <i r="1">
      <x v="6"/>
    </i>
    <i r="1">
      <x v="59"/>
    </i>
    <i r="1">
      <x v="50"/>
    </i>
    <i r="1">
      <x v="106"/>
    </i>
    <i r="1">
      <x v="109"/>
    </i>
    <i r="1">
      <x v="53"/>
    </i>
    <i r="1">
      <x v="58"/>
    </i>
    <i r="1">
      <x v="111"/>
    </i>
    <i r="1">
      <x/>
    </i>
    <i r="1">
      <x v="99"/>
    </i>
    <i r="1">
      <x v="61"/>
    </i>
    <i r="1">
      <x v="104"/>
    </i>
    <i r="1">
      <x v="23"/>
    </i>
    <i r="1">
      <x v="110"/>
    </i>
    <i r="1">
      <x v="56"/>
    </i>
    <i r="1">
      <x v="51"/>
    </i>
    <i r="1">
      <x v="91"/>
    </i>
    <i r="1">
      <x v="101"/>
    </i>
    <i r="1">
      <x v="55"/>
    </i>
    <i r="1">
      <x v="45"/>
    </i>
    <i r="1">
      <x v="69"/>
    </i>
    <i r="1">
      <x v="68"/>
    </i>
    <i r="1">
      <x v="105"/>
    </i>
    <i t="default">
      <x/>
    </i>
    <i>
      <x v="1"/>
      <x v="103"/>
    </i>
    <i r="1">
      <x v="108"/>
    </i>
    <i r="1">
      <x v="100"/>
    </i>
    <i r="1">
      <x v="104"/>
    </i>
    <i r="1">
      <x v="58"/>
    </i>
    <i r="1">
      <x v="107"/>
    </i>
    <i r="1">
      <x v="60"/>
    </i>
    <i r="1">
      <x v="12"/>
    </i>
    <i r="1">
      <x v="10"/>
    </i>
    <i r="1">
      <x v="5"/>
    </i>
    <i r="1">
      <x v="110"/>
    </i>
    <i r="1">
      <x/>
    </i>
    <i r="1">
      <x v="99"/>
    </i>
    <i r="1">
      <x v="61"/>
    </i>
    <i r="1">
      <x v="66"/>
    </i>
    <i r="1">
      <x v="34"/>
    </i>
    <i r="1">
      <x v="45"/>
    </i>
    <i r="1">
      <x v="105"/>
    </i>
    <i r="1">
      <x v="96"/>
    </i>
    <i r="1">
      <x v="83"/>
    </i>
    <i r="1">
      <x v="67"/>
    </i>
    <i r="1">
      <x v="36"/>
    </i>
    <i r="1">
      <x v="84"/>
    </i>
    <i t="default">
      <x v="1"/>
    </i>
    <i t="grand">
      <x/>
    </i>
  </rowItems>
  <colFields count="2">
    <field x="18"/>
    <field x="-2"/>
  </colFields>
  <colItems count="10">
    <i>
      <x/>
      <x/>
    </i>
    <i r="1" i="1">
      <x v="1"/>
    </i>
    <i r="1" i="2">
      <x v="2"/>
    </i>
    <i r="1" i="3">
      <x v="3"/>
    </i>
    <i r="1" i="4">
      <x v="4"/>
    </i>
    <i t="grand">
      <x/>
    </i>
    <i t="grand" i="1">
      <x/>
    </i>
    <i t="grand" i="2">
      <x/>
    </i>
    <i t="grand" i="3">
      <x/>
    </i>
    <i t="grand" i="4">
      <x/>
    </i>
  </colItems>
  <dataFields count="5">
    <dataField name="Suma z Declared Quantity" fld="25" baseField="17" baseItem="39"/>
    <dataField name="20" fld="22" baseField="0" baseItem="0"/>
    <dataField name="40 " fld="23" baseField="17" baseItem="45"/>
    <dataField name="40HC" fld="24" baseField="17" baseItem="45"/>
    <dataField name="Suma z air" fld="19" baseField="17" baseItem="0"/>
  </dataFields>
  <formats count="2">
    <format dxfId="12">
      <pivotArea outline="0" collapsedLevelsAreSubtotals="1" fieldPosition="0"/>
    </format>
    <format dxfId="1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A00-000000000000}" name="PivotTable1" cacheId="4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B24" firstHeaderRow="1" firstDataRow="1" firstDataCol="1"/>
  <pivotFields count="36">
    <pivotField showAll="0"/>
    <pivotField showAll="0"/>
    <pivotField showAll="0"/>
    <pivotField showAll="0"/>
    <pivotField showAll="0"/>
    <pivotField showAll="0"/>
    <pivotField axis="axisRow" showAll="0" sortType="descending">
      <items count="21">
        <item x="3"/>
        <item x="9"/>
        <item x="14"/>
        <item x="11"/>
        <item x="8"/>
        <item x="17"/>
        <item x="10"/>
        <item x="7"/>
        <item x="16"/>
        <item x="0"/>
        <item x="19"/>
        <item x="1"/>
        <item x="12"/>
        <item x="15"/>
        <item x="5"/>
        <item x="18"/>
        <item x="2"/>
        <item x="13"/>
        <item x="4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>
      <items count="9">
        <item x="6"/>
        <item x="5"/>
        <item x="7"/>
        <item x="1"/>
        <item x="0"/>
        <item x="4"/>
        <item x="3"/>
        <item x="2"/>
        <item t="default"/>
      </items>
    </pivotField>
    <pivotField showAll="0">
      <items count="9">
        <item x="3"/>
        <item x="2"/>
        <item x="0"/>
        <item x="5"/>
        <item x="6"/>
        <item x="7"/>
        <item x="1"/>
        <item x="4"/>
        <item t="default"/>
      </items>
    </pivotField>
    <pivotField showAll="0"/>
    <pivotField showAll="0"/>
    <pivotField showAll="0"/>
    <pivotField showAll="0"/>
  </pivotFields>
  <rowFields count="1">
    <field x="6"/>
  </rowFields>
  <rowItems count="21">
    <i>
      <x/>
    </i>
    <i>
      <x v="9"/>
    </i>
    <i>
      <x v="11"/>
    </i>
    <i>
      <x v="16"/>
    </i>
    <i>
      <x v="6"/>
    </i>
    <i>
      <x v="14"/>
    </i>
    <i>
      <x v="18"/>
    </i>
    <i>
      <x v="12"/>
    </i>
    <i>
      <x v="7"/>
    </i>
    <i>
      <x v="3"/>
    </i>
    <i>
      <x v="8"/>
    </i>
    <i>
      <x v="5"/>
    </i>
    <i>
      <x v="13"/>
    </i>
    <i>
      <x v="17"/>
    </i>
    <i>
      <x v="2"/>
    </i>
    <i>
      <x v="10"/>
    </i>
    <i>
      <x v="1"/>
    </i>
    <i>
      <x v="4"/>
    </i>
    <i>
      <x v="15"/>
    </i>
    <i>
      <x v="19"/>
    </i>
    <i t="grand">
      <x/>
    </i>
  </rowItems>
  <colItems count="1">
    <i/>
  </colItems>
  <dataFields count="1">
    <dataField name="Sum of Volume Cbm" fld="26" baseField="30" baseItem="1" numFmtId="3"/>
  </dataFields>
  <formats count="2">
    <format dxfId="10">
      <pivotArea outline="0" collapsedLevelsAreSubtotals="1" fieldPosition="0"/>
    </format>
    <format dxfId="9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D00-000000000000}" name="Tabela przestawna1" cacheId="2" applyNumberFormats="0" applyBorderFormats="0" applyFontFormats="0" applyPatternFormats="0" applyAlignmentFormats="0" applyWidthHeightFormats="1" dataCaption="Wartości" updatedVersion="5" minRefreshableVersion="3" useAutoFormatting="1" itemPrintTitles="1" createdVersion="4" indent="0" outline="1" outlineData="1" multipleFieldFilters="0">
  <location ref="A3:F14" firstHeaderRow="0" firstDataRow="1" firstDataCol="1"/>
  <pivotFields count="25"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axis="axisRow" showAll="0">
      <items count="7">
        <item h="1" x="2"/>
        <item h="1" x="4"/>
        <item x="0"/>
        <item h="1" x="5"/>
        <item h="1" x="3"/>
        <item h="1" x="1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1">
        <item x="1"/>
        <item m="1" x="7"/>
        <item m="1" x="9"/>
        <item x="2"/>
        <item x="4"/>
        <item x="6"/>
        <item m="1" x="8"/>
        <item x="0"/>
        <item x="5"/>
        <item h="1" x="3"/>
        <item t="default"/>
      </items>
    </pivotField>
  </pivotFields>
  <rowFields count="2">
    <field x="24"/>
    <field x="8"/>
  </rowFields>
  <rowItems count="11">
    <i>
      <x/>
    </i>
    <i r="1">
      <x v="2"/>
    </i>
    <i>
      <x v="3"/>
    </i>
    <i r="1">
      <x v="2"/>
    </i>
    <i>
      <x v="4"/>
    </i>
    <i r="1">
      <x v="2"/>
    </i>
    <i>
      <x v="5"/>
    </i>
    <i r="1">
      <x v="2"/>
    </i>
    <i>
      <x v="7"/>
    </i>
    <i r="1">
      <x v="2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rednia TT port-port" fld="4" subtotal="average" baseField="8" baseItem="2" numFmtId="1"/>
    <dataField name="% TT port-port" fld="4" subtotal="count" showDataAs="percentOfCol" baseField="24" baseItem="0" numFmtId="10"/>
    <dataField name="Średnia z TT port- warehouse" fld="5" subtotal="average" baseField="24" baseItem="0" numFmtId="1"/>
    <dataField name=" % TT port- warehouse" fld="5" showDataAs="percentOfCol" baseField="24" baseItem="0" numFmtId="10"/>
    <dataField name="ilość dostaw" fld="14" subtotal="count" baseField="8" baseItem="0"/>
  </dataFields>
  <formats count="7">
    <format dxfId="6">
      <pivotArea outline="0" collapsedLevelsAreSubtotals="1" fieldPosition="0">
        <references count="1">
          <reference field="4294967294" count="2" selected="0">
            <x v="2"/>
            <x v="3"/>
          </reference>
        </references>
      </pivotArea>
    </format>
    <format dxfId="5">
      <pivotArea dataOnly="0" labelOnly="1" outline="0" fieldPosition="0">
        <references count="1">
          <reference field="4294967294" count="2">
            <x v="2"/>
            <x v="3"/>
          </reference>
        </references>
      </pivotArea>
    </format>
    <format dxfId="4">
      <pivotArea outline="0" collapsedLevelsAreSubtotals="1" fieldPosition="0">
        <references count="1">
          <reference field="4294967294" count="2" selected="0">
            <x v="0"/>
            <x v="1"/>
          </reference>
        </references>
      </pivotArea>
    </format>
    <format dxfId="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">
      <pivotArea field="24" type="button" dataOnly="0" labelOnly="1" outline="0" axis="axisRow" fieldPosition="0"/>
    </format>
    <format dxfId="1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0">
      <pivotArea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D00-000005000000}" name="Tabela przestawna7" cacheId="1" applyNumberFormats="0" applyBorderFormats="0" applyFontFormats="0" applyPatternFormats="0" applyAlignmentFormats="0" applyWidthHeightFormats="1" dataCaption="Wartości" updatedVersion="4" minRefreshableVersion="3" useAutoFormatting="1" itemPrintTitles="1" createdVersion="4" indent="0" outline="1" outlineData="1" multipleFieldFilters="0">
  <location ref="A38:C39" firstHeaderRow="0" firstDataRow="1" firstDataCol="0" rowPageCount="1" colPageCount="1"/>
  <pivotFields count="2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dataField="1" multipleItemSelectionAllowed="1" showAll="0">
      <items count="498">
        <item h="1" x="190"/>
        <item h="1" x="174"/>
        <item h="1" x="83"/>
        <item h="1" x="215"/>
        <item h="1" x="405"/>
        <item h="1" x="366"/>
        <item h="1" x="476"/>
        <item h="1" x="493"/>
        <item h="1" x="159"/>
        <item h="1" x="249"/>
        <item h="1" x="251"/>
        <item h="1" x="471"/>
        <item h="1" x="354"/>
        <item h="1" x="406"/>
        <item h="1" x="53"/>
        <item h="1" x="297"/>
        <item h="1" x="256"/>
        <item h="1" x="350"/>
        <item h="1" x="355"/>
        <item h="1" x="13"/>
        <item h="1" x="364"/>
        <item h="1" x="470"/>
        <item h="1" x="242"/>
        <item h="1" x="150"/>
        <item h="1" x="250"/>
        <item h="1" x="421"/>
        <item h="1" x="394"/>
        <item h="1" x="401"/>
        <item h="1" x="50"/>
        <item h="1" x="460"/>
        <item h="1" x="247"/>
        <item h="1" x="156"/>
        <item h="1" x="308"/>
        <item h="1" x="441"/>
        <item h="1" x="403"/>
        <item h="1" x="483"/>
        <item h="1" x="411"/>
        <item h="1" x="484"/>
        <item h="1" x="63"/>
        <item h="1" x="189"/>
        <item h="1" x="200"/>
        <item h="1" x="426"/>
        <item h="1" x="268"/>
        <item h="1" x="137"/>
        <item h="1" x="11"/>
        <item h="1" x="310"/>
        <item h="1" x="241"/>
        <item h="1" x="344"/>
        <item h="1" x="380"/>
        <item h="1" x="436"/>
        <item h="1" x="316"/>
        <item h="1" x="188"/>
        <item h="1" x="415"/>
        <item h="1" x="49"/>
        <item h="1" x="117"/>
        <item h="1" x="144"/>
        <item h="1" x="367"/>
        <item h="1" x="279"/>
        <item h="1" x="306"/>
        <item h="1" x="90"/>
        <item h="1" x="314"/>
        <item h="1" x="14"/>
        <item h="1" x="298"/>
        <item h="1" x="98"/>
        <item h="1" x="33"/>
        <item h="1" x="216"/>
        <item h="1" x="417"/>
        <item h="1" x="347"/>
        <item h="1" x="168"/>
        <item h="1" x="36"/>
        <item h="1" x="55"/>
        <item h="1" x="351"/>
        <item h="1" x="346"/>
        <item h="1" x="313"/>
        <item h="1" x="438"/>
        <item h="1" x="419"/>
        <item h="1" x="252"/>
        <item h="1" x="315"/>
        <item h="1" x="27"/>
        <item h="1" x="131"/>
        <item h="1" x="472"/>
        <item h="1" x="93"/>
        <item h="1" x="114"/>
        <item h="1" x="282"/>
        <item h="1" x="302"/>
        <item h="1" x="136"/>
        <item h="1" x="44"/>
        <item h="1" x="184"/>
        <item h="1" x="348"/>
        <item h="1" x="435"/>
        <item h="1" x="51"/>
        <item h="1" x="301"/>
        <item h="1" x="211"/>
        <item h="1" x="122"/>
        <item h="1" x="418"/>
        <item h="1" x="363"/>
        <item h="1" x="245"/>
        <item h="1" x="495"/>
        <item h="1" x="385"/>
        <item h="1" x="46"/>
        <item h="1" x="16"/>
        <item h="1" x="368"/>
        <item h="1" x="384"/>
        <item h="1" x="299"/>
        <item h="1" x="153"/>
        <item h="1" x="262"/>
        <item h="1" x="439"/>
        <item h="1" x="479"/>
        <item h="1" x="240"/>
        <item h="1" x="375"/>
        <item h="1" x="201"/>
        <item h="1" x="244"/>
        <item h="1" x="107"/>
        <item h="1" x="465"/>
        <item h="1" x="469"/>
        <item h="1" x="157"/>
        <item h="1" x="72"/>
        <item h="1" x="128"/>
        <item h="1" x="69"/>
        <item h="1" x="70"/>
        <item h="1" x="47"/>
        <item h="1" x="57"/>
        <item h="1" x="323"/>
        <item h="1" x="462"/>
        <item h="1" x="38"/>
        <item h="1" x="338"/>
        <item h="1" x="234"/>
        <item h="1" x="12"/>
        <item h="1" x="229"/>
        <item h="1" x="237"/>
        <item h="1" x="149"/>
        <item h="1" x="130"/>
        <item h="1" x="272"/>
        <item h="1" x="169"/>
        <item h="1" x="129"/>
        <item h="1" x="19"/>
        <item h="1" x="37"/>
        <item h="1" x="235"/>
        <item h="1" x="280"/>
        <item h="1" x="379"/>
        <item h="1" x="182"/>
        <item h="1" x="202"/>
        <item h="1" x="18"/>
        <item h="1" x="52"/>
        <item h="1" x="300"/>
        <item h="1" x="381"/>
        <item h="1" x="236"/>
        <item h="1" x="227"/>
        <item h="1" x="349"/>
        <item h="1" x="24"/>
        <item h="1" x="267"/>
        <item h="1" x="386"/>
        <item h="1" x="39"/>
        <item h="1" x="248"/>
        <item h="1" x="75"/>
        <item h="1" x="191"/>
        <item h="1" x="283"/>
        <item h="1" x="461"/>
        <item h="1" x="243"/>
        <item h="1" x="162"/>
        <item h="1" x="312"/>
        <item h="1" x="154"/>
        <item h="1" x="383"/>
        <item h="1" x="352"/>
        <item h="1" x="203"/>
        <item h="1" x="32"/>
        <item h="1" x="61"/>
        <item h="1" x="258"/>
        <item h="1" x="67"/>
        <item h="1" x="399"/>
        <item h="1" x="285"/>
        <item h="1" x="478"/>
        <item h="1" x="336"/>
        <item h="1" x="320"/>
        <item h="1" x="358"/>
        <item h="1" x="480"/>
        <item h="1" x="40"/>
        <item h="1" x="164"/>
        <item h="1" x="139"/>
        <item h="1" x="132"/>
        <item h="1" x="86"/>
        <item h="1" x="284"/>
        <item h="1" x="193"/>
        <item h="1" x="318"/>
        <item h="1" x="161"/>
        <item h="1" x="64"/>
        <item h="1" x="108"/>
        <item h="1" x="28"/>
        <item h="1" x="281"/>
        <item h="1" x="109"/>
        <item h="1" x="303"/>
        <item h="1" x="192"/>
        <item h="1" x="231"/>
        <item h="1" x="91"/>
        <item h="1" x="273"/>
        <item h="1" x="80"/>
        <item h="1" x="304"/>
        <item h="1" x="238"/>
        <item h="1" x="317"/>
        <item h="1" x="115"/>
        <item h="1" x="269"/>
        <item h="1" x="360"/>
        <item h="1" x="295"/>
        <item h="1" x="31"/>
        <item h="1" x="296"/>
        <item h="1" x="372"/>
        <item h="1" x="408"/>
        <item h="1" x="233"/>
        <item h="1" x="111"/>
        <item h="1" x="345"/>
        <item h="1" x="29"/>
        <item h="1" x="270"/>
        <item h="1" x="271"/>
        <item h="1" x="123"/>
        <item h="1" x="89"/>
        <item h="1" x="116"/>
        <item h="1" x="56"/>
        <item h="1" x="373"/>
        <item h="1" x="319"/>
        <item h="1" x="73"/>
        <item h="1" x="48"/>
        <item h="1" x="404"/>
        <item h="1" x="110"/>
        <item h="1" x="414"/>
        <item h="1" x="100"/>
        <item h="1" x="425"/>
        <item h="1" x="423"/>
        <item h="1" x="246"/>
        <item h="1" x="378"/>
        <item h="1" x="15"/>
        <item h="1" x="183"/>
        <item h="1" x="396"/>
        <item h="1" x="275"/>
        <item h="1" x="276"/>
        <item h="1" x="104"/>
        <item h="1" x="65"/>
        <item x="3"/>
        <item h="1" x="468"/>
        <item h="1" x="254"/>
        <item h="1" x="287"/>
        <item h="1" x="5"/>
        <item h="1" x="7"/>
        <item h="1" x="85"/>
        <item h="1" x="428"/>
        <item h="1" x="473"/>
        <item h="1" x="326"/>
        <item h="1" x="288"/>
        <item h="1" x="487"/>
        <item h="1" x="79"/>
        <item h="1" x="291"/>
        <item h="1" x="226"/>
        <item h="1" x="105"/>
        <item h="1" x="486"/>
        <item h="1" x="446"/>
        <item h="1" x="289"/>
        <item h="1" x="94"/>
        <item h="1" x="2"/>
        <item h="1" x="329"/>
        <item h="1" x="292"/>
        <item h="1" x="118"/>
        <item h="1" x="140"/>
        <item h="1" x="197"/>
        <item h="1" x="342"/>
        <item h="1" x="263"/>
        <item h="1" x="26"/>
        <item h="1" x="101"/>
        <item h="1" x="103"/>
        <item h="1" x="95"/>
        <item h="1" x="170"/>
        <item h="1" x="165"/>
        <item h="1" x="166"/>
        <item h="1" x="264"/>
        <item h="1" x="167"/>
        <item h="1" x="467"/>
        <item h="1" x="433"/>
        <item h="1" x="474"/>
        <item h="1" x="475"/>
        <item h="1" x="76"/>
        <item h="1" x="333"/>
        <item h="1" x="0"/>
        <item h="1" x="443"/>
        <item h="1" x="210"/>
        <item h="1" x="178"/>
        <item h="1" x="88"/>
        <item h="1" x="429"/>
        <item h="1" x="452"/>
        <item h="1" x="290"/>
        <item h="1" x="458"/>
        <item h="1" x="447"/>
        <item h="1" x="77"/>
        <item h="1" x="261"/>
        <item h="1" x="353"/>
        <item h="1" x="432"/>
        <item h="1" x="389"/>
        <item h="1" x="173"/>
        <item h="1" x="459"/>
        <item h="1" x="4"/>
        <item h="1" x="265"/>
        <item h="1" x="212"/>
        <item h="1" x="413"/>
        <item h="1" x="397"/>
        <item h="1" x="155"/>
        <item h="1" x="369"/>
        <item h="1" x="341"/>
        <item h="1" x="207"/>
        <item h="1" x="146"/>
        <item h="1" x="223"/>
        <item h="1" x="141"/>
        <item h="1" x="124"/>
        <item h="1" x="492"/>
        <item h="1" x="453"/>
        <item h="1" x="228"/>
        <item h="1" x="361"/>
        <item h="1" x="455"/>
        <item h="1" x="225"/>
        <item h="1" x="456"/>
        <item h="1" x="490"/>
        <item h="1" x="454"/>
        <item h="1" x="496"/>
        <item h="1" x="87"/>
        <item h="1" x="491"/>
        <item h="1" x="371"/>
        <item h="1" x="97"/>
        <item h="1" x="205"/>
        <item h="1" x="35"/>
        <item h="1" x="199"/>
        <item h="1" x="134"/>
        <item h="1" x="374"/>
        <item h="1" x="266"/>
        <item h="1" x="330"/>
        <item h="1" x="445"/>
        <item h="1" x="477"/>
        <item h="1" x="175"/>
        <item h="1" x="294"/>
        <item h="1" x="230"/>
        <item h="1" x="217"/>
        <item h="1" x="324"/>
        <item h="1" x="142"/>
        <item h="1" x="370"/>
        <item h="1" x="127"/>
        <item h="1" x="121"/>
        <item h="1" x="398"/>
        <item h="1" x="125"/>
        <item h="1" x="145"/>
        <item h="1" x="442"/>
        <item h="1" x="1"/>
        <item h="1" x="494"/>
        <item h="1" x="392"/>
        <item h="1" x="331"/>
        <item h="1" x="8"/>
        <item h="1" x="220"/>
        <item h="1" x="393"/>
        <item h="1" x="253"/>
        <item h="1" x="335"/>
        <item h="1" x="9"/>
        <item h="1" x="20"/>
        <item h="1" x="463"/>
        <item h="1" x="431"/>
        <item h="1" x="391"/>
        <item h="1" x="340"/>
        <item h="1" x="327"/>
        <item h="1" x="213"/>
        <item h="1" x="147"/>
        <item h="1" x="208"/>
        <item h="1" x="186"/>
        <item h="1" x="181"/>
        <item h="1" x="274"/>
        <item h="1" x="424"/>
        <item h="1" x="171"/>
        <item h="1" x="196"/>
        <item h="1" x="209"/>
        <item h="1" x="377"/>
        <item h="1" x="293"/>
        <item h="1" x="357"/>
        <item h="1" x="395"/>
        <item h="1" x="218"/>
        <item h="1" x="450"/>
        <item h="1" x="407"/>
        <item h="1" x="148"/>
        <item h="1" x="221"/>
        <item h="1" x="382"/>
        <item h="1" x="102"/>
        <item h="1" x="177"/>
        <item h="1" x="180"/>
        <item h="1" x="96"/>
        <item h="1" x="328"/>
        <item h="1" x="84"/>
        <item h="1" x="444"/>
        <item h="1" x="195"/>
        <item h="1" x="106"/>
        <item h="1" x="449"/>
        <item h="1" x="309"/>
        <item h="1" x="464"/>
        <item h="1" x="448"/>
        <item h="1" x="185"/>
        <item h="1" x="481"/>
        <item h="1" x="160"/>
        <item h="1" x="143"/>
        <item h="1" x="23"/>
        <item h="1" x="30"/>
        <item h="1" x="42"/>
        <item h="1" x="365"/>
        <item h="1" x="59"/>
        <item h="1" x="22"/>
        <item h="1" x="43"/>
        <item h="1" x="359"/>
        <item h="1" x="219"/>
        <item h="1" x="204"/>
        <item h="1" x="78"/>
        <item h="1" x="99"/>
        <item h="1" x="390"/>
        <item h="1" x="126"/>
        <item h="1" x="322"/>
        <item h="1" x="343"/>
        <item h="1" x="311"/>
        <item h="1" x="176"/>
        <item h="1" x="376"/>
        <item h="1" x="222"/>
        <item h="1" x="430"/>
        <item h="1" x="82"/>
        <item h="1" x="172"/>
        <item h="1" x="25"/>
        <item h="1" x="224"/>
        <item h="1" x="119"/>
        <item h="1" x="325"/>
        <item h="1" x="356"/>
        <item h="1" x="151"/>
        <item h="1" x="120"/>
        <item h="1" x="158"/>
        <item h="1" x="451"/>
        <item h="1" x="466"/>
        <item h="1" x="362"/>
        <item h="1" x="427"/>
        <item h="1" x="482"/>
        <item h="1" x="198"/>
        <item h="1" x="10"/>
        <item h="1" x="187"/>
        <item h="1" x="179"/>
        <item h="1" x="259"/>
        <item h="1" x="206"/>
        <item h="1" x="71"/>
        <item h="1" x="277"/>
        <item h="1" x="388"/>
        <item h="1" x="457"/>
        <item h="1" x="45"/>
        <item h="1" x="66"/>
        <item h="1" x="440"/>
        <item h="1" x="387"/>
        <item h="1" x="488"/>
        <item h="1" x="278"/>
        <item h="1" x="422"/>
        <item h="1" x="337"/>
        <item h="1" x="81"/>
        <item h="1" x="17"/>
        <item h="1" x="260"/>
        <item h="1" x="92"/>
        <item h="1" x="133"/>
        <item h="1" x="163"/>
        <item h="1" x="420"/>
        <item h="1" x="68"/>
        <item h="1" x="257"/>
        <item h="1" x="416"/>
        <item h="1" x="112"/>
        <item h="1" x="307"/>
        <item h="1" x="239"/>
        <item h="1" x="138"/>
        <item h="1" x="339"/>
        <item h="1" x="332"/>
        <item h="1" x="135"/>
        <item h="1" x="334"/>
        <item h="1" x="321"/>
        <item h="1" x="214"/>
        <item h="1" x="437"/>
        <item h="1" x="21"/>
        <item h="1" x="54"/>
        <item h="1" x="34"/>
        <item h="1" x="113"/>
        <item h="1" x="286"/>
        <item h="1" x="194"/>
        <item h="1" x="62"/>
        <item h="1" x="305"/>
        <item h="1" x="400"/>
        <item h="1" x="402"/>
        <item h="1" x="232"/>
        <item h="1" x="434"/>
        <item h="1" x="255"/>
        <item h="1" x="41"/>
        <item h="1" x="58"/>
        <item h="1" x="152"/>
        <item h="1" x="60"/>
        <item h="1" x="412"/>
        <item h="1" x="409"/>
        <item h="1" x="410"/>
        <item h="1" x="489"/>
        <item h="1" x="485"/>
        <item h="1" x="74"/>
        <item h="1"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</pivotFields>
  <rowItems count="1">
    <i/>
  </rowItems>
  <colFields count="1">
    <field x="-2"/>
  </colFields>
  <colItems count="3">
    <i>
      <x/>
    </i>
    <i i="1">
      <x v="1"/>
    </i>
    <i i="2">
      <x v="2"/>
    </i>
  </colItems>
  <pageFields count="1">
    <pageField fld="10" hier="-1"/>
  </pageFields>
  <dataFields count="3">
    <dataField name="Suma z Volume Cbm" fld="23" baseField="0" baseItem="2551240"/>
    <dataField name="Suma z Declared Quantity" fld="22" baseField="0" baseItem="1" numFmtId="166"/>
    <dataField name="Liczba z Transport Number List" fld="10" subtotal="count" baseField="0" baseItem="0"/>
  </dataFields>
  <formats count="1">
    <format dxfId="7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D00-000001000000}" name="Tabela przestawna2" cacheId="0" applyNumberFormats="0" applyBorderFormats="0" applyFontFormats="0" applyPatternFormats="0" applyAlignmentFormats="0" applyWidthHeightFormats="1" dataCaption="Wartości" updatedVersion="4" minRefreshableVersion="3" useAutoFormatting="1" itemPrintTitles="1" createdVersion="4" indent="0" outline="1" outlineData="1" multipleFieldFilters="0">
  <location ref="A30:E32" firstHeaderRow="0" firstDataRow="1" firstDataCol="1" rowPageCount="1" colPageCount="1"/>
  <pivotFields count="27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h="1" x="1"/>
        <item h="1" x="3"/>
        <item x="0"/>
        <item h="1" x="4"/>
        <item h="1" x="2"/>
        <item h="1" x="5"/>
        <item t="default"/>
      </items>
    </pivotField>
    <pivotField showAll="0"/>
    <pivotField axis="axisPage" multipleItemSelectionAllowed="1" showAll="0">
      <items count="499">
        <item x="191"/>
        <item x="175"/>
        <item x="84"/>
        <item x="216"/>
        <item x="406"/>
        <item x="367"/>
        <item x="477"/>
        <item x="494"/>
        <item x="160"/>
        <item x="250"/>
        <item x="252"/>
        <item x="472"/>
        <item x="355"/>
        <item x="407"/>
        <item x="54"/>
        <item x="298"/>
        <item x="257"/>
        <item x="351"/>
        <item x="356"/>
        <item x="14"/>
        <item x="365"/>
        <item x="471"/>
        <item x="243"/>
        <item x="151"/>
        <item x="251"/>
        <item x="422"/>
        <item x="395"/>
        <item x="402"/>
        <item x="51"/>
        <item x="461"/>
        <item x="248"/>
        <item x="157"/>
        <item x="309"/>
        <item x="442"/>
        <item x="404"/>
        <item x="484"/>
        <item x="412"/>
        <item x="485"/>
        <item x="64"/>
        <item x="190"/>
        <item x="201"/>
        <item x="427"/>
        <item x="269"/>
        <item x="138"/>
        <item x="12"/>
        <item x="311"/>
        <item x="242"/>
        <item x="345"/>
        <item x="381"/>
        <item x="437"/>
        <item x="317"/>
        <item x="189"/>
        <item x="416"/>
        <item x="50"/>
        <item x="118"/>
        <item x="145"/>
        <item x="368"/>
        <item x="280"/>
        <item x="307"/>
        <item x="91"/>
        <item x="315"/>
        <item x="15"/>
        <item x="299"/>
        <item x="99"/>
        <item x="34"/>
        <item x="217"/>
        <item x="418"/>
        <item x="348"/>
        <item x="169"/>
        <item x="37"/>
        <item x="56"/>
        <item x="352"/>
        <item x="347"/>
        <item x="314"/>
        <item x="439"/>
        <item x="420"/>
        <item x="253"/>
        <item x="316"/>
        <item x="28"/>
        <item x="132"/>
        <item x="473"/>
        <item x="94"/>
        <item x="115"/>
        <item x="283"/>
        <item x="303"/>
        <item x="137"/>
        <item x="45"/>
        <item x="185"/>
        <item x="349"/>
        <item x="436"/>
        <item x="52"/>
        <item x="302"/>
        <item x="212"/>
        <item x="123"/>
        <item x="419"/>
        <item x="364"/>
        <item x="246"/>
        <item x="496"/>
        <item x="386"/>
        <item x="47"/>
        <item x="17"/>
        <item x="369"/>
        <item x="385"/>
        <item x="300"/>
        <item x="154"/>
        <item x="263"/>
        <item x="440"/>
        <item x="480"/>
        <item x="241"/>
        <item x="376"/>
        <item x="202"/>
        <item x="245"/>
        <item x="108"/>
        <item x="466"/>
        <item x="470"/>
        <item x="158"/>
        <item x="73"/>
        <item x="129"/>
        <item x="70"/>
        <item x="71"/>
        <item x="48"/>
        <item x="58"/>
        <item x="324"/>
        <item x="463"/>
        <item x="39"/>
        <item x="339"/>
        <item x="235"/>
        <item x="13"/>
        <item x="230"/>
        <item x="238"/>
        <item x="150"/>
        <item x="131"/>
        <item x="273"/>
        <item x="170"/>
        <item x="130"/>
        <item x="20"/>
        <item x="38"/>
        <item x="236"/>
        <item x="281"/>
        <item x="380"/>
        <item x="183"/>
        <item x="203"/>
        <item x="19"/>
        <item x="53"/>
        <item x="301"/>
        <item x="382"/>
        <item x="237"/>
        <item x="228"/>
        <item x="350"/>
        <item x="25"/>
        <item x="268"/>
        <item x="387"/>
        <item x="40"/>
        <item x="249"/>
        <item x="76"/>
        <item x="192"/>
        <item x="284"/>
        <item x="462"/>
        <item x="244"/>
        <item x="163"/>
        <item x="313"/>
        <item x="155"/>
        <item x="384"/>
        <item x="353"/>
        <item x="204"/>
        <item x="33"/>
        <item x="62"/>
        <item x="259"/>
        <item x="68"/>
        <item x="400"/>
        <item x="286"/>
        <item x="479"/>
        <item x="337"/>
        <item x="321"/>
        <item x="359"/>
        <item x="481"/>
        <item x="41"/>
        <item x="165"/>
        <item x="140"/>
        <item x="133"/>
        <item x="87"/>
        <item x="285"/>
        <item x="194"/>
        <item x="319"/>
        <item x="162"/>
        <item x="65"/>
        <item x="109"/>
        <item x="29"/>
        <item x="282"/>
        <item x="110"/>
        <item x="304"/>
        <item x="193"/>
        <item x="232"/>
        <item x="92"/>
        <item x="274"/>
        <item x="81"/>
        <item x="305"/>
        <item x="239"/>
        <item x="318"/>
        <item x="116"/>
        <item x="270"/>
        <item x="361"/>
        <item x="296"/>
        <item x="32"/>
        <item x="297"/>
        <item x="373"/>
        <item x="409"/>
        <item x="234"/>
        <item x="112"/>
        <item x="346"/>
        <item x="30"/>
        <item x="271"/>
        <item x="272"/>
        <item x="124"/>
        <item x="90"/>
        <item x="117"/>
        <item x="57"/>
        <item x="374"/>
        <item x="320"/>
        <item x="74"/>
        <item x="49"/>
        <item x="405"/>
        <item x="111"/>
        <item x="415"/>
        <item x="101"/>
        <item x="426"/>
        <item x="424"/>
        <item x="247"/>
        <item x="379"/>
        <item x="16"/>
        <item x="184"/>
        <item x="397"/>
        <item x="276"/>
        <item x="277"/>
        <item x="105"/>
        <item x="66"/>
        <item x="3"/>
        <item x="469"/>
        <item x="255"/>
        <item x="288"/>
        <item x="5"/>
        <item x="7"/>
        <item x="86"/>
        <item x="8"/>
        <item x="429"/>
        <item x="474"/>
        <item x="327"/>
        <item x="289"/>
        <item x="488"/>
        <item x="80"/>
        <item x="292"/>
        <item x="227"/>
        <item x="106"/>
        <item x="487"/>
        <item x="447"/>
        <item x="290"/>
        <item x="95"/>
        <item x="2"/>
        <item x="330"/>
        <item x="293"/>
        <item x="119"/>
        <item x="141"/>
        <item x="198"/>
        <item x="343"/>
        <item x="264"/>
        <item x="27"/>
        <item x="102"/>
        <item x="104"/>
        <item x="96"/>
        <item x="171"/>
        <item x="166"/>
        <item x="167"/>
        <item x="265"/>
        <item x="168"/>
        <item x="468"/>
        <item x="434"/>
        <item x="475"/>
        <item x="476"/>
        <item x="77"/>
        <item x="334"/>
        <item x="0"/>
        <item x="444"/>
        <item x="211"/>
        <item x="179"/>
        <item x="89"/>
        <item x="430"/>
        <item x="453"/>
        <item x="291"/>
        <item x="459"/>
        <item x="448"/>
        <item x="78"/>
        <item x="262"/>
        <item x="354"/>
        <item x="433"/>
        <item x="390"/>
        <item x="174"/>
        <item x="460"/>
        <item x="4"/>
        <item x="266"/>
        <item x="213"/>
        <item x="414"/>
        <item x="398"/>
        <item x="156"/>
        <item x="370"/>
        <item x="342"/>
        <item x="208"/>
        <item x="147"/>
        <item x="224"/>
        <item x="142"/>
        <item x="125"/>
        <item x="493"/>
        <item x="454"/>
        <item x="229"/>
        <item x="362"/>
        <item x="456"/>
        <item x="226"/>
        <item x="457"/>
        <item x="491"/>
        <item x="455"/>
        <item x="497"/>
        <item x="88"/>
        <item x="492"/>
        <item x="372"/>
        <item x="98"/>
        <item x="206"/>
        <item x="36"/>
        <item x="200"/>
        <item x="135"/>
        <item x="375"/>
        <item x="267"/>
        <item x="331"/>
        <item x="446"/>
        <item x="478"/>
        <item x="176"/>
        <item x="295"/>
        <item x="231"/>
        <item x="218"/>
        <item x="325"/>
        <item x="143"/>
        <item x="371"/>
        <item x="128"/>
        <item x="122"/>
        <item x="399"/>
        <item x="126"/>
        <item x="146"/>
        <item x="443"/>
        <item x="1"/>
        <item x="495"/>
        <item x="393"/>
        <item x="332"/>
        <item x="9"/>
        <item x="221"/>
        <item x="394"/>
        <item x="254"/>
        <item x="336"/>
        <item x="10"/>
        <item x="21"/>
        <item x="464"/>
        <item x="432"/>
        <item x="392"/>
        <item x="341"/>
        <item x="328"/>
        <item x="214"/>
        <item x="148"/>
        <item x="209"/>
        <item x="187"/>
        <item x="182"/>
        <item x="275"/>
        <item x="425"/>
        <item x="172"/>
        <item x="197"/>
        <item x="210"/>
        <item x="378"/>
        <item x="294"/>
        <item x="358"/>
        <item x="396"/>
        <item x="219"/>
        <item x="451"/>
        <item x="408"/>
        <item x="149"/>
        <item x="222"/>
        <item x="383"/>
        <item x="103"/>
        <item x="178"/>
        <item x="181"/>
        <item x="97"/>
        <item x="329"/>
        <item x="85"/>
        <item x="445"/>
        <item x="196"/>
        <item x="107"/>
        <item x="450"/>
        <item x="310"/>
        <item x="465"/>
        <item x="449"/>
        <item x="186"/>
        <item x="482"/>
        <item x="161"/>
        <item x="144"/>
        <item x="24"/>
        <item x="31"/>
        <item x="43"/>
        <item x="366"/>
        <item x="60"/>
        <item x="23"/>
        <item x="44"/>
        <item x="360"/>
        <item x="220"/>
        <item x="205"/>
        <item x="79"/>
        <item x="100"/>
        <item x="391"/>
        <item x="127"/>
        <item x="323"/>
        <item x="344"/>
        <item x="312"/>
        <item x="177"/>
        <item x="377"/>
        <item x="223"/>
        <item x="431"/>
        <item x="83"/>
        <item x="173"/>
        <item x="26"/>
        <item x="225"/>
        <item x="120"/>
        <item x="326"/>
        <item x="357"/>
        <item x="152"/>
        <item x="121"/>
        <item x="159"/>
        <item x="452"/>
        <item x="467"/>
        <item x="363"/>
        <item x="428"/>
        <item x="483"/>
        <item x="199"/>
        <item x="11"/>
        <item x="188"/>
        <item x="180"/>
        <item x="260"/>
        <item x="207"/>
        <item x="72"/>
        <item x="278"/>
        <item x="389"/>
        <item x="458"/>
        <item x="46"/>
        <item x="67"/>
        <item x="441"/>
        <item x="388"/>
        <item x="489"/>
        <item x="279"/>
        <item x="423"/>
        <item x="338"/>
        <item x="82"/>
        <item x="18"/>
        <item x="261"/>
        <item x="93"/>
        <item x="134"/>
        <item x="164"/>
        <item x="421"/>
        <item x="69"/>
        <item x="258"/>
        <item x="417"/>
        <item x="113"/>
        <item x="308"/>
        <item x="240"/>
        <item x="139"/>
        <item x="340"/>
        <item x="333"/>
        <item x="136"/>
        <item x="335"/>
        <item x="322"/>
        <item x="215"/>
        <item x="438"/>
        <item x="22"/>
        <item x="55"/>
        <item x="35"/>
        <item x="114"/>
        <item x="287"/>
        <item x="195"/>
        <item x="63"/>
        <item x="306"/>
        <item x="401"/>
        <item x="403"/>
        <item x="233"/>
        <item x="435"/>
        <item x="256"/>
        <item x="42"/>
        <item x="59"/>
        <item x="153"/>
        <item x="61"/>
        <item x="413"/>
        <item x="410"/>
        <item x="411"/>
        <item x="490"/>
        <item x="486"/>
        <item x="75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>
      <items count="1058">
        <item x="992"/>
        <item x="1003"/>
        <item x="323"/>
        <item x="843"/>
        <item x="1044"/>
        <item x="773"/>
        <item x="1055"/>
        <item x="650"/>
        <item x="822"/>
        <item x="1004"/>
        <item x="311"/>
        <item x="403"/>
        <item x="556"/>
        <item x="958"/>
        <item x="672"/>
        <item x="444"/>
        <item x="694"/>
        <item x="670"/>
        <item x="124"/>
        <item x="248"/>
        <item x="49"/>
        <item x="661"/>
        <item x="139"/>
        <item x="519"/>
        <item x="557"/>
        <item x="1049"/>
        <item x="1009"/>
        <item x="14"/>
        <item x="250"/>
        <item x="1011"/>
        <item x="1018"/>
        <item x="234"/>
        <item x="709"/>
        <item x="27"/>
        <item x="765"/>
        <item x="39"/>
        <item x="619"/>
        <item x="870"/>
        <item x="1048"/>
        <item x="1012"/>
        <item x="402"/>
        <item x="638"/>
        <item x="463"/>
        <item x="227"/>
        <item x="700"/>
        <item x="797"/>
        <item x="623"/>
        <item x="754"/>
        <item x="416"/>
        <item x="778"/>
        <item x="813"/>
        <item x="113"/>
        <item x="1017"/>
        <item x="429"/>
        <item x="1027"/>
        <item x="935"/>
        <item x="668"/>
        <item x="746"/>
        <item x="145"/>
        <item x="1052"/>
        <item x="456"/>
        <item x="991"/>
        <item x="114"/>
        <item x="370"/>
        <item x="450"/>
        <item x="1036"/>
        <item x="104"/>
        <item x="857"/>
        <item x="814"/>
        <item x="394"/>
        <item x="393"/>
        <item x="264"/>
        <item x="943"/>
        <item x="15"/>
        <item x="936"/>
        <item x="744"/>
        <item x="898"/>
        <item x="716"/>
        <item x="302"/>
        <item x="330"/>
        <item x="749"/>
        <item x="98"/>
        <item x="309"/>
        <item x="473"/>
        <item x="185"/>
        <item x="742"/>
        <item x="495"/>
        <item x="1005"/>
        <item x="372"/>
        <item x="16"/>
        <item x="967"/>
        <item x="545"/>
        <item x="1007"/>
        <item x="1045"/>
        <item x="808"/>
        <item x="883"/>
        <item x="1040"/>
        <item x="50"/>
        <item x="81"/>
        <item x="635"/>
        <item x="398"/>
        <item x="200"/>
        <item x="738"/>
        <item x="210"/>
        <item x="1002"/>
        <item x="617"/>
        <item x="238"/>
        <item x="962"/>
        <item x="964"/>
        <item x="32"/>
        <item x="929"/>
        <item x="512"/>
        <item x="986"/>
        <item x="955"/>
        <item x="816"/>
        <item x="770"/>
        <item x="1023"/>
        <item x="1041"/>
        <item x="1014"/>
        <item x="405"/>
        <item x="122"/>
        <item x="188"/>
        <item x="353"/>
        <item x="37"/>
        <item x="801"/>
        <item x="865"/>
        <item x="518"/>
        <item x="258"/>
        <item x="57"/>
        <item x="798"/>
        <item x="803"/>
        <item x="687"/>
        <item x="540"/>
        <item x="896"/>
        <item x="588"/>
        <item x="985"/>
        <item x="214"/>
        <item x="869"/>
        <item x="911"/>
        <item x="586"/>
        <item x="332"/>
        <item x="899"/>
        <item x="459"/>
        <item x="913"/>
        <item x="420"/>
        <item x="745"/>
        <item x="624"/>
        <item x="973"/>
        <item x="905"/>
        <item x="1016"/>
        <item x="158"/>
        <item x="202"/>
        <item x="437"/>
        <item x="998"/>
        <item x="318"/>
        <item x="960"/>
        <item x="751"/>
        <item x="241"/>
        <item x="872"/>
        <item x="140"/>
        <item x="1019"/>
        <item x="686"/>
        <item x="408"/>
        <item x="957"/>
        <item x="74"/>
        <item x="399"/>
        <item x="1029"/>
        <item x="531"/>
        <item x="805"/>
        <item x="919"/>
        <item x="647"/>
        <item x="412"/>
        <item x="926"/>
        <item x="464"/>
        <item x="348"/>
        <item x="342"/>
        <item x="850"/>
        <item x="772"/>
        <item x="680"/>
        <item x="544"/>
        <item x="554"/>
        <item x="88"/>
        <item x="358"/>
        <item x="26"/>
        <item x="272"/>
        <item x="30"/>
        <item x="601"/>
        <item x="365"/>
        <item x="43"/>
        <item x="169"/>
        <item x="622"/>
        <item x="634"/>
        <item x="721"/>
        <item x="970"/>
        <item x="352"/>
        <item x="810"/>
        <item x="649"/>
        <item x="781"/>
        <item x="1047"/>
        <item x="268"/>
        <item x="236"/>
        <item x="975"/>
        <item x="776"/>
        <item x="493"/>
        <item x="639"/>
        <item x="231"/>
        <item x="53"/>
        <item x="257"/>
        <item x="1051"/>
        <item x="893"/>
        <item x="812"/>
        <item x="360"/>
        <item x="938"/>
        <item x="239"/>
        <item x="762"/>
        <item x="949"/>
        <item x="380"/>
        <item x="858"/>
        <item x="895"/>
        <item x="702"/>
        <item x="715"/>
        <item x="87"/>
        <item x="894"/>
        <item x="755"/>
        <item x="918"/>
        <item x="349"/>
        <item x="932"/>
        <item x="677"/>
        <item x="1037"/>
        <item x="192"/>
        <item x="152"/>
        <item x="79"/>
        <item x="665"/>
        <item x="243"/>
        <item x="166"/>
        <item x="759"/>
        <item x="1"/>
        <item x="1046"/>
        <item x="48"/>
        <item x="875"/>
        <item x="222"/>
        <item x="347"/>
        <item x="681"/>
        <item x="249"/>
        <item x="708"/>
        <item x="366"/>
        <item x="363"/>
        <item x="971"/>
        <item x="414"/>
        <item x="764"/>
        <item x="1032"/>
        <item x="251"/>
        <item x="663"/>
        <item x="676"/>
        <item x="397"/>
        <item x="793"/>
        <item x="97"/>
        <item x="908"/>
        <item x="324"/>
        <item x="794"/>
        <item x="1000"/>
        <item x="568"/>
        <item x="421"/>
        <item x="1031"/>
        <item x="453"/>
        <item x="728"/>
        <item x="818"/>
        <item x="671"/>
        <item x="646"/>
        <item x="984"/>
        <item x="605"/>
        <item x="451"/>
        <item x="1038"/>
        <item x="657"/>
        <item x="881"/>
        <item x="741"/>
        <item x="664"/>
        <item x="135"/>
        <item x="711"/>
        <item x="1015"/>
        <item x="106"/>
        <item x="589"/>
        <item x="300"/>
        <item x="921"/>
        <item x="976"/>
        <item x="731"/>
        <item x="244"/>
        <item x="573"/>
        <item x="847"/>
        <item x="775"/>
        <item x="739"/>
        <item x="436"/>
        <item x="483"/>
        <item x="162"/>
        <item x="315"/>
        <item x="1030"/>
        <item x="164"/>
        <item x="891"/>
        <item x="594"/>
        <item x="1008"/>
        <item x="336"/>
        <item x="515"/>
        <item x="390"/>
        <item x="937"/>
        <item x="422"/>
        <item x="283"/>
        <item x="462"/>
        <item x="836"/>
        <item x="252"/>
        <item x="599"/>
        <item x="942"/>
        <item x="233"/>
        <item x="925"/>
        <item x="965"/>
        <item x="862"/>
        <item x="488"/>
        <item x="36"/>
        <item x="799"/>
        <item x="978"/>
        <item x="621"/>
        <item x="228"/>
        <item x="1035"/>
        <item x="415"/>
        <item x="712"/>
        <item x="223"/>
        <item x="465"/>
        <item x="385"/>
        <item x="688"/>
        <item x="963"/>
        <item x="834"/>
        <item x="433"/>
        <item x="897"/>
        <item x="128"/>
        <item x="232"/>
        <item x="419"/>
        <item x="1022"/>
        <item x="269"/>
        <item x="47"/>
        <item x="245"/>
        <item x="660"/>
        <item x="467"/>
        <item x="791"/>
        <item x="733"/>
        <item x="328"/>
        <item x="747"/>
        <item x="355"/>
        <item x="377"/>
        <item x="163"/>
        <item x="395"/>
        <item x="452"/>
        <item x="590"/>
        <item x="339"/>
        <item x="584"/>
        <item x="203"/>
        <item x="1021"/>
        <item x="72"/>
        <item x="871"/>
        <item x="322"/>
        <item x="933"/>
        <item x="581"/>
        <item x="956"/>
        <item x="1050"/>
        <item x="587"/>
        <item x="974"/>
        <item x="173"/>
        <item x="418"/>
        <item x="338"/>
        <item x="692"/>
        <item x="438"/>
        <item x="346"/>
        <item x="912"/>
        <item x="550"/>
        <item x="879"/>
        <item x="478"/>
        <item x="864"/>
        <item x="455"/>
        <item x="146"/>
        <item x="637"/>
        <item x="68"/>
        <item x="70"/>
        <item x="509"/>
        <item x="9"/>
        <item x="559"/>
        <item x="840"/>
        <item x="409"/>
        <item x="371"/>
        <item x="199"/>
        <item x="460"/>
        <item x="642"/>
        <item x="499"/>
        <item x="930"/>
        <item x="689"/>
        <item x="695"/>
        <item x="61"/>
        <item x="426"/>
        <item x="449"/>
        <item x="866"/>
        <item x="940"/>
        <item x="131"/>
        <item x="701"/>
        <item x="796"/>
        <item x="954"/>
        <item x="1039"/>
        <item x="331"/>
        <item x="12"/>
        <item x="779"/>
        <item x="306"/>
        <item x="1054"/>
        <item x="285"/>
        <item x="795"/>
        <item x="1034"/>
        <item x="655"/>
        <item x="851"/>
        <item x="977"/>
        <item x="766"/>
        <item x="457"/>
        <item x="155"/>
        <item x="606"/>
        <item x="64"/>
        <item x="375"/>
        <item x="788"/>
        <item x="825"/>
        <item x="920"/>
        <item x="809"/>
        <item x="555"/>
        <item x="99"/>
        <item x="583"/>
        <item x="600"/>
        <item x="329"/>
        <item x="934"/>
        <item x="204"/>
        <item x="993"/>
        <item x="388"/>
        <item x="931"/>
        <item x="882"/>
        <item x="407"/>
        <item x="860"/>
        <item x="999"/>
        <item x="63"/>
        <item x="718"/>
        <item x="892"/>
        <item x="522"/>
        <item x="216"/>
        <item x="1020"/>
        <item x="743"/>
        <item x="811"/>
        <item x="35"/>
        <item x="517"/>
        <item x="523"/>
        <item x="849"/>
        <item x="904"/>
        <item x="206"/>
        <item x="767"/>
        <item x="553"/>
        <item x="303"/>
        <item x="1026"/>
        <item x="180"/>
        <item x="1042"/>
        <item x="461"/>
        <item x="614"/>
        <item x="1053"/>
        <item x="207"/>
        <item x="486"/>
        <item x="823"/>
        <item x="410"/>
        <item x="387"/>
        <item x="980"/>
        <item x="448"/>
        <item x="675"/>
        <item x="443"/>
        <item x="953"/>
        <item x="255"/>
        <item x="143"/>
        <item x="13"/>
        <item x="299"/>
        <item x="103"/>
        <item x="304"/>
        <item x="640"/>
        <item x="56"/>
        <item x="821"/>
        <item x="5"/>
        <item x="196"/>
        <item x="981"/>
        <item x="526"/>
        <item x="726"/>
        <item x="193"/>
        <item x="678"/>
        <item x="445"/>
        <item x="961"/>
        <item x="225"/>
        <item x="1006"/>
        <item x="777"/>
        <item x="644"/>
        <item x="458"/>
        <item x="208"/>
        <item x="922"/>
        <item x="968"/>
        <item x="863"/>
        <item x="67"/>
        <item x="386"/>
        <item x="320"/>
        <item x="874"/>
        <item x="400"/>
        <item x="95"/>
        <item x="620"/>
        <item x="312"/>
        <item x="656"/>
        <item x="100"/>
        <item x="833"/>
        <item x="886"/>
        <item x="714"/>
        <item x="256"/>
        <item x="167"/>
        <item x="259"/>
        <item x="357"/>
        <item x="137"/>
        <item x="132"/>
        <item x="570"/>
        <item x="548"/>
        <item x="78"/>
        <item x="780"/>
        <item x="735"/>
        <item x="432"/>
        <item x="176"/>
        <item x="662"/>
        <item x="101"/>
        <item x="282"/>
        <item x="625"/>
        <item x="148"/>
        <item x="413"/>
        <item x="136"/>
        <item x="75"/>
        <item x="693"/>
        <item x="378"/>
        <item x="841"/>
        <item x="242"/>
        <item x="580"/>
        <item x="44"/>
        <item x="230"/>
        <item x="868"/>
        <item x="761"/>
        <item x="1024"/>
        <item x="105"/>
        <item x="889"/>
        <item x="29"/>
        <item x="750"/>
        <item x="983"/>
        <item x="305"/>
        <item x="376"/>
        <item x="500"/>
        <item x="577"/>
        <item x="335"/>
        <item x="391"/>
        <item x="861"/>
        <item x="927"/>
        <item x="165"/>
        <item x="134"/>
        <item x="224"/>
        <item x="760"/>
        <item x="286"/>
        <item x="277"/>
        <item x="389"/>
        <item x="170"/>
        <item x="734"/>
        <item x="562"/>
        <item x="627"/>
        <item x="900"/>
        <item x="641"/>
        <item x="914"/>
        <item x="903"/>
        <item x="830"/>
        <item x="724"/>
        <item x="226"/>
        <item x="659"/>
        <item x="782"/>
        <item x="989"/>
        <item x="108"/>
        <item x="643"/>
        <item x="344"/>
        <item x="521"/>
        <item x="504"/>
        <item x="156"/>
        <item x="172"/>
        <item x="915"/>
        <item x="972"/>
        <item x="17"/>
        <item x="494"/>
        <item x="430"/>
        <item x="598"/>
        <item x="112"/>
        <item x="771"/>
        <item x="537"/>
        <item x="916"/>
        <item x="541"/>
        <item x="758"/>
        <item x="528"/>
        <item x="713"/>
        <item x="690"/>
        <item x="560"/>
        <item x="442"/>
        <item x="2"/>
        <item x="774"/>
        <item x="704"/>
        <item x="988"/>
        <item x="856"/>
        <item x="174"/>
        <item x="769"/>
        <item x="40"/>
        <item x="361"/>
        <item x="888"/>
        <item x="480"/>
        <item x="516"/>
        <item x="845"/>
        <item x="77"/>
        <item x="615"/>
        <item x="631"/>
        <item x="867"/>
        <item x="527"/>
        <item x="710"/>
        <item x="990"/>
        <item x="22"/>
        <item x="411"/>
        <item x="596"/>
        <item x="31"/>
        <item x="585"/>
        <item x="127"/>
        <item x="129"/>
        <item x="1013"/>
        <item x="3"/>
        <item x="217"/>
        <item x="846"/>
        <item x="844"/>
        <item x="316"/>
        <item x="197"/>
        <item x="722"/>
        <item x="982"/>
        <item x="111"/>
        <item x="25"/>
        <item x="292"/>
        <item x="428"/>
        <item x="907"/>
        <item x="246"/>
        <item x="325"/>
        <item x="194"/>
        <item x="855"/>
        <item x="697"/>
        <item x="723"/>
        <item x="396"/>
        <item x="757"/>
        <item x="719"/>
        <item x="291"/>
        <item x="275"/>
        <item x="824"/>
        <item x="582"/>
        <item x="505"/>
        <item x="171"/>
        <item x="618"/>
        <item x="118"/>
        <item x="130"/>
        <item x="476"/>
        <item x="1033"/>
        <item x="364"/>
        <item x="699"/>
        <item x="878"/>
        <item x="513"/>
        <item x="195"/>
        <item x="917"/>
        <item x="201"/>
        <item x="1025"/>
        <item x="626"/>
        <item x="763"/>
        <item x="177"/>
        <item x="674"/>
        <item x="340"/>
        <item x="492"/>
        <item x="928"/>
        <item x="333"/>
        <item x="842"/>
        <item x="736"/>
        <item x="496"/>
        <item x="94"/>
        <item x="187"/>
        <item x="616"/>
        <item x="301"/>
        <item x="607"/>
        <item x="350"/>
        <item x="629"/>
        <item x="506"/>
        <item x="406"/>
        <item x="756"/>
        <item x="673"/>
        <item x="123"/>
        <item x="820"/>
        <item x="876"/>
        <item x="262"/>
        <item x="529"/>
        <item x="785"/>
        <item x="648"/>
        <item x="666"/>
        <item x="636"/>
        <item x="853"/>
        <item x="297"/>
        <item x="633"/>
        <item x="877"/>
        <item x="102"/>
        <item x="178"/>
        <item x="392"/>
        <item x="884"/>
        <item x="434"/>
        <item x="96"/>
        <item x="38"/>
        <item x="950"/>
        <item x="276"/>
        <item x="307"/>
        <item x="910"/>
        <item x="787"/>
        <item x="280"/>
        <item x="294"/>
        <item x="564"/>
        <item x="479"/>
        <item x="829"/>
        <item x="1001"/>
        <item x="790"/>
        <item x="447"/>
        <item x="7"/>
        <item x="310"/>
        <item x="737"/>
        <item x="73"/>
        <item x="696"/>
        <item x="923"/>
        <item x="538"/>
        <item x="356"/>
        <item x="645"/>
        <item x="59"/>
        <item x="838"/>
        <item x="89"/>
        <item x="90"/>
        <item x="425"/>
        <item x="237"/>
        <item x="806"/>
        <item x="944"/>
        <item x="454"/>
        <item x="748"/>
        <item x="401"/>
        <item x="815"/>
        <item x="215"/>
        <item x="62"/>
        <item x="530"/>
        <item x="514"/>
        <item x="653"/>
        <item x="482"/>
        <item x="435"/>
        <item x="446"/>
        <item x="76"/>
        <item x="142"/>
        <item x="576"/>
        <item x="807"/>
        <item x="786"/>
        <item x="800"/>
        <item x="431"/>
        <item x="84"/>
        <item x="885"/>
        <item x="959"/>
        <item x="265"/>
        <item x="536"/>
        <item x="952"/>
        <item x="91"/>
        <item x="367"/>
        <item x="235"/>
        <item x="121"/>
        <item x="34"/>
        <item x="632"/>
        <item x="46"/>
        <item x="308"/>
        <item x="563"/>
        <item x="539"/>
        <item x="652"/>
        <item x="439"/>
        <item x="951"/>
        <item x="880"/>
        <item x="383"/>
        <item x="792"/>
        <item x="887"/>
        <item x="147"/>
        <item x="651"/>
        <item x="213"/>
        <item x="354"/>
        <item x="1010"/>
        <item x="945"/>
        <item x="852"/>
        <item x="948"/>
        <item x="873"/>
        <item x="116"/>
        <item x="1028"/>
        <item x="205"/>
        <item x="404"/>
        <item x="481"/>
        <item x="279"/>
        <item x="682"/>
        <item x="508"/>
        <item x="417"/>
        <item x="654"/>
        <item x="552"/>
        <item x="837"/>
        <item x="0"/>
        <item x="901"/>
        <item x="503"/>
        <item x="159"/>
        <item x="859"/>
        <item x="212"/>
        <item x="289"/>
        <item x="266"/>
        <item x="240"/>
        <item x="1043"/>
        <item x="58"/>
        <item x="190"/>
        <item x="593"/>
        <item x="996"/>
        <item x="835"/>
        <item x="826"/>
        <item x="182"/>
        <item x="691"/>
        <item x="890"/>
        <item x="511"/>
        <item x="374"/>
        <item x="267"/>
        <item x="732"/>
        <item x="854"/>
        <item x="997"/>
        <item x="153"/>
        <item x="628"/>
        <item x="288"/>
        <item x="987"/>
        <item x="604"/>
        <item x="561"/>
        <item x="752"/>
        <item x="220"/>
        <item x="20"/>
        <item x="313"/>
        <item x="979"/>
        <item x="42"/>
        <item x="427"/>
        <item x="484"/>
        <item x="254"/>
        <item x="575"/>
        <item x="209"/>
        <item x="740"/>
        <item x="93"/>
        <item x="475"/>
        <item x="211"/>
        <item x="293"/>
        <item x="314"/>
        <item x="941"/>
        <item x="41"/>
        <item x="373"/>
        <item x="507"/>
        <item x="298"/>
        <item x="10"/>
        <item x="384"/>
        <item x="784"/>
        <item x="597"/>
        <item x="133"/>
        <item x="995"/>
        <item x="317"/>
        <item x="817"/>
        <item x="379"/>
        <item x="273"/>
        <item x="906"/>
        <item x="477"/>
        <item x="487"/>
        <item x="717"/>
        <item x="502"/>
        <item x="468"/>
        <item x="566"/>
        <item x="542"/>
        <item x="753"/>
        <item x="946"/>
        <item x="902"/>
        <item x="707"/>
        <item x="326"/>
        <item x="470"/>
        <item x="82"/>
        <item x="592"/>
        <item x="423"/>
        <item x="994"/>
        <item x="54"/>
        <item x="168"/>
        <item x="572"/>
        <item x="345"/>
        <item x="218"/>
        <item x="253"/>
        <item x="321"/>
        <item x="525"/>
        <item x="109"/>
        <item x="263"/>
        <item x="189"/>
        <item x="45"/>
        <item x="472"/>
        <item x="52"/>
        <item x="595"/>
        <item x="278"/>
        <item x="839"/>
        <item x="369"/>
        <item x="609"/>
        <item x="184"/>
        <item x="485"/>
        <item x="725"/>
        <item x="441"/>
        <item x="179"/>
        <item x="144"/>
        <item x="831"/>
        <item x="319"/>
        <item x="571"/>
        <item x="440"/>
        <item x="4"/>
        <item x="703"/>
        <item x="720"/>
        <item x="510"/>
        <item x="471"/>
        <item x="161"/>
        <item x="611"/>
        <item x="66"/>
        <item x="669"/>
        <item x="574"/>
        <item x="296"/>
        <item x="28"/>
        <item x="924"/>
        <item x="117"/>
        <item x="969"/>
        <item x="151"/>
        <item x="219"/>
        <item x="658"/>
        <item x="828"/>
        <item x="126"/>
        <item x="281"/>
        <item x="343"/>
        <item x="221"/>
        <item x="630"/>
        <item x="729"/>
        <item x="150"/>
        <item x="578"/>
        <item x="608"/>
        <item x="260"/>
        <item x="60"/>
        <item x="69"/>
        <item x="80"/>
        <item x="119"/>
        <item x="271"/>
        <item x="469"/>
        <item x="284"/>
        <item x="186"/>
        <item x="827"/>
        <item x="603"/>
        <item x="337"/>
        <item x="287"/>
        <item x="591"/>
        <item x="667"/>
        <item x="610"/>
        <item x="198"/>
        <item x="424"/>
        <item x="55"/>
        <item x="125"/>
        <item x="569"/>
        <item x="295"/>
        <item x="11"/>
        <item x="698"/>
        <item x="191"/>
        <item x="120"/>
        <item x="368"/>
        <item x="547"/>
        <item x="351"/>
        <item x="341"/>
        <item x="546"/>
        <item x="543"/>
        <item x="382"/>
        <item x="909"/>
        <item x="92"/>
        <item x="498"/>
        <item x="362"/>
        <item x="501"/>
        <item x="115"/>
        <item x="261"/>
        <item x="65"/>
        <item x="947"/>
        <item x="520"/>
        <item x="685"/>
        <item x="727"/>
        <item x="612"/>
        <item x="579"/>
        <item x="966"/>
        <item x="497"/>
        <item x="466"/>
        <item x="381"/>
        <item x="679"/>
        <item x="6"/>
        <item x="270"/>
        <item x="768"/>
        <item x="534"/>
        <item x="489"/>
        <item x="683"/>
        <item x="23"/>
        <item x="789"/>
        <item x="524"/>
        <item x="51"/>
        <item x="706"/>
        <item x="802"/>
        <item x="24"/>
        <item x="183"/>
        <item x="939"/>
        <item x="565"/>
        <item x="359"/>
        <item x="327"/>
        <item x="602"/>
        <item x="21"/>
        <item x="33"/>
        <item x="157"/>
        <item x="804"/>
        <item x="107"/>
        <item x="149"/>
        <item x="247"/>
        <item x="549"/>
        <item x="175"/>
        <item x="229"/>
        <item x="181"/>
        <item x="832"/>
        <item x="138"/>
        <item x="535"/>
        <item x="290"/>
        <item x="154"/>
        <item x="474"/>
        <item x="334"/>
        <item x="8"/>
        <item x="533"/>
        <item x="490"/>
        <item x="18"/>
        <item x="160"/>
        <item x="141"/>
        <item x="85"/>
        <item x="551"/>
        <item x="730"/>
        <item x="71"/>
        <item x="274"/>
        <item x="848"/>
        <item x="110"/>
        <item x="532"/>
        <item x="684"/>
        <item x="83"/>
        <item x="491"/>
        <item x="567"/>
        <item x="613"/>
        <item x="19"/>
        <item x="783"/>
        <item x="705"/>
        <item x="819"/>
        <item x="86"/>
        <item x="558"/>
        <item x="1056"/>
        <item t="default"/>
      </items>
    </pivotField>
    <pivotField showAll="0"/>
    <pivotField showAll="0"/>
    <pivotField showAll="0"/>
    <pivotField showAll="0"/>
  </pivotFields>
  <rowFields count="1">
    <field x="8"/>
  </rowFields>
  <rowItems count="2">
    <i>
      <x v="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10" hier="-1"/>
  </pageFields>
  <dataFields count="4">
    <dataField name="Suma z Declared Quantity" fld="22" baseField="8" baseItem="0" numFmtId="166"/>
    <dataField name=" Cont 20'" fld="19" baseField="8" baseItem="2"/>
    <dataField name="Cont 40'" fld="20" baseField="8" baseItem="2"/>
    <dataField name="Cont 40hc " fld="21" baseField="8" baseItem="2"/>
  </dataFields>
  <formats count="1">
    <format dxfId="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D00-000004000000}" name="Tabela przestawna5" cacheId="3" applyNumberFormats="0" applyBorderFormats="0" applyFontFormats="0" applyPatternFormats="0" applyAlignmentFormats="0" applyWidthHeightFormats="1" dataCaption="Wartości" updatedVersion="4" minRefreshableVersion="3" useAutoFormatting="1" itemPrintTitles="1" createdVersion="4" indent="0" compact="0" compactData="0" multipleFieldFilters="0">
  <location ref="O58:Q75" firstHeaderRow="1" firstDataRow="1" firstDataCol="0"/>
  <pivotFields count="32"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multipleItemSelectionAllowed="1" showAll="0" defaultSubtotal="0">
      <items count="6">
        <item h="1" x="2"/>
        <item h="1" x="4"/>
        <item x="0"/>
        <item h="1" x="5"/>
        <item h="1" x="3"/>
        <item h="1" x="1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D00-000003000000}" name="Tabela przestawna4" cacheId="3" applyNumberFormats="0" applyBorderFormats="0" applyFontFormats="0" applyPatternFormats="0" applyAlignmentFormats="0" applyWidthHeightFormats="1" dataCaption="Wartości" updatedVersion="4" minRefreshableVersion="3" useAutoFormatting="1" itemPrintTitles="1" createdVersion="4" indent="0" compact="0" compactData="0" multipleFieldFilters="0">
  <location ref="K56:M73" firstHeaderRow="1" firstDataRow="1" firstDataCol="0"/>
  <pivotFields count="32"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multipleItemSelectionAllowed="1" showAll="0" defaultSubtotal="0">
      <items count="6">
        <item h="1" x="2"/>
        <item h="1" x="4"/>
        <item x="0"/>
        <item h="1" x="5"/>
        <item h="1" x="3"/>
        <item h="1" x="1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D00-000002000000}" name="Tabela przestawna3" cacheId="3" applyNumberFormats="0" applyBorderFormats="0" applyFontFormats="0" applyPatternFormats="0" applyAlignmentFormats="0" applyWidthHeightFormats="1" dataCaption="Wartości" updatedVersion="4" minRefreshableVersion="3" useAutoFormatting="1" itemPrintTitles="1" createdVersion="4" indent="0" outline="1" outlineData="1" multipleFieldFilters="0">
  <location ref="A56:C73" firstHeaderRow="1" firstDataRow="1" firstDataCol="0"/>
  <pivotFields count="32"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>
      <items count="7">
        <item x="2"/>
        <item x="4"/>
        <item x="0"/>
        <item x="5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/>
    <pivotField showAll="0" defaultSubtotal="0"/>
    <pivotField showAll="0" defaultSubtota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E00-000002000000}" name="PivotTable3" cacheId="7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F16:G22" firstHeaderRow="1" firstDataRow="1" firstDataCol="1" rowPageCount="2" colPageCount="1"/>
  <pivotFields count="33"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7">
        <item x="2"/>
        <item x="4"/>
        <item x="0"/>
        <item x="5"/>
        <item x="3"/>
        <item x="1"/>
        <item t="default"/>
      </items>
    </pivotField>
    <pivotField numFmtId="165" showAll="0"/>
    <pivotField showAll="0"/>
    <pivotField showAll="0"/>
    <pivotField showAll="0"/>
    <pivotField showAll="0"/>
    <pivotField showAll="0"/>
    <pivotField numFmtId="165" showAll="0"/>
    <pivotField showAll="0"/>
    <pivotField showAll="0"/>
    <pivotField showAll="0"/>
    <pivotField showAll="0"/>
    <pivotField showAll="0"/>
    <pivotField numFmtId="165" showAll="0"/>
    <pivotField showAll="0"/>
    <pivotField showAll="0"/>
    <pivotField showAll="0" defaultSubtotal="0"/>
    <pivotField showAll="0"/>
    <pivotField numFmtId="165" showAll="0"/>
    <pivotField showAll="0"/>
    <pivotField axis="axisPage" multipleItemSelectionAllowed="1" showAll="0">
      <items count="9">
        <item x="1"/>
        <item h="1" x="2"/>
        <item h="1" x="4"/>
        <item h="1" x="6"/>
        <item h="1" x="0"/>
        <item h="1" x="5"/>
        <item h="1" x="7"/>
        <item h="1" x="3"/>
        <item t="default"/>
      </items>
    </pivotField>
    <pivotField showAll="0" defaultSubtotal="0"/>
    <pivotField showAll="0" defaultSubtotal="0"/>
    <pivotField axis="axisRow" dataField="1" showAll="0" defaultSubtotal="0">
      <items count="9">
        <item x="6"/>
        <item x="5"/>
        <item x="7"/>
        <item x="1"/>
        <item x="0"/>
        <item x="4"/>
        <item x="3"/>
        <item x="2"/>
        <item x="8"/>
      </items>
    </pivotField>
    <pivotField showAll="0" defaultSubtotal="0"/>
  </pivotFields>
  <rowFields count="1">
    <field x="31"/>
  </rowFields>
  <rowItems count="6">
    <i>
      <x v="1"/>
    </i>
    <i>
      <x v="3"/>
    </i>
    <i>
      <x v="4"/>
    </i>
    <i>
      <x v="6"/>
    </i>
    <i>
      <x v="7"/>
    </i>
    <i t="grand">
      <x/>
    </i>
  </rowItems>
  <colItems count="1">
    <i/>
  </colItems>
  <pageFields count="2">
    <pageField fld="28" hier="-1"/>
    <pageField fld="8" item="2" hier="-1"/>
  </pageFields>
  <dataFields count="1">
    <dataField name="Count of PL kontener" fld="3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E00-000001000000}" name="PivotTable2" cacheId="6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I16:J21" firstHeaderRow="1" firstDataRow="1" firstDataCol="1" rowPageCount="2" colPageCount="1"/>
  <pivotFields count="33"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6">
        <item x="1"/>
        <item x="3"/>
        <item x="0"/>
        <item x="4"/>
        <item x="2"/>
        <item t="default"/>
      </items>
    </pivotField>
    <pivotField numFmtId="165" showAll="0"/>
    <pivotField showAll="0"/>
    <pivotField showAll="0"/>
    <pivotField showAll="0"/>
    <pivotField showAll="0"/>
    <pivotField showAll="0"/>
    <pivotField numFmtId="165" showAll="0"/>
    <pivotField showAll="0"/>
    <pivotField showAll="0"/>
    <pivotField showAll="0"/>
    <pivotField showAll="0"/>
    <pivotField showAll="0"/>
    <pivotField numFmtId="165" showAll="0"/>
    <pivotField showAll="0"/>
    <pivotField showAll="0"/>
    <pivotField showAll="0"/>
    <pivotField showAll="0"/>
    <pivotField numFmtId="165" showAll="0"/>
    <pivotField showAll="0"/>
    <pivotField axis="axisPage" multipleItemSelectionAllowed="1" showAll="0">
      <items count="7">
        <item x="1"/>
        <item h="1" x="2"/>
        <item h="1" x="3"/>
        <item h="1" x="5"/>
        <item h="1" x="0"/>
        <item h="1" x="4"/>
        <item t="default"/>
      </items>
    </pivotField>
    <pivotField numFmtId="167" showAll="0" defaultSubtotal="0"/>
    <pivotField numFmtId="167" showAll="0" defaultSubtotal="0"/>
    <pivotField showAll="0" defaultSubtotal="0"/>
    <pivotField axis="axisRow" dataField="1" showAll="0" defaultSubtotal="0">
      <items count="4">
        <item x="2"/>
        <item x="0"/>
        <item x="3"/>
        <item x="1"/>
      </items>
    </pivotField>
  </pivotFields>
  <rowFields count="1">
    <field x="32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2">
    <pageField fld="8" item="2" hier="-1"/>
    <pageField fld="28" hier="-1"/>
  </pageFields>
  <dataFields count="1">
    <dataField name="Count of ZAGR kontener2" fld="3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E00-000003000000}" name="PivotTable4" cacheId="7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B5:C9" firstHeaderRow="1" firstDataRow="1" firstDataCol="1" rowPageCount="2" colPageCount="1"/>
  <pivotFields count="33"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7">
        <item h="1" x="2"/>
        <item h="1" x="4"/>
        <item x="0"/>
        <item h="1" x="5"/>
        <item h="1" x="3"/>
        <item h="1" x="1"/>
        <item t="default"/>
      </items>
    </pivotField>
    <pivotField numFmtId="165" showAll="0"/>
    <pivotField showAll="0"/>
    <pivotField showAll="0"/>
    <pivotField showAll="0"/>
    <pivotField showAll="0"/>
    <pivotField showAll="0"/>
    <pivotField numFmtId="165" showAll="0"/>
    <pivotField showAll="0"/>
    <pivotField showAll="0"/>
    <pivotField showAll="0"/>
    <pivotField showAll="0"/>
    <pivotField showAll="0"/>
    <pivotField numFmtId="165" showAll="0"/>
    <pivotField showAll="0"/>
    <pivotField showAll="0"/>
    <pivotField showAll="0" defaultSubtotal="0"/>
    <pivotField axis="axisRow" dataField="1" showAll="0">
      <items count="6">
        <item x="1"/>
        <item x="2"/>
        <item x="0"/>
        <item h="1" x="4"/>
        <item h="1" x="3"/>
        <item t="default"/>
      </items>
    </pivotField>
    <pivotField numFmtId="165" showAll="0"/>
    <pivotField showAll="0"/>
    <pivotField axis="axisPage" multipleItemSelectionAllowed="1" showAll="0">
      <items count="9">
        <item h="1" x="1"/>
        <item x="2"/>
        <item x="4"/>
        <item x="6"/>
        <item x="0"/>
        <item x="5"/>
        <item h="1" x="7"/>
        <item h="1" x="3"/>
        <item t="default"/>
      </items>
    </pivotField>
    <pivotField numFmtId="167" showAll="0" defaultSubtotal="0"/>
    <pivotField numFmtId="167" showAll="0" defaultSubtotal="0"/>
    <pivotField showAll="0" defaultSubtotal="0"/>
    <pivotField showAll="0" defaultSubtotal="0"/>
  </pivotFields>
  <rowFields count="1">
    <field x="25"/>
  </rowFields>
  <rowItems count="4">
    <i>
      <x/>
    </i>
    <i>
      <x v="1"/>
    </i>
    <i>
      <x v="2"/>
    </i>
    <i t="grand">
      <x/>
    </i>
  </rowItems>
  <colItems count="1">
    <i/>
  </colItems>
  <pageFields count="2">
    <pageField fld="8" hier="-1"/>
    <pageField fld="28" hier="-1"/>
  </pageFields>
  <dataFields count="1">
    <dataField name="Count of Current Container" fld="2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E00-000005000000}" name="PivotTable6" cacheId="6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F5:G10" firstHeaderRow="1" firstDataRow="1" firstDataCol="1" rowPageCount="2" colPageCount="1"/>
  <pivotFields count="33"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6">
        <item x="1"/>
        <item x="3"/>
        <item x="0"/>
        <item x="4"/>
        <item x="2"/>
        <item t="default"/>
      </items>
    </pivotField>
    <pivotField numFmtId="165" showAll="0"/>
    <pivotField showAll="0"/>
    <pivotField showAll="0"/>
    <pivotField showAll="0"/>
    <pivotField showAll="0"/>
    <pivotField showAll="0"/>
    <pivotField numFmtId="165" showAll="0"/>
    <pivotField showAll="0"/>
    <pivotField showAll="0"/>
    <pivotField showAll="0"/>
    <pivotField showAll="0"/>
    <pivotField showAll="0"/>
    <pivotField numFmtId="165" showAll="0"/>
    <pivotField showAll="0"/>
    <pivotField showAll="0"/>
    <pivotField showAll="0"/>
    <pivotField showAll="0"/>
    <pivotField numFmtId="165" showAll="0"/>
    <pivotField showAll="0"/>
    <pivotField axis="axisPage" multipleItemSelectionAllowed="1" showAll="0">
      <items count="7">
        <item h="1" x="1"/>
        <item x="2"/>
        <item x="3"/>
        <item x="5"/>
        <item x="0"/>
        <item x="4"/>
        <item t="default"/>
      </items>
    </pivotField>
    <pivotField numFmtId="167" showAll="0" defaultSubtotal="0"/>
    <pivotField numFmtId="167" showAll="0" defaultSubtotal="0"/>
    <pivotField axis="axisRow" dataField="1" showAll="0" defaultSubtotal="0">
      <items count="4">
        <item x="2"/>
        <item x="0"/>
        <item x="3"/>
        <item x="1"/>
      </items>
    </pivotField>
    <pivotField showAll="0" defaultSubtotal="0"/>
  </pivotFields>
  <rowFields count="1">
    <field x="31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2">
    <pageField fld="28" hier="-1"/>
    <pageField fld="8" item="2" hier="-1"/>
  </pageFields>
  <dataFields count="1">
    <dataField name="Count of PL kontener" fld="3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E00-000004000000}" name="PivotTable5" cacheId="6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I5:J10" firstHeaderRow="1" firstDataRow="1" firstDataCol="1" rowPageCount="2" colPageCount="1"/>
  <pivotFields count="33"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6">
        <item x="1"/>
        <item x="3"/>
        <item x="0"/>
        <item x="4"/>
        <item x="2"/>
        <item t="default"/>
      </items>
    </pivotField>
    <pivotField numFmtId="165" showAll="0"/>
    <pivotField showAll="0"/>
    <pivotField showAll="0"/>
    <pivotField showAll="0"/>
    <pivotField showAll="0"/>
    <pivotField showAll="0"/>
    <pivotField numFmtId="165" showAll="0"/>
    <pivotField showAll="0"/>
    <pivotField showAll="0"/>
    <pivotField showAll="0"/>
    <pivotField showAll="0"/>
    <pivotField showAll="0"/>
    <pivotField numFmtId="165" showAll="0"/>
    <pivotField showAll="0"/>
    <pivotField showAll="0"/>
    <pivotField showAll="0"/>
    <pivotField showAll="0"/>
    <pivotField numFmtId="165" showAll="0"/>
    <pivotField showAll="0"/>
    <pivotField axis="axisPage" multipleItemSelectionAllowed="1" showAll="0">
      <items count="7">
        <item h="1" x="1"/>
        <item x="2"/>
        <item x="3"/>
        <item x="5"/>
        <item x="0"/>
        <item x="4"/>
        <item t="default"/>
      </items>
    </pivotField>
    <pivotField numFmtId="167" showAll="0" defaultSubtotal="0"/>
    <pivotField numFmtId="167" showAll="0" defaultSubtotal="0"/>
    <pivotField showAll="0" defaultSubtotal="0"/>
    <pivotField axis="axisRow" dataField="1" showAll="0" defaultSubtotal="0">
      <items count="4">
        <item x="2"/>
        <item x="0"/>
        <item x="3"/>
        <item x="1"/>
      </items>
    </pivotField>
  </pivotFields>
  <rowFields count="1">
    <field x="32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2">
    <pageField fld="8" item="2" hier="-1"/>
    <pageField fld="28" hier="-1"/>
  </pageFields>
  <dataFields count="1">
    <dataField name="Count of ZAGR kontener2" fld="3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E00-000000000000}" name="PivotTable1" cacheId="7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B16:C20" firstHeaderRow="1" firstDataRow="1" firstDataCol="1" rowPageCount="2" colPageCount="1"/>
  <pivotFields count="33"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7">
        <item h="1" x="2"/>
        <item h="1" x="4"/>
        <item x="0"/>
        <item h="1" x="5"/>
        <item h="1" x="3"/>
        <item h="1" x="1"/>
        <item t="default"/>
      </items>
    </pivotField>
    <pivotField numFmtId="165" showAll="0"/>
    <pivotField showAll="0"/>
    <pivotField showAll="0"/>
    <pivotField showAll="0"/>
    <pivotField showAll="0"/>
    <pivotField showAll="0"/>
    <pivotField numFmtId="165" showAll="0"/>
    <pivotField showAll="0"/>
    <pivotField showAll="0"/>
    <pivotField showAll="0"/>
    <pivotField showAll="0"/>
    <pivotField showAll="0"/>
    <pivotField numFmtId="165" showAll="0"/>
    <pivotField showAll="0"/>
    <pivotField showAll="0"/>
    <pivotField showAll="0" defaultSubtotal="0"/>
    <pivotField axis="axisRow" dataField="1" showAll="0">
      <items count="6">
        <item x="1"/>
        <item x="2"/>
        <item x="0"/>
        <item h="1" x="4"/>
        <item h="1" x="3"/>
        <item t="default"/>
      </items>
    </pivotField>
    <pivotField numFmtId="165" showAll="0"/>
    <pivotField showAll="0"/>
    <pivotField axis="axisPage" multipleItemSelectionAllowed="1" showAll="0">
      <items count="9">
        <item x="1"/>
        <item h="1" x="2"/>
        <item h="1" x="4"/>
        <item h="1" x="6"/>
        <item h="1" x="0"/>
        <item h="1" x="5"/>
        <item h="1" x="7"/>
        <item h="1" x="3"/>
        <item t="default"/>
      </items>
    </pivotField>
    <pivotField numFmtId="167" showAll="0" defaultSubtotal="0"/>
    <pivotField numFmtId="167" showAll="0" defaultSubtotal="0"/>
    <pivotField showAll="0" defaultSubtotal="0"/>
    <pivotField showAll="0" defaultSubtotal="0"/>
  </pivotFields>
  <rowFields count="1">
    <field x="25"/>
  </rowFields>
  <rowItems count="4">
    <i>
      <x/>
    </i>
    <i>
      <x v="1"/>
    </i>
    <i>
      <x v="2"/>
    </i>
    <i t="grand">
      <x/>
    </i>
  </rowItems>
  <colItems count="1">
    <i/>
  </colItems>
  <pageFields count="2">
    <pageField fld="8" hier="-1"/>
    <pageField fld="28" hier="-1"/>
  </pageFields>
  <dataFields count="1">
    <dataField name="Count of Current Container" fld="2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ragmentator_Transportation_Type" xr10:uid="{00000000-0013-0000-FFFF-FFFF01000000}" sourceName="Transportation Type">
  <pivotTables>
    <pivotTable tabId="2" name="Tabela przestawna1"/>
  </pivotTables>
  <data>
    <tabular pivotCacheId="1">
      <items count="6">
        <i x="2"/>
        <i x="4"/>
        <i x="0" s="1"/>
        <i x="5"/>
        <i x="3"/>
        <i x="1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ragmentator_Transportation_Type1" xr10:uid="{00000000-0013-0000-FFFF-FFFF02000000}" sourceName="Transportation Type">
  <pivotTables>
    <pivotTable tabId="2" name="Tabela przestawna2"/>
  </pivotTables>
  <data>
    <tabular pivotCacheId="2">
      <items count="6">
        <i x="1"/>
        <i x="3"/>
        <i x="0" s="1"/>
        <i x="4"/>
        <i x="2"/>
        <i x="5" nd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ragmentator_FCL__Consolidation" xr10:uid="{00000000-0013-0000-FFFF-FFFF03000000}" sourceName="FCL/ Consolidation">
  <pivotTables>
    <pivotTable tabId="3" name="Tabela przestawna1"/>
  </pivotTables>
  <data>
    <tabular pivotCacheId="3">
      <items count="5">
        <i x="3" s="1"/>
        <i x="2"/>
        <i x="0"/>
        <i x="1"/>
        <i x="4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FCL/ Consolidation" xr10:uid="{00000000-0014-0000-FFFF-FFFF01000000}" cache="Fragmentator_FCL__Consolidation" caption="FCL/ Consolidation" rowHeight="2413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Transportation Type" xr10:uid="{00000000-0014-0000-FFFF-FFFF02000000}" cache="Fragmentator_Transportation_Type" caption="Transportation Type" rowHeight="241300"/>
  <slicer name="Transportation Type 1" xr10:uid="{00000000-0014-0000-FFFF-FFFF03000000}" cache="Fragmentator_Transportation_Type1" caption="Transportation Type" rowHeight="241300"/>
</slicer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2.xml"/><Relationship Id="rId3" Type="http://schemas.openxmlformats.org/officeDocument/2006/relationships/pivotTable" Target="../pivotTables/pivotTable7.xml"/><Relationship Id="rId7" Type="http://schemas.openxmlformats.org/officeDocument/2006/relationships/printerSettings" Target="../printerSettings/printerSettings3.bin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6" Type="http://schemas.openxmlformats.org/officeDocument/2006/relationships/pivotTable" Target="../pivotTables/pivotTable10.xml"/><Relationship Id="rId5" Type="http://schemas.openxmlformats.org/officeDocument/2006/relationships/pivotTable" Target="../pivotTables/pivotTable9.xml"/><Relationship Id="rId4" Type="http://schemas.openxmlformats.org/officeDocument/2006/relationships/pivotTable" Target="../pivotTables/pivotTable8.xml"/><Relationship Id="rId9" Type="http://schemas.microsoft.com/office/2007/relationships/slicer" Target="../slicers/slicer2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3.xml"/><Relationship Id="rId2" Type="http://schemas.openxmlformats.org/officeDocument/2006/relationships/pivotTable" Target="../pivotTables/pivotTable12.xml"/><Relationship Id="rId1" Type="http://schemas.openxmlformats.org/officeDocument/2006/relationships/pivotTable" Target="../pivotTables/pivotTable11.xml"/><Relationship Id="rId6" Type="http://schemas.openxmlformats.org/officeDocument/2006/relationships/pivotTable" Target="../pivotTables/pivotTable16.xml"/><Relationship Id="rId5" Type="http://schemas.openxmlformats.org/officeDocument/2006/relationships/pivotTable" Target="../pivotTables/pivotTable15.xml"/><Relationship Id="rId4" Type="http://schemas.openxmlformats.org/officeDocument/2006/relationships/pivotTable" Target="../pivotTables/pivot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7"/>
  <dimension ref="A1:AK1077"/>
  <sheetViews>
    <sheetView showGridLines="0" topLeftCell="V1" workbookViewId="0">
      <pane ySplit="1" topLeftCell="A2" activePane="bottomLeft" state="frozen"/>
      <selection pane="bottomLeft" activeCell="AG2" sqref="AG2"/>
    </sheetView>
  </sheetViews>
  <sheetFormatPr defaultRowHeight="14.25" x14ac:dyDescent="0.45"/>
  <cols>
    <col min="1" max="1" width="12.73046875" customWidth="1"/>
    <col min="2" max="2" width="13.73046875" customWidth="1"/>
    <col min="3" max="3" width="14.265625" customWidth="1"/>
    <col min="4" max="4" width="15.46484375" customWidth="1"/>
    <col min="5" max="5" width="10.53125" customWidth="1"/>
    <col min="6" max="6" width="12.265625" customWidth="1"/>
    <col min="7" max="7" width="16" customWidth="1"/>
    <col min="8" max="8" width="11.46484375" customWidth="1"/>
    <col min="9" max="9" width="7" customWidth="1"/>
    <col min="10" max="10" width="8.46484375" customWidth="1"/>
    <col min="11" max="11" width="30.265625" style="11" customWidth="1"/>
    <col min="12" max="12" width="10" customWidth="1"/>
    <col min="13" max="13" width="11" customWidth="1"/>
    <col min="14" max="14" width="4.53125" customWidth="1"/>
    <col min="15" max="15" width="14.46484375" customWidth="1"/>
    <col min="16" max="16" width="6.265625" customWidth="1"/>
    <col min="17" max="17" width="7.19921875" customWidth="1"/>
    <col min="18" max="21" width="23.265625" customWidth="1"/>
    <col min="22" max="22" width="6.265625" customWidth="1"/>
    <col min="23" max="23" width="8.265625" customWidth="1"/>
    <col min="24" max="24" width="6.796875" customWidth="1"/>
    <col min="25" max="26" width="8.46484375" customWidth="1"/>
    <col min="27" max="27" width="9.796875" customWidth="1"/>
    <col min="28" max="28" width="10.73046875" customWidth="1"/>
    <col min="29" max="29" width="20.53125" customWidth="1"/>
    <col min="32" max="33" width="8.73046875" style="50"/>
  </cols>
  <sheetData>
    <row r="1" spans="1:37" s="11" customFormat="1" ht="58.5" x14ac:dyDescent="0.45">
      <c r="A1" s="1" t="s">
        <v>0</v>
      </c>
      <c r="B1" s="1" t="s">
        <v>1</v>
      </c>
      <c r="C1" s="1" t="s">
        <v>2</v>
      </c>
      <c r="D1" s="2" t="s">
        <v>22</v>
      </c>
      <c r="E1" s="1" t="s">
        <v>2110</v>
      </c>
      <c r="F1" s="12" t="s">
        <v>2111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2162</v>
      </c>
      <c r="T1" s="1" t="s">
        <v>2172</v>
      </c>
      <c r="U1" s="1" t="s">
        <v>31</v>
      </c>
      <c r="V1" s="1" t="s">
        <v>15</v>
      </c>
      <c r="W1" s="1" t="s">
        <v>16</v>
      </c>
      <c r="X1" s="1" t="s">
        <v>18</v>
      </c>
      <c r="Y1" s="1" t="s">
        <v>2201</v>
      </c>
      <c r="Z1" s="134" t="s">
        <v>2200</v>
      </c>
      <c r="AA1" s="134" t="s">
        <v>19</v>
      </c>
      <c r="AB1" s="1" t="s">
        <v>20</v>
      </c>
      <c r="AC1" s="34" t="s">
        <v>21</v>
      </c>
      <c r="AD1" s="34" t="s">
        <v>2209</v>
      </c>
      <c r="AE1" s="34" t="s">
        <v>2210</v>
      </c>
      <c r="AF1" s="49" t="s">
        <v>2207</v>
      </c>
      <c r="AG1" s="49" t="s">
        <v>2208</v>
      </c>
      <c r="AH1" s="23" t="s">
        <v>2118</v>
      </c>
      <c r="AI1" s="23" t="s">
        <v>2119</v>
      </c>
      <c r="AJ1" s="23" t="s">
        <v>2120</v>
      </c>
      <c r="AK1" s="23" t="s">
        <v>2121</v>
      </c>
    </row>
    <row r="2" spans="1:37" x14ac:dyDescent="0.45">
      <c r="A2" s="129" t="s">
        <v>36</v>
      </c>
      <c r="B2" s="129" t="s">
        <v>37</v>
      </c>
      <c r="C2" s="129" t="s">
        <v>38</v>
      </c>
      <c r="D2" s="5" t="s">
        <v>38</v>
      </c>
      <c r="E2" s="129">
        <f>B2-A2</f>
        <v>32</v>
      </c>
      <c r="F2" s="129">
        <f>C2-A2</f>
        <v>39</v>
      </c>
      <c r="G2" s="129" t="s">
        <v>39</v>
      </c>
      <c r="H2" s="129" t="s">
        <v>30</v>
      </c>
      <c r="I2" s="129" t="s">
        <v>31</v>
      </c>
      <c r="J2" s="3">
        <v>0</v>
      </c>
      <c r="K2" s="129" t="s">
        <v>40</v>
      </c>
      <c r="L2" s="129" t="s">
        <v>41</v>
      </c>
      <c r="M2" s="129" t="s">
        <v>42</v>
      </c>
      <c r="N2" s="129" t="s">
        <v>26</v>
      </c>
      <c r="O2" s="129" t="s">
        <v>43</v>
      </c>
      <c r="P2" s="3">
        <v>54</v>
      </c>
      <c r="Q2" s="129" t="s">
        <v>27</v>
      </c>
      <c r="R2" s="129" t="s">
        <v>44</v>
      </c>
      <c r="S2" s="129" t="s">
        <v>2163</v>
      </c>
      <c r="T2" s="129"/>
      <c r="U2" s="129">
        <v>1</v>
      </c>
      <c r="V2" s="3">
        <v>1674</v>
      </c>
      <c r="W2" s="30">
        <v>0</v>
      </c>
      <c r="X2" s="30">
        <v>0</v>
      </c>
      <c r="Y2" s="30">
        <v>1</v>
      </c>
      <c r="Z2" s="138" t="str">
        <f>IF(W2=1,20,IF(X2=1,40,"40 HC"))</f>
        <v>40 HC</v>
      </c>
      <c r="AA2" s="135">
        <v>26243</v>
      </c>
      <c r="AB2" s="39">
        <v>60.02</v>
      </c>
      <c r="AC2" s="34" t="s">
        <v>34</v>
      </c>
      <c r="AD2" s="34">
        <f>0.7*AB2</f>
        <v>42</v>
      </c>
      <c r="AE2" s="34">
        <f>0.3*AB2</f>
        <v>18</v>
      </c>
      <c r="AF2" s="49" t="str">
        <f>IF(AD2&lt;=14,"LCL",IF(AD2&lt;=28,"20",IF(AD2&lt;=55,"40",IF(AD2&lt;=65,"40HC",IF(AD2&lt;=83,"45",IF(AD2&gt;83,"???ilość kont"))))))</f>
        <v>40</v>
      </c>
      <c r="AG2" s="49" t="str">
        <f t="shared" ref="AG2:AG20" si="0">IF(AE2&lt;=14,"LCL",IF(AE2&lt;=28,"20",IF(AE2&lt;=55,"40",IF(AE2&lt;=65,"40HC",IF(AE2&lt;=83,"45",IF(AE2&gt;83,"???ilość kont"))))))</f>
        <v>20</v>
      </c>
      <c r="AH2" s="24">
        <v>45</v>
      </c>
      <c r="AI2" s="25">
        <v>86</v>
      </c>
      <c r="AJ2" s="25">
        <v>83</v>
      </c>
      <c r="AK2" s="25">
        <v>22000</v>
      </c>
    </row>
    <row r="3" spans="1:37" x14ac:dyDescent="0.45">
      <c r="A3" s="129" t="s">
        <v>45</v>
      </c>
      <c r="B3" s="129" t="s">
        <v>46</v>
      </c>
      <c r="C3" s="129" t="s">
        <v>47</v>
      </c>
      <c r="D3" s="5" t="s">
        <v>47</v>
      </c>
      <c r="E3" s="129">
        <f t="shared" ref="E3:E66" si="1">B3-A3</f>
        <v>34</v>
      </c>
      <c r="F3" s="129">
        <f t="shared" ref="F3:F66" si="2">C3-A3</f>
        <v>40</v>
      </c>
      <c r="G3" s="129" t="s">
        <v>48</v>
      </c>
      <c r="H3" s="129" t="s">
        <v>30</v>
      </c>
      <c r="I3" s="129" t="s">
        <v>31</v>
      </c>
      <c r="J3" s="3">
        <v>0</v>
      </c>
      <c r="K3" s="129" t="s">
        <v>49</v>
      </c>
      <c r="L3" s="129" t="s">
        <v>41</v>
      </c>
      <c r="M3" s="129" t="s">
        <v>42</v>
      </c>
      <c r="N3" s="129" t="s">
        <v>26</v>
      </c>
      <c r="O3" s="129" t="s">
        <v>50</v>
      </c>
      <c r="P3" s="3">
        <v>51</v>
      </c>
      <c r="Q3" s="129" t="s">
        <v>27</v>
      </c>
      <c r="R3" s="129" t="s">
        <v>51</v>
      </c>
      <c r="S3" s="129" t="s">
        <v>2163</v>
      </c>
      <c r="T3" s="129"/>
      <c r="U3" s="129">
        <v>1</v>
      </c>
      <c r="V3" s="3">
        <v>427</v>
      </c>
      <c r="W3" s="30">
        <v>1</v>
      </c>
      <c r="X3" s="30">
        <v>0</v>
      </c>
      <c r="Y3" s="30">
        <v>0</v>
      </c>
      <c r="Z3" s="138">
        <f>IF(W3=1,20,IF(X3=1,40,"40 HC"))</f>
        <v>20</v>
      </c>
      <c r="AA3" s="135">
        <v>6222</v>
      </c>
      <c r="AB3" s="39">
        <v>23.78</v>
      </c>
      <c r="AC3" s="34" t="s">
        <v>34</v>
      </c>
      <c r="AD3" s="34">
        <f t="shared" ref="AD3:AD63" si="3">0.7*AB3</f>
        <v>17</v>
      </c>
      <c r="AE3" s="34">
        <f t="shared" ref="AE3:AE63" si="4">0.3*AB3</f>
        <v>7</v>
      </c>
      <c r="AF3" s="49" t="str">
        <f t="shared" ref="AF3:AF19" si="5">IF(AD3&lt;=14,"LCL",IF(AD3&lt;=28,"20",IF(AD3&lt;=55,"40",IF(AD3&lt;=65,"40HC",IF(AD3&lt;=83,"45",IF(AD3&gt;83,"???ilość kont"))))))</f>
        <v>20</v>
      </c>
      <c r="AG3" s="49" t="str">
        <f t="shared" si="0"/>
        <v>LCL</v>
      </c>
      <c r="AH3" s="24" t="s">
        <v>2122</v>
      </c>
      <c r="AI3" s="25">
        <v>68</v>
      </c>
      <c r="AJ3" s="25">
        <v>65</v>
      </c>
      <c r="AK3" s="25">
        <v>21500</v>
      </c>
    </row>
    <row r="4" spans="1:37" ht="19.5" x14ac:dyDescent="0.45">
      <c r="A4" s="129" t="s">
        <v>52</v>
      </c>
      <c r="B4" s="129" t="s">
        <v>46</v>
      </c>
      <c r="C4" s="129" t="s">
        <v>47</v>
      </c>
      <c r="D4" s="5" t="s">
        <v>47</v>
      </c>
      <c r="E4" s="129">
        <f t="shared" si="1"/>
        <v>32</v>
      </c>
      <c r="F4" s="129">
        <f t="shared" si="2"/>
        <v>38</v>
      </c>
      <c r="G4" s="129" t="s">
        <v>39</v>
      </c>
      <c r="H4" s="129" t="s">
        <v>30</v>
      </c>
      <c r="I4" s="129" t="s">
        <v>31</v>
      </c>
      <c r="J4" s="3">
        <v>0</v>
      </c>
      <c r="K4" s="129" t="s">
        <v>53</v>
      </c>
      <c r="L4" s="129" t="s">
        <v>41</v>
      </c>
      <c r="M4" s="129" t="s">
        <v>42</v>
      </c>
      <c r="N4" s="129" t="s">
        <v>26</v>
      </c>
      <c r="O4" s="129" t="s">
        <v>54</v>
      </c>
      <c r="P4" s="3">
        <v>54</v>
      </c>
      <c r="Q4" s="129" t="s">
        <v>27</v>
      </c>
      <c r="R4" s="129" t="s">
        <v>44</v>
      </c>
      <c r="S4" s="129" t="s">
        <v>2163</v>
      </c>
      <c r="T4" s="129"/>
      <c r="U4" s="129">
        <v>1</v>
      </c>
      <c r="V4" s="3">
        <v>1009</v>
      </c>
      <c r="W4" s="30">
        <v>0</v>
      </c>
      <c r="X4" s="30">
        <v>1</v>
      </c>
      <c r="Y4" s="30">
        <v>0</v>
      </c>
      <c r="Z4" s="138">
        <f t="shared" ref="Z4:Z67" si="6">IF(W4=1,20,IF(X4=1,40,"40 HC"))</f>
        <v>40</v>
      </c>
      <c r="AA4" s="135">
        <v>15109</v>
      </c>
      <c r="AB4" s="6">
        <v>40.83</v>
      </c>
      <c r="AC4" s="34" t="s">
        <v>34</v>
      </c>
      <c r="AD4" s="34">
        <f t="shared" si="3"/>
        <v>29</v>
      </c>
      <c r="AE4" s="34">
        <f t="shared" si="4"/>
        <v>12</v>
      </c>
      <c r="AF4" s="49" t="str">
        <f t="shared" si="5"/>
        <v>40</v>
      </c>
      <c r="AG4" s="49" t="str">
        <f t="shared" si="0"/>
        <v>LCL</v>
      </c>
      <c r="AH4" s="24" t="s">
        <v>2123</v>
      </c>
      <c r="AI4" s="25">
        <v>58</v>
      </c>
      <c r="AJ4" s="25">
        <v>55</v>
      </c>
      <c r="AK4" s="25">
        <v>21500</v>
      </c>
    </row>
    <row r="5" spans="1:37" x14ac:dyDescent="0.45">
      <c r="A5" s="129" t="s">
        <v>52</v>
      </c>
      <c r="B5" s="129" t="s">
        <v>55</v>
      </c>
      <c r="C5" s="129" t="s">
        <v>56</v>
      </c>
      <c r="D5" s="5" t="s">
        <v>56</v>
      </c>
      <c r="E5" s="129">
        <f t="shared" si="1"/>
        <v>43</v>
      </c>
      <c r="F5" s="129">
        <f t="shared" si="2"/>
        <v>51</v>
      </c>
      <c r="G5" s="129" t="s">
        <v>29</v>
      </c>
      <c r="H5" s="129" t="s">
        <v>30</v>
      </c>
      <c r="I5" s="129" t="s">
        <v>31</v>
      </c>
      <c r="J5" s="3">
        <v>1</v>
      </c>
      <c r="K5" s="26" t="s">
        <v>2125</v>
      </c>
      <c r="L5" s="129" t="s">
        <v>41</v>
      </c>
      <c r="M5" s="129" t="s">
        <v>42</v>
      </c>
      <c r="N5" s="129" t="s">
        <v>26</v>
      </c>
      <c r="O5" s="129" t="s">
        <v>57</v>
      </c>
      <c r="P5" s="3">
        <v>54</v>
      </c>
      <c r="Q5" s="129" t="s">
        <v>27</v>
      </c>
      <c r="R5" s="129" t="s">
        <v>58</v>
      </c>
      <c r="S5" s="129" t="s">
        <v>2125</v>
      </c>
      <c r="T5" s="129"/>
      <c r="U5" s="129">
        <v>1</v>
      </c>
      <c r="V5" s="3">
        <v>888</v>
      </c>
      <c r="W5" s="30">
        <v>0</v>
      </c>
      <c r="X5" s="30">
        <v>0</v>
      </c>
      <c r="Y5" s="30">
        <v>0</v>
      </c>
      <c r="Z5" s="138" t="str">
        <f t="shared" si="6"/>
        <v>40 HC</v>
      </c>
      <c r="AA5" s="135">
        <v>16499</v>
      </c>
      <c r="AB5" s="6">
        <v>12.22</v>
      </c>
      <c r="AC5" s="34" t="s">
        <v>34</v>
      </c>
      <c r="AD5" s="34">
        <f t="shared" si="3"/>
        <v>9</v>
      </c>
      <c r="AE5" s="34">
        <f t="shared" si="4"/>
        <v>4</v>
      </c>
      <c r="AF5" s="49" t="str">
        <f t="shared" si="5"/>
        <v>LCL</v>
      </c>
      <c r="AG5" s="49" t="str">
        <f t="shared" si="0"/>
        <v>LCL</v>
      </c>
      <c r="AH5" s="24" t="s">
        <v>2124</v>
      </c>
      <c r="AI5" s="25">
        <v>28</v>
      </c>
      <c r="AJ5" s="25">
        <v>25</v>
      </c>
      <c r="AK5" s="25">
        <v>23000</v>
      </c>
    </row>
    <row r="6" spans="1:37" x14ac:dyDescent="0.45">
      <c r="A6" s="129" t="s">
        <v>59</v>
      </c>
      <c r="B6" s="129" t="s">
        <v>46</v>
      </c>
      <c r="C6" s="129" t="s">
        <v>60</v>
      </c>
      <c r="D6" s="5" t="s">
        <v>60</v>
      </c>
      <c r="E6" s="129">
        <f t="shared" si="1"/>
        <v>31</v>
      </c>
      <c r="F6" s="129">
        <f t="shared" si="2"/>
        <v>38</v>
      </c>
      <c r="G6" s="129" t="s">
        <v>61</v>
      </c>
      <c r="H6" s="129" t="s">
        <v>30</v>
      </c>
      <c r="I6" s="129" t="s">
        <v>31</v>
      </c>
      <c r="J6" s="3">
        <v>0</v>
      </c>
      <c r="K6" s="129" t="s">
        <v>62</v>
      </c>
      <c r="L6" s="129" t="s">
        <v>41</v>
      </c>
      <c r="M6" s="129" t="s">
        <v>42</v>
      </c>
      <c r="N6" s="129" t="s">
        <v>26</v>
      </c>
      <c r="O6" s="129" t="s">
        <v>63</v>
      </c>
      <c r="P6" s="3">
        <v>54</v>
      </c>
      <c r="Q6" s="129" t="s">
        <v>27</v>
      </c>
      <c r="R6" s="129" t="s">
        <v>2154</v>
      </c>
      <c r="S6" s="129" t="s">
        <v>2163</v>
      </c>
      <c r="T6" s="129"/>
      <c r="U6" s="129">
        <v>1</v>
      </c>
      <c r="V6" s="3">
        <v>2547</v>
      </c>
      <c r="W6" s="30">
        <v>0</v>
      </c>
      <c r="X6" s="30">
        <v>0</v>
      </c>
      <c r="Y6" s="30">
        <v>1</v>
      </c>
      <c r="Z6" s="138" t="str">
        <f t="shared" si="6"/>
        <v>40 HC</v>
      </c>
      <c r="AA6" s="135">
        <v>40933</v>
      </c>
      <c r="AB6" s="6">
        <v>68.010000000000005</v>
      </c>
      <c r="AC6" s="34" t="s">
        <v>64</v>
      </c>
      <c r="AD6" s="34">
        <f t="shared" si="3"/>
        <v>48</v>
      </c>
      <c r="AE6" s="34">
        <f t="shared" si="4"/>
        <v>20</v>
      </c>
      <c r="AF6" s="49" t="str">
        <f t="shared" si="5"/>
        <v>40</v>
      </c>
      <c r="AG6" s="49" t="str">
        <f t="shared" si="0"/>
        <v>20</v>
      </c>
    </row>
    <row r="7" spans="1:37" x14ac:dyDescent="0.45">
      <c r="A7" s="129" t="s">
        <v>59</v>
      </c>
      <c r="B7" s="129" t="s">
        <v>46</v>
      </c>
      <c r="C7" s="129" t="s">
        <v>60</v>
      </c>
      <c r="D7" s="5" t="s">
        <v>60</v>
      </c>
      <c r="E7" s="129">
        <f t="shared" si="1"/>
        <v>31</v>
      </c>
      <c r="F7" s="129">
        <f t="shared" si="2"/>
        <v>38</v>
      </c>
      <c r="G7" s="129" t="s">
        <v>61</v>
      </c>
      <c r="H7" s="129" t="s">
        <v>30</v>
      </c>
      <c r="I7" s="129" t="s">
        <v>31</v>
      </c>
      <c r="J7" s="3">
        <v>1</v>
      </c>
      <c r="K7" s="152" t="s">
        <v>65</v>
      </c>
      <c r="L7" s="129" t="s">
        <v>41</v>
      </c>
      <c r="M7" s="129" t="s">
        <v>42</v>
      </c>
      <c r="N7" s="129" t="s">
        <v>26</v>
      </c>
      <c r="O7" s="129" t="s">
        <v>66</v>
      </c>
      <c r="P7" s="3">
        <v>54</v>
      </c>
      <c r="Q7" s="129" t="s">
        <v>27</v>
      </c>
      <c r="R7" s="129" t="s">
        <v>2153</v>
      </c>
      <c r="S7" s="129" t="s">
        <v>2164</v>
      </c>
      <c r="T7" s="129"/>
      <c r="U7" s="129">
        <v>1</v>
      </c>
      <c r="V7" s="3">
        <v>848</v>
      </c>
      <c r="W7" s="154">
        <v>0</v>
      </c>
      <c r="X7" s="154">
        <v>0</v>
      </c>
      <c r="Y7" s="154">
        <v>1</v>
      </c>
      <c r="Z7" s="138" t="str">
        <f t="shared" si="6"/>
        <v>40 HC</v>
      </c>
      <c r="AA7" s="135">
        <v>11811</v>
      </c>
      <c r="AB7" s="6">
        <v>32.590000000000003</v>
      </c>
      <c r="AC7" s="34" t="s">
        <v>64</v>
      </c>
      <c r="AD7" s="34">
        <f t="shared" si="3"/>
        <v>23</v>
      </c>
      <c r="AE7" s="34">
        <f t="shared" si="4"/>
        <v>10</v>
      </c>
      <c r="AF7" s="49" t="str">
        <f t="shared" si="5"/>
        <v>20</v>
      </c>
      <c r="AG7" s="49" t="str">
        <f t="shared" si="0"/>
        <v>LCL</v>
      </c>
      <c r="AH7" s="93" t="s">
        <v>2193</v>
      </c>
      <c r="AI7" s="93" t="s">
        <v>2194</v>
      </c>
      <c r="AJ7" s="93" t="s">
        <v>2195</v>
      </c>
    </row>
    <row r="8" spans="1:37" x14ac:dyDescent="0.45">
      <c r="A8" s="129" t="s">
        <v>59</v>
      </c>
      <c r="B8" s="129" t="s">
        <v>46</v>
      </c>
      <c r="C8" s="129" t="s">
        <v>60</v>
      </c>
      <c r="D8" s="5" t="s">
        <v>60</v>
      </c>
      <c r="E8" s="129">
        <f t="shared" si="1"/>
        <v>31</v>
      </c>
      <c r="F8" s="129">
        <f t="shared" si="2"/>
        <v>38</v>
      </c>
      <c r="G8" s="129" t="s">
        <v>61</v>
      </c>
      <c r="H8" s="129" t="s">
        <v>30</v>
      </c>
      <c r="I8" s="129" t="s">
        <v>31</v>
      </c>
      <c r="J8" s="3">
        <v>1</v>
      </c>
      <c r="K8" s="162"/>
      <c r="L8" s="129" t="s">
        <v>41</v>
      </c>
      <c r="M8" s="129" t="s">
        <v>42</v>
      </c>
      <c r="N8" s="129" t="s">
        <v>26</v>
      </c>
      <c r="O8" s="129" t="s">
        <v>67</v>
      </c>
      <c r="P8" s="3">
        <v>54</v>
      </c>
      <c r="Q8" s="129" t="s">
        <v>27</v>
      </c>
      <c r="R8" s="129" t="s">
        <v>2158</v>
      </c>
      <c r="S8" s="129" t="s">
        <v>2164</v>
      </c>
      <c r="T8" s="129"/>
      <c r="U8" s="129">
        <v>1</v>
      </c>
      <c r="V8" s="3">
        <v>3073</v>
      </c>
      <c r="W8" s="155"/>
      <c r="X8" s="155"/>
      <c r="Y8" s="155"/>
      <c r="Z8" s="138" t="str">
        <f t="shared" si="6"/>
        <v>40 HC</v>
      </c>
      <c r="AA8" s="135">
        <v>59633</v>
      </c>
      <c r="AB8" s="6">
        <v>33.36</v>
      </c>
      <c r="AC8" s="34" t="s">
        <v>64</v>
      </c>
      <c r="AD8" s="34">
        <f t="shared" si="3"/>
        <v>23</v>
      </c>
      <c r="AE8" s="34">
        <f t="shared" si="4"/>
        <v>10</v>
      </c>
      <c r="AF8" s="49" t="str">
        <f t="shared" si="5"/>
        <v>20</v>
      </c>
      <c r="AG8" s="49" t="str">
        <f t="shared" si="0"/>
        <v>LCL</v>
      </c>
      <c r="AH8" s="128">
        <v>0</v>
      </c>
      <c r="AI8" s="128">
        <v>14</v>
      </c>
      <c r="AJ8" s="125" t="s">
        <v>2125</v>
      </c>
    </row>
    <row r="9" spans="1:37" s="41" customFormat="1" x14ac:dyDescent="0.45">
      <c r="A9" s="36" t="s">
        <v>59</v>
      </c>
      <c r="B9" s="36" t="s">
        <v>46</v>
      </c>
      <c r="C9" s="36" t="s">
        <v>60</v>
      </c>
      <c r="D9" s="37" t="s">
        <v>60</v>
      </c>
      <c r="E9" s="36">
        <f t="shared" si="1"/>
        <v>31</v>
      </c>
      <c r="F9" s="36">
        <f t="shared" si="2"/>
        <v>38</v>
      </c>
      <c r="G9" s="36" t="s">
        <v>61</v>
      </c>
      <c r="H9" s="36" t="s">
        <v>30</v>
      </c>
      <c r="I9" s="36" t="s">
        <v>31</v>
      </c>
      <c r="J9" s="38">
        <v>1</v>
      </c>
      <c r="K9" s="163" t="s">
        <v>68</v>
      </c>
      <c r="L9" s="36" t="s">
        <v>41</v>
      </c>
      <c r="M9" s="36" t="s">
        <v>42</v>
      </c>
      <c r="N9" s="36" t="s">
        <v>26</v>
      </c>
      <c r="O9" s="36" t="s">
        <v>69</v>
      </c>
      <c r="P9" s="38">
        <v>54</v>
      </c>
      <c r="Q9" s="36" t="s">
        <v>27</v>
      </c>
      <c r="R9" s="129" t="s">
        <v>2154</v>
      </c>
      <c r="S9" s="129" t="s">
        <v>2164</v>
      </c>
      <c r="T9" s="129"/>
      <c r="U9" s="129">
        <v>1</v>
      </c>
      <c r="V9" s="38">
        <v>1440</v>
      </c>
      <c r="W9" s="165">
        <v>0</v>
      </c>
      <c r="X9" s="165">
        <v>0</v>
      </c>
      <c r="Y9" s="165">
        <v>1</v>
      </c>
      <c r="Z9" s="138" t="str">
        <f t="shared" si="6"/>
        <v>40 HC</v>
      </c>
      <c r="AA9" s="136">
        <v>20850</v>
      </c>
      <c r="AB9" s="39">
        <v>27.15</v>
      </c>
      <c r="AC9" s="40" t="s">
        <v>64</v>
      </c>
      <c r="AD9" s="34">
        <f t="shared" si="3"/>
        <v>19</v>
      </c>
      <c r="AE9" s="34">
        <f t="shared" si="4"/>
        <v>8</v>
      </c>
      <c r="AF9" s="49" t="str">
        <f t="shared" si="5"/>
        <v>20</v>
      </c>
      <c r="AG9" s="49" t="str">
        <f t="shared" si="0"/>
        <v>LCL</v>
      </c>
      <c r="AH9" s="123">
        <f>AI8+0.01</f>
        <v>14</v>
      </c>
      <c r="AI9" s="123">
        <v>28</v>
      </c>
      <c r="AJ9" s="126">
        <v>20</v>
      </c>
    </row>
    <row r="10" spans="1:37" s="41" customFormat="1" x14ac:dyDescent="0.45">
      <c r="A10" s="36" t="s">
        <v>59</v>
      </c>
      <c r="B10" s="36" t="s">
        <v>46</v>
      </c>
      <c r="C10" s="36" t="s">
        <v>60</v>
      </c>
      <c r="D10" s="37" t="s">
        <v>60</v>
      </c>
      <c r="E10" s="36">
        <f t="shared" si="1"/>
        <v>31</v>
      </c>
      <c r="F10" s="36">
        <f t="shared" si="2"/>
        <v>38</v>
      </c>
      <c r="G10" s="36" t="s">
        <v>61</v>
      </c>
      <c r="H10" s="36" t="s">
        <v>30</v>
      </c>
      <c r="I10" s="36" t="s">
        <v>31</v>
      </c>
      <c r="J10" s="38">
        <v>1</v>
      </c>
      <c r="K10" s="164"/>
      <c r="L10" s="36" t="s">
        <v>41</v>
      </c>
      <c r="M10" s="36" t="s">
        <v>42</v>
      </c>
      <c r="N10" s="36" t="s">
        <v>26</v>
      </c>
      <c r="O10" s="36" t="s">
        <v>70</v>
      </c>
      <c r="P10" s="38">
        <v>54</v>
      </c>
      <c r="Q10" s="36" t="s">
        <v>27</v>
      </c>
      <c r="R10" s="129" t="s">
        <v>2158</v>
      </c>
      <c r="S10" s="129" t="s">
        <v>2164</v>
      </c>
      <c r="T10" s="129"/>
      <c r="U10" s="129">
        <v>1</v>
      </c>
      <c r="V10" s="38">
        <v>3453</v>
      </c>
      <c r="W10" s="166"/>
      <c r="X10" s="166"/>
      <c r="Y10" s="166"/>
      <c r="Z10" s="138" t="str">
        <f t="shared" si="6"/>
        <v>40 HC</v>
      </c>
      <c r="AA10" s="136">
        <v>77736</v>
      </c>
      <c r="AB10" s="39">
        <v>46.7</v>
      </c>
      <c r="AC10" s="40" t="s">
        <v>64</v>
      </c>
      <c r="AD10" s="34">
        <f t="shared" si="3"/>
        <v>33</v>
      </c>
      <c r="AE10" s="34">
        <f t="shared" si="4"/>
        <v>14</v>
      </c>
      <c r="AF10" s="49" t="str">
        <f t="shared" si="5"/>
        <v>40</v>
      </c>
      <c r="AG10" s="49" t="str">
        <f t="shared" si="0"/>
        <v>LCL</v>
      </c>
      <c r="AH10" s="123">
        <f>AI9+0.01</f>
        <v>28</v>
      </c>
      <c r="AI10" s="123">
        <v>55</v>
      </c>
      <c r="AJ10" s="126">
        <v>40</v>
      </c>
    </row>
    <row r="11" spans="1:37" x14ac:dyDescent="0.45">
      <c r="A11" s="129" t="s">
        <v>71</v>
      </c>
      <c r="B11" s="129" t="s">
        <v>46</v>
      </c>
      <c r="C11" s="129" t="s">
        <v>60</v>
      </c>
      <c r="D11" s="5" t="s">
        <v>60</v>
      </c>
      <c r="E11" s="129">
        <f t="shared" si="1"/>
        <v>30</v>
      </c>
      <c r="F11" s="129">
        <f t="shared" si="2"/>
        <v>37</v>
      </c>
      <c r="G11" s="129" t="s">
        <v>72</v>
      </c>
      <c r="H11" s="129" t="s">
        <v>30</v>
      </c>
      <c r="I11" s="129" t="s">
        <v>31</v>
      </c>
      <c r="J11" s="3">
        <v>0</v>
      </c>
      <c r="K11" s="129" t="s">
        <v>73</v>
      </c>
      <c r="L11" s="129" t="s">
        <v>41</v>
      </c>
      <c r="M11" s="129" t="s">
        <v>42</v>
      </c>
      <c r="N11" s="129" t="s">
        <v>26</v>
      </c>
      <c r="O11" s="129" t="s">
        <v>74</v>
      </c>
      <c r="P11" s="3">
        <v>51</v>
      </c>
      <c r="Q11" s="129" t="s">
        <v>27</v>
      </c>
      <c r="R11" s="129" t="s">
        <v>75</v>
      </c>
      <c r="S11" s="129" t="s">
        <v>2163</v>
      </c>
      <c r="T11" s="129"/>
      <c r="U11" s="129">
        <v>1</v>
      </c>
      <c r="V11" s="3">
        <v>781</v>
      </c>
      <c r="W11" s="30">
        <v>1</v>
      </c>
      <c r="X11" s="30">
        <v>0</v>
      </c>
      <c r="Y11" s="30">
        <v>0</v>
      </c>
      <c r="Z11" s="138">
        <f t="shared" si="6"/>
        <v>20</v>
      </c>
      <c r="AA11" s="135">
        <v>9473</v>
      </c>
      <c r="AB11" s="6">
        <v>22.28</v>
      </c>
      <c r="AC11" s="34" t="s">
        <v>34</v>
      </c>
      <c r="AD11" s="34">
        <f t="shared" si="3"/>
        <v>16</v>
      </c>
      <c r="AE11" s="34">
        <f t="shared" si="4"/>
        <v>7</v>
      </c>
      <c r="AF11" s="49" t="str">
        <f t="shared" si="5"/>
        <v>20</v>
      </c>
      <c r="AG11" s="49" t="str">
        <f t="shared" si="0"/>
        <v>LCL</v>
      </c>
      <c r="AH11" s="123">
        <f>AI10+0.01</f>
        <v>55</v>
      </c>
      <c r="AI11" s="128">
        <v>65</v>
      </c>
      <c r="AJ11" s="125" t="s">
        <v>2146</v>
      </c>
    </row>
    <row r="12" spans="1:37" x14ac:dyDescent="0.45">
      <c r="A12" s="129" t="s">
        <v>76</v>
      </c>
      <c r="B12" s="129" t="s">
        <v>60</v>
      </c>
      <c r="C12" s="129" t="s">
        <v>55</v>
      </c>
      <c r="D12" s="5" t="s">
        <v>55</v>
      </c>
      <c r="E12" s="129">
        <f t="shared" si="1"/>
        <v>36</v>
      </c>
      <c r="F12" s="129">
        <f t="shared" si="2"/>
        <v>40</v>
      </c>
      <c r="G12" s="129" t="s">
        <v>29</v>
      </c>
      <c r="H12" s="129" t="s">
        <v>30</v>
      </c>
      <c r="I12" s="129" t="s">
        <v>31</v>
      </c>
      <c r="J12" s="3">
        <v>0</v>
      </c>
      <c r="K12" s="129" t="s">
        <v>77</v>
      </c>
      <c r="L12" s="129" t="s">
        <v>41</v>
      </c>
      <c r="M12" s="129" t="s">
        <v>42</v>
      </c>
      <c r="N12" s="129" t="s">
        <v>26</v>
      </c>
      <c r="O12" s="129" t="s">
        <v>78</v>
      </c>
      <c r="P12" s="3">
        <v>54</v>
      </c>
      <c r="Q12" s="129" t="s">
        <v>27</v>
      </c>
      <c r="R12" s="129" t="s">
        <v>79</v>
      </c>
      <c r="S12" s="129" t="s">
        <v>2163</v>
      </c>
      <c r="T12" s="129"/>
      <c r="U12" s="129">
        <v>1</v>
      </c>
      <c r="V12" s="3">
        <v>1741</v>
      </c>
      <c r="W12" s="30">
        <v>1</v>
      </c>
      <c r="X12" s="30">
        <v>0</v>
      </c>
      <c r="Y12" s="30">
        <v>0</v>
      </c>
      <c r="Z12" s="138">
        <f t="shared" si="6"/>
        <v>20</v>
      </c>
      <c r="AA12" s="135">
        <v>32199</v>
      </c>
      <c r="AB12" s="6">
        <v>22.59</v>
      </c>
      <c r="AC12" s="34" t="s">
        <v>34</v>
      </c>
      <c r="AD12" s="34">
        <f>0.7*AB12</f>
        <v>16</v>
      </c>
      <c r="AE12" s="34">
        <f t="shared" si="4"/>
        <v>7</v>
      </c>
      <c r="AF12" s="49" t="str">
        <f t="shared" si="5"/>
        <v>20</v>
      </c>
      <c r="AG12" s="49" t="str">
        <f t="shared" si="0"/>
        <v>LCL</v>
      </c>
      <c r="AH12" s="123">
        <f>AI11+0.01</f>
        <v>65</v>
      </c>
      <c r="AI12" s="128">
        <v>83</v>
      </c>
      <c r="AJ12" s="127"/>
    </row>
    <row r="13" spans="1:37" x14ac:dyDescent="0.45">
      <c r="A13" s="129" t="s">
        <v>76</v>
      </c>
      <c r="B13" s="129" t="s">
        <v>60</v>
      </c>
      <c r="C13" s="129" t="s">
        <v>55</v>
      </c>
      <c r="D13" s="5" t="s">
        <v>55</v>
      </c>
      <c r="E13" s="129">
        <f t="shared" si="1"/>
        <v>36</v>
      </c>
      <c r="F13" s="129">
        <f t="shared" si="2"/>
        <v>40</v>
      </c>
      <c r="G13" s="129" t="s">
        <v>29</v>
      </c>
      <c r="H13" s="129" t="s">
        <v>30</v>
      </c>
      <c r="I13" s="129" t="s">
        <v>31</v>
      </c>
      <c r="J13" s="3">
        <v>0</v>
      </c>
      <c r="K13" s="129" t="s">
        <v>80</v>
      </c>
      <c r="L13" s="129" t="s">
        <v>41</v>
      </c>
      <c r="M13" s="129" t="s">
        <v>42</v>
      </c>
      <c r="N13" s="129" t="s">
        <v>26</v>
      </c>
      <c r="O13" s="129" t="s">
        <v>81</v>
      </c>
      <c r="P13" s="3">
        <v>52</v>
      </c>
      <c r="Q13" s="129" t="s">
        <v>27</v>
      </c>
      <c r="R13" s="129" t="s">
        <v>82</v>
      </c>
      <c r="S13" s="129" t="s">
        <v>2163</v>
      </c>
      <c r="T13" s="129"/>
      <c r="U13" s="129">
        <v>1</v>
      </c>
      <c r="V13" s="3">
        <v>2856</v>
      </c>
      <c r="W13" s="30">
        <v>0</v>
      </c>
      <c r="X13" s="30">
        <v>0</v>
      </c>
      <c r="Y13" s="30">
        <v>1</v>
      </c>
      <c r="Z13" s="138" t="str">
        <f t="shared" si="6"/>
        <v>40 HC</v>
      </c>
      <c r="AA13" s="135">
        <v>50762</v>
      </c>
      <c r="AB13" s="6">
        <v>67.69</v>
      </c>
      <c r="AC13" s="34" t="s">
        <v>34</v>
      </c>
      <c r="AD13" s="34">
        <f t="shared" si="3"/>
        <v>47</v>
      </c>
      <c r="AE13" s="34">
        <f t="shared" si="4"/>
        <v>20</v>
      </c>
      <c r="AF13" s="49" t="str">
        <f t="shared" si="5"/>
        <v>40</v>
      </c>
      <c r="AG13" s="49" t="str">
        <f t="shared" si="0"/>
        <v>20</v>
      </c>
    </row>
    <row r="14" spans="1:37" x14ac:dyDescent="0.45">
      <c r="A14" s="129" t="s">
        <v>83</v>
      </c>
      <c r="B14" s="129" t="s">
        <v>84</v>
      </c>
      <c r="C14" s="129" t="s">
        <v>47</v>
      </c>
      <c r="D14" s="5" t="s">
        <v>47</v>
      </c>
      <c r="E14" s="129">
        <f t="shared" si="1"/>
        <v>31</v>
      </c>
      <c r="F14" s="129">
        <f t="shared" si="2"/>
        <v>34</v>
      </c>
      <c r="G14" s="129" t="s">
        <v>85</v>
      </c>
      <c r="H14" s="129" t="s">
        <v>30</v>
      </c>
      <c r="I14" s="129" t="s">
        <v>31</v>
      </c>
      <c r="J14" s="3">
        <v>1</v>
      </c>
      <c r="K14" s="152" t="s">
        <v>86</v>
      </c>
      <c r="L14" s="129" t="s">
        <v>24</v>
      </c>
      <c r="M14" s="129" t="s">
        <v>87</v>
      </c>
      <c r="N14" s="129" t="s">
        <v>26</v>
      </c>
      <c r="O14" s="129" t="s">
        <v>88</v>
      </c>
      <c r="P14" s="3">
        <v>54</v>
      </c>
      <c r="Q14" s="129" t="s">
        <v>27</v>
      </c>
      <c r="R14" s="129" t="s">
        <v>89</v>
      </c>
      <c r="S14" s="129" t="s">
        <v>2164</v>
      </c>
      <c r="T14" s="129"/>
      <c r="U14" s="129">
        <v>1</v>
      </c>
      <c r="V14" s="3">
        <v>636</v>
      </c>
      <c r="W14" s="154">
        <v>0</v>
      </c>
      <c r="X14" s="154">
        <v>1</v>
      </c>
      <c r="Y14" s="154">
        <v>0</v>
      </c>
      <c r="Z14" s="138">
        <f t="shared" si="6"/>
        <v>40</v>
      </c>
      <c r="AA14" s="135">
        <v>9876</v>
      </c>
      <c r="AB14" s="6">
        <v>17.78</v>
      </c>
      <c r="AC14" s="34" t="s">
        <v>90</v>
      </c>
      <c r="AD14" s="34">
        <f t="shared" si="3"/>
        <v>12</v>
      </c>
      <c r="AE14" s="34">
        <f t="shared" si="4"/>
        <v>5</v>
      </c>
      <c r="AF14" s="49" t="str">
        <f t="shared" si="5"/>
        <v>LCL</v>
      </c>
      <c r="AG14" s="49" t="str">
        <f t="shared" si="0"/>
        <v>LCL</v>
      </c>
    </row>
    <row r="15" spans="1:37" x14ac:dyDescent="0.45">
      <c r="A15" s="129" t="s">
        <v>83</v>
      </c>
      <c r="B15" s="129" t="s">
        <v>84</v>
      </c>
      <c r="C15" s="129" t="s">
        <v>47</v>
      </c>
      <c r="D15" s="5" t="s">
        <v>47</v>
      </c>
      <c r="E15" s="129">
        <f t="shared" si="1"/>
        <v>31</v>
      </c>
      <c r="F15" s="129">
        <f t="shared" si="2"/>
        <v>34</v>
      </c>
      <c r="G15" s="129" t="s">
        <v>85</v>
      </c>
      <c r="H15" s="129" t="s">
        <v>30</v>
      </c>
      <c r="I15" s="129" t="s">
        <v>31</v>
      </c>
      <c r="J15" s="3">
        <v>1</v>
      </c>
      <c r="K15" s="153"/>
      <c r="L15" s="129" t="s">
        <v>24</v>
      </c>
      <c r="M15" s="129" t="s">
        <v>87</v>
      </c>
      <c r="N15" s="129" t="s">
        <v>26</v>
      </c>
      <c r="O15" s="129" t="s">
        <v>91</v>
      </c>
      <c r="P15" s="3">
        <v>54</v>
      </c>
      <c r="Q15" s="129" t="s">
        <v>27</v>
      </c>
      <c r="R15" s="129" t="s">
        <v>2159</v>
      </c>
      <c r="S15" s="129" t="s">
        <v>2164</v>
      </c>
      <c r="T15" s="129"/>
      <c r="U15" s="129">
        <v>1</v>
      </c>
      <c r="V15" s="3">
        <v>550</v>
      </c>
      <c r="W15" s="156"/>
      <c r="X15" s="156"/>
      <c r="Y15" s="156"/>
      <c r="Z15" s="138" t="str">
        <f t="shared" si="6"/>
        <v>40 HC</v>
      </c>
      <c r="AA15" s="135">
        <v>11728</v>
      </c>
      <c r="AB15" s="6">
        <v>19.86</v>
      </c>
      <c r="AC15" s="34" t="s">
        <v>90</v>
      </c>
      <c r="AD15" s="34">
        <f t="shared" si="3"/>
        <v>14</v>
      </c>
      <c r="AE15" s="34">
        <f t="shared" si="4"/>
        <v>6</v>
      </c>
      <c r="AF15" s="49" t="str">
        <f t="shared" si="5"/>
        <v>LCL</v>
      </c>
      <c r="AG15" s="49" t="str">
        <f t="shared" si="0"/>
        <v>LCL</v>
      </c>
    </row>
    <row r="16" spans="1:37" x14ac:dyDescent="0.45">
      <c r="A16" s="129" t="s">
        <v>83</v>
      </c>
      <c r="B16" s="129" t="s">
        <v>84</v>
      </c>
      <c r="C16" s="129" t="s">
        <v>47</v>
      </c>
      <c r="D16" s="5" t="s">
        <v>47</v>
      </c>
      <c r="E16" s="129">
        <f t="shared" si="1"/>
        <v>31</v>
      </c>
      <c r="F16" s="129">
        <f t="shared" si="2"/>
        <v>34</v>
      </c>
      <c r="G16" s="129" t="s">
        <v>85</v>
      </c>
      <c r="H16" s="129" t="s">
        <v>30</v>
      </c>
      <c r="I16" s="129" t="s">
        <v>31</v>
      </c>
      <c r="J16" s="3">
        <v>1</v>
      </c>
      <c r="K16" s="153"/>
      <c r="L16" s="129" t="s">
        <v>24</v>
      </c>
      <c r="M16" s="129" t="s">
        <v>87</v>
      </c>
      <c r="N16" s="129" t="s">
        <v>26</v>
      </c>
      <c r="O16" s="129" t="s">
        <v>92</v>
      </c>
      <c r="P16" s="3">
        <v>54</v>
      </c>
      <c r="Q16" s="129" t="s">
        <v>27</v>
      </c>
      <c r="R16" s="129" t="s">
        <v>2159</v>
      </c>
      <c r="S16" s="129" t="s">
        <v>2164</v>
      </c>
      <c r="T16" s="129"/>
      <c r="U16" s="129">
        <v>1</v>
      </c>
      <c r="V16" s="3">
        <v>189</v>
      </c>
      <c r="W16" s="156"/>
      <c r="X16" s="156"/>
      <c r="Y16" s="156"/>
      <c r="Z16" s="138" t="str">
        <f t="shared" si="6"/>
        <v>40 HC</v>
      </c>
      <c r="AA16" s="135">
        <v>2608</v>
      </c>
      <c r="AB16" s="6">
        <v>8.14</v>
      </c>
      <c r="AC16" s="34" t="s">
        <v>90</v>
      </c>
      <c r="AD16" s="34">
        <f t="shared" si="3"/>
        <v>6</v>
      </c>
      <c r="AE16" s="34">
        <f t="shared" si="4"/>
        <v>2</v>
      </c>
      <c r="AF16" s="49" t="str">
        <f t="shared" si="5"/>
        <v>LCL</v>
      </c>
      <c r="AG16" s="49" t="str">
        <f t="shared" si="0"/>
        <v>LCL</v>
      </c>
    </row>
    <row r="17" spans="1:33" x14ac:dyDescent="0.45">
      <c r="A17" s="129" t="s">
        <v>83</v>
      </c>
      <c r="B17" s="129" t="s">
        <v>84</v>
      </c>
      <c r="C17" s="129" t="s">
        <v>47</v>
      </c>
      <c r="D17" s="5" t="s">
        <v>47</v>
      </c>
      <c r="E17" s="129">
        <f t="shared" si="1"/>
        <v>31</v>
      </c>
      <c r="F17" s="129">
        <f t="shared" si="2"/>
        <v>34</v>
      </c>
      <c r="G17" s="129" t="s">
        <v>85</v>
      </c>
      <c r="H17" s="129" t="s">
        <v>30</v>
      </c>
      <c r="I17" s="129" t="s">
        <v>31</v>
      </c>
      <c r="J17" s="3">
        <v>1</v>
      </c>
      <c r="K17" s="153"/>
      <c r="L17" s="129" t="s">
        <v>24</v>
      </c>
      <c r="M17" s="129" t="s">
        <v>87</v>
      </c>
      <c r="N17" s="129" t="s">
        <v>26</v>
      </c>
      <c r="O17" s="129" t="s">
        <v>93</v>
      </c>
      <c r="P17" s="3">
        <v>54</v>
      </c>
      <c r="Q17" s="129" t="s">
        <v>27</v>
      </c>
      <c r="R17" s="129" t="s">
        <v>94</v>
      </c>
      <c r="S17" s="129" t="s">
        <v>2164</v>
      </c>
      <c r="T17" s="129"/>
      <c r="U17" s="129">
        <v>1</v>
      </c>
      <c r="V17" s="3">
        <v>215</v>
      </c>
      <c r="W17" s="155"/>
      <c r="X17" s="155"/>
      <c r="Y17" s="155"/>
      <c r="Z17" s="138" t="str">
        <f t="shared" si="6"/>
        <v>40 HC</v>
      </c>
      <c r="AA17" s="135">
        <v>3531</v>
      </c>
      <c r="AB17" s="6">
        <v>7.44</v>
      </c>
      <c r="AC17" s="34" t="s">
        <v>90</v>
      </c>
      <c r="AD17" s="34">
        <f t="shared" si="3"/>
        <v>5</v>
      </c>
      <c r="AE17" s="34">
        <f t="shared" si="4"/>
        <v>2</v>
      </c>
      <c r="AF17" s="49" t="str">
        <f t="shared" si="5"/>
        <v>LCL</v>
      </c>
      <c r="AG17" s="49" t="str">
        <f t="shared" si="0"/>
        <v>LCL</v>
      </c>
    </row>
    <row r="18" spans="1:33" x14ac:dyDescent="0.45">
      <c r="A18" s="129" t="s">
        <v>83</v>
      </c>
      <c r="B18" s="129" t="s">
        <v>47</v>
      </c>
      <c r="C18" s="129" t="s">
        <v>95</v>
      </c>
      <c r="D18" s="5" t="s">
        <v>95</v>
      </c>
      <c r="E18" s="129">
        <f t="shared" si="1"/>
        <v>34</v>
      </c>
      <c r="F18" s="129">
        <f t="shared" si="2"/>
        <v>40</v>
      </c>
      <c r="G18" s="129" t="s">
        <v>48</v>
      </c>
      <c r="H18" s="129" t="s">
        <v>30</v>
      </c>
      <c r="I18" s="129" t="s">
        <v>31</v>
      </c>
      <c r="J18" s="3">
        <v>1</v>
      </c>
      <c r="K18" s="26" t="s">
        <v>2125</v>
      </c>
      <c r="L18" s="129" t="s">
        <v>24</v>
      </c>
      <c r="M18" s="129" t="s">
        <v>87</v>
      </c>
      <c r="N18" s="129" t="s">
        <v>26</v>
      </c>
      <c r="O18" s="129" t="s">
        <v>96</v>
      </c>
      <c r="P18" s="3">
        <v>54</v>
      </c>
      <c r="Q18" s="129" t="s">
        <v>27</v>
      </c>
      <c r="R18" s="129" t="s">
        <v>97</v>
      </c>
      <c r="S18" s="129" t="s">
        <v>2125</v>
      </c>
      <c r="T18" s="129"/>
      <c r="U18" s="129">
        <v>1</v>
      </c>
      <c r="V18" s="3">
        <v>287</v>
      </c>
      <c r="W18" s="30">
        <v>0</v>
      </c>
      <c r="X18" s="30">
        <v>0</v>
      </c>
      <c r="Y18" s="30">
        <v>0</v>
      </c>
      <c r="Z18" s="138" t="str">
        <f t="shared" si="6"/>
        <v>40 HC</v>
      </c>
      <c r="AA18" s="135">
        <v>3770</v>
      </c>
      <c r="AB18" s="6">
        <v>9.49</v>
      </c>
      <c r="AC18" s="34" t="s">
        <v>34</v>
      </c>
      <c r="AD18" s="34">
        <f t="shared" si="3"/>
        <v>7</v>
      </c>
      <c r="AE18" s="34">
        <f t="shared" si="4"/>
        <v>3</v>
      </c>
      <c r="AF18" s="49" t="str">
        <f t="shared" si="5"/>
        <v>LCL</v>
      </c>
      <c r="AG18" s="49" t="str">
        <f t="shared" si="0"/>
        <v>LCL</v>
      </c>
    </row>
    <row r="19" spans="1:33" x14ac:dyDescent="0.45">
      <c r="A19" s="129" t="s">
        <v>98</v>
      </c>
      <c r="B19" s="129" t="s">
        <v>60</v>
      </c>
      <c r="C19" s="129" t="s">
        <v>55</v>
      </c>
      <c r="D19" s="5" t="s">
        <v>55</v>
      </c>
      <c r="E19" s="129">
        <f t="shared" si="1"/>
        <v>34</v>
      </c>
      <c r="F19" s="129">
        <f t="shared" si="2"/>
        <v>38</v>
      </c>
      <c r="G19" s="129" t="s">
        <v>48</v>
      </c>
      <c r="H19" s="129" t="s">
        <v>30</v>
      </c>
      <c r="I19" s="129" t="s">
        <v>31</v>
      </c>
      <c r="J19" s="3">
        <v>0</v>
      </c>
      <c r="K19" s="129" t="s">
        <v>99</v>
      </c>
      <c r="L19" s="129" t="s">
        <v>41</v>
      </c>
      <c r="M19" s="129" t="s">
        <v>42</v>
      </c>
      <c r="N19" s="129" t="s">
        <v>26</v>
      </c>
      <c r="O19" s="129" t="s">
        <v>100</v>
      </c>
      <c r="P19" s="3">
        <v>54</v>
      </c>
      <c r="Q19" s="129" t="s">
        <v>27</v>
      </c>
      <c r="R19" s="129" t="s">
        <v>101</v>
      </c>
      <c r="S19" s="129" t="s">
        <v>2163</v>
      </c>
      <c r="T19" s="129"/>
      <c r="U19" s="129">
        <v>1</v>
      </c>
      <c r="V19" s="3">
        <v>1170</v>
      </c>
      <c r="W19" s="30">
        <v>1</v>
      </c>
      <c r="X19" s="30">
        <v>0</v>
      </c>
      <c r="Y19" s="30">
        <v>0</v>
      </c>
      <c r="Z19" s="138">
        <f t="shared" si="6"/>
        <v>20</v>
      </c>
      <c r="AA19" s="135">
        <v>14620</v>
      </c>
      <c r="AB19" s="6">
        <v>27.84</v>
      </c>
      <c r="AC19" s="34" t="s">
        <v>34</v>
      </c>
      <c r="AD19" s="34">
        <f t="shared" si="3"/>
        <v>19</v>
      </c>
      <c r="AE19" s="34">
        <f t="shared" si="4"/>
        <v>8</v>
      </c>
      <c r="AF19" s="49" t="str">
        <f t="shared" si="5"/>
        <v>20</v>
      </c>
      <c r="AG19" s="49" t="str">
        <f t="shared" si="0"/>
        <v>LCL</v>
      </c>
    </row>
    <row r="20" spans="1:33" x14ac:dyDescent="0.45">
      <c r="A20" s="129" t="s">
        <v>98</v>
      </c>
      <c r="B20" s="129" t="s">
        <v>95</v>
      </c>
      <c r="C20" s="129" t="s">
        <v>102</v>
      </c>
      <c r="D20" s="5" t="s">
        <v>102</v>
      </c>
      <c r="E20" s="129">
        <f t="shared" si="1"/>
        <v>39</v>
      </c>
      <c r="F20" s="129">
        <f t="shared" si="2"/>
        <v>41</v>
      </c>
      <c r="G20" s="129" t="s">
        <v>61</v>
      </c>
      <c r="H20" s="129" t="s">
        <v>30</v>
      </c>
      <c r="I20" s="129" t="s">
        <v>31</v>
      </c>
      <c r="J20" s="3">
        <v>0</v>
      </c>
      <c r="K20" s="129" t="s">
        <v>103</v>
      </c>
      <c r="L20" s="129" t="s">
        <v>24</v>
      </c>
      <c r="M20" s="129" t="s">
        <v>42</v>
      </c>
      <c r="N20" s="129" t="s">
        <v>26</v>
      </c>
      <c r="O20" s="129" t="s">
        <v>104</v>
      </c>
      <c r="P20" s="3">
        <v>54</v>
      </c>
      <c r="Q20" s="129" t="s">
        <v>27</v>
      </c>
      <c r="R20" s="129" t="s">
        <v>2151</v>
      </c>
      <c r="S20" s="129" t="s">
        <v>2163</v>
      </c>
      <c r="T20" s="129"/>
      <c r="U20" s="129">
        <v>1</v>
      </c>
      <c r="V20" s="3">
        <v>4067</v>
      </c>
      <c r="W20" s="30">
        <v>0</v>
      </c>
      <c r="X20" s="30">
        <v>0</v>
      </c>
      <c r="Y20" s="30">
        <v>1</v>
      </c>
      <c r="Z20" s="138" t="str">
        <f t="shared" si="6"/>
        <v>40 HC</v>
      </c>
      <c r="AA20" s="135">
        <v>84181</v>
      </c>
      <c r="AB20" s="6">
        <v>68.91</v>
      </c>
      <c r="AC20" s="34" t="s">
        <v>64</v>
      </c>
      <c r="AD20" s="34">
        <f t="shared" si="3"/>
        <v>48</v>
      </c>
      <c r="AE20" s="34">
        <f t="shared" si="4"/>
        <v>21</v>
      </c>
      <c r="AF20" s="49" t="str">
        <f>IF(AD20&lt;=14,"LCL",IF(AD20&lt;=28,"20",IF(AD20&lt;=55,"40",IF(AD20&lt;=65,"40HC",IF(AD20&lt;=83,"45",IF(AD20&gt;83,"???ilość kont"))))))</f>
        <v>40</v>
      </c>
      <c r="AG20" s="49" t="str">
        <f t="shared" si="0"/>
        <v>20</v>
      </c>
    </row>
    <row r="21" spans="1:33" s="77" customFormat="1" x14ac:dyDescent="0.45">
      <c r="A21" s="70" t="s">
        <v>98</v>
      </c>
      <c r="B21" s="70" t="s">
        <v>95</v>
      </c>
      <c r="C21" s="70" t="s">
        <v>102</v>
      </c>
      <c r="D21" s="71" t="s">
        <v>102</v>
      </c>
      <c r="E21" s="70">
        <f t="shared" si="1"/>
        <v>39</v>
      </c>
      <c r="F21" s="70">
        <f t="shared" si="2"/>
        <v>41</v>
      </c>
      <c r="G21" s="70" t="s">
        <v>61</v>
      </c>
      <c r="H21" s="70" t="s">
        <v>30</v>
      </c>
      <c r="I21" s="70" t="s">
        <v>31</v>
      </c>
      <c r="J21" s="72">
        <v>0</v>
      </c>
      <c r="K21" s="70" t="s">
        <v>105</v>
      </c>
      <c r="L21" s="70" t="s">
        <v>24</v>
      </c>
      <c r="M21" s="70" t="s">
        <v>42</v>
      </c>
      <c r="N21" s="70" t="s">
        <v>26</v>
      </c>
      <c r="O21" s="70" t="s">
        <v>106</v>
      </c>
      <c r="P21" s="72">
        <v>54</v>
      </c>
      <c r="Q21" s="70" t="s">
        <v>27</v>
      </c>
      <c r="R21" s="70" t="s">
        <v>2150</v>
      </c>
      <c r="S21" s="70" t="s">
        <v>2163</v>
      </c>
      <c r="T21" s="70"/>
      <c r="U21" s="70">
        <v>1</v>
      </c>
      <c r="V21" s="72">
        <v>6442</v>
      </c>
      <c r="W21" s="73">
        <v>0</v>
      </c>
      <c r="X21" s="73">
        <v>0</v>
      </c>
      <c r="Y21" s="73">
        <v>3</v>
      </c>
      <c r="Z21" s="138" t="str">
        <f t="shared" si="6"/>
        <v>40 HC</v>
      </c>
      <c r="AA21" s="137">
        <v>135566</v>
      </c>
      <c r="AB21" s="74">
        <v>204.59</v>
      </c>
      <c r="AC21" s="75" t="s">
        <v>64</v>
      </c>
      <c r="AD21" s="75">
        <f t="shared" si="3"/>
        <v>143</v>
      </c>
      <c r="AE21" s="75">
        <f t="shared" si="4"/>
        <v>61</v>
      </c>
      <c r="AF21" s="76" t="s">
        <v>2139</v>
      </c>
      <c r="AG21" s="76">
        <v>40</v>
      </c>
    </row>
    <row r="22" spans="1:33" x14ac:dyDescent="0.45">
      <c r="A22" s="129" t="s">
        <v>98</v>
      </c>
      <c r="B22" s="129" t="s">
        <v>95</v>
      </c>
      <c r="C22" s="129" t="s">
        <v>102</v>
      </c>
      <c r="D22" s="5" t="s">
        <v>102</v>
      </c>
      <c r="E22" s="129">
        <f t="shared" si="1"/>
        <v>39</v>
      </c>
      <c r="F22" s="129">
        <f t="shared" si="2"/>
        <v>41</v>
      </c>
      <c r="G22" s="129" t="s">
        <v>61</v>
      </c>
      <c r="H22" s="129" t="s">
        <v>30</v>
      </c>
      <c r="I22" s="129" t="s">
        <v>31</v>
      </c>
      <c r="J22" s="3">
        <v>0</v>
      </c>
      <c r="K22" s="129" t="s">
        <v>107</v>
      </c>
      <c r="L22" s="129" t="s">
        <v>24</v>
      </c>
      <c r="M22" s="129" t="s">
        <v>42</v>
      </c>
      <c r="N22" s="129" t="s">
        <v>26</v>
      </c>
      <c r="O22" s="129" t="s">
        <v>108</v>
      </c>
      <c r="P22" s="3">
        <v>54</v>
      </c>
      <c r="Q22" s="129" t="s">
        <v>27</v>
      </c>
      <c r="R22" s="129" t="s">
        <v>2152</v>
      </c>
      <c r="S22" s="129" t="s">
        <v>2163</v>
      </c>
      <c r="T22" s="129"/>
      <c r="U22" s="129">
        <v>1</v>
      </c>
      <c r="V22" s="3">
        <v>1522</v>
      </c>
      <c r="W22" s="30">
        <v>1</v>
      </c>
      <c r="X22" s="30">
        <v>0</v>
      </c>
      <c r="Y22" s="30">
        <v>0</v>
      </c>
      <c r="Z22" s="138">
        <f t="shared" si="6"/>
        <v>20</v>
      </c>
      <c r="AA22" s="135">
        <v>29210</v>
      </c>
      <c r="AB22" s="6">
        <v>27.75</v>
      </c>
      <c r="AC22" s="34" t="s">
        <v>64</v>
      </c>
      <c r="AD22" s="34">
        <f t="shared" si="3"/>
        <v>19</v>
      </c>
      <c r="AE22" s="34">
        <f t="shared" si="4"/>
        <v>8</v>
      </c>
      <c r="AF22" s="49" t="str">
        <f t="shared" ref="AF22:AG34" si="7">IF(AD22&lt;=14,"LCL",IF(AD22&lt;=28,"20",IF(AD22&lt;=55,"40",IF(AD22&lt;=65,"40HC",IF(AD22&lt;=83,"45",IF(AD22&gt;83,"???ilość kont"))))))</f>
        <v>20</v>
      </c>
      <c r="AG22" s="49" t="str">
        <f t="shared" si="7"/>
        <v>LCL</v>
      </c>
    </row>
    <row r="23" spans="1:33" x14ac:dyDescent="0.45">
      <c r="A23" s="129" t="s">
        <v>98</v>
      </c>
      <c r="B23" s="129" t="s">
        <v>95</v>
      </c>
      <c r="C23" s="129" t="s">
        <v>102</v>
      </c>
      <c r="D23" s="5" t="s">
        <v>102</v>
      </c>
      <c r="E23" s="129">
        <f t="shared" si="1"/>
        <v>39</v>
      </c>
      <c r="F23" s="129">
        <f t="shared" si="2"/>
        <v>41</v>
      </c>
      <c r="G23" s="129" t="s">
        <v>61</v>
      </c>
      <c r="H23" s="129" t="s">
        <v>30</v>
      </c>
      <c r="I23" s="129" t="s">
        <v>31</v>
      </c>
      <c r="J23" s="3">
        <v>1</v>
      </c>
      <c r="K23" s="152" t="s">
        <v>109</v>
      </c>
      <c r="L23" s="129" t="s">
        <v>24</v>
      </c>
      <c r="M23" s="129" t="s">
        <v>42</v>
      </c>
      <c r="N23" s="129" t="s">
        <v>26</v>
      </c>
      <c r="O23" s="129" t="s">
        <v>110</v>
      </c>
      <c r="P23" s="3">
        <v>54</v>
      </c>
      <c r="Q23" s="129" t="s">
        <v>27</v>
      </c>
      <c r="R23" s="129" t="s">
        <v>2151</v>
      </c>
      <c r="S23" s="129" t="s">
        <v>2164</v>
      </c>
      <c r="T23" s="129"/>
      <c r="U23" s="129">
        <v>1</v>
      </c>
      <c r="V23" s="3">
        <v>3263</v>
      </c>
      <c r="W23" s="154">
        <v>0</v>
      </c>
      <c r="X23" s="154">
        <v>0</v>
      </c>
      <c r="Y23" s="154">
        <v>1</v>
      </c>
      <c r="Z23" s="138" t="str">
        <f t="shared" si="6"/>
        <v>40 HC</v>
      </c>
      <c r="AA23" s="135">
        <v>66012</v>
      </c>
      <c r="AB23" s="6">
        <v>46.34</v>
      </c>
      <c r="AC23" s="34" t="s">
        <v>64</v>
      </c>
      <c r="AD23" s="34">
        <f t="shared" si="3"/>
        <v>32</v>
      </c>
      <c r="AE23" s="34">
        <f t="shared" si="4"/>
        <v>14</v>
      </c>
      <c r="AF23" s="49" t="str">
        <f t="shared" si="7"/>
        <v>40</v>
      </c>
      <c r="AG23" s="49" t="str">
        <f t="shared" si="7"/>
        <v>LCL</v>
      </c>
    </row>
    <row r="24" spans="1:33" x14ac:dyDescent="0.45">
      <c r="A24" s="129" t="s">
        <v>98</v>
      </c>
      <c r="B24" s="129" t="s">
        <v>95</v>
      </c>
      <c r="C24" s="129" t="s">
        <v>102</v>
      </c>
      <c r="D24" s="5" t="s">
        <v>102</v>
      </c>
      <c r="E24" s="129">
        <f t="shared" si="1"/>
        <v>39</v>
      </c>
      <c r="F24" s="129">
        <f t="shared" si="2"/>
        <v>41</v>
      </c>
      <c r="G24" s="129" t="s">
        <v>61</v>
      </c>
      <c r="H24" s="129" t="s">
        <v>30</v>
      </c>
      <c r="I24" s="129" t="s">
        <v>31</v>
      </c>
      <c r="J24" s="3">
        <v>1</v>
      </c>
      <c r="K24" s="153"/>
      <c r="L24" s="129" t="s">
        <v>24</v>
      </c>
      <c r="M24" s="129" t="s">
        <v>42</v>
      </c>
      <c r="N24" s="129" t="s">
        <v>26</v>
      </c>
      <c r="O24" s="129" t="s">
        <v>111</v>
      </c>
      <c r="P24" s="3">
        <v>54</v>
      </c>
      <c r="Q24" s="129" t="s">
        <v>27</v>
      </c>
      <c r="R24" s="129" t="s">
        <v>2157</v>
      </c>
      <c r="S24" s="129" t="s">
        <v>2164</v>
      </c>
      <c r="T24" s="129"/>
      <c r="U24" s="129">
        <v>1</v>
      </c>
      <c r="V24" s="3">
        <v>1120</v>
      </c>
      <c r="W24" s="155"/>
      <c r="X24" s="155"/>
      <c r="Y24" s="155"/>
      <c r="Z24" s="138" t="str">
        <f t="shared" si="6"/>
        <v>40 HC</v>
      </c>
      <c r="AA24" s="135">
        <v>16121</v>
      </c>
      <c r="AB24" s="6">
        <v>21.78</v>
      </c>
      <c r="AC24" s="34" t="s">
        <v>64</v>
      </c>
      <c r="AD24" s="34">
        <f t="shared" si="3"/>
        <v>15</v>
      </c>
      <c r="AE24" s="34">
        <f t="shared" si="4"/>
        <v>7</v>
      </c>
      <c r="AF24" s="49" t="str">
        <f t="shared" si="7"/>
        <v>20</v>
      </c>
      <c r="AG24" s="49" t="str">
        <f t="shared" si="7"/>
        <v>LCL</v>
      </c>
    </row>
    <row r="25" spans="1:33" x14ac:dyDescent="0.45">
      <c r="A25" s="129" t="s">
        <v>98</v>
      </c>
      <c r="B25" s="129" t="s">
        <v>95</v>
      </c>
      <c r="C25" s="129" t="s">
        <v>112</v>
      </c>
      <c r="D25" s="5" t="s">
        <v>112</v>
      </c>
      <c r="E25" s="129">
        <f t="shared" si="1"/>
        <v>39</v>
      </c>
      <c r="F25" s="129">
        <f t="shared" si="2"/>
        <v>44</v>
      </c>
      <c r="G25" s="129" t="s">
        <v>61</v>
      </c>
      <c r="H25" s="129" t="s">
        <v>30</v>
      </c>
      <c r="I25" s="129" t="s">
        <v>31</v>
      </c>
      <c r="J25" s="3">
        <v>0</v>
      </c>
      <c r="K25" s="129" t="s">
        <v>113</v>
      </c>
      <c r="L25" s="129" t="s">
        <v>41</v>
      </c>
      <c r="M25" s="129" t="s">
        <v>42</v>
      </c>
      <c r="N25" s="129" t="s">
        <v>26</v>
      </c>
      <c r="O25" s="129" t="s">
        <v>114</v>
      </c>
      <c r="P25" s="3">
        <v>54</v>
      </c>
      <c r="Q25" s="129" t="s">
        <v>27</v>
      </c>
      <c r="R25" s="129" t="s">
        <v>2158</v>
      </c>
      <c r="S25" s="129" t="s">
        <v>2163</v>
      </c>
      <c r="T25" s="129"/>
      <c r="U25" s="129">
        <v>1</v>
      </c>
      <c r="V25" s="3">
        <v>2462</v>
      </c>
      <c r="W25" s="30">
        <v>0</v>
      </c>
      <c r="X25" s="30">
        <v>0</v>
      </c>
      <c r="Y25" s="30">
        <v>1</v>
      </c>
      <c r="Z25" s="138" t="str">
        <f t="shared" si="6"/>
        <v>40 HC</v>
      </c>
      <c r="AA25" s="135">
        <v>60767</v>
      </c>
      <c r="AB25" s="6">
        <v>59.74</v>
      </c>
      <c r="AC25" s="34" t="s">
        <v>64</v>
      </c>
      <c r="AD25" s="34">
        <f t="shared" si="3"/>
        <v>42</v>
      </c>
      <c r="AE25" s="34">
        <f t="shared" si="4"/>
        <v>18</v>
      </c>
      <c r="AF25" s="49" t="str">
        <f t="shared" si="7"/>
        <v>40</v>
      </c>
      <c r="AG25" s="49" t="str">
        <f t="shared" si="7"/>
        <v>20</v>
      </c>
    </row>
    <row r="26" spans="1:33" x14ac:dyDescent="0.45">
      <c r="A26" s="129" t="s">
        <v>98</v>
      </c>
      <c r="B26" s="129" t="s">
        <v>95</v>
      </c>
      <c r="C26" s="129" t="s">
        <v>112</v>
      </c>
      <c r="D26" s="5" t="s">
        <v>112</v>
      </c>
      <c r="E26" s="129">
        <f t="shared" si="1"/>
        <v>39</v>
      </c>
      <c r="F26" s="129">
        <f t="shared" si="2"/>
        <v>44</v>
      </c>
      <c r="G26" s="129" t="s">
        <v>61</v>
      </c>
      <c r="H26" s="129" t="s">
        <v>30</v>
      </c>
      <c r="I26" s="129" t="s">
        <v>31</v>
      </c>
      <c r="J26" s="3">
        <v>1</v>
      </c>
      <c r="K26" s="152" t="s">
        <v>115</v>
      </c>
      <c r="L26" s="129" t="s">
        <v>41</v>
      </c>
      <c r="M26" s="129" t="s">
        <v>42</v>
      </c>
      <c r="N26" s="129" t="s">
        <v>26</v>
      </c>
      <c r="O26" s="129" t="s">
        <v>116</v>
      </c>
      <c r="P26" s="3">
        <v>54</v>
      </c>
      <c r="Q26" s="129" t="s">
        <v>27</v>
      </c>
      <c r="R26" s="129" t="s">
        <v>2158</v>
      </c>
      <c r="S26" s="129" t="s">
        <v>2164</v>
      </c>
      <c r="T26" s="129"/>
      <c r="U26" s="129">
        <v>1</v>
      </c>
      <c r="V26" s="3">
        <v>3681</v>
      </c>
      <c r="W26" s="154">
        <v>0</v>
      </c>
      <c r="X26" s="154">
        <v>0</v>
      </c>
      <c r="Y26" s="154">
        <v>1</v>
      </c>
      <c r="Z26" s="138" t="str">
        <f t="shared" si="6"/>
        <v>40 HC</v>
      </c>
      <c r="AA26" s="135">
        <v>63066</v>
      </c>
      <c r="AB26" s="6">
        <v>52.87</v>
      </c>
      <c r="AC26" s="34" t="s">
        <v>64</v>
      </c>
      <c r="AD26" s="34">
        <f t="shared" si="3"/>
        <v>37</v>
      </c>
      <c r="AE26" s="34">
        <f t="shared" si="4"/>
        <v>16</v>
      </c>
      <c r="AF26" s="49" t="str">
        <f t="shared" si="7"/>
        <v>40</v>
      </c>
      <c r="AG26" s="49" t="str">
        <f t="shared" si="7"/>
        <v>20</v>
      </c>
    </row>
    <row r="27" spans="1:33" x14ac:dyDescent="0.45">
      <c r="A27" s="129" t="s">
        <v>98</v>
      </c>
      <c r="B27" s="129" t="s">
        <v>95</v>
      </c>
      <c r="C27" s="129" t="s">
        <v>112</v>
      </c>
      <c r="D27" s="5" t="s">
        <v>112</v>
      </c>
      <c r="E27" s="129">
        <f t="shared" si="1"/>
        <v>39</v>
      </c>
      <c r="F27" s="129">
        <f t="shared" si="2"/>
        <v>44</v>
      </c>
      <c r="G27" s="129" t="s">
        <v>61</v>
      </c>
      <c r="H27" s="129" t="s">
        <v>30</v>
      </c>
      <c r="I27" s="129" t="s">
        <v>31</v>
      </c>
      <c r="J27" s="3">
        <v>1</v>
      </c>
      <c r="K27" s="153"/>
      <c r="L27" s="129" t="s">
        <v>41</v>
      </c>
      <c r="M27" s="129" t="s">
        <v>42</v>
      </c>
      <c r="N27" s="129" t="s">
        <v>26</v>
      </c>
      <c r="O27" s="129" t="s">
        <v>117</v>
      </c>
      <c r="P27" s="3">
        <v>54</v>
      </c>
      <c r="Q27" s="129" t="s">
        <v>27</v>
      </c>
      <c r="R27" s="129" t="s">
        <v>2153</v>
      </c>
      <c r="S27" s="129" t="s">
        <v>2164</v>
      </c>
      <c r="T27" s="129"/>
      <c r="U27" s="129">
        <v>1</v>
      </c>
      <c r="V27" s="3">
        <v>1124</v>
      </c>
      <c r="W27" s="155"/>
      <c r="X27" s="155"/>
      <c r="Y27" s="155"/>
      <c r="Z27" s="138" t="str">
        <f t="shared" si="6"/>
        <v>40 HC</v>
      </c>
      <c r="AA27" s="135">
        <v>16855</v>
      </c>
      <c r="AB27" s="6">
        <v>16.68</v>
      </c>
      <c r="AC27" s="34" t="s">
        <v>64</v>
      </c>
      <c r="AD27" s="34">
        <f t="shared" si="3"/>
        <v>12</v>
      </c>
      <c r="AE27" s="34">
        <f t="shared" si="4"/>
        <v>5</v>
      </c>
      <c r="AF27" s="49" t="str">
        <f t="shared" si="7"/>
        <v>LCL</v>
      </c>
      <c r="AG27" s="49" t="str">
        <f t="shared" si="7"/>
        <v>LCL</v>
      </c>
    </row>
    <row r="28" spans="1:33" x14ac:dyDescent="0.45">
      <c r="A28" s="129" t="s">
        <v>118</v>
      </c>
      <c r="B28" s="129" t="s">
        <v>119</v>
      </c>
      <c r="C28" s="129" t="s">
        <v>95</v>
      </c>
      <c r="D28" s="5" t="s">
        <v>95</v>
      </c>
      <c r="E28" s="129">
        <f t="shared" si="1"/>
        <v>30</v>
      </c>
      <c r="F28" s="129">
        <f t="shared" si="2"/>
        <v>38</v>
      </c>
      <c r="G28" s="129" t="s">
        <v>72</v>
      </c>
      <c r="H28" s="129" t="s">
        <v>30</v>
      </c>
      <c r="I28" s="129" t="s">
        <v>31</v>
      </c>
      <c r="J28" s="3">
        <v>1</v>
      </c>
      <c r="K28" s="26" t="s">
        <v>2125</v>
      </c>
      <c r="L28" s="129" t="s">
        <v>24</v>
      </c>
      <c r="M28" s="129" t="s">
        <v>87</v>
      </c>
      <c r="N28" s="129" t="s">
        <v>26</v>
      </c>
      <c r="O28" s="129" t="s">
        <v>120</v>
      </c>
      <c r="P28" s="3">
        <v>51</v>
      </c>
      <c r="Q28" s="129" t="s">
        <v>27</v>
      </c>
      <c r="R28" s="129" t="s">
        <v>121</v>
      </c>
      <c r="S28" s="129" t="s">
        <v>2125</v>
      </c>
      <c r="T28" s="129"/>
      <c r="U28" s="129">
        <v>1</v>
      </c>
      <c r="V28" s="3">
        <v>664</v>
      </c>
      <c r="W28" s="30">
        <v>0</v>
      </c>
      <c r="X28" s="30">
        <v>0</v>
      </c>
      <c r="Y28" s="30">
        <v>0</v>
      </c>
      <c r="Z28" s="138" t="str">
        <f t="shared" si="6"/>
        <v>40 HC</v>
      </c>
      <c r="AA28" s="135">
        <v>5068</v>
      </c>
      <c r="AB28" s="6">
        <v>9</v>
      </c>
      <c r="AC28" s="34" t="s">
        <v>34</v>
      </c>
      <c r="AD28" s="34">
        <f t="shared" si="3"/>
        <v>6</v>
      </c>
      <c r="AE28" s="34">
        <f t="shared" si="4"/>
        <v>3</v>
      </c>
      <c r="AF28" s="49" t="str">
        <f t="shared" si="7"/>
        <v>LCL</v>
      </c>
      <c r="AG28" s="49" t="str">
        <f t="shared" si="7"/>
        <v>LCL</v>
      </c>
    </row>
    <row r="29" spans="1:33" x14ac:dyDescent="0.45">
      <c r="A29" s="129" t="s">
        <v>118</v>
      </c>
      <c r="B29" s="129" t="s">
        <v>55</v>
      </c>
      <c r="C29" s="129" t="s">
        <v>56</v>
      </c>
      <c r="D29" s="5" t="s">
        <v>56</v>
      </c>
      <c r="E29" s="129">
        <f t="shared" si="1"/>
        <v>37</v>
      </c>
      <c r="F29" s="129">
        <f t="shared" si="2"/>
        <v>45</v>
      </c>
      <c r="G29" s="129" t="s">
        <v>29</v>
      </c>
      <c r="H29" s="129" t="s">
        <v>30</v>
      </c>
      <c r="I29" s="129" t="s">
        <v>31</v>
      </c>
      <c r="J29" s="3">
        <v>1</v>
      </c>
      <c r="K29" s="26" t="s">
        <v>2125</v>
      </c>
      <c r="L29" s="129" t="s">
        <v>24</v>
      </c>
      <c r="M29" s="129" t="s">
        <v>87</v>
      </c>
      <c r="N29" s="129" t="s">
        <v>26</v>
      </c>
      <c r="O29" s="129" t="s">
        <v>122</v>
      </c>
      <c r="P29" s="3">
        <v>54</v>
      </c>
      <c r="Q29" s="129" t="s">
        <v>27</v>
      </c>
      <c r="R29" s="129" t="s">
        <v>123</v>
      </c>
      <c r="S29" s="129" t="s">
        <v>2125</v>
      </c>
      <c r="T29" s="129"/>
      <c r="U29" s="129">
        <v>1</v>
      </c>
      <c r="V29" s="3">
        <v>219</v>
      </c>
      <c r="W29" s="30">
        <v>0</v>
      </c>
      <c r="X29" s="30">
        <v>0</v>
      </c>
      <c r="Y29" s="30">
        <v>0</v>
      </c>
      <c r="Z29" s="138" t="str">
        <f t="shared" si="6"/>
        <v>40 HC</v>
      </c>
      <c r="AA29" s="135">
        <v>2772</v>
      </c>
      <c r="AB29" s="6">
        <v>1.41</v>
      </c>
      <c r="AC29" s="34" t="s">
        <v>34</v>
      </c>
      <c r="AD29" s="34">
        <f t="shared" si="3"/>
        <v>1</v>
      </c>
      <c r="AE29" s="34">
        <f t="shared" si="4"/>
        <v>0</v>
      </c>
      <c r="AF29" s="49" t="str">
        <f t="shared" si="7"/>
        <v>LCL</v>
      </c>
      <c r="AG29" s="49" t="str">
        <f t="shared" si="7"/>
        <v>LCL</v>
      </c>
    </row>
    <row r="30" spans="1:33" x14ac:dyDescent="0.45">
      <c r="A30" s="129" t="s">
        <v>124</v>
      </c>
      <c r="B30" s="129" t="s">
        <v>84</v>
      </c>
      <c r="C30" s="129" t="s">
        <v>47</v>
      </c>
      <c r="D30" s="5" t="s">
        <v>47</v>
      </c>
      <c r="E30" s="129">
        <f t="shared" si="1"/>
        <v>28</v>
      </c>
      <c r="F30" s="129">
        <f t="shared" si="2"/>
        <v>31</v>
      </c>
      <c r="G30" s="129" t="s">
        <v>85</v>
      </c>
      <c r="H30" s="129" t="s">
        <v>30</v>
      </c>
      <c r="I30" s="129" t="s">
        <v>31</v>
      </c>
      <c r="J30" s="3">
        <v>0</v>
      </c>
      <c r="K30" s="129" t="s">
        <v>125</v>
      </c>
      <c r="L30" s="129" t="s">
        <v>24</v>
      </c>
      <c r="M30" s="129" t="s">
        <v>87</v>
      </c>
      <c r="N30" s="129" t="s">
        <v>26</v>
      </c>
      <c r="O30" s="129" t="s">
        <v>126</v>
      </c>
      <c r="P30" s="3">
        <v>54</v>
      </c>
      <c r="Q30" s="129" t="s">
        <v>27</v>
      </c>
      <c r="R30" s="129" t="s">
        <v>2160</v>
      </c>
      <c r="S30" s="129" t="s">
        <v>2163</v>
      </c>
      <c r="T30" s="129"/>
      <c r="U30" s="129">
        <v>1</v>
      </c>
      <c r="V30" s="3">
        <v>2474</v>
      </c>
      <c r="W30" s="30">
        <v>0</v>
      </c>
      <c r="X30" s="30">
        <v>1</v>
      </c>
      <c r="Y30" s="30">
        <v>0</v>
      </c>
      <c r="Z30" s="138">
        <f t="shared" si="6"/>
        <v>40</v>
      </c>
      <c r="AA30" s="135">
        <v>42803</v>
      </c>
      <c r="AB30" s="6">
        <v>51.38</v>
      </c>
      <c r="AC30" s="34" t="s">
        <v>90</v>
      </c>
      <c r="AD30" s="34">
        <f t="shared" si="3"/>
        <v>36</v>
      </c>
      <c r="AE30" s="34">
        <f t="shared" si="4"/>
        <v>15</v>
      </c>
      <c r="AF30" s="49" t="str">
        <f t="shared" si="7"/>
        <v>40</v>
      </c>
      <c r="AG30" s="49" t="str">
        <f t="shared" si="7"/>
        <v>20</v>
      </c>
    </row>
    <row r="31" spans="1:33" x14ac:dyDescent="0.45">
      <c r="A31" s="129" t="s">
        <v>124</v>
      </c>
      <c r="B31" s="129" t="s">
        <v>60</v>
      </c>
      <c r="C31" s="129" t="s">
        <v>55</v>
      </c>
      <c r="D31" s="5" t="s">
        <v>55</v>
      </c>
      <c r="E31" s="129">
        <f t="shared" si="1"/>
        <v>32</v>
      </c>
      <c r="F31" s="129">
        <f t="shared" si="2"/>
        <v>36</v>
      </c>
      <c r="G31" s="129" t="s">
        <v>39</v>
      </c>
      <c r="H31" s="129" t="s">
        <v>30</v>
      </c>
      <c r="I31" s="129" t="s">
        <v>31</v>
      </c>
      <c r="J31" s="3">
        <v>0</v>
      </c>
      <c r="K31" s="129" t="s">
        <v>127</v>
      </c>
      <c r="L31" s="129" t="s">
        <v>41</v>
      </c>
      <c r="M31" s="129" t="s">
        <v>42</v>
      </c>
      <c r="N31" s="129" t="s">
        <v>26</v>
      </c>
      <c r="O31" s="129" t="s">
        <v>128</v>
      </c>
      <c r="P31" s="3">
        <v>54</v>
      </c>
      <c r="Q31" s="129" t="s">
        <v>27</v>
      </c>
      <c r="R31" s="129" t="s">
        <v>129</v>
      </c>
      <c r="S31" s="129" t="s">
        <v>2163</v>
      </c>
      <c r="T31" s="129"/>
      <c r="U31" s="129">
        <v>1</v>
      </c>
      <c r="V31" s="3">
        <v>949</v>
      </c>
      <c r="W31" s="30">
        <v>1</v>
      </c>
      <c r="X31" s="30">
        <v>0</v>
      </c>
      <c r="Y31" s="30">
        <v>0</v>
      </c>
      <c r="Z31" s="138">
        <f t="shared" si="6"/>
        <v>20</v>
      </c>
      <c r="AA31" s="135">
        <v>13359</v>
      </c>
      <c r="AB31" s="6">
        <v>21.67</v>
      </c>
      <c r="AC31" s="34" t="s">
        <v>34</v>
      </c>
      <c r="AD31" s="34">
        <f t="shared" si="3"/>
        <v>15</v>
      </c>
      <c r="AE31" s="34">
        <f t="shared" si="4"/>
        <v>7</v>
      </c>
      <c r="AF31" s="49" t="str">
        <f t="shared" si="7"/>
        <v>20</v>
      </c>
      <c r="AG31" s="49" t="str">
        <f t="shared" si="7"/>
        <v>LCL</v>
      </c>
    </row>
    <row r="32" spans="1:33" x14ac:dyDescent="0.45">
      <c r="A32" s="129" t="s">
        <v>130</v>
      </c>
      <c r="B32" s="129" t="s">
        <v>131</v>
      </c>
      <c r="C32" s="129" t="s">
        <v>95</v>
      </c>
      <c r="D32" s="5" t="s">
        <v>95</v>
      </c>
      <c r="E32" s="129">
        <f t="shared" si="1"/>
        <v>32</v>
      </c>
      <c r="F32" s="129">
        <f t="shared" si="2"/>
        <v>36</v>
      </c>
      <c r="G32" s="129" t="s">
        <v>39</v>
      </c>
      <c r="H32" s="129" t="s">
        <v>30</v>
      </c>
      <c r="I32" s="129" t="s">
        <v>31</v>
      </c>
      <c r="J32" s="3">
        <v>1</v>
      </c>
      <c r="K32" s="26" t="s">
        <v>2125</v>
      </c>
      <c r="L32" s="129" t="s">
        <v>24</v>
      </c>
      <c r="M32" s="129" t="s">
        <v>87</v>
      </c>
      <c r="N32" s="129" t="s">
        <v>26</v>
      </c>
      <c r="O32" s="129" t="s">
        <v>132</v>
      </c>
      <c r="P32" s="3">
        <v>51</v>
      </c>
      <c r="Q32" s="129" t="s">
        <v>27</v>
      </c>
      <c r="R32" s="129" t="s">
        <v>133</v>
      </c>
      <c r="S32" s="129" t="s">
        <v>2125</v>
      </c>
      <c r="T32" s="129"/>
      <c r="U32" s="129">
        <v>1</v>
      </c>
      <c r="V32" s="3">
        <v>379</v>
      </c>
      <c r="W32" s="30">
        <v>0</v>
      </c>
      <c r="X32" s="30">
        <v>0</v>
      </c>
      <c r="Y32" s="30">
        <v>0</v>
      </c>
      <c r="Z32" s="138" t="str">
        <f t="shared" si="6"/>
        <v>40 HC</v>
      </c>
      <c r="AA32" s="135">
        <v>5105</v>
      </c>
      <c r="AB32" s="6">
        <v>16.93</v>
      </c>
      <c r="AC32" s="34" t="s">
        <v>34</v>
      </c>
      <c r="AD32" s="34">
        <f t="shared" si="3"/>
        <v>12</v>
      </c>
      <c r="AE32" s="34">
        <f t="shared" si="4"/>
        <v>5</v>
      </c>
      <c r="AF32" s="49" t="str">
        <f t="shared" si="7"/>
        <v>LCL</v>
      </c>
      <c r="AG32" s="49" t="str">
        <f t="shared" si="7"/>
        <v>LCL</v>
      </c>
    </row>
    <row r="33" spans="1:33" x14ac:dyDescent="0.45">
      <c r="A33" s="129" t="s">
        <v>134</v>
      </c>
      <c r="B33" s="129" t="s">
        <v>55</v>
      </c>
      <c r="C33" s="129" t="s">
        <v>112</v>
      </c>
      <c r="D33" s="5" t="s">
        <v>112</v>
      </c>
      <c r="E33" s="129">
        <f t="shared" si="1"/>
        <v>34</v>
      </c>
      <c r="F33" s="129">
        <f t="shared" si="2"/>
        <v>40</v>
      </c>
      <c r="G33" s="129" t="s">
        <v>72</v>
      </c>
      <c r="H33" s="129" t="s">
        <v>30</v>
      </c>
      <c r="I33" s="129" t="s">
        <v>31</v>
      </c>
      <c r="J33" s="3">
        <v>0</v>
      </c>
      <c r="K33" s="129" t="s">
        <v>135</v>
      </c>
      <c r="L33" s="129" t="s">
        <v>41</v>
      </c>
      <c r="M33" s="129" t="s">
        <v>42</v>
      </c>
      <c r="N33" s="129" t="s">
        <v>26</v>
      </c>
      <c r="O33" s="129" t="s">
        <v>136</v>
      </c>
      <c r="P33" s="3">
        <v>51</v>
      </c>
      <c r="Q33" s="129" t="s">
        <v>27</v>
      </c>
      <c r="R33" s="129" t="s">
        <v>75</v>
      </c>
      <c r="S33" s="129" t="s">
        <v>2163</v>
      </c>
      <c r="T33" s="129"/>
      <c r="U33" s="129">
        <v>1</v>
      </c>
      <c r="V33" s="3">
        <v>1381</v>
      </c>
      <c r="W33" s="30">
        <v>0</v>
      </c>
      <c r="X33" s="30">
        <v>1</v>
      </c>
      <c r="Y33" s="30">
        <v>0</v>
      </c>
      <c r="Z33" s="138">
        <f t="shared" si="6"/>
        <v>40</v>
      </c>
      <c r="AA33" s="135">
        <v>16304</v>
      </c>
      <c r="AB33" s="6">
        <v>33.11</v>
      </c>
      <c r="AC33" s="34" t="s">
        <v>34</v>
      </c>
      <c r="AD33" s="34">
        <f t="shared" si="3"/>
        <v>23</v>
      </c>
      <c r="AE33" s="34">
        <f t="shared" si="4"/>
        <v>10</v>
      </c>
      <c r="AF33" s="49" t="str">
        <f t="shared" si="7"/>
        <v>20</v>
      </c>
      <c r="AG33" s="49" t="str">
        <f t="shared" si="7"/>
        <v>LCL</v>
      </c>
    </row>
    <row r="34" spans="1:33" x14ac:dyDescent="0.45">
      <c r="A34" s="129" t="s">
        <v>134</v>
      </c>
      <c r="B34" s="129" t="s">
        <v>95</v>
      </c>
      <c r="C34" s="129" t="s">
        <v>102</v>
      </c>
      <c r="D34" s="5" t="s">
        <v>102</v>
      </c>
      <c r="E34" s="129">
        <f t="shared" si="1"/>
        <v>35</v>
      </c>
      <c r="F34" s="129">
        <f t="shared" si="2"/>
        <v>37</v>
      </c>
      <c r="G34" s="129" t="s">
        <v>72</v>
      </c>
      <c r="H34" s="129" t="s">
        <v>30</v>
      </c>
      <c r="I34" s="129" t="s">
        <v>31</v>
      </c>
      <c r="J34" s="3">
        <v>0</v>
      </c>
      <c r="K34" s="129" t="s">
        <v>137</v>
      </c>
      <c r="L34" s="129" t="s">
        <v>24</v>
      </c>
      <c r="M34" s="129" t="s">
        <v>42</v>
      </c>
      <c r="N34" s="129" t="s">
        <v>26</v>
      </c>
      <c r="O34" s="129" t="s">
        <v>138</v>
      </c>
      <c r="P34" s="3">
        <v>51</v>
      </c>
      <c r="Q34" s="129" t="s">
        <v>27</v>
      </c>
      <c r="R34" s="129" t="s">
        <v>139</v>
      </c>
      <c r="S34" s="129" t="s">
        <v>2163</v>
      </c>
      <c r="T34" s="129"/>
      <c r="U34" s="129">
        <v>1</v>
      </c>
      <c r="V34" s="3">
        <v>396</v>
      </c>
      <c r="W34" s="30">
        <v>1</v>
      </c>
      <c r="X34" s="30">
        <v>0</v>
      </c>
      <c r="Y34" s="30">
        <v>0</v>
      </c>
      <c r="Z34" s="138">
        <f t="shared" si="6"/>
        <v>20</v>
      </c>
      <c r="AA34" s="135">
        <v>4050</v>
      </c>
      <c r="AB34" s="6">
        <v>21.31</v>
      </c>
      <c r="AC34" s="34" t="s">
        <v>34</v>
      </c>
      <c r="AD34" s="34">
        <f t="shared" si="3"/>
        <v>15</v>
      </c>
      <c r="AE34" s="34">
        <f t="shared" si="4"/>
        <v>6</v>
      </c>
      <c r="AF34" s="49" t="str">
        <f t="shared" si="7"/>
        <v>20</v>
      </c>
      <c r="AG34" s="49" t="str">
        <f t="shared" si="7"/>
        <v>LCL</v>
      </c>
    </row>
    <row r="35" spans="1:33" s="77" customFormat="1" ht="21" x14ac:dyDescent="0.45">
      <c r="A35" s="70" t="s">
        <v>140</v>
      </c>
      <c r="B35" s="70" t="s">
        <v>141</v>
      </c>
      <c r="C35" s="70" t="s">
        <v>142</v>
      </c>
      <c r="D35" s="71" t="s">
        <v>142</v>
      </c>
      <c r="E35" s="70">
        <f t="shared" si="1"/>
        <v>46</v>
      </c>
      <c r="F35" s="70">
        <f t="shared" si="2"/>
        <v>53</v>
      </c>
      <c r="G35" s="70" t="s">
        <v>39</v>
      </c>
      <c r="H35" s="70" t="s">
        <v>30</v>
      </c>
      <c r="I35" s="70" t="s">
        <v>31</v>
      </c>
      <c r="J35" s="72">
        <v>0</v>
      </c>
      <c r="K35" s="70" t="s">
        <v>143</v>
      </c>
      <c r="L35" s="70" t="s">
        <v>41</v>
      </c>
      <c r="M35" s="70" t="s">
        <v>42</v>
      </c>
      <c r="N35" s="70" t="s">
        <v>26</v>
      </c>
      <c r="O35" s="70" t="s">
        <v>144</v>
      </c>
      <c r="P35" s="72">
        <v>52</v>
      </c>
      <c r="Q35" s="70" t="s">
        <v>27</v>
      </c>
      <c r="R35" s="70" t="s">
        <v>44</v>
      </c>
      <c r="S35" s="70" t="s">
        <v>2163</v>
      </c>
      <c r="T35" s="70"/>
      <c r="U35" s="70">
        <v>1</v>
      </c>
      <c r="V35" s="72">
        <v>4085</v>
      </c>
      <c r="W35" s="73">
        <v>0</v>
      </c>
      <c r="X35" s="73">
        <v>0</v>
      </c>
      <c r="Y35" s="73">
        <v>4</v>
      </c>
      <c r="Z35" s="138" t="str">
        <f t="shared" si="6"/>
        <v>40 HC</v>
      </c>
      <c r="AA35" s="137">
        <v>66168</v>
      </c>
      <c r="AB35" s="74">
        <v>257.27999999999997</v>
      </c>
      <c r="AC35" s="75" t="s">
        <v>34</v>
      </c>
      <c r="AD35" s="75">
        <f t="shared" si="3"/>
        <v>180</v>
      </c>
      <c r="AE35" s="75">
        <f t="shared" si="4"/>
        <v>77</v>
      </c>
      <c r="AF35" s="76" t="s">
        <v>2139</v>
      </c>
      <c r="AG35" s="76">
        <v>40</v>
      </c>
    </row>
    <row r="36" spans="1:33" x14ac:dyDescent="0.45">
      <c r="A36" s="129" t="s">
        <v>145</v>
      </c>
      <c r="B36" s="129" t="s">
        <v>47</v>
      </c>
      <c r="C36" s="129" t="s">
        <v>55</v>
      </c>
      <c r="D36" s="5" t="s">
        <v>55</v>
      </c>
      <c r="E36" s="129">
        <f t="shared" si="1"/>
        <v>24</v>
      </c>
      <c r="F36" s="129">
        <f t="shared" si="2"/>
        <v>29</v>
      </c>
      <c r="G36" s="129" t="s">
        <v>146</v>
      </c>
      <c r="H36" s="129" t="s">
        <v>30</v>
      </c>
      <c r="I36" s="129" t="s">
        <v>31</v>
      </c>
      <c r="J36" s="3">
        <v>0</v>
      </c>
      <c r="K36" s="129" t="s">
        <v>147</v>
      </c>
      <c r="L36" s="129" t="s">
        <v>24</v>
      </c>
      <c r="M36" s="129" t="s">
        <v>87</v>
      </c>
      <c r="N36" s="129" t="s">
        <v>26</v>
      </c>
      <c r="O36" s="129" t="s">
        <v>148</v>
      </c>
      <c r="P36" s="3">
        <v>54</v>
      </c>
      <c r="Q36" s="129" t="s">
        <v>27</v>
      </c>
      <c r="R36" s="129" t="s">
        <v>149</v>
      </c>
      <c r="S36" s="129" t="s">
        <v>2163</v>
      </c>
      <c r="T36" s="129"/>
      <c r="U36" s="129">
        <v>1</v>
      </c>
      <c r="V36" s="3">
        <v>1505</v>
      </c>
      <c r="W36" s="30">
        <v>1</v>
      </c>
      <c r="X36" s="30">
        <v>0</v>
      </c>
      <c r="Y36" s="30">
        <v>0</v>
      </c>
      <c r="Z36" s="138">
        <f t="shared" si="6"/>
        <v>20</v>
      </c>
      <c r="AA36" s="135">
        <v>23606</v>
      </c>
      <c r="AB36" s="6">
        <v>31</v>
      </c>
      <c r="AC36" s="34" t="s">
        <v>90</v>
      </c>
      <c r="AD36" s="34">
        <f t="shared" si="3"/>
        <v>22</v>
      </c>
      <c r="AE36" s="34">
        <f t="shared" si="4"/>
        <v>9</v>
      </c>
      <c r="AF36" s="49" t="str">
        <f t="shared" ref="AF36:AG52" si="8">IF(AD36&lt;=14,"LCL",IF(AD36&lt;=28,"20",IF(AD36&lt;=55,"40",IF(AD36&lt;=65,"40HC",IF(AD36&lt;=83,"45",IF(AD36&gt;83,"???ilość kont"))))))</f>
        <v>20</v>
      </c>
      <c r="AG36" s="49" t="str">
        <f t="shared" si="8"/>
        <v>LCL</v>
      </c>
    </row>
    <row r="37" spans="1:33" x14ac:dyDescent="0.45">
      <c r="A37" s="129" t="s">
        <v>145</v>
      </c>
      <c r="B37" s="129" t="s">
        <v>150</v>
      </c>
      <c r="C37" s="129" t="s">
        <v>141</v>
      </c>
      <c r="D37" s="5" t="s">
        <v>141</v>
      </c>
      <c r="E37" s="129">
        <f t="shared" si="1"/>
        <v>39</v>
      </c>
      <c r="F37" s="129">
        <f t="shared" si="2"/>
        <v>43</v>
      </c>
      <c r="G37" s="129" t="s">
        <v>29</v>
      </c>
      <c r="H37" s="129" t="s">
        <v>30</v>
      </c>
      <c r="I37" s="129" t="s">
        <v>31</v>
      </c>
      <c r="J37" s="3">
        <v>0</v>
      </c>
      <c r="K37" s="129" t="s">
        <v>151</v>
      </c>
      <c r="L37" s="129" t="s">
        <v>41</v>
      </c>
      <c r="M37" s="129" t="s">
        <v>42</v>
      </c>
      <c r="N37" s="129" t="s">
        <v>26</v>
      </c>
      <c r="O37" s="129" t="s">
        <v>152</v>
      </c>
      <c r="P37" s="3">
        <v>51</v>
      </c>
      <c r="Q37" s="129" t="s">
        <v>27</v>
      </c>
      <c r="R37" s="129" t="s">
        <v>153</v>
      </c>
      <c r="S37" s="129" t="s">
        <v>2163</v>
      </c>
      <c r="T37" s="129"/>
      <c r="U37" s="129">
        <v>1</v>
      </c>
      <c r="V37" s="3">
        <v>1271</v>
      </c>
      <c r="W37" s="30">
        <v>0</v>
      </c>
      <c r="X37" s="30">
        <v>1</v>
      </c>
      <c r="Y37" s="30">
        <v>0</v>
      </c>
      <c r="Z37" s="138">
        <f t="shared" si="6"/>
        <v>40</v>
      </c>
      <c r="AA37" s="135">
        <v>11187</v>
      </c>
      <c r="AB37" s="6">
        <v>43.51</v>
      </c>
      <c r="AC37" s="34" t="s">
        <v>34</v>
      </c>
      <c r="AD37" s="34">
        <f t="shared" si="3"/>
        <v>30</v>
      </c>
      <c r="AE37" s="34">
        <f t="shared" si="4"/>
        <v>13</v>
      </c>
      <c r="AF37" s="49" t="str">
        <f t="shared" si="8"/>
        <v>40</v>
      </c>
      <c r="AG37" s="49" t="str">
        <f t="shared" si="8"/>
        <v>LCL</v>
      </c>
    </row>
    <row r="38" spans="1:33" x14ac:dyDescent="0.45">
      <c r="A38" s="129" t="s">
        <v>154</v>
      </c>
      <c r="B38" s="129" t="s">
        <v>155</v>
      </c>
      <c r="C38" s="129" t="s">
        <v>156</v>
      </c>
      <c r="D38" s="5" t="s">
        <v>156</v>
      </c>
      <c r="E38" s="129">
        <f t="shared" si="1"/>
        <v>30</v>
      </c>
      <c r="F38" s="129">
        <f t="shared" si="2"/>
        <v>35</v>
      </c>
      <c r="G38" s="129" t="s">
        <v>61</v>
      </c>
      <c r="H38" s="129" t="s">
        <v>30</v>
      </c>
      <c r="I38" s="129" t="s">
        <v>31</v>
      </c>
      <c r="J38" s="3">
        <v>1</v>
      </c>
      <c r="K38" s="152" t="s">
        <v>157</v>
      </c>
      <c r="L38" s="129" t="s">
        <v>41</v>
      </c>
      <c r="M38" s="129" t="s">
        <v>42</v>
      </c>
      <c r="N38" s="129" t="s">
        <v>26</v>
      </c>
      <c r="O38" s="129" t="s">
        <v>158</v>
      </c>
      <c r="P38" s="3">
        <v>54</v>
      </c>
      <c r="Q38" s="129" t="s">
        <v>27</v>
      </c>
      <c r="R38" s="129" t="s">
        <v>2150</v>
      </c>
      <c r="S38" s="129" t="s">
        <v>2164</v>
      </c>
      <c r="T38" s="129"/>
      <c r="U38" s="129">
        <v>1</v>
      </c>
      <c r="V38" s="3">
        <v>432</v>
      </c>
      <c r="W38" s="154">
        <v>0</v>
      </c>
      <c r="X38" s="154">
        <v>1</v>
      </c>
      <c r="Y38" s="154">
        <v>0</v>
      </c>
      <c r="Z38" s="138">
        <f t="shared" si="6"/>
        <v>40</v>
      </c>
      <c r="AA38" s="135">
        <v>8152</v>
      </c>
      <c r="AB38" s="6">
        <v>14.46</v>
      </c>
      <c r="AC38" s="34" t="s">
        <v>64</v>
      </c>
      <c r="AD38" s="34">
        <f t="shared" si="3"/>
        <v>10</v>
      </c>
      <c r="AE38" s="34">
        <f t="shared" si="4"/>
        <v>4</v>
      </c>
      <c r="AF38" s="49" t="str">
        <f t="shared" si="8"/>
        <v>LCL</v>
      </c>
      <c r="AG38" s="49" t="str">
        <f t="shared" si="8"/>
        <v>LCL</v>
      </c>
    </row>
    <row r="39" spans="1:33" x14ac:dyDescent="0.45">
      <c r="A39" s="129" t="s">
        <v>154</v>
      </c>
      <c r="B39" s="129" t="s">
        <v>155</v>
      </c>
      <c r="C39" s="129" t="s">
        <v>156</v>
      </c>
      <c r="D39" s="5" t="s">
        <v>156</v>
      </c>
      <c r="E39" s="129">
        <f t="shared" si="1"/>
        <v>30</v>
      </c>
      <c r="F39" s="129">
        <f t="shared" si="2"/>
        <v>35</v>
      </c>
      <c r="G39" s="129" t="s">
        <v>61</v>
      </c>
      <c r="H39" s="129" t="s">
        <v>30</v>
      </c>
      <c r="I39" s="129" t="s">
        <v>31</v>
      </c>
      <c r="J39" s="3">
        <v>1</v>
      </c>
      <c r="K39" s="153"/>
      <c r="L39" s="129" t="s">
        <v>41</v>
      </c>
      <c r="M39" s="129" t="s">
        <v>42</v>
      </c>
      <c r="N39" s="129" t="s">
        <v>26</v>
      </c>
      <c r="O39" s="129" t="s">
        <v>159</v>
      </c>
      <c r="P39" s="3">
        <v>54</v>
      </c>
      <c r="Q39" s="129" t="s">
        <v>27</v>
      </c>
      <c r="R39" s="129" t="s">
        <v>2153</v>
      </c>
      <c r="S39" s="129" t="s">
        <v>2164</v>
      </c>
      <c r="T39" s="129"/>
      <c r="U39" s="129">
        <v>1</v>
      </c>
      <c r="V39" s="3">
        <v>300</v>
      </c>
      <c r="W39" s="156"/>
      <c r="X39" s="156"/>
      <c r="Y39" s="156"/>
      <c r="Z39" s="138" t="str">
        <f t="shared" si="6"/>
        <v>40 HC</v>
      </c>
      <c r="AA39" s="135">
        <v>4182</v>
      </c>
      <c r="AB39" s="6">
        <v>4.18</v>
      </c>
      <c r="AC39" s="34" t="s">
        <v>64</v>
      </c>
      <c r="AD39" s="34">
        <f t="shared" si="3"/>
        <v>3</v>
      </c>
      <c r="AE39" s="34">
        <f t="shared" si="4"/>
        <v>1</v>
      </c>
      <c r="AF39" s="49" t="str">
        <f t="shared" si="8"/>
        <v>LCL</v>
      </c>
      <c r="AG39" s="49" t="str">
        <f t="shared" si="8"/>
        <v>LCL</v>
      </c>
    </row>
    <row r="40" spans="1:33" x14ac:dyDescent="0.45">
      <c r="A40" s="129" t="s">
        <v>154</v>
      </c>
      <c r="B40" s="129" t="s">
        <v>155</v>
      </c>
      <c r="C40" s="129" t="s">
        <v>156</v>
      </c>
      <c r="D40" s="5" t="s">
        <v>156</v>
      </c>
      <c r="E40" s="129">
        <f t="shared" si="1"/>
        <v>30</v>
      </c>
      <c r="F40" s="129">
        <f t="shared" si="2"/>
        <v>35</v>
      </c>
      <c r="G40" s="129" t="s">
        <v>61</v>
      </c>
      <c r="H40" s="129" t="s">
        <v>30</v>
      </c>
      <c r="I40" s="129" t="s">
        <v>31</v>
      </c>
      <c r="J40" s="3">
        <v>1</v>
      </c>
      <c r="K40" s="153"/>
      <c r="L40" s="129" t="s">
        <v>41</v>
      </c>
      <c r="M40" s="129" t="s">
        <v>42</v>
      </c>
      <c r="N40" s="129" t="s">
        <v>26</v>
      </c>
      <c r="O40" s="129" t="s">
        <v>160</v>
      </c>
      <c r="P40" s="3">
        <v>54</v>
      </c>
      <c r="Q40" s="129" t="s">
        <v>27</v>
      </c>
      <c r="R40" s="129" t="s">
        <v>161</v>
      </c>
      <c r="S40" s="129" t="s">
        <v>2164</v>
      </c>
      <c r="T40" s="129"/>
      <c r="U40" s="129">
        <v>1</v>
      </c>
      <c r="V40" s="3">
        <v>1284</v>
      </c>
      <c r="W40" s="155"/>
      <c r="X40" s="155"/>
      <c r="Y40" s="155"/>
      <c r="Z40" s="138" t="str">
        <f t="shared" si="6"/>
        <v>40 HC</v>
      </c>
      <c r="AA40" s="135">
        <v>20242</v>
      </c>
      <c r="AB40" s="6">
        <v>15.35</v>
      </c>
      <c r="AC40" s="34" t="s">
        <v>64</v>
      </c>
      <c r="AD40" s="34">
        <f t="shared" si="3"/>
        <v>11</v>
      </c>
      <c r="AE40" s="34">
        <f t="shared" si="4"/>
        <v>5</v>
      </c>
      <c r="AF40" s="49" t="str">
        <f t="shared" si="8"/>
        <v>LCL</v>
      </c>
      <c r="AG40" s="49" t="str">
        <f t="shared" si="8"/>
        <v>LCL</v>
      </c>
    </row>
    <row r="41" spans="1:33" x14ac:dyDescent="0.45">
      <c r="A41" s="129" t="s">
        <v>162</v>
      </c>
      <c r="B41" s="129" t="s">
        <v>56</v>
      </c>
      <c r="C41" s="129" t="s">
        <v>163</v>
      </c>
      <c r="D41" s="5" t="s">
        <v>163</v>
      </c>
      <c r="E41" s="129">
        <f t="shared" si="1"/>
        <v>34</v>
      </c>
      <c r="F41" s="129">
        <f t="shared" si="2"/>
        <v>41</v>
      </c>
      <c r="G41" s="129" t="s">
        <v>39</v>
      </c>
      <c r="H41" s="129" t="s">
        <v>30</v>
      </c>
      <c r="I41" s="129" t="s">
        <v>31</v>
      </c>
      <c r="J41" s="3">
        <v>1</v>
      </c>
      <c r="K41" s="26" t="s">
        <v>2125</v>
      </c>
      <c r="L41" s="129" t="s">
        <v>24</v>
      </c>
      <c r="M41" s="129" t="s">
        <v>87</v>
      </c>
      <c r="N41" s="129" t="s">
        <v>26</v>
      </c>
      <c r="O41" s="129" t="s">
        <v>164</v>
      </c>
      <c r="P41" s="3">
        <v>54</v>
      </c>
      <c r="Q41" s="129" t="s">
        <v>27</v>
      </c>
      <c r="R41" s="129" t="s">
        <v>129</v>
      </c>
      <c r="S41" s="129" t="s">
        <v>2125</v>
      </c>
      <c r="T41" s="129"/>
      <c r="U41" s="129">
        <v>1</v>
      </c>
      <c r="V41" s="3">
        <v>178</v>
      </c>
      <c r="W41" s="30">
        <v>0</v>
      </c>
      <c r="X41" s="30">
        <v>0</v>
      </c>
      <c r="Y41" s="30">
        <v>0</v>
      </c>
      <c r="Z41" s="138" t="str">
        <f t="shared" si="6"/>
        <v>40 HC</v>
      </c>
      <c r="AA41" s="135">
        <v>2822</v>
      </c>
      <c r="AB41" s="6">
        <v>6.58</v>
      </c>
      <c r="AC41" s="34" t="s">
        <v>34</v>
      </c>
      <c r="AD41" s="34">
        <f t="shared" si="3"/>
        <v>5</v>
      </c>
      <c r="AE41" s="34">
        <f t="shared" si="4"/>
        <v>2</v>
      </c>
      <c r="AF41" s="49" t="str">
        <f t="shared" si="8"/>
        <v>LCL</v>
      </c>
      <c r="AG41" s="49" t="str">
        <f t="shared" si="8"/>
        <v>LCL</v>
      </c>
    </row>
    <row r="42" spans="1:33" x14ac:dyDescent="0.45">
      <c r="A42" s="129" t="s">
        <v>162</v>
      </c>
      <c r="B42" s="129" t="s">
        <v>165</v>
      </c>
      <c r="C42" s="129" t="s">
        <v>163</v>
      </c>
      <c r="D42" s="5" t="s">
        <v>163</v>
      </c>
      <c r="E42" s="129">
        <f t="shared" si="1"/>
        <v>38</v>
      </c>
      <c r="F42" s="129">
        <f t="shared" si="2"/>
        <v>41</v>
      </c>
      <c r="G42" s="129" t="s">
        <v>85</v>
      </c>
      <c r="H42" s="129" t="s">
        <v>30</v>
      </c>
      <c r="I42" s="129" t="s">
        <v>31</v>
      </c>
      <c r="J42" s="3">
        <v>0</v>
      </c>
      <c r="K42" s="129" t="s">
        <v>166</v>
      </c>
      <c r="L42" s="129" t="s">
        <v>24</v>
      </c>
      <c r="M42" s="129" t="s">
        <v>87</v>
      </c>
      <c r="N42" s="129" t="s">
        <v>26</v>
      </c>
      <c r="O42" s="129" t="s">
        <v>167</v>
      </c>
      <c r="P42" s="3">
        <v>54</v>
      </c>
      <c r="Q42" s="129" t="s">
        <v>27</v>
      </c>
      <c r="R42" s="129" t="s">
        <v>2159</v>
      </c>
      <c r="S42" s="129" t="s">
        <v>2163</v>
      </c>
      <c r="T42" s="129"/>
      <c r="U42" s="129">
        <v>1</v>
      </c>
      <c r="V42" s="3">
        <v>786</v>
      </c>
      <c r="W42" s="30">
        <v>1</v>
      </c>
      <c r="X42" s="30">
        <v>0</v>
      </c>
      <c r="Y42" s="30">
        <v>0</v>
      </c>
      <c r="Z42" s="138">
        <f t="shared" si="6"/>
        <v>20</v>
      </c>
      <c r="AA42" s="135">
        <v>15331</v>
      </c>
      <c r="AB42" s="6">
        <v>26.91</v>
      </c>
      <c r="AC42" s="34" t="s">
        <v>90</v>
      </c>
      <c r="AD42" s="34">
        <f t="shared" si="3"/>
        <v>19</v>
      </c>
      <c r="AE42" s="34">
        <f t="shared" si="4"/>
        <v>8</v>
      </c>
      <c r="AF42" s="49" t="str">
        <f t="shared" si="8"/>
        <v>20</v>
      </c>
      <c r="AG42" s="49" t="str">
        <f t="shared" si="8"/>
        <v>LCL</v>
      </c>
    </row>
    <row r="43" spans="1:33" x14ac:dyDescent="0.45">
      <c r="A43" s="129" t="s">
        <v>162</v>
      </c>
      <c r="B43" s="129" t="s">
        <v>141</v>
      </c>
      <c r="C43" s="129" t="s">
        <v>168</v>
      </c>
      <c r="D43" s="5" t="s">
        <v>168</v>
      </c>
      <c r="E43" s="129">
        <f t="shared" si="1"/>
        <v>40</v>
      </c>
      <c r="F43" s="129">
        <f t="shared" si="2"/>
        <v>46</v>
      </c>
      <c r="G43" s="129" t="s">
        <v>61</v>
      </c>
      <c r="H43" s="129" t="s">
        <v>30</v>
      </c>
      <c r="I43" s="129" t="s">
        <v>31</v>
      </c>
      <c r="J43" s="3">
        <v>1</v>
      </c>
      <c r="K43" s="152" t="s">
        <v>169</v>
      </c>
      <c r="L43" s="129" t="s">
        <v>41</v>
      </c>
      <c r="M43" s="129" t="s">
        <v>42</v>
      </c>
      <c r="N43" s="129" t="s">
        <v>26</v>
      </c>
      <c r="O43" s="129" t="s">
        <v>170</v>
      </c>
      <c r="P43" s="3">
        <v>54</v>
      </c>
      <c r="Q43" s="129" t="s">
        <v>27</v>
      </c>
      <c r="R43" s="129" t="s">
        <v>2158</v>
      </c>
      <c r="S43" s="129" t="s">
        <v>2164</v>
      </c>
      <c r="T43" s="129"/>
      <c r="U43" s="129">
        <v>1</v>
      </c>
      <c r="V43" s="3">
        <v>1744</v>
      </c>
      <c r="W43" s="154">
        <v>0</v>
      </c>
      <c r="X43" s="154">
        <v>1</v>
      </c>
      <c r="Y43" s="154">
        <v>0</v>
      </c>
      <c r="Z43" s="138">
        <f t="shared" si="6"/>
        <v>40</v>
      </c>
      <c r="AA43" s="135">
        <v>31242</v>
      </c>
      <c r="AB43" s="6">
        <v>33.56</v>
      </c>
      <c r="AC43" s="34" t="s">
        <v>64</v>
      </c>
      <c r="AD43" s="34">
        <f t="shared" si="3"/>
        <v>23</v>
      </c>
      <c r="AE43" s="34">
        <f t="shared" si="4"/>
        <v>10</v>
      </c>
      <c r="AF43" s="49" t="str">
        <f t="shared" si="8"/>
        <v>20</v>
      </c>
      <c r="AG43" s="49" t="str">
        <f t="shared" si="8"/>
        <v>LCL</v>
      </c>
    </row>
    <row r="44" spans="1:33" x14ac:dyDescent="0.45">
      <c r="A44" s="129" t="s">
        <v>162</v>
      </c>
      <c r="B44" s="129" t="s">
        <v>141</v>
      </c>
      <c r="C44" s="129" t="s">
        <v>168</v>
      </c>
      <c r="D44" s="5" t="s">
        <v>168</v>
      </c>
      <c r="E44" s="129">
        <f t="shared" si="1"/>
        <v>40</v>
      </c>
      <c r="F44" s="129">
        <f t="shared" si="2"/>
        <v>46</v>
      </c>
      <c r="G44" s="129" t="s">
        <v>61</v>
      </c>
      <c r="H44" s="129" t="s">
        <v>30</v>
      </c>
      <c r="I44" s="129" t="s">
        <v>31</v>
      </c>
      <c r="J44" s="3">
        <v>1</v>
      </c>
      <c r="K44" s="153"/>
      <c r="L44" s="129" t="s">
        <v>41</v>
      </c>
      <c r="M44" s="129" t="s">
        <v>42</v>
      </c>
      <c r="N44" s="129" t="s">
        <v>26</v>
      </c>
      <c r="O44" s="129" t="s">
        <v>171</v>
      </c>
      <c r="P44" s="3">
        <v>54</v>
      </c>
      <c r="Q44" s="129" t="s">
        <v>27</v>
      </c>
      <c r="R44" s="129" t="s">
        <v>2158</v>
      </c>
      <c r="S44" s="129" t="s">
        <v>2164</v>
      </c>
      <c r="T44" s="129"/>
      <c r="U44" s="129">
        <v>1</v>
      </c>
      <c r="V44" s="3">
        <v>1881</v>
      </c>
      <c r="W44" s="155"/>
      <c r="X44" s="155"/>
      <c r="Y44" s="155"/>
      <c r="Z44" s="138" t="str">
        <f t="shared" si="6"/>
        <v>40 HC</v>
      </c>
      <c r="AA44" s="135">
        <v>29374</v>
      </c>
      <c r="AB44" s="6">
        <v>17.22</v>
      </c>
      <c r="AC44" s="34" t="s">
        <v>64</v>
      </c>
      <c r="AD44" s="34">
        <f t="shared" si="3"/>
        <v>12</v>
      </c>
      <c r="AE44" s="34">
        <f t="shared" si="4"/>
        <v>5</v>
      </c>
      <c r="AF44" s="49" t="str">
        <f t="shared" si="8"/>
        <v>LCL</v>
      </c>
      <c r="AG44" s="49" t="str">
        <f t="shared" si="8"/>
        <v>LCL</v>
      </c>
    </row>
    <row r="45" spans="1:33" x14ac:dyDescent="0.45">
      <c r="A45" s="129" t="s">
        <v>162</v>
      </c>
      <c r="B45" s="129" t="s">
        <v>141</v>
      </c>
      <c r="C45" s="129" t="s">
        <v>168</v>
      </c>
      <c r="D45" s="5" t="s">
        <v>168</v>
      </c>
      <c r="E45" s="129">
        <f t="shared" si="1"/>
        <v>40</v>
      </c>
      <c r="F45" s="129">
        <f t="shared" si="2"/>
        <v>46</v>
      </c>
      <c r="G45" s="129" t="s">
        <v>61</v>
      </c>
      <c r="H45" s="129" t="s">
        <v>30</v>
      </c>
      <c r="I45" s="129" t="s">
        <v>31</v>
      </c>
      <c r="J45" s="3">
        <v>1</v>
      </c>
      <c r="K45" s="152" t="s">
        <v>172</v>
      </c>
      <c r="L45" s="129" t="s">
        <v>41</v>
      </c>
      <c r="M45" s="129" t="s">
        <v>42</v>
      </c>
      <c r="N45" s="129" t="s">
        <v>26</v>
      </c>
      <c r="O45" s="129" t="s">
        <v>173</v>
      </c>
      <c r="P45" s="3">
        <v>54</v>
      </c>
      <c r="Q45" s="129" t="s">
        <v>27</v>
      </c>
      <c r="R45" s="129" t="s">
        <v>2155</v>
      </c>
      <c r="S45" s="129" t="s">
        <v>2164</v>
      </c>
      <c r="T45" s="129"/>
      <c r="U45" s="129">
        <v>1</v>
      </c>
      <c r="V45" s="3">
        <v>439</v>
      </c>
      <c r="W45" s="154">
        <v>0</v>
      </c>
      <c r="X45" s="154">
        <v>0</v>
      </c>
      <c r="Y45" s="154">
        <v>1</v>
      </c>
      <c r="Z45" s="138" t="str">
        <f t="shared" si="6"/>
        <v>40 HC</v>
      </c>
      <c r="AA45" s="135">
        <v>5212</v>
      </c>
      <c r="AB45" s="6">
        <v>11.37</v>
      </c>
      <c r="AC45" s="34" t="s">
        <v>64</v>
      </c>
      <c r="AD45" s="34">
        <f t="shared" si="3"/>
        <v>8</v>
      </c>
      <c r="AE45" s="34">
        <f t="shared" si="4"/>
        <v>3</v>
      </c>
      <c r="AF45" s="49" t="str">
        <f t="shared" si="8"/>
        <v>LCL</v>
      </c>
      <c r="AG45" s="49" t="str">
        <f t="shared" si="8"/>
        <v>LCL</v>
      </c>
    </row>
    <row r="46" spans="1:33" x14ac:dyDescent="0.45">
      <c r="A46" s="129" t="s">
        <v>162</v>
      </c>
      <c r="B46" s="129" t="s">
        <v>141</v>
      </c>
      <c r="C46" s="129" t="s">
        <v>168</v>
      </c>
      <c r="D46" s="5" t="s">
        <v>168</v>
      </c>
      <c r="E46" s="129">
        <f t="shared" si="1"/>
        <v>40</v>
      </c>
      <c r="F46" s="129">
        <f t="shared" si="2"/>
        <v>46</v>
      </c>
      <c r="G46" s="129" t="s">
        <v>61</v>
      </c>
      <c r="H46" s="129" t="s">
        <v>30</v>
      </c>
      <c r="I46" s="129" t="s">
        <v>31</v>
      </c>
      <c r="J46" s="3">
        <v>1</v>
      </c>
      <c r="K46" s="153"/>
      <c r="L46" s="129" t="s">
        <v>41</v>
      </c>
      <c r="M46" s="129" t="s">
        <v>42</v>
      </c>
      <c r="N46" s="129" t="s">
        <v>26</v>
      </c>
      <c r="O46" s="129" t="s">
        <v>174</v>
      </c>
      <c r="P46" s="3">
        <v>54</v>
      </c>
      <c r="Q46" s="129" t="s">
        <v>27</v>
      </c>
      <c r="R46" s="129" t="s">
        <v>2158</v>
      </c>
      <c r="S46" s="129" t="s">
        <v>2164</v>
      </c>
      <c r="T46" s="129"/>
      <c r="U46" s="129">
        <v>1</v>
      </c>
      <c r="V46" s="3">
        <v>878</v>
      </c>
      <c r="W46" s="156"/>
      <c r="X46" s="156"/>
      <c r="Y46" s="156"/>
      <c r="Z46" s="138" t="str">
        <f t="shared" si="6"/>
        <v>40 HC</v>
      </c>
      <c r="AA46" s="135">
        <v>13146</v>
      </c>
      <c r="AB46" s="6">
        <v>10.54</v>
      </c>
      <c r="AC46" s="34" t="s">
        <v>64</v>
      </c>
      <c r="AD46" s="34">
        <f t="shared" si="3"/>
        <v>7</v>
      </c>
      <c r="AE46" s="34">
        <f t="shared" si="4"/>
        <v>3</v>
      </c>
      <c r="AF46" s="49" t="str">
        <f t="shared" si="8"/>
        <v>LCL</v>
      </c>
      <c r="AG46" s="49" t="str">
        <f t="shared" si="8"/>
        <v>LCL</v>
      </c>
    </row>
    <row r="47" spans="1:33" x14ac:dyDescent="0.45">
      <c r="A47" s="129" t="s">
        <v>162</v>
      </c>
      <c r="B47" s="129" t="s">
        <v>141</v>
      </c>
      <c r="C47" s="129" t="s">
        <v>168</v>
      </c>
      <c r="D47" s="5" t="s">
        <v>168</v>
      </c>
      <c r="E47" s="129">
        <f t="shared" si="1"/>
        <v>40</v>
      </c>
      <c r="F47" s="129">
        <f t="shared" si="2"/>
        <v>46</v>
      </c>
      <c r="G47" s="129" t="s">
        <v>61</v>
      </c>
      <c r="H47" s="129" t="s">
        <v>30</v>
      </c>
      <c r="I47" s="129" t="s">
        <v>31</v>
      </c>
      <c r="J47" s="3">
        <v>1</v>
      </c>
      <c r="K47" s="153"/>
      <c r="L47" s="129" t="s">
        <v>41</v>
      </c>
      <c r="M47" s="129" t="s">
        <v>42</v>
      </c>
      <c r="N47" s="129" t="s">
        <v>26</v>
      </c>
      <c r="O47" s="129" t="s">
        <v>175</v>
      </c>
      <c r="P47" s="3">
        <v>54</v>
      </c>
      <c r="Q47" s="129" t="s">
        <v>27</v>
      </c>
      <c r="R47" s="129" t="s">
        <v>2151</v>
      </c>
      <c r="S47" s="129" t="s">
        <v>2164</v>
      </c>
      <c r="T47" s="129"/>
      <c r="U47" s="129">
        <v>1</v>
      </c>
      <c r="V47" s="3">
        <v>2033</v>
      </c>
      <c r="W47" s="156"/>
      <c r="X47" s="156"/>
      <c r="Y47" s="156"/>
      <c r="Z47" s="138" t="str">
        <f t="shared" si="6"/>
        <v>40 HC</v>
      </c>
      <c r="AA47" s="135">
        <v>38127</v>
      </c>
      <c r="AB47" s="6">
        <v>27.73</v>
      </c>
      <c r="AC47" s="34" t="s">
        <v>64</v>
      </c>
      <c r="AD47" s="34">
        <f t="shared" si="3"/>
        <v>19</v>
      </c>
      <c r="AE47" s="34">
        <f t="shared" si="4"/>
        <v>8</v>
      </c>
      <c r="AF47" s="49" t="str">
        <f t="shared" si="8"/>
        <v>20</v>
      </c>
      <c r="AG47" s="49" t="str">
        <f t="shared" si="8"/>
        <v>LCL</v>
      </c>
    </row>
    <row r="48" spans="1:33" x14ac:dyDescent="0.45">
      <c r="A48" s="129" t="s">
        <v>162</v>
      </c>
      <c r="B48" s="129" t="s">
        <v>141</v>
      </c>
      <c r="C48" s="129" t="s">
        <v>168</v>
      </c>
      <c r="D48" s="5" t="s">
        <v>168</v>
      </c>
      <c r="E48" s="129">
        <f t="shared" si="1"/>
        <v>40</v>
      </c>
      <c r="F48" s="129">
        <f t="shared" si="2"/>
        <v>46</v>
      </c>
      <c r="G48" s="129" t="s">
        <v>61</v>
      </c>
      <c r="H48" s="129" t="s">
        <v>30</v>
      </c>
      <c r="I48" s="129" t="s">
        <v>31</v>
      </c>
      <c r="J48" s="3">
        <v>1</v>
      </c>
      <c r="K48" s="153"/>
      <c r="L48" s="129" t="s">
        <v>41</v>
      </c>
      <c r="M48" s="129" t="s">
        <v>42</v>
      </c>
      <c r="N48" s="129" t="s">
        <v>26</v>
      </c>
      <c r="O48" s="129" t="s">
        <v>176</v>
      </c>
      <c r="P48" s="3">
        <v>54</v>
      </c>
      <c r="Q48" s="129" t="s">
        <v>27</v>
      </c>
      <c r="R48" s="129" t="s">
        <v>161</v>
      </c>
      <c r="S48" s="129" t="s">
        <v>2164</v>
      </c>
      <c r="T48" s="129"/>
      <c r="U48" s="129">
        <v>1</v>
      </c>
      <c r="V48" s="3">
        <v>1595</v>
      </c>
      <c r="W48" s="155"/>
      <c r="X48" s="155"/>
      <c r="Y48" s="155"/>
      <c r="Z48" s="138" t="str">
        <f t="shared" si="6"/>
        <v>40 HC</v>
      </c>
      <c r="AA48" s="135">
        <v>23680</v>
      </c>
      <c r="AB48" s="6">
        <v>18.07</v>
      </c>
      <c r="AC48" s="34" t="s">
        <v>64</v>
      </c>
      <c r="AD48" s="34">
        <f t="shared" si="3"/>
        <v>13</v>
      </c>
      <c r="AE48" s="34">
        <f t="shared" si="4"/>
        <v>5</v>
      </c>
      <c r="AF48" s="49" t="str">
        <f t="shared" si="8"/>
        <v>LCL</v>
      </c>
      <c r="AG48" s="49" t="str">
        <f t="shared" si="8"/>
        <v>LCL</v>
      </c>
    </row>
    <row r="49" spans="1:33" x14ac:dyDescent="0.45">
      <c r="A49" s="129" t="s">
        <v>177</v>
      </c>
      <c r="B49" s="129" t="s">
        <v>56</v>
      </c>
      <c r="C49" s="129" t="s">
        <v>163</v>
      </c>
      <c r="D49" s="5" t="s">
        <v>163</v>
      </c>
      <c r="E49" s="129">
        <f t="shared" si="1"/>
        <v>33</v>
      </c>
      <c r="F49" s="129">
        <f t="shared" si="2"/>
        <v>40</v>
      </c>
      <c r="G49" s="129" t="s">
        <v>39</v>
      </c>
      <c r="H49" s="129" t="s">
        <v>30</v>
      </c>
      <c r="I49" s="129" t="s">
        <v>31</v>
      </c>
      <c r="J49" s="3">
        <v>1</v>
      </c>
      <c r="K49" s="27" t="s">
        <v>2125</v>
      </c>
      <c r="L49" s="129" t="s">
        <v>24</v>
      </c>
      <c r="M49" s="129" t="s">
        <v>87</v>
      </c>
      <c r="N49" s="129" t="s">
        <v>26</v>
      </c>
      <c r="O49" s="129" t="s">
        <v>178</v>
      </c>
      <c r="P49" s="3">
        <v>54</v>
      </c>
      <c r="Q49" s="129" t="s">
        <v>27</v>
      </c>
      <c r="R49" s="129" t="s">
        <v>179</v>
      </c>
      <c r="S49" s="129" t="s">
        <v>2125</v>
      </c>
      <c r="T49" s="129"/>
      <c r="U49" s="129">
        <v>1</v>
      </c>
      <c r="V49" s="3">
        <v>508</v>
      </c>
      <c r="W49" s="30">
        <v>0</v>
      </c>
      <c r="X49" s="30">
        <v>0</v>
      </c>
      <c r="Y49" s="30">
        <v>0</v>
      </c>
      <c r="Z49" s="138" t="str">
        <f t="shared" si="6"/>
        <v>40 HC</v>
      </c>
      <c r="AA49" s="135">
        <v>8542</v>
      </c>
      <c r="AB49" s="6">
        <v>11</v>
      </c>
      <c r="AC49" s="34" t="s">
        <v>34</v>
      </c>
      <c r="AD49" s="34">
        <f t="shared" si="3"/>
        <v>8</v>
      </c>
      <c r="AE49" s="34">
        <f t="shared" si="4"/>
        <v>3</v>
      </c>
      <c r="AF49" s="49" t="str">
        <f t="shared" si="8"/>
        <v>LCL</v>
      </c>
      <c r="AG49" s="49" t="str">
        <f t="shared" si="8"/>
        <v>LCL</v>
      </c>
    </row>
    <row r="50" spans="1:33" x14ac:dyDescent="0.45">
      <c r="A50" s="129" t="s">
        <v>177</v>
      </c>
      <c r="B50" s="129" t="s">
        <v>56</v>
      </c>
      <c r="C50" s="129" t="s">
        <v>163</v>
      </c>
      <c r="D50" s="5" t="s">
        <v>163</v>
      </c>
      <c r="E50" s="129">
        <f t="shared" si="1"/>
        <v>33</v>
      </c>
      <c r="F50" s="129">
        <f t="shared" si="2"/>
        <v>40</v>
      </c>
      <c r="G50" s="129" t="s">
        <v>39</v>
      </c>
      <c r="H50" s="129" t="s">
        <v>30</v>
      </c>
      <c r="I50" s="129" t="s">
        <v>31</v>
      </c>
      <c r="J50" s="3">
        <v>1</v>
      </c>
      <c r="K50" s="28" t="s">
        <v>2125</v>
      </c>
      <c r="L50" s="129" t="s">
        <v>24</v>
      </c>
      <c r="M50" s="129" t="s">
        <v>87</v>
      </c>
      <c r="N50" s="129" t="s">
        <v>26</v>
      </c>
      <c r="O50" s="129" t="s">
        <v>180</v>
      </c>
      <c r="P50" s="3">
        <v>52</v>
      </c>
      <c r="Q50" s="129" t="s">
        <v>27</v>
      </c>
      <c r="R50" s="129" t="s">
        <v>181</v>
      </c>
      <c r="S50" s="129" t="s">
        <v>2125</v>
      </c>
      <c r="T50" s="129"/>
      <c r="U50" s="129">
        <v>1</v>
      </c>
      <c r="V50" s="3">
        <v>27</v>
      </c>
      <c r="W50" s="30">
        <v>0</v>
      </c>
      <c r="X50" s="30">
        <v>0</v>
      </c>
      <c r="Y50" s="30">
        <v>0</v>
      </c>
      <c r="Z50" s="138" t="str">
        <f t="shared" si="6"/>
        <v>40 HC</v>
      </c>
      <c r="AA50" s="135">
        <v>6310</v>
      </c>
      <c r="AB50" s="6">
        <v>1.73</v>
      </c>
      <c r="AC50" s="34" t="s">
        <v>34</v>
      </c>
      <c r="AD50" s="34">
        <f t="shared" si="3"/>
        <v>1</v>
      </c>
      <c r="AE50" s="34">
        <f t="shared" si="4"/>
        <v>1</v>
      </c>
      <c r="AF50" s="49" t="str">
        <f t="shared" si="8"/>
        <v>LCL</v>
      </c>
      <c r="AG50" s="49" t="str">
        <f t="shared" si="8"/>
        <v>LCL</v>
      </c>
    </row>
    <row r="51" spans="1:33" x14ac:dyDescent="0.45">
      <c r="A51" s="129" t="s">
        <v>177</v>
      </c>
      <c r="B51" s="129" t="s">
        <v>150</v>
      </c>
      <c r="C51" s="129" t="s">
        <v>142</v>
      </c>
      <c r="D51" s="5" t="s">
        <v>142</v>
      </c>
      <c r="E51" s="129">
        <f t="shared" si="1"/>
        <v>35</v>
      </c>
      <c r="F51" s="129">
        <f t="shared" si="2"/>
        <v>46</v>
      </c>
      <c r="G51" s="129" t="s">
        <v>48</v>
      </c>
      <c r="H51" s="129" t="s">
        <v>30</v>
      </c>
      <c r="I51" s="129" t="s">
        <v>31</v>
      </c>
      <c r="J51" s="3">
        <v>1</v>
      </c>
      <c r="K51" s="27" t="s">
        <v>2125</v>
      </c>
      <c r="L51" s="129" t="s">
        <v>24</v>
      </c>
      <c r="M51" s="129" t="s">
        <v>87</v>
      </c>
      <c r="N51" s="129" t="s">
        <v>26</v>
      </c>
      <c r="O51" s="129" t="s">
        <v>182</v>
      </c>
      <c r="P51" s="3">
        <v>52</v>
      </c>
      <c r="Q51" s="129" t="s">
        <v>27</v>
      </c>
      <c r="R51" s="129" t="s">
        <v>183</v>
      </c>
      <c r="S51" s="129" t="s">
        <v>2125</v>
      </c>
      <c r="T51" s="129"/>
      <c r="U51" s="129">
        <v>1</v>
      </c>
      <c r="V51" s="3">
        <v>36</v>
      </c>
      <c r="W51" s="30">
        <v>0</v>
      </c>
      <c r="X51" s="30">
        <v>0</v>
      </c>
      <c r="Y51" s="30">
        <v>0</v>
      </c>
      <c r="Z51" s="138" t="str">
        <f t="shared" si="6"/>
        <v>40 HC</v>
      </c>
      <c r="AA51" s="135">
        <v>2160</v>
      </c>
      <c r="AB51" s="6">
        <v>1</v>
      </c>
      <c r="AC51" s="34" t="s">
        <v>34</v>
      </c>
      <c r="AD51" s="34">
        <f t="shared" si="3"/>
        <v>1</v>
      </c>
      <c r="AE51" s="34">
        <f t="shared" si="4"/>
        <v>0</v>
      </c>
      <c r="AF51" s="49" t="str">
        <f t="shared" si="8"/>
        <v>LCL</v>
      </c>
      <c r="AG51" s="49" t="str">
        <f t="shared" si="8"/>
        <v>LCL</v>
      </c>
    </row>
    <row r="52" spans="1:33" x14ac:dyDescent="0.45">
      <c r="A52" s="129" t="s">
        <v>177</v>
      </c>
      <c r="B52" s="129" t="s">
        <v>150</v>
      </c>
      <c r="C52" s="129" t="s">
        <v>142</v>
      </c>
      <c r="D52" s="5" t="s">
        <v>142</v>
      </c>
      <c r="E52" s="129">
        <f t="shared" si="1"/>
        <v>35</v>
      </c>
      <c r="F52" s="129">
        <f t="shared" si="2"/>
        <v>46</v>
      </c>
      <c r="G52" s="129" t="s">
        <v>48</v>
      </c>
      <c r="H52" s="129" t="s">
        <v>30</v>
      </c>
      <c r="I52" s="129" t="s">
        <v>31</v>
      </c>
      <c r="J52" s="3">
        <v>1</v>
      </c>
      <c r="K52" s="28" t="s">
        <v>2125</v>
      </c>
      <c r="L52" s="129" t="s">
        <v>24</v>
      </c>
      <c r="M52" s="129" t="s">
        <v>87</v>
      </c>
      <c r="N52" s="129" t="s">
        <v>26</v>
      </c>
      <c r="O52" s="129" t="s">
        <v>184</v>
      </c>
      <c r="P52" s="3">
        <v>52</v>
      </c>
      <c r="Q52" s="129" t="s">
        <v>27</v>
      </c>
      <c r="R52" s="129" t="s">
        <v>185</v>
      </c>
      <c r="S52" s="129" t="s">
        <v>2125</v>
      </c>
      <c r="T52" s="129"/>
      <c r="U52" s="129">
        <v>1</v>
      </c>
      <c r="V52" s="3">
        <v>28</v>
      </c>
      <c r="W52" s="30">
        <v>0</v>
      </c>
      <c r="X52" s="30">
        <v>0</v>
      </c>
      <c r="Y52" s="30">
        <v>0</v>
      </c>
      <c r="Z52" s="138" t="str">
        <f t="shared" si="6"/>
        <v>40 HC</v>
      </c>
      <c r="AA52" s="135">
        <v>3900</v>
      </c>
      <c r="AB52" s="6">
        <v>2.2599999999999998</v>
      </c>
      <c r="AC52" s="34" t="s">
        <v>34</v>
      </c>
      <c r="AD52" s="34">
        <f t="shared" si="3"/>
        <v>2</v>
      </c>
      <c r="AE52" s="34">
        <f t="shared" si="4"/>
        <v>1</v>
      </c>
      <c r="AF52" s="49" t="str">
        <f t="shared" si="8"/>
        <v>LCL</v>
      </c>
      <c r="AG52" s="49" t="str">
        <f t="shared" si="8"/>
        <v>LCL</v>
      </c>
    </row>
    <row r="53" spans="1:33" s="77" customFormat="1" ht="21" x14ac:dyDescent="0.45">
      <c r="A53" s="70" t="s">
        <v>177</v>
      </c>
      <c r="B53" s="70" t="s">
        <v>141</v>
      </c>
      <c r="C53" s="70" t="s">
        <v>186</v>
      </c>
      <c r="D53" s="71" t="s">
        <v>186</v>
      </c>
      <c r="E53" s="70">
        <f t="shared" si="1"/>
        <v>39</v>
      </c>
      <c r="F53" s="70">
        <f t="shared" si="2"/>
        <v>47</v>
      </c>
      <c r="G53" s="70" t="s">
        <v>39</v>
      </c>
      <c r="H53" s="70" t="s">
        <v>30</v>
      </c>
      <c r="I53" s="70" t="s">
        <v>31</v>
      </c>
      <c r="J53" s="72">
        <v>0</v>
      </c>
      <c r="K53" s="70" t="s">
        <v>187</v>
      </c>
      <c r="L53" s="70" t="s">
        <v>41</v>
      </c>
      <c r="M53" s="70" t="s">
        <v>42</v>
      </c>
      <c r="N53" s="70" t="s">
        <v>26</v>
      </c>
      <c r="O53" s="70" t="s">
        <v>188</v>
      </c>
      <c r="P53" s="72">
        <v>52</v>
      </c>
      <c r="Q53" s="70" t="s">
        <v>27</v>
      </c>
      <c r="R53" s="70" t="s">
        <v>44</v>
      </c>
      <c r="S53" s="70" t="s">
        <v>2163</v>
      </c>
      <c r="T53" s="70"/>
      <c r="U53" s="70">
        <v>1</v>
      </c>
      <c r="V53" s="72">
        <v>4361</v>
      </c>
      <c r="W53" s="73">
        <v>1</v>
      </c>
      <c r="X53" s="73">
        <v>0</v>
      </c>
      <c r="Y53" s="73">
        <v>4</v>
      </c>
      <c r="Z53" s="138">
        <f t="shared" si="6"/>
        <v>20</v>
      </c>
      <c r="AA53" s="137">
        <v>62845</v>
      </c>
      <c r="AB53" s="74">
        <v>269.27</v>
      </c>
      <c r="AC53" s="75" t="s">
        <v>34</v>
      </c>
      <c r="AD53" s="75">
        <f t="shared" si="3"/>
        <v>188</v>
      </c>
      <c r="AE53" s="75">
        <f t="shared" si="4"/>
        <v>81</v>
      </c>
      <c r="AF53" s="76" t="s">
        <v>2139</v>
      </c>
      <c r="AG53" s="76">
        <v>40</v>
      </c>
    </row>
    <row r="54" spans="1:33" x14ac:dyDescent="0.45">
      <c r="A54" s="129" t="s">
        <v>189</v>
      </c>
      <c r="B54" s="129" t="s">
        <v>190</v>
      </c>
      <c r="C54" s="129" t="s">
        <v>163</v>
      </c>
      <c r="D54" s="5" t="s">
        <v>163</v>
      </c>
      <c r="E54" s="129">
        <f t="shared" si="1"/>
        <v>36</v>
      </c>
      <c r="F54" s="129">
        <f t="shared" si="2"/>
        <v>38</v>
      </c>
      <c r="G54" s="129" t="s">
        <v>85</v>
      </c>
      <c r="H54" s="129" t="s">
        <v>30</v>
      </c>
      <c r="I54" s="129" t="s">
        <v>31</v>
      </c>
      <c r="J54" s="3">
        <v>1</v>
      </c>
      <c r="K54" s="152" t="s">
        <v>191</v>
      </c>
      <c r="L54" s="129" t="s">
        <v>24</v>
      </c>
      <c r="M54" s="129" t="s">
        <v>87</v>
      </c>
      <c r="N54" s="129" t="s">
        <v>26</v>
      </c>
      <c r="O54" s="129" t="s">
        <v>192</v>
      </c>
      <c r="P54" s="3">
        <v>54</v>
      </c>
      <c r="Q54" s="129" t="s">
        <v>27</v>
      </c>
      <c r="R54" s="129" t="s">
        <v>2160</v>
      </c>
      <c r="S54" s="129" t="s">
        <v>2164</v>
      </c>
      <c r="T54" s="129"/>
      <c r="U54" s="129">
        <v>1</v>
      </c>
      <c r="V54" s="3">
        <v>2317</v>
      </c>
      <c r="W54" s="154">
        <v>0</v>
      </c>
      <c r="X54" s="154">
        <v>0</v>
      </c>
      <c r="Y54" s="154">
        <v>1</v>
      </c>
      <c r="Z54" s="138" t="str">
        <f t="shared" si="6"/>
        <v>40 HC</v>
      </c>
      <c r="AA54" s="135">
        <v>38705</v>
      </c>
      <c r="AB54" s="6">
        <v>54.76</v>
      </c>
      <c r="AC54" s="34" t="s">
        <v>90</v>
      </c>
      <c r="AD54" s="34">
        <f t="shared" si="3"/>
        <v>38</v>
      </c>
      <c r="AE54" s="34">
        <f t="shared" si="4"/>
        <v>16</v>
      </c>
      <c r="AF54" s="49" t="str">
        <f t="shared" ref="AF54:AG68" si="9">IF(AD54&lt;=14,"LCL",IF(AD54&lt;=28,"20",IF(AD54&lt;=55,"40",IF(AD54&lt;=65,"40HC",IF(AD54&lt;=83,"45",IF(AD54&gt;83,"???ilość kont"))))))</f>
        <v>40</v>
      </c>
      <c r="AG54" s="49" t="str">
        <f t="shared" si="9"/>
        <v>20</v>
      </c>
    </row>
    <row r="55" spans="1:33" x14ac:dyDescent="0.45">
      <c r="A55" s="129" t="s">
        <v>189</v>
      </c>
      <c r="B55" s="129" t="s">
        <v>190</v>
      </c>
      <c r="C55" s="129" t="s">
        <v>163</v>
      </c>
      <c r="D55" s="5" t="s">
        <v>163</v>
      </c>
      <c r="E55" s="129">
        <f t="shared" si="1"/>
        <v>36</v>
      </c>
      <c r="F55" s="129">
        <f t="shared" si="2"/>
        <v>38</v>
      </c>
      <c r="G55" s="129" t="s">
        <v>85</v>
      </c>
      <c r="H55" s="129" t="s">
        <v>30</v>
      </c>
      <c r="I55" s="129" t="s">
        <v>31</v>
      </c>
      <c r="J55" s="3">
        <v>1</v>
      </c>
      <c r="K55" s="153"/>
      <c r="L55" s="129" t="s">
        <v>24</v>
      </c>
      <c r="M55" s="129" t="s">
        <v>87</v>
      </c>
      <c r="N55" s="129" t="s">
        <v>26</v>
      </c>
      <c r="O55" s="129" t="s">
        <v>193</v>
      </c>
      <c r="P55" s="3">
        <v>54</v>
      </c>
      <c r="Q55" s="129" t="s">
        <v>27</v>
      </c>
      <c r="R55" s="129" t="s">
        <v>2159</v>
      </c>
      <c r="S55" s="129" t="s">
        <v>2164</v>
      </c>
      <c r="T55" s="129"/>
      <c r="U55" s="129">
        <v>1</v>
      </c>
      <c r="V55" s="3">
        <v>219</v>
      </c>
      <c r="W55" s="155"/>
      <c r="X55" s="155"/>
      <c r="Y55" s="155"/>
      <c r="Z55" s="138" t="str">
        <f t="shared" si="6"/>
        <v>40 HC</v>
      </c>
      <c r="AA55" s="135">
        <v>5522</v>
      </c>
      <c r="AB55" s="6">
        <v>8.8800000000000008</v>
      </c>
      <c r="AC55" s="34" t="s">
        <v>90</v>
      </c>
      <c r="AD55" s="34">
        <f t="shared" si="3"/>
        <v>6</v>
      </c>
      <c r="AE55" s="34">
        <f t="shared" si="4"/>
        <v>3</v>
      </c>
      <c r="AF55" s="49" t="str">
        <f t="shared" si="9"/>
        <v>LCL</v>
      </c>
      <c r="AG55" s="49" t="str">
        <f t="shared" si="9"/>
        <v>LCL</v>
      </c>
    </row>
    <row r="56" spans="1:33" x14ac:dyDescent="0.45">
      <c r="A56" s="129" t="s">
        <v>189</v>
      </c>
      <c r="B56" s="129" t="s">
        <v>141</v>
      </c>
      <c r="C56" s="129" t="s">
        <v>168</v>
      </c>
      <c r="D56" s="5" t="s">
        <v>168</v>
      </c>
      <c r="E56" s="129">
        <f t="shared" si="1"/>
        <v>37</v>
      </c>
      <c r="F56" s="129">
        <f t="shared" si="2"/>
        <v>43</v>
      </c>
      <c r="G56" s="129" t="s">
        <v>61</v>
      </c>
      <c r="H56" s="129" t="s">
        <v>30</v>
      </c>
      <c r="I56" s="129" t="s">
        <v>31</v>
      </c>
      <c r="J56" s="3">
        <v>0</v>
      </c>
      <c r="K56" s="129" t="s">
        <v>194</v>
      </c>
      <c r="L56" s="129" t="s">
        <v>41</v>
      </c>
      <c r="M56" s="129" t="s">
        <v>42</v>
      </c>
      <c r="N56" s="129" t="s">
        <v>26</v>
      </c>
      <c r="O56" s="129" t="s">
        <v>195</v>
      </c>
      <c r="P56" s="3">
        <v>54</v>
      </c>
      <c r="Q56" s="129" t="s">
        <v>27</v>
      </c>
      <c r="R56" s="129" t="s">
        <v>2151</v>
      </c>
      <c r="S56" s="129" t="s">
        <v>2163</v>
      </c>
      <c r="T56" s="129"/>
      <c r="U56" s="129">
        <v>1</v>
      </c>
      <c r="V56" s="3">
        <v>2003</v>
      </c>
      <c r="W56" s="30">
        <v>1</v>
      </c>
      <c r="X56" s="30">
        <v>0</v>
      </c>
      <c r="Y56" s="30">
        <v>0</v>
      </c>
      <c r="Z56" s="138">
        <f t="shared" si="6"/>
        <v>20</v>
      </c>
      <c r="AA56" s="135">
        <v>36437</v>
      </c>
      <c r="AB56" s="6">
        <v>28.13</v>
      </c>
      <c r="AC56" s="34" t="s">
        <v>64</v>
      </c>
      <c r="AD56" s="34">
        <f t="shared" si="3"/>
        <v>20</v>
      </c>
      <c r="AE56" s="34">
        <f t="shared" si="4"/>
        <v>8</v>
      </c>
      <c r="AF56" s="49" t="str">
        <f t="shared" si="9"/>
        <v>20</v>
      </c>
      <c r="AG56" s="49" t="str">
        <f t="shared" si="9"/>
        <v>LCL</v>
      </c>
    </row>
    <row r="57" spans="1:33" x14ac:dyDescent="0.45">
      <c r="A57" s="129" t="s">
        <v>189</v>
      </c>
      <c r="B57" s="129" t="s">
        <v>141</v>
      </c>
      <c r="C57" s="129" t="s">
        <v>168</v>
      </c>
      <c r="D57" s="5" t="s">
        <v>168</v>
      </c>
      <c r="E57" s="129">
        <f t="shared" si="1"/>
        <v>37</v>
      </c>
      <c r="F57" s="129">
        <f t="shared" si="2"/>
        <v>43</v>
      </c>
      <c r="G57" s="129" t="s">
        <v>61</v>
      </c>
      <c r="H57" s="129" t="s">
        <v>30</v>
      </c>
      <c r="I57" s="129" t="s">
        <v>31</v>
      </c>
      <c r="J57" s="3">
        <v>1</v>
      </c>
      <c r="K57" s="152" t="s">
        <v>196</v>
      </c>
      <c r="L57" s="129" t="s">
        <v>41</v>
      </c>
      <c r="M57" s="129" t="s">
        <v>42</v>
      </c>
      <c r="N57" s="129" t="s">
        <v>26</v>
      </c>
      <c r="O57" s="129" t="s">
        <v>197</v>
      </c>
      <c r="P57" s="3">
        <v>54</v>
      </c>
      <c r="Q57" s="129" t="s">
        <v>27</v>
      </c>
      <c r="R57" s="129" t="s">
        <v>2158</v>
      </c>
      <c r="S57" s="129" t="s">
        <v>2164</v>
      </c>
      <c r="T57" s="129"/>
      <c r="U57" s="129">
        <v>1</v>
      </c>
      <c r="V57" s="3">
        <v>2506</v>
      </c>
      <c r="W57" s="154">
        <v>0</v>
      </c>
      <c r="X57" s="154">
        <v>0</v>
      </c>
      <c r="Y57" s="154">
        <v>1</v>
      </c>
      <c r="Z57" s="138" t="str">
        <f t="shared" si="6"/>
        <v>40 HC</v>
      </c>
      <c r="AA57" s="135">
        <v>49264</v>
      </c>
      <c r="AB57" s="6">
        <v>53.43</v>
      </c>
      <c r="AC57" s="34" t="s">
        <v>64</v>
      </c>
      <c r="AD57" s="34">
        <f t="shared" si="3"/>
        <v>37</v>
      </c>
      <c r="AE57" s="34">
        <f t="shared" si="4"/>
        <v>16</v>
      </c>
      <c r="AF57" s="49" t="str">
        <f t="shared" si="9"/>
        <v>40</v>
      </c>
      <c r="AG57" s="49" t="str">
        <f t="shared" si="9"/>
        <v>20</v>
      </c>
    </row>
    <row r="58" spans="1:33" x14ac:dyDescent="0.45">
      <c r="A58" s="129" t="s">
        <v>189</v>
      </c>
      <c r="B58" s="129" t="s">
        <v>141</v>
      </c>
      <c r="C58" s="129" t="s">
        <v>168</v>
      </c>
      <c r="D58" s="5" t="s">
        <v>168</v>
      </c>
      <c r="E58" s="129">
        <f t="shared" si="1"/>
        <v>37</v>
      </c>
      <c r="F58" s="129">
        <f t="shared" si="2"/>
        <v>43</v>
      </c>
      <c r="G58" s="129" t="s">
        <v>61</v>
      </c>
      <c r="H58" s="129" t="s">
        <v>30</v>
      </c>
      <c r="I58" s="129" t="s">
        <v>31</v>
      </c>
      <c r="J58" s="3">
        <v>1</v>
      </c>
      <c r="K58" s="153"/>
      <c r="L58" s="129" t="s">
        <v>41</v>
      </c>
      <c r="M58" s="129" t="s">
        <v>42</v>
      </c>
      <c r="N58" s="129" t="s">
        <v>26</v>
      </c>
      <c r="O58" s="129" t="s">
        <v>198</v>
      </c>
      <c r="P58" s="3">
        <v>54</v>
      </c>
      <c r="Q58" s="129" t="s">
        <v>27</v>
      </c>
      <c r="R58" s="129" t="s">
        <v>2153</v>
      </c>
      <c r="S58" s="129" t="s">
        <v>2164</v>
      </c>
      <c r="T58" s="129"/>
      <c r="U58" s="129">
        <v>1</v>
      </c>
      <c r="V58" s="3">
        <v>772</v>
      </c>
      <c r="W58" s="155"/>
      <c r="X58" s="155"/>
      <c r="Y58" s="155"/>
      <c r="Z58" s="138" t="str">
        <f t="shared" si="6"/>
        <v>40 HC</v>
      </c>
      <c r="AA58" s="135">
        <v>11792</v>
      </c>
      <c r="AB58" s="6">
        <v>16.5</v>
      </c>
      <c r="AC58" s="34" t="s">
        <v>64</v>
      </c>
      <c r="AD58" s="34">
        <f t="shared" si="3"/>
        <v>12</v>
      </c>
      <c r="AE58" s="34">
        <f t="shared" si="4"/>
        <v>5</v>
      </c>
      <c r="AF58" s="49" t="str">
        <f t="shared" si="9"/>
        <v>LCL</v>
      </c>
      <c r="AG58" s="49" t="str">
        <f t="shared" si="9"/>
        <v>LCL</v>
      </c>
    </row>
    <row r="59" spans="1:33" x14ac:dyDescent="0.45">
      <c r="A59" s="129" t="s">
        <v>189</v>
      </c>
      <c r="B59" s="129" t="s">
        <v>141</v>
      </c>
      <c r="C59" s="129" t="s">
        <v>186</v>
      </c>
      <c r="D59" s="5" t="s">
        <v>186</v>
      </c>
      <c r="E59" s="129">
        <f t="shared" si="1"/>
        <v>37</v>
      </c>
      <c r="F59" s="129">
        <f t="shared" si="2"/>
        <v>45</v>
      </c>
      <c r="G59" s="129" t="s">
        <v>61</v>
      </c>
      <c r="H59" s="129" t="s">
        <v>30</v>
      </c>
      <c r="I59" s="129" t="s">
        <v>31</v>
      </c>
      <c r="J59" s="3">
        <v>1</v>
      </c>
      <c r="K59" s="152" t="s">
        <v>199</v>
      </c>
      <c r="L59" s="129" t="s">
        <v>41</v>
      </c>
      <c r="M59" s="129" t="s">
        <v>42</v>
      </c>
      <c r="N59" s="129" t="s">
        <v>26</v>
      </c>
      <c r="O59" s="129" t="s">
        <v>200</v>
      </c>
      <c r="P59" s="3">
        <v>54</v>
      </c>
      <c r="Q59" s="129" t="s">
        <v>27</v>
      </c>
      <c r="R59" s="129" t="s">
        <v>201</v>
      </c>
      <c r="S59" s="129" t="s">
        <v>2164</v>
      </c>
      <c r="T59" s="129"/>
      <c r="U59" s="129">
        <v>1</v>
      </c>
      <c r="V59" s="3">
        <v>279</v>
      </c>
      <c r="W59" s="154">
        <v>0</v>
      </c>
      <c r="X59" s="154">
        <v>0</v>
      </c>
      <c r="Y59" s="154">
        <v>1</v>
      </c>
      <c r="Z59" s="138" t="str">
        <f t="shared" si="6"/>
        <v>40 HC</v>
      </c>
      <c r="AA59" s="135">
        <v>4210</v>
      </c>
      <c r="AB59" s="6">
        <v>2.95</v>
      </c>
      <c r="AC59" s="34" t="s">
        <v>64</v>
      </c>
      <c r="AD59" s="34">
        <f t="shared" si="3"/>
        <v>2</v>
      </c>
      <c r="AE59" s="34">
        <f t="shared" si="4"/>
        <v>1</v>
      </c>
      <c r="AF59" s="49" t="str">
        <f t="shared" si="9"/>
        <v>LCL</v>
      </c>
      <c r="AG59" s="49" t="str">
        <f t="shared" si="9"/>
        <v>LCL</v>
      </c>
    </row>
    <row r="60" spans="1:33" x14ac:dyDescent="0.45">
      <c r="A60" s="129" t="s">
        <v>189</v>
      </c>
      <c r="B60" s="129" t="s">
        <v>141</v>
      </c>
      <c r="C60" s="129" t="s">
        <v>186</v>
      </c>
      <c r="D60" s="5" t="s">
        <v>186</v>
      </c>
      <c r="E60" s="129">
        <f t="shared" si="1"/>
        <v>37</v>
      </c>
      <c r="F60" s="129">
        <f t="shared" si="2"/>
        <v>45</v>
      </c>
      <c r="G60" s="129" t="s">
        <v>61</v>
      </c>
      <c r="H60" s="129" t="s">
        <v>30</v>
      </c>
      <c r="I60" s="129" t="s">
        <v>31</v>
      </c>
      <c r="J60" s="3">
        <v>1</v>
      </c>
      <c r="K60" s="153"/>
      <c r="L60" s="129" t="s">
        <v>41</v>
      </c>
      <c r="M60" s="129" t="s">
        <v>42</v>
      </c>
      <c r="N60" s="129" t="s">
        <v>26</v>
      </c>
      <c r="O60" s="129" t="s">
        <v>202</v>
      </c>
      <c r="P60" s="3">
        <v>54</v>
      </c>
      <c r="Q60" s="129" t="s">
        <v>27</v>
      </c>
      <c r="R60" s="129" t="s">
        <v>2153</v>
      </c>
      <c r="S60" s="129" t="s">
        <v>2164</v>
      </c>
      <c r="T60" s="129"/>
      <c r="U60" s="129">
        <v>1</v>
      </c>
      <c r="V60" s="3">
        <v>1480</v>
      </c>
      <c r="W60" s="155"/>
      <c r="X60" s="155"/>
      <c r="Y60" s="155"/>
      <c r="Z60" s="138" t="str">
        <f t="shared" si="6"/>
        <v>40 HC</v>
      </c>
      <c r="AA60" s="135">
        <v>26863</v>
      </c>
      <c r="AB60" s="6">
        <v>58.95</v>
      </c>
      <c r="AC60" s="34" t="s">
        <v>64</v>
      </c>
      <c r="AD60" s="34">
        <f t="shared" si="3"/>
        <v>41</v>
      </c>
      <c r="AE60" s="34">
        <f t="shared" si="4"/>
        <v>18</v>
      </c>
      <c r="AF60" s="49" t="str">
        <f t="shared" si="9"/>
        <v>40</v>
      </c>
      <c r="AG60" s="49" t="str">
        <f t="shared" si="9"/>
        <v>20</v>
      </c>
    </row>
    <row r="61" spans="1:33" x14ac:dyDescent="0.45">
      <c r="A61" s="129" t="s">
        <v>203</v>
      </c>
      <c r="B61" s="129" t="s">
        <v>155</v>
      </c>
      <c r="C61" s="129" t="s">
        <v>150</v>
      </c>
      <c r="D61" s="5" t="s">
        <v>150</v>
      </c>
      <c r="E61" s="129">
        <f t="shared" si="1"/>
        <v>24</v>
      </c>
      <c r="F61" s="129">
        <f t="shared" si="2"/>
        <v>32</v>
      </c>
      <c r="G61" s="129" t="s">
        <v>146</v>
      </c>
      <c r="H61" s="129" t="s">
        <v>30</v>
      </c>
      <c r="I61" s="129" t="s">
        <v>31</v>
      </c>
      <c r="J61" s="3">
        <v>1</v>
      </c>
      <c r="K61" s="26" t="s">
        <v>2125</v>
      </c>
      <c r="L61" s="129" t="s">
        <v>24</v>
      </c>
      <c r="M61" s="129" t="s">
        <v>87</v>
      </c>
      <c r="N61" s="129" t="s">
        <v>26</v>
      </c>
      <c r="O61" s="129" t="s">
        <v>204</v>
      </c>
      <c r="P61" s="3">
        <v>52</v>
      </c>
      <c r="Q61" s="129" t="s">
        <v>27</v>
      </c>
      <c r="R61" s="129" t="s">
        <v>205</v>
      </c>
      <c r="S61" s="129" t="s">
        <v>2125</v>
      </c>
      <c r="T61" s="129"/>
      <c r="U61" s="129">
        <v>1</v>
      </c>
      <c r="V61" s="3">
        <v>321</v>
      </c>
      <c r="W61" s="30">
        <v>0</v>
      </c>
      <c r="X61" s="30">
        <v>0</v>
      </c>
      <c r="Y61" s="30">
        <v>0</v>
      </c>
      <c r="Z61" s="138" t="str">
        <f t="shared" si="6"/>
        <v>40 HC</v>
      </c>
      <c r="AA61" s="135">
        <v>21389</v>
      </c>
      <c r="AB61" s="6">
        <v>9.09</v>
      </c>
      <c r="AC61" s="34" t="s">
        <v>90</v>
      </c>
      <c r="AD61" s="34">
        <f t="shared" si="3"/>
        <v>6</v>
      </c>
      <c r="AE61" s="34">
        <f t="shared" si="4"/>
        <v>3</v>
      </c>
      <c r="AF61" s="49" t="str">
        <f t="shared" si="9"/>
        <v>LCL</v>
      </c>
      <c r="AG61" s="49" t="str">
        <f t="shared" si="9"/>
        <v>LCL</v>
      </c>
    </row>
    <row r="62" spans="1:33" s="77" customFormat="1" x14ac:dyDescent="0.45">
      <c r="A62" s="70" t="s">
        <v>203</v>
      </c>
      <c r="B62" s="70" t="s">
        <v>150</v>
      </c>
      <c r="C62" s="70" t="s">
        <v>141</v>
      </c>
      <c r="D62" s="71" t="s">
        <v>141</v>
      </c>
      <c r="E62" s="70">
        <f t="shared" si="1"/>
        <v>32</v>
      </c>
      <c r="F62" s="70">
        <f t="shared" si="2"/>
        <v>36</v>
      </c>
      <c r="G62" s="70" t="s">
        <v>39</v>
      </c>
      <c r="H62" s="70" t="s">
        <v>30</v>
      </c>
      <c r="I62" s="70" t="s">
        <v>31</v>
      </c>
      <c r="J62" s="72">
        <v>0</v>
      </c>
      <c r="K62" s="70" t="s">
        <v>206</v>
      </c>
      <c r="L62" s="70" t="s">
        <v>41</v>
      </c>
      <c r="M62" s="70" t="s">
        <v>42</v>
      </c>
      <c r="N62" s="70" t="s">
        <v>26</v>
      </c>
      <c r="O62" s="70" t="s">
        <v>207</v>
      </c>
      <c r="P62" s="72">
        <v>51</v>
      </c>
      <c r="Q62" s="70" t="s">
        <v>27</v>
      </c>
      <c r="R62" s="70" t="s">
        <v>133</v>
      </c>
      <c r="S62" s="70" t="s">
        <v>2163</v>
      </c>
      <c r="T62" s="70"/>
      <c r="U62" s="70">
        <v>1</v>
      </c>
      <c r="V62" s="72">
        <v>3530</v>
      </c>
      <c r="W62" s="73">
        <v>1</v>
      </c>
      <c r="X62" s="73">
        <v>0</v>
      </c>
      <c r="Y62" s="73">
        <v>2</v>
      </c>
      <c r="Z62" s="138">
        <f t="shared" si="6"/>
        <v>20</v>
      </c>
      <c r="AA62" s="137">
        <v>46478</v>
      </c>
      <c r="AB62" s="74">
        <v>153.13</v>
      </c>
      <c r="AC62" s="75" t="s">
        <v>34</v>
      </c>
      <c r="AD62" s="75">
        <f t="shared" si="3"/>
        <v>107</v>
      </c>
      <c r="AE62" s="75">
        <f t="shared" si="4"/>
        <v>46</v>
      </c>
      <c r="AF62" s="76">
        <v>40</v>
      </c>
      <c r="AG62" s="76" t="str">
        <f t="shared" si="9"/>
        <v>40</v>
      </c>
    </row>
    <row r="63" spans="1:33" x14ac:dyDescent="0.45">
      <c r="A63" s="129" t="s">
        <v>203</v>
      </c>
      <c r="B63" s="129" t="s">
        <v>190</v>
      </c>
      <c r="C63" s="129" t="s">
        <v>163</v>
      </c>
      <c r="D63" s="5" t="s">
        <v>163</v>
      </c>
      <c r="E63" s="129">
        <f t="shared" si="1"/>
        <v>35</v>
      </c>
      <c r="F63" s="129">
        <f t="shared" si="2"/>
        <v>37</v>
      </c>
      <c r="G63" s="129" t="s">
        <v>29</v>
      </c>
      <c r="H63" s="129" t="s">
        <v>30</v>
      </c>
      <c r="I63" s="129" t="s">
        <v>31</v>
      </c>
      <c r="J63" s="3">
        <v>0</v>
      </c>
      <c r="K63" s="129" t="s">
        <v>208</v>
      </c>
      <c r="L63" s="129" t="s">
        <v>24</v>
      </c>
      <c r="M63" s="129" t="s">
        <v>87</v>
      </c>
      <c r="N63" s="129" t="s">
        <v>26</v>
      </c>
      <c r="O63" s="129" t="s">
        <v>209</v>
      </c>
      <c r="P63" s="3">
        <v>51</v>
      </c>
      <c r="Q63" s="129" t="s">
        <v>27</v>
      </c>
      <c r="R63" s="129" t="s">
        <v>210</v>
      </c>
      <c r="S63" s="129" t="s">
        <v>2163</v>
      </c>
      <c r="T63" s="129"/>
      <c r="U63" s="129">
        <v>1</v>
      </c>
      <c r="V63" s="3">
        <v>1404</v>
      </c>
      <c r="W63" s="30">
        <v>0</v>
      </c>
      <c r="X63" s="30">
        <v>1</v>
      </c>
      <c r="Y63" s="30">
        <v>0</v>
      </c>
      <c r="Z63" s="138">
        <f t="shared" si="6"/>
        <v>40</v>
      </c>
      <c r="AA63" s="135">
        <v>9656</v>
      </c>
      <c r="AB63" s="6">
        <v>49.66</v>
      </c>
      <c r="AC63" s="34" t="s">
        <v>34</v>
      </c>
      <c r="AD63" s="34">
        <f t="shared" si="3"/>
        <v>35</v>
      </c>
      <c r="AE63" s="34">
        <f t="shared" si="4"/>
        <v>15</v>
      </c>
      <c r="AF63" s="49" t="str">
        <f t="shared" ref="AF63:AG86" si="10">IF(AD63&lt;=14,"LCL",IF(AD63&lt;=28,"20",IF(AD63&lt;=55,"40",IF(AD63&lt;=65,"40HC",IF(AD63&lt;=83,"45",IF(AD63&gt;83,"???ilość kont"))))))</f>
        <v>40</v>
      </c>
      <c r="AG63" s="49" t="str">
        <f t="shared" si="9"/>
        <v>20</v>
      </c>
    </row>
    <row r="64" spans="1:33" x14ac:dyDescent="0.45">
      <c r="A64" s="129" t="s">
        <v>203</v>
      </c>
      <c r="B64" s="129" t="s">
        <v>142</v>
      </c>
      <c r="C64" s="129" t="s">
        <v>211</v>
      </c>
      <c r="D64" s="5" t="s">
        <v>211</v>
      </c>
      <c r="E64" s="129">
        <f t="shared" si="1"/>
        <v>43</v>
      </c>
      <c r="F64" s="129">
        <f t="shared" si="2"/>
        <v>49</v>
      </c>
      <c r="G64" s="129" t="s">
        <v>29</v>
      </c>
      <c r="H64" s="129" t="s">
        <v>30</v>
      </c>
      <c r="I64" s="129" t="s">
        <v>31</v>
      </c>
      <c r="J64" s="3">
        <v>0</v>
      </c>
      <c r="K64" s="129" t="s">
        <v>212</v>
      </c>
      <c r="L64" s="129" t="s">
        <v>41</v>
      </c>
      <c r="M64" s="129" t="s">
        <v>42</v>
      </c>
      <c r="N64" s="129" t="s">
        <v>26</v>
      </c>
      <c r="O64" s="129" t="s">
        <v>213</v>
      </c>
      <c r="P64" s="3">
        <v>54</v>
      </c>
      <c r="Q64" s="129" t="s">
        <v>27</v>
      </c>
      <c r="R64" s="129" t="s">
        <v>214</v>
      </c>
      <c r="S64" s="129" t="s">
        <v>2163</v>
      </c>
      <c r="T64" s="129"/>
      <c r="U64" s="129">
        <v>1</v>
      </c>
      <c r="V64" s="3">
        <v>1271</v>
      </c>
      <c r="W64" s="30">
        <v>0</v>
      </c>
      <c r="X64" s="30">
        <v>1</v>
      </c>
      <c r="Y64" s="30">
        <v>0</v>
      </c>
      <c r="Z64" s="138">
        <f t="shared" si="6"/>
        <v>40</v>
      </c>
      <c r="AA64" s="135">
        <v>22034</v>
      </c>
      <c r="AB64" s="6">
        <v>33.950000000000003</v>
      </c>
      <c r="AC64" s="34" t="s">
        <v>34</v>
      </c>
      <c r="AD64" s="34">
        <f t="shared" ref="AD64:AD125" si="11">0.7*AB64</f>
        <v>24</v>
      </c>
      <c r="AE64" s="34">
        <f t="shared" ref="AE64:AE125" si="12">0.3*AB64</f>
        <v>10</v>
      </c>
      <c r="AF64" s="49" t="str">
        <f t="shared" si="10"/>
        <v>20</v>
      </c>
      <c r="AG64" s="49" t="str">
        <f t="shared" si="9"/>
        <v>LCL</v>
      </c>
    </row>
    <row r="65" spans="1:33" x14ac:dyDescent="0.45">
      <c r="A65" s="129" t="s">
        <v>203</v>
      </c>
      <c r="B65" s="129" t="s">
        <v>142</v>
      </c>
      <c r="C65" s="129" t="s">
        <v>215</v>
      </c>
      <c r="D65" s="5" t="s">
        <v>215</v>
      </c>
      <c r="E65" s="129">
        <f t="shared" si="1"/>
        <v>43</v>
      </c>
      <c r="F65" s="129">
        <f t="shared" si="2"/>
        <v>50</v>
      </c>
      <c r="G65" s="129" t="s">
        <v>29</v>
      </c>
      <c r="H65" s="129" t="s">
        <v>30</v>
      </c>
      <c r="I65" s="129" t="s">
        <v>31</v>
      </c>
      <c r="J65" s="3">
        <v>0</v>
      </c>
      <c r="K65" s="129" t="s">
        <v>216</v>
      </c>
      <c r="L65" s="129" t="s">
        <v>41</v>
      </c>
      <c r="M65" s="129" t="s">
        <v>42</v>
      </c>
      <c r="N65" s="129" t="s">
        <v>26</v>
      </c>
      <c r="O65" s="129" t="s">
        <v>217</v>
      </c>
      <c r="P65" s="3">
        <v>54</v>
      </c>
      <c r="Q65" s="129" t="s">
        <v>27</v>
      </c>
      <c r="R65" s="129" t="s">
        <v>82</v>
      </c>
      <c r="S65" s="129" t="s">
        <v>2163</v>
      </c>
      <c r="T65" s="129"/>
      <c r="U65" s="129">
        <v>1</v>
      </c>
      <c r="V65" s="3">
        <v>581</v>
      </c>
      <c r="W65" s="30">
        <v>1</v>
      </c>
      <c r="X65" s="30">
        <v>0</v>
      </c>
      <c r="Y65" s="30">
        <v>0</v>
      </c>
      <c r="Z65" s="138">
        <f t="shared" si="6"/>
        <v>20</v>
      </c>
      <c r="AA65" s="135">
        <v>10810</v>
      </c>
      <c r="AB65" s="6">
        <v>22.96</v>
      </c>
      <c r="AC65" s="34" t="s">
        <v>34</v>
      </c>
      <c r="AD65" s="34">
        <f t="shared" si="11"/>
        <v>16</v>
      </c>
      <c r="AE65" s="34">
        <f t="shared" si="12"/>
        <v>7</v>
      </c>
      <c r="AF65" s="49" t="str">
        <f t="shared" si="10"/>
        <v>20</v>
      </c>
      <c r="AG65" s="49" t="str">
        <f t="shared" si="9"/>
        <v>LCL</v>
      </c>
    </row>
    <row r="66" spans="1:33" x14ac:dyDescent="0.45">
      <c r="A66" s="129" t="s">
        <v>203</v>
      </c>
      <c r="B66" s="129" t="s">
        <v>142</v>
      </c>
      <c r="C66" s="129" t="s">
        <v>215</v>
      </c>
      <c r="D66" s="5" t="s">
        <v>215</v>
      </c>
      <c r="E66" s="129">
        <f t="shared" si="1"/>
        <v>43</v>
      </c>
      <c r="F66" s="129">
        <f t="shared" si="2"/>
        <v>50</v>
      </c>
      <c r="G66" s="129" t="s">
        <v>29</v>
      </c>
      <c r="H66" s="129" t="s">
        <v>30</v>
      </c>
      <c r="I66" s="129" t="s">
        <v>31</v>
      </c>
      <c r="J66" s="3">
        <v>0</v>
      </c>
      <c r="K66" s="129" t="s">
        <v>218</v>
      </c>
      <c r="L66" s="129" t="s">
        <v>41</v>
      </c>
      <c r="M66" s="129" t="s">
        <v>42</v>
      </c>
      <c r="N66" s="129" t="s">
        <v>26</v>
      </c>
      <c r="O66" s="129" t="s">
        <v>219</v>
      </c>
      <c r="P66" s="3">
        <v>54</v>
      </c>
      <c r="Q66" s="129" t="s">
        <v>27</v>
      </c>
      <c r="R66" s="129" t="s">
        <v>82</v>
      </c>
      <c r="S66" s="129" t="s">
        <v>2163</v>
      </c>
      <c r="T66" s="129"/>
      <c r="U66" s="129">
        <v>1</v>
      </c>
      <c r="V66" s="3">
        <v>550</v>
      </c>
      <c r="W66" s="30">
        <v>1</v>
      </c>
      <c r="X66" s="30">
        <v>0</v>
      </c>
      <c r="Y66" s="30">
        <v>0</v>
      </c>
      <c r="Z66" s="138">
        <f t="shared" si="6"/>
        <v>20</v>
      </c>
      <c r="AA66" s="135">
        <v>10202</v>
      </c>
      <c r="AB66" s="6">
        <v>25.63</v>
      </c>
      <c r="AC66" s="34" t="s">
        <v>34</v>
      </c>
      <c r="AD66" s="34">
        <f t="shared" si="11"/>
        <v>18</v>
      </c>
      <c r="AE66" s="34">
        <f t="shared" si="12"/>
        <v>8</v>
      </c>
      <c r="AF66" s="49" t="str">
        <f t="shared" si="10"/>
        <v>20</v>
      </c>
      <c r="AG66" s="49" t="str">
        <f t="shared" si="9"/>
        <v>LCL</v>
      </c>
    </row>
    <row r="67" spans="1:33" x14ac:dyDescent="0.45">
      <c r="A67" s="129" t="s">
        <v>203</v>
      </c>
      <c r="B67" s="129" t="s">
        <v>142</v>
      </c>
      <c r="C67" s="129" t="s">
        <v>215</v>
      </c>
      <c r="D67" s="5" t="s">
        <v>215</v>
      </c>
      <c r="E67" s="129">
        <f t="shared" ref="E67:E130" si="13">B67-A67</f>
        <v>43</v>
      </c>
      <c r="F67" s="129">
        <f t="shared" ref="F67:F130" si="14">C67-A67</f>
        <v>50</v>
      </c>
      <c r="G67" s="129" t="s">
        <v>29</v>
      </c>
      <c r="H67" s="129" t="s">
        <v>30</v>
      </c>
      <c r="I67" s="129" t="s">
        <v>31</v>
      </c>
      <c r="J67" s="3">
        <v>0</v>
      </c>
      <c r="K67" s="129" t="s">
        <v>220</v>
      </c>
      <c r="L67" s="129" t="s">
        <v>41</v>
      </c>
      <c r="M67" s="129" t="s">
        <v>42</v>
      </c>
      <c r="N67" s="129" t="s">
        <v>26</v>
      </c>
      <c r="O67" s="129" t="s">
        <v>221</v>
      </c>
      <c r="P67" s="3">
        <v>52</v>
      </c>
      <c r="Q67" s="129" t="s">
        <v>27</v>
      </c>
      <c r="R67" s="129" t="s">
        <v>82</v>
      </c>
      <c r="S67" s="129" t="s">
        <v>2163</v>
      </c>
      <c r="T67" s="129"/>
      <c r="U67" s="129">
        <v>1</v>
      </c>
      <c r="V67" s="3">
        <v>3196</v>
      </c>
      <c r="W67" s="30">
        <v>0</v>
      </c>
      <c r="X67" s="30">
        <v>1</v>
      </c>
      <c r="Y67" s="30">
        <v>0</v>
      </c>
      <c r="Z67" s="138">
        <f t="shared" si="6"/>
        <v>40</v>
      </c>
      <c r="AA67" s="135">
        <v>54498</v>
      </c>
      <c r="AB67" s="6">
        <v>47.88</v>
      </c>
      <c r="AC67" s="34" t="s">
        <v>34</v>
      </c>
      <c r="AD67" s="34">
        <f t="shared" si="11"/>
        <v>34</v>
      </c>
      <c r="AE67" s="34">
        <f t="shared" si="12"/>
        <v>14</v>
      </c>
      <c r="AF67" s="49" t="str">
        <f t="shared" si="10"/>
        <v>40</v>
      </c>
      <c r="AG67" s="49" t="str">
        <f t="shared" si="9"/>
        <v>LCL</v>
      </c>
    </row>
    <row r="68" spans="1:33" x14ac:dyDescent="0.45">
      <c r="A68" s="129" t="s">
        <v>203</v>
      </c>
      <c r="B68" s="129" t="s">
        <v>142</v>
      </c>
      <c r="C68" s="129" t="s">
        <v>222</v>
      </c>
      <c r="D68" s="5" t="s">
        <v>222</v>
      </c>
      <c r="E68" s="129">
        <f t="shared" si="13"/>
        <v>43</v>
      </c>
      <c r="F68" s="129">
        <f t="shared" si="14"/>
        <v>52</v>
      </c>
      <c r="G68" s="129" t="s">
        <v>29</v>
      </c>
      <c r="H68" s="129" t="s">
        <v>30</v>
      </c>
      <c r="I68" s="129" t="s">
        <v>31</v>
      </c>
      <c r="J68" s="3">
        <v>0</v>
      </c>
      <c r="K68" s="129" t="s">
        <v>223</v>
      </c>
      <c r="L68" s="129" t="s">
        <v>41</v>
      </c>
      <c r="M68" s="129" t="s">
        <v>42</v>
      </c>
      <c r="N68" s="129" t="s">
        <v>26</v>
      </c>
      <c r="O68" s="129" t="s">
        <v>224</v>
      </c>
      <c r="P68" s="3">
        <v>54</v>
      </c>
      <c r="Q68" s="129" t="s">
        <v>27</v>
      </c>
      <c r="R68" s="129" t="s">
        <v>58</v>
      </c>
      <c r="S68" s="129" t="s">
        <v>2163</v>
      </c>
      <c r="T68" s="129"/>
      <c r="U68" s="129">
        <v>1</v>
      </c>
      <c r="V68" s="3">
        <v>2212</v>
      </c>
      <c r="W68" s="30">
        <v>0</v>
      </c>
      <c r="X68" s="30">
        <v>1</v>
      </c>
      <c r="Y68" s="30">
        <v>0</v>
      </c>
      <c r="Z68" s="138">
        <f t="shared" ref="Z68:Z131" si="15">IF(W68=1,20,IF(X68=1,40,"40 HC"))</f>
        <v>40</v>
      </c>
      <c r="AA68" s="135">
        <v>41782</v>
      </c>
      <c r="AB68" s="6">
        <v>39.090000000000003</v>
      </c>
      <c r="AC68" s="34" t="s">
        <v>34</v>
      </c>
      <c r="AD68" s="34">
        <f t="shared" si="11"/>
        <v>27</v>
      </c>
      <c r="AE68" s="34">
        <f t="shared" si="12"/>
        <v>12</v>
      </c>
      <c r="AF68" s="49" t="str">
        <f t="shared" si="10"/>
        <v>20</v>
      </c>
      <c r="AG68" s="49" t="str">
        <f t="shared" si="9"/>
        <v>LCL</v>
      </c>
    </row>
    <row r="69" spans="1:33" x14ac:dyDescent="0.45">
      <c r="A69" s="129" t="s">
        <v>225</v>
      </c>
      <c r="B69" s="129" t="s">
        <v>141</v>
      </c>
      <c r="C69" s="129" t="s">
        <v>168</v>
      </c>
      <c r="D69" s="5" t="s">
        <v>168</v>
      </c>
      <c r="E69" s="129">
        <f t="shared" si="13"/>
        <v>35</v>
      </c>
      <c r="F69" s="129">
        <f t="shared" si="14"/>
        <v>41</v>
      </c>
      <c r="G69" s="129" t="s">
        <v>72</v>
      </c>
      <c r="H69" s="129" t="s">
        <v>30</v>
      </c>
      <c r="I69" s="129" t="s">
        <v>31</v>
      </c>
      <c r="J69" s="3">
        <v>0</v>
      </c>
      <c r="K69" s="129" t="s">
        <v>226</v>
      </c>
      <c r="L69" s="129" t="s">
        <v>41</v>
      </c>
      <c r="M69" s="129" t="s">
        <v>42</v>
      </c>
      <c r="N69" s="129" t="s">
        <v>26</v>
      </c>
      <c r="O69" s="129" t="s">
        <v>227</v>
      </c>
      <c r="P69" s="3">
        <v>51</v>
      </c>
      <c r="Q69" s="129" t="s">
        <v>27</v>
      </c>
      <c r="R69" s="129" t="s">
        <v>139</v>
      </c>
      <c r="S69" s="129" t="s">
        <v>2163</v>
      </c>
      <c r="T69" s="129"/>
      <c r="U69" s="129">
        <v>1</v>
      </c>
      <c r="V69" s="3">
        <v>1096</v>
      </c>
      <c r="W69" s="30">
        <v>0</v>
      </c>
      <c r="X69" s="30">
        <v>0</v>
      </c>
      <c r="Y69" s="30">
        <v>1</v>
      </c>
      <c r="Z69" s="138" t="str">
        <f t="shared" si="15"/>
        <v>40 HC</v>
      </c>
      <c r="AA69" s="135">
        <v>12209</v>
      </c>
      <c r="AB69" s="6">
        <v>55</v>
      </c>
      <c r="AC69" s="34" t="s">
        <v>34</v>
      </c>
      <c r="AD69" s="34">
        <f t="shared" si="11"/>
        <v>39</v>
      </c>
      <c r="AE69" s="34">
        <f t="shared" si="12"/>
        <v>17</v>
      </c>
      <c r="AF69" s="49" t="str">
        <f t="shared" si="10"/>
        <v>40</v>
      </c>
      <c r="AG69" s="49" t="str">
        <f t="shared" si="10"/>
        <v>20</v>
      </c>
    </row>
    <row r="70" spans="1:33" x14ac:dyDescent="0.45">
      <c r="A70" s="129" t="s">
        <v>225</v>
      </c>
      <c r="B70" s="129" t="s">
        <v>141</v>
      </c>
      <c r="C70" s="129" t="s">
        <v>168</v>
      </c>
      <c r="D70" s="5" t="s">
        <v>168</v>
      </c>
      <c r="E70" s="129">
        <f t="shared" si="13"/>
        <v>35</v>
      </c>
      <c r="F70" s="129">
        <f t="shared" si="14"/>
        <v>41</v>
      </c>
      <c r="G70" s="129" t="s">
        <v>72</v>
      </c>
      <c r="H70" s="129" t="s">
        <v>30</v>
      </c>
      <c r="I70" s="129" t="s">
        <v>31</v>
      </c>
      <c r="J70" s="3">
        <v>0</v>
      </c>
      <c r="K70" s="129" t="s">
        <v>228</v>
      </c>
      <c r="L70" s="129" t="s">
        <v>41</v>
      </c>
      <c r="M70" s="129" t="s">
        <v>42</v>
      </c>
      <c r="N70" s="129" t="s">
        <v>26</v>
      </c>
      <c r="O70" s="129" t="s">
        <v>229</v>
      </c>
      <c r="P70" s="3">
        <v>51</v>
      </c>
      <c r="Q70" s="129" t="s">
        <v>27</v>
      </c>
      <c r="R70" s="129" t="s">
        <v>230</v>
      </c>
      <c r="S70" s="129" t="s">
        <v>2163</v>
      </c>
      <c r="T70" s="129"/>
      <c r="U70" s="129">
        <v>1</v>
      </c>
      <c r="V70" s="3">
        <v>1428</v>
      </c>
      <c r="W70" s="30">
        <v>1</v>
      </c>
      <c r="X70" s="30">
        <v>0</v>
      </c>
      <c r="Y70" s="30">
        <v>0</v>
      </c>
      <c r="Z70" s="138">
        <f t="shared" si="15"/>
        <v>20</v>
      </c>
      <c r="AA70" s="135">
        <v>9432</v>
      </c>
      <c r="AB70" s="6">
        <v>14.15</v>
      </c>
      <c r="AC70" s="34" t="s">
        <v>34</v>
      </c>
      <c r="AD70" s="34">
        <f t="shared" si="11"/>
        <v>10</v>
      </c>
      <c r="AE70" s="34">
        <f t="shared" si="12"/>
        <v>4</v>
      </c>
      <c r="AF70" s="49" t="str">
        <f t="shared" si="10"/>
        <v>LCL</v>
      </c>
      <c r="AG70" s="49" t="str">
        <f t="shared" si="10"/>
        <v>LCL</v>
      </c>
    </row>
    <row r="71" spans="1:33" s="77" customFormat="1" x14ac:dyDescent="0.45">
      <c r="A71" s="70" t="s">
        <v>37</v>
      </c>
      <c r="B71" s="70" t="s">
        <v>141</v>
      </c>
      <c r="C71" s="70" t="s">
        <v>142</v>
      </c>
      <c r="D71" s="71" t="s">
        <v>142</v>
      </c>
      <c r="E71" s="70">
        <f t="shared" si="13"/>
        <v>33</v>
      </c>
      <c r="F71" s="70">
        <f t="shared" si="14"/>
        <v>40</v>
      </c>
      <c r="G71" s="70" t="s">
        <v>48</v>
      </c>
      <c r="H71" s="70" t="s">
        <v>30</v>
      </c>
      <c r="I71" s="70" t="s">
        <v>31</v>
      </c>
      <c r="J71" s="72">
        <v>0</v>
      </c>
      <c r="K71" s="70" t="s">
        <v>231</v>
      </c>
      <c r="L71" s="70" t="s">
        <v>24</v>
      </c>
      <c r="M71" s="70" t="s">
        <v>87</v>
      </c>
      <c r="N71" s="70" t="s">
        <v>26</v>
      </c>
      <c r="O71" s="70" t="s">
        <v>232</v>
      </c>
      <c r="P71" s="72">
        <v>51</v>
      </c>
      <c r="Q71" s="70" t="s">
        <v>27</v>
      </c>
      <c r="R71" s="70" t="s">
        <v>51</v>
      </c>
      <c r="S71" s="70" t="s">
        <v>2163</v>
      </c>
      <c r="T71" s="70"/>
      <c r="U71" s="70">
        <v>1</v>
      </c>
      <c r="V71" s="72">
        <v>3672</v>
      </c>
      <c r="W71" s="73">
        <v>0</v>
      </c>
      <c r="X71" s="73">
        <v>2</v>
      </c>
      <c r="Y71" s="73">
        <v>0</v>
      </c>
      <c r="Z71" s="138" t="str">
        <f t="shared" si="15"/>
        <v>40 HC</v>
      </c>
      <c r="AA71" s="137">
        <v>46616</v>
      </c>
      <c r="AB71" s="74">
        <v>106.14</v>
      </c>
      <c r="AC71" s="75" t="s">
        <v>34</v>
      </c>
      <c r="AD71" s="75">
        <f t="shared" si="11"/>
        <v>74</v>
      </c>
      <c r="AE71" s="75">
        <f t="shared" si="12"/>
        <v>32</v>
      </c>
      <c r="AF71" s="76">
        <v>40</v>
      </c>
      <c r="AG71" s="76" t="str">
        <f t="shared" si="10"/>
        <v>40</v>
      </c>
    </row>
    <row r="72" spans="1:33" x14ac:dyDescent="0.45">
      <c r="A72" s="129" t="s">
        <v>37</v>
      </c>
      <c r="B72" s="129" t="s">
        <v>142</v>
      </c>
      <c r="C72" s="129" t="s">
        <v>215</v>
      </c>
      <c r="D72" s="5" t="s">
        <v>215</v>
      </c>
      <c r="E72" s="129">
        <f t="shared" si="13"/>
        <v>40</v>
      </c>
      <c r="F72" s="129">
        <f t="shared" si="14"/>
        <v>47</v>
      </c>
      <c r="G72" s="129" t="s">
        <v>61</v>
      </c>
      <c r="H72" s="129" t="s">
        <v>30</v>
      </c>
      <c r="I72" s="129" t="s">
        <v>31</v>
      </c>
      <c r="J72" s="3">
        <v>1</v>
      </c>
      <c r="K72" s="152" t="s">
        <v>233</v>
      </c>
      <c r="L72" s="129" t="s">
        <v>24</v>
      </c>
      <c r="M72" s="129" t="s">
        <v>42</v>
      </c>
      <c r="N72" s="129" t="s">
        <v>26</v>
      </c>
      <c r="O72" s="129" t="s">
        <v>234</v>
      </c>
      <c r="P72" s="3">
        <v>54</v>
      </c>
      <c r="Q72" s="129" t="s">
        <v>27</v>
      </c>
      <c r="R72" s="129" t="s">
        <v>2153</v>
      </c>
      <c r="S72" s="129" t="s">
        <v>2164</v>
      </c>
      <c r="T72" s="129"/>
      <c r="U72" s="129">
        <v>1</v>
      </c>
      <c r="V72" s="3">
        <v>566</v>
      </c>
      <c r="W72" s="154">
        <v>0</v>
      </c>
      <c r="X72" s="154">
        <v>0</v>
      </c>
      <c r="Y72" s="154">
        <v>1</v>
      </c>
      <c r="Z72" s="138" t="str">
        <f t="shared" si="15"/>
        <v>40 HC</v>
      </c>
      <c r="AA72" s="135">
        <v>9461</v>
      </c>
      <c r="AB72" s="6">
        <v>13.91</v>
      </c>
      <c r="AC72" s="34" t="s">
        <v>64</v>
      </c>
      <c r="AD72" s="34">
        <f t="shared" si="11"/>
        <v>10</v>
      </c>
      <c r="AE72" s="34">
        <f t="shared" si="12"/>
        <v>4</v>
      </c>
      <c r="AF72" s="49" t="str">
        <f t="shared" si="10"/>
        <v>LCL</v>
      </c>
      <c r="AG72" s="49" t="str">
        <f t="shared" si="10"/>
        <v>LCL</v>
      </c>
    </row>
    <row r="73" spans="1:33" x14ac:dyDescent="0.45">
      <c r="A73" s="129" t="s">
        <v>37</v>
      </c>
      <c r="B73" s="129" t="s">
        <v>142</v>
      </c>
      <c r="C73" s="129" t="s">
        <v>215</v>
      </c>
      <c r="D73" s="5" t="s">
        <v>215</v>
      </c>
      <c r="E73" s="129">
        <f t="shared" si="13"/>
        <v>40</v>
      </c>
      <c r="F73" s="129">
        <f t="shared" si="14"/>
        <v>47</v>
      </c>
      <c r="G73" s="129" t="s">
        <v>61</v>
      </c>
      <c r="H73" s="129" t="s">
        <v>30</v>
      </c>
      <c r="I73" s="129" t="s">
        <v>31</v>
      </c>
      <c r="J73" s="3">
        <v>1</v>
      </c>
      <c r="K73" s="153"/>
      <c r="L73" s="129" t="s">
        <v>24</v>
      </c>
      <c r="M73" s="129" t="s">
        <v>42</v>
      </c>
      <c r="N73" s="129" t="s">
        <v>26</v>
      </c>
      <c r="O73" s="129" t="s">
        <v>235</v>
      </c>
      <c r="P73" s="3">
        <v>52</v>
      </c>
      <c r="Q73" s="129" t="s">
        <v>27</v>
      </c>
      <c r="R73" s="129" t="s">
        <v>2158</v>
      </c>
      <c r="S73" s="129" t="s">
        <v>2164</v>
      </c>
      <c r="T73" s="129"/>
      <c r="U73" s="129">
        <v>1</v>
      </c>
      <c r="V73" s="3">
        <v>5575</v>
      </c>
      <c r="W73" s="155"/>
      <c r="X73" s="155"/>
      <c r="Y73" s="155"/>
      <c r="Z73" s="138" t="str">
        <f t="shared" si="15"/>
        <v>40 HC</v>
      </c>
      <c r="AA73" s="135">
        <v>94263</v>
      </c>
      <c r="AB73" s="6">
        <v>51.02</v>
      </c>
      <c r="AC73" s="34" t="s">
        <v>64</v>
      </c>
      <c r="AD73" s="34">
        <f t="shared" si="11"/>
        <v>36</v>
      </c>
      <c r="AE73" s="34">
        <f t="shared" si="12"/>
        <v>15</v>
      </c>
      <c r="AF73" s="49" t="str">
        <f t="shared" si="10"/>
        <v>40</v>
      </c>
      <c r="AG73" s="49" t="str">
        <f t="shared" si="10"/>
        <v>20</v>
      </c>
    </row>
    <row r="74" spans="1:33" x14ac:dyDescent="0.45">
      <c r="A74" s="129" t="s">
        <v>37</v>
      </c>
      <c r="B74" s="129" t="s">
        <v>142</v>
      </c>
      <c r="C74" s="129" t="s">
        <v>236</v>
      </c>
      <c r="D74" s="5" t="s">
        <v>236</v>
      </c>
      <c r="E74" s="129">
        <f t="shared" si="13"/>
        <v>40</v>
      </c>
      <c r="F74" s="129">
        <f t="shared" si="14"/>
        <v>51</v>
      </c>
      <c r="G74" s="129" t="s">
        <v>61</v>
      </c>
      <c r="H74" s="129" t="s">
        <v>30</v>
      </c>
      <c r="I74" s="129" t="s">
        <v>31</v>
      </c>
      <c r="J74" s="3">
        <v>1</v>
      </c>
      <c r="K74" s="152" t="s">
        <v>237</v>
      </c>
      <c r="L74" s="129" t="s">
        <v>41</v>
      </c>
      <c r="M74" s="129" t="s">
        <v>42</v>
      </c>
      <c r="N74" s="129" t="s">
        <v>26</v>
      </c>
      <c r="O74" s="129" t="s">
        <v>238</v>
      </c>
      <c r="P74" s="3">
        <v>54</v>
      </c>
      <c r="Q74" s="129" t="s">
        <v>27</v>
      </c>
      <c r="R74" s="129" t="s">
        <v>239</v>
      </c>
      <c r="S74" s="129" t="s">
        <v>2164</v>
      </c>
      <c r="T74" s="129"/>
      <c r="U74" s="129">
        <v>1</v>
      </c>
      <c r="V74" s="3">
        <v>486</v>
      </c>
      <c r="W74" s="154">
        <v>0</v>
      </c>
      <c r="X74" s="154">
        <v>0</v>
      </c>
      <c r="Y74" s="154">
        <v>1</v>
      </c>
      <c r="Z74" s="138" t="str">
        <f t="shared" si="15"/>
        <v>40 HC</v>
      </c>
      <c r="AA74" s="135">
        <v>8950</v>
      </c>
      <c r="AB74" s="6">
        <v>12.66</v>
      </c>
      <c r="AC74" s="34" t="s">
        <v>64</v>
      </c>
      <c r="AD74" s="34">
        <f t="shared" si="11"/>
        <v>9</v>
      </c>
      <c r="AE74" s="34">
        <f t="shared" si="12"/>
        <v>4</v>
      </c>
      <c r="AF74" s="49" t="str">
        <f t="shared" si="10"/>
        <v>LCL</v>
      </c>
      <c r="AG74" s="49" t="str">
        <f t="shared" si="10"/>
        <v>LCL</v>
      </c>
    </row>
    <row r="75" spans="1:33" x14ac:dyDescent="0.45">
      <c r="A75" s="129" t="s">
        <v>37</v>
      </c>
      <c r="B75" s="129" t="s">
        <v>142</v>
      </c>
      <c r="C75" s="129" t="s">
        <v>236</v>
      </c>
      <c r="D75" s="5" t="s">
        <v>236</v>
      </c>
      <c r="E75" s="129">
        <f t="shared" si="13"/>
        <v>40</v>
      </c>
      <c r="F75" s="129">
        <f t="shared" si="14"/>
        <v>51</v>
      </c>
      <c r="G75" s="129" t="s">
        <v>61</v>
      </c>
      <c r="H75" s="129" t="s">
        <v>30</v>
      </c>
      <c r="I75" s="129" t="s">
        <v>31</v>
      </c>
      <c r="J75" s="3">
        <v>1</v>
      </c>
      <c r="K75" s="153"/>
      <c r="L75" s="129" t="s">
        <v>41</v>
      </c>
      <c r="M75" s="129" t="s">
        <v>42</v>
      </c>
      <c r="N75" s="129" t="s">
        <v>26</v>
      </c>
      <c r="O75" s="129" t="s">
        <v>240</v>
      </c>
      <c r="P75" s="3">
        <v>54</v>
      </c>
      <c r="Q75" s="129" t="s">
        <v>27</v>
      </c>
      <c r="R75" s="129" t="s">
        <v>2150</v>
      </c>
      <c r="S75" s="129" t="s">
        <v>2164</v>
      </c>
      <c r="T75" s="129"/>
      <c r="U75" s="129">
        <v>1</v>
      </c>
      <c r="V75" s="3">
        <v>1150</v>
      </c>
      <c r="W75" s="156"/>
      <c r="X75" s="156"/>
      <c r="Y75" s="156"/>
      <c r="Z75" s="138" t="str">
        <f t="shared" si="15"/>
        <v>40 HC</v>
      </c>
      <c r="AA75" s="135">
        <v>21087</v>
      </c>
      <c r="AB75" s="6">
        <v>36.770000000000003</v>
      </c>
      <c r="AC75" s="34" t="s">
        <v>64</v>
      </c>
      <c r="AD75" s="34">
        <f t="shared" si="11"/>
        <v>26</v>
      </c>
      <c r="AE75" s="34">
        <f t="shared" si="12"/>
        <v>11</v>
      </c>
      <c r="AF75" s="49" t="str">
        <f t="shared" si="10"/>
        <v>20</v>
      </c>
      <c r="AG75" s="49" t="str">
        <f t="shared" si="10"/>
        <v>LCL</v>
      </c>
    </row>
    <row r="76" spans="1:33" x14ac:dyDescent="0.45">
      <c r="A76" s="129" t="s">
        <v>37</v>
      </c>
      <c r="B76" s="129" t="s">
        <v>142</v>
      </c>
      <c r="C76" s="129" t="s">
        <v>236</v>
      </c>
      <c r="D76" s="5" t="s">
        <v>236</v>
      </c>
      <c r="E76" s="129">
        <f t="shared" si="13"/>
        <v>40</v>
      </c>
      <c r="F76" s="129">
        <f t="shared" si="14"/>
        <v>51</v>
      </c>
      <c r="G76" s="129" t="s">
        <v>61</v>
      </c>
      <c r="H76" s="129" t="s">
        <v>30</v>
      </c>
      <c r="I76" s="129" t="s">
        <v>31</v>
      </c>
      <c r="J76" s="3">
        <v>1</v>
      </c>
      <c r="K76" s="153"/>
      <c r="L76" s="129" t="s">
        <v>41</v>
      </c>
      <c r="M76" s="129" t="s">
        <v>42</v>
      </c>
      <c r="N76" s="129" t="s">
        <v>26</v>
      </c>
      <c r="O76" s="129" t="s">
        <v>241</v>
      </c>
      <c r="P76" s="3">
        <v>54</v>
      </c>
      <c r="Q76" s="129" t="s">
        <v>27</v>
      </c>
      <c r="R76" s="129" t="s">
        <v>2158</v>
      </c>
      <c r="S76" s="129" t="s">
        <v>2164</v>
      </c>
      <c r="T76" s="129"/>
      <c r="U76" s="129">
        <v>1</v>
      </c>
      <c r="V76" s="3">
        <v>225</v>
      </c>
      <c r="W76" s="155"/>
      <c r="X76" s="155"/>
      <c r="Y76" s="155"/>
      <c r="Z76" s="138" t="str">
        <f t="shared" si="15"/>
        <v>40 HC</v>
      </c>
      <c r="AA76" s="135">
        <v>4755</v>
      </c>
      <c r="AB76" s="6">
        <v>6.85</v>
      </c>
      <c r="AC76" s="34" t="s">
        <v>64</v>
      </c>
      <c r="AD76" s="34">
        <f t="shared" si="11"/>
        <v>5</v>
      </c>
      <c r="AE76" s="34">
        <f t="shared" si="12"/>
        <v>2</v>
      </c>
      <c r="AF76" s="49" t="str">
        <f t="shared" si="10"/>
        <v>LCL</v>
      </c>
      <c r="AG76" s="49" t="str">
        <f t="shared" si="10"/>
        <v>LCL</v>
      </c>
    </row>
    <row r="77" spans="1:33" x14ac:dyDescent="0.45">
      <c r="A77" s="129" t="s">
        <v>37</v>
      </c>
      <c r="B77" s="129" t="s">
        <v>142</v>
      </c>
      <c r="C77" s="129" t="s">
        <v>236</v>
      </c>
      <c r="D77" s="5" t="s">
        <v>236</v>
      </c>
      <c r="E77" s="129">
        <f t="shared" si="13"/>
        <v>40</v>
      </c>
      <c r="F77" s="129">
        <f t="shared" si="14"/>
        <v>51</v>
      </c>
      <c r="G77" s="129" t="s">
        <v>61</v>
      </c>
      <c r="H77" s="129" t="s">
        <v>30</v>
      </c>
      <c r="I77" s="129" t="s">
        <v>31</v>
      </c>
      <c r="J77" s="3">
        <v>1</v>
      </c>
      <c r="K77" s="152" t="s">
        <v>242</v>
      </c>
      <c r="L77" s="129" t="s">
        <v>41</v>
      </c>
      <c r="M77" s="129" t="s">
        <v>42</v>
      </c>
      <c r="N77" s="129" t="s">
        <v>26</v>
      </c>
      <c r="O77" s="129" t="s">
        <v>243</v>
      </c>
      <c r="P77" s="3">
        <v>54</v>
      </c>
      <c r="Q77" s="129" t="s">
        <v>27</v>
      </c>
      <c r="R77" s="129" t="s">
        <v>2158</v>
      </c>
      <c r="S77" s="129" t="s">
        <v>2164</v>
      </c>
      <c r="T77" s="129"/>
      <c r="U77" s="129">
        <v>1</v>
      </c>
      <c r="V77" s="3">
        <v>759</v>
      </c>
      <c r="W77" s="154">
        <v>0</v>
      </c>
      <c r="X77" s="154">
        <v>0</v>
      </c>
      <c r="Y77" s="154">
        <v>1</v>
      </c>
      <c r="Z77" s="138" t="str">
        <f t="shared" si="15"/>
        <v>40 HC</v>
      </c>
      <c r="AA77" s="135">
        <v>13074</v>
      </c>
      <c r="AB77" s="6">
        <v>10.130000000000001</v>
      </c>
      <c r="AC77" s="34" t="s">
        <v>64</v>
      </c>
      <c r="AD77" s="34">
        <f t="shared" si="11"/>
        <v>7</v>
      </c>
      <c r="AE77" s="34">
        <f t="shared" si="12"/>
        <v>3</v>
      </c>
      <c r="AF77" s="49" t="str">
        <f t="shared" si="10"/>
        <v>LCL</v>
      </c>
      <c r="AG77" s="49" t="str">
        <f t="shared" si="10"/>
        <v>LCL</v>
      </c>
    </row>
    <row r="78" spans="1:33" x14ac:dyDescent="0.45">
      <c r="A78" s="129" t="s">
        <v>37</v>
      </c>
      <c r="B78" s="129" t="s">
        <v>142</v>
      </c>
      <c r="C78" s="129" t="s">
        <v>236</v>
      </c>
      <c r="D78" s="5" t="s">
        <v>236</v>
      </c>
      <c r="E78" s="129">
        <f t="shared" si="13"/>
        <v>40</v>
      </c>
      <c r="F78" s="129">
        <f t="shared" si="14"/>
        <v>51</v>
      </c>
      <c r="G78" s="129" t="s">
        <v>61</v>
      </c>
      <c r="H78" s="129" t="s">
        <v>30</v>
      </c>
      <c r="I78" s="129" t="s">
        <v>31</v>
      </c>
      <c r="J78" s="3">
        <v>1</v>
      </c>
      <c r="K78" s="153"/>
      <c r="L78" s="129" t="s">
        <v>41</v>
      </c>
      <c r="M78" s="129" t="s">
        <v>42</v>
      </c>
      <c r="N78" s="129" t="s">
        <v>26</v>
      </c>
      <c r="O78" s="129" t="s">
        <v>244</v>
      </c>
      <c r="P78" s="3">
        <v>54</v>
      </c>
      <c r="Q78" s="129" t="s">
        <v>27</v>
      </c>
      <c r="R78" s="129" t="s">
        <v>2157</v>
      </c>
      <c r="S78" s="129" t="s">
        <v>2164</v>
      </c>
      <c r="T78" s="129"/>
      <c r="U78" s="129">
        <v>1</v>
      </c>
      <c r="V78" s="3">
        <v>1464</v>
      </c>
      <c r="W78" s="156"/>
      <c r="X78" s="156"/>
      <c r="Y78" s="156"/>
      <c r="Z78" s="138" t="str">
        <f t="shared" si="15"/>
        <v>40 HC</v>
      </c>
      <c r="AA78" s="135">
        <v>22520</v>
      </c>
      <c r="AB78" s="6">
        <v>25.9</v>
      </c>
      <c r="AC78" s="34" t="s">
        <v>64</v>
      </c>
      <c r="AD78" s="34">
        <f t="shared" si="11"/>
        <v>18</v>
      </c>
      <c r="AE78" s="34">
        <f t="shared" si="12"/>
        <v>8</v>
      </c>
      <c r="AF78" s="49" t="str">
        <f t="shared" si="10"/>
        <v>20</v>
      </c>
      <c r="AG78" s="49" t="str">
        <f t="shared" si="10"/>
        <v>LCL</v>
      </c>
    </row>
    <row r="79" spans="1:33" x14ac:dyDescent="0.45">
      <c r="A79" s="129" t="s">
        <v>37</v>
      </c>
      <c r="B79" s="129" t="s">
        <v>142</v>
      </c>
      <c r="C79" s="129" t="s">
        <v>236</v>
      </c>
      <c r="D79" s="5" t="s">
        <v>236</v>
      </c>
      <c r="E79" s="129">
        <f t="shared" si="13"/>
        <v>40</v>
      </c>
      <c r="F79" s="129">
        <f t="shared" si="14"/>
        <v>51</v>
      </c>
      <c r="G79" s="129" t="s">
        <v>61</v>
      </c>
      <c r="H79" s="129" t="s">
        <v>30</v>
      </c>
      <c r="I79" s="129" t="s">
        <v>31</v>
      </c>
      <c r="J79" s="3">
        <v>1</v>
      </c>
      <c r="K79" s="153"/>
      <c r="L79" s="129" t="s">
        <v>41</v>
      </c>
      <c r="M79" s="129" t="s">
        <v>42</v>
      </c>
      <c r="N79" s="129" t="s">
        <v>26</v>
      </c>
      <c r="O79" s="129" t="s">
        <v>245</v>
      </c>
      <c r="P79" s="3">
        <v>54</v>
      </c>
      <c r="Q79" s="129" t="s">
        <v>27</v>
      </c>
      <c r="R79" s="129" t="s">
        <v>2152</v>
      </c>
      <c r="S79" s="129" t="s">
        <v>2164</v>
      </c>
      <c r="T79" s="129"/>
      <c r="U79" s="129">
        <v>1</v>
      </c>
      <c r="V79" s="3">
        <v>1158</v>
      </c>
      <c r="W79" s="155"/>
      <c r="X79" s="155"/>
      <c r="Y79" s="155"/>
      <c r="Z79" s="138" t="str">
        <f t="shared" si="15"/>
        <v>40 HC</v>
      </c>
      <c r="AA79" s="135">
        <v>15536</v>
      </c>
      <c r="AB79" s="6">
        <v>16.46</v>
      </c>
      <c r="AC79" s="34" t="s">
        <v>64</v>
      </c>
      <c r="AD79" s="34">
        <f t="shared" si="11"/>
        <v>12</v>
      </c>
      <c r="AE79" s="34">
        <f t="shared" si="12"/>
        <v>5</v>
      </c>
      <c r="AF79" s="49" t="str">
        <f t="shared" si="10"/>
        <v>LCL</v>
      </c>
      <c r="AG79" s="49" t="str">
        <f t="shared" si="10"/>
        <v>LCL</v>
      </c>
    </row>
    <row r="80" spans="1:33" x14ac:dyDescent="0.45">
      <c r="A80" s="129" t="s">
        <v>37</v>
      </c>
      <c r="B80" s="129" t="s">
        <v>142</v>
      </c>
      <c r="C80" s="129" t="s">
        <v>236</v>
      </c>
      <c r="D80" s="5" t="s">
        <v>236</v>
      </c>
      <c r="E80" s="129">
        <f t="shared" si="13"/>
        <v>40</v>
      </c>
      <c r="F80" s="129">
        <f t="shared" si="14"/>
        <v>51</v>
      </c>
      <c r="G80" s="129" t="s">
        <v>61</v>
      </c>
      <c r="H80" s="129" t="s">
        <v>30</v>
      </c>
      <c r="I80" s="129" t="s">
        <v>31</v>
      </c>
      <c r="J80" s="3">
        <v>1</v>
      </c>
      <c r="K80" s="152" t="s">
        <v>246</v>
      </c>
      <c r="L80" s="129" t="s">
        <v>41</v>
      </c>
      <c r="M80" s="129" t="s">
        <v>42</v>
      </c>
      <c r="N80" s="129" t="s">
        <v>26</v>
      </c>
      <c r="O80" s="129" t="s">
        <v>247</v>
      </c>
      <c r="P80" s="3">
        <v>54</v>
      </c>
      <c r="Q80" s="129" t="s">
        <v>27</v>
      </c>
      <c r="R80" s="129" t="s">
        <v>2152</v>
      </c>
      <c r="S80" s="129" t="s">
        <v>2164</v>
      </c>
      <c r="T80" s="129"/>
      <c r="U80" s="129">
        <v>1</v>
      </c>
      <c r="V80" s="3">
        <v>864</v>
      </c>
      <c r="W80" s="154">
        <v>0</v>
      </c>
      <c r="X80" s="154">
        <v>0</v>
      </c>
      <c r="Y80" s="154">
        <v>1</v>
      </c>
      <c r="Z80" s="138" t="str">
        <f t="shared" si="15"/>
        <v>40 HC</v>
      </c>
      <c r="AA80" s="135">
        <v>12711</v>
      </c>
      <c r="AB80" s="6">
        <v>18.13</v>
      </c>
      <c r="AC80" s="34" t="s">
        <v>64</v>
      </c>
      <c r="AD80" s="34">
        <f t="shared" si="11"/>
        <v>13</v>
      </c>
      <c r="AE80" s="34">
        <f t="shared" si="12"/>
        <v>5</v>
      </c>
      <c r="AF80" s="49" t="str">
        <f t="shared" si="10"/>
        <v>LCL</v>
      </c>
      <c r="AG80" s="49" t="str">
        <f t="shared" si="10"/>
        <v>LCL</v>
      </c>
    </row>
    <row r="81" spans="1:33" x14ac:dyDescent="0.45">
      <c r="A81" s="129" t="s">
        <v>37</v>
      </c>
      <c r="B81" s="129" t="s">
        <v>142</v>
      </c>
      <c r="C81" s="129" t="s">
        <v>236</v>
      </c>
      <c r="D81" s="5" t="s">
        <v>236</v>
      </c>
      <c r="E81" s="129">
        <f t="shared" si="13"/>
        <v>40</v>
      </c>
      <c r="F81" s="129">
        <f t="shared" si="14"/>
        <v>51</v>
      </c>
      <c r="G81" s="129" t="s">
        <v>61</v>
      </c>
      <c r="H81" s="129" t="s">
        <v>30</v>
      </c>
      <c r="I81" s="129" t="s">
        <v>31</v>
      </c>
      <c r="J81" s="3">
        <v>1</v>
      </c>
      <c r="K81" s="153"/>
      <c r="L81" s="129" t="s">
        <v>41</v>
      </c>
      <c r="M81" s="129" t="s">
        <v>42</v>
      </c>
      <c r="N81" s="129" t="s">
        <v>26</v>
      </c>
      <c r="O81" s="129" t="s">
        <v>248</v>
      </c>
      <c r="P81" s="3">
        <v>54</v>
      </c>
      <c r="Q81" s="129" t="s">
        <v>27</v>
      </c>
      <c r="R81" s="129" t="s">
        <v>2158</v>
      </c>
      <c r="S81" s="129" t="s">
        <v>2164</v>
      </c>
      <c r="T81" s="129"/>
      <c r="U81" s="129">
        <v>1</v>
      </c>
      <c r="V81" s="3">
        <v>293</v>
      </c>
      <c r="W81" s="156"/>
      <c r="X81" s="156"/>
      <c r="Y81" s="156"/>
      <c r="Z81" s="138" t="str">
        <f t="shared" si="15"/>
        <v>40 HC</v>
      </c>
      <c r="AA81" s="135">
        <v>6105</v>
      </c>
      <c r="AB81" s="6">
        <v>5.13</v>
      </c>
      <c r="AC81" s="34" t="s">
        <v>64</v>
      </c>
      <c r="AD81" s="34">
        <f t="shared" si="11"/>
        <v>4</v>
      </c>
      <c r="AE81" s="34">
        <f t="shared" si="12"/>
        <v>2</v>
      </c>
      <c r="AF81" s="49" t="str">
        <f t="shared" si="10"/>
        <v>LCL</v>
      </c>
      <c r="AG81" s="49" t="str">
        <f t="shared" si="10"/>
        <v>LCL</v>
      </c>
    </row>
    <row r="82" spans="1:33" x14ac:dyDescent="0.45">
      <c r="A82" s="129" t="s">
        <v>37</v>
      </c>
      <c r="B82" s="129" t="s">
        <v>142</v>
      </c>
      <c r="C82" s="129" t="s">
        <v>236</v>
      </c>
      <c r="D82" s="5" t="s">
        <v>236</v>
      </c>
      <c r="E82" s="129">
        <f t="shared" si="13"/>
        <v>40</v>
      </c>
      <c r="F82" s="129">
        <f t="shared" si="14"/>
        <v>51</v>
      </c>
      <c r="G82" s="129" t="s">
        <v>61</v>
      </c>
      <c r="H82" s="129" t="s">
        <v>30</v>
      </c>
      <c r="I82" s="129" t="s">
        <v>31</v>
      </c>
      <c r="J82" s="3">
        <v>1</v>
      </c>
      <c r="K82" s="153"/>
      <c r="L82" s="129" t="s">
        <v>41</v>
      </c>
      <c r="M82" s="129" t="s">
        <v>42</v>
      </c>
      <c r="N82" s="129" t="s">
        <v>26</v>
      </c>
      <c r="O82" s="129" t="s">
        <v>249</v>
      </c>
      <c r="P82" s="3">
        <v>54</v>
      </c>
      <c r="Q82" s="129" t="s">
        <v>27</v>
      </c>
      <c r="R82" s="129" t="s">
        <v>2158</v>
      </c>
      <c r="S82" s="129" t="s">
        <v>2164</v>
      </c>
      <c r="T82" s="129"/>
      <c r="U82" s="129">
        <v>1</v>
      </c>
      <c r="V82" s="3">
        <v>2346</v>
      </c>
      <c r="W82" s="156"/>
      <c r="X82" s="156"/>
      <c r="Y82" s="156"/>
      <c r="Z82" s="138" t="str">
        <f t="shared" si="15"/>
        <v>40 HC</v>
      </c>
      <c r="AA82" s="135">
        <v>46922</v>
      </c>
      <c r="AB82" s="6">
        <v>28.45</v>
      </c>
      <c r="AC82" s="34" t="s">
        <v>64</v>
      </c>
      <c r="AD82" s="34">
        <f t="shared" si="11"/>
        <v>20</v>
      </c>
      <c r="AE82" s="34">
        <f t="shared" si="12"/>
        <v>9</v>
      </c>
      <c r="AF82" s="49" t="str">
        <f t="shared" si="10"/>
        <v>20</v>
      </c>
      <c r="AG82" s="49" t="str">
        <f t="shared" si="10"/>
        <v>LCL</v>
      </c>
    </row>
    <row r="83" spans="1:33" x14ac:dyDescent="0.45">
      <c r="A83" s="129" t="s">
        <v>37</v>
      </c>
      <c r="B83" s="129" t="s">
        <v>142</v>
      </c>
      <c r="C83" s="129" t="s">
        <v>236</v>
      </c>
      <c r="D83" s="5" t="s">
        <v>236</v>
      </c>
      <c r="E83" s="129">
        <f t="shared" si="13"/>
        <v>40</v>
      </c>
      <c r="F83" s="129">
        <f t="shared" si="14"/>
        <v>51</v>
      </c>
      <c r="G83" s="129" t="s">
        <v>61</v>
      </c>
      <c r="H83" s="129" t="s">
        <v>30</v>
      </c>
      <c r="I83" s="129" t="s">
        <v>31</v>
      </c>
      <c r="J83" s="3">
        <v>1</v>
      </c>
      <c r="K83" s="153"/>
      <c r="L83" s="129" t="s">
        <v>41</v>
      </c>
      <c r="M83" s="129" t="s">
        <v>42</v>
      </c>
      <c r="N83" s="129" t="s">
        <v>26</v>
      </c>
      <c r="O83" s="129" t="s">
        <v>250</v>
      </c>
      <c r="P83" s="3">
        <v>54</v>
      </c>
      <c r="Q83" s="129" t="s">
        <v>27</v>
      </c>
      <c r="R83" s="129" t="s">
        <v>2157</v>
      </c>
      <c r="S83" s="129" t="s">
        <v>2164</v>
      </c>
      <c r="T83" s="129"/>
      <c r="U83" s="129">
        <v>1</v>
      </c>
      <c r="V83" s="3">
        <v>235</v>
      </c>
      <c r="W83" s="155"/>
      <c r="X83" s="155"/>
      <c r="Y83" s="155"/>
      <c r="Z83" s="138" t="str">
        <f t="shared" si="15"/>
        <v>40 HC</v>
      </c>
      <c r="AA83" s="135">
        <v>3902</v>
      </c>
      <c r="AB83" s="6">
        <v>12.63</v>
      </c>
      <c r="AC83" s="34" t="s">
        <v>64</v>
      </c>
      <c r="AD83" s="34">
        <f t="shared" si="11"/>
        <v>9</v>
      </c>
      <c r="AE83" s="34">
        <f t="shared" si="12"/>
        <v>4</v>
      </c>
      <c r="AF83" s="49" t="str">
        <f t="shared" si="10"/>
        <v>LCL</v>
      </c>
      <c r="AG83" s="49" t="str">
        <f t="shared" si="10"/>
        <v>LCL</v>
      </c>
    </row>
    <row r="84" spans="1:33" s="77" customFormat="1" x14ac:dyDescent="0.45">
      <c r="A84" s="70" t="s">
        <v>251</v>
      </c>
      <c r="B84" s="70" t="s">
        <v>142</v>
      </c>
      <c r="C84" s="70" t="s">
        <v>211</v>
      </c>
      <c r="D84" s="71" t="s">
        <v>211</v>
      </c>
      <c r="E84" s="70">
        <f t="shared" si="13"/>
        <v>39</v>
      </c>
      <c r="F84" s="70">
        <f t="shared" si="14"/>
        <v>45</v>
      </c>
      <c r="G84" s="70" t="s">
        <v>39</v>
      </c>
      <c r="H84" s="70" t="s">
        <v>30</v>
      </c>
      <c r="I84" s="70" t="s">
        <v>31</v>
      </c>
      <c r="J84" s="72">
        <v>0</v>
      </c>
      <c r="K84" s="70" t="s">
        <v>252</v>
      </c>
      <c r="L84" s="70" t="s">
        <v>41</v>
      </c>
      <c r="M84" s="70" t="s">
        <v>42</v>
      </c>
      <c r="N84" s="70" t="s">
        <v>26</v>
      </c>
      <c r="O84" s="70" t="s">
        <v>253</v>
      </c>
      <c r="P84" s="72">
        <v>54</v>
      </c>
      <c r="Q84" s="70" t="s">
        <v>27</v>
      </c>
      <c r="R84" s="70" t="s">
        <v>254</v>
      </c>
      <c r="S84" s="70" t="s">
        <v>2163</v>
      </c>
      <c r="T84" s="70"/>
      <c r="U84" s="70">
        <v>1</v>
      </c>
      <c r="V84" s="72">
        <v>2208</v>
      </c>
      <c r="W84" s="73">
        <v>1</v>
      </c>
      <c r="X84" s="73">
        <v>1</v>
      </c>
      <c r="Y84" s="73">
        <v>0</v>
      </c>
      <c r="Z84" s="138">
        <f t="shared" si="15"/>
        <v>20</v>
      </c>
      <c r="AA84" s="137">
        <v>35546</v>
      </c>
      <c r="AB84" s="74">
        <v>75.3</v>
      </c>
      <c r="AC84" s="75" t="s">
        <v>34</v>
      </c>
      <c r="AD84" s="75">
        <f t="shared" si="11"/>
        <v>53</v>
      </c>
      <c r="AE84" s="75">
        <f t="shared" si="12"/>
        <v>23</v>
      </c>
      <c r="AF84" s="76" t="str">
        <f t="shared" si="10"/>
        <v>40</v>
      </c>
      <c r="AG84" s="76" t="str">
        <f t="shared" si="10"/>
        <v>20</v>
      </c>
    </row>
    <row r="85" spans="1:33" s="77" customFormat="1" x14ac:dyDescent="0.45">
      <c r="A85" s="70" t="s">
        <v>251</v>
      </c>
      <c r="B85" s="70" t="s">
        <v>142</v>
      </c>
      <c r="C85" s="70" t="s">
        <v>211</v>
      </c>
      <c r="D85" s="71" t="s">
        <v>211</v>
      </c>
      <c r="E85" s="70">
        <f t="shared" si="13"/>
        <v>39</v>
      </c>
      <c r="F85" s="70">
        <f t="shared" si="14"/>
        <v>45</v>
      </c>
      <c r="G85" s="70" t="s">
        <v>48</v>
      </c>
      <c r="H85" s="70" t="s">
        <v>30</v>
      </c>
      <c r="I85" s="70" t="s">
        <v>31</v>
      </c>
      <c r="J85" s="72">
        <v>0</v>
      </c>
      <c r="K85" s="70" t="s">
        <v>255</v>
      </c>
      <c r="L85" s="70" t="s">
        <v>41</v>
      </c>
      <c r="M85" s="70" t="s">
        <v>42</v>
      </c>
      <c r="N85" s="70" t="s">
        <v>26</v>
      </c>
      <c r="O85" s="70" t="s">
        <v>256</v>
      </c>
      <c r="P85" s="72">
        <v>54</v>
      </c>
      <c r="Q85" s="70" t="s">
        <v>27</v>
      </c>
      <c r="R85" s="70" t="s">
        <v>257</v>
      </c>
      <c r="S85" s="70" t="s">
        <v>2163</v>
      </c>
      <c r="T85" s="70"/>
      <c r="U85" s="70">
        <v>1</v>
      </c>
      <c r="V85" s="72">
        <v>6389</v>
      </c>
      <c r="W85" s="73">
        <v>0</v>
      </c>
      <c r="X85" s="73">
        <v>2</v>
      </c>
      <c r="Y85" s="73">
        <v>0</v>
      </c>
      <c r="Z85" s="138" t="str">
        <f t="shared" si="15"/>
        <v>40 HC</v>
      </c>
      <c r="AA85" s="137">
        <v>120138</v>
      </c>
      <c r="AB85" s="74">
        <v>100.27</v>
      </c>
      <c r="AC85" s="75" t="s">
        <v>34</v>
      </c>
      <c r="AD85" s="75">
        <f t="shared" si="11"/>
        <v>70</v>
      </c>
      <c r="AE85" s="75">
        <f t="shared" si="12"/>
        <v>30</v>
      </c>
      <c r="AF85" s="76">
        <v>40</v>
      </c>
      <c r="AG85" s="76" t="str">
        <f t="shared" si="10"/>
        <v>40</v>
      </c>
    </row>
    <row r="86" spans="1:33" x14ac:dyDescent="0.45">
      <c r="A86" s="129" t="s">
        <v>251</v>
      </c>
      <c r="B86" s="129" t="s">
        <v>142</v>
      </c>
      <c r="C86" s="129" t="s">
        <v>211</v>
      </c>
      <c r="D86" s="5" t="s">
        <v>211</v>
      </c>
      <c r="E86" s="129">
        <f t="shared" si="13"/>
        <v>39</v>
      </c>
      <c r="F86" s="129">
        <f t="shared" si="14"/>
        <v>45</v>
      </c>
      <c r="G86" s="129" t="s">
        <v>48</v>
      </c>
      <c r="H86" s="129" t="s">
        <v>30</v>
      </c>
      <c r="I86" s="129" t="s">
        <v>31</v>
      </c>
      <c r="J86" s="3">
        <v>0</v>
      </c>
      <c r="K86" s="129" t="s">
        <v>258</v>
      </c>
      <c r="L86" s="129" t="s">
        <v>41</v>
      </c>
      <c r="M86" s="129" t="s">
        <v>42</v>
      </c>
      <c r="N86" s="129" t="s">
        <v>26</v>
      </c>
      <c r="O86" s="129" t="s">
        <v>259</v>
      </c>
      <c r="P86" s="3">
        <v>54</v>
      </c>
      <c r="Q86" s="129" t="s">
        <v>27</v>
      </c>
      <c r="R86" s="129" t="s">
        <v>260</v>
      </c>
      <c r="S86" s="129" t="s">
        <v>2163</v>
      </c>
      <c r="T86" s="129"/>
      <c r="U86" s="129">
        <v>1</v>
      </c>
      <c r="V86" s="3">
        <v>1601</v>
      </c>
      <c r="W86" s="30">
        <v>0</v>
      </c>
      <c r="X86" s="30">
        <v>1</v>
      </c>
      <c r="Y86" s="30">
        <v>0</v>
      </c>
      <c r="Z86" s="138">
        <f t="shared" si="15"/>
        <v>40</v>
      </c>
      <c r="AA86" s="135">
        <v>22894</v>
      </c>
      <c r="AB86" s="6">
        <v>38.42</v>
      </c>
      <c r="AC86" s="34" t="s">
        <v>34</v>
      </c>
      <c r="AD86" s="34">
        <f t="shared" si="11"/>
        <v>27</v>
      </c>
      <c r="AE86" s="34">
        <f t="shared" si="12"/>
        <v>12</v>
      </c>
      <c r="AF86" s="49" t="str">
        <f t="shared" si="10"/>
        <v>20</v>
      </c>
      <c r="AG86" s="49" t="str">
        <f t="shared" si="10"/>
        <v>LCL</v>
      </c>
    </row>
    <row r="87" spans="1:33" s="77" customFormat="1" ht="21" x14ac:dyDescent="0.45">
      <c r="A87" s="70" t="s">
        <v>251</v>
      </c>
      <c r="B87" s="70" t="s">
        <v>142</v>
      </c>
      <c r="C87" s="70" t="s">
        <v>261</v>
      </c>
      <c r="D87" s="71" t="s">
        <v>261</v>
      </c>
      <c r="E87" s="70">
        <f t="shared" si="13"/>
        <v>39</v>
      </c>
      <c r="F87" s="70">
        <f t="shared" si="14"/>
        <v>47</v>
      </c>
      <c r="G87" s="70" t="s">
        <v>39</v>
      </c>
      <c r="H87" s="70" t="s">
        <v>30</v>
      </c>
      <c r="I87" s="70" t="s">
        <v>31</v>
      </c>
      <c r="J87" s="72">
        <v>0</v>
      </c>
      <c r="K87" s="70" t="s">
        <v>262</v>
      </c>
      <c r="L87" s="70" t="s">
        <v>41</v>
      </c>
      <c r="M87" s="70" t="s">
        <v>42</v>
      </c>
      <c r="N87" s="70" t="s">
        <v>26</v>
      </c>
      <c r="O87" s="70" t="s">
        <v>263</v>
      </c>
      <c r="P87" s="72">
        <v>54</v>
      </c>
      <c r="Q87" s="70" t="s">
        <v>27</v>
      </c>
      <c r="R87" s="70" t="s">
        <v>44</v>
      </c>
      <c r="S87" s="70" t="s">
        <v>2163</v>
      </c>
      <c r="T87" s="70"/>
      <c r="U87" s="70">
        <v>1</v>
      </c>
      <c r="V87" s="72">
        <v>4723</v>
      </c>
      <c r="W87" s="73">
        <v>0</v>
      </c>
      <c r="X87" s="73">
        <v>0</v>
      </c>
      <c r="Y87" s="73">
        <v>4</v>
      </c>
      <c r="Z87" s="138" t="str">
        <f t="shared" si="15"/>
        <v>40 HC</v>
      </c>
      <c r="AA87" s="137">
        <v>86270</v>
      </c>
      <c r="AB87" s="74">
        <v>250.16</v>
      </c>
      <c r="AC87" s="75" t="s">
        <v>34</v>
      </c>
      <c r="AD87" s="75">
        <f t="shared" si="11"/>
        <v>175</v>
      </c>
      <c r="AE87" s="75">
        <f t="shared" si="12"/>
        <v>75</v>
      </c>
      <c r="AF87" s="76" t="s">
        <v>2139</v>
      </c>
      <c r="AG87" s="76">
        <v>40</v>
      </c>
    </row>
    <row r="88" spans="1:33" s="77" customFormat="1" x14ac:dyDescent="0.45">
      <c r="A88" s="70" t="s">
        <v>251</v>
      </c>
      <c r="B88" s="70" t="s">
        <v>211</v>
      </c>
      <c r="C88" s="70" t="s">
        <v>222</v>
      </c>
      <c r="D88" s="71" t="s">
        <v>222</v>
      </c>
      <c r="E88" s="70">
        <f t="shared" si="13"/>
        <v>45</v>
      </c>
      <c r="F88" s="70">
        <f t="shared" si="14"/>
        <v>48</v>
      </c>
      <c r="G88" s="70" t="s">
        <v>48</v>
      </c>
      <c r="H88" s="70" t="s">
        <v>30</v>
      </c>
      <c r="I88" s="70" t="s">
        <v>31</v>
      </c>
      <c r="J88" s="72">
        <v>0</v>
      </c>
      <c r="K88" s="70" t="s">
        <v>264</v>
      </c>
      <c r="L88" s="70" t="s">
        <v>24</v>
      </c>
      <c r="M88" s="70" t="s">
        <v>42</v>
      </c>
      <c r="N88" s="70" t="s">
        <v>26</v>
      </c>
      <c r="O88" s="70" t="s">
        <v>265</v>
      </c>
      <c r="P88" s="72">
        <v>52</v>
      </c>
      <c r="Q88" s="70" t="s">
        <v>27</v>
      </c>
      <c r="R88" s="70" t="s">
        <v>266</v>
      </c>
      <c r="S88" s="70" t="s">
        <v>2163</v>
      </c>
      <c r="T88" s="70"/>
      <c r="U88" s="70">
        <v>1</v>
      </c>
      <c r="V88" s="72">
        <v>12766</v>
      </c>
      <c r="W88" s="73">
        <v>0</v>
      </c>
      <c r="X88" s="73">
        <v>0</v>
      </c>
      <c r="Y88" s="73">
        <v>3</v>
      </c>
      <c r="Z88" s="138" t="str">
        <f t="shared" si="15"/>
        <v>40 HC</v>
      </c>
      <c r="AA88" s="137">
        <v>229493</v>
      </c>
      <c r="AB88" s="74">
        <v>170.54</v>
      </c>
      <c r="AC88" s="75" t="s">
        <v>34</v>
      </c>
      <c r="AD88" s="75">
        <f t="shared" si="11"/>
        <v>119</v>
      </c>
      <c r="AE88" s="75">
        <f t="shared" si="12"/>
        <v>51</v>
      </c>
      <c r="AF88" s="76">
        <v>40</v>
      </c>
      <c r="AG88" s="76" t="str">
        <f>IF(AE88&lt;=14,"LCL",IF(AE88&lt;=28,"20",IF(AE88&lt;=55,"40",IF(AE88&lt;=65,"40HC",IF(AE88&lt;=83,"45",IF(AE88&gt;83,"???ilość kont"))))))</f>
        <v>40</v>
      </c>
    </row>
    <row r="89" spans="1:33" x14ac:dyDescent="0.45">
      <c r="A89" s="129" t="s">
        <v>251</v>
      </c>
      <c r="B89" s="129" t="s">
        <v>211</v>
      </c>
      <c r="C89" s="129" t="s">
        <v>222</v>
      </c>
      <c r="D89" s="5" t="s">
        <v>222</v>
      </c>
      <c r="E89" s="129">
        <f t="shared" si="13"/>
        <v>45</v>
      </c>
      <c r="F89" s="129">
        <f t="shared" si="14"/>
        <v>48</v>
      </c>
      <c r="G89" s="129" t="s">
        <v>48</v>
      </c>
      <c r="H89" s="129" t="s">
        <v>30</v>
      </c>
      <c r="I89" s="129" t="s">
        <v>31</v>
      </c>
      <c r="J89" s="3">
        <v>1</v>
      </c>
      <c r="K89" s="152" t="s">
        <v>267</v>
      </c>
      <c r="L89" s="129" t="s">
        <v>24</v>
      </c>
      <c r="M89" s="129" t="s">
        <v>268</v>
      </c>
      <c r="N89" s="129" t="s">
        <v>26</v>
      </c>
      <c r="O89" s="129" t="s">
        <v>269</v>
      </c>
      <c r="P89" s="3">
        <v>54</v>
      </c>
      <c r="Q89" s="129" t="s">
        <v>27</v>
      </c>
      <c r="R89" s="129" t="s">
        <v>97</v>
      </c>
      <c r="S89" s="129" t="s">
        <v>2164</v>
      </c>
      <c r="T89" s="129"/>
      <c r="U89" s="129">
        <v>1</v>
      </c>
      <c r="V89" s="3">
        <v>391</v>
      </c>
      <c r="W89" s="154">
        <v>0</v>
      </c>
      <c r="X89" s="154">
        <v>0</v>
      </c>
      <c r="Y89" s="154">
        <v>1</v>
      </c>
      <c r="Z89" s="138" t="str">
        <f t="shared" si="15"/>
        <v>40 HC</v>
      </c>
      <c r="AA89" s="135">
        <v>5895</v>
      </c>
      <c r="AB89" s="6">
        <v>13.23</v>
      </c>
      <c r="AC89" s="34" t="s">
        <v>34</v>
      </c>
      <c r="AD89" s="34">
        <f t="shared" si="11"/>
        <v>9</v>
      </c>
      <c r="AE89" s="34">
        <f t="shared" si="12"/>
        <v>4</v>
      </c>
      <c r="AF89" s="49" t="str">
        <f t="shared" ref="AF89:AG126" si="16">IF(AD89&lt;=14,"LCL",IF(AD89&lt;=28,"20",IF(AD89&lt;=55,"40",IF(AD89&lt;=65,"40HC",IF(AD89&lt;=83,"45",IF(AD89&gt;83,"???ilość kont"))))))</f>
        <v>LCL</v>
      </c>
      <c r="AG89" s="49" t="str">
        <f t="shared" si="16"/>
        <v>LCL</v>
      </c>
    </row>
    <row r="90" spans="1:33" x14ac:dyDescent="0.45">
      <c r="A90" s="129" t="s">
        <v>251</v>
      </c>
      <c r="B90" s="129" t="s">
        <v>211</v>
      </c>
      <c r="C90" s="129" t="s">
        <v>222</v>
      </c>
      <c r="D90" s="5" t="s">
        <v>222</v>
      </c>
      <c r="E90" s="129">
        <f t="shared" si="13"/>
        <v>45</v>
      </c>
      <c r="F90" s="129">
        <f t="shared" si="14"/>
        <v>48</v>
      </c>
      <c r="G90" s="129" t="s">
        <v>48</v>
      </c>
      <c r="H90" s="129" t="s">
        <v>30</v>
      </c>
      <c r="I90" s="129" t="s">
        <v>31</v>
      </c>
      <c r="J90" s="3">
        <v>1</v>
      </c>
      <c r="K90" s="153"/>
      <c r="L90" s="129" t="s">
        <v>24</v>
      </c>
      <c r="M90" s="129" t="s">
        <v>268</v>
      </c>
      <c r="N90" s="129" t="s">
        <v>26</v>
      </c>
      <c r="O90" s="129" t="s">
        <v>270</v>
      </c>
      <c r="P90" s="3">
        <v>54</v>
      </c>
      <c r="Q90" s="129" t="s">
        <v>27</v>
      </c>
      <c r="R90" s="129" t="s">
        <v>271</v>
      </c>
      <c r="S90" s="129" t="s">
        <v>2164</v>
      </c>
      <c r="T90" s="129"/>
      <c r="U90" s="129">
        <v>1</v>
      </c>
      <c r="V90" s="3">
        <v>365</v>
      </c>
      <c r="W90" s="156"/>
      <c r="X90" s="156"/>
      <c r="Y90" s="156"/>
      <c r="Z90" s="138" t="str">
        <f t="shared" si="15"/>
        <v>40 HC</v>
      </c>
      <c r="AA90" s="135">
        <v>5049</v>
      </c>
      <c r="AB90" s="6">
        <v>12.74</v>
      </c>
      <c r="AC90" s="34" t="s">
        <v>34</v>
      </c>
      <c r="AD90" s="34">
        <f t="shared" si="11"/>
        <v>9</v>
      </c>
      <c r="AE90" s="34">
        <f t="shared" si="12"/>
        <v>4</v>
      </c>
      <c r="AF90" s="49" t="str">
        <f t="shared" si="16"/>
        <v>LCL</v>
      </c>
      <c r="AG90" s="49" t="str">
        <f t="shared" si="16"/>
        <v>LCL</v>
      </c>
    </row>
    <row r="91" spans="1:33" x14ac:dyDescent="0.45">
      <c r="A91" s="129" t="s">
        <v>251</v>
      </c>
      <c r="B91" s="129" t="s">
        <v>211</v>
      </c>
      <c r="C91" s="129" t="s">
        <v>222</v>
      </c>
      <c r="D91" s="5" t="s">
        <v>222</v>
      </c>
      <c r="E91" s="129">
        <f t="shared" si="13"/>
        <v>45</v>
      </c>
      <c r="F91" s="129">
        <f t="shared" si="14"/>
        <v>48</v>
      </c>
      <c r="G91" s="129" t="s">
        <v>48</v>
      </c>
      <c r="H91" s="129" t="s">
        <v>30</v>
      </c>
      <c r="I91" s="129" t="s">
        <v>31</v>
      </c>
      <c r="J91" s="3">
        <v>1</v>
      </c>
      <c r="K91" s="153"/>
      <c r="L91" s="129" t="s">
        <v>24</v>
      </c>
      <c r="M91" s="129" t="s">
        <v>268</v>
      </c>
      <c r="N91" s="129" t="s">
        <v>26</v>
      </c>
      <c r="O91" s="129" t="s">
        <v>272</v>
      </c>
      <c r="P91" s="3">
        <v>52</v>
      </c>
      <c r="Q91" s="129" t="s">
        <v>27</v>
      </c>
      <c r="R91" s="129" t="s">
        <v>273</v>
      </c>
      <c r="S91" s="129" t="s">
        <v>2164</v>
      </c>
      <c r="T91" s="129"/>
      <c r="U91" s="129">
        <v>1</v>
      </c>
      <c r="V91" s="3">
        <v>1295</v>
      </c>
      <c r="W91" s="156"/>
      <c r="X91" s="156"/>
      <c r="Y91" s="156"/>
      <c r="Z91" s="138" t="str">
        <f t="shared" si="15"/>
        <v>40 HC</v>
      </c>
      <c r="AA91" s="135">
        <v>21480</v>
      </c>
      <c r="AB91" s="6">
        <v>14.05</v>
      </c>
      <c r="AC91" s="34" t="s">
        <v>34</v>
      </c>
      <c r="AD91" s="34">
        <f t="shared" si="11"/>
        <v>10</v>
      </c>
      <c r="AE91" s="34">
        <f t="shared" si="12"/>
        <v>4</v>
      </c>
      <c r="AF91" s="49" t="str">
        <f t="shared" si="16"/>
        <v>LCL</v>
      </c>
      <c r="AG91" s="49" t="str">
        <f t="shared" si="16"/>
        <v>LCL</v>
      </c>
    </row>
    <row r="92" spans="1:33" x14ac:dyDescent="0.45">
      <c r="A92" s="129" t="s">
        <v>251</v>
      </c>
      <c r="B92" s="129" t="s">
        <v>211</v>
      </c>
      <c r="C92" s="129" t="s">
        <v>222</v>
      </c>
      <c r="D92" s="5" t="s">
        <v>222</v>
      </c>
      <c r="E92" s="129">
        <f t="shared" si="13"/>
        <v>45</v>
      </c>
      <c r="F92" s="129">
        <f t="shared" si="14"/>
        <v>48</v>
      </c>
      <c r="G92" s="129" t="s">
        <v>48</v>
      </c>
      <c r="H92" s="129" t="s">
        <v>30</v>
      </c>
      <c r="I92" s="129" t="s">
        <v>31</v>
      </c>
      <c r="J92" s="3">
        <v>1</v>
      </c>
      <c r="K92" s="153"/>
      <c r="L92" s="129" t="s">
        <v>24</v>
      </c>
      <c r="M92" s="129" t="s">
        <v>268</v>
      </c>
      <c r="N92" s="129" t="s">
        <v>26</v>
      </c>
      <c r="O92" s="129" t="s">
        <v>274</v>
      </c>
      <c r="P92" s="3">
        <v>52</v>
      </c>
      <c r="Q92" s="129" t="s">
        <v>27</v>
      </c>
      <c r="R92" s="129" t="s">
        <v>275</v>
      </c>
      <c r="S92" s="129" t="s">
        <v>2164</v>
      </c>
      <c r="T92" s="129"/>
      <c r="U92" s="129">
        <v>1</v>
      </c>
      <c r="V92" s="3">
        <v>1275</v>
      </c>
      <c r="W92" s="156"/>
      <c r="X92" s="156"/>
      <c r="Y92" s="156"/>
      <c r="Z92" s="138" t="str">
        <f t="shared" si="15"/>
        <v>40 HC</v>
      </c>
      <c r="AA92" s="135">
        <v>21499</v>
      </c>
      <c r="AB92" s="6">
        <v>8.66</v>
      </c>
      <c r="AC92" s="34" t="s">
        <v>34</v>
      </c>
      <c r="AD92" s="34">
        <f t="shared" si="11"/>
        <v>6</v>
      </c>
      <c r="AE92" s="34">
        <f t="shared" si="12"/>
        <v>3</v>
      </c>
      <c r="AF92" s="49" t="str">
        <f t="shared" si="16"/>
        <v>LCL</v>
      </c>
      <c r="AG92" s="49" t="str">
        <f t="shared" si="16"/>
        <v>LCL</v>
      </c>
    </row>
    <row r="93" spans="1:33" x14ac:dyDescent="0.45">
      <c r="A93" s="129" t="s">
        <v>251</v>
      </c>
      <c r="B93" s="129" t="s">
        <v>211</v>
      </c>
      <c r="C93" s="129" t="s">
        <v>222</v>
      </c>
      <c r="D93" s="5" t="s">
        <v>222</v>
      </c>
      <c r="E93" s="129">
        <f t="shared" si="13"/>
        <v>45</v>
      </c>
      <c r="F93" s="129">
        <f t="shared" si="14"/>
        <v>48</v>
      </c>
      <c r="G93" s="129" t="s">
        <v>48</v>
      </c>
      <c r="H93" s="129" t="s">
        <v>30</v>
      </c>
      <c r="I93" s="129" t="s">
        <v>31</v>
      </c>
      <c r="J93" s="3">
        <v>1</v>
      </c>
      <c r="K93" s="153"/>
      <c r="L93" s="129" t="s">
        <v>24</v>
      </c>
      <c r="M93" s="129" t="s">
        <v>268</v>
      </c>
      <c r="N93" s="129" t="s">
        <v>26</v>
      </c>
      <c r="O93" s="129" t="s">
        <v>276</v>
      </c>
      <c r="P93" s="3">
        <v>52</v>
      </c>
      <c r="Q93" s="129" t="s">
        <v>27</v>
      </c>
      <c r="R93" s="129" t="s">
        <v>277</v>
      </c>
      <c r="S93" s="129" t="s">
        <v>2164</v>
      </c>
      <c r="T93" s="129"/>
      <c r="U93" s="129">
        <v>1</v>
      </c>
      <c r="V93" s="3">
        <v>1538</v>
      </c>
      <c r="W93" s="155"/>
      <c r="X93" s="155"/>
      <c r="Y93" s="155"/>
      <c r="Z93" s="138" t="str">
        <f t="shared" si="15"/>
        <v>40 HC</v>
      </c>
      <c r="AA93" s="135">
        <v>23518</v>
      </c>
      <c r="AB93" s="6">
        <v>18.25</v>
      </c>
      <c r="AC93" s="34" t="s">
        <v>34</v>
      </c>
      <c r="AD93" s="34">
        <f t="shared" si="11"/>
        <v>13</v>
      </c>
      <c r="AE93" s="34">
        <f t="shared" si="12"/>
        <v>5</v>
      </c>
      <c r="AF93" s="49" t="str">
        <f t="shared" si="16"/>
        <v>LCL</v>
      </c>
      <c r="AG93" s="49" t="str">
        <f t="shared" si="16"/>
        <v>LCL</v>
      </c>
    </row>
    <row r="94" spans="1:33" s="77" customFormat="1" x14ac:dyDescent="0.45">
      <c r="A94" s="70" t="s">
        <v>251</v>
      </c>
      <c r="B94" s="70" t="s">
        <v>211</v>
      </c>
      <c r="C94" s="70" t="s">
        <v>278</v>
      </c>
      <c r="D94" s="71" t="s">
        <v>278</v>
      </c>
      <c r="E94" s="70">
        <f t="shared" si="13"/>
        <v>45</v>
      </c>
      <c r="F94" s="70">
        <f t="shared" si="14"/>
        <v>49</v>
      </c>
      <c r="G94" s="70" t="s">
        <v>48</v>
      </c>
      <c r="H94" s="70" t="s">
        <v>30</v>
      </c>
      <c r="I94" s="70" t="s">
        <v>31</v>
      </c>
      <c r="J94" s="72">
        <v>0</v>
      </c>
      <c r="K94" s="70" t="s">
        <v>279</v>
      </c>
      <c r="L94" s="70" t="s">
        <v>24</v>
      </c>
      <c r="M94" s="70" t="s">
        <v>42</v>
      </c>
      <c r="N94" s="70" t="s">
        <v>26</v>
      </c>
      <c r="O94" s="70" t="s">
        <v>280</v>
      </c>
      <c r="P94" s="72">
        <v>54</v>
      </c>
      <c r="Q94" s="70" t="s">
        <v>27</v>
      </c>
      <c r="R94" s="70" t="s">
        <v>101</v>
      </c>
      <c r="S94" s="70" t="s">
        <v>2163</v>
      </c>
      <c r="T94" s="70"/>
      <c r="U94" s="70">
        <v>1</v>
      </c>
      <c r="V94" s="72">
        <v>4910</v>
      </c>
      <c r="W94" s="73">
        <v>1</v>
      </c>
      <c r="X94" s="73">
        <v>0</v>
      </c>
      <c r="Y94" s="73">
        <v>2</v>
      </c>
      <c r="Z94" s="138">
        <f t="shared" si="15"/>
        <v>20</v>
      </c>
      <c r="AA94" s="137">
        <v>53556</v>
      </c>
      <c r="AB94" s="74">
        <v>139.56</v>
      </c>
      <c r="AC94" s="75" t="s">
        <v>34</v>
      </c>
      <c r="AD94" s="75">
        <f t="shared" si="11"/>
        <v>98</v>
      </c>
      <c r="AE94" s="75">
        <f t="shared" si="12"/>
        <v>42</v>
      </c>
      <c r="AF94" s="76">
        <v>40</v>
      </c>
      <c r="AG94" s="76" t="str">
        <f t="shared" si="16"/>
        <v>40</v>
      </c>
    </row>
    <row r="95" spans="1:33" x14ac:dyDescent="0.45">
      <c r="A95" s="129" t="s">
        <v>281</v>
      </c>
      <c r="B95" s="129" t="s">
        <v>142</v>
      </c>
      <c r="C95" s="129" t="s">
        <v>222</v>
      </c>
      <c r="D95" s="5" t="s">
        <v>222</v>
      </c>
      <c r="E95" s="129">
        <f t="shared" si="13"/>
        <v>38</v>
      </c>
      <c r="F95" s="129">
        <f t="shared" si="14"/>
        <v>47</v>
      </c>
      <c r="G95" s="129" t="s">
        <v>61</v>
      </c>
      <c r="H95" s="129" t="s">
        <v>30</v>
      </c>
      <c r="I95" s="129" t="s">
        <v>31</v>
      </c>
      <c r="J95" s="3">
        <v>1</v>
      </c>
      <c r="K95" s="152" t="s">
        <v>282</v>
      </c>
      <c r="L95" s="129" t="s">
        <v>41</v>
      </c>
      <c r="M95" s="129" t="s">
        <v>42</v>
      </c>
      <c r="N95" s="129" t="s">
        <v>26</v>
      </c>
      <c r="O95" s="129" t="s">
        <v>283</v>
      </c>
      <c r="P95" s="3">
        <v>54</v>
      </c>
      <c r="Q95" s="129" t="s">
        <v>27</v>
      </c>
      <c r="R95" s="129" t="s">
        <v>201</v>
      </c>
      <c r="S95" s="129" t="s">
        <v>2164</v>
      </c>
      <c r="T95" s="129"/>
      <c r="U95" s="129">
        <v>1</v>
      </c>
      <c r="V95" s="3">
        <v>1559</v>
      </c>
      <c r="W95" s="154">
        <v>0</v>
      </c>
      <c r="X95" s="154">
        <v>0</v>
      </c>
      <c r="Y95" s="154">
        <v>1</v>
      </c>
      <c r="Z95" s="138" t="str">
        <f t="shared" si="15"/>
        <v>40 HC</v>
      </c>
      <c r="AA95" s="135">
        <v>30034</v>
      </c>
      <c r="AB95" s="6">
        <v>49.07</v>
      </c>
      <c r="AC95" s="34" t="s">
        <v>64</v>
      </c>
      <c r="AD95" s="34">
        <f t="shared" si="11"/>
        <v>34</v>
      </c>
      <c r="AE95" s="34">
        <f t="shared" si="12"/>
        <v>15</v>
      </c>
      <c r="AF95" s="49" t="str">
        <f t="shared" si="16"/>
        <v>40</v>
      </c>
      <c r="AG95" s="49" t="str">
        <f t="shared" si="16"/>
        <v>20</v>
      </c>
    </row>
    <row r="96" spans="1:33" x14ac:dyDescent="0.45">
      <c r="A96" s="129" t="s">
        <v>281</v>
      </c>
      <c r="B96" s="129" t="s">
        <v>142</v>
      </c>
      <c r="C96" s="129" t="s">
        <v>222</v>
      </c>
      <c r="D96" s="5" t="s">
        <v>222</v>
      </c>
      <c r="E96" s="129">
        <f t="shared" si="13"/>
        <v>38</v>
      </c>
      <c r="F96" s="129">
        <f t="shared" si="14"/>
        <v>47</v>
      </c>
      <c r="G96" s="129" t="s">
        <v>61</v>
      </c>
      <c r="H96" s="129" t="s">
        <v>30</v>
      </c>
      <c r="I96" s="129" t="s">
        <v>31</v>
      </c>
      <c r="J96" s="3">
        <v>1</v>
      </c>
      <c r="K96" s="153"/>
      <c r="L96" s="129" t="s">
        <v>41</v>
      </c>
      <c r="M96" s="129" t="s">
        <v>42</v>
      </c>
      <c r="N96" s="129" t="s">
        <v>26</v>
      </c>
      <c r="O96" s="129" t="s">
        <v>284</v>
      </c>
      <c r="P96" s="3">
        <v>54</v>
      </c>
      <c r="Q96" s="129" t="s">
        <v>27</v>
      </c>
      <c r="R96" s="129" t="s">
        <v>2152</v>
      </c>
      <c r="S96" s="129" t="s">
        <v>2164</v>
      </c>
      <c r="T96" s="129"/>
      <c r="U96" s="129">
        <v>1</v>
      </c>
      <c r="V96" s="3">
        <v>1259</v>
      </c>
      <c r="W96" s="155"/>
      <c r="X96" s="155"/>
      <c r="Y96" s="155"/>
      <c r="Z96" s="138" t="str">
        <f t="shared" si="15"/>
        <v>40 HC</v>
      </c>
      <c r="AA96" s="135">
        <v>18762</v>
      </c>
      <c r="AB96" s="6">
        <v>16.47</v>
      </c>
      <c r="AC96" s="34" t="s">
        <v>64</v>
      </c>
      <c r="AD96" s="34">
        <f t="shared" si="11"/>
        <v>12</v>
      </c>
      <c r="AE96" s="34">
        <f t="shared" si="12"/>
        <v>5</v>
      </c>
      <c r="AF96" s="49" t="str">
        <f t="shared" si="16"/>
        <v>LCL</v>
      </c>
      <c r="AG96" s="49" t="str">
        <f t="shared" si="16"/>
        <v>LCL</v>
      </c>
    </row>
    <row r="97" spans="1:33" x14ac:dyDescent="0.45">
      <c r="A97" s="129" t="s">
        <v>281</v>
      </c>
      <c r="B97" s="129" t="s">
        <v>142</v>
      </c>
      <c r="C97" s="129" t="s">
        <v>236</v>
      </c>
      <c r="D97" s="5" t="s">
        <v>236</v>
      </c>
      <c r="E97" s="129">
        <f t="shared" si="13"/>
        <v>38</v>
      </c>
      <c r="F97" s="129">
        <f t="shared" si="14"/>
        <v>49</v>
      </c>
      <c r="G97" s="129" t="s">
        <v>61</v>
      </c>
      <c r="H97" s="129" t="s">
        <v>30</v>
      </c>
      <c r="I97" s="129" t="s">
        <v>31</v>
      </c>
      <c r="J97" s="3">
        <v>1</v>
      </c>
      <c r="K97" s="152" t="s">
        <v>285</v>
      </c>
      <c r="L97" s="129" t="s">
        <v>41</v>
      </c>
      <c r="M97" s="129" t="s">
        <v>42</v>
      </c>
      <c r="N97" s="129" t="s">
        <v>26</v>
      </c>
      <c r="O97" s="129" t="s">
        <v>286</v>
      </c>
      <c r="P97" s="3">
        <v>54</v>
      </c>
      <c r="Q97" s="129" t="s">
        <v>27</v>
      </c>
      <c r="R97" s="129" t="s">
        <v>2155</v>
      </c>
      <c r="S97" s="129" t="s">
        <v>2164</v>
      </c>
      <c r="T97" s="129"/>
      <c r="U97" s="129">
        <v>1</v>
      </c>
      <c r="V97" s="3">
        <v>793</v>
      </c>
      <c r="W97" s="154">
        <v>0</v>
      </c>
      <c r="X97" s="154">
        <v>0</v>
      </c>
      <c r="Y97" s="154">
        <v>1</v>
      </c>
      <c r="Z97" s="138" t="str">
        <f t="shared" si="15"/>
        <v>40 HC</v>
      </c>
      <c r="AA97" s="135">
        <v>12294</v>
      </c>
      <c r="AB97" s="6">
        <v>19.03</v>
      </c>
      <c r="AC97" s="34" t="s">
        <v>64</v>
      </c>
      <c r="AD97" s="34">
        <f t="shared" si="11"/>
        <v>13</v>
      </c>
      <c r="AE97" s="34">
        <f t="shared" si="12"/>
        <v>6</v>
      </c>
      <c r="AF97" s="49" t="str">
        <f t="shared" si="16"/>
        <v>LCL</v>
      </c>
      <c r="AG97" s="49" t="str">
        <f t="shared" si="16"/>
        <v>LCL</v>
      </c>
    </row>
    <row r="98" spans="1:33" x14ac:dyDescent="0.45">
      <c r="A98" s="129" t="s">
        <v>281</v>
      </c>
      <c r="B98" s="129" t="s">
        <v>142</v>
      </c>
      <c r="C98" s="129" t="s">
        <v>236</v>
      </c>
      <c r="D98" s="5" t="s">
        <v>236</v>
      </c>
      <c r="E98" s="129">
        <f t="shared" si="13"/>
        <v>38</v>
      </c>
      <c r="F98" s="129">
        <f t="shared" si="14"/>
        <v>49</v>
      </c>
      <c r="G98" s="129" t="s">
        <v>61</v>
      </c>
      <c r="H98" s="129" t="s">
        <v>30</v>
      </c>
      <c r="I98" s="129" t="s">
        <v>31</v>
      </c>
      <c r="J98" s="3">
        <v>1</v>
      </c>
      <c r="K98" s="153"/>
      <c r="L98" s="129" t="s">
        <v>41</v>
      </c>
      <c r="M98" s="129" t="s">
        <v>42</v>
      </c>
      <c r="N98" s="129" t="s">
        <v>26</v>
      </c>
      <c r="O98" s="129" t="s">
        <v>287</v>
      </c>
      <c r="P98" s="3">
        <v>54</v>
      </c>
      <c r="Q98" s="129" t="s">
        <v>27</v>
      </c>
      <c r="R98" s="129" t="s">
        <v>2153</v>
      </c>
      <c r="S98" s="129" t="s">
        <v>2164</v>
      </c>
      <c r="T98" s="129"/>
      <c r="U98" s="129">
        <v>1</v>
      </c>
      <c r="V98" s="3">
        <v>1339</v>
      </c>
      <c r="W98" s="156"/>
      <c r="X98" s="156"/>
      <c r="Y98" s="156"/>
      <c r="Z98" s="138" t="str">
        <f t="shared" si="15"/>
        <v>40 HC</v>
      </c>
      <c r="AA98" s="135">
        <v>20240</v>
      </c>
      <c r="AB98" s="6">
        <v>26.25</v>
      </c>
      <c r="AC98" s="34" t="s">
        <v>64</v>
      </c>
      <c r="AD98" s="34">
        <f t="shared" si="11"/>
        <v>18</v>
      </c>
      <c r="AE98" s="34">
        <f t="shared" si="12"/>
        <v>8</v>
      </c>
      <c r="AF98" s="49" t="str">
        <f t="shared" si="16"/>
        <v>20</v>
      </c>
      <c r="AG98" s="49" t="str">
        <f t="shared" si="16"/>
        <v>LCL</v>
      </c>
    </row>
    <row r="99" spans="1:33" x14ac:dyDescent="0.45">
      <c r="A99" s="129" t="s">
        <v>281</v>
      </c>
      <c r="B99" s="129" t="s">
        <v>142</v>
      </c>
      <c r="C99" s="129" t="s">
        <v>236</v>
      </c>
      <c r="D99" s="5" t="s">
        <v>236</v>
      </c>
      <c r="E99" s="129">
        <f t="shared" si="13"/>
        <v>38</v>
      </c>
      <c r="F99" s="129">
        <f t="shared" si="14"/>
        <v>49</v>
      </c>
      <c r="G99" s="129" t="s">
        <v>61</v>
      </c>
      <c r="H99" s="129" t="s">
        <v>30</v>
      </c>
      <c r="I99" s="129" t="s">
        <v>31</v>
      </c>
      <c r="J99" s="3">
        <v>1</v>
      </c>
      <c r="K99" s="153"/>
      <c r="L99" s="129" t="s">
        <v>41</v>
      </c>
      <c r="M99" s="129" t="s">
        <v>42</v>
      </c>
      <c r="N99" s="129" t="s">
        <v>26</v>
      </c>
      <c r="O99" s="129" t="s">
        <v>288</v>
      </c>
      <c r="P99" s="3">
        <v>54</v>
      </c>
      <c r="Q99" s="129" t="s">
        <v>27</v>
      </c>
      <c r="R99" s="129" t="s">
        <v>2157</v>
      </c>
      <c r="S99" s="129" t="s">
        <v>2164</v>
      </c>
      <c r="T99" s="129"/>
      <c r="U99" s="129">
        <v>1</v>
      </c>
      <c r="V99" s="3">
        <v>441</v>
      </c>
      <c r="W99" s="155"/>
      <c r="X99" s="155"/>
      <c r="Y99" s="155"/>
      <c r="Z99" s="138" t="str">
        <f t="shared" si="15"/>
        <v>40 HC</v>
      </c>
      <c r="AA99" s="135">
        <v>6689</v>
      </c>
      <c r="AB99" s="6">
        <v>13.33</v>
      </c>
      <c r="AC99" s="34" t="s">
        <v>64</v>
      </c>
      <c r="AD99" s="34">
        <f t="shared" si="11"/>
        <v>9</v>
      </c>
      <c r="AE99" s="34">
        <f t="shared" si="12"/>
        <v>4</v>
      </c>
      <c r="AF99" s="49" t="str">
        <f t="shared" si="16"/>
        <v>LCL</v>
      </c>
      <c r="AG99" s="49" t="str">
        <f t="shared" si="16"/>
        <v>LCL</v>
      </c>
    </row>
    <row r="100" spans="1:33" x14ac:dyDescent="0.45">
      <c r="A100" s="129" t="s">
        <v>281</v>
      </c>
      <c r="B100" s="129" t="s">
        <v>222</v>
      </c>
      <c r="C100" s="129" t="s">
        <v>289</v>
      </c>
      <c r="D100" s="5" t="s">
        <v>289</v>
      </c>
      <c r="E100" s="129">
        <f t="shared" si="13"/>
        <v>47</v>
      </c>
      <c r="F100" s="129">
        <f t="shared" si="14"/>
        <v>58</v>
      </c>
      <c r="G100" s="129" t="s">
        <v>29</v>
      </c>
      <c r="H100" s="129" t="s">
        <v>30</v>
      </c>
      <c r="I100" s="129" t="s">
        <v>31</v>
      </c>
      <c r="J100" s="3">
        <v>1</v>
      </c>
      <c r="K100" s="26" t="s">
        <v>2125</v>
      </c>
      <c r="L100" s="129" t="s">
        <v>24</v>
      </c>
      <c r="M100" s="129" t="s">
        <v>87</v>
      </c>
      <c r="N100" s="129" t="s">
        <v>26</v>
      </c>
      <c r="O100" s="129" t="s">
        <v>290</v>
      </c>
      <c r="P100" s="3">
        <v>54</v>
      </c>
      <c r="Q100" s="129" t="s">
        <v>27</v>
      </c>
      <c r="R100" s="129" t="s">
        <v>291</v>
      </c>
      <c r="S100" s="129" t="s">
        <v>2125</v>
      </c>
      <c r="T100" s="129"/>
      <c r="U100" s="129">
        <v>1</v>
      </c>
      <c r="V100" s="3">
        <v>210</v>
      </c>
      <c r="W100" s="30">
        <v>0</v>
      </c>
      <c r="X100" s="30">
        <v>0</v>
      </c>
      <c r="Y100" s="30">
        <v>0</v>
      </c>
      <c r="Z100" s="138" t="str">
        <f t="shared" si="15"/>
        <v>40 HC</v>
      </c>
      <c r="AA100" s="135">
        <v>3662</v>
      </c>
      <c r="AB100" s="6">
        <v>4.37</v>
      </c>
      <c r="AC100" s="34" t="s">
        <v>34</v>
      </c>
      <c r="AD100" s="34">
        <f t="shared" si="11"/>
        <v>3</v>
      </c>
      <c r="AE100" s="34">
        <f t="shared" si="12"/>
        <v>1</v>
      </c>
      <c r="AF100" s="49" t="str">
        <f t="shared" si="16"/>
        <v>LCL</v>
      </c>
      <c r="AG100" s="49" t="str">
        <f t="shared" si="16"/>
        <v>LCL</v>
      </c>
    </row>
    <row r="101" spans="1:33" x14ac:dyDescent="0.45">
      <c r="A101" s="129" t="s">
        <v>292</v>
      </c>
      <c r="B101" s="129" t="s">
        <v>293</v>
      </c>
      <c r="C101" s="129" t="s">
        <v>186</v>
      </c>
      <c r="D101" s="5" t="s">
        <v>186</v>
      </c>
      <c r="E101" s="129">
        <f t="shared" si="13"/>
        <v>35</v>
      </c>
      <c r="F101" s="129">
        <f t="shared" si="14"/>
        <v>38</v>
      </c>
      <c r="G101" s="129" t="s">
        <v>85</v>
      </c>
      <c r="H101" s="129" t="s">
        <v>30</v>
      </c>
      <c r="I101" s="129" t="s">
        <v>31</v>
      </c>
      <c r="J101" s="3">
        <v>1</v>
      </c>
      <c r="K101" s="152" t="s">
        <v>294</v>
      </c>
      <c r="L101" s="129" t="s">
        <v>24</v>
      </c>
      <c r="M101" s="129" t="s">
        <v>268</v>
      </c>
      <c r="N101" s="129" t="s">
        <v>26</v>
      </c>
      <c r="O101" s="129" t="s">
        <v>295</v>
      </c>
      <c r="P101" s="3">
        <v>54</v>
      </c>
      <c r="Q101" s="129" t="s">
        <v>27</v>
      </c>
      <c r="R101" s="129" t="s">
        <v>296</v>
      </c>
      <c r="S101" s="129" t="s">
        <v>2164</v>
      </c>
      <c r="T101" s="129"/>
      <c r="U101" s="129">
        <v>1</v>
      </c>
      <c r="V101" s="3">
        <v>476</v>
      </c>
      <c r="W101" s="154">
        <v>0</v>
      </c>
      <c r="X101" s="154">
        <v>1</v>
      </c>
      <c r="Y101" s="154">
        <v>0</v>
      </c>
      <c r="Z101" s="138">
        <f t="shared" si="15"/>
        <v>40</v>
      </c>
      <c r="AA101" s="135">
        <v>10378</v>
      </c>
      <c r="AB101" s="6">
        <v>11.54</v>
      </c>
      <c r="AC101" s="34" t="s">
        <v>90</v>
      </c>
      <c r="AD101" s="34">
        <f t="shared" si="11"/>
        <v>8</v>
      </c>
      <c r="AE101" s="34">
        <f t="shared" si="12"/>
        <v>3</v>
      </c>
      <c r="AF101" s="49" t="str">
        <f t="shared" si="16"/>
        <v>LCL</v>
      </c>
      <c r="AG101" s="49" t="str">
        <f t="shared" si="16"/>
        <v>LCL</v>
      </c>
    </row>
    <row r="102" spans="1:33" x14ac:dyDescent="0.45">
      <c r="A102" s="129" t="s">
        <v>292</v>
      </c>
      <c r="B102" s="129" t="s">
        <v>293</v>
      </c>
      <c r="C102" s="129" t="s">
        <v>186</v>
      </c>
      <c r="D102" s="5" t="s">
        <v>186</v>
      </c>
      <c r="E102" s="129">
        <f t="shared" si="13"/>
        <v>35</v>
      </c>
      <c r="F102" s="129">
        <f t="shared" si="14"/>
        <v>38</v>
      </c>
      <c r="G102" s="129" t="s">
        <v>85</v>
      </c>
      <c r="H102" s="129" t="s">
        <v>30</v>
      </c>
      <c r="I102" s="129" t="s">
        <v>31</v>
      </c>
      <c r="J102" s="3">
        <v>1</v>
      </c>
      <c r="K102" s="153"/>
      <c r="L102" s="129" t="s">
        <v>24</v>
      </c>
      <c r="M102" s="129" t="s">
        <v>268</v>
      </c>
      <c r="N102" s="129" t="s">
        <v>26</v>
      </c>
      <c r="O102" s="129" t="s">
        <v>297</v>
      </c>
      <c r="P102" s="3">
        <v>54</v>
      </c>
      <c r="Q102" s="129" t="s">
        <v>27</v>
      </c>
      <c r="R102" s="129" t="s">
        <v>94</v>
      </c>
      <c r="S102" s="129" t="s">
        <v>2164</v>
      </c>
      <c r="T102" s="129"/>
      <c r="U102" s="129">
        <v>1</v>
      </c>
      <c r="V102" s="3">
        <v>666</v>
      </c>
      <c r="W102" s="155"/>
      <c r="X102" s="155"/>
      <c r="Y102" s="155"/>
      <c r="Z102" s="138" t="str">
        <f t="shared" si="15"/>
        <v>40 HC</v>
      </c>
      <c r="AA102" s="135">
        <v>12443</v>
      </c>
      <c r="AB102" s="6">
        <v>23.6</v>
      </c>
      <c r="AC102" s="34" t="s">
        <v>90</v>
      </c>
      <c r="AD102" s="34">
        <f t="shared" si="11"/>
        <v>17</v>
      </c>
      <c r="AE102" s="34">
        <f t="shared" si="12"/>
        <v>7</v>
      </c>
      <c r="AF102" s="49" t="str">
        <f t="shared" si="16"/>
        <v>20</v>
      </c>
      <c r="AG102" s="49" t="str">
        <f t="shared" si="16"/>
        <v>LCL</v>
      </c>
    </row>
    <row r="103" spans="1:33" x14ac:dyDescent="0.45">
      <c r="A103" s="129" t="s">
        <v>298</v>
      </c>
      <c r="B103" s="129" t="s">
        <v>142</v>
      </c>
      <c r="C103" s="129" t="s">
        <v>211</v>
      </c>
      <c r="D103" s="5" t="s">
        <v>211</v>
      </c>
      <c r="E103" s="129">
        <f t="shared" si="13"/>
        <v>34</v>
      </c>
      <c r="F103" s="129">
        <f t="shared" si="14"/>
        <v>40</v>
      </c>
      <c r="G103" s="129" t="s">
        <v>72</v>
      </c>
      <c r="H103" s="129" t="s">
        <v>30</v>
      </c>
      <c r="I103" s="129" t="s">
        <v>31</v>
      </c>
      <c r="J103" s="3">
        <v>0</v>
      </c>
      <c r="K103" s="129" t="s">
        <v>299</v>
      </c>
      <c r="L103" s="129" t="s">
        <v>41</v>
      </c>
      <c r="M103" s="129" t="s">
        <v>42</v>
      </c>
      <c r="N103" s="129" t="s">
        <v>26</v>
      </c>
      <c r="O103" s="129" t="s">
        <v>300</v>
      </c>
      <c r="P103" s="3">
        <v>51</v>
      </c>
      <c r="Q103" s="129" t="s">
        <v>27</v>
      </c>
      <c r="R103" s="129" t="s">
        <v>139</v>
      </c>
      <c r="S103" s="129" t="s">
        <v>2163</v>
      </c>
      <c r="T103" s="129"/>
      <c r="U103" s="129">
        <v>1</v>
      </c>
      <c r="V103" s="3">
        <v>1090</v>
      </c>
      <c r="W103" s="30">
        <v>0</v>
      </c>
      <c r="X103" s="30">
        <v>1</v>
      </c>
      <c r="Y103" s="30">
        <v>0</v>
      </c>
      <c r="Z103" s="138">
        <f t="shared" si="15"/>
        <v>40</v>
      </c>
      <c r="AA103" s="135">
        <v>12965</v>
      </c>
      <c r="AB103" s="6">
        <v>48.35</v>
      </c>
      <c r="AC103" s="34" t="s">
        <v>34</v>
      </c>
      <c r="AD103" s="34">
        <f t="shared" si="11"/>
        <v>34</v>
      </c>
      <c r="AE103" s="34">
        <f t="shared" si="12"/>
        <v>15</v>
      </c>
      <c r="AF103" s="49" t="str">
        <f t="shared" si="16"/>
        <v>40</v>
      </c>
      <c r="AG103" s="49" t="str">
        <f t="shared" si="16"/>
        <v>20</v>
      </c>
    </row>
    <row r="104" spans="1:33" x14ac:dyDescent="0.45">
      <c r="A104" s="129" t="s">
        <v>298</v>
      </c>
      <c r="B104" s="129" t="s">
        <v>142</v>
      </c>
      <c r="C104" s="129" t="s">
        <v>222</v>
      </c>
      <c r="D104" s="5" t="s">
        <v>222</v>
      </c>
      <c r="E104" s="129">
        <f t="shared" si="13"/>
        <v>34</v>
      </c>
      <c r="F104" s="129">
        <f t="shared" si="14"/>
        <v>43</v>
      </c>
      <c r="G104" s="129" t="s">
        <v>72</v>
      </c>
      <c r="H104" s="129" t="s">
        <v>30</v>
      </c>
      <c r="I104" s="129" t="s">
        <v>31</v>
      </c>
      <c r="J104" s="3">
        <v>0</v>
      </c>
      <c r="K104" s="129" t="s">
        <v>301</v>
      </c>
      <c r="L104" s="129" t="s">
        <v>41</v>
      </c>
      <c r="M104" s="129" t="s">
        <v>42</v>
      </c>
      <c r="N104" s="129" t="s">
        <v>26</v>
      </c>
      <c r="O104" s="129" t="s">
        <v>302</v>
      </c>
      <c r="P104" s="3">
        <v>51</v>
      </c>
      <c r="Q104" s="129" t="s">
        <v>27</v>
      </c>
      <c r="R104" s="129" t="s">
        <v>121</v>
      </c>
      <c r="S104" s="129" t="s">
        <v>2163</v>
      </c>
      <c r="T104" s="129"/>
      <c r="U104" s="129">
        <v>1</v>
      </c>
      <c r="V104" s="3">
        <v>2347</v>
      </c>
      <c r="W104" s="30">
        <v>0</v>
      </c>
      <c r="X104" s="30">
        <v>1</v>
      </c>
      <c r="Y104" s="30">
        <v>0</v>
      </c>
      <c r="Z104" s="138">
        <f t="shared" si="15"/>
        <v>40</v>
      </c>
      <c r="AA104" s="135">
        <v>19791</v>
      </c>
      <c r="AB104" s="6">
        <v>36.9</v>
      </c>
      <c r="AC104" s="34" t="s">
        <v>34</v>
      </c>
      <c r="AD104" s="34">
        <f t="shared" si="11"/>
        <v>26</v>
      </c>
      <c r="AE104" s="34">
        <f t="shared" si="12"/>
        <v>11</v>
      </c>
      <c r="AF104" s="49" t="str">
        <f t="shared" si="16"/>
        <v>20</v>
      </c>
      <c r="AG104" s="49" t="str">
        <f t="shared" si="16"/>
        <v>LCL</v>
      </c>
    </row>
    <row r="105" spans="1:33" x14ac:dyDescent="0.45">
      <c r="A105" s="129" t="s">
        <v>298</v>
      </c>
      <c r="B105" s="129" t="s">
        <v>215</v>
      </c>
      <c r="C105" s="129" t="s">
        <v>278</v>
      </c>
      <c r="D105" s="5" t="s">
        <v>278</v>
      </c>
      <c r="E105" s="129">
        <f t="shared" si="13"/>
        <v>41</v>
      </c>
      <c r="F105" s="129">
        <f t="shared" si="14"/>
        <v>44</v>
      </c>
      <c r="G105" s="129" t="s">
        <v>61</v>
      </c>
      <c r="H105" s="129" t="s">
        <v>30</v>
      </c>
      <c r="I105" s="129" t="s">
        <v>31</v>
      </c>
      <c r="J105" s="3">
        <v>1</v>
      </c>
      <c r="K105" s="152" t="s">
        <v>303</v>
      </c>
      <c r="L105" s="129" t="s">
        <v>24</v>
      </c>
      <c r="M105" s="129" t="s">
        <v>42</v>
      </c>
      <c r="N105" s="129" t="s">
        <v>26</v>
      </c>
      <c r="O105" s="129" t="s">
        <v>304</v>
      </c>
      <c r="P105" s="3">
        <v>54</v>
      </c>
      <c r="Q105" s="129" t="s">
        <v>27</v>
      </c>
      <c r="R105" s="129" t="s">
        <v>2151</v>
      </c>
      <c r="S105" s="129" t="s">
        <v>2164</v>
      </c>
      <c r="T105" s="129"/>
      <c r="U105" s="129">
        <v>1</v>
      </c>
      <c r="V105" s="3">
        <v>530</v>
      </c>
      <c r="W105" s="154">
        <v>1</v>
      </c>
      <c r="X105" s="154">
        <v>0</v>
      </c>
      <c r="Y105" s="154">
        <v>0</v>
      </c>
      <c r="Z105" s="138">
        <f t="shared" si="15"/>
        <v>20</v>
      </c>
      <c r="AA105" s="135">
        <v>11762</v>
      </c>
      <c r="AB105" s="6">
        <v>9.73</v>
      </c>
      <c r="AC105" s="34" t="s">
        <v>64</v>
      </c>
      <c r="AD105" s="34">
        <f t="shared" si="11"/>
        <v>7</v>
      </c>
      <c r="AE105" s="34">
        <f t="shared" si="12"/>
        <v>3</v>
      </c>
      <c r="AF105" s="49" t="str">
        <f t="shared" si="16"/>
        <v>LCL</v>
      </c>
      <c r="AG105" s="49" t="str">
        <f t="shared" si="16"/>
        <v>LCL</v>
      </c>
    </row>
    <row r="106" spans="1:33" x14ac:dyDescent="0.45">
      <c r="A106" s="129" t="s">
        <v>298</v>
      </c>
      <c r="B106" s="129" t="s">
        <v>215</v>
      </c>
      <c r="C106" s="129" t="s">
        <v>278</v>
      </c>
      <c r="D106" s="5" t="s">
        <v>278</v>
      </c>
      <c r="E106" s="129">
        <f t="shared" si="13"/>
        <v>41</v>
      </c>
      <c r="F106" s="129">
        <f t="shared" si="14"/>
        <v>44</v>
      </c>
      <c r="G106" s="129" t="s">
        <v>61</v>
      </c>
      <c r="H106" s="129" t="s">
        <v>30</v>
      </c>
      <c r="I106" s="129" t="s">
        <v>31</v>
      </c>
      <c r="J106" s="3">
        <v>1</v>
      </c>
      <c r="K106" s="153"/>
      <c r="L106" s="129" t="s">
        <v>24</v>
      </c>
      <c r="M106" s="129" t="s">
        <v>42</v>
      </c>
      <c r="N106" s="129" t="s">
        <v>26</v>
      </c>
      <c r="O106" s="129" t="s">
        <v>305</v>
      </c>
      <c r="P106" s="3">
        <v>54</v>
      </c>
      <c r="Q106" s="129" t="s">
        <v>27</v>
      </c>
      <c r="R106" s="129" t="s">
        <v>2157</v>
      </c>
      <c r="S106" s="129" t="s">
        <v>2164</v>
      </c>
      <c r="T106" s="129"/>
      <c r="U106" s="129">
        <v>1</v>
      </c>
      <c r="V106" s="3">
        <v>282</v>
      </c>
      <c r="W106" s="156"/>
      <c r="X106" s="156"/>
      <c r="Y106" s="156"/>
      <c r="Z106" s="138" t="str">
        <f t="shared" si="15"/>
        <v>40 HC</v>
      </c>
      <c r="AA106" s="135">
        <v>3440</v>
      </c>
      <c r="AB106" s="6">
        <v>4.26</v>
      </c>
      <c r="AC106" s="34" t="s">
        <v>64</v>
      </c>
      <c r="AD106" s="34">
        <f t="shared" si="11"/>
        <v>3</v>
      </c>
      <c r="AE106" s="34">
        <f t="shared" si="12"/>
        <v>1</v>
      </c>
      <c r="AF106" s="49" t="str">
        <f t="shared" si="16"/>
        <v>LCL</v>
      </c>
      <c r="AG106" s="49" t="str">
        <f t="shared" si="16"/>
        <v>LCL</v>
      </c>
    </row>
    <row r="107" spans="1:33" x14ac:dyDescent="0.45">
      <c r="A107" s="129" t="s">
        <v>298</v>
      </c>
      <c r="B107" s="129" t="s">
        <v>215</v>
      </c>
      <c r="C107" s="129" t="s">
        <v>278</v>
      </c>
      <c r="D107" s="5" t="s">
        <v>278</v>
      </c>
      <c r="E107" s="129">
        <f t="shared" si="13"/>
        <v>41</v>
      </c>
      <c r="F107" s="129">
        <f t="shared" si="14"/>
        <v>44</v>
      </c>
      <c r="G107" s="129" t="s">
        <v>61</v>
      </c>
      <c r="H107" s="129" t="s">
        <v>30</v>
      </c>
      <c r="I107" s="129" t="s">
        <v>31</v>
      </c>
      <c r="J107" s="3">
        <v>1</v>
      </c>
      <c r="K107" s="153"/>
      <c r="L107" s="129" t="s">
        <v>24</v>
      </c>
      <c r="M107" s="129" t="s">
        <v>42</v>
      </c>
      <c r="N107" s="129" t="s">
        <v>26</v>
      </c>
      <c r="O107" s="129" t="s">
        <v>306</v>
      </c>
      <c r="P107" s="3">
        <v>54</v>
      </c>
      <c r="Q107" s="129" t="s">
        <v>27</v>
      </c>
      <c r="R107" s="129" t="s">
        <v>307</v>
      </c>
      <c r="S107" s="129" t="s">
        <v>2164</v>
      </c>
      <c r="T107" s="129"/>
      <c r="U107" s="129">
        <v>1</v>
      </c>
      <c r="V107" s="3">
        <v>836</v>
      </c>
      <c r="W107" s="155"/>
      <c r="X107" s="155"/>
      <c r="Y107" s="155"/>
      <c r="Z107" s="138" t="str">
        <f t="shared" si="15"/>
        <v>40 HC</v>
      </c>
      <c r="AA107" s="135">
        <v>13341</v>
      </c>
      <c r="AB107" s="6">
        <v>12.96</v>
      </c>
      <c r="AC107" s="34" t="s">
        <v>64</v>
      </c>
      <c r="AD107" s="34">
        <f t="shared" si="11"/>
        <v>9</v>
      </c>
      <c r="AE107" s="34">
        <f t="shared" si="12"/>
        <v>4</v>
      </c>
      <c r="AF107" s="49" t="str">
        <f t="shared" si="16"/>
        <v>LCL</v>
      </c>
      <c r="AG107" s="49" t="str">
        <f t="shared" si="16"/>
        <v>LCL</v>
      </c>
    </row>
    <row r="108" spans="1:33" x14ac:dyDescent="0.45">
      <c r="A108" s="129" t="s">
        <v>298</v>
      </c>
      <c r="B108" s="129" t="s">
        <v>215</v>
      </c>
      <c r="C108" s="129" t="s">
        <v>278</v>
      </c>
      <c r="D108" s="5" t="s">
        <v>278</v>
      </c>
      <c r="E108" s="129">
        <f t="shared" si="13"/>
        <v>41</v>
      </c>
      <c r="F108" s="129">
        <f t="shared" si="14"/>
        <v>44</v>
      </c>
      <c r="G108" s="129" t="s">
        <v>61</v>
      </c>
      <c r="H108" s="129" t="s">
        <v>30</v>
      </c>
      <c r="I108" s="129" t="s">
        <v>31</v>
      </c>
      <c r="J108" s="3">
        <v>1</v>
      </c>
      <c r="K108" s="152" t="s">
        <v>308</v>
      </c>
      <c r="L108" s="129" t="s">
        <v>24</v>
      </c>
      <c r="M108" s="129" t="s">
        <v>42</v>
      </c>
      <c r="N108" s="129" t="s">
        <v>26</v>
      </c>
      <c r="O108" s="129" t="s">
        <v>309</v>
      </c>
      <c r="P108" s="3">
        <v>54</v>
      </c>
      <c r="Q108" s="129" t="s">
        <v>27</v>
      </c>
      <c r="R108" s="129" t="s">
        <v>2149</v>
      </c>
      <c r="S108" s="129" t="s">
        <v>2164</v>
      </c>
      <c r="T108" s="129"/>
      <c r="U108" s="129">
        <v>1</v>
      </c>
      <c r="V108" s="3">
        <v>582</v>
      </c>
      <c r="W108" s="154">
        <v>0</v>
      </c>
      <c r="X108" s="154">
        <v>0</v>
      </c>
      <c r="Y108" s="154">
        <v>1</v>
      </c>
      <c r="Z108" s="138" t="str">
        <f t="shared" si="15"/>
        <v>40 HC</v>
      </c>
      <c r="AA108" s="135">
        <v>7469</v>
      </c>
      <c r="AB108" s="6">
        <v>5.44</v>
      </c>
      <c r="AC108" s="34" t="s">
        <v>64</v>
      </c>
      <c r="AD108" s="34">
        <f t="shared" si="11"/>
        <v>4</v>
      </c>
      <c r="AE108" s="34">
        <f t="shared" si="12"/>
        <v>2</v>
      </c>
      <c r="AF108" s="49" t="str">
        <f t="shared" si="16"/>
        <v>LCL</v>
      </c>
      <c r="AG108" s="49" t="str">
        <f t="shared" si="16"/>
        <v>LCL</v>
      </c>
    </row>
    <row r="109" spans="1:33" x14ac:dyDescent="0.45">
      <c r="A109" s="129" t="s">
        <v>298</v>
      </c>
      <c r="B109" s="129" t="s">
        <v>215</v>
      </c>
      <c r="C109" s="129" t="s">
        <v>278</v>
      </c>
      <c r="D109" s="5" t="s">
        <v>278</v>
      </c>
      <c r="E109" s="129">
        <f t="shared" si="13"/>
        <v>41</v>
      </c>
      <c r="F109" s="129">
        <f t="shared" si="14"/>
        <v>44</v>
      </c>
      <c r="G109" s="129" t="s">
        <v>61</v>
      </c>
      <c r="H109" s="129" t="s">
        <v>30</v>
      </c>
      <c r="I109" s="129" t="s">
        <v>31</v>
      </c>
      <c r="J109" s="3">
        <v>1</v>
      </c>
      <c r="K109" s="153"/>
      <c r="L109" s="129" t="s">
        <v>24</v>
      </c>
      <c r="M109" s="129" t="s">
        <v>42</v>
      </c>
      <c r="N109" s="129" t="s">
        <v>26</v>
      </c>
      <c r="O109" s="129" t="s">
        <v>310</v>
      </c>
      <c r="P109" s="3">
        <v>52</v>
      </c>
      <c r="Q109" s="129" t="s">
        <v>27</v>
      </c>
      <c r="R109" s="129" t="s">
        <v>2151</v>
      </c>
      <c r="S109" s="129" t="s">
        <v>2164</v>
      </c>
      <c r="T109" s="129"/>
      <c r="U109" s="129">
        <v>1</v>
      </c>
      <c r="V109" s="3">
        <v>4036</v>
      </c>
      <c r="W109" s="155"/>
      <c r="X109" s="155"/>
      <c r="Y109" s="155"/>
      <c r="Z109" s="138" t="str">
        <f t="shared" si="15"/>
        <v>40 HC</v>
      </c>
      <c r="AA109" s="135">
        <v>68391</v>
      </c>
      <c r="AB109" s="6">
        <v>48.76</v>
      </c>
      <c r="AC109" s="34" t="s">
        <v>64</v>
      </c>
      <c r="AD109" s="34">
        <f t="shared" si="11"/>
        <v>34</v>
      </c>
      <c r="AE109" s="34">
        <f t="shared" si="12"/>
        <v>15</v>
      </c>
      <c r="AF109" s="49" t="str">
        <f t="shared" si="16"/>
        <v>40</v>
      </c>
      <c r="AG109" s="49" t="str">
        <f t="shared" si="16"/>
        <v>20</v>
      </c>
    </row>
    <row r="110" spans="1:33" s="77" customFormat="1" x14ac:dyDescent="0.45">
      <c r="A110" s="70" t="s">
        <v>298</v>
      </c>
      <c r="B110" s="70" t="s">
        <v>311</v>
      </c>
      <c r="C110" s="70" t="s">
        <v>312</v>
      </c>
      <c r="D110" s="71" t="s">
        <v>312</v>
      </c>
      <c r="E110" s="70">
        <f t="shared" si="13"/>
        <v>47</v>
      </c>
      <c r="F110" s="70">
        <f t="shared" si="14"/>
        <v>50</v>
      </c>
      <c r="G110" s="70" t="s">
        <v>29</v>
      </c>
      <c r="H110" s="70" t="s">
        <v>30</v>
      </c>
      <c r="I110" s="70" t="s">
        <v>31</v>
      </c>
      <c r="J110" s="72">
        <v>0</v>
      </c>
      <c r="K110" s="70" t="s">
        <v>313</v>
      </c>
      <c r="L110" s="70" t="s">
        <v>41</v>
      </c>
      <c r="M110" s="70" t="s">
        <v>42</v>
      </c>
      <c r="N110" s="70" t="s">
        <v>26</v>
      </c>
      <c r="O110" s="70" t="s">
        <v>314</v>
      </c>
      <c r="P110" s="72">
        <v>51</v>
      </c>
      <c r="Q110" s="70" t="s">
        <v>27</v>
      </c>
      <c r="R110" s="70" t="s">
        <v>210</v>
      </c>
      <c r="S110" s="70" t="s">
        <v>2163</v>
      </c>
      <c r="T110" s="70"/>
      <c r="U110" s="70">
        <v>1</v>
      </c>
      <c r="V110" s="72">
        <v>2078</v>
      </c>
      <c r="W110" s="73">
        <v>1</v>
      </c>
      <c r="X110" s="73">
        <v>1</v>
      </c>
      <c r="Y110" s="73">
        <v>0</v>
      </c>
      <c r="Z110" s="138">
        <f t="shared" si="15"/>
        <v>20</v>
      </c>
      <c r="AA110" s="137">
        <v>14445</v>
      </c>
      <c r="AB110" s="74">
        <v>76.78</v>
      </c>
      <c r="AC110" s="75" t="s">
        <v>34</v>
      </c>
      <c r="AD110" s="75">
        <f t="shared" si="11"/>
        <v>54</v>
      </c>
      <c r="AE110" s="75">
        <f t="shared" si="12"/>
        <v>23</v>
      </c>
      <c r="AF110" s="76" t="str">
        <f t="shared" si="16"/>
        <v>40</v>
      </c>
      <c r="AG110" s="76" t="str">
        <f t="shared" si="16"/>
        <v>20</v>
      </c>
    </row>
    <row r="111" spans="1:33" x14ac:dyDescent="0.45">
      <c r="A111" s="129" t="s">
        <v>298</v>
      </c>
      <c r="B111" s="129" t="s">
        <v>311</v>
      </c>
      <c r="C111" s="129" t="s">
        <v>315</v>
      </c>
      <c r="D111" s="5" t="s">
        <v>315</v>
      </c>
      <c r="E111" s="129">
        <f t="shared" si="13"/>
        <v>47</v>
      </c>
      <c r="F111" s="129">
        <f t="shared" si="14"/>
        <v>51</v>
      </c>
      <c r="G111" s="129" t="s">
        <v>29</v>
      </c>
      <c r="H111" s="129" t="s">
        <v>30</v>
      </c>
      <c r="I111" s="129" t="s">
        <v>31</v>
      </c>
      <c r="J111" s="3">
        <v>0</v>
      </c>
      <c r="K111" s="129" t="s">
        <v>316</v>
      </c>
      <c r="L111" s="129" t="s">
        <v>41</v>
      </c>
      <c r="M111" s="129" t="s">
        <v>42</v>
      </c>
      <c r="N111" s="129" t="s">
        <v>26</v>
      </c>
      <c r="O111" s="129" t="s">
        <v>317</v>
      </c>
      <c r="P111" s="3">
        <v>54</v>
      </c>
      <c r="Q111" s="129" t="s">
        <v>27</v>
      </c>
      <c r="R111" s="129" t="s">
        <v>82</v>
      </c>
      <c r="S111" s="129" t="s">
        <v>2163</v>
      </c>
      <c r="T111" s="129"/>
      <c r="U111" s="129">
        <v>1</v>
      </c>
      <c r="V111" s="3">
        <v>2379</v>
      </c>
      <c r="W111" s="30">
        <v>0</v>
      </c>
      <c r="X111" s="30">
        <v>1</v>
      </c>
      <c r="Y111" s="30">
        <v>0</v>
      </c>
      <c r="Z111" s="138">
        <f t="shared" si="15"/>
        <v>40</v>
      </c>
      <c r="AA111" s="135">
        <v>37491</v>
      </c>
      <c r="AB111" s="6">
        <v>52.02</v>
      </c>
      <c r="AC111" s="34" t="s">
        <v>34</v>
      </c>
      <c r="AD111" s="34">
        <f t="shared" si="11"/>
        <v>36</v>
      </c>
      <c r="AE111" s="34">
        <f t="shared" si="12"/>
        <v>16</v>
      </c>
      <c r="AF111" s="49" t="str">
        <f t="shared" si="16"/>
        <v>40</v>
      </c>
      <c r="AG111" s="49" t="str">
        <f t="shared" si="16"/>
        <v>20</v>
      </c>
    </row>
    <row r="112" spans="1:33" s="77" customFormat="1" x14ac:dyDescent="0.45">
      <c r="A112" s="70" t="s">
        <v>298</v>
      </c>
      <c r="B112" s="70" t="s">
        <v>311</v>
      </c>
      <c r="C112" s="70" t="s">
        <v>315</v>
      </c>
      <c r="D112" s="71" t="s">
        <v>315</v>
      </c>
      <c r="E112" s="70">
        <f t="shared" si="13"/>
        <v>47</v>
      </c>
      <c r="F112" s="70">
        <f t="shared" si="14"/>
        <v>51</v>
      </c>
      <c r="G112" s="70" t="s">
        <v>29</v>
      </c>
      <c r="H112" s="70" t="s">
        <v>30</v>
      </c>
      <c r="I112" s="70" t="s">
        <v>31</v>
      </c>
      <c r="J112" s="72">
        <v>0</v>
      </c>
      <c r="K112" s="70" t="s">
        <v>318</v>
      </c>
      <c r="L112" s="70" t="s">
        <v>41</v>
      </c>
      <c r="M112" s="70" t="s">
        <v>42</v>
      </c>
      <c r="N112" s="70" t="s">
        <v>26</v>
      </c>
      <c r="O112" s="70" t="s">
        <v>319</v>
      </c>
      <c r="P112" s="72">
        <v>52</v>
      </c>
      <c r="Q112" s="70" t="s">
        <v>27</v>
      </c>
      <c r="R112" s="70" t="s">
        <v>79</v>
      </c>
      <c r="S112" s="70" t="s">
        <v>2163</v>
      </c>
      <c r="T112" s="70"/>
      <c r="U112" s="70">
        <v>1</v>
      </c>
      <c r="V112" s="72">
        <v>5781</v>
      </c>
      <c r="W112" s="73">
        <v>0</v>
      </c>
      <c r="X112" s="73">
        <v>2</v>
      </c>
      <c r="Y112" s="73">
        <v>0</v>
      </c>
      <c r="Z112" s="138" t="str">
        <f t="shared" si="15"/>
        <v>40 HC</v>
      </c>
      <c r="AA112" s="137">
        <v>108327</v>
      </c>
      <c r="AB112" s="74">
        <v>100.16</v>
      </c>
      <c r="AC112" s="75" t="s">
        <v>34</v>
      </c>
      <c r="AD112" s="75">
        <f t="shared" si="11"/>
        <v>70</v>
      </c>
      <c r="AE112" s="75">
        <f t="shared" si="12"/>
        <v>30</v>
      </c>
      <c r="AF112" s="76">
        <v>40</v>
      </c>
      <c r="AG112" s="76">
        <v>40</v>
      </c>
    </row>
    <row r="113" spans="1:33" x14ac:dyDescent="0.45">
      <c r="A113" s="129" t="s">
        <v>298</v>
      </c>
      <c r="B113" s="129" t="s">
        <v>311</v>
      </c>
      <c r="C113" s="129" t="s">
        <v>315</v>
      </c>
      <c r="D113" s="5" t="s">
        <v>315</v>
      </c>
      <c r="E113" s="129">
        <f t="shared" si="13"/>
        <v>47</v>
      </c>
      <c r="F113" s="129">
        <f t="shared" si="14"/>
        <v>51</v>
      </c>
      <c r="G113" s="129" t="s">
        <v>29</v>
      </c>
      <c r="H113" s="129" t="s">
        <v>30</v>
      </c>
      <c r="I113" s="129" t="s">
        <v>31</v>
      </c>
      <c r="J113" s="3">
        <v>0</v>
      </c>
      <c r="K113" s="129" t="s">
        <v>320</v>
      </c>
      <c r="L113" s="129" t="s">
        <v>41</v>
      </c>
      <c r="M113" s="129" t="s">
        <v>42</v>
      </c>
      <c r="N113" s="129" t="s">
        <v>26</v>
      </c>
      <c r="O113" s="129" t="s">
        <v>321</v>
      </c>
      <c r="P113" s="3">
        <v>54</v>
      </c>
      <c r="Q113" s="129" t="s">
        <v>27</v>
      </c>
      <c r="R113" s="129" t="s">
        <v>82</v>
      </c>
      <c r="S113" s="129" t="s">
        <v>2163</v>
      </c>
      <c r="T113" s="129"/>
      <c r="U113" s="129">
        <v>1</v>
      </c>
      <c r="V113" s="3">
        <v>1088</v>
      </c>
      <c r="W113" s="30">
        <v>1</v>
      </c>
      <c r="X113" s="30">
        <v>0</v>
      </c>
      <c r="Y113" s="30">
        <v>0</v>
      </c>
      <c r="Z113" s="138">
        <f t="shared" si="15"/>
        <v>20</v>
      </c>
      <c r="AA113" s="135">
        <v>16849</v>
      </c>
      <c r="AB113" s="6">
        <v>21.11</v>
      </c>
      <c r="AC113" s="34" t="s">
        <v>34</v>
      </c>
      <c r="AD113" s="34">
        <f t="shared" si="11"/>
        <v>15</v>
      </c>
      <c r="AE113" s="34">
        <f t="shared" si="12"/>
        <v>6</v>
      </c>
      <c r="AF113" s="49" t="str">
        <f t="shared" si="16"/>
        <v>20</v>
      </c>
      <c r="AG113" s="49" t="str">
        <f t="shared" si="16"/>
        <v>LCL</v>
      </c>
    </row>
    <row r="114" spans="1:33" x14ac:dyDescent="0.45">
      <c r="A114" s="129" t="s">
        <v>46</v>
      </c>
      <c r="B114" s="129" t="s">
        <v>293</v>
      </c>
      <c r="C114" s="129" t="s">
        <v>322</v>
      </c>
      <c r="D114" s="5" t="s">
        <v>322</v>
      </c>
      <c r="E114" s="129">
        <f t="shared" si="13"/>
        <v>30</v>
      </c>
      <c r="F114" s="129">
        <f t="shared" si="14"/>
        <v>34</v>
      </c>
      <c r="G114" s="129" t="s">
        <v>85</v>
      </c>
      <c r="H114" s="129" t="s">
        <v>30</v>
      </c>
      <c r="I114" s="129" t="s">
        <v>31</v>
      </c>
      <c r="J114" s="3">
        <v>0</v>
      </c>
      <c r="K114" s="129" t="s">
        <v>323</v>
      </c>
      <c r="L114" s="129" t="s">
        <v>24</v>
      </c>
      <c r="M114" s="129" t="s">
        <v>268</v>
      </c>
      <c r="N114" s="129" t="s">
        <v>26</v>
      </c>
      <c r="O114" s="129" t="s">
        <v>324</v>
      </c>
      <c r="P114" s="3">
        <v>54</v>
      </c>
      <c r="Q114" s="129" t="s">
        <v>27</v>
      </c>
      <c r="R114" s="129" t="s">
        <v>2160</v>
      </c>
      <c r="S114" s="129" t="s">
        <v>2163</v>
      </c>
      <c r="T114" s="129"/>
      <c r="U114" s="129">
        <v>1</v>
      </c>
      <c r="V114" s="3">
        <v>756</v>
      </c>
      <c r="W114" s="30">
        <v>1</v>
      </c>
      <c r="X114" s="30">
        <v>0</v>
      </c>
      <c r="Y114" s="30">
        <v>0</v>
      </c>
      <c r="Z114" s="138">
        <f t="shared" si="15"/>
        <v>20</v>
      </c>
      <c r="AA114" s="135">
        <v>14758</v>
      </c>
      <c r="AB114" s="6">
        <v>18.37</v>
      </c>
      <c r="AC114" s="34" t="s">
        <v>90</v>
      </c>
      <c r="AD114" s="34">
        <f t="shared" si="11"/>
        <v>13</v>
      </c>
      <c r="AE114" s="34">
        <f t="shared" si="12"/>
        <v>6</v>
      </c>
      <c r="AF114" s="49" t="str">
        <f t="shared" si="16"/>
        <v>LCL</v>
      </c>
      <c r="AG114" s="49" t="str">
        <f t="shared" si="16"/>
        <v>LCL</v>
      </c>
    </row>
    <row r="115" spans="1:33" x14ac:dyDescent="0.45">
      <c r="A115" s="129" t="s">
        <v>46</v>
      </c>
      <c r="B115" s="129" t="s">
        <v>325</v>
      </c>
      <c r="C115" s="129" t="s">
        <v>312</v>
      </c>
      <c r="D115" s="5" t="s">
        <v>312</v>
      </c>
      <c r="E115" s="129">
        <f t="shared" si="13"/>
        <v>36</v>
      </c>
      <c r="F115" s="129">
        <f t="shared" si="14"/>
        <v>48</v>
      </c>
      <c r="G115" s="129" t="s">
        <v>48</v>
      </c>
      <c r="H115" s="129" t="s">
        <v>30</v>
      </c>
      <c r="I115" s="129" t="s">
        <v>31</v>
      </c>
      <c r="J115" s="3">
        <v>1</v>
      </c>
      <c r="K115" s="26" t="s">
        <v>2125</v>
      </c>
      <c r="L115" s="129" t="s">
        <v>24</v>
      </c>
      <c r="M115" s="129" t="s">
        <v>87</v>
      </c>
      <c r="N115" s="129" t="s">
        <v>26</v>
      </c>
      <c r="O115" s="129" t="s">
        <v>326</v>
      </c>
      <c r="P115" s="3">
        <v>54</v>
      </c>
      <c r="Q115" s="129" t="s">
        <v>27</v>
      </c>
      <c r="R115" s="129" t="s">
        <v>101</v>
      </c>
      <c r="S115" s="129" t="s">
        <v>2125</v>
      </c>
      <c r="T115" s="129"/>
      <c r="U115" s="129">
        <v>1</v>
      </c>
      <c r="V115" s="3">
        <v>302</v>
      </c>
      <c r="W115" s="30">
        <v>0</v>
      </c>
      <c r="X115" s="30">
        <v>0</v>
      </c>
      <c r="Y115" s="30">
        <v>0</v>
      </c>
      <c r="Z115" s="138" t="str">
        <f t="shared" si="15"/>
        <v>40 HC</v>
      </c>
      <c r="AA115" s="135">
        <v>3226</v>
      </c>
      <c r="AB115" s="6">
        <v>13</v>
      </c>
      <c r="AC115" s="34" t="s">
        <v>34</v>
      </c>
      <c r="AD115" s="34">
        <f t="shared" si="11"/>
        <v>9</v>
      </c>
      <c r="AE115" s="34">
        <f t="shared" si="12"/>
        <v>4</v>
      </c>
      <c r="AF115" s="49" t="str">
        <f t="shared" si="16"/>
        <v>LCL</v>
      </c>
      <c r="AG115" s="49" t="str">
        <f t="shared" si="16"/>
        <v>LCL</v>
      </c>
    </row>
    <row r="116" spans="1:33" x14ac:dyDescent="0.45">
      <c r="A116" s="129" t="s">
        <v>46</v>
      </c>
      <c r="B116" s="129" t="s">
        <v>327</v>
      </c>
      <c r="C116" s="129" t="s">
        <v>312</v>
      </c>
      <c r="D116" s="5" t="s">
        <v>312</v>
      </c>
      <c r="E116" s="129">
        <f t="shared" si="13"/>
        <v>37</v>
      </c>
      <c r="F116" s="129">
        <f t="shared" si="14"/>
        <v>48</v>
      </c>
      <c r="G116" s="129" t="s">
        <v>48</v>
      </c>
      <c r="H116" s="129" t="s">
        <v>30</v>
      </c>
      <c r="I116" s="129" t="s">
        <v>31</v>
      </c>
      <c r="J116" s="3">
        <v>1</v>
      </c>
      <c r="K116" s="26" t="s">
        <v>2125</v>
      </c>
      <c r="L116" s="129" t="s">
        <v>24</v>
      </c>
      <c r="M116" s="129" t="s">
        <v>87</v>
      </c>
      <c r="N116" s="129" t="s">
        <v>26</v>
      </c>
      <c r="O116" s="129" t="s">
        <v>328</v>
      </c>
      <c r="P116" s="3">
        <v>54</v>
      </c>
      <c r="Q116" s="129" t="s">
        <v>27</v>
      </c>
      <c r="R116" s="129" t="s">
        <v>97</v>
      </c>
      <c r="S116" s="129" t="s">
        <v>2125</v>
      </c>
      <c r="T116" s="129"/>
      <c r="U116" s="129">
        <v>1</v>
      </c>
      <c r="V116" s="3">
        <v>220</v>
      </c>
      <c r="W116" s="30">
        <v>0</v>
      </c>
      <c r="X116" s="30">
        <v>0</v>
      </c>
      <c r="Y116" s="30">
        <v>0</v>
      </c>
      <c r="Z116" s="138" t="str">
        <f t="shared" si="15"/>
        <v>40 HC</v>
      </c>
      <c r="AA116" s="135">
        <v>3383</v>
      </c>
      <c r="AB116" s="6">
        <v>8.68</v>
      </c>
      <c r="AC116" s="34" t="s">
        <v>34</v>
      </c>
      <c r="AD116" s="34">
        <f t="shared" si="11"/>
        <v>6</v>
      </c>
      <c r="AE116" s="34">
        <f t="shared" si="12"/>
        <v>3</v>
      </c>
      <c r="AF116" s="49" t="str">
        <f t="shared" si="16"/>
        <v>LCL</v>
      </c>
      <c r="AG116" s="49" t="str">
        <f t="shared" si="16"/>
        <v>LCL</v>
      </c>
    </row>
    <row r="117" spans="1:33" x14ac:dyDescent="0.45">
      <c r="A117" s="129" t="s">
        <v>46</v>
      </c>
      <c r="B117" s="129" t="s">
        <v>215</v>
      </c>
      <c r="C117" s="129" t="s">
        <v>278</v>
      </c>
      <c r="D117" s="5" t="s">
        <v>278</v>
      </c>
      <c r="E117" s="129">
        <f t="shared" si="13"/>
        <v>39</v>
      </c>
      <c r="F117" s="129">
        <f t="shared" si="14"/>
        <v>42</v>
      </c>
      <c r="G117" s="129" t="s">
        <v>48</v>
      </c>
      <c r="H117" s="129" t="s">
        <v>30</v>
      </c>
      <c r="I117" s="129" t="s">
        <v>31</v>
      </c>
      <c r="J117" s="3">
        <v>0</v>
      </c>
      <c r="K117" s="129" t="s">
        <v>329</v>
      </c>
      <c r="L117" s="129" t="s">
        <v>24</v>
      </c>
      <c r="M117" s="129" t="s">
        <v>42</v>
      </c>
      <c r="N117" s="129" t="s">
        <v>26</v>
      </c>
      <c r="O117" s="129" t="s">
        <v>330</v>
      </c>
      <c r="P117" s="3">
        <v>52</v>
      </c>
      <c r="Q117" s="129" t="s">
        <v>27</v>
      </c>
      <c r="R117" s="129" t="s">
        <v>331</v>
      </c>
      <c r="S117" s="129" t="s">
        <v>2163</v>
      </c>
      <c r="T117" s="129"/>
      <c r="U117" s="129">
        <v>1</v>
      </c>
      <c r="V117" s="3">
        <v>2742</v>
      </c>
      <c r="W117" s="30">
        <v>0</v>
      </c>
      <c r="X117" s="30">
        <v>0</v>
      </c>
      <c r="Y117" s="30">
        <v>1</v>
      </c>
      <c r="Z117" s="138" t="str">
        <f t="shared" si="15"/>
        <v>40 HC</v>
      </c>
      <c r="AA117" s="135">
        <v>54164</v>
      </c>
      <c r="AB117" s="6">
        <v>59.13</v>
      </c>
      <c r="AC117" s="34" t="s">
        <v>34</v>
      </c>
      <c r="AD117" s="34">
        <f t="shared" si="11"/>
        <v>41</v>
      </c>
      <c r="AE117" s="34">
        <f t="shared" si="12"/>
        <v>18</v>
      </c>
      <c r="AF117" s="49" t="str">
        <f t="shared" si="16"/>
        <v>40</v>
      </c>
      <c r="AG117" s="49" t="str">
        <f t="shared" si="16"/>
        <v>20</v>
      </c>
    </row>
    <row r="118" spans="1:33" x14ac:dyDescent="0.45">
      <c r="A118" s="129" t="s">
        <v>332</v>
      </c>
      <c r="B118" s="129" t="s">
        <v>215</v>
      </c>
      <c r="C118" s="129" t="s">
        <v>278</v>
      </c>
      <c r="D118" s="5" t="s">
        <v>278</v>
      </c>
      <c r="E118" s="129">
        <f t="shared" si="13"/>
        <v>38</v>
      </c>
      <c r="F118" s="129">
        <f t="shared" si="14"/>
        <v>41</v>
      </c>
      <c r="G118" s="129" t="s">
        <v>61</v>
      </c>
      <c r="H118" s="129" t="s">
        <v>30</v>
      </c>
      <c r="I118" s="129" t="s">
        <v>31</v>
      </c>
      <c r="J118" s="3">
        <v>1</v>
      </c>
      <c r="K118" s="129" t="s">
        <v>333</v>
      </c>
      <c r="L118" s="129" t="s">
        <v>24</v>
      </c>
      <c r="M118" s="129" t="s">
        <v>42</v>
      </c>
      <c r="N118" s="129" t="s">
        <v>26</v>
      </c>
      <c r="O118" s="129" t="s">
        <v>334</v>
      </c>
      <c r="P118" s="3">
        <v>54</v>
      </c>
      <c r="Q118" s="129" t="s">
        <v>27</v>
      </c>
      <c r="R118" s="129" t="s">
        <v>2153</v>
      </c>
      <c r="S118" s="129" t="s">
        <v>2164</v>
      </c>
      <c r="T118" s="129"/>
      <c r="U118" s="129">
        <v>1</v>
      </c>
      <c r="V118" s="3">
        <v>1620</v>
      </c>
      <c r="W118" s="30">
        <v>0</v>
      </c>
      <c r="X118" s="30">
        <v>0</v>
      </c>
      <c r="Y118" s="30">
        <v>1</v>
      </c>
      <c r="Z118" s="138" t="str">
        <f t="shared" si="15"/>
        <v>40 HC</v>
      </c>
      <c r="AA118" s="135">
        <v>25178</v>
      </c>
      <c r="AB118" s="6">
        <v>35.14</v>
      </c>
      <c r="AC118" s="34" t="s">
        <v>64</v>
      </c>
      <c r="AD118" s="34">
        <f t="shared" si="11"/>
        <v>25</v>
      </c>
      <c r="AE118" s="34">
        <f t="shared" si="12"/>
        <v>11</v>
      </c>
      <c r="AF118" s="49" t="str">
        <f t="shared" si="16"/>
        <v>20</v>
      </c>
      <c r="AG118" s="49" t="str">
        <f t="shared" si="16"/>
        <v>LCL</v>
      </c>
    </row>
    <row r="119" spans="1:33" s="77" customFormat="1" x14ac:dyDescent="0.45">
      <c r="A119" s="70" t="s">
        <v>332</v>
      </c>
      <c r="B119" s="70" t="s">
        <v>215</v>
      </c>
      <c r="C119" s="70" t="s">
        <v>278</v>
      </c>
      <c r="D119" s="71" t="s">
        <v>278</v>
      </c>
      <c r="E119" s="70">
        <f t="shared" si="13"/>
        <v>38</v>
      </c>
      <c r="F119" s="70">
        <f t="shared" si="14"/>
        <v>41</v>
      </c>
      <c r="G119" s="70" t="s">
        <v>61</v>
      </c>
      <c r="H119" s="70" t="s">
        <v>30</v>
      </c>
      <c r="I119" s="70" t="s">
        <v>31</v>
      </c>
      <c r="J119" s="72">
        <v>1</v>
      </c>
      <c r="K119" s="70" t="s">
        <v>335</v>
      </c>
      <c r="L119" s="70" t="s">
        <v>24</v>
      </c>
      <c r="M119" s="70" t="s">
        <v>42</v>
      </c>
      <c r="N119" s="70" t="s">
        <v>26</v>
      </c>
      <c r="O119" s="70" t="s">
        <v>336</v>
      </c>
      <c r="P119" s="72">
        <v>54</v>
      </c>
      <c r="Q119" s="70" t="s">
        <v>27</v>
      </c>
      <c r="R119" s="70" t="s">
        <v>2150</v>
      </c>
      <c r="S119" s="70" t="s">
        <v>2164</v>
      </c>
      <c r="T119" s="70"/>
      <c r="U119" s="70">
        <v>1</v>
      </c>
      <c r="V119" s="72">
        <v>2808</v>
      </c>
      <c r="W119" s="73">
        <v>0</v>
      </c>
      <c r="X119" s="73">
        <v>0</v>
      </c>
      <c r="Y119" s="73">
        <v>2</v>
      </c>
      <c r="Z119" s="138" t="str">
        <f t="shared" si="15"/>
        <v>40 HC</v>
      </c>
      <c r="AA119" s="137">
        <v>43093</v>
      </c>
      <c r="AB119" s="74">
        <v>81.97</v>
      </c>
      <c r="AC119" s="75" t="s">
        <v>64</v>
      </c>
      <c r="AD119" s="75">
        <f t="shared" si="11"/>
        <v>57</v>
      </c>
      <c r="AE119" s="75">
        <f t="shared" si="12"/>
        <v>25</v>
      </c>
      <c r="AF119" s="76" t="s">
        <v>2139</v>
      </c>
      <c r="AG119" s="76" t="str">
        <f>IF(AE119&lt;=14,"LCL",IF(AE119&lt;=28,"20",IF(AE119&lt;=55,"40",IF(AE119&lt;=65,"40 HC",IF(AE119&lt;=83,"45",IF(AE119&gt;83,"???ilość kont"))))))</f>
        <v>20</v>
      </c>
    </row>
    <row r="120" spans="1:33" x14ac:dyDescent="0.45">
      <c r="A120" s="129" t="s">
        <v>337</v>
      </c>
      <c r="B120" s="129" t="s">
        <v>311</v>
      </c>
      <c r="C120" s="129" t="s">
        <v>315</v>
      </c>
      <c r="D120" s="5" t="s">
        <v>315</v>
      </c>
      <c r="E120" s="129">
        <f t="shared" si="13"/>
        <v>43</v>
      </c>
      <c r="F120" s="129">
        <f t="shared" si="14"/>
        <v>47</v>
      </c>
      <c r="G120" s="129" t="s">
        <v>39</v>
      </c>
      <c r="H120" s="129" t="s">
        <v>30</v>
      </c>
      <c r="I120" s="129" t="s">
        <v>31</v>
      </c>
      <c r="J120" s="3">
        <v>0</v>
      </c>
      <c r="K120" s="129" t="s">
        <v>338</v>
      </c>
      <c r="L120" s="129" t="s">
        <v>41</v>
      </c>
      <c r="M120" s="129" t="s">
        <v>42</v>
      </c>
      <c r="N120" s="129" t="s">
        <v>26</v>
      </c>
      <c r="O120" s="129" t="s">
        <v>339</v>
      </c>
      <c r="P120" s="3">
        <v>54</v>
      </c>
      <c r="Q120" s="129" t="s">
        <v>27</v>
      </c>
      <c r="R120" s="129" t="s">
        <v>340</v>
      </c>
      <c r="S120" s="129" t="s">
        <v>2163</v>
      </c>
      <c r="T120" s="129"/>
      <c r="U120" s="129">
        <v>1</v>
      </c>
      <c r="V120" s="3">
        <v>1297</v>
      </c>
      <c r="W120" s="30">
        <v>0</v>
      </c>
      <c r="X120" s="30">
        <v>1</v>
      </c>
      <c r="Y120" s="30">
        <v>0</v>
      </c>
      <c r="Z120" s="138">
        <f t="shared" si="15"/>
        <v>40</v>
      </c>
      <c r="AA120" s="135">
        <v>18071</v>
      </c>
      <c r="AB120" s="6">
        <v>46.2</v>
      </c>
      <c r="AC120" s="34" t="s">
        <v>34</v>
      </c>
      <c r="AD120" s="34">
        <f t="shared" si="11"/>
        <v>32</v>
      </c>
      <c r="AE120" s="34">
        <f t="shared" si="12"/>
        <v>14</v>
      </c>
      <c r="AF120" s="49" t="str">
        <f t="shared" si="16"/>
        <v>40</v>
      </c>
      <c r="AG120" s="49" t="str">
        <f t="shared" si="16"/>
        <v>LCL</v>
      </c>
    </row>
    <row r="121" spans="1:33" x14ac:dyDescent="0.45">
      <c r="A121" s="129" t="s">
        <v>84</v>
      </c>
      <c r="B121" s="129" t="s">
        <v>163</v>
      </c>
      <c r="C121" s="129" t="s">
        <v>215</v>
      </c>
      <c r="D121" s="5" t="s">
        <v>215</v>
      </c>
      <c r="E121" s="129">
        <f t="shared" si="13"/>
        <v>23</v>
      </c>
      <c r="F121" s="129">
        <f t="shared" si="14"/>
        <v>36</v>
      </c>
      <c r="G121" s="129" t="s">
        <v>146</v>
      </c>
      <c r="H121" s="129" t="s">
        <v>30</v>
      </c>
      <c r="I121" s="129" t="s">
        <v>31</v>
      </c>
      <c r="J121" s="3">
        <v>0</v>
      </c>
      <c r="K121" s="129" t="s">
        <v>341</v>
      </c>
      <c r="L121" s="129" t="s">
        <v>24</v>
      </c>
      <c r="M121" s="129" t="s">
        <v>87</v>
      </c>
      <c r="N121" s="129" t="s">
        <v>26</v>
      </c>
      <c r="O121" s="129" t="s">
        <v>342</v>
      </c>
      <c r="P121" s="3">
        <v>54</v>
      </c>
      <c r="Q121" s="129" t="s">
        <v>27</v>
      </c>
      <c r="R121" s="129" t="s">
        <v>149</v>
      </c>
      <c r="S121" s="129" t="s">
        <v>2163</v>
      </c>
      <c r="T121" s="129"/>
      <c r="U121" s="129">
        <v>1</v>
      </c>
      <c r="V121" s="3">
        <v>2823</v>
      </c>
      <c r="W121" s="30">
        <v>0</v>
      </c>
      <c r="X121" s="30">
        <v>0</v>
      </c>
      <c r="Y121" s="30">
        <v>1</v>
      </c>
      <c r="Z121" s="138" t="str">
        <f t="shared" si="15"/>
        <v>40 HC</v>
      </c>
      <c r="AA121" s="135">
        <v>47064</v>
      </c>
      <c r="AB121" s="6">
        <v>64.41</v>
      </c>
      <c r="AC121" s="34" t="s">
        <v>90</v>
      </c>
      <c r="AD121" s="34">
        <f t="shared" si="11"/>
        <v>45</v>
      </c>
      <c r="AE121" s="34">
        <f t="shared" si="12"/>
        <v>19</v>
      </c>
      <c r="AF121" s="49" t="str">
        <f t="shared" si="16"/>
        <v>40</v>
      </c>
      <c r="AG121" s="49" t="str">
        <f t="shared" si="16"/>
        <v>20</v>
      </c>
    </row>
    <row r="122" spans="1:33" x14ac:dyDescent="0.45">
      <c r="A122" s="129" t="s">
        <v>84</v>
      </c>
      <c r="B122" s="129" t="s">
        <v>163</v>
      </c>
      <c r="C122" s="129" t="s">
        <v>215</v>
      </c>
      <c r="D122" s="5" t="s">
        <v>215</v>
      </c>
      <c r="E122" s="129">
        <f t="shared" si="13"/>
        <v>23</v>
      </c>
      <c r="F122" s="129">
        <f t="shared" si="14"/>
        <v>36</v>
      </c>
      <c r="G122" s="129" t="s">
        <v>146</v>
      </c>
      <c r="H122" s="129" t="s">
        <v>30</v>
      </c>
      <c r="I122" s="129" t="s">
        <v>31</v>
      </c>
      <c r="J122" s="3">
        <v>0</v>
      </c>
      <c r="K122" s="129" t="s">
        <v>343</v>
      </c>
      <c r="L122" s="129" t="s">
        <v>24</v>
      </c>
      <c r="M122" s="129" t="s">
        <v>87</v>
      </c>
      <c r="N122" s="129" t="s">
        <v>26</v>
      </c>
      <c r="O122" s="129" t="s">
        <v>344</v>
      </c>
      <c r="P122" s="3">
        <v>54</v>
      </c>
      <c r="Q122" s="129" t="s">
        <v>27</v>
      </c>
      <c r="R122" s="129" t="s">
        <v>149</v>
      </c>
      <c r="S122" s="129" t="s">
        <v>2163</v>
      </c>
      <c r="T122" s="129"/>
      <c r="U122" s="129">
        <v>1</v>
      </c>
      <c r="V122" s="3">
        <v>2868</v>
      </c>
      <c r="W122" s="30">
        <v>0</v>
      </c>
      <c r="X122" s="30">
        <v>0</v>
      </c>
      <c r="Y122" s="30">
        <v>1</v>
      </c>
      <c r="Z122" s="138" t="str">
        <f t="shared" si="15"/>
        <v>40 HC</v>
      </c>
      <c r="AA122" s="135">
        <v>51577</v>
      </c>
      <c r="AB122" s="6">
        <v>66.42</v>
      </c>
      <c r="AC122" s="34" t="s">
        <v>90</v>
      </c>
      <c r="AD122" s="34">
        <f t="shared" si="11"/>
        <v>46</v>
      </c>
      <c r="AE122" s="34">
        <f t="shared" si="12"/>
        <v>20</v>
      </c>
      <c r="AF122" s="49" t="str">
        <f t="shared" si="16"/>
        <v>40</v>
      </c>
      <c r="AG122" s="49" t="str">
        <f t="shared" si="16"/>
        <v>20</v>
      </c>
    </row>
    <row r="123" spans="1:33" x14ac:dyDescent="0.45">
      <c r="A123" s="129" t="s">
        <v>84</v>
      </c>
      <c r="B123" s="129" t="s">
        <v>345</v>
      </c>
      <c r="C123" s="129" t="s">
        <v>222</v>
      </c>
      <c r="D123" s="5" t="s">
        <v>222</v>
      </c>
      <c r="E123" s="129">
        <f t="shared" si="13"/>
        <v>32</v>
      </c>
      <c r="F123" s="129">
        <f t="shared" si="14"/>
        <v>38</v>
      </c>
      <c r="G123" s="129" t="s">
        <v>39</v>
      </c>
      <c r="H123" s="129" t="s">
        <v>30</v>
      </c>
      <c r="I123" s="129" t="s">
        <v>31</v>
      </c>
      <c r="J123" s="3">
        <v>0</v>
      </c>
      <c r="K123" s="129" t="s">
        <v>346</v>
      </c>
      <c r="L123" s="129" t="s">
        <v>41</v>
      </c>
      <c r="M123" s="129" t="s">
        <v>42</v>
      </c>
      <c r="N123" s="129" t="s">
        <v>26</v>
      </c>
      <c r="O123" s="129" t="s">
        <v>347</v>
      </c>
      <c r="P123" s="3">
        <v>54</v>
      </c>
      <c r="Q123" s="129" t="s">
        <v>27</v>
      </c>
      <c r="R123" s="129" t="s">
        <v>44</v>
      </c>
      <c r="S123" s="129" t="s">
        <v>2163</v>
      </c>
      <c r="T123" s="129"/>
      <c r="U123" s="129">
        <v>1</v>
      </c>
      <c r="V123" s="3">
        <v>1266</v>
      </c>
      <c r="W123" s="30">
        <v>0</v>
      </c>
      <c r="X123" s="30">
        <v>0</v>
      </c>
      <c r="Y123" s="30">
        <v>1</v>
      </c>
      <c r="Z123" s="138" t="str">
        <f t="shared" si="15"/>
        <v>40 HC</v>
      </c>
      <c r="AA123" s="135">
        <v>23605</v>
      </c>
      <c r="AB123" s="6">
        <v>57.75</v>
      </c>
      <c r="AC123" s="34" t="s">
        <v>34</v>
      </c>
      <c r="AD123" s="34">
        <f t="shared" si="11"/>
        <v>40</v>
      </c>
      <c r="AE123" s="34">
        <f t="shared" si="12"/>
        <v>17</v>
      </c>
      <c r="AF123" s="49" t="str">
        <f t="shared" si="16"/>
        <v>40</v>
      </c>
      <c r="AG123" s="49" t="str">
        <f t="shared" si="16"/>
        <v>20</v>
      </c>
    </row>
    <row r="124" spans="1:33" x14ac:dyDescent="0.45">
      <c r="A124" s="129" t="s">
        <v>84</v>
      </c>
      <c r="B124" s="129" t="s">
        <v>211</v>
      </c>
      <c r="C124" s="129" t="s">
        <v>312</v>
      </c>
      <c r="D124" s="5" t="s">
        <v>312</v>
      </c>
      <c r="E124" s="129">
        <f t="shared" si="13"/>
        <v>35</v>
      </c>
      <c r="F124" s="129">
        <f t="shared" si="14"/>
        <v>45</v>
      </c>
      <c r="G124" s="129" t="s">
        <v>39</v>
      </c>
      <c r="H124" s="129" t="s">
        <v>30</v>
      </c>
      <c r="I124" s="129" t="s">
        <v>31</v>
      </c>
      <c r="J124" s="3">
        <v>1</v>
      </c>
      <c r="K124" s="26" t="s">
        <v>2125</v>
      </c>
      <c r="L124" s="129" t="s">
        <v>24</v>
      </c>
      <c r="M124" s="129" t="s">
        <v>87</v>
      </c>
      <c r="N124" s="129" t="s">
        <v>26</v>
      </c>
      <c r="O124" s="129" t="s">
        <v>348</v>
      </c>
      <c r="P124" s="3">
        <v>54</v>
      </c>
      <c r="Q124" s="129" t="s">
        <v>27</v>
      </c>
      <c r="R124" s="129" t="s">
        <v>349</v>
      </c>
      <c r="S124" s="129" t="s">
        <v>2125</v>
      </c>
      <c r="T124" s="129"/>
      <c r="U124" s="129">
        <v>1</v>
      </c>
      <c r="V124" s="3">
        <v>267</v>
      </c>
      <c r="W124" s="30">
        <v>0</v>
      </c>
      <c r="X124" s="30">
        <v>0</v>
      </c>
      <c r="Y124" s="30">
        <v>0</v>
      </c>
      <c r="Z124" s="138" t="str">
        <f t="shared" si="15"/>
        <v>40 HC</v>
      </c>
      <c r="AA124" s="135">
        <v>4141</v>
      </c>
      <c r="AB124" s="6">
        <v>4.26</v>
      </c>
      <c r="AC124" s="34" t="s">
        <v>34</v>
      </c>
      <c r="AD124" s="34">
        <f t="shared" si="11"/>
        <v>3</v>
      </c>
      <c r="AE124" s="34">
        <f t="shared" si="12"/>
        <v>1</v>
      </c>
      <c r="AF124" s="49" t="str">
        <f t="shared" si="16"/>
        <v>LCL</v>
      </c>
      <c r="AG124" s="49" t="str">
        <f t="shared" si="16"/>
        <v>LCL</v>
      </c>
    </row>
    <row r="125" spans="1:33" x14ac:dyDescent="0.45">
      <c r="A125" s="129" t="s">
        <v>84</v>
      </c>
      <c r="B125" s="129" t="s">
        <v>222</v>
      </c>
      <c r="C125" s="129" t="s">
        <v>311</v>
      </c>
      <c r="D125" s="5" t="s">
        <v>311</v>
      </c>
      <c r="E125" s="129">
        <f t="shared" si="13"/>
        <v>38</v>
      </c>
      <c r="F125" s="129">
        <f t="shared" si="14"/>
        <v>42</v>
      </c>
      <c r="G125" s="129" t="s">
        <v>350</v>
      </c>
      <c r="H125" s="129" t="s">
        <v>30</v>
      </c>
      <c r="I125" s="129" t="s">
        <v>31</v>
      </c>
      <c r="J125" s="3">
        <v>0</v>
      </c>
      <c r="K125" s="129" t="s">
        <v>351</v>
      </c>
      <c r="L125" s="129" t="s">
        <v>41</v>
      </c>
      <c r="M125" s="129" t="s">
        <v>42</v>
      </c>
      <c r="N125" s="129" t="s">
        <v>26</v>
      </c>
      <c r="O125" s="129" t="s">
        <v>352</v>
      </c>
      <c r="P125" s="3">
        <v>54</v>
      </c>
      <c r="Q125" s="129" t="s">
        <v>27</v>
      </c>
      <c r="R125" s="129" t="s">
        <v>353</v>
      </c>
      <c r="S125" s="129" t="s">
        <v>2163</v>
      </c>
      <c r="T125" s="129"/>
      <c r="U125" s="129">
        <v>1</v>
      </c>
      <c r="V125" s="3">
        <v>1152</v>
      </c>
      <c r="W125" s="30">
        <v>1</v>
      </c>
      <c r="X125" s="30">
        <v>0</v>
      </c>
      <c r="Y125" s="30">
        <v>0</v>
      </c>
      <c r="Z125" s="138">
        <f t="shared" si="15"/>
        <v>20</v>
      </c>
      <c r="AA125" s="135">
        <v>19211</v>
      </c>
      <c r="AB125" s="6">
        <v>20.63</v>
      </c>
      <c r="AC125" s="34" t="s">
        <v>354</v>
      </c>
      <c r="AD125" s="34">
        <f t="shared" si="11"/>
        <v>14</v>
      </c>
      <c r="AE125" s="34">
        <f t="shared" si="12"/>
        <v>6</v>
      </c>
      <c r="AF125" s="49" t="str">
        <f t="shared" si="16"/>
        <v>LCL</v>
      </c>
      <c r="AG125" s="49" t="str">
        <f t="shared" si="16"/>
        <v>LCL</v>
      </c>
    </row>
    <row r="126" spans="1:33" x14ac:dyDescent="0.45">
      <c r="A126" s="129" t="s">
        <v>119</v>
      </c>
      <c r="B126" s="129" t="s">
        <v>236</v>
      </c>
      <c r="C126" s="129" t="str">
        <f>IF(1900-1-1,D126)</f>
        <v>2016-01-15</v>
      </c>
      <c r="D126" s="5" t="s">
        <v>315</v>
      </c>
      <c r="E126" s="129">
        <f t="shared" si="13"/>
        <v>39</v>
      </c>
      <c r="F126" s="129">
        <f t="shared" si="14"/>
        <v>45</v>
      </c>
      <c r="G126" s="129" t="s">
        <v>29</v>
      </c>
      <c r="H126" s="129" t="s">
        <v>30</v>
      </c>
      <c r="I126" s="129" t="s">
        <v>31</v>
      </c>
      <c r="J126" s="3">
        <v>1</v>
      </c>
      <c r="K126" s="26" t="s">
        <v>2125</v>
      </c>
      <c r="L126" s="129" t="s">
        <v>24</v>
      </c>
      <c r="M126" s="129" t="s">
        <v>42</v>
      </c>
      <c r="N126" s="129" t="s">
        <v>26</v>
      </c>
      <c r="O126" s="129" t="s">
        <v>355</v>
      </c>
      <c r="P126" s="3">
        <v>52</v>
      </c>
      <c r="Q126" s="129" t="s">
        <v>27</v>
      </c>
      <c r="R126" s="129" t="s">
        <v>33</v>
      </c>
      <c r="S126" s="129" t="s">
        <v>2125</v>
      </c>
      <c r="T126" s="129"/>
      <c r="U126" s="129">
        <v>1</v>
      </c>
      <c r="V126" s="3">
        <v>21</v>
      </c>
      <c r="W126" s="30">
        <v>0</v>
      </c>
      <c r="X126" s="30">
        <v>0</v>
      </c>
      <c r="Y126" s="30">
        <v>0</v>
      </c>
      <c r="Z126" s="138" t="str">
        <f t="shared" si="15"/>
        <v>40 HC</v>
      </c>
      <c r="AA126" s="135">
        <v>2040</v>
      </c>
      <c r="AB126" s="6">
        <v>1.76</v>
      </c>
      <c r="AC126" s="34" t="s">
        <v>34</v>
      </c>
      <c r="AD126" s="34">
        <f t="shared" ref="AD126:AD184" si="17">0.7*AB126</f>
        <v>1</v>
      </c>
      <c r="AE126" s="34">
        <f t="shared" ref="AE126:AE184" si="18">0.3*AB126</f>
        <v>1</v>
      </c>
      <c r="AF126" s="49" t="str">
        <f t="shared" si="16"/>
        <v>LCL</v>
      </c>
      <c r="AG126" s="49" t="str">
        <f t="shared" si="16"/>
        <v>LCL</v>
      </c>
    </row>
    <row r="127" spans="1:33" s="77" customFormat="1" x14ac:dyDescent="0.45">
      <c r="A127" s="70" t="s">
        <v>119</v>
      </c>
      <c r="B127" s="70" t="s">
        <v>236</v>
      </c>
      <c r="C127" s="70" t="s">
        <v>356</v>
      </c>
      <c r="D127" s="71" t="s">
        <v>356</v>
      </c>
      <c r="E127" s="70">
        <f t="shared" si="13"/>
        <v>39</v>
      </c>
      <c r="F127" s="70">
        <f t="shared" si="14"/>
        <v>43</v>
      </c>
      <c r="G127" s="70" t="s">
        <v>29</v>
      </c>
      <c r="H127" s="70" t="s">
        <v>30</v>
      </c>
      <c r="I127" s="70" t="s">
        <v>31</v>
      </c>
      <c r="J127" s="72">
        <v>0</v>
      </c>
      <c r="K127" s="70" t="s">
        <v>357</v>
      </c>
      <c r="L127" s="70" t="s">
        <v>41</v>
      </c>
      <c r="M127" s="70" t="s">
        <v>42</v>
      </c>
      <c r="N127" s="70" t="s">
        <v>26</v>
      </c>
      <c r="O127" s="70" t="s">
        <v>358</v>
      </c>
      <c r="P127" s="72">
        <v>54</v>
      </c>
      <c r="Q127" s="70" t="s">
        <v>27</v>
      </c>
      <c r="R127" s="70" t="s">
        <v>33</v>
      </c>
      <c r="S127" s="70" t="s">
        <v>2163</v>
      </c>
      <c r="T127" s="70"/>
      <c r="U127" s="70">
        <v>1</v>
      </c>
      <c r="V127" s="72">
        <v>3595</v>
      </c>
      <c r="W127" s="73">
        <v>0</v>
      </c>
      <c r="X127" s="73">
        <v>0</v>
      </c>
      <c r="Y127" s="73">
        <v>3</v>
      </c>
      <c r="Z127" s="138" t="str">
        <f t="shared" si="15"/>
        <v>40 HC</v>
      </c>
      <c r="AA127" s="137">
        <v>49348</v>
      </c>
      <c r="AB127" s="74">
        <v>169.4</v>
      </c>
      <c r="AC127" s="75" t="s">
        <v>34</v>
      </c>
      <c r="AD127" s="75">
        <f t="shared" si="17"/>
        <v>119</v>
      </c>
      <c r="AE127" s="75">
        <f t="shared" si="18"/>
        <v>51</v>
      </c>
      <c r="AF127" s="76" t="s">
        <v>2139</v>
      </c>
      <c r="AG127" s="76" t="str">
        <f>IF(AE127&lt;=14,"LCL",IF(AE127&lt;=28,"20",IF(AE127&lt;=55,"40",IF(AE127&lt;=65,"40 HC",IF(AE127&lt;=83,"45",IF(AE127&gt;83,"???ilość kont"))))))</f>
        <v>40</v>
      </c>
    </row>
    <row r="128" spans="1:33" s="77" customFormat="1" x14ac:dyDescent="0.45">
      <c r="A128" s="70" t="s">
        <v>119</v>
      </c>
      <c r="B128" s="70" t="s">
        <v>236</v>
      </c>
      <c r="C128" s="70" t="s">
        <v>356</v>
      </c>
      <c r="D128" s="71" t="s">
        <v>356</v>
      </c>
      <c r="E128" s="70">
        <f t="shared" si="13"/>
        <v>39</v>
      </c>
      <c r="F128" s="70">
        <f t="shared" si="14"/>
        <v>43</v>
      </c>
      <c r="G128" s="70" t="s">
        <v>29</v>
      </c>
      <c r="H128" s="70" t="s">
        <v>30</v>
      </c>
      <c r="I128" s="70" t="s">
        <v>31</v>
      </c>
      <c r="J128" s="72">
        <v>0</v>
      </c>
      <c r="K128" s="70" t="s">
        <v>359</v>
      </c>
      <c r="L128" s="70" t="s">
        <v>41</v>
      </c>
      <c r="M128" s="70" t="s">
        <v>42</v>
      </c>
      <c r="N128" s="70" t="s">
        <v>26</v>
      </c>
      <c r="O128" s="70" t="s">
        <v>360</v>
      </c>
      <c r="P128" s="72">
        <v>54</v>
      </c>
      <c r="Q128" s="70" t="s">
        <v>27</v>
      </c>
      <c r="R128" s="70" t="s">
        <v>33</v>
      </c>
      <c r="S128" s="70" t="s">
        <v>2163</v>
      </c>
      <c r="T128" s="70"/>
      <c r="U128" s="70">
        <v>1</v>
      </c>
      <c r="V128" s="72">
        <v>3374</v>
      </c>
      <c r="W128" s="73">
        <v>0</v>
      </c>
      <c r="X128" s="73">
        <v>0</v>
      </c>
      <c r="Y128" s="73">
        <v>3</v>
      </c>
      <c r="Z128" s="138" t="str">
        <f t="shared" si="15"/>
        <v>40 HC</v>
      </c>
      <c r="AA128" s="137">
        <v>44145</v>
      </c>
      <c r="AB128" s="74">
        <v>172.84</v>
      </c>
      <c r="AC128" s="75" t="s">
        <v>34</v>
      </c>
      <c r="AD128" s="75">
        <f t="shared" si="17"/>
        <v>121</v>
      </c>
      <c r="AE128" s="75">
        <f t="shared" si="18"/>
        <v>52</v>
      </c>
      <c r="AF128" s="76" t="s">
        <v>2139</v>
      </c>
      <c r="AG128" s="76" t="str">
        <f>IF(AE128&lt;=14,"LCL",IF(AE128&lt;=28,"20",IF(AE128&lt;=55,"40",IF(AE128&lt;=65,"40 HC",IF(AE128&lt;=83,"45",IF(AE128&gt;83,"???ilość kont"))))))</f>
        <v>40</v>
      </c>
    </row>
    <row r="129" spans="1:33" x14ac:dyDescent="0.45">
      <c r="A129" s="129" t="s">
        <v>119</v>
      </c>
      <c r="B129" s="129" t="s">
        <v>236</v>
      </c>
      <c r="C129" s="129" t="s">
        <v>356</v>
      </c>
      <c r="D129" s="5" t="s">
        <v>356</v>
      </c>
      <c r="E129" s="129">
        <f t="shared" si="13"/>
        <v>39</v>
      </c>
      <c r="F129" s="129">
        <f t="shared" si="14"/>
        <v>43</v>
      </c>
      <c r="G129" s="129" t="s">
        <v>29</v>
      </c>
      <c r="H129" s="129" t="s">
        <v>30</v>
      </c>
      <c r="I129" s="129" t="s">
        <v>31</v>
      </c>
      <c r="J129" s="3">
        <v>0</v>
      </c>
      <c r="K129" s="129" t="s">
        <v>361</v>
      </c>
      <c r="L129" s="129" t="s">
        <v>41</v>
      </c>
      <c r="M129" s="129" t="s">
        <v>42</v>
      </c>
      <c r="N129" s="129" t="s">
        <v>26</v>
      </c>
      <c r="O129" s="129" t="s">
        <v>362</v>
      </c>
      <c r="P129" s="3">
        <v>54</v>
      </c>
      <c r="Q129" s="129" t="s">
        <v>27</v>
      </c>
      <c r="R129" s="129" t="s">
        <v>123</v>
      </c>
      <c r="S129" s="129" t="s">
        <v>2163</v>
      </c>
      <c r="T129" s="129"/>
      <c r="U129" s="129">
        <v>1</v>
      </c>
      <c r="V129" s="3">
        <v>972</v>
      </c>
      <c r="W129" s="30">
        <v>1</v>
      </c>
      <c r="X129" s="30">
        <v>0</v>
      </c>
      <c r="Y129" s="30">
        <v>0</v>
      </c>
      <c r="Z129" s="138">
        <f t="shared" si="15"/>
        <v>20</v>
      </c>
      <c r="AA129" s="135">
        <v>16399</v>
      </c>
      <c r="AB129" s="6">
        <v>14.58</v>
      </c>
      <c r="AC129" s="34" t="s">
        <v>34</v>
      </c>
      <c r="AD129" s="34">
        <f t="shared" si="17"/>
        <v>10</v>
      </c>
      <c r="AE129" s="34">
        <f t="shared" si="18"/>
        <v>4</v>
      </c>
      <c r="AF129" s="49" t="str">
        <f t="shared" ref="AF129:AG143" si="19">IF(AD129&lt;=14,"LCL",IF(AD129&lt;=28,"20",IF(AD129&lt;=55,"40",IF(AD129&lt;=65,"40HC",IF(AD129&lt;=83,"45",IF(AD129&gt;83,"???ilość kont"))))))</f>
        <v>LCL</v>
      </c>
      <c r="AG129" s="49" t="str">
        <f t="shared" si="19"/>
        <v>LCL</v>
      </c>
    </row>
    <row r="130" spans="1:33" x14ac:dyDescent="0.45">
      <c r="A130" s="129" t="s">
        <v>119</v>
      </c>
      <c r="B130" s="129" t="s">
        <v>236</v>
      </c>
      <c r="C130" s="129" t="s">
        <v>312</v>
      </c>
      <c r="D130" s="5" t="s">
        <v>312</v>
      </c>
      <c r="E130" s="129">
        <f t="shared" si="13"/>
        <v>39</v>
      </c>
      <c r="F130" s="129">
        <f t="shared" si="14"/>
        <v>44</v>
      </c>
      <c r="G130" s="129" t="s">
        <v>61</v>
      </c>
      <c r="H130" s="129" t="s">
        <v>30</v>
      </c>
      <c r="I130" s="129" t="s">
        <v>31</v>
      </c>
      <c r="J130" s="3">
        <v>1</v>
      </c>
      <c r="K130" s="152" t="s">
        <v>363</v>
      </c>
      <c r="L130" s="129" t="s">
        <v>41</v>
      </c>
      <c r="M130" s="129" t="s">
        <v>42</v>
      </c>
      <c r="N130" s="129" t="s">
        <v>26</v>
      </c>
      <c r="O130" s="129" t="s">
        <v>364</v>
      </c>
      <c r="P130" s="3">
        <v>54</v>
      </c>
      <c r="Q130" s="129" t="s">
        <v>27</v>
      </c>
      <c r="R130" s="129" t="s">
        <v>2150</v>
      </c>
      <c r="S130" s="129" t="s">
        <v>2164</v>
      </c>
      <c r="T130" s="129"/>
      <c r="U130" s="129">
        <v>1</v>
      </c>
      <c r="V130" s="3">
        <v>516</v>
      </c>
      <c r="W130" s="154">
        <v>0</v>
      </c>
      <c r="X130" s="154">
        <v>1</v>
      </c>
      <c r="Y130" s="154">
        <v>0</v>
      </c>
      <c r="Z130" s="138">
        <f t="shared" si="15"/>
        <v>40</v>
      </c>
      <c r="AA130" s="135">
        <v>8444</v>
      </c>
      <c r="AB130" s="6">
        <v>11.7</v>
      </c>
      <c r="AC130" s="34" t="s">
        <v>64</v>
      </c>
      <c r="AD130" s="34">
        <f t="shared" si="17"/>
        <v>8</v>
      </c>
      <c r="AE130" s="34">
        <f t="shared" si="18"/>
        <v>4</v>
      </c>
      <c r="AF130" s="49" t="str">
        <f t="shared" si="19"/>
        <v>LCL</v>
      </c>
      <c r="AG130" s="49" t="str">
        <f t="shared" si="19"/>
        <v>LCL</v>
      </c>
    </row>
    <row r="131" spans="1:33" x14ac:dyDescent="0.45">
      <c r="A131" s="129" t="s">
        <v>119</v>
      </c>
      <c r="B131" s="129" t="s">
        <v>236</v>
      </c>
      <c r="C131" s="129" t="s">
        <v>312</v>
      </c>
      <c r="D131" s="5" t="s">
        <v>312</v>
      </c>
      <c r="E131" s="129">
        <f t="shared" ref="E131:E194" si="20">B131-A131</f>
        <v>39</v>
      </c>
      <c r="F131" s="129">
        <f t="shared" ref="F131:F194" si="21">C131-A131</f>
        <v>44</v>
      </c>
      <c r="G131" s="129" t="s">
        <v>61</v>
      </c>
      <c r="H131" s="129" t="s">
        <v>30</v>
      </c>
      <c r="I131" s="129" t="s">
        <v>31</v>
      </c>
      <c r="J131" s="3">
        <v>1</v>
      </c>
      <c r="K131" s="153"/>
      <c r="L131" s="129" t="s">
        <v>41</v>
      </c>
      <c r="M131" s="129" t="s">
        <v>42</v>
      </c>
      <c r="N131" s="129" t="s">
        <v>26</v>
      </c>
      <c r="O131" s="129" t="s">
        <v>365</v>
      </c>
      <c r="P131" s="3">
        <v>54</v>
      </c>
      <c r="Q131" s="129" t="s">
        <v>27</v>
      </c>
      <c r="R131" s="129" t="s">
        <v>2155</v>
      </c>
      <c r="S131" s="129" t="s">
        <v>2164</v>
      </c>
      <c r="T131" s="129"/>
      <c r="U131" s="129">
        <v>1</v>
      </c>
      <c r="V131" s="3">
        <v>1006</v>
      </c>
      <c r="W131" s="156"/>
      <c r="X131" s="156"/>
      <c r="Y131" s="156"/>
      <c r="Z131" s="138" t="str">
        <f t="shared" si="15"/>
        <v>40 HC</v>
      </c>
      <c r="AA131" s="135">
        <v>16430</v>
      </c>
      <c r="AB131" s="6">
        <v>20.46</v>
      </c>
      <c r="AC131" s="34" t="s">
        <v>64</v>
      </c>
      <c r="AD131" s="34">
        <f t="shared" si="17"/>
        <v>14</v>
      </c>
      <c r="AE131" s="34">
        <f t="shared" si="18"/>
        <v>6</v>
      </c>
      <c r="AF131" s="49" t="str">
        <f t="shared" si="19"/>
        <v>LCL</v>
      </c>
      <c r="AG131" s="49" t="str">
        <f t="shared" si="19"/>
        <v>LCL</v>
      </c>
    </row>
    <row r="132" spans="1:33" x14ac:dyDescent="0.45">
      <c r="A132" s="129" t="s">
        <v>119</v>
      </c>
      <c r="B132" s="129" t="s">
        <v>236</v>
      </c>
      <c r="C132" s="129" t="s">
        <v>312</v>
      </c>
      <c r="D132" s="5" t="s">
        <v>312</v>
      </c>
      <c r="E132" s="129">
        <f t="shared" si="20"/>
        <v>39</v>
      </c>
      <c r="F132" s="129">
        <f t="shared" si="21"/>
        <v>44</v>
      </c>
      <c r="G132" s="129" t="s">
        <v>61</v>
      </c>
      <c r="H132" s="129" t="s">
        <v>30</v>
      </c>
      <c r="I132" s="129" t="s">
        <v>31</v>
      </c>
      <c r="J132" s="3">
        <v>1</v>
      </c>
      <c r="K132" s="153"/>
      <c r="L132" s="129" t="s">
        <v>41</v>
      </c>
      <c r="M132" s="129" t="s">
        <v>42</v>
      </c>
      <c r="N132" s="129" t="s">
        <v>26</v>
      </c>
      <c r="O132" s="129" t="s">
        <v>366</v>
      </c>
      <c r="P132" s="3">
        <v>54</v>
      </c>
      <c r="Q132" s="129" t="s">
        <v>27</v>
      </c>
      <c r="R132" s="129" t="s">
        <v>2151</v>
      </c>
      <c r="S132" s="129" t="s">
        <v>2164</v>
      </c>
      <c r="T132" s="129"/>
      <c r="U132" s="129">
        <v>1</v>
      </c>
      <c r="V132" s="3">
        <v>1052</v>
      </c>
      <c r="W132" s="155"/>
      <c r="X132" s="155"/>
      <c r="Y132" s="155"/>
      <c r="Z132" s="138" t="str">
        <f t="shared" ref="Z132:Z195" si="22">IF(W132=1,20,IF(X132=1,40,"40 HC"))</f>
        <v>40 HC</v>
      </c>
      <c r="AA132" s="135">
        <v>18138</v>
      </c>
      <c r="AB132" s="6">
        <v>15.04</v>
      </c>
      <c r="AC132" s="34" t="s">
        <v>64</v>
      </c>
      <c r="AD132" s="34">
        <f t="shared" si="17"/>
        <v>11</v>
      </c>
      <c r="AE132" s="34">
        <f t="shared" si="18"/>
        <v>5</v>
      </c>
      <c r="AF132" s="49" t="str">
        <f t="shared" si="19"/>
        <v>LCL</v>
      </c>
      <c r="AG132" s="49" t="str">
        <f t="shared" si="19"/>
        <v>LCL</v>
      </c>
    </row>
    <row r="133" spans="1:33" x14ac:dyDescent="0.45">
      <c r="A133" s="129" t="s">
        <v>47</v>
      </c>
      <c r="B133" s="129" t="s">
        <v>311</v>
      </c>
      <c r="C133" s="129" t="s">
        <v>315</v>
      </c>
      <c r="D133" s="5" t="s">
        <v>315</v>
      </c>
      <c r="E133" s="129">
        <f t="shared" si="20"/>
        <v>39</v>
      </c>
      <c r="F133" s="129">
        <f t="shared" si="21"/>
        <v>43</v>
      </c>
      <c r="G133" s="129" t="s">
        <v>29</v>
      </c>
      <c r="H133" s="129" t="s">
        <v>30</v>
      </c>
      <c r="I133" s="129" t="s">
        <v>31</v>
      </c>
      <c r="J133" s="3">
        <v>0</v>
      </c>
      <c r="K133" s="129" t="s">
        <v>367</v>
      </c>
      <c r="L133" s="129" t="s">
        <v>24</v>
      </c>
      <c r="M133" s="129" t="s">
        <v>87</v>
      </c>
      <c r="N133" s="129" t="s">
        <v>26</v>
      </c>
      <c r="O133" s="129" t="s">
        <v>368</v>
      </c>
      <c r="P133" s="3">
        <v>51</v>
      </c>
      <c r="Q133" s="129" t="s">
        <v>27</v>
      </c>
      <c r="R133" s="129" t="s">
        <v>153</v>
      </c>
      <c r="S133" s="129" t="s">
        <v>2163</v>
      </c>
      <c r="T133" s="129"/>
      <c r="U133" s="129">
        <v>1</v>
      </c>
      <c r="V133" s="3">
        <v>1184</v>
      </c>
      <c r="W133" s="30">
        <v>0</v>
      </c>
      <c r="X133" s="30">
        <v>0</v>
      </c>
      <c r="Y133" s="30">
        <v>1</v>
      </c>
      <c r="Z133" s="138" t="str">
        <f t="shared" si="22"/>
        <v>40 HC</v>
      </c>
      <c r="AA133" s="135">
        <v>9766</v>
      </c>
      <c r="AB133" s="6">
        <v>55.67</v>
      </c>
      <c r="AC133" s="34" t="s">
        <v>34</v>
      </c>
      <c r="AD133" s="34">
        <f t="shared" si="17"/>
        <v>39</v>
      </c>
      <c r="AE133" s="34">
        <f t="shared" si="18"/>
        <v>17</v>
      </c>
      <c r="AF133" s="49" t="str">
        <f t="shared" si="19"/>
        <v>40</v>
      </c>
      <c r="AG133" s="49" t="str">
        <f t="shared" si="19"/>
        <v>20</v>
      </c>
    </row>
    <row r="134" spans="1:33" x14ac:dyDescent="0.45">
      <c r="A134" s="129" t="s">
        <v>47</v>
      </c>
      <c r="B134" s="129" t="s">
        <v>369</v>
      </c>
      <c r="C134" s="129" t="s">
        <v>370</v>
      </c>
      <c r="D134" s="5" t="s">
        <v>370</v>
      </c>
      <c r="E134" s="129">
        <f t="shared" si="20"/>
        <v>40</v>
      </c>
      <c r="F134" s="129">
        <f t="shared" si="21"/>
        <v>47</v>
      </c>
      <c r="G134" s="129" t="s">
        <v>29</v>
      </c>
      <c r="H134" s="129" t="s">
        <v>30</v>
      </c>
      <c r="I134" s="129" t="s">
        <v>31</v>
      </c>
      <c r="J134" s="3">
        <v>0</v>
      </c>
      <c r="K134" s="129" t="s">
        <v>371</v>
      </c>
      <c r="L134" s="129" t="s">
        <v>41</v>
      </c>
      <c r="M134" s="129" t="s">
        <v>42</v>
      </c>
      <c r="N134" s="129" t="s">
        <v>26</v>
      </c>
      <c r="O134" s="129" t="s">
        <v>372</v>
      </c>
      <c r="P134" s="3">
        <v>51</v>
      </c>
      <c r="Q134" s="129" t="s">
        <v>27</v>
      </c>
      <c r="R134" s="129" t="s">
        <v>153</v>
      </c>
      <c r="S134" s="129" t="s">
        <v>2163</v>
      </c>
      <c r="T134" s="129"/>
      <c r="U134" s="129">
        <v>1</v>
      </c>
      <c r="V134" s="3">
        <v>1465</v>
      </c>
      <c r="W134" s="30">
        <v>0</v>
      </c>
      <c r="X134" s="30">
        <v>0</v>
      </c>
      <c r="Y134" s="30">
        <v>1</v>
      </c>
      <c r="Z134" s="138" t="str">
        <f t="shared" si="22"/>
        <v>40 HC</v>
      </c>
      <c r="AA134" s="135">
        <v>12657</v>
      </c>
      <c r="AB134" s="6">
        <v>60.83</v>
      </c>
      <c r="AC134" s="34" t="s">
        <v>34</v>
      </c>
      <c r="AD134" s="34">
        <f t="shared" si="17"/>
        <v>43</v>
      </c>
      <c r="AE134" s="34">
        <f t="shared" si="18"/>
        <v>18</v>
      </c>
      <c r="AF134" s="49" t="str">
        <f t="shared" si="19"/>
        <v>40</v>
      </c>
      <c r="AG134" s="49" t="str">
        <f t="shared" si="19"/>
        <v>20</v>
      </c>
    </row>
    <row r="135" spans="1:33" x14ac:dyDescent="0.45">
      <c r="A135" s="129" t="s">
        <v>373</v>
      </c>
      <c r="B135" s="129" t="s">
        <v>236</v>
      </c>
      <c r="C135" s="129" t="s">
        <v>315</v>
      </c>
      <c r="D135" s="5" t="s">
        <v>315</v>
      </c>
      <c r="E135" s="129">
        <f t="shared" si="20"/>
        <v>33</v>
      </c>
      <c r="F135" s="129">
        <f t="shared" si="21"/>
        <v>39</v>
      </c>
      <c r="G135" s="129" t="s">
        <v>39</v>
      </c>
      <c r="H135" s="129" t="s">
        <v>30</v>
      </c>
      <c r="I135" s="129" t="s">
        <v>31</v>
      </c>
      <c r="J135" s="3">
        <v>0</v>
      </c>
      <c r="K135" s="129" t="s">
        <v>374</v>
      </c>
      <c r="L135" s="129" t="s">
        <v>41</v>
      </c>
      <c r="M135" s="129" t="s">
        <v>42</v>
      </c>
      <c r="N135" s="129" t="s">
        <v>26</v>
      </c>
      <c r="O135" s="129" t="s">
        <v>375</v>
      </c>
      <c r="P135" s="3">
        <v>52</v>
      </c>
      <c r="Q135" s="129" t="s">
        <v>27</v>
      </c>
      <c r="R135" s="129" t="s">
        <v>349</v>
      </c>
      <c r="S135" s="129" t="s">
        <v>2163</v>
      </c>
      <c r="T135" s="129"/>
      <c r="U135" s="129">
        <v>1</v>
      </c>
      <c r="V135" s="3">
        <v>2188</v>
      </c>
      <c r="W135" s="30">
        <v>0</v>
      </c>
      <c r="X135" s="30">
        <v>1</v>
      </c>
      <c r="Y135" s="30">
        <v>0</v>
      </c>
      <c r="Z135" s="138">
        <f t="shared" si="22"/>
        <v>40</v>
      </c>
      <c r="AA135" s="135">
        <v>32602</v>
      </c>
      <c r="AB135" s="6">
        <v>46</v>
      </c>
      <c r="AC135" s="34" t="s">
        <v>34</v>
      </c>
      <c r="AD135" s="34">
        <f t="shared" si="17"/>
        <v>32</v>
      </c>
      <c r="AE135" s="34">
        <f t="shared" si="18"/>
        <v>14</v>
      </c>
      <c r="AF135" s="49" t="str">
        <f t="shared" si="19"/>
        <v>40</v>
      </c>
      <c r="AG135" s="49" t="str">
        <f t="shared" si="19"/>
        <v>LCL</v>
      </c>
    </row>
    <row r="136" spans="1:33" x14ac:dyDescent="0.45">
      <c r="A136" s="129" t="s">
        <v>373</v>
      </c>
      <c r="B136" s="129" t="s">
        <v>311</v>
      </c>
      <c r="C136" s="129" t="s">
        <v>376</v>
      </c>
      <c r="D136" s="5" t="s">
        <v>376</v>
      </c>
      <c r="E136" s="129">
        <f t="shared" si="20"/>
        <v>35</v>
      </c>
      <c r="F136" s="129">
        <f t="shared" si="21"/>
        <v>46</v>
      </c>
      <c r="G136" s="129" t="s">
        <v>48</v>
      </c>
      <c r="H136" s="129" t="s">
        <v>30</v>
      </c>
      <c r="I136" s="129" t="s">
        <v>31</v>
      </c>
      <c r="J136" s="3">
        <v>1</v>
      </c>
      <c r="K136" s="26" t="s">
        <v>2125</v>
      </c>
      <c r="L136" s="129" t="s">
        <v>24</v>
      </c>
      <c r="M136" s="129" t="s">
        <v>87</v>
      </c>
      <c r="N136" s="129" t="s">
        <v>26</v>
      </c>
      <c r="O136" s="129" t="s">
        <v>377</v>
      </c>
      <c r="P136" s="3">
        <v>54</v>
      </c>
      <c r="Q136" s="129" t="s">
        <v>27</v>
      </c>
      <c r="R136" s="129" t="s">
        <v>271</v>
      </c>
      <c r="S136" s="129" t="s">
        <v>2125</v>
      </c>
      <c r="T136" s="129"/>
      <c r="U136" s="129">
        <v>1</v>
      </c>
      <c r="V136" s="3">
        <v>316</v>
      </c>
      <c r="W136" s="30">
        <v>0</v>
      </c>
      <c r="X136" s="30">
        <v>0</v>
      </c>
      <c r="Y136" s="30">
        <v>0</v>
      </c>
      <c r="Z136" s="138" t="str">
        <f t="shared" si="22"/>
        <v>40 HC</v>
      </c>
      <c r="AA136" s="135">
        <v>5049</v>
      </c>
      <c r="AB136" s="6">
        <v>12.75</v>
      </c>
      <c r="AC136" s="34" t="s">
        <v>34</v>
      </c>
      <c r="AD136" s="34">
        <f t="shared" si="17"/>
        <v>9</v>
      </c>
      <c r="AE136" s="34">
        <f t="shared" si="18"/>
        <v>4</v>
      </c>
      <c r="AF136" s="49" t="str">
        <f t="shared" si="19"/>
        <v>LCL</v>
      </c>
      <c r="AG136" s="49" t="str">
        <f t="shared" si="19"/>
        <v>LCL</v>
      </c>
    </row>
    <row r="137" spans="1:33" x14ac:dyDescent="0.45">
      <c r="A137" s="129" t="s">
        <v>95</v>
      </c>
      <c r="B137" s="129" t="s">
        <v>102</v>
      </c>
      <c r="C137" s="129" t="s">
        <v>378</v>
      </c>
      <c r="D137" s="5" t="s">
        <v>378</v>
      </c>
      <c r="E137" s="129">
        <f t="shared" si="20"/>
        <v>2</v>
      </c>
      <c r="F137" s="129">
        <f t="shared" si="21"/>
        <v>8</v>
      </c>
      <c r="G137" s="129" t="s">
        <v>379</v>
      </c>
      <c r="H137" s="129" t="s">
        <v>30</v>
      </c>
      <c r="I137" s="129" t="s">
        <v>380</v>
      </c>
      <c r="J137" s="3">
        <v>1</v>
      </c>
      <c r="K137" s="26" t="s">
        <v>380</v>
      </c>
      <c r="L137" s="26" t="s">
        <v>24</v>
      </c>
      <c r="M137" s="129" t="s">
        <v>381</v>
      </c>
      <c r="N137" s="129" t="s">
        <v>26</v>
      </c>
      <c r="O137" s="129" t="s">
        <v>382</v>
      </c>
      <c r="P137" s="3">
        <v>54</v>
      </c>
      <c r="Q137" s="129" t="s">
        <v>27</v>
      </c>
      <c r="R137" s="129" t="s">
        <v>2155</v>
      </c>
      <c r="S137" s="129" t="s">
        <v>380</v>
      </c>
      <c r="T137" s="129">
        <v>1</v>
      </c>
      <c r="U137" s="129"/>
      <c r="V137" s="3">
        <v>1032</v>
      </c>
      <c r="W137" s="30">
        <v>0</v>
      </c>
      <c r="X137" s="30">
        <v>0</v>
      </c>
      <c r="Y137" s="30">
        <v>0</v>
      </c>
      <c r="Z137" s="138" t="str">
        <f t="shared" si="22"/>
        <v>40 HC</v>
      </c>
      <c r="AA137" s="135">
        <v>13946</v>
      </c>
      <c r="AB137" s="6">
        <v>21.95</v>
      </c>
      <c r="AC137" s="34" t="s">
        <v>64</v>
      </c>
      <c r="AD137" s="34">
        <f t="shared" si="17"/>
        <v>15</v>
      </c>
      <c r="AE137" s="34">
        <f t="shared" si="18"/>
        <v>7</v>
      </c>
      <c r="AF137" s="49" t="str">
        <f t="shared" si="19"/>
        <v>20</v>
      </c>
      <c r="AG137" s="49" t="str">
        <f t="shared" si="19"/>
        <v>LCL</v>
      </c>
    </row>
    <row r="138" spans="1:33" x14ac:dyDescent="0.45">
      <c r="A138" s="129" t="s">
        <v>95</v>
      </c>
      <c r="B138" s="129" t="s">
        <v>112</v>
      </c>
      <c r="C138" s="129" t="s">
        <v>378</v>
      </c>
      <c r="D138" s="5" t="s">
        <v>378</v>
      </c>
      <c r="E138" s="129">
        <f t="shared" si="20"/>
        <v>5</v>
      </c>
      <c r="F138" s="129">
        <f t="shared" si="21"/>
        <v>8</v>
      </c>
      <c r="G138" s="129" t="s">
        <v>381</v>
      </c>
      <c r="H138" s="129" t="s">
        <v>383</v>
      </c>
      <c r="I138" s="129" t="s">
        <v>380</v>
      </c>
      <c r="J138" s="3">
        <v>1</v>
      </c>
      <c r="K138" s="26" t="s">
        <v>380</v>
      </c>
      <c r="L138" s="26" t="s">
        <v>24</v>
      </c>
      <c r="M138" s="129" t="s">
        <v>384</v>
      </c>
      <c r="N138" s="129" t="s">
        <v>26</v>
      </c>
      <c r="O138" s="129" t="s">
        <v>385</v>
      </c>
      <c r="P138" s="3">
        <v>54</v>
      </c>
      <c r="Q138" s="129" t="s">
        <v>27</v>
      </c>
      <c r="R138" s="129" t="s">
        <v>386</v>
      </c>
      <c r="S138" s="129" t="s">
        <v>380</v>
      </c>
      <c r="T138" s="129">
        <v>1</v>
      </c>
      <c r="U138" s="129"/>
      <c r="V138" s="3">
        <v>391</v>
      </c>
      <c r="W138" s="30">
        <v>0</v>
      </c>
      <c r="X138" s="30">
        <v>0</v>
      </c>
      <c r="Y138" s="30">
        <v>0</v>
      </c>
      <c r="Z138" s="138" t="str">
        <f t="shared" si="22"/>
        <v>40 HC</v>
      </c>
      <c r="AA138" s="135">
        <v>7443</v>
      </c>
      <c r="AB138" s="6">
        <v>6.89</v>
      </c>
      <c r="AC138" s="34" t="s">
        <v>90</v>
      </c>
      <c r="AD138" s="34">
        <f t="shared" si="17"/>
        <v>5</v>
      </c>
      <c r="AE138" s="34">
        <f t="shared" si="18"/>
        <v>2</v>
      </c>
      <c r="AF138" s="49" t="str">
        <f t="shared" si="19"/>
        <v>LCL</v>
      </c>
      <c r="AG138" s="49" t="str">
        <f t="shared" si="19"/>
        <v>LCL</v>
      </c>
    </row>
    <row r="139" spans="1:33" x14ac:dyDescent="0.45">
      <c r="A139" s="129" t="s">
        <v>95</v>
      </c>
      <c r="B139" s="129" t="s">
        <v>236</v>
      </c>
      <c r="C139" s="129" t="s">
        <v>356</v>
      </c>
      <c r="D139" s="5" t="s">
        <v>356</v>
      </c>
      <c r="E139" s="129">
        <f t="shared" si="20"/>
        <v>31</v>
      </c>
      <c r="F139" s="129">
        <f t="shared" si="21"/>
        <v>35</v>
      </c>
      <c r="G139" s="129" t="s">
        <v>72</v>
      </c>
      <c r="H139" s="129" t="s">
        <v>30</v>
      </c>
      <c r="I139" s="129" t="s">
        <v>31</v>
      </c>
      <c r="J139" s="3">
        <v>0</v>
      </c>
      <c r="K139" s="129" t="s">
        <v>387</v>
      </c>
      <c r="L139" s="129" t="s">
        <v>41</v>
      </c>
      <c r="M139" s="129" t="s">
        <v>42</v>
      </c>
      <c r="N139" s="129" t="s">
        <v>26</v>
      </c>
      <c r="O139" s="129" t="s">
        <v>388</v>
      </c>
      <c r="P139" s="3">
        <v>51</v>
      </c>
      <c r="Q139" s="129" t="s">
        <v>27</v>
      </c>
      <c r="R139" s="129" t="s">
        <v>139</v>
      </c>
      <c r="S139" s="129" t="s">
        <v>2163</v>
      </c>
      <c r="T139" s="129"/>
      <c r="U139" s="129">
        <v>1</v>
      </c>
      <c r="V139" s="3">
        <v>1205</v>
      </c>
      <c r="W139" s="30">
        <v>0</v>
      </c>
      <c r="X139" s="30">
        <v>1</v>
      </c>
      <c r="Y139" s="30">
        <v>0</v>
      </c>
      <c r="Z139" s="138">
        <f t="shared" si="22"/>
        <v>40</v>
      </c>
      <c r="AA139" s="135">
        <v>13053</v>
      </c>
      <c r="AB139" s="6">
        <v>57.47</v>
      </c>
      <c r="AC139" s="34" t="s">
        <v>34</v>
      </c>
      <c r="AD139" s="34">
        <f t="shared" si="17"/>
        <v>40</v>
      </c>
      <c r="AE139" s="34">
        <f t="shared" si="18"/>
        <v>17</v>
      </c>
      <c r="AF139" s="49" t="str">
        <f t="shared" si="19"/>
        <v>40</v>
      </c>
      <c r="AG139" s="49" t="str">
        <f t="shared" si="19"/>
        <v>20</v>
      </c>
    </row>
    <row r="140" spans="1:33" x14ac:dyDescent="0.45">
      <c r="A140" s="129" t="s">
        <v>389</v>
      </c>
      <c r="B140" s="129" t="s">
        <v>112</v>
      </c>
      <c r="C140" s="129" t="s">
        <v>163</v>
      </c>
      <c r="D140" s="5" t="s">
        <v>163</v>
      </c>
      <c r="E140" s="129">
        <f t="shared" si="20"/>
        <v>2</v>
      </c>
      <c r="F140" s="129">
        <f t="shared" si="21"/>
        <v>11</v>
      </c>
      <c r="G140" s="129" t="s">
        <v>381</v>
      </c>
      <c r="H140" s="129" t="s">
        <v>383</v>
      </c>
      <c r="I140" s="129" t="s">
        <v>380</v>
      </c>
      <c r="J140" s="3">
        <v>1</v>
      </c>
      <c r="K140" s="26" t="s">
        <v>380</v>
      </c>
      <c r="L140" s="26" t="s">
        <v>24</v>
      </c>
      <c r="M140" s="129" t="s">
        <v>390</v>
      </c>
      <c r="N140" s="129" t="s">
        <v>26</v>
      </c>
      <c r="O140" s="129" t="s">
        <v>391</v>
      </c>
      <c r="P140" s="3">
        <v>54</v>
      </c>
      <c r="Q140" s="129" t="s">
        <v>27</v>
      </c>
      <c r="R140" s="129" t="s">
        <v>2153</v>
      </c>
      <c r="S140" s="129" t="s">
        <v>380</v>
      </c>
      <c r="T140" s="129">
        <v>1</v>
      </c>
      <c r="U140" s="129"/>
      <c r="V140" s="3">
        <v>822</v>
      </c>
      <c r="W140" s="30">
        <v>0</v>
      </c>
      <c r="X140" s="30">
        <v>0</v>
      </c>
      <c r="Y140" s="30">
        <v>0</v>
      </c>
      <c r="Z140" s="138" t="str">
        <f t="shared" si="22"/>
        <v>40 HC</v>
      </c>
      <c r="AA140" s="135">
        <v>12568</v>
      </c>
      <c r="AB140" s="6">
        <v>21.38</v>
      </c>
      <c r="AC140" s="34" t="s">
        <v>64</v>
      </c>
      <c r="AD140" s="34">
        <f t="shared" si="17"/>
        <v>15</v>
      </c>
      <c r="AE140" s="34">
        <f t="shared" si="18"/>
        <v>6</v>
      </c>
      <c r="AF140" s="49" t="str">
        <f t="shared" si="19"/>
        <v>20</v>
      </c>
      <c r="AG140" s="49" t="str">
        <f t="shared" si="19"/>
        <v>LCL</v>
      </c>
    </row>
    <row r="141" spans="1:33" x14ac:dyDescent="0.45">
      <c r="A141" s="129" t="s">
        <v>389</v>
      </c>
      <c r="B141" s="129" t="s">
        <v>378</v>
      </c>
      <c r="C141" s="129" t="s">
        <v>378</v>
      </c>
      <c r="D141" s="5" t="s">
        <v>378</v>
      </c>
      <c r="E141" s="129">
        <f t="shared" si="20"/>
        <v>5</v>
      </c>
      <c r="F141" s="129">
        <f t="shared" si="21"/>
        <v>5</v>
      </c>
      <c r="G141" s="129" t="s">
        <v>392</v>
      </c>
      <c r="H141" s="129" t="s">
        <v>393</v>
      </c>
      <c r="I141" s="129" t="s">
        <v>24</v>
      </c>
      <c r="J141" s="3">
        <v>0</v>
      </c>
      <c r="K141" s="131"/>
      <c r="L141" s="26" t="s">
        <v>24</v>
      </c>
      <c r="M141" s="129" t="s">
        <v>381</v>
      </c>
      <c r="N141" s="129" t="s">
        <v>26</v>
      </c>
      <c r="O141" s="129" t="s">
        <v>394</v>
      </c>
      <c r="P141" s="3">
        <v>54</v>
      </c>
      <c r="Q141" s="129" t="s">
        <v>27</v>
      </c>
      <c r="R141" s="129" t="s">
        <v>395</v>
      </c>
      <c r="S141" s="129" t="s">
        <v>2163</v>
      </c>
      <c r="T141" s="129"/>
      <c r="U141" s="129">
        <v>1</v>
      </c>
      <c r="V141" s="3">
        <v>702</v>
      </c>
      <c r="W141" s="30">
        <v>0</v>
      </c>
      <c r="X141" s="30">
        <v>0</v>
      </c>
      <c r="Y141" s="30">
        <v>0</v>
      </c>
      <c r="Z141" s="138" t="str">
        <f t="shared" si="22"/>
        <v>40 HC</v>
      </c>
      <c r="AA141" s="135">
        <v>73683</v>
      </c>
      <c r="AB141" s="6">
        <v>50.54</v>
      </c>
      <c r="AC141" s="34" t="s">
        <v>396</v>
      </c>
      <c r="AD141" s="34">
        <f t="shared" si="17"/>
        <v>35</v>
      </c>
      <c r="AE141" s="34">
        <f t="shared" si="18"/>
        <v>15</v>
      </c>
      <c r="AF141" s="49" t="str">
        <f t="shared" si="19"/>
        <v>40</v>
      </c>
      <c r="AG141" s="49" t="str">
        <f t="shared" si="19"/>
        <v>20</v>
      </c>
    </row>
    <row r="142" spans="1:33" x14ac:dyDescent="0.45">
      <c r="A142" s="129" t="s">
        <v>397</v>
      </c>
      <c r="B142" s="129" t="s">
        <v>312</v>
      </c>
      <c r="C142" s="129" t="s">
        <v>376</v>
      </c>
      <c r="D142" s="5" t="s">
        <v>376</v>
      </c>
      <c r="E142" s="129">
        <f t="shared" si="20"/>
        <v>32</v>
      </c>
      <c r="F142" s="129">
        <f t="shared" si="21"/>
        <v>40</v>
      </c>
      <c r="G142" s="129" t="s">
        <v>398</v>
      </c>
      <c r="H142" s="129" t="s">
        <v>30</v>
      </c>
      <c r="I142" s="129" t="s">
        <v>31</v>
      </c>
      <c r="J142" s="3">
        <v>1</v>
      </c>
      <c r="K142" s="26" t="s">
        <v>2125</v>
      </c>
      <c r="L142" s="129" t="s">
        <v>24</v>
      </c>
      <c r="M142" s="129" t="s">
        <v>87</v>
      </c>
      <c r="N142" s="129" t="s">
        <v>26</v>
      </c>
      <c r="O142" s="129" t="s">
        <v>399</v>
      </c>
      <c r="P142" s="3">
        <v>51</v>
      </c>
      <c r="Q142" s="129" t="s">
        <v>27</v>
      </c>
      <c r="R142" s="129" t="s">
        <v>400</v>
      </c>
      <c r="S142" s="129" t="s">
        <v>2125</v>
      </c>
      <c r="T142" s="129"/>
      <c r="U142" s="129">
        <v>1</v>
      </c>
      <c r="V142" s="3">
        <v>280</v>
      </c>
      <c r="W142" s="30">
        <v>0</v>
      </c>
      <c r="X142" s="30">
        <v>0</v>
      </c>
      <c r="Y142" s="30">
        <v>0</v>
      </c>
      <c r="Z142" s="138" t="str">
        <f t="shared" si="22"/>
        <v>40 HC</v>
      </c>
      <c r="AA142" s="135">
        <v>2264</v>
      </c>
      <c r="AB142" s="6">
        <v>10.15</v>
      </c>
      <c r="AC142" s="34" t="s">
        <v>34</v>
      </c>
      <c r="AD142" s="34">
        <f t="shared" si="17"/>
        <v>7</v>
      </c>
      <c r="AE142" s="34">
        <f t="shared" si="18"/>
        <v>3</v>
      </c>
      <c r="AF142" s="49" t="str">
        <f t="shared" si="19"/>
        <v>LCL</v>
      </c>
      <c r="AG142" s="49" t="str">
        <f t="shared" si="19"/>
        <v>LCL</v>
      </c>
    </row>
    <row r="143" spans="1:33" x14ac:dyDescent="0.45">
      <c r="A143" s="129" t="s">
        <v>112</v>
      </c>
      <c r="B143" s="129" t="s">
        <v>312</v>
      </c>
      <c r="C143" s="129" t="s">
        <v>376</v>
      </c>
      <c r="D143" s="5" t="s">
        <v>376</v>
      </c>
      <c r="E143" s="129">
        <f t="shared" si="20"/>
        <v>31</v>
      </c>
      <c r="F143" s="129">
        <f t="shared" si="21"/>
        <v>39</v>
      </c>
      <c r="G143" s="129" t="s">
        <v>39</v>
      </c>
      <c r="H143" s="129" t="s">
        <v>30</v>
      </c>
      <c r="I143" s="129" t="s">
        <v>31</v>
      </c>
      <c r="J143" s="3">
        <v>1</v>
      </c>
      <c r="K143" s="26" t="s">
        <v>2125</v>
      </c>
      <c r="L143" s="129" t="s">
        <v>24</v>
      </c>
      <c r="M143" s="129" t="s">
        <v>87</v>
      </c>
      <c r="N143" s="129" t="s">
        <v>26</v>
      </c>
      <c r="O143" s="129" t="s">
        <v>401</v>
      </c>
      <c r="P143" s="3">
        <v>51</v>
      </c>
      <c r="Q143" s="129" t="s">
        <v>27</v>
      </c>
      <c r="R143" s="129" t="s">
        <v>400</v>
      </c>
      <c r="S143" s="129" t="s">
        <v>2125</v>
      </c>
      <c r="T143" s="129"/>
      <c r="U143" s="129">
        <v>1</v>
      </c>
      <c r="V143" s="3">
        <v>640</v>
      </c>
      <c r="W143" s="30">
        <v>0</v>
      </c>
      <c r="X143" s="30">
        <v>0</v>
      </c>
      <c r="Y143" s="30">
        <v>0</v>
      </c>
      <c r="Z143" s="138" t="str">
        <f t="shared" si="22"/>
        <v>40 HC</v>
      </c>
      <c r="AA143" s="135">
        <v>4700</v>
      </c>
      <c r="AB143" s="6">
        <v>8.15</v>
      </c>
      <c r="AC143" s="34" t="s">
        <v>34</v>
      </c>
      <c r="AD143" s="34">
        <f t="shared" si="17"/>
        <v>6</v>
      </c>
      <c r="AE143" s="34">
        <f t="shared" si="18"/>
        <v>2</v>
      </c>
      <c r="AF143" s="49" t="str">
        <f t="shared" si="19"/>
        <v>LCL</v>
      </c>
      <c r="AG143" s="49" t="str">
        <f t="shared" si="19"/>
        <v>LCL</v>
      </c>
    </row>
    <row r="144" spans="1:33" s="77" customFormat="1" ht="21" x14ac:dyDescent="0.45">
      <c r="A144" s="70" t="s">
        <v>112</v>
      </c>
      <c r="B144" s="70" t="s">
        <v>315</v>
      </c>
      <c r="C144" s="70" t="s">
        <v>402</v>
      </c>
      <c r="D144" s="71" t="s">
        <v>402</v>
      </c>
      <c r="E144" s="70">
        <f t="shared" si="20"/>
        <v>32</v>
      </c>
      <c r="F144" s="70">
        <f t="shared" si="21"/>
        <v>37</v>
      </c>
      <c r="G144" s="70" t="s">
        <v>39</v>
      </c>
      <c r="H144" s="70" t="s">
        <v>30</v>
      </c>
      <c r="I144" s="70" t="s">
        <v>31</v>
      </c>
      <c r="J144" s="72">
        <v>0</v>
      </c>
      <c r="K144" s="70" t="s">
        <v>403</v>
      </c>
      <c r="L144" s="70" t="s">
        <v>41</v>
      </c>
      <c r="M144" s="70" t="s">
        <v>42</v>
      </c>
      <c r="N144" s="70" t="s">
        <v>26</v>
      </c>
      <c r="O144" s="70" t="s">
        <v>404</v>
      </c>
      <c r="P144" s="72">
        <v>54</v>
      </c>
      <c r="Q144" s="70" t="s">
        <v>27</v>
      </c>
      <c r="R144" s="70" t="s">
        <v>44</v>
      </c>
      <c r="S144" s="70" t="s">
        <v>2163</v>
      </c>
      <c r="T144" s="70"/>
      <c r="U144" s="70">
        <v>1</v>
      </c>
      <c r="V144" s="72">
        <v>4911</v>
      </c>
      <c r="W144" s="73">
        <v>0</v>
      </c>
      <c r="X144" s="73">
        <v>1</v>
      </c>
      <c r="Y144" s="73">
        <v>3</v>
      </c>
      <c r="Z144" s="138">
        <f t="shared" si="22"/>
        <v>40</v>
      </c>
      <c r="AA144" s="137">
        <v>85928</v>
      </c>
      <c r="AB144" s="74">
        <v>242.59</v>
      </c>
      <c r="AC144" s="75" t="s">
        <v>34</v>
      </c>
      <c r="AD144" s="75">
        <f t="shared" si="17"/>
        <v>170</v>
      </c>
      <c r="AE144" s="75">
        <f t="shared" si="18"/>
        <v>73</v>
      </c>
      <c r="AF144" s="76">
        <v>40</v>
      </c>
      <c r="AG144" s="76">
        <v>40</v>
      </c>
    </row>
    <row r="145" spans="1:33" x14ac:dyDescent="0.45">
      <c r="A145" s="129" t="s">
        <v>150</v>
      </c>
      <c r="B145" s="129" t="s">
        <v>190</v>
      </c>
      <c r="C145" s="129" t="s">
        <v>163</v>
      </c>
      <c r="D145" s="5" t="s">
        <v>163</v>
      </c>
      <c r="E145" s="129">
        <f t="shared" si="20"/>
        <v>3</v>
      </c>
      <c r="F145" s="129">
        <f t="shared" si="21"/>
        <v>5</v>
      </c>
      <c r="G145" s="129" t="s">
        <v>381</v>
      </c>
      <c r="H145" s="129" t="s">
        <v>383</v>
      </c>
      <c r="I145" s="129" t="s">
        <v>380</v>
      </c>
      <c r="J145" s="3">
        <v>1</v>
      </c>
      <c r="K145" s="26" t="s">
        <v>380</v>
      </c>
      <c r="L145" s="26" t="s">
        <v>24</v>
      </c>
      <c r="M145" s="129" t="s">
        <v>384</v>
      </c>
      <c r="N145" s="129" t="s">
        <v>26</v>
      </c>
      <c r="O145" s="129" t="s">
        <v>405</v>
      </c>
      <c r="P145" s="3">
        <v>54</v>
      </c>
      <c r="Q145" s="129" t="s">
        <v>27</v>
      </c>
      <c r="R145" s="129" t="s">
        <v>2160</v>
      </c>
      <c r="S145" s="129" t="s">
        <v>380</v>
      </c>
      <c r="T145" s="129">
        <v>1</v>
      </c>
      <c r="U145" s="129"/>
      <c r="V145" s="3">
        <v>1322</v>
      </c>
      <c r="W145" s="30">
        <v>0</v>
      </c>
      <c r="X145" s="30">
        <v>0</v>
      </c>
      <c r="Y145" s="30">
        <v>0</v>
      </c>
      <c r="Z145" s="138" t="str">
        <f t="shared" si="22"/>
        <v>40 HC</v>
      </c>
      <c r="AA145" s="135">
        <v>22566</v>
      </c>
      <c r="AB145" s="4"/>
      <c r="AC145" s="34" t="s">
        <v>90</v>
      </c>
      <c r="AD145" s="34">
        <f t="shared" si="17"/>
        <v>0</v>
      </c>
      <c r="AE145" s="34">
        <f t="shared" si="18"/>
        <v>0</v>
      </c>
      <c r="AF145" s="49" t="str">
        <f t="shared" ref="AF145:AG151" si="23">IF(AD145&lt;=14,"LCL",IF(AD145&lt;=28,"20",IF(AD145&lt;=55,"40",IF(AD145&lt;=65,"40HC",IF(AD145&lt;=83,"45",IF(AD145&gt;83,"???ilość kont"))))))</f>
        <v>LCL</v>
      </c>
      <c r="AG145" s="49" t="str">
        <f t="shared" si="23"/>
        <v>LCL</v>
      </c>
    </row>
    <row r="146" spans="1:33" x14ac:dyDescent="0.45">
      <c r="A146" s="129" t="s">
        <v>150</v>
      </c>
      <c r="B146" s="129" t="s">
        <v>141</v>
      </c>
      <c r="C146" s="129" t="s">
        <v>322</v>
      </c>
      <c r="D146" s="5" t="s">
        <v>322</v>
      </c>
      <c r="E146" s="129">
        <f t="shared" si="20"/>
        <v>4</v>
      </c>
      <c r="F146" s="129">
        <f t="shared" si="21"/>
        <v>13</v>
      </c>
      <c r="G146" s="129" t="s">
        <v>381</v>
      </c>
      <c r="H146" s="129" t="s">
        <v>383</v>
      </c>
      <c r="I146" s="129" t="s">
        <v>380</v>
      </c>
      <c r="J146" s="3">
        <v>1</v>
      </c>
      <c r="K146" s="26" t="s">
        <v>380</v>
      </c>
      <c r="L146" s="26" t="s">
        <v>24</v>
      </c>
      <c r="M146" s="129" t="s">
        <v>384</v>
      </c>
      <c r="N146" s="129" t="s">
        <v>26</v>
      </c>
      <c r="O146" s="129" t="s">
        <v>406</v>
      </c>
      <c r="P146" s="3">
        <v>54</v>
      </c>
      <c r="Q146" s="129" t="s">
        <v>27</v>
      </c>
      <c r="R146" s="129" t="s">
        <v>2160</v>
      </c>
      <c r="S146" s="129" t="s">
        <v>380</v>
      </c>
      <c r="T146" s="129">
        <v>1</v>
      </c>
      <c r="U146" s="129"/>
      <c r="V146" s="3">
        <v>669</v>
      </c>
      <c r="W146" s="30">
        <v>0</v>
      </c>
      <c r="X146" s="30">
        <v>0</v>
      </c>
      <c r="Y146" s="30">
        <v>0</v>
      </c>
      <c r="Z146" s="138" t="str">
        <f t="shared" si="22"/>
        <v>40 HC</v>
      </c>
      <c r="AA146" s="135">
        <v>11676</v>
      </c>
      <c r="AB146" s="4"/>
      <c r="AC146" s="34" t="s">
        <v>90</v>
      </c>
      <c r="AD146" s="34">
        <f t="shared" si="17"/>
        <v>0</v>
      </c>
      <c r="AE146" s="34">
        <f t="shared" si="18"/>
        <v>0</v>
      </c>
      <c r="AF146" s="49" t="str">
        <f t="shared" si="23"/>
        <v>LCL</v>
      </c>
      <c r="AG146" s="49" t="str">
        <f t="shared" si="23"/>
        <v>LCL</v>
      </c>
    </row>
    <row r="147" spans="1:33" x14ac:dyDescent="0.45">
      <c r="A147" s="129" t="s">
        <v>150</v>
      </c>
      <c r="B147" s="129" t="s">
        <v>407</v>
      </c>
      <c r="C147" s="129" t="s">
        <v>408</v>
      </c>
      <c r="D147" s="5" t="s">
        <v>408</v>
      </c>
      <c r="E147" s="129">
        <f t="shared" si="20"/>
        <v>38</v>
      </c>
      <c r="F147" s="129">
        <f t="shared" si="21"/>
        <v>41</v>
      </c>
      <c r="G147" s="129" t="s">
        <v>48</v>
      </c>
      <c r="H147" s="129" t="s">
        <v>30</v>
      </c>
      <c r="I147" s="129" t="s">
        <v>31</v>
      </c>
      <c r="J147" s="3">
        <v>0</v>
      </c>
      <c r="K147" s="129" t="s">
        <v>409</v>
      </c>
      <c r="L147" s="129" t="s">
        <v>24</v>
      </c>
      <c r="M147" s="129" t="s">
        <v>42</v>
      </c>
      <c r="N147" s="129" t="s">
        <v>26</v>
      </c>
      <c r="O147" s="129" t="s">
        <v>410</v>
      </c>
      <c r="P147" s="3">
        <v>52</v>
      </c>
      <c r="Q147" s="129" t="s">
        <v>27</v>
      </c>
      <c r="R147" s="129" t="s">
        <v>275</v>
      </c>
      <c r="S147" s="129" t="s">
        <v>2163</v>
      </c>
      <c r="T147" s="129"/>
      <c r="U147" s="129">
        <v>1</v>
      </c>
      <c r="V147" s="3">
        <v>2167</v>
      </c>
      <c r="W147" s="30">
        <v>0</v>
      </c>
      <c r="X147" s="30">
        <v>1</v>
      </c>
      <c r="Y147" s="30">
        <v>0</v>
      </c>
      <c r="Z147" s="138">
        <f t="shared" si="22"/>
        <v>40</v>
      </c>
      <c r="AA147" s="135">
        <v>39900</v>
      </c>
      <c r="AB147" s="6">
        <v>44.72</v>
      </c>
      <c r="AC147" s="34" t="s">
        <v>34</v>
      </c>
      <c r="AD147" s="34">
        <f t="shared" si="17"/>
        <v>31</v>
      </c>
      <c r="AE147" s="34">
        <f t="shared" si="18"/>
        <v>13</v>
      </c>
      <c r="AF147" s="49" t="str">
        <f t="shared" si="23"/>
        <v>40</v>
      </c>
      <c r="AG147" s="49" t="str">
        <f t="shared" si="23"/>
        <v>LCL</v>
      </c>
    </row>
    <row r="148" spans="1:33" x14ac:dyDescent="0.45">
      <c r="A148" s="129" t="s">
        <v>411</v>
      </c>
      <c r="B148" s="129" t="s">
        <v>141</v>
      </c>
      <c r="C148" s="129" t="s">
        <v>163</v>
      </c>
      <c r="D148" s="5" t="s">
        <v>163</v>
      </c>
      <c r="E148" s="129">
        <f t="shared" si="20"/>
        <v>3</v>
      </c>
      <c r="F148" s="129">
        <f t="shared" si="21"/>
        <v>4</v>
      </c>
      <c r="G148" s="129" t="s">
        <v>381</v>
      </c>
      <c r="H148" s="129" t="s">
        <v>383</v>
      </c>
      <c r="I148" s="129" t="s">
        <v>380</v>
      </c>
      <c r="J148" s="3">
        <v>1</v>
      </c>
      <c r="K148" s="26" t="s">
        <v>380</v>
      </c>
      <c r="L148" s="26" t="s">
        <v>24</v>
      </c>
      <c r="M148" s="129" t="s">
        <v>384</v>
      </c>
      <c r="N148" s="129" t="s">
        <v>26</v>
      </c>
      <c r="O148" s="129" t="s">
        <v>412</v>
      </c>
      <c r="P148" s="3">
        <v>54</v>
      </c>
      <c r="Q148" s="129" t="s">
        <v>27</v>
      </c>
      <c r="R148" s="129" t="s">
        <v>413</v>
      </c>
      <c r="S148" s="129" t="s">
        <v>380</v>
      </c>
      <c r="T148" s="129">
        <v>1</v>
      </c>
      <c r="U148" s="129"/>
      <c r="V148" s="3">
        <v>268</v>
      </c>
      <c r="W148" s="30">
        <v>0</v>
      </c>
      <c r="X148" s="30">
        <v>0</v>
      </c>
      <c r="Y148" s="30">
        <v>0</v>
      </c>
      <c r="Z148" s="138" t="str">
        <f t="shared" si="22"/>
        <v>40 HC</v>
      </c>
      <c r="AA148" s="135">
        <v>3311</v>
      </c>
      <c r="AB148" s="4"/>
      <c r="AC148" s="34" t="s">
        <v>90</v>
      </c>
      <c r="AD148" s="34">
        <f t="shared" si="17"/>
        <v>0</v>
      </c>
      <c r="AE148" s="34">
        <f t="shared" si="18"/>
        <v>0</v>
      </c>
      <c r="AF148" s="49" t="str">
        <f t="shared" si="23"/>
        <v>LCL</v>
      </c>
      <c r="AG148" s="49" t="str">
        <f t="shared" si="23"/>
        <v>LCL</v>
      </c>
    </row>
    <row r="149" spans="1:33" x14ac:dyDescent="0.45">
      <c r="A149" s="129" t="s">
        <v>411</v>
      </c>
      <c r="B149" s="129" t="s">
        <v>414</v>
      </c>
      <c r="C149" s="129" t="s">
        <v>312</v>
      </c>
      <c r="D149" s="5" t="s">
        <v>312</v>
      </c>
      <c r="E149" s="129">
        <f t="shared" si="20"/>
        <v>22</v>
      </c>
      <c r="F149" s="129">
        <f t="shared" si="21"/>
        <v>26</v>
      </c>
      <c r="G149" s="129" t="s">
        <v>85</v>
      </c>
      <c r="H149" s="129" t="s">
        <v>30</v>
      </c>
      <c r="I149" s="129" t="s">
        <v>31</v>
      </c>
      <c r="J149" s="3">
        <v>1</v>
      </c>
      <c r="K149" s="152" t="s">
        <v>415</v>
      </c>
      <c r="L149" s="129" t="s">
        <v>24</v>
      </c>
      <c r="M149" s="129" t="s">
        <v>87</v>
      </c>
      <c r="N149" s="129" t="s">
        <v>26</v>
      </c>
      <c r="O149" s="129" t="s">
        <v>416</v>
      </c>
      <c r="P149" s="3">
        <v>54</v>
      </c>
      <c r="Q149" s="129" t="s">
        <v>27</v>
      </c>
      <c r="R149" s="129" t="s">
        <v>2159</v>
      </c>
      <c r="S149" s="129" t="s">
        <v>2164</v>
      </c>
      <c r="T149" s="129"/>
      <c r="U149" s="129">
        <v>1</v>
      </c>
      <c r="V149" s="3">
        <v>531</v>
      </c>
      <c r="W149" s="154">
        <v>1</v>
      </c>
      <c r="X149" s="154">
        <v>0</v>
      </c>
      <c r="Y149" s="154">
        <v>0</v>
      </c>
      <c r="Z149" s="138">
        <f t="shared" si="22"/>
        <v>20</v>
      </c>
      <c r="AA149" s="135">
        <v>9414</v>
      </c>
      <c r="AB149" s="6">
        <v>5.15</v>
      </c>
      <c r="AC149" s="34" t="s">
        <v>90</v>
      </c>
      <c r="AD149" s="34">
        <f t="shared" si="17"/>
        <v>4</v>
      </c>
      <c r="AE149" s="34">
        <f t="shared" si="18"/>
        <v>2</v>
      </c>
      <c r="AF149" s="49" t="str">
        <f t="shared" si="23"/>
        <v>LCL</v>
      </c>
      <c r="AG149" s="49" t="str">
        <f t="shared" si="23"/>
        <v>LCL</v>
      </c>
    </row>
    <row r="150" spans="1:33" x14ac:dyDescent="0.45">
      <c r="A150" s="129" t="s">
        <v>411</v>
      </c>
      <c r="B150" s="129" t="s">
        <v>414</v>
      </c>
      <c r="C150" s="129" t="s">
        <v>312</v>
      </c>
      <c r="D150" s="5" t="s">
        <v>312</v>
      </c>
      <c r="E150" s="129">
        <f t="shared" si="20"/>
        <v>22</v>
      </c>
      <c r="F150" s="129">
        <f t="shared" si="21"/>
        <v>26</v>
      </c>
      <c r="G150" s="129" t="s">
        <v>85</v>
      </c>
      <c r="H150" s="129" t="s">
        <v>30</v>
      </c>
      <c r="I150" s="129" t="s">
        <v>31</v>
      </c>
      <c r="J150" s="3">
        <v>1</v>
      </c>
      <c r="K150" s="153"/>
      <c r="L150" s="129" t="s">
        <v>24</v>
      </c>
      <c r="M150" s="129" t="s">
        <v>87</v>
      </c>
      <c r="N150" s="129" t="s">
        <v>26</v>
      </c>
      <c r="O150" s="129" t="s">
        <v>417</v>
      </c>
      <c r="P150" s="3">
        <v>52</v>
      </c>
      <c r="Q150" s="129" t="s">
        <v>27</v>
      </c>
      <c r="R150" s="129" t="s">
        <v>2159</v>
      </c>
      <c r="S150" s="129" t="s">
        <v>2164</v>
      </c>
      <c r="T150" s="129"/>
      <c r="U150" s="129">
        <v>1</v>
      </c>
      <c r="V150" s="3">
        <v>1255</v>
      </c>
      <c r="W150" s="156"/>
      <c r="X150" s="156"/>
      <c r="Y150" s="156"/>
      <c r="Z150" s="138" t="str">
        <f t="shared" si="22"/>
        <v>40 HC</v>
      </c>
      <c r="AA150" s="135">
        <v>24666</v>
      </c>
      <c r="AB150" s="6">
        <v>11.67</v>
      </c>
      <c r="AC150" s="34" t="s">
        <v>90</v>
      </c>
      <c r="AD150" s="34">
        <f t="shared" si="17"/>
        <v>8</v>
      </c>
      <c r="AE150" s="34">
        <f t="shared" si="18"/>
        <v>4</v>
      </c>
      <c r="AF150" s="49" t="str">
        <f t="shared" si="23"/>
        <v>LCL</v>
      </c>
      <c r="AG150" s="49" t="str">
        <f t="shared" si="23"/>
        <v>LCL</v>
      </c>
    </row>
    <row r="151" spans="1:33" x14ac:dyDescent="0.45">
      <c r="A151" s="129" t="s">
        <v>411</v>
      </c>
      <c r="B151" s="129" t="s">
        <v>414</v>
      </c>
      <c r="C151" s="129" t="s">
        <v>312</v>
      </c>
      <c r="D151" s="5" t="s">
        <v>312</v>
      </c>
      <c r="E151" s="129">
        <f t="shared" si="20"/>
        <v>22</v>
      </c>
      <c r="F151" s="129">
        <f t="shared" si="21"/>
        <v>26</v>
      </c>
      <c r="G151" s="129" t="s">
        <v>85</v>
      </c>
      <c r="H151" s="129" t="s">
        <v>30</v>
      </c>
      <c r="I151" s="129" t="s">
        <v>31</v>
      </c>
      <c r="J151" s="3">
        <v>1</v>
      </c>
      <c r="K151" s="153"/>
      <c r="L151" s="129" t="s">
        <v>24</v>
      </c>
      <c r="M151" s="129" t="s">
        <v>87</v>
      </c>
      <c r="N151" s="129" t="s">
        <v>26</v>
      </c>
      <c r="O151" s="129" t="s">
        <v>418</v>
      </c>
      <c r="P151" s="3">
        <v>52</v>
      </c>
      <c r="Q151" s="129" t="s">
        <v>27</v>
      </c>
      <c r="R151" s="129" t="s">
        <v>2159</v>
      </c>
      <c r="S151" s="129" t="s">
        <v>2164</v>
      </c>
      <c r="T151" s="129"/>
      <c r="U151" s="129">
        <v>1</v>
      </c>
      <c r="V151" s="3">
        <v>767</v>
      </c>
      <c r="W151" s="155"/>
      <c r="X151" s="155"/>
      <c r="Y151" s="155"/>
      <c r="Z151" s="138" t="str">
        <f t="shared" si="22"/>
        <v>40 HC</v>
      </c>
      <c r="AA151" s="135">
        <v>13010</v>
      </c>
      <c r="AB151" s="6">
        <v>7.51</v>
      </c>
      <c r="AC151" s="34" t="s">
        <v>90</v>
      </c>
      <c r="AD151" s="34">
        <f t="shared" si="17"/>
        <v>5</v>
      </c>
      <c r="AE151" s="34">
        <f t="shared" si="18"/>
        <v>2</v>
      </c>
      <c r="AF151" s="49" t="str">
        <f t="shared" si="23"/>
        <v>LCL</v>
      </c>
      <c r="AG151" s="49" t="str">
        <f t="shared" si="23"/>
        <v>LCL</v>
      </c>
    </row>
    <row r="152" spans="1:33" s="77" customFormat="1" x14ac:dyDescent="0.45">
      <c r="A152" s="70" t="s">
        <v>411</v>
      </c>
      <c r="B152" s="70" t="s">
        <v>376</v>
      </c>
      <c r="C152" s="70" t="s">
        <v>419</v>
      </c>
      <c r="D152" s="71" t="s">
        <v>419</v>
      </c>
      <c r="E152" s="70">
        <f t="shared" si="20"/>
        <v>34</v>
      </c>
      <c r="F152" s="70">
        <f t="shared" si="21"/>
        <v>39</v>
      </c>
      <c r="G152" s="70" t="s">
        <v>48</v>
      </c>
      <c r="H152" s="70" t="s">
        <v>30</v>
      </c>
      <c r="I152" s="70" t="s">
        <v>31</v>
      </c>
      <c r="J152" s="72">
        <v>0</v>
      </c>
      <c r="K152" s="70" t="s">
        <v>420</v>
      </c>
      <c r="L152" s="70" t="s">
        <v>41</v>
      </c>
      <c r="M152" s="70" t="s">
        <v>42</v>
      </c>
      <c r="N152" s="70" t="s">
        <v>26</v>
      </c>
      <c r="O152" s="70" t="s">
        <v>421</v>
      </c>
      <c r="P152" s="72">
        <v>51</v>
      </c>
      <c r="Q152" s="70" t="s">
        <v>27</v>
      </c>
      <c r="R152" s="70" t="s">
        <v>51</v>
      </c>
      <c r="S152" s="70" t="s">
        <v>2163</v>
      </c>
      <c r="T152" s="70"/>
      <c r="U152" s="70">
        <v>1</v>
      </c>
      <c r="V152" s="72">
        <v>4873</v>
      </c>
      <c r="W152" s="73">
        <v>0</v>
      </c>
      <c r="X152" s="73">
        <v>0</v>
      </c>
      <c r="Y152" s="73">
        <v>3</v>
      </c>
      <c r="Z152" s="138" t="str">
        <f t="shared" si="22"/>
        <v>40 HC</v>
      </c>
      <c r="AA152" s="137">
        <v>68820</v>
      </c>
      <c r="AB152" s="74">
        <v>190.48</v>
      </c>
      <c r="AC152" s="75" t="s">
        <v>34</v>
      </c>
      <c r="AD152" s="75">
        <f t="shared" si="17"/>
        <v>133</v>
      </c>
      <c r="AE152" s="75">
        <f t="shared" si="18"/>
        <v>57</v>
      </c>
      <c r="AF152" s="76" t="s">
        <v>2139</v>
      </c>
      <c r="AG152" s="76">
        <v>40</v>
      </c>
    </row>
    <row r="153" spans="1:33" s="41" customFormat="1" x14ac:dyDescent="0.45">
      <c r="A153" s="36" t="s">
        <v>411</v>
      </c>
      <c r="B153" s="36" t="s">
        <v>407</v>
      </c>
      <c r="C153" s="36" t="s">
        <v>408</v>
      </c>
      <c r="D153" s="37" t="s">
        <v>408</v>
      </c>
      <c r="E153" s="36">
        <f t="shared" si="20"/>
        <v>37</v>
      </c>
      <c r="F153" s="36">
        <f t="shared" si="21"/>
        <v>40</v>
      </c>
      <c r="G153" s="36" t="s">
        <v>61</v>
      </c>
      <c r="H153" s="36" t="s">
        <v>30</v>
      </c>
      <c r="I153" s="36" t="s">
        <v>31</v>
      </c>
      <c r="J153" s="38">
        <v>0</v>
      </c>
      <c r="K153" s="36" t="s">
        <v>422</v>
      </c>
      <c r="L153" s="36" t="s">
        <v>24</v>
      </c>
      <c r="M153" s="36" t="s">
        <v>42</v>
      </c>
      <c r="N153" s="36" t="s">
        <v>26</v>
      </c>
      <c r="O153" s="36" t="s">
        <v>423</v>
      </c>
      <c r="P153" s="38">
        <v>54</v>
      </c>
      <c r="Q153" s="36" t="s">
        <v>27</v>
      </c>
      <c r="R153" s="36" t="s">
        <v>2152</v>
      </c>
      <c r="S153" s="36" t="s">
        <v>2163</v>
      </c>
      <c r="T153" s="36"/>
      <c r="U153" s="36">
        <v>1</v>
      </c>
      <c r="V153" s="38">
        <v>1959</v>
      </c>
      <c r="W153" s="69">
        <v>0</v>
      </c>
      <c r="X153" s="69">
        <v>0</v>
      </c>
      <c r="Y153" s="69">
        <v>1</v>
      </c>
      <c r="Z153" s="138" t="str">
        <f t="shared" si="22"/>
        <v>40 HC</v>
      </c>
      <c r="AA153" s="136">
        <v>45646</v>
      </c>
      <c r="AB153" s="39">
        <v>69.36</v>
      </c>
      <c r="AC153" s="40" t="s">
        <v>64</v>
      </c>
      <c r="AD153" s="40">
        <f t="shared" si="17"/>
        <v>49</v>
      </c>
      <c r="AE153" s="40">
        <f t="shared" si="18"/>
        <v>21</v>
      </c>
      <c r="AF153" s="49" t="str">
        <f t="shared" ref="AF153:AG184" si="24">IF(AD153&lt;=14,"LCL",IF(AD153&lt;=28,"20",IF(AD153&lt;=55,"40",IF(AD153&lt;=65,"40HC",IF(AD153&lt;=83,"45",IF(AD153&gt;83,"???ilość kont"))))))</f>
        <v>40</v>
      </c>
      <c r="AG153" s="49" t="str">
        <f t="shared" si="24"/>
        <v>20</v>
      </c>
    </row>
    <row r="154" spans="1:33" x14ac:dyDescent="0.45">
      <c r="A154" s="129" t="s">
        <v>411</v>
      </c>
      <c r="B154" s="129" t="s">
        <v>407</v>
      </c>
      <c r="C154" s="129" t="s">
        <v>424</v>
      </c>
      <c r="D154" s="5" t="s">
        <v>424</v>
      </c>
      <c r="E154" s="129">
        <f t="shared" si="20"/>
        <v>37</v>
      </c>
      <c r="F154" s="129">
        <f t="shared" si="21"/>
        <v>41</v>
      </c>
      <c r="G154" s="129" t="s">
        <v>61</v>
      </c>
      <c r="H154" s="129" t="s">
        <v>30</v>
      </c>
      <c r="I154" s="129" t="s">
        <v>31</v>
      </c>
      <c r="J154" s="3">
        <v>1</v>
      </c>
      <c r="K154" s="129" t="s">
        <v>425</v>
      </c>
      <c r="L154" s="129" t="s">
        <v>41</v>
      </c>
      <c r="M154" s="129" t="s">
        <v>42</v>
      </c>
      <c r="N154" s="129" t="s">
        <v>26</v>
      </c>
      <c r="O154" s="129" t="s">
        <v>426</v>
      </c>
      <c r="P154" s="3">
        <v>54</v>
      </c>
      <c r="Q154" s="129" t="s">
        <v>27</v>
      </c>
      <c r="R154" s="129" t="s">
        <v>2152</v>
      </c>
      <c r="S154" s="129" t="s">
        <v>2163</v>
      </c>
      <c r="T154" s="129"/>
      <c r="U154" s="129">
        <v>1</v>
      </c>
      <c r="V154" s="3">
        <v>1934</v>
      </c>
      <c r="W154" s="30">
        <v>0</v>
      </c>
      <c r="X154" s="30">
        <v>0</v>
      </c>
      <c r="Y154" s="30">
        <v>1</v>
      </c>
      <c r="Z154" s="138" t="str">
        <f t="shared" si="22"/>
        <v>40 HC</v>
      </c>
      <c r="AA154" s="135">
        <v>43626</v>
      </c>
      <c r="AB154" s="6">
        <v>69.930000000000007</v>
      </c>
      <c r="AC154" s="34" t="s">
        <v>64</v>
      </c>
      <c r="AD154" s="34">
        <f t="shared" si="17"/>
        <v>49</v>
      </c>
      <c r="AE154" s="34">
        <f t="shared" si="18"/>
        <v>21</v>
      </c>
      <c r="AF154" s="49" t="str">
        <f t="shared" si="24"/>
        <v>40</v>
      </c>
      <c r="AG154" s="49" t="str">
        <f t="shared" si="24"/>
        <v>20</v>
      </c>
    </row>
    <row r="155" spans="1:33" x14ac:dyDescent="0.45">
      <c r="A155" s="129" t="s">
        <v>411</v>
      </c>
      <c r="B155" s="129" t="s">
        <v>407</v>
      </c>
      <c r="C155" s="129" t="s">
        <v>424</v>
      </c>
      <c r="D155" s="5" t="s">
        <v>424</v>
      </c>
      <c r="E155" s="129">
        <f t="shared" si="20"/>
        <v>37</v>
      </c>
      <c r="F155" s="129">
        <f t="shared" si="21"/>
        <v>41</v>
      </c>
      <c r="G155" s="129" t="s">
        <v>61</v>
      </c>
      <c r="H155" s="129" t="s">
        <v>30</v>
      </c>
      <c r="I155" s="129" t="s">
        <v>31</v>
      </c>
      <c r="J155" s="3">
        <v>1</v>
      </c>
      <c r="K155" s="152" t="s">
        <v>427</v>
      </c>
      <c r="L155" s="129" t="s">
        <v>41</v>
      </c>
      <c r="M155" s="129" t="s">
        <v>42</v>
      </c>
      <c r="N155" s="129" t="s">
        <v>26</v>
      </c>
      <c r="O155" s="129" t="s">
        <v>428</v>
      </c>
      <c r="P155" s="3">
        <v>54</v>
      </c>
      <c r="Q155" s="129" t="s">
        <v>27</v>
      </c>
      <c r="R155" s="129" t="s">
        <v>2154</v>
      </c>
      <c r="S155" s="129" t="s">
        <v>2164</v>
      </c>
      <c r="T155" s="129"/>
      <c r="U155" s="129">
        <v>1</v>
      </c>
      <c r="V155" s="3">
        <v>401</v>
      </c>
      <c r="W155" s="154">
        <v>0</v>
      </c>
      <c r="X155" s="154">
        <v>0</v>
      </c>
      <c r="Y155" s="154">
        <v>1</v>
      </c>
      <c r="Z155" s="138" t="str">
        <f t="shared" si="22"/>
        <v>40 HC</v>
      </c>
      <c r="AA155" s="135">
        <v>6101</v>
      </c>
      <c r="AB155" s="6">
        <v>11.47</v>
      </c>
      <c r="AC155" s="34" t="s">
        <v>64</v>
      </c>
      <c r="AD155" s="34">
        <f t="shared" si="17"/>
        <v>8</v>
      </c>
      <c r="AE155" s="34">
        <f t="shared" si="18"/>
        <v>3</v>
      </c>
      <c r="AF155" s="49" t="str">
        <f t="shared" si="24"/>
        <v>LCL</v>
      </c>
      <c r="AG155" s="49" t="str">
        <f t="shared" si="24"/>
        <v>LCL</v>
      </c>
    </row>
    <row r="156" spans="1:33" x14ac:dyDescent="0.45">
      <c r="A156" s="129" t="s">
        <v>411</v>
      </c>
      <c r="B156" s="129" t="s">
        <v>407</v>
      </c>
      <c r="C156" s="129" t="s">
        <v>424</v>
      </c>
      <c r="D156" s="5" t="s">
        <v>424</v>
      </c>
      <c r="E156" s="129">
        <f t="shared" si="20"/>
        <v>37</v>
      </c>
      <c r="F156" s="129">
        <f t="shared" si="21"/>
        <v>41</v>
      </c>
      <c r="G156" s="129" t="s">
        <v>61</v>
      </c>
      <c r="H156" s="129" t="s">
        <v>30</v>
      </c>
      <c r="I156" s="129" t="s">
        <v>31</v>
      </c>
      <c r="J156" s="3">
        <v>1</v>
      </c>
      <c r="K156" s="153"/>
      <c r="L156" s="129" t="s">
        <v>41</v>
      </c>
      <c r="M156" s="129" t="s">
        <v>42</v>
      </c>
      <c r="N156" s="129" t="s">
        <v>26</v>
      </c>
      <c r="O156" s="129" t="s">
        <v>429</v>
      </c>
      <c r="P156" s="3">
        <v>54</v>
      </c>
      <c r="Q156" s="129" t="s">
        <v>27</v>
      </c>
      <c r="R156" s="129" t="s">
        <v>2153</v>
      </c>
      <c r="S156" s="129" t="s">
        <v>2164</v>
      </c>
      <c r="T156" s="129"/>
      <c r="U156" s="129">
        <v>1</v>
      </c>
      <c r="V156" s="3">
        <v>1685</v>
      </c>
      <c r="W156" s="155"/>
      <c r="X156" s="155"/>
      <c r="Y156" s="155"/>
      <c r="Z156" s="138" t="str">
        <f t="shared" si="22"/>
        <v>40 HC</v>
      </c>
      <c r="AA156" s="135">
        <v>28562</v>
      </c>
      <c r="AB156" s="6">
        <v>44.25</v>
      </c>
      <c r="AC156" s="34" t="s">
        <v>64</v>
      </c>
      <c r="AD156" s="34">
        <f t="shared" si="17"/>
        <v>31</v>
      </c>
      <c r="AE156" s="34">
        <f t="shared" si="18"/>
        <v>13</v>
      </c>
      <c r="AF156" s="49" t="str">
        <f t="shared" si="24"/>
        <v>40</v>
      </c>
      <c r="AG156" s="49" t="str">
        <f t="shared" si="24"/>
        <v>LCL</v>
      </c>
    </row>
    <row r="157" spans="1:33" x14ac:dyDescent="0.45">
      <c r="A157" s="129" t="s">
        <v>411</v>
      </c>
      <c r="B157" s="129" t="s">
        <v>407</v>
      </c>
      <c r="C157" s="129" t="s">
        <v>424</v>
      </c>
      <c r="D157" s="5" t="s">
        <v>424</v>
      </c>
      <c r="E157" s="129">
        <f t="shared" si="20"/>
        <v>37</v>
      </c>
      <c r="F157" s="129">
        <f t="shared" si="21"/>
        <v>41</v>
      </c>
      <c r="G157" s="129" t="s">
        <v>61</v>
      </c>
      <c r="H157" s="129" t="s">
        <v>30</v>
      </c>
      <c r="I157" s="129" t="s">
        <v>31</v>
      </c>
      <c r="J157" s="3">
        <v>1</v>
      </c>
      <c r="K157" s="129" t="s">
        <v>430</v>
      </c>
      <c r="L157" s="129" t="s">
        <v>41</v>
      </c>
      <c r="M157" s="129" t="s">
        <v>42</v>
      </c>
      <c r="N157" s="129" t="s">
        <v>26</v>
      </c>
      <c r="O157" s="129" t="s">
        <v>431</v>
      </c>
      <c r="P157" s="3">
        <v>54</v>
      </c>
      <c r="Q157" s="129" t="s">
        <v>27</v>
      </c>
      <c r="R157" s="129" t="s">
        <v>2151</v>
      </c>
      <c r="S157" s="129" t="s">
        <v>2163</v>
      </c>
      <c r="T157" s="129"/>
      <c r="U157" s="129">
        <v>1</v>
      </c>
      <c r="V157" s="3">
        <v>3598</v>
      </c>
      <c r="W157" s="30">
        <v>0</v>
      </c>
      <c r="X157" s="30">
        <v>0</v>
      </c>
      <c r="Y157" s="30">
        <v>1</v>
      </c>
      <c r="Z157" s="138" t="str">
        <f t="shared" si="22"/>
        <v>40 HC</v>
      </c>
      <c r="AA157" s="135">
        <v>75859</v>
      </c>
      <c r="AB157" s="6">
        <v>53.22</v>
      </c>
      <c r="AC157" s="34" t="s">
        <v>64</v>
      </c>
      <c r="AD157" s="34">
        <f t="shared" si="17"/>
        <v>37</v>
      </c>
      <c r="AE157" s="34">
        <f t="shared" si="18"/>
        <v>16</v>
      </c>
      <c r="AF157" s="49" t="str">
        <f t="shared" si="24"/>
        <v>40</v>
      </c>
      <c r="AG157" s="49" t="str">
        <f t="shared" si="24"/>
        <v>20</v>
      </c>
    </row>
    <row r="158" spans="1:33" x14ac:dyDescent="0.45">
      <c r="A158" s="129" t="s">
        <v>411</v>
      </c>
      <c r="B158" s="129" t="s">
        <v>407</v>
      </c>
      <c r="C158" s="129" t="s">
        <v>432</v>
      </c>
      <c r="D158" s="5" t="s">
        <v>432</v>
      </c>
      <c r="E158" s="129">
        <f t="shared" si="20"/>
        <v>37</v>
      </c>
      <c r="F158" s="129">
        <f t="shared" si="21"/>
        <v>47</v>
      </c>
      <c r="G158" s="129" t="s">
        <v>61</v>
      </c>
      <c r="H158" s="129" t="s">
        <v>30</v>
      </c>
      <c r="I158" s="129" t="s">
        <v>31</v>
      </c>
      <c r="J158" s="3">
        <v>1</v>
      </c>
      <c r="K158" s="152" t="s">
        <v>433</v>
      </c>
      <c r="L158" s="129" t="s">
        <v>41</v>
      </c>
      <c r="M158" s="129" t="s">
        <v>42</v>
      </c>
      <c r="N158" s="129" t="s">
        <v>26</v>
      </c>
      <c r="O158" s="129" t="s">
        <v>434</v>
      </c>
      <c r="P158" s="3">
        <v>54</v>
      </c>
      <c r="Q158" s="129" t="s">
        <v>27</v>
      </c>
      <c r="R158" s="129" t="s">
        <v>201</v>
      </c>
      <c r="S158" s="129" t="s">
        <v>2164</v>
      </c>
      <c r="T158" s="129"/>
      <c r="U158" s="129">
        <v>1</v>
      </c>
      <c r="V158" s="3">
        <v>535</v>
      </c>
      <c r="W158" s="154">
        <v>0</v>
      </c>
      <c r="X158" s="154">
        <v>0</v>
      </c>
      <c r="Y158" s="154">
        <v>1</v>
      </c>
      <c r="Z158" s="138" t="str">
        <f t="shared" si="22"/>
        <v>40 HC</v>
      </c>
      <c r="AA158" s="135">
        <v>10162</v>
      </c>
      <c r="AB158" s="6">
        <v>5.4</v>
      </c>
      <c r="AC158" s="34" t="s">
        <v>64</v>
      </c>
      <c r="AD158" s="34">
        <f t="shared" si="17"/>
        <v>4</v>
      </c>
      <c r="AE158" s="34">
        <f t="shared" si="18"/>
        <v>2</v>
      </c>
      <c r="AF158" s="49" t="str">
        <f t="shared" si="24"/>
        <v>LCL</v>
      </c>
      <c r="AG158" s="49" t="str">
        <f t="shared" si="24"/>
        <v>LCL</v>
      </c>
    </row>
    <row r="159" spans="1:33" x14ac:dyDescent="0.45">
      <c r="A159" s="129" t="s">
        <v>411</v>
      </c>
      <c r="B159" s="129" t="s">
        <v>407</v>
      </c>
      <c r="C159" s="129" t="s">
        <v>432</v>
      </c>
      <c r="D159" s="5" t="s">
        <v>432</v>
      </c>
      <c r="E159" s="129">
        <f t="shared" si="20"/>
        <v>37</v>
      </c>
      <c r="F159" s="129">
        <f t="shared" si="21"/>
        <v>47</v>
      </c>
      <c r="G159" s="129" t="s">
        <v>61</v>
      </c>
      <c r="H159" s="129" t="s">
        <v>30</v>
      </c>
      <c r="I159" s="129" t="s">
        <v>31</v>
      </c>
      <c r="J159" s="3">
        <v>1</v>
      </c>
      <c r="K159" s="153"/>
      <c r="L159" s="129" t="s">
        <v>41</v>
      </c>
      <c r="M159" s="129" t="s">
        <v>42</v>
      </c>
      <c r="N159" s="129" t="s">
        <v>26</v>
      </c>
      <c r="O159" s="129" t="s">
        <v>435</v>
      </c>
      <c r="P159" s="3">
        <v>54</v>
      </c>
      <c r="Q159" s="129" t="s">
        <v>27</v>
      </c>
      <c r="R159" s="129" t="s">
        <v>2154</v>
      </c>
      <c r="S159" s="129" t="s">
        <v>2164</v>
      </c>
      <c r="T159" s="129"/>
      <c r="U159" s="129">
        <v>1</v>
      </c>
      <c r="V159" s="3">
        <v>996</v>
      </c>
      <c r="W159" s="156"/>
      <c r="X159" s="156"/>
      <c r="Y159" s="156"/>
      <c r="Z159" s="138" t="str">
        <f t="shared" si="22"/>
        <v>40 HC</v>
      </c>
      <c r="AA159" s="135">
        <v>14518</v>
      </c>
      <c r="AB159" s="6">
        <v>20.309999999999999</v>
      </c>
      <c r="AC159" s="34" t="s">
        <v>64</v>
      </c>
      <c r="AD159" s="34">
        <f t="shared" si="17"/>
        <v>14</v>
      </c>
      <c r="AE159" s="34">
        <f t="shared" si="18"/>
        <v>6</v>
      </c>
      <c r="AF159" s="49" t="str">
        <f t="shared" si="24"/>
        <v>LCL</v>
      </c>
      <c r="AG159" s="49" t="str">
        <f t="shared" si="24"/>
        <v>LCL</v>
      </c>
    </row>
    <row r="160" spans="1:33" x14ac:dyDescent="0.45">
      <c r="A160" s="129" t="s">
        <v>411</v>
      </c>
      <c r="B160" s="129" t="s">
        <v>407</v>
      </c>
      <c r="C160" s="129" t="s">
        <v>432</v>
      </c>
      <c r="D160" s="5" t="s">
        <v>432</v>
      </c>
      <c r="E160" s="129">
        <f t="shared" si="20"/>
        <v>37</v>
      </c>
      <c r="F160" s="129">
        <f t="shared" si="21"/>
        <v>47</v>
      </c>
      <c r="G160" s="129" t="s">
        <v>61</v>
      </c>
      <c r="H160" s="129" t="s">
        <v>30</v>
      </c>
      <c r="I160" s="129" t="s">
        <v>31</v>
      </c>
      <c r="J160" s="3">
        <v>1</v>
      </c>
      <c r="K160" s="153"/>
      <c r="L160" s="129" t="s">
        <v>41</v>
      </c>
      <c r="M160" s="129" t="s">
        <v>42</v>
      </c>
      <c r="N160" s="129" t="s">
        <v>26</v>
      </c>
      <c r="O160" s="129" t="s">
        <v>436</v>
      </c>
      <c r="P160" s="3">
        <v>54</v>
      </c>
      <c r="Q160" s="129" t="s">
        <v>27</v>
      </c>
      <c r="R160" s="129" t="s">
        <v>2158</v>
      </c>
      <c r="S160" s="129" t="s">
        <v>2164</v>
      </c>
      <c r="T160" s="129"/>
      <c r="U160" s="129">
        <v>1</v>
      </c>
      <c r="V160" s="3">
        <v>2985</v>
      </c>
      <c r="W160" s="155"/>
      <c r="X160" s="155"/>
      <c r="Y160" s="155"/>
      <c r="Z160" s="138" t="str">
        <f t="shared" si="22"/>
        <v>40 HC</v>
      </c>
      <c r="AA160" s="135">
        <v>67057</v>
      </c>
      <c r="AB160" s="6">
        <v>39.119999999999997</v>
      </c>
      <c r="AC160" s="34" t="s">
        <v>64</v>
      </c>
      <c r="AD160" s="34">
        <f t="shared" si="17"/>
        <v>27</v>
      </c>
      <c r="AE160" s="34">
        <f t="shared" si="18"/>
        <v>12</v>
      </c>
      <c r="AF160" s="49" t="str">
        <f t="shared" si="24"/>
        <v>20</v>
      </c>
      <c r="AG160" s="49" t="str">
        <f t="shared" si="24"/>
        <v>LCL</v>
      </c>
    </row>
    <row r="161" spans="1:33" x14ac:dyDescent="0.45">
      <c r="A161" s="129" t="s">
        <v>190</v>
      </c>
      <c r="B161" s="129" t="s">
        <v>315</v>
      </c>
      <c r="C161" s="129" t="s">
        <v>376</v>
      </c>
      <c r="D161" s="5" t="s">
        <v>376</v>
      </c>
      <c r="E161" s="129">
        <f t="shared" si="20"/>
        <v>25</v>
      </c>
      <c r="F161" s="129">
        <f t="shared" si="21"/>
        <v>32</v>
      </c>
      <c r="G161" s="129" t="s">
        <v>146</v>
      </c>
      <c r="H161" s="129" t="s">
        <v>30</v>
      </c>
      <c r="I161" s="129" t="s">
        <v>31</v>
      </c>
      <c r="J161" s="3">
        <v>1</v>
      </c>
      <c r="K161" s="26" t="s">
        <v>2125</v>
      </c>
      <c r="L161" s="129" t="s">
        <v>24</v>
      </c>
      <c r="M161" s="129" t="s">
        <v>87</v>
      </c>
      <c r="N161" s="129" t="s">
        <v>26</v>
      </c>
      <c r="O161" s="129" t="s">
        <v>437</v>
      </c>
      <c r="P161" s="3">
        <v>52</v>
      </c>
      <c r="Q161" s="129" t="s">
        <v>27</v>
      </c>
      <c r="R161" s="129" t="s">
        <v>205</v>
      </c>
      <c r="S161" s="129" t="s">
        <v>2125</v>
      </c>
      <c r="T161" s="129"/>
      <c r="U161" s="129">
        <v>1</v>
      </c>
      <c r="V161" s="3">
        <v>257</v>
      </c>
      <c r="W161" s="30">
        <v>0</v>
      </c>
      <c r="X161" s="30">
        <v>0</v>
      </c>
      <c r="Y161" s="30">
        <v>0</v>
      </c>
      <c r="Z161" s="138" t="str">
        <f t="shared" si="22"/>
        <v>40 HC</v>
      </c>
      <c r="AA161" s="135">
        <v>4536</v>
      </c>
      <c r="AB161" s="6">
        <v>2.48</v>
      </c>
      <c r="AC161" s="34" t="s">
        <v>90</v>
      </c>
      <c r="AD161" s="34">
        <f t="shared" si="17"/>
        <v>2</v>
      </c>
      <c r="AE161" s="34">
        <f t="shared" si="18"/>
        <v>1</v>
      </c>
      <c r="AF161" s="49" t="str">
        <f t="shared" si="24"/>
        <v>LCL</v>
      </c>
      <c r="AG161" s="49" t="str">
        <f t="shared" si="24"/>
        <v>LCL</v>
      </c>
    </row>
    <row r="162" spans="1:33" x14ac:dyDescent="0.45">
      <c r="A162" s="129" t="s">
        <v>190</v>
      </c>
      <c r="B162" s="129" t="s">
        <v>376</v>
      </c>
      <c r="C162" s="129" t="s">
        <v>438</v>
      </c>
      <c r="D162" s="5" t="s">
        <v>438</v>
      </c>
      <c r="E162" s="129">
        <f t="shared" si="20"/>
        <v>32</v>
      </c>
      <c r="F162" s="129">
        <f t="shared" si="21"/>
        <v>36</v>
      </c>
      <c r="G162" s="129" t="s">
        <v>39</v>
      </c>
      <c r="H162" s="129" t="s">
        <v>30</v>
      </c>
      <c r="I162" s="129" t="s">
        <v>31</v>
      </c>
      <c r="J162" s="3">
        <v>0</v>
      </c>
      <c r="K162" s="129" t="s">
        <v>439</v>
      </c>
      <c r="L162" s="129" t="s">
        <v>41</v>
      </c>
      <c r="M162" s="129" t="s">
        <v>42</v>
      </c>
      <c r="N162" s="129" t="s">
        <v>26</v>
      </c>
      <c r="O162" s="129" t="s">
        <v>440</v>
      </c>
      <c r="P162" s="3">
        <v>54</v>
      </c>
      <c r="Q162" s="129" t="s">
        <v>27</v>
      </c>
      <c r="R162" s="129" t="s">
        <v>129</v>
      </c>
      <c r="S162" s="129" t="s">
        <v>2163</v>
      </c>
      <c r="T162" s="129"/>
      <c r="U162" s="129">
        <v>1</v>
      </c>
      <c r="V162" s="3">
        <v>1655</v>
      </c>
      <c r="W162" s="30">
        <v>0</v>
      </c>
      <c r="X162" s="30">
        <v>1</v>
      </c>
      <c r="Y162" s="30">
        <v>0</v>
      </c>
      <c r="Z162" s="138">
        <f t="shared" si="22"/>
        <v>40</v>
      </c>
      <c r="AA162" s="135">
        <v>26418</v>
      </c>
      <c r="AB162" s="6">
        <v>37.6</v>
      </c>
      <c r="AC162" s="34" t="s">
        <v>34</v>
      </c>
      <c r="AD162" s="34">
        <f t="shared" si="17"/>
        <v>26</v>
      </c>
      <c r="AE162" s="34">
        <f t="shared" si="18"/>
        <v>11</v>
      </c>
      <c r="AF162" s="49" t="str">
        <f t="shared" si="24"/>
        <v>20</v>
      </c>
      <c r="AG162" s="49" t="str">
        <f t="shared" si="24"/>
        <v>LCL</v>
      </c>
    </row>
    <row r="163" spans="1:33" s="77" customFormat="1" x14ac:dyDescent="0.45">
      <c r="A163" s="70" t="s">
        <v>190</v>
      </c>
      <c r="B163" s="70" t="s">
        <v>376</v>
      </c>
      <c r="C163" s="70" t="s">
        <v>438</v>
      </c>
      <c r="D163" s="71" t="s">
        <v>438</v>
      </c>
      <c r="E163" s="70">
        <f t="shared" si="20"/>
        <v>32</v>
      </c>
      <c r="F163" s="70">
        <f t="shared" si="21"/>
        <v>36</v>
      </c>
      <c r="G163" s="70" t="s">
        <v>39</v>
      </c>
      <c r="H163" s="70" t="s">
        <v>30</v>
      </c>
      <c r="I163" s="70" t="s">
        <v>31</v>
      </c>
      <c r="J163" s="72">
        <v>0</v>
      </c>
      <c r="K163" s="70" t="s">
        <v>441</v>
      </c>
      <c r="L163" s="70" t="s">
        <v>41</v>
      </c>
      <c r="M163" s="70" t="s">
        <v>42</v>
      </c>
      <c r="N163" s="70" t="s">
        <v>26</v>
      </c>
      <c r="O163" s="70" t="s">
        <v>442</v>
      </c>
      <c r="P163" s="72">
        <v>52</v>
      </c>
      <c r="Q163" s="70" t="s">
        <v>27</v>
      </c>
      <c r="R163" s="70" t="s">
        <v>44</v>
      </c>
      <c r="S163" s="70" t="s">
        <v>2163</v>
      </c>
      <c r="T163" s="70"/>
      <c r="U163" s="70">
        <v>1</v>
      </c>
      <c r="V163" s="72">
        <v>4662</v>
      </c>
      <c r="W163" s="73">
        <v>0</v>
      </c>
      <c r="X163" s="73">
        <v>0</v>
      </c>
      <c r="Y163" s="73">
        <v>2</v>
      </c>
      <c r="Z163" s="138" t="str">
        <f t="shared" si="22"/>
        <v>40 HC</v>
      </c>
      <c r="AA163" s="137">
        <v>85024</v>
      </c>
      <c r="AB163" s="74">
        <v>131.57</v>
      </c>
      <c r="AC163" s="75" t="s">
        <v>34</v>
      </c>
      <c r="AD163" s="75">
        <f t="shared" si="17"/>
        <v>92</v>
      </c>
      <c r="AE163" s="75">
        <f t="shared" si="18"/>
        <v>39</v>
      </c>
      <c r="AF163" s="76">
        <v>40</v>
      </c>
      <c r="AG163" s="76" t="str">
        <f t="shared" si="24"/>
        <v>40</v>
      </c>
    </row>
    <row r="164" spans="1:33" s="77" customFormat="1" x14ac:dyDescent="0.45">
      <c r="A164" s="70" t="s">
        <v>190</v>
      </c>
      <c r="B164" s="70" t="s">
        <v>376</v>
      </c>
      <c r="C164" s="70" t="s">
        <v>419</v>
      </c>
      <c r="D164" s="71" t="s">
        <v>419</v>
      </c>
      <c r="E164" s="70">
        <f t="shared" si="20"/>
        <v>32</v>
      </c>
      <c r="F164" s="70">
        <f t="shared" si="21"/>
        <v>37</v>
      </c>
      <c r="G164" s="70" t="s">
        <v>39</v>
      </c>
      <c r="H164" s="70" t="s">
        <v>30</v>
      </c>
      <c r="I164" s="70" t="s">
        <v>31</v>
      </c>
      <c r="J164" s="72">
        <v>0</v>
      </c>
      <c r="K164" s="70" t="s">
        <v>443</v>
      </c>
      <c r="L164" s="70" t="s">
        <v>41</v>
      </c>
      <c r="M164" s="70" t="s">
        <v>42</v>
      </c>
      <c r="N164" s="70" t="s">
        <v>26</v>
      </c>
      <c r="O164" s="70" t="s">
        <v>444</v>
      </c>
      <c r="P164" s="72">
        <v>51</v>
      </c>
      <c r="Q164" s="70" t="s">
        <v>27</v>
      </c>
      <c r="R164" s="70" t="s">
        <v>133</v>
      </c>
      <c r="S164" s="70" t="s">
        <v>2163</v>
      </c>
      <c r="T164" s="70"/>
      <c r="U164" s="70">
        <v>1</v>
      </c>
      <c r="V164" s="72">
        <v>3151</v>
      </c>
      <c r="W164" s="73">
        <v>0</v>
      </c>
      <c r="X164" s="73">
        <v>0</v>
      </c>
      <c r="Y164" s="73">
        <v>2</v>
      </c>
      <c r="Z164" s="138" t="str">
        <f t="shared" si="22"/>
        <v>40 HC</v>
      </c>
      <c r="AA164" s="137">
        <v>41584</v>
      </c>
      <c r="AB164" s="74">
        <v>131.52000000000001</v>
      </c>
      <c r="AC164" s="75" t="s">
        <v>34</v>
      </c>
      <c r="AD164" s="75">
        <f t="shared" si="17"/>
        <v>92</v>
      </c>
      <c r="AE164" s="75">
        <f t="shared" si="18"/>
        <v>39</v>
      </c>
      <c r="AF164" s="76">
        <v>40</v>
      </c>
      <c r="AG164" s="76" t="str">
        <f t="shared" si="24"/>
        <v>40</v>
      </c>
    </row>
    <row r="165" spans="1:33" x14ac:dyDescent="0.45">
      <c r="A165" s="129" t="s">
        <v>190</v>
      </c>
      <c r="B165" s="129" t="s">
        <v>376</v>
      </c>
      <c r="C165" s="129" t="s">
        <v>424</v>
      </c>
      <c r="D165" s="5" t="s">
        <v>424</v>
      </c>
      <c r="E165" s="129">
        <f t="shared" si="20"/>
        <v>32</v>
      </c>
      <c r="F165" s="129">
        <f t="shared" si="21"/>
        <v>39</v>
      </c>
      <c r="G165" s="129" t="s">
        <v>39</v>
      </c>
      <c r="H165" s="129" t="s">
        <v>30</v>
      </c>
      <c r="I165" s="129" t="s">
        <v>31</v>
      </c>
      <c r="J165" s="3">
        <v>1</v>
      </c>
      <c r="K165" s="152" t="s">
        <v>445</v>
      </c>
      <c r="L165" s="129" t="s">
        <v>41</v>
      </c>
      <c r="M165" s="129" t="s">
        <v>42</v>
      </c>
      <c r="N165" s="129" t="s">
        <v>26</v>
      </c>
      <c r="O165" s="129" t="s">
        <v>446</v>
      </c>
      <c r="P165" s="3">
        <v>54</v>
      </c>
      <c r="Q165" s="129" t="s">
        <v>27</v>
      </c>
      <c r="R165" s="129" t="s">
        <v>179</v>
      </c>
      <c r="S165" s="129" t="s">
        <v>2164</v>
      </c>
      <c r="T165" s="129"/>
      <c r="U165" s="129">
        <v>1</v>
      </c>
      <c r="V165" s="3">
        <v>404</v>
      </c>
      <c r="W165" s="154">
        <v>1</v>
      </c>
      <c r="X165" s="154">
        <v>0</v>
      </c>
      <c r="Y165" s="154">
        <v>0</v>
      </c>
      <c r="Z165" s="138">
        <f t="shared" si="22"/>
        <v>20</v>
      </c>
      <c r="AA165" s="135">
        <v>7672</v>
      </c>
      <c r="AB165" s="6">
        <v>8.6999999999999993</v>
      </c>
      <c r="AC165" s="34" t="s">
        <v>34</v>
      </c>
      <c r="AD165" s="34">
        <f t="shared" si="17"/>
        <v>6</v>
      </c>
      <c r="AE165" s="34">
        <f t="shared" si="18"/>
        <v>3</v>
      </c>
      <c r="AF165" s="49" t="str">
        <f t="shared" si="24"/>
        <v>LCL</v>
      </c>
      <c r="AG165" s="49" t="str">
        <f t="shared" si="24"/>
        <v>LCL</v>
      </c>
    </row>
    <row r="166" spans="1:33" x14ac:dyDescent="0.45">
      <c r="A166" s="129" t="s">
        <v>190</v>
      </c>
      <c r="B166" s="129" t="s">
        <v>376</v>
      </c>
      <c r="C166" s="129" t="s">
        <v>424</v>
      </c>
      <c r="D166" s="5" t="s">
        <v>424</v>
      </c>
      <c r="E166" s="129">
        <f t="shared" si="20"/>
        <v>32</v>
      </c>
      <c r="F166" s="129">
        <f t="shared" si="21"/>
        <v>39</v>
      </c>
      <c r="G166" s="129" t="s">
        <v>39</v>
      </c>
      <c r="H166" s="129" t="s">
        <v>30</v>
      </c>
      <c r="I166" s="129" t="s">
        <v>31</v>
      </c>
      <c r="J166" s="3">
        <v>1</v>
      </c>
      <c r="K166" s="153"/>
      <c r="L166" s="129" t="s">
        <v>41</v>
      </c>
      <c r="M166" s="129" t="s">
        <v>42</v>
      </c>
      <c r="N166" s="129" t="s">
        <v>26</v>
      </c>
      <c r="O166" s="129" t="s">
        <v>447</v>
      </c>
      <c r="P166" s="3">
        <v>52</v>
      </c>
      <c r="Q166" s="129" t="s">
        <v>27</v>
      </c>
      <c r="R166" s="129" t="s">
        <v>181</v>
      </c>
      <c r="S166" s="129" t="s">
        <v>2164</v>
      </c>
      <c r="T166" s="129"/>
      <c r="U166" s="129">
        <v>1</v>
      </c>
      <c r="V166" s="3">
        <v>35</v>
      </c>
      <c r="W166" s="156"/>
      <c r="X166" s="156"/>
      <c r="Y166" s="156"/>
      <c r="Z166" s="138" t="str">
        <f t="shared" si="22"/>
        <v>40 HC</v>
      </c>
      <c r="AA166" s="135">
        <v>8728</v>
      </c>
      <c r="AB166" s="6">
        <v>2.11</v>
      </c>
      <c r="AC166" s="34" t="s">
        <v>34</v>
      </c>
      <c r="AD166" s="34">
        <f t="shared" si="17"/>
        <v>1</v>
      </c>
      <c r="AE166" s="34">
        <f t="shared" si="18"/>
        <v>1</v>
      </c>
      <c r="AF166" s="49" t="str">
        <f t="shared" si="24"/>
        <v>LCL</v>
      </c>
      <c r="AG166" s="49" t="str">
        <f t="shared" si="24"/>
        <v>LCL</v>
      </c>
    </row>
    <row r="167" spans="1:33" x14ac:dyDescent="0.45">
      <c r="A167" s="129" t="s">
        <v>190</v>
      </c>
      <c r="B167" s="129" t="s">
        <v>376</v>
      </c>
      <c r="C167" s="129" t="s">
        <v>424</v>
      </c>
      <c r="D167" s="5" t="s">
        <v>424</v>
      </c>
      <c r="E167" s="129">
        <f t="shared" si="20"/>
        <v>32</v>
      </c>
      <c r="F167" s="129">
        <f t="shared" si="21"/>
        <v>39</v>
      </c>
      <c r="G167" s="129" t="s">
        <v>39</v>
      </c>
      <c r="H167" s="129" t="s">
        <v>30</v>
      </c>
      <c r="I167" s="129" t="s">
        <v>31</v>
      </c>
      <c r="J167" s="3">
        <v>1</v>
      </c>
      <c r="K167" s="153"/>
      <c r="L167" s="129" t="s">
        <v>41</v>
      </c>
      <c r="M167" s="129" t="s">
        <v>42</v>
      </c>
      <c r="N167" s="129" t="s">
        <v>26</v>
      </c>
      <c r="O167" s="129" t="s">
        <v>448</v>
      </c>
      <c r="P167" s="3">
        <v>51</v>
      </c>
      <c r="Q167" s="129" t="s">
        <v>27</v>
      </c>
      <c r="R167" s="129" t="s">
        <v>400</v>
      </c>
      <c r="S167" s="129" t="s">
        <v>2164</v>
      </c>
      <c r="T167" s="129"/>
      <c r="U167" s="129">
        <v>1</v>
      </c>
      <c r="V167" s="3">
        <v>1015</v>
      </c>
      <c r="W167" s="155"/>
      <c r="X167" s="155"/>
      <c r="Y167" s="155"/>
      <c r="Z167" s="138" t="str">
        <f t="shared" si="22"/>
        <v>40 HC</v>
      </c>
      <c r="AA167" s="135">
        <v>7721</v>
      </c>
      <c r="AB167" s="6">
        <v>14.83</v>
      </c>
      <c r="AC167" s="34" t="s">
        <v>34</v>
      </c>
      <c r="AD167" s="34">
        <f t="shared" si="17"/>
        <v>10</v>
      </c>
      <c r="AE167" s="34">
        <f t="shared" si="18"/>
        <v>4</v>
      </c>
      <c r="AF167" s="49" t="str">
        <f t="shared" si="24"/>
        <v>LCL</v>
      </c>
      <c r="AG167" s="49" t="str">
        <f t="shared" si="24"/>
        <v>LCL</v>
      </c>
    </row>
    <row r="168" spans="1:33" x14ac:dyDescent="0.45">
      <c r="A168" s="129" t="s">
        <v>190</v>
      </c>
      <c r="B168" s="129" t="s">
        <v>407</v>
      </c>
      <c r="C168" s="129" t="s">
        <v>408</v>
      </c>
      <c r="D168" s="5" t="s">
        <v>408</v>
      </c>
      <c r="E168" s="129">
        <f t="shared" si="20"/>
        <v>35</v>
      </c>
      <c r="F168" s="129">
        <f t="shared" si="21"/>
        <v>38</v>
      </c>
      <c r="G168" s="129" t="s">
        <v>29</v>
      </c>
      <c r="H168" s="129" t="s">
        <v>30</v>
      </c>
      <c r="I168" s="129" t="s">
        <v>31</v>
      </c>
      <c r="J168" s="3">
        <v>0</v>
      </c>
      <c r="K168" s="129" t="s">
        <v>449</v>
      </c>
      <c r="L168" s="129" t="s">
        <v>24</v>
      </c>
      <c r="M168" s="129" t="s">
        <v>87</v>
      </c>
      <c r="N168" s="129" t="s">
        <v>26</v>
      </c>
      <c r="O168" s="129" t="s">
        <v>450</v>
      </c>
      <c r="P168" s="3">
        <v>51</v>
      </c>
      <c r="Q168" s="129" t="s">
        <v>27</v>
      </c>
      <c r="R168" s="129" t="s">
        <v>451</v>
      </c>
      <c r="S168" s="129" t="s">
        <v>2163</v>
      </c>
      <c r="T168" s="129"/>
      <c r="U168" s="129">
        <v>1</v>
      </c>
      <c r="V168" s="3">
        <v>1440</v>
      </c>
      <c r="W168" s="30">
        <v>0</v>
      </c>
      <c r="X168" s="30">
        <v>0</v>
      </c>
      <c r="Y168" s="30">
        <v>1</v>
      </c>
      <c r="Z168" s="138" t="str">
        <f t="shared" si="22"/>
        <v>40 HC</v>
      </c>
      <c r="AA168" s="135">
        <v>13920</v>
      </c>
      <c r="AB168" s="6">
        <v>65.430000000000007</v>
      </c>
      <c r="AC168" s="34" t="s">
        <v>34</v>
      </c>
      <c r="AD168" s="34">
        <f t="shared" si="17"/>
        <v>46</v>
      </c>
      <c r="AE168" s="34">
        <f t="shared" si="18"/>
        <v>20</v>
      </c>
      <c r="AF168" s="49" t="str">
        <f t="shared" si="24"/>
        <v>40</v>
      </c>
      <c r="AG168" s="49" t="str">
        <f t="shared" si="24"/>
        <v>20</v>
      </c>
    </row>
    <row r="169" spans="1:33" x14ac:dyDescent="0.45">
      <c r="A169" s="129" t="s">
        <v>190</v>
      </c>
      <c r="B169" s="129" t="s">
        <v>424</v>
      </c>
      <c r="C169" s="129" t="s">
        <v>452</v>
      </c>
      <c r="D169" s="5" t="s">
        <v>452</v>
      </c>
      <c r="E169" s="129">
        <f t="shared" si="20"/>
        <v>39</v>
      </c>
      <c r="F169" s="129">
        <f t="shared" si="21"/>
        <v>42</v>
      </c>
      <c r="G169" s="129" t="s">
        <v>29</v>
      </c>
      <c r="H169" s="129" t="s">
        <v>30</v>
      </c>
      <c r="I169" s="129" t="s">
        <v>31</v>
      </c>
      <c r="J169" s="3">
        <v>0</v>
      </c>
      <c r="K169" s="129" t="s">
        <v>453</v>
      </c>
      <c r="L169" s="129" t="s">
        <v>41</v>
      </c>
      <c r="M169" s="129" t="s">
        <v>42</v>
      </c>
      <c r="N169" s="129" t="s">
        <v>26</v>
      </c>
      <c r="O169" s="129" t="s">
        <v>454</v>
      </c>
      <c r="P169" s="3">
        <v>54</v>
      </c>
      <c r="Q169" s="129" t="s">
        <v>27</v>
      </c>
      <c r="R169" s="129" t="s">
        <v>455</v>
      </c>
      <c r="S169" s="129" t="s">
        <v>2163</v>
      </c>
      <c r="T169" s="129"/>
      <c r="U169" s="129">
        <v>1</v>
      </c>
      <c r="V169" s="3">
        <v>473</v>
      </c>
      <c r="W169" s="30">
        <v>1</v>
      </c>
      <c r="X169" s="30">
        <v>0</v>
      </c>
      <c r="Y169" s="30">
        <v>0</v>
      </c>
      <c r="Z169" s="138">
        <f t="shared" si="22"/>
        <v>20</v>
      </c>
      <c r="AA169" s="135">
        <v>6147</v>
      </c>
      <c r="AB169" s="6">
        <v>18.21</v>
      </c>
      <c r="AC169" s="34" t="s">
        <v>34</v>
      </c>
      <c r="AD169" s="34">
        <f t="shared" si="17"/>
        <v>13</v>
      </c>
      <c r="AE169" s="34">
        <f t="shared" si="18"/>
        <v>5</v>
      </c>
      <c r="AF169" s="49" t="str">
        <f t="shared" si="24"/>
        <v>LCL</v>
      </c>
      <c r="AG169" s="49" t="str">
        <f t="shared" si="24"/>
        <v>LCL</v>
      </c>
    </row>
    <row r="170" spans="1:33" x14ac:dyDescent="0.45">
      <c r="A170" s="129" t="s">
        <v>190</v>
      </c>
      <c r="B170" s="129" t="s">
        <v>424</v>
      </c>
      <c r="C170" s="129" t="s">
        <v>456</v>
      </c>
      <c r="D170" s="5" t="s">
        <v>456</v>
      </c>
      <c r="E170" s="129">
        <f t="shared" si="20"/>
        <v>39</v>
      </c>
      <c r="F170" s="129">
        <f t="shared" si="21"/>
        <v>43</v>
      </c>
      <c r="G170" s="129" t="s">
        <v>29</v>
      </c>
      <c r="H170" s="129" t="s">
        <v>30</v>
      </c>
      <c r="I170" s="129" t="s">
        <v>31</v>
      </c>
      <c r="J170" s="3">
        <v>0</v>
      </c>
      <c r="K170" s="129" t="s">
        <v>457</v>
      </c>
      <c r="L170" s="129" t="s">
        <v>41</v>
      </c>
      <c r="M170" s="129" t="s">
        <v>42</v>
      </c>
      <c r="N170" s="129" t="s">
        <v>26</v>
      </c>
      <c r="O170" s="129" t="s">
        <v>458</v>
      </c>
      <c r="P170" s="3">
        <v>52</v>
      </c>
      <c r="Q170" s="129" t="s">
        <v>27</v>
      </c>
      <c r="R170" s="129" t="s">
        <v>82</v>
      </c>
      <c r="S170" s="129" t="s">
        <v>2163</v>
      </c>
      <c r="T170" s="129"/>
      <c r="U170" s="129">
        <v>1</v>
      </c>
      <c r="V170" s="3">
        <v>1089</v>
      </c>
      <c r="W170" s="30">
        <v>0</v>
      </c>
      <c r="X170" s="30">
        <v>1</v>
      </c>
      <c r="Y170" s="30">
        <v>0</v>
      </c>
      <c r="Z170" s="138">
        <f t="shared" si="22"/>
        <v>40</v>
      </c>
      <c r="AA170" s="135">
        <v>12540</v>
      </c>
      <c r="AB170" s="6">
        <v>49.96</v>
      </c>
      <c r="AC170" s="34" t="s">
        <v>34</v>
      </c>
      <c r="AD170" s="34">
        <f t="shared" si="17"/>
        <v>35</v>
      </c>
      <c r="AE170" s="34">
        <f t="shared" si="18"/>
        <v>15</v>
      </c>
      <c r="AF170" s="49" t="str">
        <f t="shared" si="24"/>
        <v>40</v>
      </c>
      <c r="AG170" s="49" t="str">
        <f t="shared" si="24"/>
        <v>20</v>
      </c>
    </row>
    <row r="171" spans="1:33" x14ac:dyDescent="0.45">
      <c r="A171" s="129" t="s">
        <v>190</v>
      </c>
      <c r="B171" s="129" t="s">
        <v>424</v>
      </c>
      <c r="C171" s="129" t="s">
        <v>456</v>
      </c>
      <c r="D171" s="5" t="s">
        <v>456</v>
      </c>
      <c r="E171" s="129">
        <f t="shared" si="20"/>
        <v>39</v>
      </c>
      <c r="F171" s="129">
        <f t="shared" si="21"/>
        <v>43</v>
      </c>
      <c r="G171" s="129" t="s">
        <v>29</v>
      </c>
      <c r="H171" s="129" t="s">
        <v>30</v>
      </c>
      <c r="I171" s="129" t="s">
        <v>31</v>
      </c>
      <c r="J171" s="3">
        <v>0</v>
      </c>
      <c r="K171" s="129" t="s">
        <v>459</v>
      </c>
      <c r="L171" s="129" t="s">
        <v>41</v>
      </c>
      <c r="M171" s="129" t="s">
        <v>42</v>
      </c>
      <c r="N171" s="129" t="s">
        <v>26</v>
      </c>
      <c r="O171" s="129" t="s">
        <v>460</v>
      </c>
      <c r="P171" s="3">
        <v>52</v>
      </c>
      <c r="Q171" s="129" t="s">
        <v>27</v>
      </c>
      <c r="R171" s="129" t="s">
        <v>82</v>
      </c>
      <c r="S171" s="129" t="s">
        <v>2163</v>
      </c>
      <c r="T171" s="129"/>
      <c r="U171" s="129">
        <v>1</v>
      </c>
      <c r="V171" s="3">
        <v>2268</v>
      </c>
      <c r="W171" s="30">
        <v>0</v>
      </c>
      <c r="X171" s="30">
        <v>1</v>
      </c>
      <c r="Y171" s="30">
        <v>0</v>
      </c>
      <c r="Z171" s="138">
        <f t="shared" si="22"/>
        <v>40</v>
      </c>
      <c r="AA171" s="135">
        <v>36508</v>
      </c>
      <c r="AB171" s="6">
        <v>55.76</v>
      </c>
      <c r="AC171" s="34" t="s">
        <v>34</v>
      </c>
      <c r="AD171" s="34">
        <f t="shared" si="17"/>
        <v>39</v>
      </c>
      <c r="AE171" s="34">
        <f t="shared" si="18"/>
        <v>17</v>
      </c>
      <c r="AF171" s="49" t="str">
        <f t="shared" si="24"/>
        <v>40</v>
      </c>
      <c r="AG171" s="49" t="str">
        <f t="shared" si="24"/>
        <v>20</v>
      </c>
    </row>
    <row r="172" spans="1:33" x14ac:dyDescent="0.45">
      <c r="A172" s="129" t="s">
        <v>190</v>
      </c>
      <c r="B172" s="129" t="s">
        <v>424</v>
      </c>
      <c r="C172" s="129" t="s">
        <v>456</v>
      </c>
      <c r="D172" s="5" t="s">
        <v>456</v>
      </c>
      <c r="E172" s="129">
        <f t="shared" si="20"/>
        <v>39</v>
      </c>
      <c r="F172" s="129">
        <f t="shared" si="21"/>
        <v>43</v>
      </c>
      <c r="G172" s="129" t="s">
        <v>29</v>
      </c>
      <c r="H172" s="129" t="s">
        <v>30</v>
      </c>
      <c r="I172" s="129" t="s">
        <v>31</v>
      </c>
      <c r="J172" s="3">
        <v>0</v>
      </c>
      <c r="K172" s="129" t="s">
        <v>461</v>
      </c>
      <c r="L172" s="129" t="s">
        <v>41</v>
      </c>
      <c r="M172" s="129" t="s">
        <v>42</v>
      </c>
      <c r="N172" s="129" t="s">
        <v>26</v>
      </c>
      <c r="O172" s="129" t="s">
        <v>462</v>
      </c>
      <c r="P172" s="3">
        <v>54</v>
      </c>
      <c r="Q172" s="129" t="s">
        <v>27</v>
      </c>
      <c r="R172" s="129" t="s">
        <v>463</v>
      </c>
      <c r="S172" s="129" t="s">
        <v>2163</v>
      </c>
      <c r="T172" s="129"/>
      <c r="U172" s="129">
        <v>1</v>
      </c>
      <c r="V172" s="3">
        <v>360</v>
      </c>
      <c r="W172" s="30">
        <v>1</v>
      </c>
      <c r="X172" s="30">
        <v>0</v>
      </c>
      <c r="Y172" s="30">
        <v>0</v>
      </c>
      <c r="Z172" s="138">
        <f t="shared" si="22"/>
        <v>20</v>
      </c>
      <c r="AA172" s="135">
        <v>5216</v>
      </c>
      <c r="AB172" s="6">
        <v>14.54</v>
      </c>
      <c r="AC172" s="34" t="s">
        <v>34</v>
      </c>
      <c r="AD172" s="34">
        <f t="shared" si="17"/>
        <v>10</v>
      </c>
      <c r="AE172" s="34">
        <f t="shared" si="18"/>
        <v>4</v>
      </c>
      <c r="AF172" s="49" t="str">
        <f t="shared" si="24"/>
        <v>LCL</v>
      </c>
      <c r="AG172" s="49" t="str">
        <f t="shared" si="24"/>
        <v>LCL</v>
      </c>
    </row>
    <row r="173" spans="1:33" x14ac:dyDescent="0.45">
      <c r="A173" s="129" t="s">
        <v>190</v>
      </c>
      <c r="B173" s="129" t="s">
        <v>424</v>
      </c>
      <c r="C173" s="129" t="s">
        <v>464</v>
      </c>
      <c r="D173" s="5" t="s">
        <v>464</v>
      </c>
      <c r="E173" s="129">
        <f t="shared" si="20"/>
        <v>39</v>
      </c>
      <c r="F173" s="129">
        <f t="shared" si="21"/>
        <v>44</v>
      </c>
      <c r="G173" s="129" t="s">
        <v>29</v>
      </c>
      <c r="H173" s="129" t="s">
        <v>30</v>
      </c>
      <c r="I173" s="129" t="s">
        <v>31</v>
      </c>
      <c r="J173" s="3">
        <v>0</v>
      </c>
      <c r="K173" s="129" t="s">
        <v>465</v>
      </c>
      <c r="L173" s="129" t="s">
        <v>41</v>
      </c>
      <c r="M173" s="129" t="s">
        <v>42</v>
      </c>
      <c r="N173" s="129" t="s">
        <v>26</v>
      </c>
      <c r="O173" s="129" t="s">
        <v>466</v>
      </c>
      <c r="P173" s="3">
        <v>54</v>
      </c>
      <c r="Q173" s="129" t="s">
        <v>27</v>
      </c>
      <c r="R173" s="129" t="s">
        <v>33</v>
      </c>
      <c r="S173" s="129" t="s">
        <v>2163</v>
      </c>
      <c r="T173" s="129"/>
      <c r="U173" s="129">
        <v>1</v>
      </c>
      <c r="V173" s="3">
        <v>1158</v>
      </c>
      <c r="W173" s="30">
        <v>0</v>
      </c>
      <c r="X173" s="30">
        <v>1</v>
      </c>
      <c r="Y173" s="30">
        <v>0</v>
      </c>
      <c r="Z173" s="138">
        <f t="shared" si="22"/>
        <v>40</v>
      </c>
      <c r="AA173" s="135">
        <v>14087</v>
      </c>
      <c r="AB173" s="6">
        <v>36.479999999999997</v>
      </c>
      <c r="AC173" s="34" t="s">
        <v>34</v>
      </c>
      <c r="AD173" s="34">
        <f t="shared" si="17"/>
        <v>26</v>
      </c>
      <c r="AE173" s="34">
        <f t="shared" si="18"/>
        <v>11</v>
      </c>
      <c r="AF173" s="49" t="str">
        <f t="shared" si="24"/>
        <v>20</v>
      </c>
      <c r="AG173" s="49" t="str">
        <f t="shared" si="24"/>
        <v>LCL</v>
      </c>
    </row>
    <row r="174" spans="1:33" x14ac:dyDescent="0.45">
      <c r="A174" s="129" t="s">
        <v>190</v>
      </c>
      <c r="B174" s="129" t="s">
        <v>452</v>
      </c>
      <c r="C174" s="129" t="s">
        <v>432</v>
      </c>
      <c r="D174" s="5" t="s">
        <v>432</v>
      </c>
      <c r="E174" s="129">
        <f t="shared" si="20"/>
        <v>42</v>
      </c>
      <c r="F174" s="129">
        <f t="shared" si="21"/>
        <v>45</v>
      </c>
      <c r="G174" s="129" t="s">
        <v>29</v>
      </c>
      <c r="H174" s="129" t="s">
        <v>30</v>
      </c>
      <c r="I174" s="129" t="s">
        <v>31</v>
      </c>
      <c r="J174" s="3">
        <v>0</v>
      </c>
      <c r="K174" s="129" t="s">
        <v>467</v>
      </c>
      <c r="L174" s="129" t="s">
        <v>24</v>
      </c>
      <c r="M174" s="129" t="s">
        <v>42</v>
      </c>
      <c r="N174" s="129" t="s">
        <v>26</v>
      </c>
      <c r="O174" s="129" t="s">
        <v>468</v>
      </c>
      <c r="P174" s="3">
        <v>54</v>
      </c>
      <c r="Q174" s="129" t="s">
        <v>27</v>
      </c>
      <c r="R174" s="129" t="s">
        <v>214</v>
      </c>
      <c r="S174" s="129" t="s">
        <v>2163</v>
      </c>
      <c r="T174" s="129"/>
      <c r="U174" s="129">
        <v>1</v>
      </c>
      <c r="V174" s="3">
        <v>1558</v>
      </c>
      <c r="W174" s="30">
        <v>0</v>
      </c>
      <c r="X174" s="30">
        <v>1</v>
      </c>
      <c r="Y174" s="30">
        <v>0</v>
      </c>
      <c r="Z174" s="138">
        <f t="shared" si="22"/>
        <v>40</v>
      </c>
      <c r="AA174" s="135">
        <v>17959</v>
      </c>
      <c r="AB174" s="6">
        <v>33.92</v>
      </c>
      <c r="AC174" s="34" t="s">
        <v>34</v>
      </c>
      <c r="AD174" s="34">
        <f t="shared" si="17"/>
        <v>24</v>
      </c>
      <c r="AE174" s="34">
        <f t="shared" si="18"/>
        <v>10</v>
      </c>
      <c r="AF174" s="49" t="str">
        <f t="shared" si="24"/>
        <v>20</v>
      </c>
      <c r="AG174" s="49" t="str">
        <f t="shared" si="24"/>
        <v>LCL</v>
      </c>
    </row>
    <row r="175" spans="1:33" x14ac:dyDescent="0.45">
      <c r="A175" s="129" t="s">
        <v>141</v>
      </c>
      <c r="B175" s="129" t="s">
        <v>142</v>
      </c>
      <c r="C175" s="129" t="s">
        <v>211</v>
      </c>
      <c r="D175" s="5" t="s">
        <v>211</v>
      </c>
      <c r="E175" s="129">
        <f t="shared" si="20"/>
        <v>7</v>
      </c>
      <c r="F175" s="129">
        <f t="shared" si="21"/>
        <v>13</v>
      </c>
      <c r="G175" s="129" t="s">
        <v>381</v>
      </c>
      <c r="H175" s="129" t="s">
        <v>383</v>
      </c>
      <c r="I175" s="129" t="s">
        <v>380</v>
      </c>
      <c r="J175" s="3">
        <v>1</v>
      </c>
      <c r="K175" s="26" t="s">
        <v>380</v>
      </c>
      <c r="L175" s="26" t="s">
        <v>24</v>
      </c>
      <c r="M175" s="129" t="s">
        <v>390</v>
      </c>
      <c r="N175" s="129" t="s">
        <v>26</v>
      </c>
      <c r="O175" s="129" t="s">
        <v>469</v>
      </c>
      <c r="P175" s="3">
        <v>54</v>
      </c>
      <c r="Q175" s="129" t="s">
        <v>27</v>
      </c>
      <c r="R175" s="129" t="s">
        <v>2150</v>
      </c>
      <c r="S175" s="129" t="s">
        <v>380</v>
      </c>
      <c r="T175" s="129">
        <v>1</v>
      </c>
      <c r="U175" s="129"/>
      <c r="V175" s="3">
        <v>958</v>
      </c>
      <c r="W175" s="30">
        <v>0</v>
      </c>
      <c r="X175" s="30">
        <v>0</v>
      </c>
      <c r="Y175" s="30">
        <v>0</v>
      </c>
      <c r="Z175" s="138" t="str">
        <f t="shared" si="22"/>
        <v>40 HC</v>
      </c>
      <c r="AA175" s="135">
        <v>14535</v>
      </c>
      <c r="AB175" s="4"/>
      <c r="AC175" s="34" t="s">
        <v>64</v>
      </c>
      <c r="AD175" s="34">
        <f t="shared" si="17"/>
        <v>0</v>
      </c>
      <c r="AE175" s="34">
        <f t="shared" si="18"/>
        <v>0</v>
      </c>
      <c r="AF175" s="49" t="str">
        <f t="shared" si="24"/>
        <v>LCL</v>
      </c>
      <c r="AG175" s="49" t="str">
        <f t="shared" si="24"/>
        <v>LCL</v>
      </c>
    </row>
    <row r="176" spans="1:33" x14ac:dyDescent="0.45">
      <c r="A176" s="129" t="s">
        <v>163</v>
      </c>
      <c r="B176" s="129" t="s">
        <v>376</v>
      </c>
      <c r="C176" s="129" t="s">
        <v>438</v>
      </c>
      <c r="D176" s="5" t="s">
        <v>438</v>
      </c>
      <c r="E176" s="129">
        <f t="shared" si="20"/>
        <v>30</v>
      </c>
      <c r="F176" s="129">
        <f t="shared" si="21"/>
        <v>34</v>
      </c>
      <c r="G176" s="129" t="s">
        <v>72</v>
      </c>
      <c r="H176" s="129" t="s">
        <v>30</v>
      </c>
      <c r="I176" s="129" t="s">
        <v>31</v>
      </c>
      <c r="J176" s="3">
        <v>0</v>
      </c>
      <c r="K176" s="129" t="s">
        <v>470</v>
      </c>
      <c r="L176" s="129" t="s">
        <v>41</v>
      </c>
      <c r="M176" s="129" t="s">
        <v>42</v>
      </c>
      <c r="N176" s="129" t="s">
        <v>26</v>
      </c>
      <c r="O176" s="129" t="s">
        <v>471</v>
      </c>
      <c r="P176" s="3">
        <v>51</v>
      </c>
      <c r="Q176" s="129" t="s">
        <v>27</v>
      </c>
      <c r="R176" s="129" t="s">
        <v>139</v>
      </c>
      <c r="S176" s="129" t="s">
        <v>2163</v>
      </c>
      <c r="T176" s="129"/>
      <c r="U176" s="129">
        <v>1</v>
      </c>
      <c r="V176" s="3">
        <v>786</v>
      </c>
      <c r="W176" s="30">
        <v>0</v>
      </c>
      <c r="X176" s="30">
        <v>1</v>
      </c>
      <c r="Y176" s="30">
        <v>0</v>
      </c>
      <c r="Z176" s="138">
        <f t="shared" si="22"/>
        <v>40</v>
      </c>
      <c r="AA176" s="135">
        <v>9128</v>
      </c>
      <c r="AB176" s="6">
        <v>38.21</v>
      </c>
      <c r="AC176" s="34" t="s">
        <v>34</v>
      </c>
      <c r="AD176" s="34">
        <f t="shared" si="17"/>
        <v>27</v>
      </c>
      <c r="AE176" s="34">
        <f t="shared" si="18"/>
        <v>11</v>
      </c>
      <c r="AF176" s="49" t="str">
        <f t="shared" si="24"/>
        <v>20</v>
      </c>
      <c r="AG176" s="49" t="str">
        <f t="shared" si="24"/>
        <v>LCL</v>
      </c>
    </row>
    <row r="177" spans="1:33" x14ac:dyDescent="0.45">
      <c r="A177" s="129" t="s">
        <v>472</v>
      </c>
      <c r="B177" s="129" t="s">
        <v>473</v>
      </c>
      <c r="C177" s="129" t="s">
        <v>474</v>
      </c>
      <c r="D177" s="5" t="s">
        <v>474</v>
      </c>
      <c r="E177" s="129">
        <f t="shared" si="20"/>
        <v>43</v>
      </c>
      <c r="F177" s="129">
        <f t="shared" si="21"/>
        <v>48</v>
      </c>
      <c r="G177" s="129" t="s">
        <v>475</v>
      </c>
      <c r="H177" s="129" t="s">
        <v>30</v>
      </c>
      <c r="I177" s="129" t="s">
        <v>31</v>
      </c>
      <c r="J177" s="3">
        <v>0</v>
      </c>
      <c r="K177" s="129" t="s">
        <v>476</v>
      </c>
      <c r="L177" s="129" t="s">
        <v>41</v>
      </c>
      <c r="M177" s="129" t="s">
        <v>42</v>
      </c>
      <c r="N177" s="129" t="s">
        <v>26</v>
      </c>
      <c r="O177" s="129" t="s">
        <v>477</v>
      </c>
      <c r="P177" s="3">
        <v>54</v>
      </c>
      <c r="Q177" s="129" t="s">
        <v>27</v>
      </c>
      <c r="R177" s="129" t="s">
        <v>271</v>
      </c>
      <c r="S177" s="129" t="s">
        <v>2163</v>
      </c>
      <c r="T177" s="129"/>
      <c r="U177" s="129">
        <v>1</v>
      </c>
      <c r="V177" s="3">
        <v>1179</v>
      </c>
      <c r="W177" s="30">
        <v>0</v>
      </c>
      <c r="X177" s="30">
        <v>0</v>
      </c>
      <c r="Y177" s="30">
        <v>1</v>
      </c>
      <c r="Z177" s="138" t="str">
        <f t="shared" si="22"/>
        <v>40 HC</v>
      </c>
      <c r="AA177" s="135">
        <v>15261</v>
      </c>
      <c r="AB177" s="6">
        <v>63.22</v>
      </c>
      <c r="AC177" s="34" t="s">
        <v>34</v>
      </c>
      <c r="AD177" s="34">
        <f t="shared" si="17"/>
        <v>44</v>
      </c>
      <c r="AE177" s="34">
        <f t="shared" si="18"/>
        <v>19</v>
      </c>
      <c r="AF177" s="49" t="str">
        <f t="shared" si="24"/>
        <v>40</v>
      </c>
      <c r="AG177" s="49" t="str">
        <f t="shared" si="24"/>
        <v>20</v>
      </c>
    </row>
    <row r="178" spans="1:33" x14ac:dyDescent="0.45">
      <c r="A178" s="129" t="s">
        <v>478</v>
      </c>
      <c r="B178" s="129" t="s">
        <v>452</v>
      </c>
      <c r="C178" s="129" t="s">
        <v>432</v>
      </c>
      <c r="D178" s="5" t="s">
        <v>432</v>
      </c>
      <c r="E178" s="129">
        <f t="shared" si="20"/>
        <v>38</v>
      </c>
      <c r="F178" s="129">
        <f t="shared" si="21"/>
        <v>41</v>
      </c>
      <c r="G178" s="129" t="s">
        <v>48</v>
      </c>
      <c r="H178" s="129" t="s">
        <v>30</v>
      </c>
      <c r="I178" s="129" t="s">
        <v>31</v>
      </c>
      <c r="J178" s="3">
        <v>1</v>
      </c>
      <c r="K178" s="152" t="s">
        <v>479</v>
      </c>
      <c r="L178" s="129" t="s">
        <v>24</v>
      </c>
      <c r="M178" s="129" t="s">
        <v>42</v>
      </c>
      <c r="N178" s="129" t="s">
        <v>26</v>
      </c>
      <c r="O178" s="129" t="s">
        <v>480</v>
      </c>
      <c r="P178" s="3">
        <v>52</v>
      </c>
      <c r="Q178" s="129" t="s">
        <v>27</v>
      </c>
      <c r="R178" s="129" t="s">
        <v>273</v>
      </c>
      <c r="S178" s="129" t="s">
        <v>2164</v>
      </c>
      <c r="T178" s="129"/>
      <c r="U178" s="129">
        <v>1</v>
      </c>
      <c r="V178" s="3">
        <v>3908</v>
      </c>
      <c r="W178" s="154">
        <v>0</v>
      </c>
      <c r="X178" s="154">
        <v>0</v>
      </c>
      <c r="Y178" s="154">
        <v>1</v>
      </c>
      <c r="Z178" s="138" t="str">
        <f t="shared" si="22"/>
        <v>40 HC</v>
      </c>
      <c r="AA178" s="135">
        <v>72116</v>
      </c>
      <c r="AB178" s="6">
        <v>56.25</v>
      </c>
      <c r="AC178" s="34" t="s">
        <v>34</v>
      </c>
      <c r="AD178" s="34">
        <f t="shared" si="17"/>
        <v>39</v>
      </c>
      <c r="AE178" s="34">
        <f t="shared" si="18"/>
        <v>17</v>
      </c>
      <c r="AF178" s="49" t="str">
        <f t="shared" si="24"/>
        <v>40</v>
      </c>
      <c r="AG178" s="49" t="str">
        <f t="shared" si="24"/>
        <v>20</v>
      </c>
    </row>
    <row r="179" spans="1:33" x14ac:dyDescent="0.45">
      <c r="A179" s="129" t="s">
        <v>478</v>
      </c>
      <c r="B179" s="129" t="s">
        <v>452</v>
      </c>
      <c r="C179" s="129" t="s">
        <v>432</v>
      </c>
      <c r="D179" s="5" t="s">
        <v>432</v>
      </c>
      <c r="E179" s="129">
        <f t="shared" si="20"/>
        <v>38</v>
      </c>
      <c r="F179" s="129">
        <f t="shared" si="21"/>
        <v>41</v>
      </c>
      <c r="G179" s="129" t="s">
        <v>48</v>
      </c>
      <c r="H179" s="129" t="s">
        <v>30</v>
      </c>
      <c r="I179" s="129" t="s">
        <v>31</v>
      </c>
      <c r="J179" s="3">
        <v>1</v>
      </c>
      <c r="K179" s="153"/>
      <c r="L179" s="129" t="s">
        <v>24</v>
      </c>
      <c r="M179" s="129" t="s">
        <v>42</v>
      </c>
      <c r="N179" s="129" t="s">
        <v>26</v>
      </c>
      <c r="O179" s="129" t="s">
        <v>481</v>
      </c>
      <c r="P179" s="3">
        <v>52</v>
      </c>
      <c r="Q179" s="129" t="s">
        <v>27</v>
      </c>
      <c r="R179" s="129" t="s">
        <v>277</v>
      </c>
      <c r="S179" s="129" t="s">
        <v>2164</v>
      </c>
      <c r="T179" s="129"/>
      <c r="U179" s="129">
        <v>1</v>
      </c>
      <c r="V179" s="3">
        <v>971</v>
      </c>
      <c r="W179" s="155"/>
      <c r="X179" s="155"/>
      <c r="Y179" s="155"/>
      <c r="Z179" s="138" t="str">
        <f t="shared" si="22"/>
        <v>40 HC</v>
      </c>
      <c r="AA179" s="135">
        <v>12819</v>
      </c>
      <c r="AB179" s="6">
        <v>12.9</v>
      </c>
      <c r="AC179" s="34" t="s">
        <v>34</v>
      </c>
      <c r="AD179" s="34">
        <f t="shared" si="17"/>
        <v>9</v>
      </c>
      <c r="AE179" s="34">
        <f t="shared" si="18"/>
        <v>4</v>
      </c>
      <c r="AF179" s="49" t="str">
        <f t="shared" si="24"/>
        <v>LCL</v>
      </c>
      <c r="AG179" s="49" t="str">
        <f t="shared" si="24"/>
        <v>LCL</v>
      </c>
    </row>
    <row r="180" spans="1:33" x14ac:dyDescent="0.45">
      <c r="A180" s="129" t="s">
        <v>478</v>
      </c>
      <c r="B180" s="129" t="s">
        <v>452</v>
      </c>
      <c r="C180" s="129" t="s">
        <v>473</v>
      </c>
      <c r="D180" s="5" t="s">
        <v>473</v>
      </c>
      <c r="E180" s="129">
        <f t="shared" si="20"/>
        <v>38</v>
      </c>
      <c r="F180" s="129">
        <f t="shared" si="21"/>
        <v>42</v>
      </c>
      <c r="G180" s="129" t="s">
        <v>48</v>
      </c>
      <c r="H180" s="129" t="s">
        <v>30</v>
      </c>
      <c r="I180" s="129" t="s">
        <v>31</v>
      </c>
      <c r="J180" s="3">
        <v>0</v>
      </c>
      <c r="K180" s="129" t="s">
        <v>482</v>
      </c>
      <c r="L180" s="129" t="s">
        <v>41</v>
      </c>
      <c r="M180" s="129" t="s">
        <v>42</v>
      </c>
      <c r="N180" s="129" t="s">
        <v>26</v>
      </c>
      <c r="O180" s="129" t="s">
        <v>483</v>
      </c>
      <c r="P180" s="3">
        <v>54</v>
      </c>
      <c r="Q180" s="129" t="s">
        <v>27</v>
      </c>
      <c r="R180" s="129" t="s">
        <v>260</v>
      </c>
      <c r="S180" s="129" t="s">
        <v>2163</v>
      </c>
      <c r="T180" s="129"/>
      <c r="U180" s="129">
        <v>1</v>
      </c>
      <c r="V180" s="3">
        <v>1314</v>
      </c>
      <c r="W180" s="30">
        <v>0</v>
      </c>
      <c r="X180" s="30">
        <v>1</v>
      </c>
      <c r="Y180" s="30">
        <v>0</v>
      </c>
      <c r="Z180" s="138">
        <f t="shared" si="22"/>
        <v>40</v>
      </c>
      <c r="AA180" s="135">
        <v>18508</v>
      </c>
      <c r="AB180" s="6">
        <v>31.53</v>
      </c>
      <c r="AC180" s="34" t="s">
        <v>34</v>
      </c>
      <c r="AD180" s="34">
        <f t="shared" si="17"/>
        <v>22</v>
      </c>
      <c r="AE180" s="34">
        <f t="shared" si="18"/>
        <v>9</v>
      </c>
      <c r="AF180" s="49" t="str">
        <f t="shared" si="24"/>
        <v>20</v>
      </c>
      <c r="AG180" s="49" t="str">
        <f t="shared" si="24"/>
        <v>LCL</v>
      </c>
    </row>
    <row r="181" spans="1:33" s="77" customFormat="1" x14ac:dyDescent="0.45">
      <c r="A181" s="70" t="s">
        <v>478</v>
      </c>
      <c r="B181" s="70" t="s">
        <v>452</v>
      </c>
      <c r="C181" s="70" t="s">
        <v>473</v>
      </c>
      <c r="D181" s="71" t="s">
        <v>473</v>
      </c>
      <c r="E181" s="70">
        <f t="shared" si="20"/>
        <v>38</v>
      </c>
      <c r="F181" s="70">
        <f t="shared" si="21"/>
        <v>42</v>
      </c>
      <c r="G181" s="70" t="s">
        <v>48</v>
      </c>
      <c r="H181" s="70" t="s">
        <v>30</v>
      </c>
      <c r="I181" s="70" t="s">
        <v>31</v>
      </c>
      <c r="J181" s="72">
        <v>0</v>
      </c>
      <c r="K181" s="70" t="s">
        <v>484</v>
      </c>
      <c r="L181" s="70" t="s">
        <v>24</v>
      </c>
      <c r="M181" s="70" t="s">
        <v>42</v>
      </c>
      <c r="N181" s="70" t="s">
        <v>26</v>
      </c>
      <c r="O181" s="70" t="s">
        <v>485</v>
      </c>
      <c r="P181" s="72">
        <v>54</v>
      </c>
      <c r="Q181" s="70" t="s">
        <v>27</v>
      </c>
      <c r="R181" s="70" t="s">
        <v>101</v>
      </c>
      <c r="S181" s="70" t="s">
        <v>2163</v>
      </c>
      <c r="T181" s="70"/>
      <c r="U181" s="70">
        <v>1</v>
      </c>
      <c r="V181" s="72">
        <v>1841</v>
      </c>
      <c r="W181" s="73">
        <v>1</v>
      </c>
      <c r="X181" s="73">
        <v>1</v>
      </c>
      <c r="Y181" s="73">
        <v>0</v>
      </c>
      <c r="Z181" s="138">
        <f t="shared" si="22"/>
        <v>20</v>
      </c>
      <c r="AA181" s="137">
        <v>19839</v>
      </c>
      <c r="AB181" s="74">
        <v>71.989999999999995</v>
      </c>
      <c r="AC181" s="75" t="s">
        <v>34</v>
      </c>
      <c r="AD181" s="75">
        <f t="shared" si="17"/>
        <v>50</v>
      </c>
      <c r="AE181" s="75">
        <f t="shared" si="18"/>
        <v>22</v>
      </c>
      <c r="AF181" s="76" t="str">
        <f t="shared" si="24"/>
        <v>40</v>
      </c>
      <c r="AG181" s="76" t="str">
        <f t="shared" si="24"/>
        <v>20</v>
      </c>
    </row>
    <row r="182" spans="1:33" x14ac:dyDescent="0.45">
      <c r="A182" s="129" t="s">
        <v>478</v>
      </c>
      <c r="B182" s="129" t="s">
        <v>452</v>
      </c>
      <c r="C182" s="129" t="s">
        <v>473</v>
      </c>
      <c r="D182" s="5" t="s">
        <v>473</v>
      </c>
      <c r="E182" s="129">
        <f t="shared" si="20"/>
        <v>38</v>
      </c>
      <c r="F182" s="129">
        <f t="shared" si="21"/>
        <v>42</v>
      </c>
      <c r="G182" s="129" t="s">
        <v>48</v>
      </c>
      <c r="H182" s="129" t="s">
        <v>30</v>
      </c>
      <c r="I182" s="129" t="s">
        <v>31</v>
      </c>
      <c r="J182" s="3">
        <v>0</v>
      </c>
      <c r="K182" s="129" t="s">
        <v>486</v>
      </c>
      <c r="L182" s="129" t="s">
        <v>41</v>
      </c>
      <c r="M182" s="129" t="s">
        <v>42</v>
      </c>
      <c r="N182" s="129" t="s">
        <v>26</v>
      </c>
      <c r="O182" s="129" t="s">
        <v>487</v>
      </c>
      <c r="P182" s="3">
        <v>52</v>
      </c>
      <c r="Q182" s="129" t="s">
        <v>27</v>
      </c>
      <c r="R182" s="129" t="s">
        <v>266</v>
      </c>
      <c r="S182" s="129" t="s">
        <v>2163</v>
      </c>
      <c r="T182" s="129"/>
      <c r="U182" s="129">
        <v>1</v>
      </c>
      <c r="V182" s="3">
        <v>2149</v>
      </c>
      <c r="W182" s="30">
        <v>0</v>
      </c>
      <c r="X182" s="30">
        <v>1</v>
      </c>
      <c r="Y182" s="30">
        <v>0</v>
      </c>
      <c r="Z182" s="138">
        <f t="shared" si="22"/>
        <v>40</v>
      </c>
      <c r="AA182" s="135">
        <v>39687</v>
      </c>
      <c r="AB182" s="6">
        <v>49.75</v>
      </c>
      <c r="AC182" s="34" t="s">
        <v>34</v>
      </c>
      <c r="AD182" s="34">
        <f t="shared" si="17"/>
        <v>35</v>
      </c>
      <c r="AE182" s="34">
        <f t="shared" si="18"/>
        <v>15</v>
      </c>
      <c r="AF182" s="49" t="str">
        <f t="shared" si="24"/>
        <v>40</v>
      </c>
      <c r="AG182" s="49" t="str">
        <f t="shared" si="24"/>
        <v>20</v>
      </c>
    </row>
    <row r="183" spans="1:33" x14ac:dyDescent="0.45">
      <c r="A183" s="129" t="s">
        <v>488</v>
      </c>
      <c r="B183" s="129" t="s">
        <v>489</v>
      </c>
      <c r="C183" s="129" t="s">
        <v>490</v>
      </c>
      <c r="D183" s="5" t="s">
        <v>490</v>
      </c>
      <c r="E183" s="129">
        <f t="shared" si="20"/>
        <v>44</v>
      </c>
      <c r="F183" s="129">
        <f t="shared" si="21"/>
        <v>47</v>
      </c>
      <c r="G183" s="129" t="s">
        <v>61</v>
      </c>
      <c r="H183" s="129" t="s">
        <v>30</v>
      </c>
      <c r="I183" s="129" t="s">
        <v>31</v>
      </c>
      <c r="J183" s="3">
        <v>1</v>
      </c>
      <c r="K183" s="152" t="s">
        <v>491</v>
      </c>
      <c r="L183" s="129" t="s">
        <v>41</v>
      </c>
      <c r="M183" s="129" t="s">
        <v>42</v>
      </c>
      <c r="N183" s="129" t="s">
        <v>26</v>
      </c>
      <c r="O183" s="129" t="s">
        <v>492</v>
      </c>
      <c r="P183" s="3">
        <v>54</v>
      </c>
      <c r="Q183" s="129" t="s">
        <v>27</v>
      </c>
      <c r="R183" s="129" t="s">
        <v>2150</v>
      </c>
      <c r="S183" s="129" t="s">
        <v>2164</v>
      </c>
      <c r="T183" s="129"/>
      <c r="U183" s="129">
        <v>1</v>
      </c>
      <c r="V183" s="3">
        <v>602</v>
      </c>
      <c r="W183" s="154">
        <v>0</v>
      </c>
      <c r="X183" s="154">
        <v>0</v>
      </c>
      <c r="Y183" s="154">
        <v>1</v>
      </c>
      <c r="Z183" s="138" t="str">
        <f t="shared" si="22"/>
        <v>40 HC</v>
      </c>
      <c r="AA183" s="135">
        <v>11370</v>
      </c>
      <c r="AB183" s="6">
        <v>11.62</v>
      </c>
      <c r="AC183" s="34" t="s">
        <v>64</v>
      </c>
      <c r="AD183" s="34">
        <f t="shared" si="17"/>
        <v>8</v>
      </c>
      <c r="AE183" s="34">
        <f t="shared" si="18"/>
        <v>3</v>
      </c>
      <c r="AF183" s="49" t="str">
        <f t="shared" si="24"/>
        <v>LCL</v>
      </c>
      <c r="AG183" s="49" t="str">
        <f t="shared" si="24"/>
        <v>LCL</v>
      </c>
    </row>
    <row r="184" spans="1:33" x14ac:dyDescent="0.45">
      <c r="A184" s="129" t="s">
        <v>488</v>
      </c>
      <c r="B184" s="129" t="s">
        <v>489</v>
      </c>
      <c r="C184" s="129" t="s">
        <v>490</v>
      </c>
      <c r="D184" s="5" t="s">
        <v>490</v>
      </c>
      <c r="E184" s="129">
        <f t="shared" si="20"/>
        <v>44</v>
      </c>
      <c r="F184" s="129">
        <f t="shared" si="21"/>
        <v>47</v>
      </c>
      <c r="G184" s="129" t="s">
        <v>61</v>
      </c>
      <c r="H184" s="129" t="s">
        <v>30</v>
      </c>
      <c r="I184" s="129" t="s">
        <v>31</v>
      </c>
      <c r="J184" s="3">
        <v>1</v>
      </c>
      <c r="K184" s="153"/>
      <c r="L184" s="129" t="s">
        <v>41</v>
      </c>
      <c r="M184" s="129" t="s">
        <v>42</v>
      </c>
      <c r="N184" s="129" t="s">
        <v>26</v>
      </c>
      <c r="O184" s="129" t="s">
        <v>493</v>
      </c>
      <c r="P184" s="3">
        <v>54</v>
      </c>
      <c r="Q184" s="129" t="s">
        <v>27</v>
      </c>
      <c r="R184" s="129" t="s">
        <v>2158</v>
      </c>
      <c r="S184" s="129" t="s">
        <v>2164</v>
      </c>
      <c r="T184" s="129"/>
      <c r="U184" s="129">
        <v>1</v>
      </c>
      <c r="V184" s="3">
        <v>3644</v>
      </c>
      <c r="W184" s="155"/>
      <c r="X184" s="155"/>
      <c r="Y184" s="155"/>
      <c r="Z184" s="138" t="str">
        <f t="shared" si="22"/>
        <v>40 HC</v>
      </c>
      <c r="AA184" s="135">
        <v>73152</v>
      </c>
      <c r="AB184" s="6">
        <v>57.1</v>
      </c>
      <c r="AC184" s="34" t="s">
        <v>64</v>
      </c>
      <c r="AD184" s="34">
        <f t="shared" si="17"/>
        <v>40</v>
      </c>
      <c r="AE184" s="34">
        <f t="shared" si="18"/>
        <v>17</v>
      </c>
      <c r="AF184" s="49" t="str">
        <f t="shared" si="24"/>
        <v>40</v>
      </c>
      <c r="AG184" s="49" t="str">
        <f t="shared" si="24"/>
        <v>20</v>
      </c>
    </row>
    <row r="185" spans="1:33" x14ac:dyDescent="0.45">
      <c r="A185" s="129" t="s">
        <v>488</v>
      </c>
      <c r="B185" s="129" t="s">
        <v>489</v>
      </c>
      <c r="C185" s="129" t="s">
        <v>490</v>
      </c>
      <c r="D185" s="5" t="s">
        <v>490</v>
      </c>
      <c r="E185" s="129">
        <f t="shared" si="20"/>
        <v>44</v>
      </c>
      <c r="F185" s="129">
        <f t="shared" si="21"/>
        <v>47</v>
      </c>
      <c r="G185" s="129" t="s">
        <v>61</v>
      </c>
      <c r="H185" s="129" t="s">
        <v>30</v>
      </c>
      <c r="I185" s="129" t="s">
        <v>31</v>
      </c>
      <c r="J185" s="3">
        <v>1</v>
      </c>
      <c r="K185" s="152" t="s">
        <v>494</v>
      </c>
      <c r="L185" s="129" t="s">
        <v>41</v>
      </c>
      <c r="M185" s="129" t="s">
        <v>42</v>
      </c>
      <c r="N185" s="129" t="s">
        <v>26</v>
      </c>
      <c r="O185" s="129" t="s">
        <v>495</v>
      </c>
      <c r="P185" s="3">
        <v>52</v>
      </c>
      <c r="Q185" s="129" t="s">
        <v>27</v>
      </c>
      <c r="R185" s="129" t="s">
        <v>2158</v>
      </c>
      <c r="S185" s="129" t="s">
        <v>2164</v>
      </c>
      <c r="T185" s="129"/>
      <c r="U185" s="129">
        <v>1</v>
      </c>
      <c r="V185" s="3">
        <v>1269</v>
      </c>
      <c r="W185" s="30">
        <v>0</v>
      </c>
      <c r="X185" s="30">
        <v>0</v>
      </c>
      <c r="Y185" s="30">
        <v>1</v>
      </c>
      <c r="Z185" s="138" t="str">
        <f t="shared" si="22"/>
        <v>40 HC</v>
      </c>
      <c r="AA185" s="135">
        <v>27722</v>
      </c>
      <c r="AB185" s="6">
        <v>12.69</v>
      </c>
      <c r="AC185" s="34" t="s">
        <v>64</v>
      </c>
      <c r="AD185" s="34">
        <f t="shared" ref="AD185:AD248" si="25">0.7*AB185</f>
        <v>9</v>
      </c>
      <c r="AE185" s="34">
        <f t="shared" ref="AE185:AE248" si="26">0.3*AB185</f>
        <v>4</v>
      </c>
      <c r="AF185" s="49" t="str">
        <f t="shared" ref="AF185:AG216" si="27">IF(AD185&lt;=14,"LCL",IF(AD185&lt;=28,"20",IF(AD185&lt;=55,"40",IF(AD185&lt;=65,"40HC",IF(AD185&lt;=83,"45",IF(AD185&gt;83,"???ilość kont"))))))</f>
        <v>LCL</v>
      </c>
      <c r="AG185" s="49" t="str">
        <f t="shared" si="27"/>
        <v>LCL</v>
      </c>
    </row>
    <row r="186" spans="1:33" x14ac:dyDescent="0.45">
      <c r="A186" s="129" t="s">
        <v>488</v>
      </c>
      <c r="B186" s="129" t="s">
        <v>489</v>
      </c>
      <c r="C186" s="129" t="s">
        <v>490</v>
      </c>
      <c r="D186" s="5" t="s">
        <v>490</v>
      </c>
      <c r="E186" s="129">
        <f t="shared" si="20"/>
        <v>44</v>
      </c>
      <c r="F186" s="129">
        <f t="shared" si="21"/>
        <v>47</v>
      </c>
      <c r="G186" s="129" t="s">
        <v>61</v>
      </c>
      <c r="H186" s="129" t="s">
        <v>30</v>
      </c>
      <c r="I186" s="129" t="s">
        <v>31</v>
      </c>
      <c r="J186" s="3">
        <v>1</v>
      </c>
      <c r="K186" s="153"/>
      <c r="L186" s="129" t="s">
        <v>41</v>
      </c>
      <c r="M186" s="129" t="s">
        <v>42</v>
      </c>
      <c r="N186" s="129" t="s">
        <v>26</v>
      </c>
      <c r="O186" s="129" t="s">
        <v>496</v>
      </c>
      <c r="P186" s="3">
        <v>52</v>
      </c>
      <c r="Q186" s="129" t="s">
        <v>27</v>
      </c>
      <c r="R186" s="129" t="s">
        <v>2158</v>
      </c>
      <c r="S186" s="129" t="s">
        <v>2164</v>
      </c>
      <c r="T186" s="129"/>
      <c r="U186" s="129">
        <v>1</v>
      </c>
      <c r="V186" s="3">
        <v>3073</v>
      </c>
      <c r="W186" s="30">
        <v>0</v>
      </c>
      <c r="X186" s="30">
        <v>0</v>
      </c>
      <c r="Y186" s="30">
        <v>1</v>
      </c>
      <c r="Z186" s="138" t="str">
        <f t="shared" si="22"/>
        <v>40 HC</v>
      </c>
      <c r="AA186" s="135">
        <v>63136</v>
      </c>
      <c r="AB186" s="6">
        <v>42.84</v>
      </c>
      <c r="AC186" s="34" t="s">
        <v>64</v>
      </c>
      <c r="AD186" s="34">
        <f t="shared" si="25"/>
        <v>30</v>
      </c>
      <c r="AE186" s="34">
        <f t="shared" si="26"/>
        <v>13</v>
      </c>
      <c r="AF186" s="49" t="str">
        <f t="shared" si="27"/>
        <v>40</v>
      </c>
      <c r="AG186" s="49" t="str">
        <f t="shared" si="27"/>
        <v>LCL</v>
      </c>
    </row>
    <row r="187" spans="1:33" x14ac:dyDescent="0.45">
      <c r="A187" s="129" t="s">
        <v>488</v>
      </c>
      <c r="B187" s="129" t="s">
        <v>489</v>
      </c>
      <c r="C187" s="129" t="s">
        <v>490</v>
      </c>
      <c r="D187" s="5" t="s">
        <v>490</v>
      </c>
      <c r="E187" s="129">
        <f t="shared" si="20"/>
        <v>44</v>
      </c>
      <c r="F187" s="129">
        <f t="shared" si="21"/>
        <v>47</v>
      </c>
      <c r="G187" s="129" t="s">
        <v>61</v>
      </c>
      <c r="H187" s="129" t="s">
        <v>30</v>
      </c>
      <c r="I187" s="129" t="s">
        <v>31</v>
      </c>
      <c r="J187" s="3">
        <v>1</v>
      </c>
      <c r="K187" s="152" t="s">
        <v>497</v>
      </c>
      <c r="L187" s="129" t="s">
        <v>41</v>
      </c>
      <c r="M187" s="129" t="s">
        <v>42</v>
      </c>
      <c r="N187" s="129" t="s">
        <v>26</v>
      </c>
      <c r="O187" s="129" t="s">
        <v>498</v>
      </c>
      <c r="P187" s="3">
        <v>54</v>
      </c>
      <c r="Q187" s="129" t="s">
        <v>27</v>
      </c>
      <c r="R187" s="129" t="s">
        <v>2152</v>
      </c>
      <c r="S187" s="129" t="s">
        <v>2164</v>
      </c>
      <c r="T187" s="129"/>
      <c r="U187" s="129">
        <v>1</v>
      </c>
      <c r="V187" s="3">
        <v>1975</v>
      </c>
      <c r="W187" s="154">
        <v>0</v>
      </c>
      <c r="X187" s="154">
        <v>0</v>
      </c>
      <c r="Y187" s="154">
        <v>1</v>
      </c>
      <c r="Z187" s="138" t="str">
        <f t="shared" si="22"/>
        <v>40 HC</v>
      </c>
      <c r="AA187" s="135">
        <v>39328</v>
      </c>
      <c r="AB187" s="6">
        <v>60.55</v>
      </c>
      <c r="AC187" s="34" t="s">
        <v>64</v>
      </c>
      <c r="AD187" s="34">
        <f t="shared" si="25"/>
        <v>42</v>
      </c>
      <c r="AE187" s="34">
        <f t="shared" si="26"/>
        <v>18</v>
      </c>
      <c r="AF187" s="49" t="str">
        <f t="shared" si="27"/>
        <v>40</v>
      </c>
      <c r="AG187" s="49" t="str">
        <f t="shared" si="27"/>
        <v>20</v>
      </c>
    </row>
    <row r="188" spans="1:33" x14ac:dyDescent="0.45">
      <c r="A188" s="129" t="s">
        <v>488</v>
      </c>
      <c r="B188" s="129" t="s">
        <v>489</v>
      </c>
      <c r="C188" s="129" t="s">
        <v>490</v>
      </c>
      <c r="D188" s="5" t="s">
        <v>490</v>
      </c>
      <c r="E188" s="129">
        <f t="shared" si="20"/>
        <v>44</v>
      </c>
      <c r="F188" s="129">
        <f t="shared" si="21"/>
        <v>47</v>
      </c>
      <c r="G188" s="129" t="s">
        <v>61</v>
      </c>
      <c r="H188" s="129" t="s">
        <v>30</v>
      </c>
      <c r="I188" s="129" t="s">
        <v>31</v>
      </c>
      <c r="J188" s="3">
        <v>1</v>
      </c>
      <c r="K188" s="153"/>
      <c r="L188" s="129" t="s">
        <v>41</v>
      </c>
      <c r="M188" s="129" t="s">
        <v>42</v>
      </c>
      <c r="N188" s="129" t="s">
        <v>26</v>
      </c>
      <c r="O188" s="129" t="s">
        <v>499</v>
      </c>
      <c r="P188" s="3">
        <v>54</v>
      </c>
      <c r="Q188" s="129" t="s">
        <v>27</v>
      </c>
      <c r="R188" s="129" t="s">
        <v>2153</v>
      </c>
      <c r="S188" s="129" t="s">
        <v>2164</v>
      </c>
      <c r="T188" s="129"/>
      <c r="U188" s="129">
        <v>1</v>
      </c>
      <c r="V188" s="3">
        <v>214</v>
      </c>
      <c r="W188" s="155"/>
      <c r="X188" s="155"/>
      <c r="Y188" s="155"/>
      <c r="Z188" s="138" t="str">
        <f t="shared" si="22"/>
        <v>40 HC</v>
      </c>
      <c r="AA188" s="135">
        <v>3698</v>
      </c>
      <c r="AB188" s="6">
        <v>4.9000000000000004</v>
      </c>
      <c r="AC188" s="34" t="s">
        <v>64</v>
      </c>
      <c r="AD188" s="34">
        <f t="shared" si="25"/>
        <v>3</v>
      </c>
      <c r="AE188" s="34">
        <f t="shared" si="26"/>
        <v>1</v>
      </c>
      <c r="AF188" s="49" t="str">
        <f t="shared" si="27"/>
        <v>LCL</v>
      </c>
      <c r="AG188" s="49" t="str">
        <f t="shared" si="27"/>
        <v>LCL</v>
      </c>
    </row>
    <row r="189" spans="1:33" x14ac:dyDescent="0.45">
      <c r="A189" s="129" t="s">
        <v>488</v>
      </c>
      <c r="B189" s="129" t="s">
        <v>489</v>
      </c>
      <c r="C189" s="129" t="s">
        <v>500</v>
      </c>
      <c r="D189" s="5" t="s">
        <v>500</v>
      </c>
      <c r="E189" s="129">
        <f t="shared" si="20"/>
        <v>44</v>
      </c>
      <c r="F189" s="129">
        <f t="shared" si="21"/>
        <v>48</v>
      </c>
      <c r="G189" s="129" t="s">
        <v>61</v>
      </c>
      <c r="H189" s="129" t="s">
        <v>30</v>
      </c>
      <c r="I189" s="129" t="s">
        <v>31</v>
      </c>
      <c r="J189" s="3">
        <v>0</v>
      </c>
      <c r="K189" s="129" t="s">
        <v>501</v>
      </c>
      <c r="L189" s="129" t="s">
        <v>41</v>
      </c>
      <c r="M189" s="129" t="s">
        <v>42</v>
      </c>
      <c r="N189" s="129" t="s">
        <v>26</v>
      </c>
      <c r="O189" s="129" t="s">
        <v>502</v>
      </c>
      <c r="P189" s="3">
        <v>54</v>
      </c>
      <c r="Q189" s="129" t="s">
        <v>27</v>
      </c>
      <c r="R189" s="129" t="s">
        <v>2150</v>
      </c>
      <c r="S189" s="129" t="s">
        <v>2163</v>
      </c>
      <c r="T189" s="129"/>
      <c r="U189" s="129">
        <v>1</v>
      </c>
      <c r="V189" s="3">
        <v>2677</v>
      </c>
      <c r="W189" s="30">
        <v>0</v>
      </c>
      <c r="X189" s="30">
        <v>0</v>
      </c>
      <c r="Y189" s="30">
        <v>1</v>
      </c>
      <c r="Z189" s="138" t="str">
        <f t="shared" si="22"/>
        <v>40 HC</v>
      </c>
      <c r="AA189" s="135">
        <v>47400</v>
      </c>
      <c r="AB189" s="6">
        <v>64.209999999999994</v>
      </c>
      <c r="AC189" s="34" t="s">
        <v>64</v>
      </c>
      <c r="AD189" s="34">
        <f t="shared" si="25"/>
        <v>45</v>
      </c>
      <c r="AE189" s="34">
        <f t="shared" si="26"/>
        <v>19</v>
      </c>
      <c r="AF189" s="49" t="str">
        <f t="shared" si="27"/>
        <v>40</v>
      </c>
      <c r="AG189" s="49" t="str">
        <f t="shared" si="27"/>
        <v>20</v>
      </c>
    </row>
    <row r="190" spans="1:33" x14ac:dyDescent="0.45">
      <c r="A190" s="129" t="s">
        <v>488</v>
      </c>
      <c r="B190" s="129" t="s">
        <v>489</v>
      </c>
      <c r="C190" s="129" t="s">
        <v>500</v>
      </c>
      <c r="D190" s="5" t="s">
        <v>500</v>
      </c>
      <c r="E190" s="129">
        <f t="shared" si="20"/>
        <v>44</v>
      </c>
      <c r="F190" s="129">
        <f t="shared" si="21"/>
        <v>48</v>
      </c>
      <c r="G190" s="129" t="s">
        <v>61</v>
      </c>
      <c r="H190" s="129" t="s">
        <v>30</v>
      </c>
      <c r="I190" s="129" t="s">
        <v>31</v>
      </c>
      <c r="J190" s="3">
        <v>1</v>
      </c>
      <c r="K190" s="152" t="s">
        <v>503</v>
      </c>
      <c r="L190" s="129" t="s">
        <v>41</v>
      </c>
      <c r="M190" s="129" t="s">
        <v>42</v>
      </c>
      <c r="N190" s="129" t="s">
        <v>26</v>
      </c>
      <c r="O190" s="129" t="s">
        <v>504</v>
      </c>
      <c r="P190" s="3">
        <v>54</v>
      </c>
      <c r="Q190" s="129" t="s">
        <v>27</v>
      </c>
      <c r="R190" s="129" t="s">
        <v>2150</v>
      </c>
      <c r="S190" s="129" t="s">
        <v>2164</v>
      </c>
      <c r="T190" s="129"/>
      <c r="U190" s="129">
        <v>1</v>
      </c>
      <c r="V190" s="3">
        <v>929</v>
      </c>
      <c r="W190" s="154">
        <v>0</v>
      </c>
      <c r="X190" s="154">
        <v>0</v>
      </c>
      <c r="Y190" s="154">
        <v>1</v>
      </c>
      <c r="Z190" s="138" t="str">
        <f t="shared" si="22"/>
        <v>40 HC</v>
      </c>
      <c r="AA190" s="135">
        <v>18810</v>
      </c>
      <c r="AB190" s="6">
        <v>29.68</v>
      </c>
      <c r="AC190" s="34" t="s">
        <v>64</v>
      </c>
      <c r="AD190" s="34">
        <f t="shared" si="25"/>
        <v>21</v>
      </c>
      <c r="AE190" s="34">
        <f t="shared" si="26"/>
        <v>9</v>
      </c>
      <c r="AF190" s="49" t="str">
        <f t="shared" si="27"/>
        <v>20</v>
      </c>
      <c r="AG190" s="49" t="str">
        <f t="shared" si="27"/>
        <v>LCL</v>
      </c>
    </row>
    <row r="191" spans="1:33" x14ac:dyDescent="0.45">
      <c r="A191" s="129" t="s">
        <v>488</v>
      </c>
      <c r="B191" s="129" t="s">
        <v>489</v>
      </c>
      <c r="C191" s="129" t="s">
        <v>500</v>
      </c>
      <c r="D191" s="5" t="s">
        <v>500</v>
      </c>
      <c r="E191" s="129">
        <f t="shared" si="20"/>
        <v>44</v>
      </c>
      <c r="F191" s="129">
        <f t="shared" si="21"/>
        <v>48</v>
      </c>
      <c r="G191" s="129" t="s">
        <v>61</v>
      </c>
      <c r="H191" s="129" t="s">
        <v>30</v>
      </c>
      <c r="I191" s="129" t="s">
        <v>31</v>
      </c>
      <c r="J191" s="3">
        <v>1</v>
      </c>
      <c r="K191" s="153"/>
      <c r="L191" s="129" t="s">
        <v>41</v>
      </c>
      <c r="M191" s="129" t="s">
        <v>42</v>
      </c>
      <c r="N191" s="129" t="s">
        <v>26</v>
      </c>
      <c r="O191" s="129" t="s">
        <v>505</v>
      </c>
      <c r="P191" s="3">
        <v>54</v>
      </c>
      <c r="Q191" s="129" t="s">
        <v>27</v>
      </c>
      <c r="R191" s="129" t="s">
        <v>2149</v>
      </c>
      <c r="S191" s="129" t="s">
        <v>2164</v>
      </c>
      <c r="T191" s="129"/>
      <c r="U191" s="129">
        <v>1</v>
      </c>
      <c r="V191" s="3">
        <v>297</v>
      </c>
      <c r="W191" s="156"/>
      <c r="X191" s="156"/>
      <c r="Y191" s="156"/>
      <c r="Z191" s="138" t="str">
        <f t="shared" si="22"/>
        <v>40 HC</v>
      </c>
      <c r="AA191" s="135">
        <v>4144</v>
      </c>
      <c r="AB191" s="6">
        <v>4.43</v>
      </c>
      <c r="AC191" s="34" t="s">
        <v>64</v>
      </c>
      <c r="AD191" s="34">
        <f t="shared" si="25"/>
        <v>3</v>
      </c>
      <c r="AE191" s="34">
        <f t="shared" si="26"/>
        <v>1</v>
      </c>
      <c r="AF191" s="49" t="str">
        <f t="shared" si="27"/>
        <v>LCL</v>
      </c>
      <c r="AG191" s="49" t="str">
        <f t="shared" si="27"/>
        <v>LCL</v>
      </c>
    </row>
    <row r="192" spans="1:33" x14ac:dyDescent="0.45">
      <c r="A192" s="129" t="s">
        <v>488</v>
      </c>
      <c r="B192" s="129" t="s">
        <v>489</v>
      </c>
      <c r="C192" s="129" t="s">
        <v>500</v>
      </c>
      <c r="D192" s="5" t="s">
        <v>500</v>
      </c>
      <c r="E192" s="129">
        <f t="shared" si="20"/>
        <v>44</v>
      </c>
      <c r="F192" s="129">
        <f t="shared" si="21"/>
        <v>48</v>
      </c>
      <c r="G192" s="129" t="s">
        <v>61</v>
      </c>
      <c r="H192" s="129" t="s">
        <v>30</v>
      </c>
      <c r="I192" s="129" t="s">
        <v>31</v>
      </c>
      <c r="J192" s="3">
        <v>1</v>
      </c>
      <c r="K192" s="153"/>
      <c r="L192" s="129" t="s">
        <v>41</v>
      </c>
      <c r="M192" s="129" t="s">
        <v>42</v>
      </c>
      <c r="N192" s="129" t="s">
        <v>26</v>
      </c>
      <c r="O192" s="129" t="s">
        <v>506</v>
      </c>
      <c r="P192" s="3">
        <v>54</v>
      </c>
      <c r="Q192" s="129" t="s">
        <v>27</v>
      </c>
      <c r="R192" s="129" t="s">
        <v>2152</v>
      </c>
      <c r="S192" s="129" t="s">
        <v>2164</v>
      </c>
      <c r="T192" s="129"/>
      <c r="U192" s="129">
        <v>1</v>
      </c>
      <c r="V192" s="3">
        <v>2537</v>
      </c>
      <c r="W192" s="155"/>
      <c r="X192" s="155"/>
      <c r="Y192" s="155"/>
      <c r="Z192" s="138" t="str">
        <f t="shared" si="22"/>
        <v>40 HC</v>
      </c>
      <c r="AA192" s="135">
        <v>37792</v>
      </c>
      <c r="AB192" s="6">
        <v>30.89</v>
      </c>
      <c r="AC192" s="34" t="s">
        <v>64</v>
      </c>
      <c r="AD192" s="34">
        <f t="shared" si="25"/>
        <v>22</v>
      </c>
      <c r="AE192" s="34">
        <f t="shared" si="26"/>
        <v>9</v>
      </c>
      <c r="AF192" s="49" t="str">
        <f t="shared" si="27"/>
        <v>20</v>
      </c>
      <c r="AG192" s="49" t="str">
        <f t="shared" si="27"/>
        <v>LCL</v>
      </c>
    </row>
    <row r="193" spans="1:33" x14ac:dyDescent="0.45">
      <c r="A193" s="129" t="s">
        <v>488</v>
      </c>
      <c r="B193" s="129" t="s">
        <v>489</v>
      </c>
      <c r="C193" s="129" t="s">
        <v>500</v>
      </c>
      <c r="D193" s="5" t="s">
        <v>500</v>
      </c>
      <c r="E193" s="129">
        <f t="shared" si="20"/>
        <v>44</v>
      </c>
      <c r="F193" s="129">
        <f t="shared" si="21"/>
        <v>48</v>
      </c>
      <c r="G193" s="129" t="s">
        <v>61</v>
      </c>
      <c r="H193" s="129" t="s">
        <v>30</v>
      </c>
      <c r="I193" s="129" t="s">
        <v>31</v>
      </c>
      <c r="J193" s="3">
        <v>1</v>
      </c>
      <c r="K193" s="152" t="s">
        <v>507</v>
      </c>
      <c r="L193" s="129" t="s">
        <v>41</v>
      </c>
      <c r="M193" s="129" t="s">
        <v>42</v>
      </c>
      <c r="N193" s="129" t="s">
        <v>26</v>
      </c>
      <c r="O193" s="129" t="s">
        <v>508</v>
      </c>
      <c r="P193" s="3">
        <v>54</v>
      </c>
      <c r="Q193" s="129" t="s">
        <v>27</v>
      </c>
      <c r="R193" s="129" t="s">
        <v>239</v>
      </c>
      <c r="S193" s="129" t="s">
        <v>2164</v>
      </c>
      <c r="T193" s="129"/>
      <c r="U193" s="129">
        <v>1</v>
      </c>
      <c r="V193" s="3">
        <v>1452</v>
      </c>
      <c r="W193" s="154">
        <v>0</v>
      </c>
      <c r="X193" s="154">
        <v>0</v>
      </c>
      <c r="Y193" s="154">
        <v>1</v>
      </c>
      <c r="Z193" s="138" t="str">
        <f t="shared" si="22"/>
        <v>40 HC</v>
      </c>
      <c r="AA193" s="135">
        <v>26966</v>
      </c>
      <c r="AB193" s="6">
        <v>28.54</v>
      </c>
      <c r="AC193" s="34" t="s">
        <v>64</v>
      </c>
      <c r="AD193" s="34">
        <f t="shared" si="25"/>
        <v>20</v>
      </c>
      <c r="AE193" s="34">
        <f t="shared" si="26"/>
        <v>9</v>
      </c>
      <c r="AF193" s="49" t="str">
        <f t="shared" si="27"/>
        <v>20</v>
      </c>
      <c r="AG193" s="49" t="str">
        <f t="shared" si="27"/>
        <v>LCL</v>
      </c>
    </row>
    <row r="194" spans="1:33" x14ac:dyDescent="0.45">
      <c r="A194" s="129" t="s">
        <v>488</v>
      </c>
      <c r="B194" s="129" t="s">
        <v>489</v>
      </c>
      <c r="C194" s="129" t="s">
        <v>500</v>
      </c>
      <c r="D194" s="5" t="s">
        <v>500</v>
      </c>
      <c r="E194" s="129">
        <f t="shared" si="20"/>
        <v>44</v>
      </c>
      <c r="F194" s="129">
        <f t="shared" si="21"/>
        <v>48</v>
      </c>
      <c r="G194" s="129" t="s">
        <v>61</v>
      </c>
      <c r="H194" s="129" t="s">
        <v>30</v>
      </c>
      <c r="I194" s="129" t="s">
        <v>31</v>
      </c>
      <c r="J194" s="3">
        <v>1</v>
      </c>
      <c r="K194" s="153"/>
      <c r="L194" s="129" t="s">
        <v>41</v>
      </c>
      <c r="M194" s="129" t="s">
        <v>42</v>
      </c>
      <c r="N194" s="129" t="s">
        <v>26</v>
      </c>
      <c r="O194" s="129" t="s">
        <v>509</v>
      </c>
      <c r="P194" s="3">
        <v>54</v>
      </c>
      <c r="Q194" s="129" t="s">
        <v>27</v>
      </c>
      <c r="R194" s="129" t="s">
        <v>2158</v>
      </c>
      <c r="S194" s="129" t="s">
        <v>2164</v>
      </c>
      <c r="T194" s="129"/>
      <c r="U194" s="129">
        <v>1</v>
      </c>
      <c r="V194" s="3">
        <v>1884</v>
      </c>
      <c r="W194" s="155"/>
      <c r="X194" s="155"/>
      <c r="Y194" s="155"/>
      <c r="Z194" s="138" t="str">
        <f t="shared" si="22"/>
        <v>40 HC</v>
      </c>
      <c r="AA194" s="135">
        <v>51268</v>
      </c>
      <c r="AB194" s="6">
        <v>28.45</v>
      </c>
      <c r="AC194" s="34" t="s">
        <v>64</v>
      </c>
      <c r="AD194" s="34">
        <f t="shared" si="25"/>
        <v>20</v>
      </c>
      <c r="AE194" s="34">
        <f t="shared" si="26"/>
        <v>9</v>
      </c>
      <c r="AF194" s="49" t="str">
        <f t="shared" si="27"/>
        <v>20</v>
      </c>
      <c r="AG194" s="49" t="str">
        <f t="shared" si="27"/>
        <v>LCL</v>
      </c>
    </row>
    <row r="195" spans="1:33" x14ac:dyDescent="0.45">
      <c r="A195" s="129" t="s">
        <v>488</v>
      </c>
      <c r="B195" s="129" t="s">
        <v>510</v>
      </c>
      <c r="C195" s="129" t="s">
        <v>511</v>
      </c>
      <c r="D195" s="5" t="s">
        <v>511</v>
      </c>
      <c r="E195" s="129">
        <f t="shared" ref="E195:E258" si="28">B195-A195</f>
        <v>52</v>
      </c>
      <c r="F195" s="129">
        <f t="shared" ref="F195:F258" si="29">C195-A195</f>
        <v>55</v>
      </c>
      <c r="G195" s="129" t="s">
        <v>39</v>
      </c>
      <c r="H195" s="129" t="s">
        <v>30</v>
      </c>
      <c r="I195" s="129" t="s">
        <v>31</v>
      </c>
      <c r="J195" s="3">
        <v>0</v>
      </c>
      <c r="K195" s="129" t="s">
        <v>512</v>
      </c>
      <c r="L195" s="129" t="s">
        <v>41</v>
      </c>
      <c r="M195" s="129" t="s">
        <v>42</v>
      </c>
      <c r="N195" s="129" t="s">
        <v>26</v>
      </c>
      <c r="O195" s="129" t="s">
        <v>513</v>
      </c>
      <c r="P195" s="3">
        <v>51</v>
      </c>
      <c r="Q195" s="129" t="s">
        <v>27</v>
      </c>
      <c r="R195" s="129" t="s">
        <v>153</v>
      </c>
      <c r="S195" s="129" t="s">
        <v>2163</v>
      </c>
      <c r="T195" s="129"/>
      <c r="U195" s="129">
        <v>1</v>
      </c>
      <c r="V195" s="3">
        <v>759</v>
      </c>
      <c r="W195" s="30">
        <v>1</v>
      </c>
      <c r="X195" s="30">
        <v>0</v>
      </c>
      <c r="Y195" s="30">
        <v>0</v>
      </c>
      <c r="Z195" s="138">
        <f t="shared" si="22"/>
        <v>20</v>
      </c>
      <c r="AA195" s="135">
        <v>6092</v>
      </c>
      <c r="AB195" s="6">
        <v>27.49</v>
      </c>
      <c r="AC195" s="34" t="s">
        <v>34</v>
      </c>
      <c r="AD195" s="34">
        <f t="shared" si="25"/>
        <v>19</v>
      </c>
      <c r="AE195" s="34">
        <f t="shared" si="26"/>
        <v>8</v>
      </c>
      <c r="AF195" s="49" t="str">
        <f t="shared" si="27"/>
        <v>20</v>
      </c>
      <c r="AG195" s="49" t="str">
        <f t="shared" si="27"/>
        <v>LCL</v>
      </c>
    </row>
    <row r="196" spans="1:33" x14ac:dyDescent="0.45">
      <c r="A196" s="129" t="s">
        <v>293</v>
      </c>
      <c r="B196" s="129" t="s">
        <v>424</v>
      </c>
      <c r="C196" s="129" t="s">
        <v>464</v>
      </c>
      <c r="D196" s="5" t="s">
        <v>464</v>
      </c>
      <c r="E196" s="129">
        <f t="shared" si="28"/>
        <v>33</v>
      </c>
      <c r="F196" s="129">
        <f t="shared" si="29"/>
        <v>38</v>
      </c>
      <c r="G196" s="129" t="s">
        <v>39</v>
      </c>
      <c r="H196" s="129" t="s">
        <v>30</v>
      </c>
      <c r="I196" s="129" t="s">
        <v>31</v>
      </c>
      <c r="J196" s="3">
        <v>0</v>
      </c>
      <c r="K196" s="129" t="s">
        <v>514</v>
      </c>
      <c r="L196" s="129" t="s">
        <v>41</v>
      </c>
      <c r="M196" s="129" t="s">
        <v>42</v>
      </c>
      <c r="N196" s="129" t="s">
        <v>26</v>
      </c>
      <c r="O196" s="129" t="s">
        <v>515</v>
      </c>
      <c r="P196" s="3">
        <v>51</v>
      </c>
      <c r="Q196" s="129" t="s">
        <v>27</v>
      </c>
      <c r="R196" s="129" t="s">
        <v>153</v>
      </c>
      <c r="S196" s="129" t="s">
        <v>2163</v>
      </c>
      <c r="T196" s="129"/>
      <c r="U196" s="129">
        <v>1</v>
      </c>
      <c r="V196" s="3">
        <v>1561</v>
      </c>
      <c r="W196" s="30">
        <v>0</v>
      </c>
      <c r="X196" s="30">
        <v>1</v>
      </c>
      <c r="Y196" s="30">
        <v>0</v>
      </c>
      <c r="Z196" s="138">
        <f t="shared" ref="Z196:Z259" si="30">IF(W196=1,20,IF(X196=1,40,"40 HC"))</f>
        <v>40</v>
      </c>
      <c r="AA196" s="135">
        <v>11900</v>
      </c>
      <c r="AB196" s="6">
        <v>39.24</v>
      </c>
      <c r="AC196" s="34" t="s">
        <v>34</v>
      </c>
      <c r="AD196" s="34">
        <f t="shared" si="25"/>
        <v>27</v>
      </c>
      <c r="AE196" s="34">
        <f t="shared" si="26"/>
        <v>12</v>
      </c>
      <c r="AF196" s="49" t="str">
        <f t="shared" si="27"/>
        <v>20</v>
      </c>
      <c r="AG196" s="49" t="str">
        <f t="shared" si="27"/>
        <v>LCL</v>
      </c>
    </row>
    <row r="197" spans="1:33" x14ac:dyDescent="0.45">
      <c r="A197" s="129" t="s">
        <v>293</v>
      </c>
      <c r="B197" s="129" t="s">
        <v>424</v>
      </c>
      <c r="C197" s="129" t="s">
        <v>464</v>
      </c>
      <c r="D197" s="5" t="s">
        <v>464</v>
      </c>
      <c r="E197" s="129">
        <f t="shared" si="28"/>
        <v>33</v>
      </c>
      <c r="F197" s="129">
        <f t="shared" si="29"/>
        <v>38</v>
      </c>
      <c r="G197" s="129" t="s">
        <v>39</v>
      </c>
      <c r="H197" s="129" t="s">
        <v>30</v>
      </c>
      <c r="I197" s="129" t="s">
        <v>31</v>
      </c>
      <c r="J197" s="3">
        <v>0</v>
      </c>
      <c r="K197" s="129" t="s">
        <v>516</v>
      </c>
      <c r="L197" s="129" t="s">
        <v>41</v>
      </c>
      <c r="M197" s="129" t="s">
        <v>42</v>
      </c>
      <c r="N197" s="129" t="s">
        <v>26</v>
      </c>
      <c r="O197" s="129" t="s">
        <v>517</v>
      </c>
      <c r="P197" s="3">
        <v>54</v>
      </c>
      <c r="Q197" s="129" t="s">
        <v>27</v>
      </c>
      <c r="R197" s="129" t="s">
        <v>254</v>
      </c>
      <c r="S197" s="129" t="s">
        <v>2163</v>
      </c>
      <c r="T197" s="129"/>
      <c r="U197" s="129">
        <v>1</v>
      </c>
      <c r="V197" s="3">
        <v>906</v>
      </c>
      <c r="W197" s="30">
        <v>0</v>
      </c>
      <c r="X197" s="30">
        <v>1</v>
      </c>
      <c r="Y197" s="30">
        <v>0</v>
      </c>
      <c r="Z197" s="138">
        <f t="shared" si="30"/>
        <v>40</v>
      </c>
      <c r="AA197" s="135">
        <v>17136</v>
      </c>
      <c r="AB197" s="6">
        <v>40.130000000000003</v>
      </c>
      <c r="AC197" s="34" t="s">
        <v>34</v>
      </c>
      <c r="AD197" s="34">
        <f t="shared" si="25"/>
        <v>28</v>
      </c>
      <c r="AE197" s="34">
        <f t="shared" si="26"/>
        <v>12</v>
      </c>
      <c r="AF197" s="49" t="str">
        <f t="shared" si="27"/>
        <v>20</v>
      </c>
      <c r="AG197" s="49" t="str">
        <f t="shared" si="27"/>
        <v>LCL</v>
      </c>
    </row>
    <row r="198" spans="1:33" x14ac:dyDescent="0.45">
      <c r="A198" s="129" t="s">
        <v>293</v>
      </c>
      <c r="B198" s="129" t="s">
        <v>424</v>
      </c>
      <c r="C198" s="129" t="s">
        <v>464</v>
      </c>
      <c r="D198" s="5" t="s">
        <v>464</v>
      </c>
      <c r="E198" s="129">
        <f t="shared" si="28"/>
        <v>33</v>
      </c>
      <c r="F198" s="129">
        <f t="shared" si="29"/>
        <v>38</v>
      </c>
      <c r="G198" s="129" t="s">
        <v>39</v>
      </c>
      <c r="H198" s="129" t="s">
        <v>30</v>
      </c>
      <c r="I198" s="129" t="s">
        <v>31</v>
      </c>
      <c r="J198" s="3">
        <v>0</v>
      </c>
      <c r="K198" s="129" t="s">
        <v>518</v>
      </c>
      <c r="L198" s="129" t="s">
        <v>41</v>
      </c>
      <c r="M198" s="129" t="s">
        <v>42</v>
      </c>
      <c r="N198" s="129" t="s">
        <v>26</v>
      </c>
      <c r="O198" s="129" t="s">
        <v>519</v>
      </c>
      <c r="P198" s="3">
        <v>54</v>
      </c>
      <c r="Q198" s="129" t="s">
        <v>27</v>
      </c>
      <c r="R198" s="129" t="s">
        <v>340</v>
      </c>
      <c r="S198" s="129" t="s">
        <v>2163</v>
      </c>
      <c r="T198" s="129"/>
      <c r="U198" s="129">
        <v>1</v>
      </c>
      <c r="V198" s="3">
        <v>750</v>
      </c>
      <c r="W198" s="30">
        <v>0</v>
      </c>
      <c r="X198" s="30">
        <v>1</v>
      </c>
      <c r="Y198" s="30">
        <v>0</v>
      </c>
      <c r="Z198" s="138">
        <f t="shared" si="30"/>
        <v>40</v>
      </c>
      <c r="AA198" s="135">
        <v>18335</v>
      </c>
      <c r="AB198" s="6">
        <v>44.26</v>
      </c>
      <c r="AC198" s="34" t="s">
        <v>34</v>
      </c>
      <c r="AD198" s="34">
        <f t="shared" si="25"/>
        <v>31</v>
      </c>
      <c r="AE198" s="34">
        <f t="shared" si="26"/>
        <v>13</v>
      </c>
      <c r="AF198" s="49" t="str">
        <f t="shared" si="27"/>
        <v>40</v>
      </c>
      <c r="AG198" s="49" t="str">
        <f t="shared" si="27"/>
        <v>LCL</v>
      </c>
    </row>
    <row r="199" spans="1:33" x14ac:dyDescent="0.45">
      <c r="A199" s="129" t="s">
        <v>293</v>
      </c>
      <c r="B199" s="129" t="s">
        <v>424</v>
      </c>
      <c r="C199" s="129" t="s">
        <v>432</v>
      </c>
      <c r="D199" s="5" t="s">
        <v>432</v>
      </c>
      <c r="E199" s="129">
        <f t="shared" si="28"/>
        <v>33</v>
      </c>
      <c r="F199" s="129">
        <f t="shared" si="29"/>
        <v>39</v>
      </c>
      <c r="G199" s="129" t="s">
        <v>39</v>
      </c>
      <c r="H199" s="129" t="s">
        <v>30</v>
      </c>
      <c r="I199" s="129" t="s">
        <v>31</v>
      </c>
      <c r="J199" s="3">
        <v>0</v>
      </c>
      <c r="K199" s="129" t="s">
        <v>520</v>
      </c>
      <c r="L199" s="129" t="s">
        <v>41</v>
      </c>
      <c r="M199" s="129" t="s">
        <v>42</v>
      </c>
      <c r="N199" s="129" t="s">
        <v>26</v>
      </c>
      <c r="O199" s="129" t="s">
        <v>521</v>
      </c>
      <c r="P199" s="3">
        <v>54</v>
      </c>
      <c r="Q199" s="129" t="s">
        <v>27</v>
      </c>
      <c r="R199" s="129" t="s">
        <v>44</v>
      </c>
      <c r="S199" s="129" t="s">
        <v>2163</v>
      </c>
      <c r="T199" s="129"/>
      <c r="U199" s="129">
        <v>1</v>
      </c>
      <c r="V199" s="3">
        <v>621</v>
      </c>
      <c r="W199" s="30">
        <v>1</v>
      </c>
      <c r="X199" s="30">
        <v>0</v>
      </c>
      <c r="Y199" s="30">
        <v>0</v>
      </c>
      <c r="Z199" s="138">
        <f t="shared" si="30"/>
        <v>20</v>
      </c>
      <c r="AA199" s="135">
        <v>11841</v>
      </c>
      <c r="AB199" s="6">
        <v>26.77</v>
      </c>
      <c r="AC199" s="34" t="s">
        <v>34</v>
      </c>
      <c r="AD199" s="34">
        <f t="shared" si="25"/>
        <v>19</v>
      </c>
      <c r="AE199" s="34">
        <f t="shared" si="26"/>
        <v>8</v>
      </c>
      <c r="AF199" s="49" t="str">
        <f t="shared" si="27"/>
        <v>20</v>
      </c>
      <c r="AG199" s="49" t="str">
        <f t="shared" si="27"/>
        <v>LCL</v>
      </c>
    </row>
    <row r="200" spans="1:33" x14ac:dyDescent="0.45">
      <c r="A200" s="129" t="s">
        <v>168</v>
      </c>
      <c r="B200" s="129" t="s">
        <v>489</v>
      </c>
      <c r="C200" s="129" t="s">
        <v>490</v>
      </c>
      <c r="D200" s="5" t="s">
        <v>490</v>
      </c>
      <c r="E200" s="129">
        <f t="shared" si="28"/>
        <v>42</v>
      </c>
      <c r="F200" s="129">
        <f t="shared" si="29"/>
        <v>45</v>
      </c>
      <c r="G200" s="129" t="s">
        <v>61</v>
      </c>
      <c r="H200" s="129" t="s">
        <v>30</v>
      </c>
      <c r="I200" s="129" t="s">
        <v>31</v>
      </c>
      <c r="J200" s="3">
        <v>1</v>
      </c>
      <c r="K200" s="152" t="s">
        <v>522</v>
      </c>
      <c r="L200" s="129" t="s">
        <v>41</v>
      </c>
      <c r="M200" s="129" t="s">
        <v>42</v>
      </c>
      <c r="N200" s="129" t="s">
        <v>26</v>
      </c>
      <c r="O200" s="129" t="s">
        <v>523</v>
      </c>
      <c r="P200" s="3">
        <v>54</v>
      </c>
      <c r="Q200" s="129" t="s">
        <v>27</v>
      </c>
      <c r="R200" s="129" t="s">
        <v>2150</v>
      </c>
      <c r="S200" s="129" t="s">
        <v>2164</v>
      </c>
      <c r="T200" s="129"/>
      <c r="U200" s="129">
        <v>1</v>
      </c>
      <c r="V200" s="3">
        <v>790</v>
      </c>
      <c r="W200" s="154">
        <v>0</v>
      </c>
      <c r="X200" s="154">
        <v>0</v>
      </c>
      <c r="Y200" s="154">
        <v>1</v>
      </c>
      <c r="Z200" s="138" t="str">
        <f t="shared" si="30"/>
        <v>40 HC</v>
      </c>
      <c r="AA200" s="135">
        <v>16705</v>
      </c>
      <c r="AB200" s="6">
        <v>25.99</v>
      </c>
      <c r="AC200" s="34" t="s">
        <v>64</v>
      </c>
      <c r="AD200" s="34">
        <f t="shared" si="25"/>
        <v>18</v>
      </c>
      <c r="AE200" s="34">
        <f t="shared" si="26"/>
        <v>8</v>
      </c>
      <c r="AF200" s="49" t="str">
        <f t="shared" si="27"/>
        <v>20</v>
      </c>
      <c r="AG200" s="49" t="str">
        <f t="shared" si="27"/>
        <v>LCL</v>
      </c>
    </row>
    <row r="201" spans="1:33" x14ac:dyDescent="0.45">
      <c r="A201" s="129" t="s">
        <v>168</v>
      </c>
      <c r="B201" s="129" t="s">
        <v>489</v>
      </c>
      <c r="C201" s="129" t="s">
        <v>490</v>
      </c>
      <c r="D201" s="5" t="s">
        <v>490</v>
      </c>
      <c r="E201" s="129">
        <f t="shared" si="28"/>
        <v>42</v>
      </c>
      <c r="F201" s="129">
        <f t="shared" si="29"/>
        <v>45</v>
      </c>
      <c r="G201" s="129" t="s">
        <v>61</v>
      </c>
      <c r="H201" s="129" t="s">
        <v>30</v>
      </c>
      <c r="I201" s="129" t="s">
        <v>31</v>
      </c>
      <c r="J201" s="3">
        <v>1</v>
      </c>
      <c r="K201" s="153"/>
      <c r="L201" s="129" t="s">
        <v>41</v>
      </c>
      <c r="M201" s="129" t="s">
        <v>42</v>
      </c>
      <c r="N201" s="129" t="s">
        <v>26</v>
      </c>
      <c r="O201" s="129" t="s">
        <v>524</v>
      </c>
      <c r="P201" s="3">
        <v>54</v>
      </c>
      <c r="Q201" s="129" t="s">
        <v>27</v>
      </c>
      <c r="R201" s="129" t="s">
        <v>2151</v>
      </c>
      <c r="S201" s="129" t="s">
        <v>2164</v>
      </c>
      <c r="T201" s="129"/>
      <c r="U201" s="129">
        <v>1</v>
      </c>
      <c r="V201" s="3">
        <v>2071</v>
      </c>
      <c r="W201" s="156"/>
      <c r="X201" s="156"/>
      <c r="Y201" s="156"/>
      <c r="Z201" s="138" t="str">
        <f t="shared" si="30"/>
        <v>40 HC</v>
      </c>
      <c r="AA201" s="135">
        <v>49076</v>
      </c>
      <c r="AB201" s="6">
        <v>33.71</v>
      </c>
      <c r="AC201" s="34" t="s">
        <v>64</v>
      </c>
      <c r="AD201" s="34">
        <f t="shared" si="25"/>
        <v>24</v>
      </c>
      <c r="AE201" s="34">
        <f t="shared" si="26"/>
        <v>10</v>
      </c>
      <c r="AF201" s="49" t="str">
        <f t="shared" si="27"/>
        <v>20</v>
      </c>
      <c r="AG201" s="49" t="str">
        <f t="shared" si="27"/>
        <v>LCL</v>
      </c>
    </row>
    <row r="202" spans="1:33" x14ac:dyDescent="0.45">
      <c r="A202" s="129" t="s">
        <v>168</v>
      </c>
      <c r="B202" s="129" t="s">
        <v>489</v>
      </c>
      <c r="C202" s="129" t="s">
        <v>490</v>
      </c>
      <c r="D202" s="5" t="s">
        <v>490</v>
      </c>
      <c r="E202" s="129">
        <f t="shared" si="28"/>
        <v>42</v>
      </c>
      <c r="F202" s="129">
        <f t="shared" si="29"/>
        <v>45</v>
      </c>
      <c r="G202" s="129" t="s">
        <v>61</v>
      </c>
      <c r="H202" s="129" t="s">
        <v>30</v>
      </c>
      <c r="I202" s="129" t="s">
        <v>31</v>
      </c>
      <c r="J202" s="3">
        <v>1</v>
      </c>
      <c r="K202" s="153"/>
      <c r="L202" s="129" t="s">
        <v>41</v>
      </c>
      <c r="M202" s="129" t="s">
        <v>42</v>
      </c>
      <c r="N202" s="129" t="s">
        <v>26</v>
      </c>
      <c r="O202" s="129" t="s">
        <v>525</v>
      </c>
      <c r="P202" s="3">
        <v>54</v>
      </c>
      <c r="Q202" s="129" t="s">
        <v>27</v>
      </c>
      <c r="R202" s="129" t="s">
        <v>526</v>
      </c>
      <c r="S202" s="129" t="s">
        <v>2164</v>
      </c>
      <c r="T202" s="129"/>
      <c r="U202" s="129">
        <v>1</v>
      </c>
      <c r="V202" s="3">
        <v>452</v>
      </c>
      <c r="W202" s="155"/>
      <c r="X202" s="155"/>
      <c r="Y202" s="155"/>
      <c r="Z202" s="138" t="str">
        <f t="shared" si="30"/>
        <v>40 HC</v>
      </c>
      <c r="AA202" s="135">
        <v>9562</v>
      </c>
      <c r="AB202" s="6">
        <v>5.15</v>
      </c>
      <c r="AC202" s="34" t="s">
        <v>64</v>
      </c>
      <c r="AD202" s="34">
        <f t="shared" si="25"/>
        <v>4</v>
      </c>
      <c r="AE202" s="34">
        <f t="shared" si="26"/>
        <v>2</v>
      </c>
      <c r="AF202" s="49" t="str">
        <f t="shared" si="27"/>
        <v>LCL</v>
      </c>
      <c r="AG202" s="49" t="str">
        <f t="shared" si="27"/>
        <v>LCL</v>
      </c>
    </row>
    <row r="203" spans="1:33" x14ac:dyDescent="0.45">
      <c r="A203" s="129" t="s">
        <v>168</v>
      </c>
      <c r="B203" s="129" t="s">
        <v>489</v>
      </c>
      <c r="C203" s="129" t="s">
        <v>500</v>
      </c>
      <c r="D203" s="5" t="s">
        <v>500</v>
      </c>
      <c r="E203" s="129">
        <f t="shared" si="28"/>
        <v>42</v>
      </c>
      <c r="F203" s="129">
        <f t="shared" si="29"/>
        <v>46</v>
      </c>
      <c r="G203" s="129" t="s">
        <v>61</v>
      </c>
      <c r="H203" s="129" t="s">
        <v>30</v>
      </c>
      <c r="I203" s="129" t="s">
        <v>31</v>
      </c>
      <c r="J203" s="3">
        <v>1</v>
      </c>
      <c r="K203" s="152" t="s">
        <v>527</v>
      </c>
      <c r="L203" s="129" t="s">
        <v>41</v>
      </c>
      <c r="M203" s="129" t="s">
        <v>42</v>
      </c>
      <c r="N203" s="129" t="s">
        <v>26</v>
      </c>
      <c r="O203" s="129" t="s">
        <v>528</v>
      </c>
      <c r="P203" s="3">
        <v>54</v>
      </c>
      <c r="Q203" s="129" t="s">
        <v>27</v>
      </c>
      <c r="R203" s="129" t="s">
        <v>2150</v>
      </c>
      <c r="S203" s="129" t="s">
        <v>2164</v>
      </c>
      <c r="T203" s="129"/>
      <c r="U203" s="129">
        <v>1</v>
      </c>
      <c r="V203" s="3">
        <v>162</v>
      </c>
      <c r="W203" s="154">
        <v>0</v>
      </c>
      <c r="X203" s="154">
        <v>0</v>
      </c>
      <c r="Y203" s="154">
        <v>1</v>
      </c>
      <c r="Z203" s="138" t="str">
        <f t="shared" si="30"/>
        <v>40 HC</v>
      </c>
      <c r="AA203" s="135">
        <v>3950</v>
      </c>
      <c r="AB203" s="6">
        <v>11.66</v>
      </c>
      <c r="AC203" s="34" t="s">
        <v>64</v>
      </c>
      <c r="AD203" s="34">
        <f t="shared" si="25"/>
        <v>8</v>
      </c>
      <c r="AE203" s="34">
        <f t="shared" si="26"/>
        <v>3</v>
      </c>
      <c r="AF203" s="49" t="str">
        <f t="shared" si="27"/>
        <v>LCL</v>
      </c>
      <c r="AG203" s="49" t="str">
        <f t="shared" si="27"/>
        <v>LCL</v>
      </c>
    </row>
    <row r="204" spans="1:33" x14ac:dyDescent="0.45">
      <c r="A204" s="129" t="s">
        <v>168</v>
      </c>
      <c r="B204" s="129" t="s">
        <v>489</v>
      </c>
      <c r="C204" s="129" t="s">
        <v>500</v>
      </c>
      <c r="D204" s="5" t="s">
        <v>500</v>
      </c>
      <c r="E204" s="129">
        <f t="shared" si="28"/>
        <v>42</v>
      </c>
      <c r="F204" s="129">
        <f t="shared" si="29"/>
        <v>46</v>
      </c>
      <c r="G204" s="129" t="s">
        <v>61</v>
      </c>
      <c r="H204" s="129" t="s">
        <v>30</v>
      </c>
      <c r="I204" s="129" t="s">
        <v>31</v>
      </c>
      <c r="J204" s="3">
        <v>1</v>
      </c>
      <c r="K204" s="153"/>
      <c r="L204" s="129" t="s">
        <v>41</v>
      </c>
      <c r="M204" s="129" t="s">
        <v>42</v>
      </c>
      <c r="N204" s="129" t="s">
        <v>26</v>
      </c>
      <c r="O204" s="129" t="s">
        <v>529</v>
      </c>
      <c r="P204" s="3">
        <v>54</v>
      </c>
      <c r="Q204" s="129" t="s">
        <v>27</v>
      </c>
      <c r="R204" s="129" t="s">
        <v>2158</v>
      </c>
      <c r="S204" s="129" t="s">
        <v>2164</v>
      </c>
      <c r="T204" s="129"/>
      <c r="U204" s="129">
        <v>1</v>
      </c>
      <c r="V204" s="3">
        <v>1048</v>
      </c>
      <c r="W204" s="156"/>
      <c r="X204" s="156"/>
      <c r="Y204" s="156"/>
      <c r="Z204" s="138" t="str">
        <f t="shared" si="30"/>
        <v>40 HC</v>
      </c>
      <c r="AA204" s="135">
        <v>18461</v>
      </c>
      <c r="AB204" s="6">
        <v>16.350000000000001</v>
      </c>
      <c r="AC204" s="34" t="s">
        <v>64</v>
      </c>
      <c r="AD204" s="34">
        <f t="shared" si="25"/>
        <v>11</v>
      </c>
      <c r="AE204" s="34">
        <f t="shared" si="26"/>
        <v>5</v>
      </c>
      <c r="AF204" s="49" t="str">
        <f t="shared" si="27"/>
        <v>LCL</v>
      </c>
      <c r="AG204" s="49" t="str">
        <f t="shared" si="27"/>
        <v>LCL</v>
      </c>
    </row>
    <row r="205" spans="1:33" x14ac:dyDescent="0.45">
      <c r="A205" s="129" t="s">
        <v>168</v>
      </c>
      <c r="B205" s="129" t="s">
        <v>489</v>
      </c>
      <c r="C205" s="129" t="s">
        <v>500</v>
      </c>
      <c r="D205" s="5" t="s">
        <v>500</v>
      </c>
      <c r="E205" s="129">
        <f t="shared" si="28"/>
        <v>42</v>
      </c>
      <c r="F205" s="129">
        <f t="shared" si="29"/>
        <v>46</v>
      </c>
      <c r="G205" s="129" t="s">
        <v>61</v>
      </c>
      <c r="H205" s="129" t="s">
        <v>30</v>
      </c>
      <c r="I205" s="129" t="s">
        <v>31</v>
      </c>
      <c r="J205" s="3">
        <v>1</v>
      </c>
      <c r="K205" s="153"/>
      <c r="L205" s="129" t="s">
        <v>41</v>
      </c>
      <c r="M205" s="129" t="s">
        <v>42</v>
      </c>
      <c r="N205" s="129" t="s">
        <v>26</v>
      </c>
      <c r="O205" s="129" t="s">
        <v>530</v>
      </c>
      <c r="P205" s="3">
        <v>54</v>
      </c>
      <c r="Q205" s="129" t="s">
        <v>27</v>
      </c>
      <c r="R205" s="129" t="s">
        <v>2158</v>
      </c>
      <c r="S205" s="129" t="s">
        <v>2164</v>
      </c>
      <c r="T205" s="129"/>
      <c r="U205" s="129">
        <v>1</v>
      </c>
      <c r="V205" s="3">
        <v>227</v>
      </c>
      <c r="W205" s="156"/>
      <c r="X205" s="156"/>
      <c r="Y205" s="156"/>
      <c r="Z205" s="138" t="str">
        <f t="shared" si="30"/>
        <v>40 HC</v>
      </c>
      <c r="AA205" s="135">
        <v>4541</v>
      </c>
      <c r="AB205" s="6">
        <v>6.44</v>
      </c>
      <c r="AC205" s="34" t="s">
        <v>64</v>
      </c>
      <c r="AD205" s="34">
        <f t="shared" si="25"/>
        <v>5</v>
      </c>
      <c r="AE205" s="34">
        <f t="shared" si="26"/>
        <v>2</v>
      </c>
      <c r="AF205" s="49" t="str">
        <f t="shared" si="27"/>
        <v>LCL</v>
      </c>
      <c r="AG205" s="49" t="str">
        <f t="shared" si="27"/>
        <v>LCL</v>
      </c>
    </row>
    <row r="206" spans="1:33" x14ac:dyDescent="0.45">
      <c r="A206" s="129" t="s">
        <v>168</v>
      </c>
      <c r="B206" s="129" t="s">
        <v>489</v>
      </c>
      <c r="C206" s="129" t="s">
        <v>500</v>
      </c>
      <c r="D206" s="5" t="s">
        <v>500</v>
      </c>
      <c r="E206" s="129">
        <f t="shared" si="28"/>
        <v>42</v>
      </c>
      <c r="F206" s="129">
        <f t="shared" si="29"/>
        <v>46</v>
      </c>
      <c r="G206" s="129" t="s">
        <v>61</v>
      </c>
      <c r="H206" s="129" t="s">
        <v>30</v>
      </c>
      <c r="I206" s="129" t="s">
        <v>31</v>
      </c>
      <c r="J206" s="3">
        <v>1</v>
      </c>
      <c r="K206" s="153"/>
      <c r="L206" s="129" t="s">
        <v>41</v>
      </c>
      <c r="M206" s="129" t="s">
        <v>42</v>
      </c>
      <c r="N206" s="129" t="s">
        <v>26</v>
      </c>
      <c r="O206" s="129" t="s">
        <v>531</v>
      </c>
      <c r="P206" s="3">
        <v>54</v>
      </c>
      <c r="Q206" s="129" t="s">
        <v>27</v>
      </c>
      <c r="R206" s="129" t="s">
        <v>2153</v>
      </c>
      <c r="S206" s="129" t="s">
        <v>2164</v>
      </c>
      <c r="T206" s="129"/>
      <c r="U206" s="129">
        <v>1</v>
      </c>
      <c r="V206" s="3">
        <v>561</v>
      </c>
      <c r="W206" s="156"/>
      <c r="X206" s="156"/>
      <c r="Y206" s="156"/>
      <c r="Z206" s="138" t="str">
        <f t="shared" si="30"/>
        <v>40 HC</v>
      </c>
      <c r="AA206" s="135">
        <v>8880</v>
      </c>
      <c r="AB206" s="6">
        <v>11.78</v>
      </c>
      <c r="AC206" s="34" t="s">
        <v>64</v>
      </c>
      <c r="AD206" s="34">
        <f t="shared" si="25"/>
        <v>8</v>
      </c>
      <c r="AE206" s="34">
        <f t="shared" si="26"/>
        <v>4</v>
      </c>
      <c r="AF206" s="49" t="str">
        <f t="shared" si="27"/>
        <v>LCL</v>
      </c>
      <c r="AG206" s="49" t="str">
        <f t="shared" si="27"/>
        <v>LCL</v>
      </c>
    </row>
    <row r="207" spans="1:33" x14ac:dyDescent="0.45">
      <c r="A207" s="129" t="s">
        <v>168</v>
      </c>
      <c r="B207" s="129" t="s">
        <v>489</v>
      </c>
      <c r="C207" s="129" t="s">
        <v>500</v>
      </c>
      <c r="D207" s="5" t="s">
        <v>500</v>
      </c>
      <c r="E207" s="129">
        <f t="shared" si="28"/>
        <v>42</v>
      </c>
      <c r="F207" s="129">
        <f t="shared" si="29"/>
        <v>46</v>
      </c>
      <c r="G207" s="129" t="s">
        <v>61</v>
      </c>
      <c r="H207" s="129" t="s">
        <v>30</v>
      </c>
      <c r="I207" s="129" t="s">
        <v>31</v>
      </c>
      <c r="J207" s="3">
        <v>1</v>
      </c>
      <c r="K207" s="153"/>
      <c r="L207" s="129" t="s">
        <v>41</v>
      </c>
      <c r="M207" s="129" t="s">
        <v>42</v>
      </c>
      <c r="N207" s="129" t="s">
        <v>26</v>
      </c>
      <c r="O207" s="129" t="s">
        <v>532</v>
      </c>
      <c r="P207" s="3">
        <v>52</v>
      </c>
      <c r="Q207" s="129" t="s">
        <v>27</v>
      </c>
      <c r="R207" s="129" t="s">
        <v>2151</v>
      </c>
      <c r="S207" s="129" t="s">
        <v>2164</v>
      </c>
      <c r="T207" s="129"/>
      <c r="U207" s="129">
        <v>1</v>
      </c>
      <c r="V207" s="3">
        <v>589</v>
      </c>
      <c r="W207" s="155"/>
      <c r="X207" s="155"/>
      <c r="Y207" s="155"/>
      <c r="Z207" s="138" t="str">
        <f t="shared" si="30"/>
        <v>40 HC</v>
      </c>
      <c r="AA207" s="135">
        <v>10526</v>
      </c>
      <c r="AB207" s="6">
        <v>5.83</v>
      </c>
      <c r="AC207" s="34" t="s">
        <v>64</v>
      </c>
      <c r="AD207" s="34">
        <f t="shared" si="25"/>
        <v>4</v>
      </c>
      <c r="AE207" s="34">
        <f t="shared" si="26"/>
        <v>2</v>
      </c>
      <c r="AF207" s="49" t="str">
        <f t="shared" si="27"/>
        <v>LCL</v>
      </c>
      <c r="AG207" s="49" t="str">
        <f t="shared" si="27"/>
        <v>LCL</v>
      </c>
    </row>
    <row r="208" spans="1:33" x14ac:dyDescent="0.45">
      <c r="A208" s="129" t="s">
        <v>142</v>
      </c>
      <c r="B208" s="129" t="s">
        <v>456</v>
      </c>
      <c r="C208" s="129" t="s">
        <v>473</v>
      </c>
      <c r="D208" s="5" t="s">
        <v>473</v>
      </c>
      <c r="E208" s="129">
        <f t="shared" si="28"/>
        <v>35</v>
      </c>
      <c r="F208" s="129">
        <f t="shared" si="29"/>
        <v>38</v>
      </c>
      <c r="G208" s="129" t="s">
        <v>29</v>
      </c>
      <c r="H208" s="129" t="s">
        <v>30</v>
      </c>
      <c r="I208" s="129" t="s">
        <v>31</v>
      </c>
      <c r="J208" s="3">
        <v>0</v>
      </c>
      <c r="K208" s="129" t="s">
        <v>533</v>
      </c>
      <c r="L208" s="129" t="s">
        <v>24</v>
      </c>
      <c r="M208" s="129" t="s">
        <v>534</v>
      </c>
      <c r="N208" s="129" t="s">
        <v>26</v>
      </c>
      <c r="O208" s="129" t="s">
        <v>535</v>
      </c>
      <c r="P208" s="3">
        <v>54</v>
      </c>
      <c r="Q208" s="129" t="s">
        <v>27</v>
      </c>
      <c r="R208" s="129" t="s">
        <v>536</v>
      </c>
      <c r="S208" s="129" t="s">
        <v>2163</v>
      </c>
      <c r="T208" s="129"/>
      <c r="U208" s="129">
        <v>1</v>
      </c>
      <c r="V208" s="3">
        <v>1287</v>
      </c>
      <c r="W208" s="30">
        <v>1</v>
      </c>
      <c r="X208" s="30">
        <v>0</v>
      </c>
      <c r="Y208" s="30">
        <v>0</v>
      </c>
      <c r="Z208" s="138">
        <f t="shared" si="30"/>
        <v>20</v>
      </c>
      <c r="AA208" s="135">
        <v>25270</v>
      </c>
      <c r="AB208" s="6">
        <v>29.1</v>
      </c>
      <c r="AC208" s="34" t="s">
        <v>34</v>
      </c>
      <c r="AD208" s="34">
        <f t="shared" si="25"/>
        <v>20</v>
      </c>
      <c r="AE208" s="34">
        <f t="shared" si="26"/>
        <v>9</v>
      </c>
      <c r="AF208" s="49" t="str">
        <f t="shared" si="27"/>
        <v>20</v>
      </c>
      <c r="AG208" s="49" t="str">
        <f t="shared" si="27"/>
        <v>LCL</v>
      </c>
    </row>
    <row r="209" spans="1:33" x14ac:dyDescent="0.45">
      <c r="A209" s="129" t="s">
        <v>186</v>
      </c>
      <c r="B209" s="129" t="s">
        <v>424</v>
      </c>
      <c r="C209" s="129" t="s">
        <v>452</v>
      </c>
      <c r="D209" s="5" t="s">
        <v>452</v>
      </c>
      <c r="E209" s="129">
        <f t="shared" si="28"/>
        <v>30</v>
      </c>
      <c r="F209" s="129">
        <f t="shared" si="29"/>
        <v>33</v>
      </c>
      <c r="G209" s="129" t="s">
        <v>85</v>
      </c>
      <c r="H209" s="129" t="s">
        <v>30</v>
      </c>
      <c r="I209" s="129" t="s">
        <v>31</v>
      </c>
      <c r="J209" s="3">
        <v>1</v>
      </c>
      <c r="K209" s="152" t="s">
        <v>537</v>
      </c>
      <c r="L209" s="129" t="s">
        <v>41</v>
      </c>
      <c r="M209" s="129" t="s">
        <v>42</v>
      </c>
      <c r="N209" s="129" t="s">
        <v>26</v>
      </c>
      <c r="O209" s="129" t="s">
        <v>538</v>
      </c>
      <c r="P209" s="3">
        <v>54</v>
      </c>
      <c r="Q209" s="129" t="s">
        <v>27</v>
      </c>
      <c r="R209" s="129" t="s">
        <v>2159</v>
      </c>
      <c r="S209" s="129" t="s">
        <v>2164</v>
      </c>
      <c r="T209" s="129"/>
      <c r="U209" s="129">
        <v>1</v>
      </c>
      <c r="V209" s="3">
        <v>443</v>
      </c>
      <c r="W209" s="154">
        <v>1</v>
      </c>
      <c r="X209" s="154">
        <v>0</v>
      </c>
      <c r="Y209" s="154">
        <v>0</v>
      </c>
      <c r="Z209" s="138">
        <f t="shared" si="30"/>
        <v>20</v>
      </c>
      <c r="AA209" s="135">
        <v>11296</v>
      </c>
      <c r="AB209" s="6">
        <v>12.11</v>
      </c>
      <c r="AC209" s="34" t="s">
        <v>90</v>
      </c>
      <c r="AD209" s="34">
        <f t="shared" si="25"/>
        <v>8</v>
      </c>
      <c r="AE209" s="34">
        <f t="shared" si="26"/>
        <v>4</v>
      </c>
      <c r="AF209" s="49" t="str">
        <f t="shared" si="27"/>
        <v>LCL</v>
      </c>
      <c r="AG209" s="49" t="str">
        <f t="shared" si="27"/>
        <v>LCL</v>
      </c>
    </row>
    <row r="210" spans="1:33" x14ac:dyDescent="0.45">
      <c r="A210" s="129" t="s">
        <v>186</v>
      </c>
      <c r="B210" s="129" t="s">
        <v>424</v>
      </c>
      <c r="C210" s="129" t="s">
        <v>452</v>
      </c>
      <c r="D210" s="5" t="s">
        <v>452</v>
      </c>
      <c r="E210" s="129">
        <f t="shared" si="28"/>
        <v>30</v>
      </c>
      <c r="F210" s="129">
        <f t="shared" si="29"/>
        <v>33</v>
      </c>
      <c r="G210" s="129" t="s">
        <v>85</v>
      </c>
      <c r="H210" s="129" t="s">
        <v>30</v>
      </c>
      <c r="I210" s="129" t="s">
        <v>31</v>
      </c>
      <c r="J210" s="3">
        <v>1</v>
      </c>
      <c r="K210" s="153"/>
      <c r="L210" s="129" t="s">
        <v>41</v>
      </c>
      <c r="M210" s="129" t="s">
        <v>42</v>
      </c>
      <c r="N210" s="129" t="s">
        <v>26</v>
      </c>
      <c r="O210" s="129" t="s">
        <v>539</v>
      </c>
      <c r="P210" s="3">
        <v>54</v>
      </c>
      <c r="Q210" s="129" t="s">
        <v>27</v>
      </c>
      <c r="R210" s="129" t="s">
        <v>296</v>
      </c>
      <c r="S210" s="129" t="s">
        <v>2164</v>
      </c>
      <c r="T210" s="129"/>
      <c r="U210" s="129">
        <v>1</v>
      </c>
      <c r="V210" s="3">
        <v>590</v>
      </c>
      <c r="W210" s="156"/>
      <c r="X210" s="156"/>
      <c r="Y210" s="156"/>
      <c r="Z210" s="138" t="str">
        <f t="shared" si="30"/>
        <v>40 HC</v>
      </c>
      <c r="AA210" s="135">
        <v>11549</v>
      </c>
      <c r="AB210" s="6">
        <v>9.5500000000000007</v>
      </c>
      <c r="AC210" s="34" t="s">
        <v>90</v>
      </c>
      <c r="AD210" s="34">
        <f t="shared" si="25"/>
        <v>7</v>
      </c>
      <c r="AE210" s="34">
        <f t="shared" si="26"/>
        <v>3</v>
      </c>
      <c r="AF210" s="49" t="str">
        <f t="shared" si="27"/>
        <v>LCL</v>
      </c>
      <c r="AG210" s="49" t="str">
        <f t="shared" si="27"/>
        <v>LCL</v>
      </c>
    </row>
    <row r="211" spans="1:33" x14ac:dyDescent="0.45">
      <c r="A211" s="129" t="s">
        <v>186</v>
      </c>
      <c r="B211" s="129" t="s">
        <v>424</v>
      </c>
      <c r="C211" s="129" t="s">
        <v>432</v>
      </c>
      <c r="D211" s="5" t="s">
        <v>432</v>
      </c>
      <c r="E211" s="129">
        <f t="shared" si="28"/>
        <v>30</v>
      </c>
      <c r="F211" s="129">
        <f t="shared" si="29"/>
        <v>36</v>
      </c>
      <c r="G211" s="129" t="s">
        <v>72</v>
      </c>
      <c r="H211" s="129" t="s">
        <v>30</v>
      </c>
      <c r="I211" s="129" t="s">
        <v>31</v>
      </c>
      <c r="J211" s="3">
        <v>0</v>
      </c>
      <c r="K211" s="129" t="s">
        <v>540</v>
      </c>
      <c r="L211" s="129" t="s">
        <v>41</v>
      </c>
      <c r="M211" s="129" t="s">
        <v>42</v>
      </c>
      <c r="N211" s="129" t="s">
        <v>26</v>
      </c>
      <c r="O211" s="129" t="s">
        <v>541</v>
      </c>
      <c r="P211" s="3">
        <v>51</v>
      </c>
      <c r="Q211" s="129" t="s">
        <v>27</v>
      </c>
      <c r="R211" s="129" t="s">
        <v>542</v>
      </c>
      <c r="S211" s="129" t="s">
        <v>2163</v>
      </c>
      <c r="T211" s="129"/>
      <c r="U211" s="129">
        <v>1</v>
      </c>
      <c r="V211" s="3">
        <v>995</v>
      </c>
      <c r="W211" s="155"/>
      <c r="X211" s="155"/>
      <c r="Y211" s="155"/>
      <c r="Z211" s="138" t="str">
        <f t="shared" si="30"/>
        <v>40 HC</v>
      </c>
      <c r="AA211" s="135">
        <v>12050</v>
      </c>
      <c r="AB211" s="6">
        <v>56.1</v>
      </c>
      <c r="AC211" s="34" t="s">
        <v>34</v>
      </c>
      <c r="AD211" s="34">
        <f t="shared" si="25"/>
        <v>39</v>
      </c>
      <c r="AE211" s="34">
        <f t="shared" si="26"/>
        <v>17</v>
      </c>
      <c r="AF211" s="49" t="str">
        <f t="shared" si="27"/>
        <v>40</v>
      </c>
      <c r="AG211" s="49" t="str">
        <f t="shared" si="27"/>
        <v>20</v>
      </c>
    </row>
    <row r="212" spans="1:33" s="77" customFormat="1" x14ac:dyDescent="0.45">
      <c r="A212" s="70" t="s">
        <v>186</v>
      </c>
      <c r="B212" s="70" t="s">
        <v>424</v>
      </c>
      <c r="C212" s="70" t="s">
        <v>473</v>
      </c>
      <c r="D212" s="71" t="s">
        <v>473</v>
      </c>
      <c r="E212" s="70">
        <f t="shared" si="28"/>
        <v>30</v>
      </c>
      <c r="F212" s="70">
        <f t="shared" si="29"/>
        <v>37</v>
      </c>
      <c r="G212" s="70" t="s">
        <v>72</v>
      </c>
      <c r="H212" s="70" t="s">
        <v>30</v>
      </c>
      <c r="I212" s="70" t="s">
        <v>31</v>
      </c>
      <c r="J212" s="72">
        <v>0</v>
      </c>
      <c r="K212" s="70" t="s">
        <v>543</v>
      </c>
      <c r="L212" s="70" t="s">
        <v>41</v>
      </c>
      <c r="M212" s="70" t="s">
        <v>42</v>
      </c>
      <c r="N212" s="70" t="s">
        <v>26</v>
      </c>
      <c r="O212" s="70" t="s">
        <v>544</v>
      </c>
      <c r="P212" s="72">
        <v>51</v>
      </c>
      <c r="Q212" s="70" t="s">
        <v>27</v>
      </c>
      <c r="R212" s="70" t="s">
        <v>121</v>
      </c>
      <c r="S212" s="70" t="s">
        <v>2163</v>
      </c>
      <c r="T212" s="70"/>
      <c r="U212" s="70">
        <v>1</v>
      </c>
      <c r="V212" s="72">
        <v>3080</v>
      </c>
      <c r="W212" s="73">
        <v>1</v>
      </c>
      <c r="X212" s="73">
        <v>0</v>
      </c>
      <c r="Y212" s="73">
        <v>1</v>
      </c>
      <c r="Z212" s="138">
        <f t="shared" si="30"/>
        <v>20</v>
      </c>
      <c r="AA212" s="137">
        <v>29927</v>
      </c>
      <c r="AB212" s="74">
        <v>77.680000000000007</v>
      </c>
      <c r="AC212" s="75" t="s">
        <v>34</v>
      </c>
      <c r="AD212" s="75">
        <f t="shared" si="25"/>
        <v>54</v>
      </c>
      <c r="AE212" s="75">
        <f t="shared" si="26"/>
        <v>23</v>
      </c>
      <c r="AF212" s="76" t="str">
        <f t="shared" si="27"/>
        <v>40</v>
      </c>
      <c r="AG212" s="76" t="str">
        <f t="shared" si="27"/>
        <v>20</v>
      </c>
    </row>
    <row r="213" spans="1:33" x14ac:dyDescent="0.45">
      <c r="A213" s="129" t="s">
        <v>325</v>
      </c>
      <c r="B213" s="129" t="s">
        <v>278</v>
      </c>
      <c r="C213" s="129" t="s">
        <v>369</v>
      </c>
      <c r="D213" s="5" t="s">
        <v>369</v>
      </c>
      <c r="E213" s="129">
        <f t="shared" si="28"/>
        <v>6</v>
      </c>
      <c r="F213" s="129">
        <f t="shared" si="29"/>
        <v>10</v>
      </c>
      <c r="G213" s="129" t="s">
        <v>392</v>
      </c>
      <c r="H213" s="129" t="s">
        <v>393</v>
      </c>
      <c r="I213" s="129" t="s">
        <v>24</v>
      </c>
      <c r="J213" s="3">
        <v>1</v>
      </c>
      <c r="K213" s="131"/>
      <c r="L213" s="26" t="s">
        <v>24</v>
      </c>
      <c r="M213" s="129" t="s">
        <v>381</v>
      </c>
      <c r="N213" s="129" t="s">
        <v>26</v>
      </c>
      <c r="O213" s="129" t="s">
        <v>545</v>
      </c>
      <c r="P213" s="3">
        <v>54</v>
      </c>
      <c r="Q213" s="129" t="s">
        <v>27</v>
      </c>
      <c r="R213" s="129" t="s">
        <v>395</v>
      </c>
      <c r="S213" s="129" t="s">
        <v>2125</v>
      </c>
      <c r="T213" s="129"/>
      <c r="U213" s="129">
        <v>1</v>
      </c>
      <c r="V213" s="3">
        <v>31</v>
      </c>
      <c r="W213" s="30">
        <v>0</v>
      </c>
      <c r="X213" s="30">
        <v>0</v>
      </c>
      <c r="Y213" s="30">
        <v>0</v>
      </c>
      <c r="Z213" s="138" t="str">
        <f t="shared" si="30"/>
        <v>40 HC</v>
      </c>
      <c r="AA213" s="135">
        <v>3990</v>
      </c>
      <c r="AB213" s="4"/>
      <c r="AC213" s="34" t="s">
        <v>396</v>
      </c>
      <c r="AD213" s="34">
        <f t="shared" si="25"/>
        <v>0</v>
      </c>
      <c r="AE213" s="34">
        <f t="shared" si="26"/>
        <v>0</v>
      </c>
      <c r="AF213" s="49" t="str">
        <f t="shared" si="27"/>
        <v>LCL</v>
      </c>
      <c r="AG213" s="49" t="str">
        <f t="shared" si="27"/>
        <v>LCL</v>
      </c>
    </row>
    <row r="214" spans="1:33" x14ac:dyDescent="0.45">
      <c r="A214" s="129" t="s">
        <v>325</v>
      </c>
      <c r="B214" s="129" t="s">
        <v>236</v>
      </c>
      <c r="C214" s="129" t="s">
        <v>311</v>
      </c>
      <c r="D214" s="5" t="s">
        <v>311</v>
      </c>
      <c r="E214" s="129">
        <f t="shared" si="28"/>
        <v>7</v>
      </c>
      <c r="F214" s="129">
        <f t="shared" si="29"/>
        <v>9</v>
      </c>
      <c r="G214" s="129" t="s">
        <v>392</v>
      </c>
      <c r="H214" s="129" t="s">
        <v>393</v>
      </c>
      <c r="I214" s="129" t="s">
        <v>24</v>
      </c>
      <c r="J214" s="3">
        <v>1</v>
      </c>
      <c r="K214" s="131"/>
      <c r="L214" s="26" t="s">
        <v>24</v>
      </c>
      <c r="M214" s="129" t="s">
        <v>381</v>
      </c>
      <c r="N214" s="129" t="s">
        <v>26</v>
      </c>
      <c r="O214" s="129" t="s">
        <v>546</v>
      </c>
      <c r="P214" s="3">
        <v>54</v>
      </c>
      <c r="Q214" s="129" t="s">
        <v>27</v>
      </c>
      <c r="R214" s="129" t="s">
        <v>547</v>
      </c>
      <c r="S214" s="129" t="s">
        <v>2125</v>
      </c>
      <c r="T214" s="129"/>
      <c r="U214" s="129">
        <v>1</v>
      </c>
      <c r="V214" s="3">
        <v>1901</v>
      </c>
      <c r="W214" s="30">
        <v>0</v>
      </c>
      <c r="X214" s="30">
        <v>0</v>
      </c>
      <c r="Y214" s="30">
        <v>0</v>
      </c>
      <c r="Z214" s="138" t="str">
        <f t="shared" si="30"/>
        <v>40 HC</v>
      </c>
      <c r="AA214" s="135">
        <v>30723</v>
      </c>
      <c r="AB214" s="4"/>
      <c r="AC214" s="34" t="s">
        <v>396</v>
      </c>
      <c r="AD214" s="34">
        <f t="shared" si="25"/>
        <v>0</v>
      </c>
      <c r="AE214" s="34">
        <f t="shared" si="26"/>
        <v>0</v>
      </c>
      <c r="AF214" s="49" t="str">
        <f t="shared" si="27"/>
        <v>LCL</v>
      </c>
      <c r="AG214" s="49" t="str">
        <f t="shared" si="27"/>
        <v>LCL</v>
      </c>
    </row>
    <row r="215" spans="1:33" x14ac:dyDescent="0.45">
      <c r="A215" s="129" t="s">
        <v>325</v>
      </c>
      <c r="B215" s="129" t="s">
        <v>510</v>
      </c>
      <c r="C215" s="129" t="s">
        <v>511</v>
      </c>
      <c r="D215" s="5" t="s">
        <v>511</v>
      </c>
      <c r="E215" s="129">
        <f t="shared" si="28"/>
        <v>45</v>
      </c>
      <c r="F215" s="129">
        <f t="shared" si="29"/>
        <v>48</v>
      </c>
      <c r="G215" s="129" t="s">
        <v>61</v>
      </c>
      <c r="H215" s="129" t="s">
        <v>30</v>
      </c>
      <c r="I215" s="129" t="s">
        <v>31</v>
      </c>
      <c r="J215" s="3">
        <v>0</v>
      </c>
      <c r="K215" s="129" t="s">
        <v>548</v>
      </c>
      <c r="L215" s="129" t="s">
        <v>41</v>
      </c>
      <c r="M215" s="129" t="s">
        <v>42</v>
      </c>
      <c r="N215" s="129" t="s">
        <v>26</v>
      </c>
      <c r="O215" s="129" t="s">
        <v>549</v>
      </c>
      <c r="P215" s="3">
        <v>54</v>
      </c>
      <c r="Q215" s="129" t="s">
        <v>27</v>
      </c>
      <c r="R215" s="129" t="s">
        <v>2153</v>
      </c>
      <c r="S215" s="129" t="s">
        <v>2163</v>
      </c>
      <c r="T215" s="129"/>
      <c r="U215" s="129">
        <v>1</v>
      </c>
      <c r="V215" s="3">
        <v>1886</v>
      </c>
      <c r="W215" s="30">
        <v>0</v>
      </c>
      <c r="X215" s="30">
        <v>0</v>
      </c>
      <c r="Y215" s="30">
        <v>1</v>
      </c>
      <c r="Z215" s="138" t="str">
        <f t="shared" si="30"/>
        <v>40 HC</v>
      </c>
      <c r="AA215" s="135">
        <v>26440</v>
      </c>
      <c r="AB215" s="6">
        <v>69</v>
      </c>
      <c r="AC215" s="34" t="s">
        <v>64</v>
      </c>
      <c r="AD215" s="34">
        <f t="shared" si="25"/>
        <v>48</v>
      </c>
      <c r="AE215" s="34">
        <f t="shared" si="26"/>
        <v>21</v>
      </c>
      <c r="AF215" s="49" t="str">
        <f t="shared" si="27"/>
        <v>40</v>
      </c>
      <c r="AG215" s="49" t="str">
        <f t="shared" si="27"/>
        <v>20</v>
      </c>
    </row>
    <row r="216" spans="1:33" x14ac:dyDescent="0.45">
      <c r="A216" s="129" t="s">
        <v>325</v>
      </c>
      <c r="B216" s="129" t="s">
        <v>510</v>
      </c>
      <c r="C216" s="129" t="s">
        <v>511</v>
      </c>
      <c r="D216" s="5" t="s">
        <v>511</v>
      </c>
      <c r="E216" s="129">
        <f t="shared" si="28"/>
        <v>45</v>
      </c>
      <c r="F216" s="129">
        <f t="shared" si="29"/>
        <v>48</v>
      </c>
      <c r="G216" s="129" t="s">
        <v>61</v>
      </c>
      <c r="H216" s="129" t="s">
        <v>30</v>
      </c>
      <c r="I216" s="129" t="s">
        <v>31</v>
      </c>
      <c r="J216" s="3">
        <v>1</v>
      </c>
      <c r="K216" s="152" t="s">
        <v>550</v>
      </c>
      <c r="L216" s="129" t="s">
        <v>41</v>
      </c>
      <c r="M216" s="129" t="s">
        <v>42</v>
      </c>
      <c r="N216" s="129" t="s">
        <v>26</v>
      </c>
      <c r="O216" s="129" t="s">
        <v>551</v>
      </c>
      <c r="P216" s="3">
        <v>54</v>
      </c>
      <c r="Q216" s="129" t="s">
        <v>27</v>
      </c>
      <c r="R216" s="129" t="s">
        <v>2158</v>
      </c>
      <c r="S216" s="129" t="s">
        <v>2164</v>
      </c>
      <c r="T216" s="129"/>
      <c r="U216" s="129">
        <v>1</v>
      </c>
      <c r="V216" s="3">
        <v>1003</v>
      </c>
      <c r="W216" s="154">
        <v>1</v>
      </c>
      <c r="X216" s="154">
        <v>0</v>
      </c>
      <c r="Y216" s="154">
        <v>0</v>
      </c>
      <c r="Z216" s="138">
        <f t="shared" si="30"/>
        <v>20</v>
      </c>
      <c r="AA216" s="135">
        <v>24827</v>
      </c>
      <c r="AB216" s="6">
        <v>18.47</v>
      </c>
      <c r="AC216" s="34" t="s">
        <v>64</v>
      </c>
      <c r="AD216" s="34">
        <f t="shared" si="25"/>
        <v>13</v>
      </c>
      <c r="AE216" s="34">
        <f t="shared" si="26"/>
        <v>6</v>
      </c>
      <c r="AF216" s="49" t="str">
        <f t="shared" si="27"/>
        <v>LCL</v>
      </c>
      <c r="AG216" s="49" t="str">
        <f t="shared" si="27"/>
        <v>LCL</v>
      </c>
    </row>
    <row r="217" spans="1:33" x14ac:dyDescent="0.45">
      <c r="A217" s="129" t="s">
        <v>325</v>
      </c>
      <c r="B217" s="129" t="s">
        <v>510</v>
      </c>
      <c r="C217" s="129" t="s">
        <v>511</v>
      </c>
      <c r="D217" s="5" t="s">
        <v>511</v>
      </c>
      <c r="E217" s="129">
        <f t="shared" si="28"/>
        <v>45</v>
      </c>
      <c r="F217" s="129">
        <f t="shared" si="29"/>
        <v>48</v>
      </c>
      <c r="G217" s="129" t="s">
        <v>61</v>
      </c>
      <c r="H217" s="129" t="s">
        <v>30</v>
      </c>
      <c r="I217" s="129" t="s">
        <v>31</v>
      </c>
      <c r="J217" s="3">
        <v>1</v>
      </c>
      <c r="K217" s="153"/>
      <c r="L217" s="129" t="s">
        <v>41</v>
      </c>
      <c r="M217" s="129" t="s">
        <v>42</v>
      </c>
      <c r="N217" s="129" t="s">
        <v>26</v>
      </c>
      <c r="O217" s="129" t="s">
        <v>552</v>
      </c>
      <c r="P217" s="3">
        <v>54</v>
      </c>
      <c r="Q217" s="129" t="s">
        <v>27</v>
      </c>
      <c r="R217" s="129" t="s">
        <v>2157</v>
      </c>
      <c r="S217" s="129" t="s">
        <v>2164</v>
      </c>
      <c r="T217" s="129"/>
      <c r="U217" s="129">
        <v>1</v>
      </c>
      <c r="V217" s="3">
        <v>292</v>
      </c>
      <c r="W217" s="155"/>
      <c r="X217" s="155"/>
      <c r="Y217" s="155"/>
      <c r="Z217" s="138" t="str">
        <f t="shared" si="30"/>
        <v>40 HC</v>
      </c>
      <c r="AA217" s="135">
        <v>4348</v>
      </c>
      <c r="AB217" s="6">
        <v>4.47</v>
      </c>
      <c r="AC217" s="34" t="s">
        <v>64</v>
      </c>
      <c r="AD217" s="34">
        <f t="shared" si="25"/>
        <v>3</v>
      </c>
      <c r="AE217" s="34">
        <f t="shared" si="26"/>
        <v>1</v>
      </c>
      <c r="AF217" s="49" t="str">
        <f t="shared" ref="AF217:AG248" si="31">IF(AD217&lt;=14,"LCL",IF(AD217&lt;=28,"20",IF(AD217&lt;=55,"40",IF(AD217&lt;=65,"40HC",IF(AD217&lt;=83,"45",IF(AD217&gt;83,"???ilość kont"))))))</f>
        <v>LCL</v>
      </c>
      <c r="AG217" s="49" t="str">
        <f t="shared" si="31"/>
        <v>LCL</v>
      </c>
    </row>
    <row r="218" spans="1:33" x14ac:dyDescent="0.45">
      <c r="A218" s="129" t="s">
        <v>327</v>
      </c>
      <c r="B218" s="129" t="s">
        <v>510</v>
      </c>
      <c r="C218" s="129" t="s">
        <v>511</v>
      </c>
      <c r="D218" s="5" t="s">
        <v>511</v>
      </c>
      <c r="E218" s="129">
        <f t="shared" si="28"/>
        <v>44</v>
      </c>
      <c r="F218" s="129">
        <f t="shared" si="29"/>
        <v>47</v>
      </c>
      <c r="G218" s="129" t="s">
        <v>61</v>
      </c>
      <c r="H218" s="129" t="s">
        <v>30</v>
      </c>
      <c r="I218" s="129" t="s">
        <v>31</v>
      </c>
      <c r="J218" s="3">
        <v>1</v>
      </c>
      <c r="K218" s="152" t="s">
        <v>553</v>
      </c>
      <c r="L218" s="129" t="s">
        <v>41</v>
      </c>
      <c r="M218" s="129" t="s">
        <v>42</v>
      </c>
      <c r="N218" s="129" t="s">
        <v>26</v>
      </c>
      <c r="O218" s="129" t="s">
        <v>554</v>
      </c>
      <c r="P218" s="3">
        <v>54</v>
      </c>
      <c r="Q218" s="129" t="s">
        <v>27</v>
      </c>
      <c r="R218" s="129" t="s">
        <v>2150</v>
      </c>
      <c r="S218" s="129" t="s">
        <v>2164</v>
      </c>
      <c r="T218" s="129"/>
      <c r="U218" s="129">
        <v>1</v>
      </c>
      <c r="V218" s="3">
        <v>1123</v>
      </c>
      <c r="W218" s="154">
        <v>0</v>
      </c>
      <c r="X218" s="154">
        <v>1</v>
      </c>
      <c r="Y218" s="154">
        <v>0</v>
      </c>
      <c r="Z218" s="138">
        <f t="shared" si="30"/>
        <v>40</v>
      </c>
      <c r="AA218" s="135">
        <v>22033</v>
      </c>
      <c r="AB218" s="6">
        <v>29.71</v>
      </c>
      <c r="AC218" s="34" t="s">
        <v>64</v>
      </c>
      <c r="AD218" s="34">
        <f t="shared" si="25"/>
        <v>21</v>
      </c>
      <c r="AE218" s="34">
        <f t="shared" si="26"/>
        <v>9</v>
      </c>
      <c r="AF218" s="49" t="str">
        <f t="shared" si="31"/>
        <v>20</v>
      </c>
      <c r="AG218" s="49" t="str">
        <f t="shared" si="31"/>
        <v>LCL</v>
      </c>
    </row>
    <row r="219" spans="1:33" x14ac:dyDescent="0.45">
      <c r="A219" s="129" t="s">
        <v>327</v>
      </c>
      <c r="B219" s="129" t="s">
        <v>510</v>
      </c>
      <c r="C219" s="129" t="s">
        <v>511</v>
      </c>
      <c r="D219" s="5" t="s">
        <v>511</v>
      </c>
      <c r="E219" s="129">
        <f t="shared" si="28"/>
        <v>44</v>
      </c>
      <c r="F219" s="129">
        <f t="shared" si="29"/>
        <v>47</v>
      </c>
      <c r="G219" s="129" t="s">
        <v>61</v>
      </c>
      <c r="H219" s="129" t="s">
        <v>30</v>
      </c>
      <c r="I219" s="129" t="s">
        <v>31</v>
      </c>
      <c r="J219" s="3">
        <v>1</v>
      </c>
      <c r="K219" s="153"/>
      <c r="L219" s="129" t="s">
        <v>41</v>
      </c>
      <c r="M219" s="129" t="s">
        <v>42</v>
      </c>
      <c r="N219" s="129" t="s">
        <v>26</v>
      </c>
      <c r="O219" s="129" t="s">
        <v>555</v>
      </c>
      <c r="P219" s="3">
        <v>54</v>
      </c>
      <c r="Q219" s="129" t="s">
        <v>27</v>
      </c>
      <c r="R219" s="129" t="s">
        <v>2155</v>
      </c>
      <c r="S219" s="129" t="s">
        <v>2164</v>
      </c>
      <c r="T219" s="129"/>
      <c r="U219" s="129">
        <v>1</v>
      </c>
      <c r="V219" s="3">
        <v>721</v>
      </c>
      <c r="W219" s="155"/>
      <c r="X219" s="155"/>
      <c r="Y219" s="155"/>
      <c r="Z219" s="138" t="str">
        <f t="shared" si="30"/>
        <v>40 HC</v>
      </c>
      <c r="AA219" s="135">
        <v>10976</v>
      </c>
      <c r="AB219" s="6">
        <v>19.899999999999999</v>
      </c>
      <c r="AC219" s="34" t="s">
        <v>64</v>
      </c>
      <c r="AD219" s="34">
        <f t="shared" si="25"/>
        <v>14</v>
      </c>
      <c r="AE219" s="34">
        <f t="shared" si="26"/>
        <v>6</v>
      </c>
      <c r="AF219" s="49" t="str">
        <f t="shared" si="31"/>
        <v>LCL</v>
      </c>
      <c r="AG219" s="49" t="str">
        <f t="shared" si="31"/>
        <v>LCL</v>
      </c>
    </row>
    <row r="220" spans="1:33" x14ac:dyDescent="0.45">
      <c r="A220" s="129" t="s">
        <v>211</v>
      </c>
      <c r="B220" s="129" t="s">
        <v>408</v>
      </c>
      <c r="C220" s="129" t="s">
        <v>452</v>
      </c>
      <c r="D220" s="5" t="s">
        <v>452</v>
      </c>
      <c r="E220" s="129">
        <f t="shared" si="28"/>
        <v>24</v>
      </c>
      <c r="F220" s="129">
        <f t="shared" si="29"/>
        <v>28</v>
      </c>
      <c r="G220" s="129" t="s">
        <v>146</v>
      </c>
      <c r="H220" s="129" t="s">
        <v>30</v>
      </c>
      <c r="I220" s="129" t="s">
        <v>31</v>
      </c>
      <c r="J220" s="3">
        <v>0</v>
      </c>
      <c r="K220" s="129" t="s">
        <v>556</v>
      </c>
      <c r="L220" s="129" t="s">
        <v>24</v>
      </c>
      <c r="M220" s="129" t="s">
        <v>87</v>
      </c>
      <c r="N220" s="129" t="s">
        <v>26</v>
      </c>
      <c r="O220" s="129" t="s">
        <v>557</v>
      </c>
      <c r="P220" s="3">
        <v>54</v>
      </c>
      <c r="Q220" s="129" t="s">
        <v>27</v>
      </c>
      <c r="R220" s="129" t="s">
        <v>149</v>
      </c>
      <c r="S220" s="129" t="s">
        <v>2163</v>
      </c>
      <c r="T220" s="129"/>
      <c r="U220" s="129">
        <v>1</v>
      </c>
      <c r="V220" s="3">
        <v>959</v>
      </c>
      <c r="W220" s="30">
        <v>1</v>
      </c>
      <c r="X220" s="30">
        <v>0</v>
      </c>
      <c r="Y220" s="30">
        <v>0</v>
      </c>
      <c r="Z220" s="138">
        <f t="shared" si="30"/>
        <v>20</v>
      </c>
      <c r="AA220" s="135">
        <v>16537</v>
      </c>
      <c r="AB220" s="6">
        <v>27.4</v>
      </c>
      <c r="AC220" s="34" t="s">
        <v>90</v>
      </c>
      <c r="AD220" s="34">
        <f t="shared" si="25"/>
        <v>19</v>
      </c>
      <c r="AE220" s="34">
        <f t="shared" si="26"/>
        <v>8</v>
      </c>
      <c r="AF220" s="49" t="str">
        <f t="shared" si="31"/>
        <v>20</v>
      </c>
      <c r="AG220" s="49" t="str">
        <f t="shared" si="31"/>
        <v>LCL</v>
      </c>
    </row>
    <row r="221" spans="1:33" x14ac:dyDescent="0.45">
      <c r="A221" s="129" t="s">
        <v>211</v>
      </c>
      <c r="B221" s="129" t="s">
        <v>408</v>
      </c>
      <c r="C221" s="129" t="s">
        <v>452</v>
      </c>
      <c r="D221" s="5" t="s">
        <v>452</v>
      </c>
      <c r="E221" s="129">
        <f t="shared" si="28"/>
        <v>24</v>
      </c>
      <c r="F221" s="129">
        <f t="shared" si="29"/>
        <v>28</v>
      </c>
      <c r="G221" s="129" t="s">
        <v>146</v>
      </c>
      <c r="H221" s="129" t="s">
        <v>30</v>
      </c>
      <c r="I221" s="129" t="s">
        <v>31</v>
      </c>
      <c r="J221" s="3">
        <v>0</v>
      </c>
      <c r="K221" s="129" t="s">
        <v>558</v>
      </c>
      <c r="L221" s="129" t="s">
        <v>24</v>
      </c>
      <c r="M221" s="129" t="s">
        <v>87</v>
      </c>
      <c r="N221" s="129" t="s">
        <v>26</v>
      </c>
      <c r="O221" s="129" t="s">
        <v>559</v>
      </c>
      <c r="P221" s="3">
        <v>54</v>
      </c>
      <c r="Q221" s="129" t="s">
        <v>27</v>
      </c>
      <c r="R221" s="129" t="s">
        <v>149</v>
      </c>
      <c r="S221" s="129" t="s">
        <v>2163</v>
      </c>
      <c r="T221" s="129"/>
      <c r="U221" s="129">
        <v>1</v>
      </c>
      <c r="V221" s="3">
        <v>2084</v>
      </c>
      <c r="W221" s="30">
        <v>0</v>
      </c>
      <c r="X221" s="30">
        <v>1</v>
      </c>
      <c r="Y221" s="30">
        <v>0</v>
      </c>
      <c r="Z221" s="138">
        <f t="shared" si="30"/>
        <v>40</v>
      </c>
      <c r="AA221" s="135">
        <v>36900</v>
      </c>
      <c r="AB221" s="6">
        <v>48.1</v>
      </c>
      <c r="AC221" s="34" t="s">
        <v>90</v>
      </c>
      <c r="AD221" s="34">
        <f t="shared" si="25"/>
        <v>34</v>
      </c>
      <c r="AE221" s="34">
        <f t="shared" si="26"/>
        <v>14</v>
      </c>
      <c r="AF221" s="49" t="str">
        <f t="shared" si="31"/>
        <v>40</v>
      </c>
      <c r="AG221" s="49" t="str">
        <f t="shared" si="31"/>
        <v>LCL</v>
      </c>
    </row>
    <row r="222" spans="1:33" x14ac:dyDescent="0.45">
      <c r="A222" s="129" t="s">
        <v>211</v>
      </c>
      <c r="B222" s="129" t="s">
        <v>408</v>
      </c>
      <c r="C222" s="129" t="s">
        <v>452</v>
      </c>
      <c r="D222" s="5" t="s">
        <v>452</v>
      </c>
      <c r="E222" s="129">
        <f t="shared" si="28"/>
        <v>24</v>
      </c>
      <c r="F222" s="129">
        <f t="shared" si="29"/>
        <v>28</v>
      </c>
      <c r="G222" s="129" t="s">
        <v>146</v>
      </c>
      <c r="H222" s="129" t="s">
        <v>30</v>
      </c>
      <c r="I222" s="129" t="s">
        <v>31</v>
      </c>
      <c r="J222" s="3">
        <v>0</v>
      </c>
      <c r="K222" s="129" t="s">
        <v>560</v>
      </c>
      <c r="L222" s="129" t="s">
        <v>24</v>
      </c>
      <c r="M222" s="129" t="s">
        <v>87</v>
      </c>
      <c r="N222" s="129" t="s">
        <v>26</v>
      </c>
      <c r="O222" s="129" t="s">
        <v>561</v>
      </c>
      <c r="P222" s="3">
        <v>54</v>
      </c>
      <c r="Q222" s="129" t="s">
        <v>27</v>
      </c>
      <c r="R222" s="129" t="s">
        <v>149</v>
      </c>
      <c r="S222" s="129" t="s">
        <v>2163</v>
      </c>
      <c r="T222" s="129"/>
      <c r="U222" s="129">
        <v>1</v>
      </c>
      <c r="V222" s="3">
        <v>2510</v>
      </c>
      <c r="W222" s="30">
        <v>0</v>
      </c>
      <c r="X222" s="30">
        <v>0</v>
      </c>
      <c r="Y222" s="30">
        <v>1</v>
      </c>
      <c r="Z222" s="138" t="str">
        <f t="shared" si="30"/>
        <v>40 HC</v>
      </c>
      <c r="AA222" s="135">
        <v>43765</v>
      </c>
      <c r="AB222" s="6">
        <v>64.23</v>
      </c>
      <c r="AC222" s="34" t="s">
        <v>90</v>
      </c>
      <c r="AD222" s="34">
        <f t="shared" si="25"/>
        <v>45</v>
      </c>
      <c r="AE222" s="34">
        <f t="shared" si="26"/>
        <v>19</v>
      </c>
      <c r="AF222" s="49" t="str">
        <f t="shared" si="31"/>
        <v>40</v>
      </c>
      <c r="AG222" s="49" t="str">
        <f t="shared" si="31"/>
        <v>20</v>
      </c>
    </row>
    <row r="223" spans="1:33" x14ac:dyDescent="0.45">
      <c r="A223" s="129" t="s">
        <v>211</v>
      </c>
      <c r="B223" s="129" t="s">
        <v>473</v>
      </c>
      <c r="C223" s="129" t="s">
        <v>562</v>
      </c>
      <c r="D223" s="5" t="s">
        <v>562</v>
      </c>
      <c r="E223" s="129">
        <f t="shared" si="28"/>
        <v>32</v>
      </c>
      <c r="F223" s="129">
        <f t="shared" si="29"/>
        <v>36</v>
      </c>
      <c r="G223" s="129" t="s">
        <v>39</v>
      </c>
      <c r="H223" s="129" t="s">
        <v>30</v>
      </c>
      <c r="I223" s="129" t="s">
        <v>31</v>
      </c>
      <c r="J223" s="3">
        <v>0</v>
      </c>
      <c r="K223" s="129" t="s">
        <v>563</v>
      </c>
      <c r="L223" s="129" t="s">
        <v>41</v>
      </c>
      <c r="M223" s="129" t="s">
        <v>42</v>
      </c>
      <c r="N223" s="129" t="s">
        <v>26</v>
      </c>
      <c r="O223" s="129" t="s">
        <v>564</v>
      </c>
      <c r="P223" s="3">
        <v>52</v>
      </c>
      <c r="Q223" s="129" t="s">
        <v>27</v>
      </c>
      <c r="R223" s="129" t="s">
        <v>349</v>
      </c>
      <c r="S223" s="129" t="s">
        <v>2163</v>
      </c>
      <c r="T223" s="129"/>
      <c r="U223" s="129">
        <v>1</v>
      </c>
      <c r="V223" s="3">
        <v>841</v>
      </c>
      <c r="W223" s="30">
        <v>1</v>
      </c>
      <c r="X223" s="30">
        <v>0</v>
      </c>
      <c r="Y223" s="30">
        <v>0</v>
      </c>
      <c r="Z223" s="138">
        <f t="shared" si="30"/>
        <v>20</v>
      </c>
      <c r="AA223" s="135">
        <v>29187</v>
      </c>
      <c r="AB223" s="6">
        <v>27.2</v>
      </c>
      <c r="AC223" s="34" t="s">
        <v>34</v>
      </c>
      <c r="AD223" s="34">
        <f t="shared" si="25"/>
        <v>19</v>
      </c>
      <c r="AE223" s="34">
        <f t="shared" si="26"/>
        <v>8</v>
      </c>
      <c r="AF223" s="49" t="str">
        <f t="shared" si="31"/>
        <v>20</v>
      </c>
      <c r="AG223" s="49" t="str">
        <f t="shared" si="31"/>
        <v>LCL</v>
      </c>
    </row>
    <row r="224" spans="1:33" x14ac:dyDescent="0.45">
      <c r="A224" s="129" t="s">
        <v>211</v>
      </c>
      <c r="B224" s="129" t="s">
        <v>473</v>
      </c>
      <c r="C224" s="129" t="s">
        <v>474</v>
      </c>
      <c r="D224" s="5" t="s">
        <v>474</v>
      </c>
      <c r="E224" s="129">
        <f t="shared" si="28"/>
        <v>32</v>
      </c>
      <c r="F224" s="129">
        <f t="shared" si="29"/>
        <v>37</v>
      </c>
      <c r="G224" s="129" t="s">
        <v>39</v>
      </c>
      <c r="H224" s="129" t="s">
        <v>30</v>
      </c>
      <c r="I224" s="129" t="s">
        <v>31</v>
      </c>
      <c r="J224" s="3">
        <v>0</v>
      </c>
      <c r="K224" s="129" t="s">
        <v>565</v>
      </c>
      <c r="L224" s="129" t="s">
        <v>41</v>
      </c>
      <c r="M224" s="129" t="s">
        <v>42</v>
      </c>
      <c r="N224" s="129" t="s">
        <v>26</v>
      </c>
      <c r="O224" s="129" t="s">
        <v>566</v>
      </c>
      <c r="P224" s="3">
        <v>52</v>
      </c>
      <c r="Q224" s="129" t="s">
        <v>27</v>
      </c>
      <c r="R224" s="129" t="s">
        <v>349</v>
      </c>
      <c r="S224" s="129" t="s">
        <v>2163</v>
      </c>
      <c r="T224" s="129"/>
      <c r="U224" s="129">
        <v>1</v>
      </c>
      <c r="V224" s="3">
        <v>2415</v>
      </c>
      <c r="W224" s="30">
        <v>0</v>
      </c>
      <c r="X224" s="30">
        <v>1</v>
      </c>
      <c r="Y224" s="30">
        <v>0</v>
      </c>
      <c r="Z224" s="138">
        <f t="shared" si="30"/>
        <v>40</v>
      </c>
      <c r="AA224" s="135">
        <v>44803</v>
      </c>
      <c r="AB224" s="6">
        <v>52.8</v>
      </c>
      <c r="AC224" s="34" t="s">
        <v>34</v>
      </c>
      <c r="AD224" s="34">
        <f t="shared" si="25"/>
        <v>37</v>
      </c>
      <c r="AE224" s="34">
        <f t="shared" si="26"/>
        <v>16</v>
      </c>
      <c r="AF224" s="49" t="str">
        <f t="shared" si="31"/>
        <v>40</v>
      </c>
      <c r="AG224" s="49" t="str">
        <f t="shared" si="31"/>
        <v>20</v>
      </c>
    </row>
    <row r="225" spans="1:33" x14ac:dyDescent="0.45">
      <c r="A225" s="129" t="s">
        <v>211</v>
      </c>
      <c r="B225" s="129" t="s">
        <v>473</v>
      </c>
      <c r="C225" s="129" t="s">
        <v>500</v>
      </c>
      <c r="D225" s="5" t="s">
        <v>500</v>
      </c>
      <c r="E225" s="129">
        <f t="shared" si="28"/>
        <v>32</v>
      </c>
      <c r="F225" s="129">
        <f t="shared" si="29"/>
        <v>39</v>
      </c>
      <c r="G225" s="129" t="s">
        <v>39</v>
      </c>
      <c r="H225" s="129" t="s">
        <v>30</v>
      </c>
      <c r="I225" s="129" t="s">
        <v>31</v>
      </c>
      <c r="J225" s="3">
        <v>1</v>
      </c>
      <c r="K225" s="129" t="s">
        <v>567</v>
      </c>
      <c r="L225" s="129" t="s">
        <v>24</v>
      </c>
      <c r="M225" s="129" t="s">
        <v>87</v>
      </c>
      <c r="N225" s="129" t="s">
        <v>26</v>
      </c>
      <c r="O225" s="129" t="s">
        <v>568</v>
      </c>
      <c r="P225" s="3">
        <v>54</v>
      </c>
      <c r="Q225" s="129" t="s">
        <v>27</v>
      </c>
      <c r="R225" s="129" t="s">
        <v>44</v>
      </c>
      <c r="S225" s="129" t="s">
        <v>2163</v>
      </c>
      <c r="T225" s="129"/>
      <c r="U225" s="129">
        <v>1</v>
      </c>
      <c r="V225" s="3">
        <v>301</v>
      </c>
      <c r="W225" s="30">
        <v>1</v>
      </c>
      <c r="X225" s="30">
        <v>0</v>
      </c>
      <c r="Y225" s="30">
        <v>0</v>
      </c>
      <c r="Z225" s="138">
        <f t="shared" si="30"/>
        <v>20</v>
      </c>
      <c r="AA225" s="135">
        <v>6343</v>
      </c>
      <c r="AB225" s="6">
        <v>20.14</v>
      </c>
      <c r="AC225" s="34" t="s">
        <v>34</v>
      </c>
      <c r="AD225" s="34">
        <f t="shared" si="25"/>
        <v>14</v>
      </c>
      <c r="AE225" s="34">
        <f t="shared" si="26"/>
        <v>6</v>
      </c>
      <c r="AF225" s="49" t="str">
        <f t="shared" si="31"/>
        <v>LCL</v>
      </c>
      <c r="AG225" s="49" t="str">
        <f t="shared" si="31"/>
        <v>LCL</v>
      </c>
    </row>
    <row r="226" spans="1:33" x14ac:dyDescent="0.45">
      <c r="A226" s="129" t="s">
        <v>211</v>
      </c>
      <c r="B226" s="129" t="s">
        <v>489</v>
      </c>
      <c r="C226" s="129" t="s">
        <v>490</v>
      </c>
      <c r="D226" s="5" t="s">
        <v>490</v>
      </c>
      <c r="E226" s="129">
        <f t="shared" si="28"/>
        <v>35</v>
      </c>
      <c r="F226" s="129">
        <f t="shared" si="29"/>
        <v>38</v>
      </c>
      <c r="G226" s="129" t="s">
        <v>29</v>
      </c>
      <c r="H226" s="129" t="s">
        <v>30</v>
      </c>
      <c r="I226" s="129" t="s">
        <v>31</v>
      </c>
      <c r="J226" s="3">
        <v>0</v>
      </c>
      <c r="K226" s="129" t="s">
        <v>569</v>
      </c>
      <c r="L226" s="129" t="s">
        <v>24</v>
      </c>
      <c r="M226" s="129" t="s">
        <v>87</v>
      </c>
      <c r="N226" s="129" t="s">
        <v>26</v>
      </c>
      <c r="O226" s="129" t="s">
        <v>570</v>
      </c>
      <c r="P226" s="3">
        <v>51</v>
      </c>
      <c r="Q226" s="129" t="s">
        <v>27</v>
      </c>
      <c r="R226" s="129" t="s">
        <v>571</v>
      </c>
      <c r="S226" s="129" t="s">
        <v>2163</v>
      </c>
      <c r="T226" s="129"/>
      <c r="U226" s="129">
        <v>1</v>
      </c>
      <c r="V226" s="3">
        <v>756</v>
      </c>
      <c r="W226" s="30">
        <v>0</v>
      </c>
      <c r="X226" s="30">
        <v>1</v>
      </c>
      <c r="Y226" s="30">
        <v>0</v>
      </c>
      <c r="Z226" s="138">
        <f t="shared" si="30"/>
        <v>40</v>
      </c>
      <c r="AA226" s="135">
        <v>8319</v>
      </c>
      <c r="AB226" s="6">
        <v>40.89</v>
      </c>
      <c r="AC226" s="34" t="s">
        <v>34</v>
      </c>
      <c r="AD226" s="34">
        <f t="shared" si="25"/>
        <v>29</v>
      </c>
      <c r="AE226" s="34">
        <f t="shared" si="26"/>
        <v>12</v>
      </c>
      <c r="AF226" s="49" t="str">
        <f t="shared" si="31"/>
        <v>40</v>
      </c>
      <c r="AG226" s="49" t="str">
        <f t="shared" si="31"/>
        <v>LCL</v>
      </c>
    </row>
    <row r="227" spans="1:33" x14ac:dyDescent="0.45">
      <c r="A227" s="129" t="s">
        <v>211</v>
      </c>
      <c r="B227" s="129" t="s">
        <v>510</v>
      </c>
      <c r="C227" s="129" t="s">
        <v>511</v>
      </c>
      <c r="D227" s="5" t="s">
        <v>511</v>
      </c>
      <c r="E227" s="129">
        <f t="shared" si="28"/>
        <v>43</v>
      </c>
      <c r="F227" s="129">
        <f t="shared" si="29"/>
        <v>46</v>
      </c>
      <c r="G227" s="129" t="s">
        <v>29</v>
      </c>
      <c r="H227" s="129" t="s">
        <v>30</v>
      </c>
      <c r="I227" s="129" t="s">
        <v>31</v>
      </c>
      <c r="J227" s="3">
        <v>0</v>
      </c>
      <c r="K227" s="129" t="s">
        <v>572</v>
      </c>
      <c r="L227" s="129" t="s">
        <v>41</v>
      </c>
      <c r="M227" s="129" t="s">
        <v>42</v>
      </c>
      <c r="N227" s="129" t="s">
        <v>26</v>
      </c>
      <c r="O227" s="129" t="s">
        <v>573</v>
      </c>
      <c r="P227" s="3">
        <v>54</v>
      </c>
      <c r="Q227" s="129" t="s">
        <v>27</v>
      </c>
      <c r="R227" s="129" t="s">
        <v>82</v>
      </c>
      <c r="S227" s="129" t="s">
        <v>2163</v>
      </c>
      <c r="T227" s="129"/>
      <c r="U227" s="129">
        <v>1</v>
      </c>
      <c r="V227" s="3">
        <v>804</v>
      </c>
      <c r="W227" s="30">
        <v>1</v>
      </c>
      <c r="X227" s="30">
        <v>0</v>
      </c>
      <c r="Y227" s="30">
        <v>0</v>
      </c>
      <c r="Z227" s="138">
        <f t="shared" si="30"/>
        <v>20</v>
      </c>
      <c r="AA227" s="135">
        <v>13999</v>
      </c>
      <c r="AB227" s="6">
        <v>18.579999999999998</v>
      </c>
      <c r="AC227" s="34" t="s">
        <v>34</v>
      </c>
      <c r="AD227" s="34">
        <f t="shared" si="25"/>
        <v>13</v>
      </c>
      <c r="AE227" s="34">
        <f t="shared" si="26"/>
        <v>6</v>
      </c>
      <c r="AF227" s="49" t="str">
        <f t="shared" si="31"/>
        <v>LCL</v>
      </c>
      <c r="AG227" s="49" t="str">
        <f t="shared" si="31"/>
        <v>LCL</v>
      </c>
    </row>
    <row r="228" spans="1:33" x14ac:dyDescent="0.45">
      <c r="A228" s="129" t="s">
        <v>215</v>
      </c>
      <c r="B228" s="129" t="s">
        <v>261</v>
      </c>
      <c r="C228" s="129" t="s">
        <v>315</v>
      </c>
      <c r="D228" s="5" t="s">
        <v>315</v>
      </c>
      <c r="E228" s="129">
        <f t="shared" si="28"/>
        <v>1</v>
      </c>
      <c r="F228" s="129">
        <f t="shared" si="29"/>
        <v>10</v>
      </c>
      <c r="G228" s="129" t="s">
        <v>381</v>
      </c>
      <c r="H228" s="129" t="s">
        <v>383</v>
      </c>
      <c r="I228" s="129" t="s">
        <v>380</v>
      </c>
      <c r="J228" s="3">
        <v>1</v>
      </c>
      <c r="K228" s="26" t="s">
        <v>380</v>
      </c>
      <c r="L228" s="26" t="s">
        <v>24</v>
      </c>
      <c r="M228" s="129" t="s">
        <v>390</v>
      </c>
      <c r="N228" s="129" t="s">
        <v>26</v>
      </c>
      <c r="O228" s="129" t="s">
        <v>574</v>
      </c>
      <c r="P228" s="3">
        <v>54</v>
      </c>
      <c r="Q228" s="129" t="s">
        <v>27</v>
      </c>
      <c r="R228" s="129" t="s">
        <v>2155</v>
      </c>
      <c r="S228" s="129" t="s">
        <v>380</v>
      </c>
      <c r="T228" s="129">
        <v>1</v>
      </c>
      <c r="U228" s="129"/>
      <c r="V228" s="3">
        <v>919</v>
      </c>
      <c r="W228" s="30">
        <v>0</v>
      </c>
      <c r="X228" s="30">
        <v>0</v>
      </c>
      <c r="Y228" s="30">
        <v>0</v>
      </c>
      <c r="Z228" s="138" t="str">
        <f t="shared" si="30"/>
        <v>40 HC</v>
      </c>
      <c r="AA228" s="135">
        <v>11946</v>
      </c>
      <c r="AB228" s="6">
        <v>25.56</v>
      </c>
      <c r="AC228" s="34" t="s">
        <v>64</v>
      </c>
      <c r="AD228" s="34">
        <f t="shared" si="25"/>
        <v>18</v>
      </c>
      <c r="AE228" s="34">
        <f t="shared" si="26"/>
        <v>8</v>
      </c>
      <c r="AF228" s="49" t="str">
        <f t="shared" si="31"/>
        <v>20</v>
      </c>
      <c r="AG228" s="49" t="str">
        <f t="shared" si="31"/>
        <v>LCL</v>
      </c>
    </row>
    <row r="229" spans="1:33" x14ac:dyDescent="0.45">
      <c r="A229" s="129" t="s">
        <v>215</v>
      </c>
      <c r="B229" s="129" t="s">
        <v>261</v>
      </c>
      <c r="C229" s="129" t="s">
        <v>315</v>
      </c>
      <c r="D229" s="5" t="s">
        <v>315</v>
      </c>
      <c r="E229" s="129">
        <f t="shared" si="28"/>
        <v>1</v>
      </c>
      <c r="F229" s="129">
        <f t="shared" si="29"/>
        <v>10</v>
      </c>
      <c r="G229" s="129" t="s">
        <v>381</v>
      </c>
      <c r="H229" s="129" t="s">
        <v>383</v>
      </c>
      <c r="I229" s="129" t="s">
        <v>380</v>
      </c>
      <c r="J229" s="3">
        <v>1</v>
      </c>
      <c r="K229" s="26" t="s">
        <v>380</v>
      </c>
      <c r="L229" s="26" t="s">
        <v>24</v>
      </c>
      <c r="M229" s="129" t="s">
        <v>390</v>
      </c>
      <c r="N229" s="129" t="s">
        <v>26</v>
      </c>
      <c r="O229" s="129" t="s">
        <v>575</v>
      </c>
      <c r="P229" s="3">
        <v>54</v>
      </c>
      <c r="Q229" s="129" t="s">
        <v>27</v>
      </c>
      <c r="R229" s="129" t="s">
        <v>2155</v>
      </c>
      <c r="S229" s="129" t="s">
        <v>380</v>
      </c>
      <c r="T229" s="129">
        <v>1</v>
      </c>
      <c r="U229" s="129"/>
      <c r="V229" s="3">
        <v>956</v>
      </c>
      <c r="W229" s="30">
        <v>0</v>
      </c>
      <c r="X229" s="30">
        <v>0</v>
      </c>
      <c r="Y229" s="30">
        <v>0</v>
      </c>
      <c r="Z229" s="138" t="str">
        <f t="shared" si="30"/>
        <v>40 HC</v>
      </c>
      <c r="AA229" s="135">
        <v>14343</v>
      </c>
      <c r="AB229" s="6">
        <v>27.77</v>
      </c>
      <c r="AC229" s="34" t="s">
        <v>64</v>
      </c>
      <c r="AD229" s="34">
        <f t="shared" si="25"/>
        <v>19</v>
      </c>
      <c r="AE229" s="34">
        <f t="shared" si="26"/>
        <v>8</v>
      </c>
      <c r="AF229" s="49" t="str">
        <f t="shared" si="31"/>
        <v>20</v>
      </c>
      <c r="AG229" s="49" t="str">
        <f t="shared" si="31"/>
        <v>LCL</v>
      </c>
    </row>
    <row r="230" spans="1:33" x14ac:dyDescent="0.45">
      <c r="A230" s="129" t="s">
        <v>215</v>
      </c>
      <c r="B230" s="129" t="s">
        <v>261</v>
      </c>
      <c r="C230" s="129" t="s">
        <v>315</v>
      </c>
      <c r="D230" s="5" t="s">
        <v>315</v>
      </c>
      <c r="E230" s="129">
        <f t="shared" si="28"/>
        <v>1</v>
      </c>
      <c r="F230" s="129">
        <f t="shared" si="29"/>
        <v>10</v>
      </c>
      <c r="G230" s="129" t="s">
        <v>381</v>
      </c>
      <c r="H230" s="129" t="s">
        <v>383</v>
      </c>
      <c r="I230" s="129" t="s">
        <v>380</v>
      </c>
      <c r="J230" s="3">
        <v>1</v>
      </c>
      <c r="K230" s="26" t="s">
        <v>380</v>
      </c>
      <c r="L230" s="26" t="s">
        <v>24</v>
      </c>
      <c r="M230" s="129" t="s">
        <v>390</v>
      </c>
      <c r="N230" s="129" t="s">
        <v>26</v>
      </c>
      <c r="O230" s="129" t="s">
        <v>576</v>
      </c>
      <c r="P230" s="3">
        <v>52</v>
      </c>
      <c r="Q230" s="129" t="s">
        <v>27</v>
      </c>
      <c r="R230" s="129" t="s">
        <v>2151</v>
      </c>
      <c r="S230" s="129" t="s">
        <v>380</v>
      </c>
      <c r="T230" s="129">
        <v>1</v>
      </c>
      <c r="U230" s="129"/>
      <c r="V230" s="3">
        <v>252</v>
      </c>
      <c r="W230" s="30">
        <v>0</v>
      </c>
      <c r="X230" s="30">
        <v>0</v>
      </c>
      <c r="Y230" s="30">
        <v>0</v>
      </c>
      <c r="Z230" s="138" t="str">
        <f t="shared" si="30"/>
        <v>40 HC</v>
      </c>
      <c r="AA230" s="135">
        <v>3075</v>
      </c>
      <c r="AB230" s="6">
        <v>2.76</v>
      </c>
      <c r="AC230" s="34" t="s">
        <v>64</v>
      </c>
      <c r="AD230" s="34">
        <f t="shared" si="25"/>
        <v>2</v>
      </c>
      <c r="AE230" s="34">
        <f t="shared" si="26"/>
        <v>1</v>
      </c>
      <c r="AF230" s="49" t="str">
        <f t="shared" si="31"/>
        <v>LCL</v>
      </c>
      <c r="AG230" s="49" t="str">
        <f t="shared" si="31"/>
        <v>LCL</v>
      </c>
    </row>
    <row r="231" spans="1:33" x14ac:dyDescent="0.45">
      <c r="A231" s="129" t="s">
        <v>215</v>
      </c>
      <c r="B231" s="129" t="s">
        <v>261</v>
      </c>
      <c r="C231" s="129" t="s">
        <v>315</v>
      </c>
      <c r="D231" s="5" t="s">
        <v>315</v>
      </c>
      <c r="E231" s="129">
        <f t="shared" si="28"/>
        <v>1</v>
      </c>
      <c r="F231" s="129">
        <f t="shared" si="29"/>
        <v>10</v>
      </c>
      <c r="G231" s="129" t="s">
        <v>381</v>
      </c>
      <c r="H231" s="129" t="s">
        <v>383</v>
      </c>
      <c r="I231" s="129" t="s">
        <v>380</v>
      </c>
      <c r="J231" s="3">
        <v>1</v>
      </c>
      <c r="K231" s="26" t="s">
        <v>380</v>
      </c>
      <c r="L231" s="26" t="s">
        <v>24</v>
      </c>
      <c r="M231" s="129" t="s">
        <v>390</v>
      </c>
      <c r="N231" s="129" t="s">
        <v>26</v>
      </c>
      <c r="O231" s="129" t="s">
        <v>577</v>
      </c>
      <c r="P231" s="3">
        <v>54</v>
      </c>
      <c r="Q231" s="129" t="s">
        <v>27</v>
      </c>
      <c r="R231" s="129" t="s">
        <v>161</v>
      </c>
      <c r="S231" s="129" t="s">
        <v>380</v>
      </c>
      <c r="T231" s="129">
        <v>1</v>
      </c>
      <c r="U231" s="129"/>
      <c r="V231" s="3">
        <v>616</v>
      </c>
      <c r="W231" s="30">
        <v>0</v>
      </c>
      <c r="X231" s="30">
        <v>0</v>
      </c>
      <c r="Y231" s="30">
        <v>0</v>
      </c>
      <c r="Z231" s="138" t="str">
        <f t="shared" si="30"/>
        <v>40 HC</v>
      </c>
      <c r="AA231" s="135">
        <v>8201</v>
      </c>
      <c r="AB231" s="6">
        <v>18.690000000000001</v>
      </c>
      <c r="AC231" s="34" t="s">
        <v>64</v>
      </c>
      <c r="AD231" s="34">
        <f t="shared" si="25"/>
        <v>13</v>
      </c>
      <c r="AE231" s="34">
        <f t="shared" si="26"/>
        <v>6</v>
      </c>
      <c r="AF231" s="49" t="str">
        <f t="shared" si="31"/>
        <v>LCL</v>
      </c>
      <c r="AG231" s="49" t="str">
        <f t="shared" si="31"/>
        <v>LCL</v>
      </c>
    </row>
    <row r="232" spans="1:33" x14ac:dyDescent="0.45">
      <c r="A232" s="129" t="s">
        <v>215</v>
      </c>
      <c r="B232" s="129" t="s">
        <v>578</v>
      </c>
      <c r="C232" s="129" t="s">
        <v>579</v>
      </c>
      <c r="D232" s="5" t="s">
        <v>579</v>
      </c>
      <c r="E232" s="129">
        <f t="shared" si="28"/>
        <v>48</v>
      </c>
      <c r="F232" s="129">
        <f t="shared" si="29"/>
        <v>55</v>
      </c>
      <c r="G232" s="129" t="s">
        <v>61</v>
      </c>
      <c r="H232" s="129" t="s">
        <v>30</v>
      </c>
      <c r="I232" s="129" t="s">
        <v>31</v>
      </c>
      <c r="J232" s="3">
        <v>0</v>
      </c>
      <c r="K232" s="129" t="s">
        <v>580</v>
      </c>
      <c r="L232" s="129" t="s">
        <v>41</v>
      </c>
      <c r="M232" s="129" t="s">
        <v>42</v>
      </c>
      <c r="N232" s="129" t="s">
        <v>26</v>
      </c>
      <c r="O232" s="129" t="s">
        <v>581</v>
      </c>
      <c r="P232" s="3">
        <v>54</v>
      </c>
      <c r="Q232" s="129" t="s">
        <v>27</v>
      </c>
      <c r="R232" s="129" t="s">
        <v>2151</v>
      </c>
      <c r="S232" s="129" t="s">
        <v>2163</v>
      </c>
      <c r="T232" s="129"/>
      <c r="U232" s="129">
        <v>1</v>
      </c>
      <c r="V232" s="3">
        <v>3293</v>
      </c>
      <c r="W232" s="30">
        <v>0</v>
      </c>
      <c r="X232" s="30">
        <v>1</v>
      </c>
      <c r="Y232" s="30">
        <v>0</v>
      </c>
      <c r="Z232" s="138">
        <f t="shared" si="30"/>
        <v>40</v>
      </c>
      <c r="AA232" s="135">
        <v>72349</v>
      </c>
      <c r="AB232" s="6">
        <v>49.76</v>
      </c>
      <c r="AC232" s="34" t="s">
        <v>64</v>
      </c>
      <c r="AD232" s="34">
        <f t="shared" si="25"/>
        <v>35</v>
      </c>
      <c r="AE232" s="34">
        <f t="shared" si="26"/>
        <v>15</v>
      </c>
      <c r="AF232" s="49" t="str">
        <f t="shared" si="31"/>
        <v>40</v>
      </c>
      <c r="AG232" s="49" t="str">
        <f t="shared" si="31"/>
        <v>20</v>
      </c>
    </row>
    <row r="233" spans="1:33" x14ac:dyDescent="0.45">
      <c r="A233" s="129" t="s">
        <v>261</v>
      </c>
      <c r="B233" s="129" t="s">
        <v>473</v>
      </c>
      <c r="C233" s="129" t="s">
        <v>562</v>
      </c>
      <c r="D233" s="5" t="s">
        <v>562</v>
      </c>
      <c r="E233" s="129">
        <f t="shared" si="28"/>
        <v>30</v>
      </c>
      <c r="F233" s="129">
        <f t="shared" si="29"/>
        <v>34</v>
      </c>
      <c r="G233" s="129" t="s">
        <v>398</v>
      </c>
      <c r="H233" s="129" t="s">
        <v>30</v>
      </c>
      <c r="I233" s="129" t="s">
        <v>31</v>
      </c>
      <c r="J233" s="3">
        <v>0</v>
      </c>
      <c r="K233" s="129" t="s">
        <v>582</v>
      </c>
      <c r="L233" s="129" t="s">
        <v>41</v>
      </c>
      <c r="M233" s="129" t="s">
        <v>42</v>
      </c>
      <c r="N233" s="129" t="s">
        <v>26</v>
      </c>
      <c r="O233" s="129" t="s">
        <v>583</v>
      </c>
      <c r="P233" s="3">
        <v>51</v>
      </c>
      <c r="Q233" s="129" t="s">
        <v>27</v>
      </c>
      <c r="R233" s="129" t="s">
        <v>584</v>
      </c>
      <c r="S233" s="129" t="s">
        <v>2163</v>
      </c>
      <c r="T233" s="129"/>
      <c r="U233" s="129">
        <v>1</v>
      </c>
      <c r="V233" s="3">
        <v>1400</v>
      </c>
      <c r="W233" s="30">
        <v>0</v>
      </c>
      <c r="X233" s="30">
        <v>1</v>
      </c>
      <c r="Y233" s="30">
        <v>0</v>
      </c>
      <c r="Z233" s="138">
        <f t="shared" si="30"/>
        <v>40</v>
      </c>
      <c r="AA233" s="135">
        <v>13147</v>
      </c>
      <c r="AB233" s="6">
        <v>51.77</v>
      </c>
      <c r="AC233" s="34" t="s">
        <v>34</v>
      </c>
      <c r="AD233" s="34">
        <f t="shared" si="25"/>
        <v>36</v>
      </c>
      <c r="AE233" s="34">
        <f t="shared" si="26"/>
        <v>16</v>
      </c>
      <c r="AF233" s="49" t="str">
        <f t="shared" si="31"/>
        <v>40</v>
      </c>
      <c r="AG233" s="49" t="str">
        <f t="shared" si="31"/>
        <v>20</v>
      </c>
    </row>
    <row r="234" spans="1:33" x14ac:dyDescent="0.45">
      <c r="A234" s="129" t="s">
        <v>261</v>
      </c>
      <c r="B234" s="129" t="s">
        <v>473</v>
      </c>
      <c r="C234" s="129" t="s">
        <v>562</v>
      </c>
      <c r="D234" s="5" t="s">
        <v>562</v>
      </c>
      <c r="E234" s="129">
        <f t="shared" si="28"/>
        <v>30</v>
      </c>
      <c r="F234" s="129">
        <f t="shared" si="29"/>
        <v>34</v>
      </c>
      <c r="G234" s="129" t="s">
        <v>72</v>
      </c>
      <c r="H234" s="129" t="s">
        <v>30</v>
      </c>
      <c r="I234" s="129" t="s">
        <v>31</v>
      </c>
      <c r="J234" s="3">
        <v>0</v>
      </c>
      <c r="K234" s="129" t="s">
        <v>585</v>
      </c>
      <c r="L234" s="129" t="s">
        <v>41</v>
      </c>
      <c r="M234" s="129" t="s">
        <v>42</v>
      </c>
      <c r="N234" s="129" t="s">
        <v>26</v>
      </c>
      <c r="O234" s="129" t="s">
        <v>586</v>
      </c>
      <c r="P234" s="3">
        <v>51</v>
      </c>
      <c r="Q234" s="129" t="s">
        <v>27</v>
      </c>
      <c r="R234" s="129" t="s">
        <v>139</v>
      </c>
      <c r="S234" s="129" t="s">
        <v>2163</v>
      </c>
      <c r="T234" s="129"/>
      <c r="U234" s="129">
        <v>1</v>
      </c>
      <c r="V234" s="3">
        <v>511</v>
      </c>
      <c r="W234" s="30">
        <v>1</v>
      </c>
      <c r="X234" s="30">
        <v>0</v>
      </c>
      <c r="Y234" s="30">
        <v>0</v>
      </c>
      <c r="Z234" s="138">
        <f t="shared" si="30"/>
        <v>20</v>
      </c>
      <c r="AA234" s="135">
        <v>5519</v>
      </c>
      <c r="AB234" s="6">
        <v>20.66</v>
      </c>
      <c r="AC234" s="34" t="s">
        <v>34</v>
      </c>
      <c r="AD234" s="34">
        <f t="shared" si="25"/>
        <v>14</v>
      </c>
      <c r="AE234" s="34">
        <f t="shared" si="26"/>
        <v>6</v>
      </c>
      <c r="AF234" s="49" t="str">
        <f t="shared" si="31"/>
        <v>LCL</v>
      </c>
      <c r="AG234" s="49" t="str">
        <f t="shared" si="31"/>
        <v>LCL</v>
      </c>
    </row>
    <row r="235" spans="1:33" x14ac:dyDescent="0.45">
      <c r="A235" s="129" t="s">
        <v>261</v>
      </c>
      <c r="B235" s="129" t="s">
        <v>473</v>
      </c>
      <c r="C235" s="129" t="s">
        <v>562</v>
      </c>
      <c r="D235" s="5" t="s">
        <v>562</v>
      </c>
      <c r="E235" s="129">
        <f t="shared" si="28"/>
        <v>30</v>
      </c>
      <c r="F235" s="129">
        <f t="shared" si="29"/>
        <v>34</v>
      </c>
      <c r="G235" s="129" t="s">
        <v>72</v>
      </c>
      <c r="H235" s="129" t="s">
        <v>30</v>
      </c>
      <c r="I235" s="129" t="s">
        <v>31</v>
      </c>
      <c r="J235" s="3">
        <v>0</v>
      </c>
      <c r="K235" s="129" t="s">
        <v>587</v>
      </c>
      <c r="L235" s="129" t="s">
        <v>41</v>
      </c>
      <c r="M235" s="129" t="s">
        <v>42</v>
      </c>
      <c r="N235" s="129" t="s">
        <v>26</v>
      </c>
      <c r="O235" s="129" t="s">
        <v>588</v>
      </c>
      <c r="P235" s="3">
        <v>51</v>
      </c>
      <c r="Q235" s="129" t="s">
        <v>27</v>
      </c>
      <c r="R235" s="129" t="s">
        <v>542</v>
      </c>
      <c r="S235" s="129" t="s">
        <v>2163</v>
      </c>
      <c r="T235" s="129"/>
      <c r="U235" s="129">
        <v>1</v>
      </c>
      <c r="V235" s="3">
        <v>789</v>
      </c>
      <c r="W235" s="30">
        <v>1</v>
      </c>
      <c r="X235" s="30">
        <v>0</v>
      </c>
      <c r="Y235" s="30">
        <v>0</v>
      </c>
      <c r="Z235" s="138">
        <f t="shared" si="30"/>
        <v>20</v>
      </c>
      <c r="AA235" s="135">
        <v>8484</v>
      </c>
      <c r="AB235" s="6">
        <v>26.26</v>
      </c>
      <c r="AC235" s="34" t="s">
        <v>34</v>
      </c>
      <c r="AD235" s="34">
        <f t="shared" si="25"/>
        <v>18</v>
      </c>
      <c r="AE235" s="34">
        <f t="shared" si="26"/>
        <v>8</v>
      </c>
      <c r="AF235" s="49" t="str">
        <f t="shared" si="31"/>
        <v>20</v>
      </c>
      <c r="AG235" s="49" t="str">
        <f t="shared" si="31"/>
        <v>LCL</v>
      </c>
    </row>
    <row r="236" spans="1:33" x14ac:dyDescent="0.45">
      <c r="A236" s="129" t="s">
        <v>222</v>
      </c>
      <c r="B236" s="129" t="s">
        <v>500</v>
      </c>
      <c r="C236" s="129" t="s">
        <v>511</v>
      </c>
      <c r="D236" s="5" t="s">
        <v>511</v>
      </c>
      <c r="E236" s="129">
        <f t="shared" si="28"/>
        <v>36</v>
      </c>
      <c r="F236" s="129">
        <f t="shared" si="29"/>
        <v>43</v>
      </c>
      <c r="G236" s="129" t="s">
        <v>48</v>
      </c>
      <c r="H236" s="129" t="s">
        <v>30</v>
      </c>
      <c r="I236" s="129" t="s">
        <v>31</v>
      </c>
      <c r="J236" s="3">
        <v>1</v>
      </c>
      <c r="K236" s="152" t="s">
        <v>589</v>
      </c>
      <c r="L236" s="129" t="s">
        <v>24</v>
      </c>
      <c r="M236" s="129" t="s">
        <v>87</v>
      </c>
      <c r="N236" s="129" t="s">
        <v>26</v>
      </c>
      <c r="O236" s="129" t="s">
        <v>590</v>
      </c>
      <c r="P236" s="3">
        <v>52</v>
      </c>
      <c r="Q236" s="129" t="s">
        <v>27</v>
      </c>
      <c r="R236" s="129" t="s">
        <v>273</v>
      </c>
      <c r="S236" s="129" t="s">
        <v>2164</v>
      </c>
      <c r="T236" s="129"/>
      <c r="U236" s="129">
        <v>1</v>
      </c>
      <c r="V236" s="3">
        <v>533</v>
      </c>
      <c r="W236" s="154">
        <v>1</v>
      </c>
      <c r="X236" s="154">
        <v>0</v>
      </c>
      <c r="Y236" s="154">
        <v>0</v>
      </c>
      <c r="Z236" s="138">
        <f t="shared" si="30"/>
        <v>20</v>
      </c>
      <c r="AA236" s="135">
        <v>8039</v>
      </c>
      <c r="AB236" s="6">
        <v>8.49</v>
      </c>
      <c r="AC236" s="34" t="s">
        <v>34</v>
      </c>
      <c r="AD236" s="34">
        <f t="shared" si="25"/>
        <v>6</v>
      </c>
      <c r="AE236" s="34">
        <f t="shared" si="26"/>
        <v>3</v>
      </c>
      <c r="AF236" s="49" t="str">
        <f t="shared" si="31"/>
        <v>LCL</v>
      </c>
      <c r="AG236" s="49" t="str">
        <f t="shared" si="31"/>
        <v>LCL</v>
      </c>
    </row>
    <row r="237" spans="1:33" x14ac:dyDescent="0.45">
      <c r="A237" s="129" t="s">
        <v>222</v>
      </c>
      <c r="B237" s="129" t="s">
        <v>500</v>
      </c>
      <c r="C237" s="129" t="s">
        <v>511</v>
      </c>
      <c r="D237" s="5" t="s">
        <v>511</v>
      </c>
      <c r="E237" s="129">
        <f t="shared" si="28"/>
        <v>36</v>
      </c>
      <c r="F237" s="129">
        <f t="shared" si="29"/>
        <v>43</v>
      </c>
      <c r="G237" s="129" t="s">
        <v>48</v>
      </c>
      <c r="H237" s="129" t="s">
        <v>30</v>
      </c>
      <c r="I237" s="129" t="s">
        <v>31</v>
      </c>
      <c r="J237" s="3">
        <v>1</v>
      </c>
      <c r="K237" s="153"/>
      <c r="L237" s="129" t="s">
        <v>24</v>
      </c>
      <c r="M237" s="129" t="s">
        <v>87</v>
      </c>
      <c r="N237" s="129" t="s">
        <v>26</v>
      </c>
      <c r="O237" s="129" t="s">
        <v>591</v>
      </c>
      <c r="P237" s="3">
        <v>52</v>
      </c>
      <c r="Q237" s="129" t="s">
        <v>27</v>
      </c>
      <c r="R237" s="129" t="s">
        <v>277</v>
      </c>
      <c r="S237" s="129" t="s">
        <v>2164</v>
      </c>
      <c r="T237" s="129"/>
      <c r="U237" s="129">
        <v>1</v>
      </c>
      <c r="V237" s="3">
        <v>258</v>
      </c>
      <c r="W237" s="156"/>
      <c r="X237" s="156"/>
      <c r="Y237" s="156"/>
      <c r="Z237" s="138" t="str">
        <f t="shared" si="30"/>
        <v>40 HC</v>
      </c>
      <c r="AA237" s="135">
        <v>2660</v>
      </c>
      <c r="AB237" s="6">
        <v>2.59</v>
      </c>
      <c r="AC237" s="34" t="s">
        <v>34</v>
      </c>
      <c r="AD237" s="34">
        <f t="shared" si="25"/>
        <v>2</v>
      </c>
      <c r="AE237" s="34">
        <f t="shared" si="26"/>
        <v>1</v>
      </c>
      <c r="AF237" s="49" t="str">
        <f t="shared" si="31"/>
        <v>LCL</v>
      </c>
      <c r="AG237" s="49" t="str">
        <f t="shared" si="31"/>
        <v>LCL</v>
      </c>
    </row>
    <row r="238" spans="1:33" x14ac:dyDescent="0.45">
      <c r="A238" s="129" t="s">
        <v>222</v>
      </c>
      <c r="B238" s="129" t="s">
        <v>500</v>
      </c>
      <c r="C238" s="129" t="s">
        <v>511</v>
      </c>
      <c r="D238" s="5" t="s">
        <v>511</v>
      </c>
      <c r="E238" s="129">
        <f t="shared" si="28"/>
        <v>36</v>
      </c>
      <c r="F238" s="129">
        <f t="shared" si="29"/>
        <v>43</v>
      </c>
      <c r="G238" s="129" t="s">
        <v>48</v>
      </c>
      <c r="H238" s="129" t="s">
        <v>30</v>
      </c>
      <c r="I238" s="129" t="s">
        <v>31</v>
      </c>
      <c r="J238" s="3">
        <v>1</v>
      </c>
      <c r="K238" s="153"/>
      <c r="L238" s="129" t="s">
        <v>24</v>
      </c>
      <c r="M238" s="129" t="s">
        <v>87</v>
      </c>
      <c r="N238" s="129" t="s">
        <v>26</v>
      </c>
      <c r="O238" s="129" t="s">
        <v>592</v>
      </c>
      <c r="P238" s="3">
        <v>52</v>
      </c>
      <c r="Q238" s="129" t="s">
        <v>27</v>
      </c>
      <c r="R238" s="129" t="s">
        <v>593</v>
      </c>
      <c r="S238" s="129" t="s">
        <v>2164</v>
      </c>
      <c r="T238" s="129"/>
      <c r="U238" s="129">
        <v>1</v>
      </c>
      <c r="V238" s="3">
        <v>209</v>
      </c>
      <c r="W238" s="156"/>
      <c r="X238" s="156"/>
      <c r="Y238" s="156"/>
      <c r="Z238" s="138" t="str">
        <f t="shared" si="30"/>
        <v>40 HC</v>
      </c>
      <c r="AA238" s="135">
        <v>23600</v>
      </c>
      <c r="AB238" s="6">
        <v>7.95</v>
      </c>
      <c r="AC238" s="34" t="s">
        <v>34</v>
      </c>
      <c r="AD238" s="34">
        <f t="shared" si="25"/>
        <v>6</v>
      </c>
      <c r="AE238" s="34">
        <f t="shared" si="26"/>
        <v>2</v>
      </c>
      <c r="AF238" s="49" t="str">
        <f t="shared" si="31"/>
        <v>LCL</v>
      </c>
      <c r="AG238" s="49" t="str">
        <f t="shared" si="31"/>
        <v>LCL</v>
      </c>
    </row>
    <row r="239" spans="1:33" ht="21" x14ac:dyDescent="0.45">
      <c r="A239" s="129" t="s">
        <v>222</v>
      </c>
      <c r="B239" s="129" t="s">
        <v>500</v>
      </c>
      <c r="C239" s="129" t="s">
        <v>511</v>
      </c>
      <c r="D239" s="5" t="s">
        <v>511</v>
      </c>
      <c r="E239" s="129">
        <f t="shared" si="28"/>
        <v>36</v>
      </c>
      <c r="F239" s="129">
        <f t="shared" si="29"/>
        <v>43</v>
      </c>
      <c r="G239" s="129" t="s">
        <v>48</v>
      </c>
      <c r="H239" s="129" t="s">
        <v>30</v>
      </c>
      <c r="I239" s="129" t="s">
        <v>31</v>
      </c>
      <c r="J239" s="3">
        <v>1</v>
      </c>
      <c r="K239" s="153"/>
      <c r="L239" s="129" t="s">
        <v>24</v>
      </c>
      <c r="M239" s="129" t="s">
        <v>87</v>
      </c>
      <c r="N239" s="129" t="s">
        <v>26</v>
      </c>
      <c r="O239" s="129" t="s">
        <v>594</v>
      </c>
      <c r="P239" s="3">
        <v>52</v>
      </c>
      <c r="Q239" s="129" t="s">
        <v>27</v>
      </c>
      <c r="R239" s="129" t="s">
        <v>595</v>
      </c>
      <c r="S239" s="129" t="s">
        <v>2164</v>
      </c>
      <c r="T239" s="129"/>
      <c r="U239" s="129">
        <v>1</v>
      </c>
      <c r="V239" s="3">
        <v>263</v>
      </c>
      <c r="W239" s="155"/>
      <c r="X239" s="155"/>
      <c r="Y239" s="155"/>
      <c r="Z239" s="138" t="str">
        <f t="shared" si="30"/>
        <v>40 HC</v>
      </c>
      <c r="AA239" s="135">
        <v>5458</v>
      </c>
      <c r="AB239" s="6">
        <v>5.09</v>
      </c>
      <c r="AC239" s="34" t="s">
        <v>34</v>
      </c>
      <c r="AD239" s="34">
        <f t="shared" si="25"/>
        <v>4</v>
      </c>
      <c r="AE239" s="34">
        <f t="shared" si="26"/>
        <v>2</v>
      </c>
      <c r="AF239" s="49" t="str">
        <f t="shared" si="31"/>
        <v>LCL</v>
      </c>
      <c r="AG239" s="49" t="str">
        <f t="shared" si="31"/>
        <v>LCL</v>
      </c>
    </row>
    <row r="240" spans="1:33" x14ac:dyDescent="0.45">
      <c r="A240" s="129" t="s">
        <v>278</v>
      </c>
      <c r="B240" s="129" t="s">
        <v>578</v>
      </c>
      <c r="C240" s="129" t="s">
        <v>596</v>
      </c>
      <c r="D240" s="5" t="s">
        <v>596</v>
      </c>
      <c r="E240" s="129">
        <f t="shared" si="28"/>
        <v>45</v>
      </c>
      <c r="F240" s="129">
        <f t="shared" si="29"/>
        <v>49</v>
      </c>
      <c r="G240" s="129" t="s">
        <v>61</v>
      </c>
      <c r="H240" s="129" t="s">
        <v>30</v>
      </c>
      <c r="I240" s="129" t="s">
        <v>31</v>
      </c>
      <c r="J240" s="3">
        <v>0</v>
      </c>
      <c r="K240" s="129" t="s">
        <v>597</v>
      </c>
      <c r="L240" s="129" t="s">
        <v>41</v>
      </c>
      <c r="M240" s="129" t="s">
        <v>42</v>
      </c>
      <c r="N240" s="129" t="s">
        <v>26</v>
      </c>
      <c r="O240" s="129" t="s">
        <v>598</v>
      </c>
      <c r="P240" s="3">
        <v>52</v>
      </c>
      <c r="Q240" s="129" t="s">
        <v>27</v>
      </c>
      <c r="R240" s="129" t="s">
        <v>2151</v>
      </c>
      <c r="S240" s="129" t="s">
        <v>2163</v>
      </c>
      <c r="T240" s="129"/>
      <c r="U240" s="129">
        <v>1</v>
      </c>
      <c r="V240" s="3">
        <v>1075</v>
      </c>
      <c r="W240" s="30">
        <v>1</v>
      </c>
      <c r="X240" s="30">
        <v>0</v>
      </c>
      <c r="Y240" s="30">
        <v>0</v>
      </c>
      <c r="Z240" s="138">
        <f t="shared" si="30"/>
        <v>20</v>
      </c>
      <c r="AA240" s="135">
        <v>21521</v>
      </c>
      <c r="AB240" s="6">
        <v>14.54</v>
      </c>
      <c r="AC240" s="34" t="s">
        <v>64</v>
      </c>
      <c r="AD240" s="34">
        <f t="shared" si="25"/>
        <v>10</v>
      </c>
      <c r="AE240" s="34">
        <f t="shared" si="26"/>
        <v>4</v>
      </c>
      <c r="AF240" s="49" t="str">
        <f t="shared" si="31"/>
        <v>LCL</v>
      </c>
      <c r="AG240" s="49" t="str">
        <f t="shared" si="31"/>
        <v>LCL</v>
      </c>
    </row>
    <row r="241" spans="1:33" x14ac:dyDescent="0.45">
      <c r="A241" s="129" t="s">
        <v>311</v>
      </c>
      <c r="B241" s="129" t="s">
        <v>599</v>
      </c>
      <c r="C241" s="129" t="s">
        <v>500</v>
      </c>
      <c r="D241" s="5" t="s">
        <v>500</v>
      </c>
      <c r="E241" s="129">
        <f t="shared" si="28"/>
        <v>26</v>
      </c>
      <c r="F241" s="129">
        <f t="shared" si="29"/>
        <v>32</v>
      </c>
      <c r="G241" s="129" t="s">
        <v>146</v>
      </c>
      <c r="H241" s="129" t="s">
        <v>30</v>
      </c>
      <c r="I241" s="129" t="s">
        <v>31</v>
      </c>
      <c r="J241" s="3">
        <v>1</v>
      </c>
      <c r="K241" s="26" t="s">
        <v>2125</v>
      </c>
      <c r="L241" s="129" t="s">
        <v>24</v>
      </c>
      <c r="M241" s="129" t="s">
        <v>87</v>
      </c>
      <c r="N241" s="129" t="s">
        <v>26</v>
      </c>
      <c r="O241" s="129" t="s">
        <v>600</v>
      </c>
      <c r="P241" s="3">
        <v>54</v>
      </c>
      <c r="Q241" s="129" t="s">
        <v>27</v>
      </c>
      <c r="R241" s="129" t="s">
        <v>149</v>
      </c>
      <c r="S241" s="129" t="s">
        <v>2125</v>
      </c>
      <c r="T241" s="129"/>
      <c r="U241" s="129">
        <v>1</v>
      </c>
      <c r="V241" s="3">
        <v>208</v>
      </c>
      <c r="W241" s="30">
        <v>0</v>
      </c>
      <c r="X241" s="30">
        <v>0</v>
      </c>
      <c r="Y241" s="30">
        <v>0</v>
      </c>
      <c r="Z241" s="138" t="str">
        <f t="shared" si="30"/>
        <v>40 HC</v>
      </c>
      <c r="AA241" s="135">
        <v>4000</v>
      </c>
      <c r="AB241" s="6">
        <v>6.24</v>
      </c>
      <c r="AC241" s="34" t="s">
        <v>90</v>
      </c>
      <c r="AD241" s="34">
        <f t="shared" si="25"/>
        <v>4</v>
      </c>
      <c r="AE241" s="34">
        <f t="shared" si="26"/>
        <v>2</v>
      </c>
      <c r="AF241" s="49" t="str">
        <f t="shared" si="31"/>
        <v>LCL</v>
      </c>
      <c r="AG241" s="49" t="str">
        <f t="shared" si="31"/>
        <v>LCL</v>
      </c>
    </row>
    <row r="242" spans="1:33" x14ac:dyDescent="0.45">
      <c r="A242" s="129" t="s">
        <v>311</v>
      </c>
      <c r="B242" s="129" t="s">
        <v>601</v>
      </c>
      <c r="C242" s="129" t="s">
        <v>602</v>
      </c>
      <c r="D242" s="5" t="s">
        <v>602</v>
      </c>
      <c r="E242" s="129">
        <f t="shared" si="28"/>
        <v>47</v>
      </c>
      <c r="F242" s="129">
        <f t="shared" si="29"/>
        <v>51</v>
      </c>
      <c r="G242" s="129" t="s">
        <v>39</v>
      </c>
      <c r="H242" s="129" t="s">
        <v>30</v>
      </c>
      <c r="I242" s="129" t="s">
        <v>31</v>
      </c>
      <c r="J242" s="3">
        <v>0</v>
      </c>
      <c r="K242" s="129" t="s">
        <v>603</v>
      </c>
      <c r="L242" s="129" t="s">
        <v>24</v>
      </c>
      <c r="M242" s="129" t="s">
        <v>42</v>
      </c>
      <c r="N242" s="129" t="s">
        <v>26</v>
      </c>
      <c r="O242" s="129" t="s">
        <v>604</v>
      </c>
      <c r="P242" s="3">
        <v>51</v>
      </c>
      <c r="Q242" s="129" t="s">
        <v>27</v>
      </c>
      <c r="R242" s="129" t="s">
        <v>153</v>
      </c>
      <c r="S242" s="129" t="s">
        <v>2163</v>
      </c>
      <c r="T242" s="129"/>
      <c r="U242" s="129">
        <v>1</v>
      </c>
      <c r="V242" s="3">
        <v>706</v>
      </c>
      <c r="W242" s="30">
        <v>1</v>
      </c>
      <c r="X242" s="30">
        <v>0</v>
      </c>
      <c r="Y242" s="30">
        <v>0</v>
      </c>
      <c r="Z242" s="138">
        <f t="shared" si="30"/>
        <v>20</v>
      </c>
      <c r="AA242" s="135">
        <v>5798</v>
      </c>
      <c r="AB242" s="6">
        <v>26.39</v>
      </c>
      <c r="AC242" s="34" t="s">
        <v>34</v>
      </c>
      <c r="AD242" s="34">
        <f t="shared" si="25"/>
        <v>18</v>
      </c>
      <c r="AE242" s="34">
        <f t="shared" si="26"/>
        <v>8</v>
      </c>
      <c r="AF242" s="49" t="str">
        <f t="shared" si="31"/>
        <v>20</v>
      </c>
      <c r="AG242" s="49" t="str">
        <f t="shared" si="31"/>
        <v>LCL</v>
      </c>
    </row>
    <row r="243" spans="1:33" x14ac:dyDescent="0.45">
      <c r="A243" s="129" t="s">
        <v>311</v>
      </c>
      <c r="B243" s="129" t="s">
        <v>601</v>
      </c>
      <c r="C243" s="129" t="s">
        <v>602</v>
      </c>
      <c r="D243" s="5" t="s">
        <v>602</v>
      </c>
      <c r="E243" s="129">
        <f t="shared" si="28"/>
        <v>47</v>
      </c>
      <c r="F243" s="129">
        <f t="shared" si="29"/>
        <v>51</v>
      </c>
      <c r="G243" s="129" t="s">
        <v>29</v>
      </c>
      <c r="H243" s="129" t="s">
        <v>30</v>
      </c>
      <c r="I243" s="129" t="s">
        <v>31</v>
      </c>
      <c r="J243" s="3">
        <v>0</v>
      </c>
      <c r="K243" s="129" t="s">
        <v>605</v>
      </c>
      <c r="L243" s="129" t="s">
        <v>24</v>
      </c>
      <c r="M243" s="129" t="s">
        <v>42</v>
      </c>
      <c r="N243" s="129" t="s">
        <v>26</v>
      </c>
      <c r="O243" s="129" t="s">
        <v>606</v>
      </c>
      <c r="P243" s="3">
        <v>54</v>
      </c>
      <c r="Q243" s="129" t="s">
        <v>27</v>
      </c>
      <c r="R243" s="129" t="s">
        <v>463</v>
      </c>
      <c r="S243" s="129" t="s">
        <v>2163</v>
      </c>
      <c r="T243" s="129"/>
      <c r="U243" s="129">
        <v>1</v>
      </c>
      <c r="V243" s="3">
        <v>1060</v>
      </c>
      <c r="W243" s="30">
        <v>1</v>
      </c>
      <c r="X243" s="30">
        <v>0</v>
      </c>
      <c r="Y243" s="30">
        <v>0</v>
      </c>
      <c r="Z243" s="138">
        <f t="shared" si="30"/>
        <v>20</v>
      </c>
      <c r="AA243" s="135">
        <v>26612</v>
      </c>
      <c r="AB243" s="6">
        <v>23.05</v>
      </c>
      <c r="AC243" s="34" t="s">
        <v>34</v>
      </c>
      <c r="AD243" s="34">
        <f t="shared" si="25"/>
        <v>16</v>
      </c>
      <c r="AE243" s="34">
        <f t="shared" si="26"/>
        <v>7</v>
      </c>
      <c r="AF243" s="49" t="str">
        <f t="shared" si="31"/>
        <v>20</v>
      </c>
      <c r="AG243" s="49" t="str">
        <f t="shared" si="31"/>
        <v>LCL</v>
      </c>
    </row>
    <row r="244" spans="1:33" x14ac:dyDescent="0.45">
      <c r="A244" s="129" t="s">
        <v>356</v>
      </c>
      <c r="B244" s="129" t="s">
        <v>607</v>
      </c>
      <c r="C244" s="129" t="s">
        <v>376</v>
      </c>
      <c r="D244" s="5" t="s">
        <v>376</v>
      </c>
      <c r="E244" s="129">
        <f t="shared" si="28"/>
        <v>3</v>
      </c>
      <c r="F244" s="129">
        <f t="shared" si="29"/>
        <v>9</v>
      </c>
      <c r="G244" s="129" t="s">
        <v>381</v>
      </c>
      <c r="H244" s="129" t="s">
        <v>383</v>
      </c>
      <c r="I244" s="129" t="s">
        <v>380</v>
      </c>
      <c r="J244" s="3">
        <v>1</v>
      </c>
      <c r="K244" s="26" t="s">
        <v>380</v>
      </c>
      <c r="L244" s="26" t="s">
        <v>24</v>
      </c>
      <c r="M244" s="129" t="s">
        <v>384</v>
      </c>
      <c r="N244" s="129" t="s">
        <v>26</v>
      </c>
      <c r="O244" s="129" t="s">
        <v>608</v>
      </c>
      <c r="P244" s="3">
        <v>54</v>
      </c>
      <c r="Q244" s="129" t="s">
        <v>27</v>
      </c>
      <c r="R244" s="129" t="s">
        <v>609</v>
      </c>
      <c r="S244" s="129" t="s">
        <v>380</v>
      </c>
      <c r="T244" s="129">
        <v>1</v>
      </c>
      <c r="U244" s="129"/>
      <c r="V244" s="3">
        <v>210</v>
      </c>
      <c r="W244" s="30">
        <v>0</v>
      </c>
      <c r="X244" s="30">
        <v>0</v>
      </c>
      <c r="Y244" s="30">
        <v>0</v>
      </c>
      <c r="Z244" s="138" t="str">
        <f t="shared" si="30"/>
        <v>40 HC</v>
      </c>
      <c r="AA244" s="135">
        <v>4637</v>
      </c>
      <c r="AB244" s="4"/>
      <c r="AC244" s="34" t="s">
        <v>90</v>
      </c>
      <c r="AD244" s="34">
        <f t="shared" si="25"/>
        <v>0</v>
      </c>
      <c r="AE244" s="34">
        <f t="shared" si="26"/>
        <v>0</v>
      </c>
      <c r="AF244" s="49" t="str">
        <f t="shared" si="31"/>
        <v>LCL</v>
      </c>
      <c r="AG244" s="49" t="str">
        <f t="shared" si="31"/>
        <v>LCL</v>
      </c>
    </row>
    <row r="245" spans="1:33" x14ac:dyDescent="0.45">
      <c r="A245" s="129" t="s">
        <v>356</v>
      </c>
      <c r="B245" s="129" t="s">
        <v>490</v>
      </c>
      <c r="C245" s="129" t="s">
        <v>510</v>
      </c>
      <c r="D245" s="5" t="s">
        <v>510</v>
      </c>
      <c r="E245" s="129">
        <f t="shared" si="28"/>
        <v>29</v>
      </c>
      <c r="F245" s="129">
        <f t="shared" si="29"/>
        <v>34</v>
      </c>
      <c r="G245" s="129" t="s">
        <v>72</v>
      </c>
      <c r="H245" s="129" t="s">
        <v>30</v>
      </c>
      <c r="I245" s="129" t="s">
        <v>31</v>
      </c>
      <c r="J245" s="3">
        <v>0</v>
      </c>
      <c r="K245" s="129" t="s">
        <v>610</v>
      </c>
      <c r="L245" s="129" t="s">
        <v>41</v>
      </c>
      <c r="M245" s="129" t="s">
        <v>42</v>
      </c>
      <c r="N245" s="129" t="s">
        <v>26</v>
      </c>
      <c r="O245" s="129" t="s">
        <v>611</v>
      </c>
      <c r="P245" s="3">
        <v>51</v>
      </c>
      <c r="Q245" s="129" t="s">
        <v>27</v>
      </c>
      <c r="R245" s="129" t="s">
        <v>139</v>
      </c>
      <c r="S245" s="129" t="s">
        <v>2163</v>
      </c>
      <c r="T245" s="129"/>
      <c r="U245" s="129">
        <v>1</v>
      </c>
      <c r="V245" s="3">
        <v>1103</v>
      </c>
      <c r="W245" s="30">
        <v>0</v>
      </c>
      <c r="X245" s="30">
        <v>1</v>
      </c>
      <c r="Y245" s="30">
        <v>0</v>
      </c>
      <c r="Z245" s="138">
        <f t="shared" si="30"/>
        <v>40</v>
      </c>
      <c r="AA245" s="135">
        <v>13138</v>
      </c>
      <c r="AB245" s="6">
        <v>46.91</v>
      </c>
      <c r="AC245" s="34" t="s">
        <v>34</v>
      </c>
      <c r="AD245" s="34">
        <f t="shared" si="25"/>
        <v>33</v>
      </c>
      <c r="AE245" s="34">
        <f t="shared" si="26"/>
        <v>14</v>
      </c>
      <c r="AF245" s="49" t="str">
        <f t="shared" si="31"/>
        <v>40</v>
      </c>
      <c r="AG245" s="49" t="str">
        <f t="shared" si="31"/>
        <v>LCL</v>
      </c>
    </row>
    <row r="246" spans="1:33" x14ac:dyDescent="0.45">
      <c r="A246" s="129" t="s">
        <v>356</v>
      </c>
      <c r="B246" s="129" t="s">
        <v>490</v>
      </c>
      <c r="C246" s="129" t="s">
        <v>612</v>
      </c>
      <c r="D246" s="5" t="s">
        <v>612</v>
      </c>
      <c r="E246" s="129">
        <f t="shared" si="28"/>
        <v>29</v>
      </c>
      <c r="F246" s="129">
        <f t="shared" si="29"/>
        <v>36</v>
      </c>
      <c r="G246" s="129" t="s">
        <v>398</v>
      </c>
      <c r="H246" s="129" t="s">
        <v>30</v>
      </c>
      <c r="I246" s="129" t="s">
        <v>31</v>
      </c>
      <c r="J246" s="3">
        <v>0</v>
      </c>
      <c r="K246" s="129" t="s">
        <v>613</v>
      </c>
      <c r="L246" s="129" t="s">
        <v>41</v>
      </c>
      <c r="M246" s="129" t="s">
        <v>42</v>
      </c>
      <c r="N246" s="129" t="s">
        <v>26</v>
      </c>
      <c r="O246" s="129" t="s">
        <v>614</v>
      </c>
      <c r="P246" s="3">
        <v>51</v>
      </c>
      <c r="Q246" s="129" t="s">
        <v>27</v>
      </c>
      <c r="R246" s="129" t="s">
        <v>400</v>
      </c>
      <c r="S246" s="129" t="s">
        <v>2163</v>
      </c>
      <c r="T246" s="129"/>
      <c r="U246" s="129">
        <v>1</v>
      </c>
      <c r="V246" s="3">
        <v>794</v>
      </c>
      <c r="W246" s="30">
        <v>1</v>
      </c>
      <c r="X246" s="30">
        <v>0</v>
      </c>
      <c r="Y246" s="30">
        <v>0</v>
      </c>
      <c r="Z246" s="138">
        <f t="shared" si="30"/>
        <v>20</v>
      </c>
      <c r="AA246" s="135">
        <v>6130</v>
      </c>
      <c r="AB246" s="6">
        <v>20.79</v>
      </c>
      <c r="AC246" s="34" t="s">
        <v>34</v>
      </c>
      <c r="AD246" s="34">
        <f t="shared" si="25"/>
        <v>15</v>
      </c>
      <c r="AE246" s="34">
        <f t="shared" si="26"/>
        <v>6</v>
      </c>
      <c r="AF246" s="49" t="str">
        <f t="shared" si="31"/>
        <v>20</v>
      </c>
      <c r="AG246" s="49" t="str">
        <f t="shared" si="31"/>
        <v>LCL</v>
      </c>
    </row>
    <row r="247" spans="1:33" x14ac:dyDescent="0.45">
      <c r="A247" s="129" t="s">
        <v>312</v>
      </c>
      <c r="B247" s="129" t="s">
        <v>615</v>
      </c>
      <c r="C247" s="129" t="s">
        <v>438</v>
      </c>
      <c r="D247" s="5" t="s">
        <v>438</v>
      </c>
      <c r="E247" s="129">
        <f t="shared" si="28"/>
        <v>3</v>
      </c>
      <c r="F247" s="129">
        <f t="shared" si="29"/>
        <v>12</v>
      </c>
      <c r="G247" s="129" t="s">
        <v>381</v>
      </c>
      <c r="H247" s="129" t="s">
        <v>383</v>
      </c>
      <c r="I247" s="129" t="s">
        <v>380</v>
      </c>
      <c r="J247" s="3">
        <v>1</v>
      </c>
      <c r="K247" s="26" t="s">
        <v>380</v>
      </c>
      <c r="L247" s="26" t="s">
        <v>24</v>
      </c>
      <c r="M247" s="129" t="s">
        <v>384</v>
      </c>
      <c r="N247" s="129" t="s">
        <v>26</v>
      </c>
      <c r="O247" s="129" t="s">
        <v>616</v>
      </c>
      <c r="P247" s="3">
        <v>54</v>
      </c>
      <c r="Q247" s="129" t="s">
        <v>27</v>
      </c>
      <c r="R247" s="129" t="s">
        <v>609</v>
      </c>
      <c r="S247" s="129" t="s">
        <v>380</v>
      </c>
      <c r="T247" s="129">
        <v>1</v>
      </c>
      <c r="U247" s="129"/>
      <c r="V247" s="3">
        <v>377</v>
      </c>
      <c r="W247" s="30">
        <v>0</v>
      </c>
      <c r="X247" s="30">
        <v>0</v>
      </c>
      <c r="Y247" s="30">
        <v>0</v>
      </c>
      <c r="Z247" s="138" t="str">
        <f t="shared" si="30"/>
        <v>40 HC</v>
      </c>
      <c r="AA247" s="135">
        <v>7556</v>
      </c>
      <c r="AB247" s="6">
        <v>4.2</v>
      </c>
      <c r="AC247" s="34" t="s">
        <v>90</v>
      </c>
      <c r="AD247" s="34">
        <f t="shared" si="25"/>
        <v>3</v>
      </c>
      <c r="AE247" s="34">
        <f t="shared" si="26"/>
        <v>1</v>
      </c>
      <c r="AF247" s="49" t="str">
        <f t="shared" si="31"/>
        <v>LCL</v>
      </c>
      <c r="AG247" s="49" t="str">
        <f t="shared" si="31"/>
        <v>LCL</v>
      </c>
    </row>
    <row r="248" spans="1:33" x14ac:dyDescent="0.45">
      <c r="A248" s="129" t="s">
        <v>315</v>
      </c>
      <c r="B248" s="129" t="s">
        <v>289</v>
      </c>
      <c r="C248" s="129" t="s">
        <v>407</v>
      </c>
      <c r="D248" s="5" t="s">
        <v>407</v>
      </c>
      <c r="E248" s="129">
        <f t="shared" si="28"/>
        <v>3</v>
      </c>
      <c r="F248" s="129">
        <f t="shared" si="29"/>
        <v>10</v>
      </c>
      <c r="G248" s="129" t="s">
        <v>381</v>
      </c>
      <c r="H248" s="129" t="s">
        <v>383</v>
      </c>
      <c r="I248" s="129" t="s">
        <v>380</v>
      </c>
      <c r="J248" s="3">
        <v>1</v>
      </c>
      <c r="K248" s="26" t="s">
        <v>380</v>
      </c>
      <c r="L248" s="26" t="s">
        <v>24</v>
      </c>
      <c r="M248" s="129" t="s">
        <v>390</v>
      </c>
      <c r="N248" s="129" t="s">
        <v>26</v>
      </c>
      <c r="O248" s="129" t="s">
        <v>617</v>
      </c>
      <c r="P248" s="3">
        <v>54</v>
      </c>
      <c r="Q248" s="129" t="s">
        <v>27</v>
      </c>
      <c r="R248" s="129" t="s">
        <v>44</v>
      </c>
      <c r="S248" s="129" t="s">
        <v>380</v>
      </c>
      <c r="T248" s="129">
        <v>1</v>
      </c>
      <c r="U248" s="129"/>
      <c r="V248" s="3">
        <v>497</v>
      </c>
      <c r="W248" s="30">
        <v>0</v>
      </c>
      <c r="X248" s="30">
        <v>0</v>
      </c>
      <c r="Y248" s="30">
        <v>0</v>
      </c>
      <c r="Z248" s="138" t="str">
        <f t="shared" si="30"/>
        <v>40 HC</v>
      </c>
      <c r="AA248" s="135">
        <v>8554</v>
      </c>
      <c r="AB248" s="6">
        <v>15.67</v>
      </c>
      <c r="AC248" s="34" t="s">
        <v>34</v>
      </c>
      <c r="AD248" s="34">
        <f t="shared" si="25"/>
        <v>11</v>
      </c>
      <c r="AE248" s="34">
        <f t="shared" si="26"/>
        <v>5</v>
      </c>
      <c r="AF248" s="49" t="str">
        <f t="shared" si="31"/>
        <v>LCL</v>
      </c>
      <c r="AG248" s="49" t="str">
        <f t="shared" si="31"/>
        <v>LCL</v>
      </c>
    </row>
    <row r="249" spans="1:33" x14ac:dyDescent="0.45">
      <c r="A249" s="129" t="s">
        <v>315</v>
      </c>
      <c r="B249" s="129" t="s">
        <v>438</v>
      </c>
      <c r="C249" s="129" t="s">
        <v>452</v>
      </c>
      <c r="D249" s="5" t="s">
        <v>452</v>
      </c>
      <c r="E249" s="129">
        <f t="shared" si="28"/>
        <v>11</v>
      </c>
      <c r="F249" s="129">
        <f t="shared" si="29"/>
        <v>17</v>
      </c>
      <c r="G249" s="129" t="s">
        <v>381</v>
      </c>
      <c r="H249" s="129" t="s">
        <v>383</v>
      </c>
      <c r="I249" s="129" t="s">
        <v>41</v>
      </c>
      <c r="J249" s="3">
        <v>0</v>
      </c>
      <c r="K249" s="129" t="s">
        <v>618</v>
      </c>
      <c r="L249" s="26" t="s">
        <v>41</v>
      </c>
      <c r="M249" s="129" t="s">
        <v>619</v>
      </c>
      <c r="N249" s="129" t="s">
        <v>26</v>
      </c>
      <c r="O249" s="129" t="s">
        <v>620</v>
      </c>
      <c r="P249" s="3">
        <v>54</v>
      </c>
      <c r="Q249" s="129" t="s">
        <v>27</v>
      </c>
      <c r="R249" s="129" t="s">
        <v>621</v>
      </c>
      <c r="S249" s="129" t="s">
        <v>2163</v>
      </c>
      <c r="T249" s="129"/>
      <c r="U249" s="129">
        <v>1</v>
      </c>
      <c r="V249" s="3">
        <v>1073</v>
      </c>
      <c r="W249" s="30">
        <v>0</v>
      </c>
      <c r="X249" s="30">
        <v>1</v>
      </c>
      <c r="Y249" s="30">
        <v>0</v>
      </c>
      <c r="Z249" s="138">
        <f t="shared" si="30"/>
        <v>40</v>
      </c>
      <c r="AA249" s="135">
        <v>17052</v>
      </c>
      <c r="AB249" s="4"/>
      <c r="AC249" s="34" t="s">
        <v>34</v>
      </c>
      <c r="AD249" s="34">
        <f t="shared" ref="AD249:AD311" si="32">0.7*AB249</f>
        <v>0</v>
      </c>
      <c r="AE249" s="34">
        <f t="shared" ref="AE249:AE311" si="33">0.3*AB249</f>
        <v>0</v>
      </c>
      <c r="AF249" s="49" t="str">
        <f t="shared" ref="AF249:AG280" si="34">IF(AD249&lt;=14,"LCL",IF(AD249&lt;=28,"20",IF(AD249&lt;=55,"40",IF(AD249&lt;=65,"40HC",IF(AD249&lt;=83,"45",IF(AD249&gt;83,"???ilość kont"))))))</f>
        <v>LCL</v>
      </c>
      <c r="AG249" s="49" t="str">
        <f t="shared" si="34"/>
        <v>LCL</v>
      </c>
    </row>
    <row r="250" spans="1:33" x14ac:dyDescent="0.45">
      <c r="A250" s="129" t="s">
        <v>315</v>
      </c>
      <c r="B250" s="129" t="s">
        <v>578</v>
      </c>
      <c r="C250" s="129" t="s">
        <v>622</v>
      </c>
      <c r="D250" s="5" t="s">
        <v>622</v>
      </c>
      <c r="E250" s="129">
        <f t="shared" si="28"/>
        <v>38</v>
      </c>
      <c r="F250" s="129">
        <f t="shared" si="29"/>
        <v>41</v>
      </c>
      <c r="G250" s="129" t="s">
        <v>48</v>
      </c>
      <c r="H250" s="129" t="s">
        <v>30</v>
      </c>
      <c r="I250" s="129" t="s">
        <v>31</v>
      </c>
      <c r="J250" s="3">
        <v>0</v>
      </c>
      <c r="K250" s="129" t="s">
        <v>623</v>
      </c>
      <c r="L250" s="129" t="s">
        <v>41</v>
      </c>
      <c r="M250" s="129" t="s">
        <v>42</v>
      </c>
      <c r="N250" s="129" t="s">
        <v>26</v>
      </c>
      <c r="O250" s="129" t="s">
        <v>624</v>
      </c>
      <c r="P250" s="3">
        <v>54</v>
      </c>
      <c r="Q250" s="129" t="s">
        <v>27</v>
      </c>
      <c r="R250" s="129" t="s">
        <v>257</v>
      </c>
      <c r="S250" s="129" t="s">
        <v>2163</v>
      </c>
      <c r="T250" s="129"/>
      <c r="U250" s="129">
        <v>1</v>
      </c>
      <c r="V250" s="3">
        <v>3711</v>
      </c>
      <c r="W250" s="30">
        <v>0</v>
      </c>
      <c r="X250" s="30">
        <v>0</v>
      </c>
      <c r="Y250" s="30">
        <v>1</v>
      </c>
      <c r="Z250" s="138" t="str">
        <f t="shared" si="30"/>
        <v>40 HC</v>
      </c>
      <c r="AA250" s="135">
        <v>70865</v>
      </c>
      <c r="AB250" s="6">
        <v>58.18</v>
      </c>
      <c r="AC250" s="34" t="s">
        <v>34</v>
      </c>
      <c r="AD250" s="34">
        <f t="shared" si="32"/>
        <v>41</v>
      </c>
      <c r="AE250" s="34">
        <f t="shared" si="33"/>
        <v>17</v>
      </c>
      <c r="AF250" s="49" t="str">
        <f t="shared" si="34"/>
        <v>40</v>
      </c>
      <c r="AG250" s="49" t="str">
        <f t="shared" si="34"/>
        <v>20</v>
      </c>
    </row>
    <row r="251" spans="1:33" x14ac:dyDescent="0.45">
      <c r="A251" s="129" t="s">
        <v>315</v>
      </c>
      <c r="B251" s="129" t="s">
        <v>578</v>
      </c>
      <c r="C251" s="129" t="s">
        <v>579</v>
      </c>
      <c r="D251" s="5" t="s">
        <v>579</v>
      </c>
      <c r="E251" s="129">
        <f t="shared" si="28"/>
        <v>38</v>
      </c>
      <c r="F251" s="129">
        <f t="shared" si="29"/>
        <v>45</v>
      </c>
      <c r="G251" s="129" t="s">
        <v>48</v>
      </c>
      <c r="H251" s="129" t="s">
        <v>30</v>
      </c>
      <c r="I251" s="129" t="s">
        <v>31</v>
      </c>
      <c r="J251" s="3">
        <v>1</v>
      </c>
      <c r="K251" s="27" t="s">
        <v>2125</v>
      </c>
      <c r="L251" s="129" t="s">
        <v>24</v>
      </c>
      <c r="M251" s="129" t="s">
        <v>42</v>
      </c>
      <c r="N251" s="129" t="s">
        <v>26</v>
      </c>
      <c r="O251" s="129" t="s">
        <v>625</v>
      </c>
      <c r="P251" s="3">
        <v>52</v>
      </c>
      <c r="Q251" s="129" t="s">
        <v>27</v>
      </c>
      <c r="R251" s="129" t="s">
        <v>183</v>
      </c>
      <c r="S251" s="129" t="s">
        <v>2125</v>
      </c>
      <c r="T251" s="129"/>
      <c r="U251" s="129">
        <v>1</v>
      </c>
      <c r="V251" s="3">
        <v>32</v>
      </c>
      <c r="W251" s="30">
        <v>0</v>
      </c>
      <c r="X251" s="30">
        <v>0</v>
      </c>
      <c r="Y251" s="30">
        <v>0</v>
      </c>
      <c r="Z251" s="138" t="str">
        <f t="shared" si="30"/>
        <v>40 HC</v>
      </c>
      <c r="AA251" s="135">
        <v>2080</v>
      </c>
      <c r="AB251" s="6">
        <v>2.5</v>
      </c>
      <c r="AC251" s="34" t="s">
        <v>34</v>
      </c>
      <c r="AD251" s="34">
        <f t="shared" si="32"/>
        <v>2</v>
      </c>
      <c r="AE251" s="34">
        <f t="shared" si="33"/>
        <v>1</v>
      </c>
      <c r="AF251" s="49" t="str">
        <f t="shared" si="34"/>
        <v>LCL</v>
      </c>
      <c r="AG251" s="49" t="str">
        <f t="shared" si="34"/>
        <v>LCL</v>
      </c>
    </row>
    <row r="252" spans="1:33" x14ac:dyDescent="0.45">
      <c r="A252" s="129" t="s">
        <v>315</v>
      </c>
      <c r="B252" s="129" t="s">
        <v>578</v>
      </c>
      <c r="C252" s="129" t="s">
        <v>579</v>
      </c>
      <c r="D252" s="5" t="s">
        <v>579</v>
      </c>
      <c r="E252" s="129">
        <f t="shared" si="28"/>
        <v>38</v>
      </c>
      <c r="F252" s="129">
        <f t="shared" si="29"/>
        <v>45</v>
      </c>
      <c r="G252" s="129" t="s">
        <v>48</v>
      </c>
      <c r="H252" s="129" t="s">
        <v>30</v>
      </c>
      <c r="I252" s="129" t="s">
        <v>31</v>
      </c>
      <c r="J252" s="3">
        <v>1</v>
      </c>
      <c r="K252" s="28" t="s">
        <v>2125</v>
      </c>
      <c r="L252" s="129" t="s">
        <v>24</v>
      </c>
      <c r="M252" s="129" t="s">
        <v>42</v>
      </c>
      <c r="N252" s="129" t="s">
        <v>26</v>
      </c>
      <c r="O252" s="129" t="s">
        <v>626</v>
      </c>
      <c r="P252" s="3">
        <v>52</v>
      </c>
      <c r="Q252" s="129" t="s">
        <v>27</v>
      </c>
      <c r="R252" s="129" t="s">
        <v>275</v>
      </c>
      <c r="S252" s="129" t="s">
        <v>2125</v>
      </c>
      <c r="T252" s="129"/>
      <c r="U252" s="129">
        <v>1</v>
      </c>
      <c r="V252" s="3">
        <v>516</v>
      </c>
      <c r="W252" s="30">
        <v>0</v>
      </c>
      <c r="X252" s="30">
        <v>0</v>
      </c>
      <c r="Y252" s="30">
        <v>0</v>
      </c>
      <c r="Z252" s="138" t="str">
        <f t="shared" si="30"/>
        <v>40 HC</v>
      </c>
      <c r="AA252" s="135">
        <v>6380</v>
      </c>
      <c r="AB252" s="6">
        <v>12.73</v>
      </c>
      <c r="AC252" s="34" t="s">
        <v>34</v>
      </c>
      <c r="AD252" s="34">
        <f t="shared" si="32"/>
        <v>9</v>
      </c>
      <c r="AE252" s="34">
        <f t="shared" si="33"/>
        <v>4</v>
      </c>
      <c r="AF252" s="49" t="str">
        <f t="shared" si="34"/>
        <v>LCL</v>
      </c>
      <c r="AG252" s="49" t="str">
        <f t="shared" si="34"/>
        <v>LCL</v>
      </c>
    </row>
    <row r="253" spans="1:33" x14ac:dyDescent="0.45">
      <c r="A253" s="129" t="s">
        <v>607</v>
      </c>
      <c r="B253" s="129" t="s">
        <v>402</v>
      </c>
      <c r="C253" s="129" t="s">
        <v>627</v>
      </c>
      <c r="D253" s="5" t="s">
        <v>627</v>
      </c>
      <c r="E253" s="129">
        <f t="shared" si="28"/>
        <v>4</v>
      </c>
      <c r="F253" s="129">
        <f t="shared" si="29"/>
        <v>5</v>
      </c>
      <c r="G253" s="129" t="s">
        <v>381</v>
      </c>
      <c r="H253" s="129" t="s">
        <v>383</v>
      </c>
      <c r="I253" s="129" t="s">
        <v>380</v>
      </c>
      <c r="J253" s="3">
        <v>1</v>
      </c>
      <c r="K253" s="26" t="s">
        <v>380</v>
      </c>
      <c r="L253" s="26" t="s">
        <v>24</v>
      </c>
      <c r="M253" s="129" t="s">
        <v>390</v>
      </c>
      <c r="N253" s="129" t="s">
        <v>26</v>
      </c>
      <c r="O253" s="129" t="s">
        <v>628</v>
      </c>
      <c r="P253" s="3">
        <v>54</v>
      </c>
      <c r="Q253" s="129" t="s">
        <v>27</v>
      </c>
      <c r="R253" s="129" t="s">
        <v>2153</v>
      </c>
      <c r="S253" s="129" t="s">
        <v>380</v>
      </c>
      <c r="T253" s="129">
        <v>1</v>
      </c>
      <c r="U253" s="129"/>
      <c r="V253" s="3">
        <v>197</v>
      </c>
      <c r="W253" s="30">
        <v>0</v>
      </c>
      <c r="X253" s="30">
        <v>0</v>
      </c>
      <c r="Y253" s="30">
        <v>0</v>
      </c>
      <c r="Z253" s="138" t="str">
        <f t="shared" si="30"/>
        <v>40 HC</v>
      </c>
      <c r="AA253" s="135">
        <v>2613</v>
      </c>
      <c r="AB253" s="6">
        <v>4.42</v>
      </c>
      <c r="AC253" s="34" t="s">
        <v>64</v>
      </c>
      <c r="AD253" s="34">
        <f t="shared" si="32"/>
        <v>3</v>
      </c>
      <c r="AE253" s="34">
        <f t="shared" si="33"/>
        <v>1</v>
      </c>
      <c r="AF253" s="49" t="str">
        <f t="shared" si="34"/>
        <v>LCL</v>
      </c>
      <c r="AG253" s="49" t="str">
        <f t="shared" si="34"/>
        <v>LCL</v>
      </c>
    </row>
    <row r="254" spans="1:33" x14ac:dyDescent="0.45">
      <c r="A254" s="129" t="s">
        <v>607</v>
      </c>
      <c r="B254" s="129" t="s">
        <v>407</v>
      </c>
      <c r="C254" s="129" t="s">
        <v>438</v>
      </c>
      <c r="D254" s="5" t="s">
        <v>438</v>
      </c>
      <c r="E254" s="129">
        <f t="shared" si="28"/>
        <v>9</v>
      </c>
      <c r="F254" s="129">
        <f t="shared" si="29"/>
        <v>10</v>
      </c>
      <c r="G254" s="129" t="s">
        <v>392</v>
      </c>
      <c r="H254" s="129" t="s">
        <v>393</v>
      </c>
      <c r="I254" s="129" t="s">
        <v>24</v>
      </c>
      <c r="J254" s="3">
        <v>1</v>
      </c>
      <c r="K254" s="131" t="s">
        <v>24</v>
      </c>
      <c r="L254" s="26" t="s">
        <v>24</v>
      </c>
      <c r="M254" s="129" t="s">
        <v>381</v>
      </c>
      <c r="N254" s="129" t="s">
        <v>26</v>
      </c>
      <c r="O254" s="129" t="s">
        <v>629</v>
      </c>
      <c r="P254" s="3">
        <v>54</v>
      </c>
      <c r="Q254" s="129" t="s">
        <v>27</v>
      </c>
      <c r="R254" s="129" t="s">
        <v>395</v>
      </c>
      <c r="S254" s="129" t="s">
        <v>2125</v>
      </c>
      <c r="T254" s="129"/>
      <c r="U254" s="129">
        <v>1</v>
      </c>
      <c r="V254" s="3">
        <v>47</v>
      </c>
      <c r="W254" s="30">
        <v>0</v>
      </c>
      <c r="X254" s="30">
        <v>0</v>
      </c>
      <c r="Y254" s="30">
        <v>0</v>
      </c>
      <c r="Z254" s="138" t="str">
        <f t="shared" si="30"/>
        <v>40 HC</v>
      </c>
      <c r="AA254" s="135">
        <v>6610</v>
      </c>
      <c r="AB254" s="6">
        <v>3.39</v>
      </c>
      <c r="AC254" s="34" t="s">
        <v>396</v>
      </c>
      <c r="AD254" s="34">
        <f t="shared" si="32"/>
        <v>2</v>
      </c>
      <c r="AE254" s="34">
        <f t="shared" si="33"/>
        <v>1</v>
      </c>
      <c r="AF254" s="49" t="str">
        <f t="shared" si="34"/>
        <v>LCL</v>
      </c>
      <c r="AG254" s="49" t="str">
        <f t="shared" si="34"/>
        <v>LCL</v>
      </c>
    </row>
    <row r="255" spans="1:33" x14ac:dyDescent="0.45">
      <c r="A255" s="129" t="s">
        <v>615</v>
      </c>
      <c r="B255" s="129" t="s">
        <v>627</v>
      </c>
      <c r="C255" s="129" t="s">
        <v>407</v>
      </c>
      <c r="D255" s="5" t="s">
        <v>407</v>
      </c>
      <c r="E255" s="129">
        <f t="shared" si="28"/>
        <v>4</v>
      </c>
      <c r="F255" s="129">
        <f t="shared" si="29"/>
        <v>8</v>
      </c>
      <c r="G255" s="129" t="s">
        <v>381</v>
      </c>
      <c r="H255" s="129" t="s">
        <v>383</v>
      </c>
      <c r="I255" s="129" t="s">
        <v>380</v>
      </c>
      <c r="J255" s="3">
        <v>1</v>
      </c>
      <c r="K255" s="26" t="s">
        <v>380</v>
      </c>
      <c r="L255" s="26" t="s">
        <v>24</v>
      </c>
      <c r="M255" s="129" t="s">
        <v>384</v>
      </c>
      <c r="N255" s="129" t="s">
        <v>26</v>
      </c>
      <c r="O255" s="129" t="s">
        <v>630</v>
      </c>
      <c r="P255" s="3">
        <v>54</v>
      </c>
      <c r="Q255" s="129" t="s">
        <v>27</v>
      </c>
      <c r="R255" s="129" t="s">
        <v>2160</v>
      </c>
      <c r="S255" s="129" t="s">
        <v>380</v>
      </c>
      <c r="T255" s="129">
        <v>1</v>
      </c>
      <c r="U255" s="129"/>
      <c r="V255" s="3">
        <v>491</v>
      </c>
      <c r="W255" s="30">
        <v>0</v>
      </c>
      <c r="X255" s="30">
        <v>0</v>
      </c>
      <c r="Y255" s="30">
        <v>0</v>
      </c>
      <c r="Z255" s="138" t="str">
        <f t="shared" si="30"/>
        <v>40 HC</v>
      </c>
      <c r="AA255" s="135">
        <v>7969</v>
      </c>
      <c r="AB255" s="4"/>
      <c r="AC255" s="34" t="s">
        <v>90</v>
      </c>
      <c r="AD255" s="34">
        <f t="shared" si="32"/>
        <v>0</v>
      </c>
      <c r="AE255" s="34">
        <f t="shared" si="33"/>
        <v>0</v>
      </c>
      <c r="AF255" s="49" t="str">
        <f t="shared" si="34"/>
        <v>LCL</v>
      </c>
      <c r="AG255" s="49" t="str">
        <f t="shared" si="34"/>
        <v>LCL</v>
      </c>
    </row>
    <row r="256" spans="1:33" x14ac:dyDescent="0.45">
      <c r="A256" s="129" t="s">
        <v>289</v>
      </c>
      <c r="B256" s="129" t="s">
        <v>612</v>
      </c>
      <c r="C256" s="129" t="s">
        <v>631</v>
      </c>
      <c r="D256" s="5" t="s">
        <v>631</v>
      </c>
      <c r="E256" s="129">
        <f t="shared" si="28"/>
        <v>31</v>
      </c>
      <c r="F256" s="129">
        <f t="shared" si="29"/>
        <v>37</v>
      </c>
      <c r="G256" s="129" t="s">
        <v>39</v>
      </c>
      <c r="H256" s="129" t="s">
        <v>30</v>
      </c>
      <c r="I256" s="129" t="s">
        <v>31</v>
      </c>
      <c r="J256" s="3">
        <v>0</v>
      </c>
      <c r="K256" s="129" t="s">
        <v>632</v>
      </c>
      <c r="L256" s="129" t="s">
        <v>41</v>
      </c>
      <c r="M256" s="129" t="s">
        <v>42</v>
      </c>
      <c r="N256" s="129" t="s">
        <v>26</v>
      </c>
      <c r="O256" s="129" t="s">
        <v>633</v>
      </c>
      <c r="P256" s="3">
        <v>54</v>
      </c>
      <c r="Q256" s="129" t="s">
        <v>27</v>
      </c>
      <c r="R256" s="129" t="s">
        <v>44</v>
      </c>
      <c r="S256" s="129" t="s">
        <v>2163</v>
      </c>
      <c r="T256" s="129"/>
      <c r="U256" s="129">
        <v>1</v>
      </c>
      <c r="V256" s="3">
        <v>2052</v>
      </c>
      <c r="W256" s="30">
        <v>0</v>
      </c>
      <c r="X256" s="30">
        <v>1</v>
      </c>
      <c r="Y256" s="30">
        <v>0</v>
      </c>
      <c r="Z256" s="138">
        <f t="shared" si="30"/>
        <v>40</v>
      </c>
      <c r="AA256" s="135">
        <v>37047</v>
      </c>
      <c r="AB256" s="6">
        <v>52.06</v>
      </c>
      <c r="AC256" s="34" t="s">
        <v>34</v>
      </c>
      <c r="AD256" s="34">
        <f t="shared" si="32"/>
        <v>36</v>
      </c>
      <c r="AE256" s="34">
        <f t="shared" si="33"/>
        <v>16</v>
      </c>
      <c r="AF256" s="49" t="str">
        <f t="shared" si="34"/>
        <v>40</v>
      </c>
      <c r="AG256" s="49" t="str">
        <f t="shared" si="34"/>
        <v>20</v>
      </c>
    </row>
    <row r="257" spans="1:33" x14ac:dyDescent="0.45">
      <c r="A257" s="129" t="s">
        <v>289</v>
      </c>
      <c r="B257" s="129" t="s">
        <v>579</v>
      </c>
      <c r="C257" s="129" t="s">
        <v>634</v>
      </c>
      <c r="D257" s="5" t="s">
        <v>634</v>
      </c>
      <c r="E257" s="129">
        <f t="shared" si="28"/>
        <v>42</v>
      </c>
      <c r="F257" s="129">
        <f t="shared" si="29"/>
        <v>45</v>
      </c>
      <c r="G257" s="129" t="s">
        <v>29</v>
      </c>
      <c r="H257" s="129" t="s">
        <v>30</v>
      </c>
      <c r="I257" s="129" t="s">
        <v>31</v>
      </c>
      <c r="J257" s="3">
        <v>0</v>
      </c>
      <c r="K257" s="129" t="s">
        <v>635</v>
      </c>
      <c r="L257" s="129" t="s">
        <v>24</v>
      </c>
      <c r="M257" s="129" t="s">
        <v>42</v>
      </c>
      <c r="N257" s="129" t="s">
        <v>26</v>
      </c>
      <c r="O257" s="129" t="s">
        <v>636</v>
      </c>
      <c r="P257" s="3">
        <v>52</v>
      </c>
      <c r="Q257" s="129" t="s">
        <v>27</v>
      </c>
      <c r="R257" s="129" t="s">
        <v>82</v>
      </c>
      <c r="S257" s="129" t="s">
        <v>2163</v>
      </c>
      <c r="T257" s="129"/>
      <c r="U257" s="129">
        <v>1</v>
      </c>
      <c r="V257" s="3">
        <v>1683</v>
      </c>
      <c r="W257" s="30">
        <v>0</v>
      </c>
      <c r="X257" s="30">
        <v>1</v>
      </c>
      <c r="Y257" s="30">
        <v>0</v>
      </c>
      <c r="Z257" s="138">
        <f t="shared" si="30"/>
        <v>40</v>
      </c>
      <c r="AA257" s="135">
        <v>29538</v>
      </c>
      <c r="AB257" s="6">
        <v>43.86</v>
      </c>
      <c r="AC257" s="34" t="s">
        <v>34</v>
      </c>
      <c r="AD257" s="34">
        <f t="shared" si="32"/>
        <v>31</v>
      </c>
      <c r="AE257" s="34">
        <f t="shared" si="33"/>
        <v>13</v>
      </c>
      <c r="AF257" s="49" t="str">
        <f t="shared" si="34"/>
        <v>40</v>
      </c>
      <c r="AG257" s="49" t="str">
        <f t="shared" si="34"/>
        <v>LCL</v>
      </c>
    </row>
    <row r="258" spans="1:33" x14ac:dyDescent="0.45">
      <c r="A258" s="129" t="s">
        <v>289</v>
      </c>
      <c r="B258" s="129" t="s">
        <v>579</v>
      </c>
      <c r="C258" s="129" t="s">
        <v>637</v>
      </c>
      <c r="D258" s="5" t="s">
        <v>637</v>
      </c>
      <c r="E258" s="129">
        <f t="shared" si="28"/>
        <v>42</v>
      </c>
      <c r="F258" s="129">
        <f t="shared" si="29"/>
        <v>46</v>
      </c>
      <c r="G258" s="129" t="s">
        <v>29</v>
      </c>
      <c r="H258" s="129" t="s">
        <v>30</v>
      </c>
      <c r="I258" s="129" t="s">
        <v>31</v>
      </c>
      <c r="J258" s="3">
        <v>0</v>
      </c>
      <c r="K258" s="129" t="s">
        <v>638</v>
      </c>
      <c r="L258" s="129" t="s">
        <v>24</v>
      </c>
      <c r="M258" s="129" t="s">
        <v>42</v>
      </c>
      <c r="N258" s="129" t="s">
        <v>26</v>
      </c>
      <c r="O258" s="129" t="s">
        <v>639</v>
      </c>
      <c r="P258" s="3">
        <v>51</v>
      </c>
      <c r="Q258" s="129" t="s">
        <v>27</v>
      </c>
      <c r="R258" s="129" t="s">
        <v>230</v>
      </c>
      <c r="S258" s="129" t="s">
        <v>2163</v>
      </c>
      <c r="T258" s="129"/>
      <c r="U258" s="129">
        <v>1</v>
      </c>
      <c r="V258" s="3">
        <v>911</v>
      </c>
      <c r="W258" s="30">
        <v>0</v>
      </c>
      <c r="X258" s="30">
        <v>1</v>
      </c>
      <c r="Y258" s="30">
        <v>0</v>
      </c>
      <c r="Z258" s="138">
        <f t="shared" si="30"/>
        <v>40</v>
      </c>
      <c r="AA258" s="135">
        <v>11656</v>
      </c>
      <c r="AB258" s="6">
        <v>48.22</v>
      </c>
      <c r="AC258" s="34" t="s">
        <v>34</v>
      </c>
      <c r="AD258" s="34">
        <f t="shared" si="32"/>
        <v>34</v>
      </c>
      <c r="AE258" s="34">
        <f t="shared" si="33"/>
        <v>14</v>
      </c>
      <c r="AF258" s="49" t="str">
        <f t="shared" si="34"/>
        <v>40</v>
      </c>
      <c r="AG258" s="49" t="str">
        <f t="shared" si="34"/>
        <v>LCL</v>
      </c>
    </row>
    <row r="259" spans="1:33" x14ac:dyDescent="0.45">
      <c r="A259" s="129" t="s">
        <v>289</v>
      </c>
      <c r="B259" s="129" t="s">
        <v>579</v>
      </c>
      <c r="C259" s="129" t="s">
        <v>637</v>
      </c>
      <c r="D259" s="5" t="s">
        <v>637</v>
      </c>
      <c r="E259" s="129">
        <f t="shared" ref="E259:E321" si="35">B259-A259</f>
        <v>42</v>
      </c>
      <c r="F259" s="129">
        <f t="shared" ref="F259:F321" si="36">C259-A259</f>
        <v>46</v>
      </c>
      <c r="G259" s="129" t="s">
        <v>29</v>
      </c>
      <c r="H259" s="129" t="s">
        <v>30</v>
      </c>
      <c r="I259" s="129" t="s">
        <v>31</v>
      </c>
      <c r="J259" s="3">
        <v>0</v>
      </c>
      <c r="K259" s="129" t="s">
        <v>640</v>
      </c>
      <c r="L259" s="129" t="s">
        <v>41</v>
      </c>
      <c r="M259" s="129" t="s">
        <v>42</v>
      </c>
      <c r="N259" s="129" t="s">
        <v>26</v>
      </c>
      <c r="O259" s="129" t="s">
        <v>641</v>
      </c>
      <c r="P259" s="3">
        <v>54</v>
      </c>
      <c r="Q259" s="129" t="s">
        <v>27</v>
      </c>
      <c r="R259" s="129" t="s">
        <v>642</v>
      </c>
      <c r="S259" s="129" t="s">
        <v>2163</v>
      </c>
      <c r="T259" s="129"/>
      <c r="U259" s="129">
        <v>1</v>
      </c>
      <c r="V259" s="3">
        <v>736</v>
      </c>
      <c r="W259" s="30">
        <v>1</v>
      </c>
      <c r="X259" s="30">
        <v>0</v>
      </c>
      <c r="Y259" s="30">
        <v>0</v>
      </c>
      <c r="Z259" s="138">
        <f t="shared" si="30"/>
        <v>20</v>
      </c>
      <c r="AA259" s="135">
        <v>12529</v>
      </c>
      <c r="AB259" s="6">
        <v>20.83</v>
      </c>
      <c r="AC259" s="34" t="s">
        <v>34</v>
      </c>
      <c r="AD259" s="34">
        <f t="shared" si="32"/>
        <v>15</v>
      </c>
      <c r="AE259" s="34">
        <f t="shared" si="33"/>
        <v>6</v>
      </c>
      <c r="AF259" s="49" t="str">
        <f t="shared" si="34"/>
        <v>20</v>
      </c>
      <c r="AG259" s="49" t="str">
        <f t="shared" si="34"/>
        <v>LCL</v>
      </c>
    </row>
    <row r="260" spans="1:33" x14ac:dyDescent="0.45">
      <c r="A260" s="129" t="s">
        <v>370</v>
      </c>
      <c r="B260" s="129" t="s">
        <v>500</v>
      </c>
      <c r="C260" s="129" t="s">
        <v>511</v>
      </c>
      <c r="D260" s="5" t="s">
        <v>511</v>
      </c>
      <c r="E260" s="129">
        <f t="shared" si="35"/>
        <v>24</v>
      </c>
      <c r="F260" s="129">
        <f t="shared" si="36"/>
        <v>31</v>
      </c>
      <c r="G260" s="129" t="s">
        <v>146</v>
      </c>
      <c r="H260" s="129" t="s">
        <v>30</v>
      </c>
      <c r="I260" s="129" t="s">
        <v>31</v>
      </c>
      <c r="J260" s="3">
        <v>1</v>
      </c>
      <c r="K260" s="26" t="s">
        <v>2125</v>
      </c>
      <c r="L260" s="129" t="s">
        <v>24</v>
      </c>
      <c r="M260" s="129" t="s">
        <v>87</v>
      </c>
      <c r="N260" s="129" t="s">
        <v>26</v>
      </c>
      <c r="O260" s="129" t="s">
        <v>643</v>
      </c>
      <c r="P260" s="3">
        <v>52</v>
      </c>
      <c r="Q260" s="129" t="s">
        <v>27</v>
      </c>
      <c r="R260" s="129" t="s">
        <v>205</v>
      </c>
      <c r="S260" s="129" t="s">
        <v>2125</v>
      </c>
      <c r="T260" s="129"/>
      <c r="U260" s="129">
        <v>1</v>
      </c>
      <c r="V260" s="3">
        <v>257</v>
      </c>
      <c r="W260" s="30">
        <v>0</v>
      </c>
      <c r="X260" s="30">
        <v>0</v>
      </c>
      <c r="Y260" s="30">
        <v>0</v>
      </c>
      <c r="Z260" s="138" t="str">
        <f t="shared" ref="Z260:Z323" si="37">IF(W260=1,20,IF(X260=1,40,"40 HC"))</f>
        <v>40 HC</v>
      </c>
      <c r="AA260" s="135">
        <v>5607</v>
      </c>
      <c r="AB260" s="6">
        <v>1.18</v>
      </c>
      <c r="AC260" s="34" t="s">
        <v>90</v>
      </c>
      <c r="AD260" s="34">
        <f t="shared" si="32"/>
        <v>1</v>
      </c>
      <c r="AE260" s="34">
        <f t="shared" si="33"/>
        <v>0</v>
      </c>
      <c r="AF260" s="49" t="str">
        <f t="shared" si="34"/>
        <v>LCL</v>
      </c>
      <c r="AG260" s="49" t="str">
        <f t="shared" si="34"/>
        <v>LCL</v>
      </c>
    </row>
    <row r="261" spans="1:33" x14ac:dyDescent="0.45">
      <c r="A261" s="129" t="s">
        <v>402</v>
      </c>
      <c r="B261" s="129" t="s">
        <v>627</v>
      </c>
      <c r="C261" s="129" t="s">
        <v>419</v>
      </c>
      <c r="D261" s="5" t="s">
        <v>419</v>
      </c>
      <c r="E261" s="129">
        <f t="shared" si="35"/>
        <v>1</v>
      </c>
      <c r="F261" s="129">
        <f t="shared" si="36"/>
        <v>7</v>
      </c>
      <c r="G261" s="129" t="s">
        <v>381</v>
      </c>
      <c r="H261" s="129" t="s">
        <v>383</v>
      </c>
      <c r="I261" s="129" t="s">
        <v>380</v>
      </c>
      <c r="J261" s="3">
        <v>1</v>
      </c>
      <c r="K261" s="26" t="s">
        <v>380</v>
      </c>
      <c r="L261" s="26" t="s">
        <v>24</v>
      </c>
      <c r="M261" s="129" t="s">
        <v>384</v>
      </c>
      <c r="N261" s="129" t="s">
        <v>26</v>
      </c>
      <c r="O261" s="129" t="s">
        <v>644</v>
      </c>
      <c r="P261" s="3">
        <v>54</v>
      </c>
      <c r="Q261" s="129" t="s">
        <v>27</v>
      </c>
      <c r="R261" s="129" t="s">
        <v>386</v>
      </c>
      <c r="S261" s="129" t="s">
        <v>380</v>
      </c>
      <c r="T261" s="129">
        <v>1</v>
      </c>
      <c r="U261" s="129"/>
      <c r="V261" s="3">
        <v>206</v>
      </c>
      <c r="W261" s="30">
        <v>0</v>
      </c>
      <c r="X261" s="30">
        <v>0</v>
      </c>
      <c r="Y261" s="30">
        <v>0</v>
      </c>
      <c r="Z261" s="138" t="str">
        <f t="shared" si="37"/>
        <v>40 HC</v>
      </c>
      <c r="AA261" s="135">
        <v>4208</v>
      </c>
      <c r="AB261" s="6">
        <v>6.36</v>
      </c>
      <c r="AC261" s="34" t="s">
        <v>90</v>
      </c>
      <c r="AD261" s="34">
        <f t="shared" si="32"/>
        <v>4</v>
      </c>
      <c r="AE261" s="34">
        <f t="shared" si="33"/>
        <v>2</v>
      </c>
      <c r="AF261" s="49" t="str">
        <f t="shared" si="34"/>
        <v>LCL</v>
      </c>
      <c r="AG261" s="49" t="str">
        <f t="shared" si="34"/>
        <v>LCL</v>
      </c>
    </row>
    <row r="262" spans="1:33" x14ac:dyDescent="0.45">
      <c r="A262" s="129" t="s">
        <v>402</v>
      </c>
      <c r="B262" s="129" t="s">
        <v>612</v>
      </c>
      <c r="C262" s="129" t="s">
        <v>622</v>
      </c>
      <c r="D262" s="5" t="s">
        <v>622</v>
      </c>
      <c r="E262" s="129">
        <f t="shared" si="35"/>
        <v>29</v>
      </c>
      <c r="F262" s="129">
        <f t="shared" si="36"/>
        <v>36</v>
      </c>
      <c r="G262" s="129" t="s">
        <v>72</v>
      </c>
      <c r="H262" s="129" t="s">
        <v>30</v>
      </c>
      <c r="I262" s="129" t="s">
        <v>31</v>
      </c>
      <c r="J262" s="3">
        <v>0</v>
      </c>
      <c r="K262" s="129" t="s">
        <v>645</v>
      </c>
      <c r="L262" s="129" t="s">
        <v>41</v>
      </c>
      <c r="M262" s="129" t="s">
        <v>42</v>
      </c>
      <c r="N262" s="129" t="s">
        <v>26</v>
      </c>
      <c r="O262" s="129" t="s">
        <v>646</v>
      </c>
      <c r="P262" s="3">
        <v>51</v>
      </c>
      <c r="Q262" s="129" t="s">
        <v>27</v>
      </c>
      <c r="R262" s="129" t="s">
        <v>121</v>
      </c>
      <c r="S262" s="129" t="s">
        <v>2163</v>
      </c>
      <c r="T262" s="129"/>
      <c r="U262" s="129">
        <v>1</v>
      </c>
      <c r="V262" s="3">
        <v>1284</v>
      </c>
      <c r="W262" s="30">
        <v>0</v>
      </c>
      <c r="X262" s="30">
        <v>1</v>
      </c>
      <c r="Y262" s="30">
        <v>0</v>
      </c>
      <c r="Z262" s="138">
        <f t="shared" si="37"/>
        <v>40</v>
      </c>
      <c r="AA262" s="135">
        <v>12553</v>
      </c>
      <c r="AB262" s="6">
        <v>31.47</v>
      </c>
      <c r="AC262" s="34" t="s">
        <v>34</v>
      </c>
      <c r="AD262" s="34">
        <f t="shared" si="32"/>
        <v>22</v>
      </c>
      <c r="AE262" s="34">
        <f t="shared" si="33"/>
        <v>9</v>
      </c>
      <c r="AF262" s="49" t="str">
        <f t="shared" si="34"/>
        <v>20</v>
      </c>
      <c r="AG262" s="49" t="str">
        <f t="shared" si="34"/>
        <v>LCL</v>
      </c>
    </row>
    <row r="263" spans="1:33" x14ac:dyDescent="0.45">
      <c r="A263" s="129" t="s">
        <v>402</v>
      </c>
      <c r="B263" s="129" t="s">
        <v>579</v>
      </c>
      <c r="C263" s="129" t="s">
        <v>637</v>
      </c>
      <c r="D263" s="5" t="s">
        <v>637</v>
      </c>
      <c r="E263" s="129">
        <f t="shared" si="35"/>
        <v>40</v>
      </c>
      <c r="F263" s="129">
        <f t="shared" si="36"/>
        <v>44</v>
      </c>
      <c r="G263" s="129" t="s">
        <v>61</v>
      </c>
      <c r="H263" s="129" t="s">
        <v>30</v>
      </c>
      <c r="I263" s="129" t="s">
        <v>31</v>
      </c>
      <c r="J263" s="3">
        <v>1</v>
      </c>
      <c r="K263" s="152" t="s">
        <v>647</v>
      </c>
      <c r="L263" s="129" t="s">
        <v>41</v>
      </c>
      <c r="M263" s="129" t="s">
        <v>42</v>
      </c>
      <c r="N263" s="129" t="s">
        <v>26</v>
      </c>
      <c r="O263" s="129" t="s">
        <v>648</v>
      </c>
      <c r="P263" s="3">
        <v>54</v>
      </c>
      <c r="Q263" s="129" t="s">
        <v>27</v>
      </c>
      <c r="R263" s="129" t="s">
        <v>2158</v>
      </c>
      <c r="S263" s="129" t="s">
        <v>2164</v>
      </c>
      <c r="T263" s="129"/>
      <c r="U263" s="129">
        <v>1</v>
      </c>
      <c r="V263" s="3">
        <v>2385</v>
      </c>
      <c r="W263" s="154">
        <v>0</v>
      </c>
      <c r="X263" s="154">
        <v>0</v>
      </c>
      <c r="Y263" s="154">
        <v>1</v>
      </c>
      <c r="Z263" s="138" t="str">
        <f t="shared" si="37"/>
        <v>40 HC</v>
      </c>
      <c r="AA263" s="135">
        <v>46236</v>
      </c>
      <c r="AB263" s="6">
        <v>29.63</v>
      </c>
      <c r="AC263" s="34" t="s">
        <v>64</v>
      </c>
      <c r="AD263" s="34">
        <f t="shared" si="32"/>
        <v>21</v>
      </c>
      <c r="AE263" s="34">
        <f t="shared" si="33"/>
        <v>9</v>
      </c>
      <c r="AF263" s="49" t="str">
        <f t="shared" si="34"/>
        <v>20</v>
      </c>
      <c r="AG263" s="49" t="str">
        <f t="shared" si="34"/>
        <v>LCL</v>
      </c>
    </row>
    <row r="264" spans="1:33" x14ac:dyDescent="0.45">
      <c r="A264" s="129" t="s">
        <v>402</v>
      </c>
      <c r="B264" s="129" t="s">
        <v>579</v>
      </c>
      <c r="C264" s="129" t="s">
        <v>637</v>
      </c>
      <c r="D264" s="5" t="s">
        <v>637</v>
      </c>
      <c r="E264" s="129">
        <f t="shared" si="35"/>
        <v>40</v>
      </c>
      <c r="F264" s="129">
        <f t="shared" si="36"/>
        <v>44</v>
      </c>
      <c r="G264" s="129" t="s">
        <v>61</v>
      </c>
      <c r="H264" s="129" t="s">
        <v>30</v>
      </c>
      <c r="I264" s="129" t="s">
        <v>31</v>
      </c>
      <c r="J264" s="3">
        <v>1</v>
      </c>
      <c r="K264" s="153"/>
      <c r="L264" s="129" t="s">
        <v>41</v>
      </c>
      <c r="M264" s="129" t="s">
        <v>42</v>
      </c>
      <c r="N264" s="129" t="s">
        <v>26</v>
      </c>
      <c r="O264" s="129" t="s">
        <v>649</v>
      </c>
      <c r="P264" s="3">
        <v>54</v>
      </c>
      <c r="Q264" s="129" t="s">
        <v>27</v>
      </c>
      <c r="R264" s="129" t="s">
        <v>2158</v>
      </c>
      <c r="S264" s="129" t="s">
        <v>2164</v>
      </c>
      <c r="T264" s="129"/>
      <c r="U264" s="129">
        <v>1</v>
      </c>
      <c r="V264" s="3">
        <v>2965</v>
      </c>
      <c r="W264" s="155"/>
      <c r="X264" s="155"/>
      <c r="Y264" s="155"/>
      <c r="Z264" s="138" t="str">
        <f t="shared" si="37"/>
        <v>40 HC</v>
      </c>
      <c r="AA264" s="135">
        <v>54205</v>
      </c>
      <c r="AB264" s="6">
        <v>39.200000000000003</v>
      </c>
      <c r="AC264" s="34" t="s">
        <v>64</v>
      </c>
      <c r="AD264" s="34">
        <f t="shared" si="32"/>
        <v>27</v>
      </c>
      <c r="AE264" s="34">
        <f t="shared" si="33"/>
        <v>12</v>
      </c>
      <c r="AF264" s="49" t="str">
        <f t="shared" si="34"/>
        <v>20</v>
      </c>
      <c r="AG264" s="49" t="str">
        <f t="shared" si="34"/>
        <v>LCL</v>
      </c>
    </row>
    <row r="265" spans="1:33" x14ac:dyDescent="0.45">
      <c r="A265" s="129" t="s">
        <v>402</v>
      </c>
      <c r="B265" s="129" t="s">
        <v>579</v>
      </c>
      <c r="C265" s="129" t="s">
        <v>637</v>
      </c>
      <c r="D265" s="5" t="s">
        <v>637</v>
      </c>
      <c r="E265" s="129">
        <f t="shared" si="35"/>
        <v>40</v>
      </c>
      <c r="F265" s="129">
        <f t="shared" si="36"/>
        <v>44</v>
      </c>
      <c r="G265" s="129" t="s">
        <v>61</v>
      </c>
      <c r="H265" s="129" t="s">
        <v>30</v>
      </c>
      <c r="I265" s="129" t="s">
        <v>31</v>
      </c>
      <c r="J265" s="3">
        <v>1</v>
      </c>
      <c r="K265" s="152" t="s">
        <v>650</v>
      </c>
      <c r="L265" s="129" t="s">
        <v>24</v>
      </c>
      <c r="M265" s="129" t="s">
        <v>42</v>
      </c>
      <c r="N265" s="129" t="s">
        <v>26</v>
      </c>
      <c r="O265" s="129" t="s">
        <v>651</v>
      </c>
      <c r="P265" s="3">
        <v>54</v>
      </c>
      <c r="Q265" s="129" t="s">
        <v>27</v>
      </c>
      <c r="R265" s="129" t="s">
        <v>239</v>
      </c>
      <c r="S265" s="129" t="s">
        <v>2164</v>
      </c>
      <c r="T265" s="129"/>
      <c r="U265" s="129">
        <v>1</v>
      </c>
      <c r="V265" s="3">
        <v>904</v>
      </c>
      <c r="W265" s="154">
        <v>0</v>
      </c>
      <c r="X265" s="154">
        <v>0</v>
      </c>
      <c r="Y265" s="154">
        <v>1</v>
      </c>
      <c r="Z265" s="138" t="str">
        <f t="shared" si="37"/>
        <v>40 HC</v>
      </c>
      <c r="AA265" s="135">
        <v>19479</v>
      </c>
      <c r="AB265" s="6">
        <v>19.38</v>
      </c>
      <c r="AC265" s="34" t="s">
        <v>64</v>
      </c>
      <c r="AD265" s="34">
        <f t="shared" si="32"/>
        <v>14</v>
      </c>
      <c r="AE265" s="34">
        <f t="shared" si="33"/>
        <v>6</v>
      </c>
      <c r="AF265" s="49" t="str">
        <f t="shared" si="34"/>
        <v>LCL</v>
      </c>
      <c r="AG265" s="49" t="str">
        <f t="shared" si="34"/>
        <v>LCL</v>
      </c>
    </row>
    <row r="266" spans="1:33" x14ac:dyDescent="0.45">
      <c r="A266" s="129" t="s">
        <v>402</v>
      </c>
      <c r="B266" s="129" t="s">
        <v>579</v>
      </c>
      <c r="C266" s="129" t="s">
        <v>637</v>
      </c>
      <c r="D266" s="5" t="s">
        <v>637</v>
      </c>
      <c r="E266" s="129">
        <f t="shared" si="35"/>
        <v>40</v>
      </c>
      <c r="F266" s="129">
        <f t="shared" si="36"/>
        <v>44</v>
      </c>
      <c r="G266" s="129" t="s">
        <v>61</v>
      </c>
      <c r="H266" s="129" t="s">
        <v>30</v>
      </c>
      <c r="I266" s="129" t="s">
        <v>31</v>
      </c>
      <c r="J266" s="3">
        <v>1</v>
      </c>
      <c r="K266" s="153"/>
      <c r="L266" s="129" t="s">
        <v>24</v>
      </c>
      <c r="M266" s="129" t="s">
        <v>42</v>
      </c>
      <c r="N266" s="129" t="s">
        <v>26</v>
      </c>
      <c r="O266" s="129" t="s">
        <v>652</v>
      </c>
      <c r="P266" s="3">
        <v>54</v>
      </c>
      <c r="Q266" s="129" t="s">
        <v>27</v>
      </c>
      <c r="R266" s="129" t="s">
        <v>2158</v>
      </c>
      <c r="S266" s="129" t="s">
        <v>2164</v>
      </c>
      <c r="T266" s="129"/>
      <c r="U266" s="129">
        <v>1</v>
      </c>
      <c r="V266" s="3">
        <v>2172</v>
      </c>
      <c r="W266" s="156"/>
      <c r="X266" s="156"/>
      <c r="Y266" s="156"/>
      <c r="Z266" s="138" t="str">
        <f t="shared" si="37"/>
        <v>40 HC</v>
      </c>
      <c r="AA266" s="135">
        <v>37590</v>
      </c>
      <c r="AB266" s="6">
        <v>31.68</v>
      </c>
      <c r="AC266" s="34" t="s">
        <v>64</v>
      </c>
      <c r="AD266" s="34">
        <f t="shared" si="32"/>
        <v>22</v>
      </c>
      <c r="AE266" s="34">
        <f t="shared" si="33"/>
        <v>10</v>
      </c>
      <c r="AF266" s="49" t="str">
        <f t="shared" si="34"/>
        <v>20</v>
      </c>
      <c r="AG266" s="49" t="str">
        <f t="shared" si="34"/>
        <v>LCL</v>
      </c>
    </row>
    <row r="267" spans="1:33" x14ac:dyDescent="0.45">
      <c r="A267" s="129" t="s">
        <v>402</v>
      </c>
      <c r="B267" s="129" t="s">
        <v>579</v>
      </c>
      <c r="C267" s="129" t="s">
        <v>637</v>
      </c>
      <c r="D267" s="5" t="s">
        <v>637</v>
      </c>
      <c r="E267" s="129">
        <f t="shared" si="35"/>
        <v>40</v>
      </c>
      <c r="F267" s="129">
        <f t="shared" si="36"/>
        <v>44</v>
      </c>
      <c r="G267" s="129" t="s">
        <v>61</v>
      </c>
      <c r="H267" s="129" t="s">
        <v>30</v>
      </c>
      <c r="I267" s="129" t="s">
        <v>31</v>
      </c>
      <c r="J267" s="3">
        <v>1</v>
      </c>
      <c r="K267" s="153"/>
      <c r="L267" s="129" t="s">
        <v>24</v>
      </c>
      <c r="M267" s="129" t="s">
        <v>42</v>
      </c>
      <c r="N267" s="129" t="s">
        <v>26</v>
      </c>
      <c r="O267" s="129" t="s">
        <v>653</v>
      </c>
      <c r="P267" s="3">
        <v>54</v>
      </c>
      <c r="Q267" s="129" t="s">
        <v>27</v>
      </c>
      <c r="R267" s="129" t="s">
        <v>526</v>
      </c>
      <c r="S267" s="129" t="s">
        <v>2164</v>
      </c>
      <c r="T267" s="129"/>
      <c r="U267" s="129">
        <v>1</v>
      </c>
      <c r="V267" s="3">
        <v>198</v>
      </c>
      <c r="W267" s="155"/>
      <c r="X267" s="155"/>
      <c r="Y267" s="155"/>
      <c r="Z267" s="138" t="str">
        <f t="shared" si="37"/>
        <v>40 HC</v>
      </c>
      <c r="AA267" s="135">
        <v>3502</v>
      </c>
      <c r="AB267" s="6">
        <v>3.59</v>
      </c>
      <c r="AC267" s="34" t="s">
        <v>64</v>
      </c>
      <c r="AD267" s="34">
        <f t="shared" si="32"/>
        <v>3</v>
      </c>
      <c r="AE267" s="34">
        <f t="shared" si="33"/>
        <v>1</v>
      </c>
      <c r="AF267" s="49" t="str">
        <f t="shared" si="34"/>
        <v>LCL</v>
      </c>
      <c r="AG267" s="49" t="str">
        <f t="shared" si="34"/>
        <v>LCL</v>
      </c>
    </row>
    <row r="268" spans="1:33" x14ac:dyDescent="0.45">
      <c r="A268" s="129" t="s">
        <v>627</v>
      </c>
      <c r="B268" s="129" t="s">
        <v>601</v>
      </c>
      <c r="C268" s="129" t="s">
        <v>654</v>
      </c>
      <c r="D268" s="5" t="s">
        <v>654</v>
      </c>
      <c r="E268" s="129">
        <f t="shared" si="35"/>
        <v>37</v>
      </c>
      <c r="F268" s="129">
        <f t="shared" si="36"/>
        <v>40</v>
      </c>
      <c r="G268" s="129" t="s">
        <v>655</v>
      </c>
      <c r="H268" s="129" t="s">
        <v>30</v>
      </c>
      <c r="I268" s="129" t="s">
        <v>31</v>
      </c>
      <c r="J268" s="3">
        <v>0</v>
      </c>
      <c r="K268" s="129" t="s">
        <v>656</v>
      </c>
      <c r="L268" s="129" t="s">
        <v>41</v>
      </c>
      <c r="M268" s="129" t="s">
        <v>42</v>
      </c>
      <c r="N268" s="129" t="s">
        <v>26</v>
      </c>
      <c r="O268" s="129" t="s">
        <v>657</v>
      </c>
      <c r="P268" s="3">
        <v>51</v>
      </c>
      <c r="Q268" s="129" t="s">
        <v>27</v>
      </c>
      <c r="R268" s="129" t="s">
        <v>230</v>
      </c>
      <c r="S268" s="129" t="s">
        <v>2163</v>
      </c>
      <c r="T268" s="129"/>
      <c r="U268" s="129">
        <v>1</v>
      </c>
      <c r="V268" s="3">
        <v>2081</v>
      </c>
      <c r="W268" s="30">
        <v>0</v>
      </c>
      <c r="X268" s="30">
        <v>1</v>
      </c>
      <c r="Y268" s="30">
        <v>0</v>
      </c>
      <c r="Z268" s="138">
        <f t="shared" si="37"/>
        <v>40</v>
      </c>
      <c r="AA268" s="135">
        <v>23372</v>
      </c>
      <c r="AB268" s="6">
        <v>49.23</v>
      </c>
      <c r="AC268" s="34" t="s">
        <v>34</v>
      </c>
      <c r="AD268" s="34">
        <f t="shared" si="32"/>
        <v>34</v>
      </c>
      <c r="AE268" s="34">
        <f t="shared" si="33"/>
        <v>15</v>
      </c>
      <c r="AF268" s="49" t="str">
        <f t="shared" si="34"/>
        <v>40</v>
      </c>
      <c r="AG268" s="49" t="str">
        <f t="shared" si="34"/>
        <v>20</v>
      </c>
    </row>
    <row r="269" spans="1:33" x14ac:dyDescent="0.45">
      <c r="A269" s="129" t="s">
        <v>376</v>
      </c>
      <c r="B269" s="129" t="s">
        <v>424</v>
      </c>
      <c r="C269" s="129" t="s">
        <v>424</v>
      </c>
      <c r="D269" s="5" t="s">
        <v>424</v>
      </c>
      <c r="E269" s="129">
        <f t="shared" si="35"/>
        <v>7</v>
      </c>
      <c r="F269" s="129">
        <f t="shared" si="36"/>
        <v>7</v>
      </c>
      <c r="G269" s="129" t="s">
        <v>392</v>
      </c>
      <c r="H269" s="129" t="s">
        <v>393</v>
      </c>
      <c r="I269" s="129" t="s">
        <v>24</v>
      </c>
      <c r="J269" s="3">
        <v>1</v>
      </c>
      <c r="K269" s="131"/>
      <c r="L269" s="26" t="s">
        <v>24</v>
      </c>
      <c r="M269" s="129" t="s">
        <v>381</v>
      </c>
      <c r="N269" s="129" t="s">
        <v>26</v>
      </c>
      <c r="O269" s="129" t="s">
        <v>658</v>
      </c>
      <c r="P269" s="3">
        <v>54</v>
      </c>
      <c r="Q269" s="129" t="s">
        <v>27</v>
      </c>
      <c r="R269" s="129" t="s">
        <v>395</v>
      </c>
      <c r="S269" s="129" t="s">
        <v>2125</v>
      </c>
      <c r="T269" s="129"/>
      <c r="U269" s="129">
        <v>1</v>
      </c>
      <c r="V269" s="3">
        <v>210</v>
      </c>
      <c r="W269" s="30">
        <v>0</v>
      </c>
      <c r="X269" s="30">
        <v>0</v>
      </c>
      <c r="Y269" s="30">
        <v>0</v>
      </c>
      <c r="Z269" s="138" t="str">
        <f t="shared" si="37"/>
        <v>40 HC</v>
      </c>
      <c r="AA269" s="135">
        <v>26458</v>
      </c>
      <c r="AB269" s="6">
        <v>15.12</v>
      </c>
      <c r="AC269" s="34" t="s">
        <v>396</v>
      </c>
      <c r="AD269" s="34">
        <f t="shared" si="32"/>
        <v>11</v>
      </c>
      <c r="AE269" s="34">
        <f t="shared" si="33"/>
        <v>5</v>
      </c>
      <c r="AF269" s="49" t="str">
        <f t="shared" si="34"/>
        <v>LCL</v>
      </c>
      <c r="AG269" s="49" t="str">
        <f t="shared" si="34"/>
        <v>LCL</v>
      </c>
    </row>
    <row r="270" spans="1:33" x14ac:dyDescent="0.45">
      <c r="A270" s="129" t="s">
        <v>376</v>
      </c>
      <c r="B270" s="129" t="s">
        <v>659</v>
      </c>
      <c r="C270" s="129" t="s">
        <v>660</v>
      </c>
      <c r="D270" s="5" t="s">
        <v>660</v>
      </c>
      <c r="E270" s="129">
        <f t="shared" si="35"/>
        <v>26</v>
      </c>
      <c r="F270" s="129">
        <f t="shared" si="36"/>
        <v>32</v>
      </c>
      <c r="G270" s="129" t="s">
        <v>381</v>
      </c>
      <c r="H270" s="129" t="s">
        <v>383</v>
      </c>
      <c r="I270" s="129" t="s">
        <v>31</v>
      </c>
      <c r="J270" s="3">
        <v>0</v>
      </c>
      <c r="K270" s="129" t="s">
        <v>661</v>
      </c>
      <c r="L270" s="129" t="s">
        <v>24</v>
      </c>
      <c r="M270" s="129" t="s">
        <v>87</v>
      </c>
      <c r="N270" s="129" t="s">
        <v>26</v>
      </c>
      <c r="O270" s="129" t="s">
        <v>662</v>
      </c>
      <c r="P270" s="3">
        <v>54</v>
      </c>
      <c r="Q270" s="129" t="s">
        <v>27</v>
      </c>
      <c r="R270" s="129" t="s">
        <v>2160</v>
      </c>
      <c r="S270" s="129" t="s">
        <v>2163</v>
      </c>
      <c r="T270" s="129"/>
      <c r="U270" s="129">
        <v>1</v>
      </c>
      <c r="V270" s="3">
        <v>1622</v>
      </c>
      <c r="W270" s="30">
        <v>1</v>
      </c>
      <c r="X270" s="30">
        <v>0</v>
      </c>
      <c r="Y270" s="30">
        <v>0</v>
      </c>
      <c r="Z270" s="138">
        <f t="shared" si="37"/>
        <v>20</v>
      </c>
      <c r="AA270" s="135">
        <v>28059</v>
      </c>
      <c r="AB270" s="6">
        <v>30.32</v>
      </c>
      <c r="AC270" s="34" t="s">
        <v>90</v>
      </c>
      <c r="AD270" s="34">
        <f t="shared" si="32"/>
        <v>21</v>
      </c>
      <c r="AE270" s="34">
        <f t="shared" si="33"/>
        <v>9</v>
      </c>
      <c r="AF270" s="49" t="str">
        <f t="shared" si="34"/>
        <v>20</v>
      </c>
      <c r="AG270" s="49" t="str">
        <f t="shared" si="34"/>
        <v>LCL</v>
      </c>
    </row>
    <row r="271" spans="1:33" x14ac:dyDescent="0.45">
      <c r="A271" s="129" t="s">
        <v>376</v>
      </c>
      <c r="B271" s="129" t="s">
        <v>660</v>
      </c>
      <c r="C271" s="129" t="s">
        <v>579</v>
      </c>
      <c r="D271" s="5" t="s">
        <v>579</v>
      </c>
      <c r="E271" s="129">
        <f t="shared" si="35"/>
        <v>32</v>
      </c>
      <c r="F271" s="129">
        <f t="shared" si="36"/>
        <v>38</v>
      </c>
      <c r="G271" s="129" t="s">
        <v>39</v>
      </c>
      <c r="H271" s="129" t="s">
        <v>30</v>
      </c>
      <c r="I271" s="129" t="s">
        <v>31</v>
      </c>
      <c r="J271" s="3">
        <v>1</v>
      </c>
      <c r="K271" s="152" t="s">
        <v>663</v>
      </c>
      <c r="L271" s="129" t="s">
        <v>24</v>
      </c>
      <c r="M271" s="129" t="s">
        <v>87</v>
      </c>
      <c r="N271" s="129" t="s">
        <v>26</v>
      </c>
      <c r="O271" s="129" t="s">
        <v>664</v>
      </c>
      <c r="P271" s="3">
        <v>54</v>
      </c>
      <c r="Q271" s="129" t="s">
        <v>27</v>
      </c>
      <c r="R271" s="129" t="s">
        <v>340</v>
      </c>
      <c r="S271" s="129" t="s">
        <v>2164</v>
      </c>
      <c r="T271" s="129"/>
      <c r="U271" s="129">
        <v>1</v>
      </c>
      <c r="V271" s="3">
        <v>290</v>
      </c>
      <c r="W271" s="154">
        <v>1</v>
      </c>
      <c r="X271" s="154">
        <v>0</v>
      </c>
      <c r="Y271" s="154">
        <v>0</v>
      </c>
      <c r="Z271" s="138">
        <f t="shared" si="37"/>
        <v>20</v>
      </c>
      <c r="AA271" s="135">
        <v>5448</v>
      </c>
      <c r="AB271" s="6">
        <v>8.9600000000000009</v>
      </c>
      <c r="AC271" s="34" t="s">
        <v>34</v>
      </c>
      <c r="AD271" s="34">
        <f t="shared" si="32"/>
        <v>6</v>
      </c>
      <c r="AE271" s="34">
        <f t="shared" si="33"/>
        <v>3</v>
      </c>
      <c r="AF271" s="49" t="str">
        <f t="shared" si="34"/>
        <v>LCL</v>
      </c>
      <c r="AG271" s="49" t="str">
        <f t="shared" si="34"/>
        <v>LCL</v>
      </c>
    </row>
    <row r="272" spans="1:33" x14ac:dyDescent="0.45">
      <c r="A272" s="129" t="s">
        <v>376</v>
      </c>
      <c r="B272" s="129" t="s">
        <v>660</v>
      </c>
      <c r="C272" s="129" t="s">
        <v>579</v>
      </c>
      <c r="D272" s="5" t="s">
        <v>579</v>
      </c>
      <c r="E272" s="129">
        <f t="shared" si="35"/>
        <v>32</v>
      </c>
      <c r="F272" s="129">
        <f t="shared" si="36"/>
        <v>38</v>
      </c>
      <c r="G272" s="129" t="s">
        <v>39</v>
      </c>
      <c r="H272" s="129" t="s">
        <v>30</v>
      </c>
      <c r="I272" s="129" t="s">
        <v>31</v>
      </c>
      <c r="J272" s="3">
        <v>1</v>
      </c>
      <c r="K272" s="153"/>
      <c r="L272" s="129" t="s">
        <v>24</v>
      </c>
      <c r="M272" s="129" t="s">
        <v>87</v>
      </c>
      <c r="N272" s="129" t="s">
        <v>26</v>
      </c>
      <c r="O272" s="129" t="s">
        <v>665</v>
      </c>
      <c r="P272" s="3">
        <v>52</v>
      </c>
      <c r="Q272" s="129" t="s">
        <v>27</v>
      </c>
      <c r="R272" s="129" t="s">
        <v>181</v>
      </c>
      <c r="S272" s="129" t="s">
        <v>2164</v>
      </c>
      <c r="T272" s="129"/>
      <c r="U272" s="129">
        <v>1</v>
      </c>
      <c r="V272" s="3">
        <v>34</v>
      </c>
      <c r="W272" s="155"/>
      <c r="X272" s="155"/>
      <c r="Y272" s="155"/>
      <c r="Z272" s="138" t="str">
        <f t="shared" si="37"/>
        <v>40 HC</v>
      </c>
      <c r="AA272" s="135">
        <v>8541</v>
      </c>
      <c r="AB272" s="6">
        <v>2.06</v>
      </c>
      <c r="AC272" s="34" t="s">
        <v>34</v>
      </c>
      <c r="AD272" s="34">
        <f t="shared" si="32"/>
        <v>1</v>
      </c>
      <c r="AE272" s="34">
        <f t="shared" si="33"/>
        <v>1</v>
      </c>
      <c r="AF272" s="49" t="str">
        <f t="shared" si="34"/>
        <v>LCL</v>
      </c>
      <c r="AG272" s="49" t="str">
        <f t="shared" si="34"/>
        <v>LCL</v>
      </c>
    </row>
    <row r="273" spans="1:33" x14ac:dyDescent="0.45">
      <c r="A273" s="129" t="s">
        <v>376</v>
      </c>
      <c r="B273" s="129" t="s">
        <v>579</v>
      </c>
      <c r="C273" s="129" t="s">
        <v>634</v>
      </c>
      <c r="D273" s="5" t="s">
        <v>634</v>
      </c>
      <c r="E273" s="129">
        <f t="shared" si="35"/>
        <v>38</v>
      </c>
      <c r="F273" s="129">
        <f t="shared" si="36"/>
        <v>41</v>
      </c>
      <c r="G273" s="129" t="s">
        <v>48</v>
      </c>
      <c r="H273" s="129" t="s">
        <v>30</v>
      </c>
      <c r="I273" s="129" t="s">
        <v>31</v>
      </c>
      <c r="J273" s="3">
        <v>0</v>
      </c>
      <c r="K273" s="129" t="s">
        <v>666</v>
      </c>
      <c r="L273" s="129" t="s">
        <v>24</v>
      </c>
      <c r="M273" s="129" t="s">
        <v>42</v>
      </c>
      <c r="N273" s="129" t="s">
        <v>26</v>
      </c>
      <c r="O273" s="129" t="s">
        <v>667</v>
      </c>
      <c r="P273" s="3">
        <v>54</v>
      </c>
      <c r="Q273" s="129" t="s">
        <v>27</v>
      </c>
      <c r="R273" s="129" t="s">
        <v>668</v>
      </c>
      <c r="S273" s="129" t="s">
        <v>2163</v>
      </c>
      <c r="T273" s="129"/>
      <c r="U273" s="129">
        <v>1</v>
      </c>
      <c r="V273" s="3">
        <v>842</v>
      </c>
      <c r="W273" s="30">
        <v>0</v>
      </c>
      <c r="X273" s="30">
        <v>1</v>
      </c>
      <c r="Y273" s="30">
        <v>0</v>
      </c>
      <c r="Z273" s="138">
        <f t="shared" si="37"/>
        <v>40</v>
      </c>
      <c r="AA273" s="135">
        <v>59825</v>
      </c>
      <c r="AB273" s="6">
        <v>36.82</v>
      </c>
      <c r="AC273" s="34" t="s">
        <v>34</v>
      </c>
      <c r="AD273" s="34">
        <f t="shared" si="32"/>
        <v>26</v>
      </c>
      <c r="AE273" s="34">
        <f t="shared" si="33"/>
        <v>11</v>
      </c>
      <c r="AF273" s="49" t="str">
        <f t="shared" si="34"/>
        <v>20</v>
      </c>
      <c r="AG273" s="49" t="str">
        <f t="shared" si="34"/>
        <v>LCL</v>
      </c>
    </row>
    <row r="274" spans="1:33" x14ac:dyDescent="0.45">
      <c r="A274" s="129" t="s">
        <v>376</v>
      </c>
      <c r="B274" s="129" t="s">
        <v>579</v>
      </c>
      <c r="C274" s="129" t="s">
        <v>634</v>
      </c>
      <c r="D274" s="5" t="s">
        <v>634</v>
      </c>
      <c r="E274" s="129">
        <f t="shared" si="35"/>
        <v>38</v>
      </c>
      <c r="F274" s="129">
        <f t="shared" si="36"/>
        <v>41</v>
      </c>
      <c r="G274" s="129" t="s">
        <v>48</v>
      </c>
      <c r="H274" s="129" t="s">
        <v>30</v>
      </c>
      <c r="I274" s="129" t="s">
        <v>31</v>
      </c>
      <c r="J274" s="3">
        <v>0</v>
      </c>
      <c r="K274" s="129" t="s">
        <v>669</v>
      </c>
      <c r="L274" s="129" t="s">
        <v>24</v>
      </c>
      <c r="M274" s="129" t="s">
        <v>42</v>
      </c>
      <c r="N274" s="129" t="s">
        <v>26</v>
      </c>
      <c r="O274" s="129" t="s">
        <v>670</v>
      </c>
      <c r="P274" s="3">
        <v>52</v>
      </c>
      <c r="Q274" s="129" t="s">
        <v>27</v>
      </c>
      <c r="R274" s="129" t="s">
        <v>273</v>
      </c>
      <c r="S274" s="129" t="s">
        <v>2163</v>
      </c>
      <c r="T274" s="129"/>
      <c r="U274" s="129">
        <v>1</v>
      </c>
      <c r="V274" s="3">
        <v>2811</v>
      </c>
      <c r="W274" s="30">
        <v>1</v>
      </c>
      <c r="X274" s="30">
        <v>0</v>
      </c>
      <c r="Y274" s="30">
        <v>1</v>
      </c>
      <c r="Z274" s="138">
        <f t="shared" si="37"/>
        <v>20</v>
      </c>
      <c r="AA274" s="135">
        <v>47095</v>
      </c>
      <c r="AB274" s="6">
        <v>54.8</v>
      </c>
      <c r="AC274" s="34" t="s">
        <v>34</v>
      </c>
      <c r="AD274" s="34">
        <f t="shared" si="32"/>
        <v>38</v>
      </c>
      <c r="AE274" s="34">
        <f t="shared" si="33"/>
        <v>16</v>
      </c>
      <c r="AF274" s="49" t="str">
        <f t="shared" si="34"/>
        <v>40</v>
      </c>
      <c r="AG274" s="49" t="str">
        <f t="shared" si="34"/>
        <v>20</v>
      </c>
    </row>
    <row r="275" spans="1:33" x14ac:dyDescent="0.45">
      <c r="A275" s="129" t="s">
        <v>376</v>
      </c>
      <c r="B275" s="129" t="s">
        <v>579</v>
      </c>
      <c r="C275" s="129" t="s">
        <v>634</v>
      </c>
      <c r="D275" s="5" t="s">
        <v>634</v>
      </c>
      <c r="E275" s="129">
        <f t="shared" si="35"/>
        <v>38</v>
      </c>
      <c r="F275" s="129">
        <f t="shared" si="36"/>
        <v>41</v>
      </c>
      <c r="G275" s="129" t="s">
        <v>48</v>
      </c>
      <c r="H275" s="129" t="s">
        <v>30</v>
      </c>
      <c r="I275" s="129" t="s">
        <v>31</v>
      </c>
      <c r="J275" s="3">
        <v>1</v>
      </c>
      <c r="K275" s="152" t="s">
        <v>671</v>
      </c>
      <c r="L275" s="129" t="s">
        <v>24</v>
      </c>
      <c r="M275" s="129" t="s">
        <v>42</v>
      </c>
      <c r="N275" s="129" t="s">
        <v>26</v>
      </c>
      <c r="O275" s="129" t="s">
        <v>672</v>
      </c>
      <c r="P275" s="3">
        <v>54</v>
      </c>
      <c r="Q275" s="129" t="s">
        <v>27</v>
      </c>
      <c r="R275" s="129" t="s">
        <v>101</v>
      </c>
      <c r="S275" s="129" t="s">
        <v>2164</v>
      </c>
      <c r="T275" s="129"/>
      <c r="U275" s="129">
        <v>1</v>
      </c>
      <c r="V275" s="3">
        <v>509</v>
      </c>
      <c r="W275" s="154">
        <v>0</v>
      </c>
      <c r="X275" s="154">
        <v>0</v>
      </c>
      <c r="Y275" s="154">
        <v>1</v>
      </c>
      <c r="Z275" s="138" t="str">
        <f t="shared" si="37"/>
        <v>40 HC</v>
      </c>
      <c r="AA275" s="135">
        <v>5089</v>
      </c>
      <c r="AB275" s="6">
        <v>11.39</v>
      </c>
      <c r="AC275" s="34" t="s">
        <v>34</v>
      </c>
      <c r="AD275" s="34">
        <f t="shared" si="32"/>
        <v>8</v>
      </c>
      <c r="AE275" s="34">
        <f t="shared" si="33"/>
        <v>3</v>
      </c>
      <c r="AF275" s="49" t="str">
        <f t="shared" si="34"/>
        <v>LCL</v>
      </c>
      <c r="AG275" s="49" t="str">
        <f t="shared" si="34"/>
        <v>LCL</v>
      </c>
    </row>
    <row r="276" spans="1:33" x14ac:dyDescent="0.45">
      <c r="A276" s="129" t="s">
        <v>376</v>
      </c>
      <c r="B276" s="129" t="s">
        <v>579</v>
      </c>
      <c r="C276" s="129" t="s">
        <v>634</v>
      </c>
      <c r="D276" s="5" t="s">
        <v>634</v>
      </c>
      <c r="E276" s="129">
        <f t="shared" si="35"/>
        <v>38</v>
      </c>
      <c r="F276" s="129">
        <f t="shared" si="36"/>
        <v>41</v>
      </c>
      <c r="G276" s="129" t="s">
        <v>48</v>
      </c>
      <c r="H276" s="129" t="s">
        <v>30</v>
      </c>
      <c r="I276" s="129" t="s">
        <v>31</v>
      </c>
      <c r="J276" s="3">
        <v>1</v>
      </c>
      <c r="K276" s="153"/>
      <c r="L276" s="129" t="s">
        <v>24</v>
      </c>
      <c r="M276" s="129" t="s">
        <v>42</v>
      </c>
      <c r="N276" s="129" t="s">
        <v>26</v>
      </c>
      <c r="O276" s="129" t="s">
        <v>673</v>
      </c>
      <c r="P276" s="3">
        <v>52</v>
      </c>
      <c r="Q276" s="129" t="s">
        <v>27</v>
      </c>
      <c r="R276" s="129" t="s">
        <v>331</v>
      </c>
      <c r="S276" s="129" t="s">
        <v>2164</v>
      </c>
      <c r="T276" s="129"/>
      <c r="U276" s="129">
        <v>1</v>
      </c>
      <c r="V276" s="3">
        <v>2016</v>
      </c>
      <c r="W276" s="155"/>
      <c r="X276" s="155"/>
      <c r="Y276" s="155"/>
      <c r="Z276" s="138" t="str">
        <f t="shared" si="37"/>
        <v>40 HC</v>
      </c>
      <c r="AA276" s="135">
        <v>33558</v>
      </c>
      <c r="AB276" s="6">
        <v>33.42</v>
      </c>
      <c r="AC276" s="34" t="s">
        <v>34</v>
      </c>
      <c r="AD276" s="34">
        <f t="shared" si="32"/>
        <v>23</v>
      </c>
      <c r="AE276" s="34">
        <f t="shared" si="33"/>
        <v>10</v>
      </c>
      <c r="AF276" s="49" t="str">
        <f t="shared" si="34"/>
        <v>20</v>
      </c>
      <c r="AG276" s="49" t="str">
        <f t="shared" si="34"/>
        <v>LCL</v>
      </c>
    </row>
    <row r="277" spans="1:33" s="77" customFormat="1" x14ac:dyDescent="0.45">
      <c r="A277" s="70" t="s">
        <v>376</v>
      </c>
      <c r="B277" s="70" t="s">
        <v>654</v>
      </c>
      <c r="C277" s="70" t="s">
        <v>674</v>
      </c>
      <c r="D277" s="71" t="s">
        <v>674</v>
      </c>
      <c r="E277" s="70">
        <f t="shared" si="35"/>
        <v>39</v>
      </c>
      <c r="F277" s="70">
        <f t="shared" si="36"/>
        <v>45</v>
      </c>
      <c r="G277" s="70" t="s">
        <v>48</v>
      </c>
      <c r="H277" s="70" t="s">
        <v>30</v>
      </c>
      <c r="I277" s="70" t="s">
        <v>31</v>
      </c>
      <c r="J277" s="72">
        <v>0</v>
      </c>
      <c r="K277" s="70" t="s">
        <v>675</v>
      </c>
      <c r="L277" s="70" t="s">
        <v>41</v>
      </c>
      <c r="M277" s="70" t="s">
        <v>42</v>
      </c>
      <c r="N277" s="70" t="s">
        <v>26</v>
      </c>
      <c r="O277" s="70" t="s">
        <v>676</v>
      </c>
      <c r="P277" s="72">
        <v>52</v>
      </c>
      <c r="Q277" s="70" t="s">
        <v>27</v>
      </c>
      <c r="R277" s="70" t="s">
        <v>266</v>
      </c>
      <c r="S277" s="70" t="s">
        <v>2163</v>
      </c>
      <c r="T277" s="70"/>
      <c r="U277" s="70">
        <v>1</v>
      </c>
      <c r="V277" s="72">
        <v>5048</v>
      </c>
      <c r="W277" s="73">
        <v>0</v>
      </c>
      <c r="X277" s="73">
        <v>2</v>
      </c>
      <c r="Y277" s="73">
        <v>0</v>
      </c>
      <c r="Z277" s="138" t="str">
        <f t="shared" si="37"/>
        <v>40 HC</v>
      </c>
      <c r="AA277" s="137">
        <v>99622</v>
      </c>
      <c r="AB277" s="74">
        <v>100.13</v>
      </c>
      <c r="AC277" s="75" t="s">
        <v>34</v>
      </c>
      <c r="AD277" s="75">
        <f t="shared" si="32"/>
        <v>70</v>
      </c>
      <c r="AE277" s="75">
        <f t="shared" si="33"/>
        <v>30</v>
      </c>
      <c r="AF277" s="76">
        <v>40</v>
      </c>
      <c r="AG277" s="76" t="str">
        <f t="shared" si="34"/>
        <v>40</v>
      </c>
    </row>
    <row r="278" spans="1:33" x14ac:dyDescent="0.45">
      <c r="A278" s="129" t="s">
        <v>677</v>
      </c>
      <c r="B278" s="129" t="s">
        <v>678</v>
      </c>
      <c r="C278" s="129" t="s">
        <v>464</v>
      </c>
      <c r="D278" s="5" t="s">
        <v>464</v>
      </c>
      <c r="E278" s="129">
        <f t="shared" si="35"/>
        <v>1</v>
      </c>
      <c r="F278" s="129">
        <f t="shared" si="36"/>
        <v>11</v>
      </c>
      <c r="G278" s="129" t="s">
        <v>381</v>
      </c>
      <c r="H278" s="129" t="s">
        <v>383</v>
      </c>
      <c r="I278" s="129" t="s">
        <v>380</v>
      </c>
      <c r="J278" s="3">
        <v>1</v>
      </c>
      <c r="K278" s="26" t="s">
        <v>380</v>
      </c>
      <c r="L278" s="26" t="s">
        <v>24</v>
      </c>
      <c r="M278" s="129" t="s">
        <v>390</v>
      </c>
      <c r="N278" s="129" t="s">
        <v>26</v>
      </c>
      <c r="O278" s="129" t="s">
        <v>679</v>
      </c>
      <c r="P278" s="3">
        <v>54</v>
      </c>
      <c r="Q278" s="129" t="s">
        <v>27</v>
      </c>
      <c r="R278" s="129" t="s">
        <v>2155</v>
      </c>
      <c r="S278" s="129" t="s">
        <v>380</v>
      </c>
      <c r="T278" s="129">
        <v>1</v>
      </c>
      <c r="U278" s="129"/>
      <c r="V278" s="3">
        <v>1295</v>
      </c>
      <c r="W278" s="30">
        <v>0</v>
      </c>
      <c r="X278" s="30">
        <v>0</v>
      </c>
      <c r="Y278" s="30">
        <v>0</v>
      </c>
      <c r="Z278" s="138" t="str">
        <f t="shared" si="37"/>
        <v>40 HC</v>
      </c>
      <c r="AA278" s="135">
        <v>17715</v>
      </c>
      <c r="AB278" s="6">
        <v>33.409999999999997</v>
      </c>
      <c r="AC278" s="34" t="s">
        <v>64</v>
      </c>
      <c r="AD278" s="34">
        <f t="shared" si="32"/>
        <v>23</v>
      </c>
      <c r="AE278" s="34">
        <f t="shared" si="33"/>
        <v>10</v>
      </c>
      <c r="AF278" s="49" t="str">
        <f t="shared" si="34"/>
        <v>20</v>
      </c>
      <c r="AG278" s="49" t="str">
        <f t="shared" si="34"/>
        <v>LCL</v>
      </c>
    </row>
    <row r="279" spans="1:33" x14ac:dyDescent="0.45">
      <c r="A279" s="129" t="s">
        <v>677</v>
      </c>
      <c r="B279" s="129" t="s">
        <v>678</v>
      </c>
      <c r="C279" s="129" t="s">
        <v>500</v>
      </c>
      <c r="D279" s="5" t="s">
        <v>500</v>
      </c>
      <c r="E279" s="129">
        <f t="shared" si="35"/>
        <v>1</v>
      </c>
      <c r="F279" s="129">
        <f t="shared" si="36"/>
        <v>20</v>
      </c>
      <c r="G279" s="129" t="s">
        <v>381</v>
      </c>
      <c r="H279" s="129" t="s">
        <v>383</v>
      </c>
      <c r="I279" s="129" t="s">
        <v>380</v>
      </c>
      <c r="J279" s="3">
        <v>1</v>
      </c>
      <c r="K279" s="26" t="s">
        <v>380</v>
      </c>
      <c r="L279" s="26" t="s">
        <v>24</v>
      </c>
      <c r="M279" s="129" t="s">
        <v>390</v>
      </c>
      <c r="N279" s="129" t="s">
        <v>26</v>
      </c>
      <c r="O279" s="129" t="s">
        <v>680</v>
      </c>
      <c r="P279" s="3">
        <v>54</v>
      </c>
      <c r="Q279" s="129" t="s">
        <v>27</v>
      </c>
      <c r="R279" s="129" t="s">
        <v>2155</v>
      </c>
      <c r="S279" s="129" t="s">
        <v>380</v>
      </c>
      <c r="T279" s="129">
        <v>1</v>
      </c>
      <c r="U279" s="129"/>
      <c r="V279" s="3">
        <v>1273</v>
      </c>
      <c r="W279" s="30">
        <v>0</v>
      </c>
      <c r="X279" s="30">
        <v>0</v>
      </c>
      <c r="Y279" s="30">
        <v>0</v>
      </c>
      <c r="Z279" s="138" t="str">
        <f t="shared" si="37"/>
        <v>40 HC</v>
      </c>
      <c r="AA279" s="135">
        <v>20344</v>
      </c>
      <c r="AB279" s="6">
        <v>29.55</v>
      </c>
      <c r="AC279" s="34" t="s">
        <v>64</v>
      </c>
      <c r="AD279" s="34">
        <f t="shared" si="32"/>
        <v>21</v>
      </c>
      <c r="AE279" s="34">
        <f t="shared" si="33"/>
        <v>9</v>
      </c>
      <c r="AF279" s="49" t="str">
        <f t="shared" si="34"/>
        <v>20</v>
      </c>
      <c r="AG279" s="49" t="str">
        <f t="shared" si="34"/>
        <v>LCL</v>
      </c>
    </row>
    <row r="280" spans="1:33" x14ac:dyDescent="0.45">
      <c r="A280" s="129" t="s">
        <v>677</v>
      </c>
      <c r="B280" s="129" t="s">
        <v>432</v>
      </c>
      <c r="C280" s="129" t="s">
        <v>562</v>
      </c>
      <c r="D280" s="5" t="s">
        <v>562</v>
      </c>
      <c r="E280" s="129">
        <f t="shared" si="35"/>
        <v>12</v>
      </c>
      <c r="F280" s="129">
        <f t="shared" si="36"/>
        <v>17</v>
      </c>
      <c r="G280" s="129" t="s">
        <v>381</v>
      </c>
      <c r="H280" s="129" t="s">
        <v>383</v>
      </c>
      <c r="I280" s="129" t="s">
        <v>380</v>
      </c>
      <c r="J280" s="3">
        <v>1</v>
      </c>
      <c r="K280" s="26" t="s">
        <v>380</v>
      </c>
      <c r="L280" s="26" t="s">
        <v>24</v>
      </c>
      <c r="M280" s="129" t="s">
        <v>390</v>
      </c>
      <c r="N280" s="129" t="s">
        <v>26</v>
      </c>
      <c r="O280" s="129" t="s">
        <v>681</v>
      </c>
      <c r="P280" s="3">
        <v>54</v>
      </c>
      <c r="Q280" s="129" t="s">
        <v>27</v>
      </c>
      <c r="R280" s="129" t="s">
        <v>2153</v>
      </c>
      <c r="S280" s="129" t="s">
        <v>380</v>
      </c>
      <c r="T280" s="129">
        <v>1</v>
      </c>
      <c r="U280" s="129"/>
      <c r="V280" s="3">
        <v>862</v>
      </c>
      <c r="W280" s="30">
        <v>0</v>
      </c>
      <c r="X280" s="30">
        <v>0</v>
      </c>
      <c r="Y280" s="30">
        <v>0</v>
      </c>
      <c r="Z280" s="138" t="str">
        <f t="shared" si="37"/>
        <v>40 HC</v>
      </c>
      <c r="AA280" s="135">
        <v>14054</v>
      </c>
      <c r="AB280" s="6">
        <v>19.989999999999998</v>
      </c>
      <c r="AC280" s="34" t="s">
        <v>64</v>
      </c>
      <c r="AD280" s="34">
        <f t="shared" si="32"/>
        <v>14</v>
      </c>
      <c r="AE280" s="34">
        <f t="shared" si="33"/>
        <v>6</v>
      </c>
      <c r="AF280" s="49" t="str">
        <f t="shared" si="34"/>
        <v>LCL</v>
      </c>
      <c r="AG280" s="49" t="str">
        <f t="shared" si="34"/>
        <v>LCL</v>
      </c>
    </row>
    <row r="281" spans="1:33" x14ac:dyDescent="0.45">
      <c r="A281" s="129" t="s">
        <v>677</v>
      </c>
      <c r="B281" s="129" t="s">
        <v>601</v>
      </c>
      <c r="C281" s="129" t="s">
        <v>654</v>
      </c>
      <c r="D281" s="5" t="s">
        <v>654</v>
      </c>
      <c r="E281" s="129">
        <f t="shared" si="35"/>
        <v>35</v>
      </c>
      <c r="F281" s="129">
        <f t="shared" si="36"/>
        <v>38</v>
      </c>
      <c r="G281" s="129" t="s">
        <v>61</v>
      </c>
      <c r="H281" s="129" t="s">
        <v>30</v>
      </c>
      <c r="I281" s="129" t="s">
        <v>31</v>
      </c>
      <c r="J281" s="3">
        <v>1</v>
      </c>
      <c r="K281" s="152" t="s">
        <v>682</v>
      </c>
      <c r="L281" s="129" t="s">
        <v>24</v>
      </c>
      <c r="M281" s="129" t="s">
        <v>42</v>
      </c>
      <c r="N281" s="129" t="s">
        <v>26</v>
      </c>
      <c r="O281" s="129" t="s">
        <v>683</v>
      </c>
      <c r="P281" s="3">
        <v>54</v>
      </c>
      <c r="Q281" s="129" t="s">
        <v>27</v>
      </c>
      <c r="R281" s="129" t="s">
        <v>2154</v>
      </c>
      <c r="S281" s="129" t="s">
        <v>2164</v>
      </c>
      <c r="T281" s="129"/>
      <c r="U281" s="129">
        <v>1</v>
      </c>
      <c r="V281" s="3">
        <v>2747</v>
      </c>
      <c r="W281" s="154">
        <v>0</v>
      </c>
      <c r="X281" s="154">
        <v>0</v>
      </c>
      <c r="Y281" s="154">
        <v>1</v>
      </c>
      <c r="Z281" s="138" t="str">
        <f t="shared" si="37"/>
        <v>40 HC</v>
      </c>
      <c r="AA281" s="135">
        <v>38960</v>
      </c>
      <c r="AB281" s="6">
        <v>49.13</v>
      </c>
      <c r="AC281" s="34" t="s">
        <v>64</v>
      </c>
      <c r="AD281" s="34">
        <f t="shared" si="32"/>
        <v>34</v>
      </c>
      <c r="AE281" s="34">
        <f t="shared" si="33"/>
        <v>15</v>
      </c>
      <c r="AF281" s="49" t="str">
        <f t="shared" ref="AF281:AG295" si="38">IF(AD281&lt;=14,"LCL",IF(AD281&lt;=28,"20",IF(AD281&lt;=55,"40",IF(AD281&lt;=65,"40HC",IF(AD281&lt;=83,"45",IF(AD281&gt;83,"???ilość kont"))))))</f>
        <v>40</v>
      </c>
      <c r="AG281" s="49" t="str">
        <f t="shared" si="38"/>
        <v>20</v>
      </c>
    </row>
    <row r="282" spans="1:33" x14ac:dyDescent="0.45">
      <c r="A282" s="129" t="s">
        <v>677</v>
      </c>
      <c r="B282" s="129" t="s">
        <v>601</v>
      </c>
      <c r="C282" s="129" t="s">
        <v>654</v>
      </c>
      <c r="D282" s="5" t="s">
        <v>654</v>
      </c>
      <c r="E282" s="129">
        <f t="shared" si="35"/>
        <v>35</v>
      </c>
      <c r="F282" s="129">
        <f t="shared" si="36"/>
        <v>38</v>
      </c>
      <c r="G282" s="129" t="s">
        <v>61</v>
      </c>
      <c r="H282" s="129" t="s">
        <v>30</v>
      </c>
      <c r="I282" s="129" t="s">
        <v>31</v>
      </c>
      <c r="J282" s="3">
        <v>1</v>
      </c>
      <c r="K282" s="153"/>
      <c r="L282" s="129" t="s">
        <v>24</v>
      </c>
      <c r="M282" s="129" t="s">
        <v>42</v>
      </c>
      <c r="N282" s="129" t="s">
        <v>26</v>
      </c>
      <c r="O282" s="129" t="s">
        <v>684</v>
      </c>
      <c r="P282" s="3">
        <v>54</v>
      </c>
      <c r="Q282" s="129" t="s">
        <v>27</v>
      </c>
      <c r="R282" s="129" t="s">
        <v>2158</v>
      </c>
      <c r="S282" s="129" t="s">
        <v>2164</v>
      </c>
      <c r="T282" s="129"/>
      <c r="U282" s="129">
        <v>1</v>
      </c>
      <c r="V282" s="3">
        <v>1520</v>
      </c>
      <c r="W282" s="155"/>
      <c r="X282" s="155"/>
      <c r="Y282" s="155"/>
      <c r="Z282" s="138" t="str">
        <f t="shared" si="37"/>
        <v>40 HC</v>
      </c>
      <c r="AA282" s="135">
        <v>25736</v>
      </c>
      <c r="AB282" s="6">
        <v>20.22</v>
      </c>
      <c r="AC282" s="34" t="s">
        <v>64</v>
      </c>
      <c r="AD282" s="34">
        <f t="shared" si="32"/>
        <v>14</v>
      </c>
      <c r="AE282" s="34">
        <f t="shared" si="33"/>
        <v>6</v>
      </c>
      <c r="AF282" s="49" t="str">
        <f t="shared" si="38"/>
        <v>LCL</v>
      </c>
      <c r="AG282" s="49" t="str">
        <f t="shared" si="38"/>
        <v>LCL</v>
      </c>
    </row>
    <row r="283" spans="1:33" x14ac:dyDescent="0.45">
      <c r="A283" s="129" t="s">
        <v>677</v>
      </c>
      <c r="B283" s="129" t="s">
        <v>601</v>
      </c>
      <c r="C283" s="129" t="s">
        <v>602</v>
      </c>
      <c r="D283" s="5" t="s">
        <v>602</v>
      </c>
      <c r="E283" s="129">
        <f t="shared" si="35"/>
        <v>35</v>
      </c>
      <c r="F283" s="129">
        <f t="shared" si="36"/>
        <v>39</v>
      </c>
      <c r="G283" s="129" t="s">
        <v>61</v>
      </c>
      <c r="H283" s="129" t="s">
        <v>30</v>
      </c>
      <c r="I283" s="129" t="s">
        <v>31</v>
      </c>
      <c r="J283" s="3">
        <v>1</v>
      </c>
      <c r="K283" s="152" t="s">
        <v>685</v>
      </c>
      <c r="L283" s="129" t="s">
        <v>41</v>
      </c>
      <c r="M283" s="129" t="s">
        <v>42</v>
      </c>
      <c r="N283" s="129" t="s">
        <v>26</v>
      </c>
      <c r="O283" s="129" t="s">
        <v>686</v>
      </c>
      <c r="P283" s="3">
        <v>54</v>
      </c>
      <c r="Q283" s="129" t="s">
        <v>27</v>
      </c>
      <c r="R283" s="129" t="s">
        <v>2150</v>
      </c>
      <c r="S283" s="129" t="s">
        <v>2164</v>
      </c>
      <c r="T283" s="129"/>
      <c r="U283" s="129">
        <v>1</v>
      </c>
      <c r="V283" s="3">
        <v>1324</v>
      </c>
      <c r="W283" s="154">
        <v>0</v>
      </c>
      <c r="X283" s="154">
        <v>0</v>
      </c>
      <c r="Y283" s="154">
        <v>1</v>
      </c>
      <c r="Z283" s="138" t="str">
        <f t="shared" si="37"/>
        <v>40 HC</v>
      </c>
      <c r="AA283" s="135">
        <v>20510</v>
      </c>
      <c r="AB283" s="6">
        <v>24.51</v>
      </c>
      <c r="AC283" s="34" t="s">
        <v>64</v>
      </c>
      <c r="AD283" s="34">
        <f t="shared" si="32"/>
        <v>17</v>
      </c>
      <c r="AE283" s="34">
        <f t="shared" si="33"/>
        <v>7</v>
      </c>
      <c r="AF283" s="49" t="str">
        <f t="shared" si="38"/>
        <v>20</v>
      </c>
      <c r="AG283" s="49" t="str">
        <f t="shared" si="38"/>
        <v>LCL</v>
      </c>
    </row>
    <row r="284" spans="1:33" x14ac:dyDescent="0.45">
      <c r="A284" s="129" t="s">
        <v>677</v>
      </c>
      <c r="B284" s="129" t="s">
        <v>601</v>
      </c>
      <c r="C284" s="129" t="s">
        <v>602</v>
      </c>
      <c r="D284" s="5" t="s">
        <v>602</v>
      </c>
      <c r="E284" s="129">
        <f t="shared" si="35"/>
        <v>35</v>
      </c>
      <c r="F284" s="129">
        <f t="shared" si="36"/>
        <v>39</v>
      </c>
      <c r="G284" s="129" t="s">
        <v>61</v>
      </c>
      <c r="H284" s="129" t="s">
        <v>30</v>
      </c>
      <c r="I284" s="129" t="s">
        <v>31</v>
      </c>
      <c r="J284" s="3">
        <v>1</v>
      </c>
      <c r="K284" s="153"/>
      <c r="L284" s="129" t="s">
        <v>41</v>
      </c>
      <c r="M284" s="129" t="s">
        <v>42</v>
      </c>
      <c r="N284" s="129" t="s">
        <v>26</v>
      </c>
      <c r="O284" s="129" t="s">
        <v>687</v>
      </c>
      <c r="P284" s="3">
        <v>54</v>
      </c>
      <c r="Q284" s="129" t="s">
        <v>27</v>
      </c>
      <c r="R284" s="129" t="s">
        <v>2158</v>
      </c>
      <c r="S284" s="129" t="s">
        <v>2164</v>
      </c>
      <c r="T284" s="129"/>
      <c r="U284" s="129">
        <v>1</v>
      </c>
      <c r="V284" s="3">
        <v>2484</v>
      </c>
      <c r="W284" s="155"/>
      <c r="X284" s="155"/>
      <c r="Y284" s="155"/>
      <c r="Z284" s="138" t="str">
        <f t="shared" si="37"/>
        <v>40 HC</v>
      </c>
      <c r="AA284" s="135">
        <v>44554</v>
      </c>
      <c r="AB284" s="6">
        <v>40.86</v>
      </c>
      <c r="AC284" s="34" t="s">
        <v>64</v>
      </c>
      <c r="AD284" s="34">
        <f t="shared" si="32"/>
        <v>29</v>
      </c>
      <c r="AE284" s="34">
        <f t="shared" si="33"/>
        <v>12</v>
      </c>
      <c r="AF284" s="49" t="str">
        <f t="shared" si="38"/>
        <v>40</v>
      </c>
      <c r="AG284" s="49" t="str">
        <f t="shared" si="38"/>
        <v>LCL</v>
      </c>
    </row>
    <row r="285" spans="1:33" x14ac:dyDescent="0.45">
      <c r="A285" s="129" t="s">
        <v>677</v>
      </c>
      <c r="B285" s="129" t="s">
        <v>601</v>
      </c>
      <c r="C285" s="129" t="s">
        <v>602</v>
      </c>
      <c r="D285" s="5" t="s">
        <v>602</v>
      </c>
      <c r="E285" s="129">
        <f t="shared" si="35"/>
        <v>35</v>
      </c>
      <c r="F285" s="129">
        <f t="shared" si="36"/>
        <v>39</v>
      </c>
      <c r="G285" s="129" t="s">
        <v>61</v>
      </c>
      <c r="H285" s="129" t="s">
        <v>30</v>
      </c>
      <c r="I285" s="129" t="s">
        <v>31</v>
      </c>
      <c r="J285" s="3">
        <v>1</v>
      </c>
      <c r="K285" s="152" t="s">
        <v>688</v>
      </c>
      <c r="L285" s="129" t="s">
        <v>41</v>
      </c>
      <c r="M285" s="129" t="s">
        <v>42</v>
      </c>
      <c r="N285" s="129" t="s">
        <v>26</v>
      </c>
      <c r="O285" s="129" t="s">
        <v>689</v>
      </c>
      <c r="P285" s="3">
        <v>54</v>
      </c>
      <c r="Q285" s="129" t="s">
        <v>27</v>
      </c>
      <c r="R285" s="129" t="s">
        <v>2150</v>
      </c>
      <c r="S285" s="129" t="s">
        <v>2164</v>
      </c>
      <c r="T285" s="129"/>
      <c r="U285" s="129">
        <v>1</v>
      </c>
      <c r="V285" s="3">
        <v>2217</v>
      </c>
      <c r="W285" s="154">
        <v>0</v>
      </c>
      <c r="X285" s="154">
        <v>0</v>
      </c>
      <c r="Y285" s="154">
        <v>1</v>
      </c>
      <c r="Z285" s="138" t="str">
        <f t="shared" si="37"/>
        <v>40 HC</v>
      </c>
      <c r="AA285" s="135">
        <v>37590</v>
      </c>
      <c r="AB285" s="6">
        <v>49</v>
      </c>
      <c r="AC285" s="34" t="s">
        <v>64</v>
      </c>
      <c r="AD285" s="34">
        <f t="shared" si="32"/>
        <v>34</v>
      </c>
      <c r="AE285" s="34">
        <f t="shared" si="33"/>
        <v>15</v>
      </c>
      <c r="AF285" s="49" t="str">
        <f t="shared" si="38"/>
        <v>40</v>
      </c>
      <c r="AG285" s="49" t="str">
        <f t="shared" si="38"/>
        <v>20</v>
      </c>
    </row>
    <row r="286" spans="1:33" x14ac:dyDescent="0.45">
      <c r="A286" s="129" t="s">
        <v>677</v>
      </c>
      <c r="B286" s="129" t="s">
        <v>601</v>
      </c>
      <c r="C286" s="129" t="s">
        <v>602</v>
      </c>
      <c r="D286" s="5" t="s">
        <v>602</v>
      </c>
      <c r="E286" s="129">
        <f t="shared" si="35"/>
        <v>35</v>
      </c>
      <c r="F286" s="129">
        <f t="shared" si="36"/>
        <v>39</v>
      </c>
      <c r="G286" s="129" t="s">
        <v>61</v>
      </c>
      <c r="H286" s="129" t="s">
        <v>30</v>
      </c>
      <c r="I286" s="129" t="s">
        <v>31</v>
      </c>
      <c r="J286" s="3">
        <v>1</v>
      </c>
      <c r="K286" s="153"/>
      <c r="L286" s="129" t="s">
        <v>41</v>
      </c>
      <c r="M286" s="129" t="s">
        <v>42</v>
      </c>
      <c r="N286" s="129" t="s">
        <v>26</v>
      </c>
      <c r="O286" s="129" t="s">
        <v>690</v>
      </c>
      <c r="P286" s="3">
        <v>54</v>
      </c>
      <c r="Q286" s="129" t="s">
        <v>27</v>
      </c>
      <c r="R286" s="129" t="s">
        <v>2156</v>
      </c>
      <c r="S286" s="129" t="s">
        <v>2164</v>
      </c>
      <c r="T286" s="129"/>
      <c r="U286" s="129">
        <v>1</v>
      </c>
      <c r="V286" s="3">
        <v>828</v>
      </c>
      <c r="W286" s="155"/>
      <c r="X286" s="155"/>
      <c r="Y286" s="155"/>
      <c r="Z286" s="138" t="str">
        <f t="shared" si="37"/>
        <v>40 HC</v>
      </c>
      <c r="AA286" s="135">
        <v>12967</v>
      </c>
      <c r="AB286" s="6">
        <v>19.66</v>
      </c>
      <c r="AC286" s="34" t="s">
        <v>64</v>
      </c>
      <c r="AD286" s="34">
        <f t="shared" si="32"/>
        <v>14</v>
      </c>
      <c r="AE286" s="34">
        <f t="shared" si="33"/>
        <v>6</v>
      </c>
      <c r="AF286" s="49" t="str">
        <f t="shared" si="38"/>
        <v>LCL</v>
      </c>
      <c r="AG286" s="49" t="str">
        <f t="shared" si="38"/>
        <v>LCL</v>
      </c>
    </row>
    <row r="287" spans="1:33" x14ac:dyDescent="0.45">
      <c r="A287" s="129" t="s">
        <v>407</v>
      </c>
      <c r="B287" s="129" t="s">
        <v>691</v>
      </c>
      <c r="C287" s="129" t="s">
        <v>464</v>
      </c>
      <c r="D287" s="5" t="s">
        <v>464</v>
      </c>
      <c r="E287" s="129">
        <f t="shared" si="35"/>
        <v>5</v>
      </c>
      <c r="F287" s="129">
        <f t="shared" si="36"/>
        <v>9</v>
      </c>
      <c r="G287" s="129" t="s">
        <v>381</v>
      </c>
      <c r="H287" s="129" t="s">
        <v>383</v>
      </c>
      <c r="I287" s="129" t="s">
        <v>380</v>
      </c>
      <c r="J287" s="3">
        <v>1</v>
      </c>
      <c r="K287" s="26" t="s">
        <v>380</v>
      </c>
      <c r="L287" s="26" t="s">
        <v>24</v>
      </c>
      <c r="M287" s="129" t="s">
        <v>390</v>
      </c>
      <c r="N287" s="129" t="s">
        <v>26</v>
      </c>
      <c r="O287" s="129" t="s">
        <v>692</v>
      </c>
      <c r="P287" s="3">
        <v>54</v>
      </c>
      <c r="Q287" s="129" t="s">
        <v>27</v>
      </c>
      <c r="R287" s="129" t="s">
        <v>2153</v>
      </c>
      <c r="S287" s="129" t="s">
        <v>380</v>
      </c>
      <c r="T287" s="129">
        <v>1</v>
      </c>
      <c r="U287" s="129"/>
      <c r="V287" s="3">
        <v>567</v>
      </c>
      <c r="W287" s="30">
        <v>0</v>
      </c>
      <c r="X287" s="30">
        <v>0</v>
      </c>
      <c r="Y287" s="30">
        <v>0</v>
      </c>
      <c r="Z287" s="138" t="str">
        <f t="shared" si="37"/>
        <v>40 HC</v>
      </c>
      <c r="AA287" s="135">
        <v>7927</v>
      </c>
      <c r="AB287" s="4"/>
      <c r="AC287" s="34" t="s">
        <v>64</v>
      </c>
      <c r="AD287" s="34">
        <f t="shared" si="32"/>
        <v>0</v>
      </c>
      <c r="AE287" s="34">
        <f t="shared" si="33"/>
        <v>0</v>
      </c>
      <c r="AF287" s="49" t="str">
        <f t="shared" si="38"/>
        <v>LCL</v>
      </c>
      <c r="AG287" s="49" t="str">
        <f t="shared" si="38"/>
        <v>LCL</v>
      </c>
    </row>
    <row r="288" spans="1:33" x14ac:dyDescent="0.45">
      <c r="A288" s="129" t="s">
        <v>407</v>
      </c>
      <c r="B288" s="129" t="s">
        <v>612</v>
      </c>
      <c r="C288" s="129" t="s">
        <v>578</v>
      </c>
      <c r="D288" s="5" t="s">
        <v>578</v>
      </c>
      <c r="E288" s="129">
        <f t="shared" si="35"/>
        <v>24</v>
      </c>
      <c r="F288" s="129">
        <f t="shared" si="36"/>
        <v>28</v>
      </c>
      <c r="G288" s="129" t="s">
        <v>146</v>
      </c>
      <c r="H288" s="129" t="s">
        <v>30</v>
      </c>
      <c r="I288" s="129" t="s">
        <v>31</v>
      </c>
      <c r="J288" s="3">
        <v>0</v>
      </c>
      <c r="K288" s="129" t="s">
        <v>693</v>
      </c>
      <c r="L288" s="129" t="s">
        <v>24</v>
      </c>
      <c r="M288" s="129" t="s">
        <v>87</v>
      </c>
      <c r="N288" s="129" t="s">
        <v>26</v>
      </c>
      <c r="O288" s="129" t="s">
        <v>694</v>
      </c>
      <c r="P288" s="3">
        <v>54</v>
      </c>
      <c r="Q288" s="129" t="s">
        <v>27</v>
      </c>
      <c r="R288" s="129" t="s">
        <v>149</v>
      </c>
      <c r="S288" s="129" t="s">
        <v>2163</v>
      </c>
      <c r="T288" s="129"/>
      <c r="U288" s="129">
        <v>1</v>
      </c>
      <c r="V288" s="3">
        <v>2403</v>
      </c>
      <c r="W288" s="30">
        <v>0</v>
      </c>
      <c r="X288" s="30">
        <v>1</v>
      </c>
      <c r="Y288" s="30">
        <v>0</v>
      </c>
      <c r="Z288" s="138">
        <f t="shared" si="37"/>
        <v>40</v>
      </c>
      <c r="AA288" s="135">
        <v>47171</v>
      </c>
      <c r="AB288" s="6">
        <v>54.4</v>
      </c>
      <c r="AC288" s="34" t="s">
        <v>90</v>
      </c>
      <c r="AD288" s="34">
        <f t="shared" si="32"/>
        <v>38</v>
      </c>
      <c r="AE288" s="34">
        <f t="shared" si="33"/>
        <v>16</v>
      </c>
      <c r="AF288" s="49" t="str">
        <f t="shared" si="38"/>
        <v>40</v>
      </c>
      <c r="AG288" s="49" t="str">
        <f t="shared" si="38"/>
        <v>20</v>
      </c>
    </row>
    <row r="289" spans="1:33" x14ac:dyDescent="0.45">
      <c r="A289" s="129" t="s">
        <v>407</v>
      </c>
      <c r="B289" s="129" t="s">
        <v>578</v>
      </c>
      <c r="C289" s="129" t="s">
        <v>622</v>
      </c>
      <c r="D289" s="5" t="s">
        <v>622</v>
      </c>
      <c r="E289" s="129">
        <f t="shared" si="35"/>
        <v>28</v>
      </c>
      <c r="F289" s="129">
        <f t="shared" si="36"/>
        <v>31</v>
      </c>
      <c r="G289" s="129" t="s">
        <v>85</v>
      </c>
      <c r="H289" s="129" t="s">
        <v>30</v>
      </c>
      <c r="I289" s="129" t="s">
        <v>31</v>
      </c>
      <c r="J289" s="3">
        <v>1</v>
      </c>
      <c r="K289" s="152" t="s">
        <v>695</v>
      </c>
      <c r="L289" s="129" t="s">
        <v>24</v>
      </c>
      <c r="M289" s="129" t="s">
        <v>87</v>
      </c>
      <c r="N289" s="129" t="s">
        <v>26</v>
      </c>
      <c r="O289" s="129" t="s">
        <v>696</v>
      </c>
      <c r="P289" s="3">
        <v>54</v>
      </c>
      <c r="Q289" s="129" t="s">
        <v>27</v>
      </c>
      <c r="R289" s="129" t="s">
        <v>2159</v>
      </c>
      <c r="S289" s="129" t="s">
        <v>2164</v>
      </c>
      <c r="T289" s="129"/>
      <c r="U289" s="129">
        <v>1</v>
      </c>
      <c r="V289" s="3">
        <v>475</v>
      </c>
      <c r="W289" s="154">
        <v>1</v>
      </c>
      <c r="X289" s="154">
        <v>0</v>
      </c>
      <c r="Y289" s="154">
        <v>0</v>
      </c>
      <c r="Z289" s="138">
        <f t="shared" si="37"/>
        <v>20</v>
      </c>
      <c r="AA289" s="135">
        <v>9949</v>
      </c>
      <c r="AB289" s="6">
        <v>16.3</v>
      </c>
      <c r="AC289" s="34" t="s">
        <v>90</v>
      </c>
      <c r="AD289" s="34">
        <f t="shared" si="32"/>
        <v>11</v>
      </c>
      <c r="AE289" s="34">
        <f t="shared" si="33"/>
        <v>5</v>
      </c>
      <c r="AF289" s="49" t="str">
        <f t="shared" si="38"/>
        <v>LCL</v>
      </c>
      <c r="AG289" s="49" t="str">
        <f t="shared" si="38"/>
        <v>LCL</v>
      </c>
    </row>
    <row r="290" spans="1:33" x14ac:dyDescent="0.45">
      <c r="A290" s="129" t="s">
        <v>407</v>
      </c>
      <c r="B290" s="129" t="s">
        <v>578</v>
      </c>
      <c r="C290" s="129" t="s">
        <v>622</v>
      </c>
      <c r="D290" s="5" t="s">
        <v>622</v>
      </c>
      <c r="E290" s="129">
        <f t="shared" si="35"/>
        <v>28</v>
      </c>
      <c r="F290" s="129">
        <f t="shared" si="36"/>
        <v>31</v>
      </c>
      <c r="G290" s="129" t="s">
        <v>85</v>
      </c>
      <c r="H290" s="129" t="s">
        <v>30</v>
      </c>
      <c r="I290" s="129" t="s">
        <v>31</v>
      </c>
      <c r="J290" s="3">
        <v>1</v>
      </c>
      <c r="K290" s="153"/>
      <c r="L290" s="129" t="s">
        <v>24</v>
      </c>
      <c r="M290" s="129" t="s">
        <v>87</v>
      </c>
      <c r="N290" s="129" t="s">
        <v>26</v>
      </c>
      <c r="O290" s="129" t="s">
        <v>697</v>
      </c>
      <c r="P290" s="3">
        <v>54</v>
      </c>
      <c r="Q290" s="129" t="s">
        <v>27</v>
      </c>
      <c r="R290" s="129" t="s">
        <v>296</v>
      </c>
      <c r="S290" s="129" t="s">
        <v>2164</v>
      </c>
      <c r="T290" s="129"/>
      <c r="U290" s="129">
        <v>1</v>
      </c>
      <c r="V290" s="3">
        <v>725</v>
      </c>
      <c r="W290" s="155"/>
      <c r="X290" s="155"/>
      <c r="Y290" s="155"/>
      <c r="Z290" s="138" t="str">
        <f t="shared" si="37"/>
        <v>40 HC</v>
      </c>
      <c r="AA290" s="135">
        <v>14022</v>
      </c>
      <c r="AB290" s="6">
        <v>13.67</v>
      </c>
      <c r="AC290" s="34" t="s">
        <v>90</v>
      </c>
      <c r="AD290" s="34">
        <f t="shared" si="32"/>
        <v>10</v>
      </c>
      <c r="AE290" s="34">
        <f t="shared" si="33"/>
        <v>4</v>
      </c>
      <c r="AF290" s="49" t="str">
        <f t="shared" si="38"/>
        <v>LCL</v>
      </c>
      <c r="AG290" s="49" t="str">
        <f t="shared" si="38"/>
        <v>LCL</v>
      </c>
    </row>
    <row r="291" spans="1:33" s="77" customFormat="1" x14ac:dyDescent="0.45">
      <c r="A291" s="70" t="s">
        <v>407</v>
      </c>
      <c r="B291" s="70" t="s">
        <v>698</v>
      </c>
      <c r="C291" s="70" t="s">
        <v>699</v>
      </c>
      <c r="D291" s="71" t="s">
        <v>699</v>
      </c>
      <c r="E291" s="70">
        <f t="shared" si="35"/>
        <v>40</v>
      </c>
      <c r="F291" s="70">
        <f t="shared" si="36"/>
        <v>44</v>
      </c>
      <c r="G291" s="70" t="s">
        <v>29</v>
      </c>
      <c r="H291" s="70" t="s">
        <v>30</v>
      </c>
      <c r="I291" s="70" t="s">
        <v>31</v>
      </c>
      <c r="J291" s="72">
        <v>0</v>
      </c>
      <c r="K291" s="70" t="s">
        <v>700</v>
      </c>
      <c r="L291" s="70" t="s">
        <v>41</v>
      </c>
      <c r="M291" s="70" t="s">
        <v>42</v>
      </c>
      <c r="N291" s="70" t="s">
        <v>26</v>
      </c>
      <c r="O291" s="70" t="s">
        <v>701</v>
      </c>
      <c r="P291" s="72">
        <v>51</v>
      </c>
      <c r="Q291" s="70" t="s">
        <v>27</v>
      </c>
      <c r="R291" s="70" t="s">
        <v>571</v>
      </c>
      <c r="S291" s="70" t="s">
        <v>2163</v>
      </c>
      <c r="T291" s="70"/>
      <c r="U291" s="70">
        <v>1</v>
      </c>
      <c r="V291" s="72">
        <v>2563</v>
      </c>
      <c r="W291" s="73">
        <v>1</v>
      </c>
      <c r="X291" s="73">
        <v>0</v>
      </c>
      <c r="Y291" s="73">
        <v>2</v>
      </c>
      <c r="Z291" s="138">
        <f t="shared" si="37"/>
        <v>20</v>
      </c>
      <c r="AA291" s="137">
        <v>47812</v>
      </c>
      <c r="AB291" s="74">
        <v>144.75</v>
      </c>
      <c r="AC291" s="75" t="s">
        <v>34</v>
      </c>
      <c r="AD291" s="75">
        <f t="shared" si="32"/>
        <v>101</v>
      </c>
      <c r="AE291" s="75">
        <f t="shared" si="33"/>
        <v>43</v>
      </c>
      <c r="AF291" s="76" t="s">
        <v>2139</v>
      </c>
      <c r="AG291" s="76" t="str">
        <f>IF(AE291&lt;=14,"LCL",IF(AE291&lt;=28,"20",IF(AE291&lt;=55,"40",IF(AE291&lt;=65,"40 HC",IF(AE291&lt;=83,"45",IF(AE291&gt;83,"???ilość kont"))))))</f>
        <v>40</v>
      </c>
    </row>
    <row r="292" spans="1:33" x14ac:dyDescent="0.45">
      <c r="A292" s="129" t="s">
        <v>407</v>
      </c>
      <c r="B292" s="129" t="s">
        <v>698</v>
      </c>
      <c r="C292" s="129" t="s">
        <v>702</v>
      </c>
      <c r="D292" s="5" t="s">
        <v>702</v>
      </c>
      <c r="E292" s="129">
        <f t="shared" si="35"/>
        <v>40</v>
      </c>
      <c r="F292" s="129">
        <f t="shared" si="36"/>
        <v>45</v>
      </c>
      <c r="G292" s="129" t="s">
        <v>29</v>
      </c>
      <c r="H292" s="129" t="s">
        <v>30</v>
      </c>
      <c r="I292" s="129" t="s">
        <v>31</v>
      </c>
      <c r="J292" s="3">
        <v>0</v>
      </c>
      <c r="K292" s="129" t="s">
        <v>703</v>
      </c>
      <c r="L292" s="129" t="s">
        <v>41</v>
      </c>
      <c r="M292" s="129" t="s">
        <v>42</v>
      </c>
      <c r="N292" s="129" t="s">
        <v>26</v>
      </c>
      <c r="O292" s="129" t="s">
        <v>704</v>
      </c>
      <c r="P292" s="3">
        <v>54</v>
      </c>
      <c r="Q292" s="129" t="s">
        <v>27</v>
      </c>
      <c r="R292" s="129" t="s">
        <v>214</v>
      </c>
      <c r="S292" s="129" t="s">
        <v>2163</v>
      </c>
      <c r="T292" s="129"/>
      <c r="U292" s="129">
        <v>1</v>
      </c>
      <c r="V292" s="3">
        <v>2480</v>
      </c>
      <c r="W292" s="30">
        <v>0</v>
      </c>
      <c r="X292" s="30">
        <v>1</v>
      </c>
      <c r="Y292" s="30">
        <v>0</v>
      </c>
      <c r="Z292" s="138">
        <f t="shared" si="37"/>
        <v>40</v>
      </c>
      <c r="AA292" s="135">
        <v>28838</v>
      </c>
      <c r="AB292" s="6">
        <v>37.76</v>
      </c>
      <c r="AC292" s="34" t="s">
        <v>34</v>
      </c>
      <c r="AD292" s="34">
        <f t="shared" si="32"/>
        <v>26</v>
      </c>
      <c r="AE292" s="34">
        <f t="shared" si="33"/>
        <v>11</v>
      </c>
      <c r="AF292" s="49" t="str">
        <f t="shared" ref="AF292:AG298" si="39">IF(AD292&lt;=14,"LCL",IF(AD292&lt;=28,"20",IF(AD292&lt;=55,"40",IF(AD292&lt;=65,"40HC",IF(AD292&lt;=83,"45",IF(AD292&gt;83,"???ilość kont"))))))</f>
        <v>20</v>
      </c>
      <c r="AG292" s="49" t="str">
        <f t="shared" si="38"/>
        <v>LCL</v>
      </c>
    </row>
    <row r="293" spans="1:33" x14ac:dyDescent="0.45">
      <c r="A293" s="129" t="s">
        <v>407</v>
      </c>
      <c r="B293" s="129" t="s">
        <v>698</v>
      </c>
      <c r="C293" s="129" t="s">
        <v>702</v>
      </c>
      <c r="D293" s="5" t="s">
        <v>702</v>
      </c>
      <c r="E293" s="129">
        <f t="shared" si="35"/>
        <v>40</v>
      </c>
      <c r="F293" s="129">
        <f t="shared" si="36"/>
        <v>45</v>
      </c>
      <c r="G293" s="129" t="s">
        <v>29</v>
      </c>
      <c r="H293" s="129" t="s">
        <v>30</v>
      </c>
      <c r="I293" s="129" t="s">
        <v>31</v>
      </c>
      <c r="J293" s="3">
        <v>0</v>
      </c>
      <c r="K293" s="129" t="s">
        <v>705</v>
      </c>
      <c r="L293" s="129" t="s">
        <v>41</v>
      </c>
      <c r="M293" s="129" t="s">
        <v>42</v>
      </c>
      <c r="N293" s="129" t="s">
        <v>26</v>
      </c>
      <c r="O293" s="129" t="s">
        <v>706</v>
      </c>
      <c r="P293" s="3">
        <v>54</v>
      </c>
      <c r="Q293" s="129" t="s">
        <v>27</v>
      </c>
      <c r="R293" s="129" t="s">
        <v>123</v>
      </c>
      <c r="S293" s="129" t="s">
        <v>2163</v>
      </c>
      <c r="T293" s="129"/>
      <c r="U293" s="129">
        <v>1</v>
      </c>
      <c r="V293" s="3">
        <v>1699</v>
      </c>
      <c r="W293" s="30">
        <v>0</v>
      </c>
      <c r="X293" s="30">
        <v>1</v>
      </c>
      <c r="Y293" s="30">
        <v>0</v>
      </c>
      <c r="Z293" s="138">
        <f t="shared" si="37"/>
        <v>40</v>
      </c>
      <c r="AA293" s="135">
        <v>26449</v>
      </c>
      <c r="AB293" s="6">
        <v>40.46</v>
      </c>
      <c r="AC293" s="34" t="s">
        <v>34</v>
      </c>
      <c r="AD293" s="34">
        <f t="shared" si="32"/>
        <v>28</v>
      </c>
      <c r="AE293" s="34">
        <f t="shared" si="33"/>
        <v>12</v>
      </c>
      <c r="AF293" s="49" t="str">
        <f t="shared" si="39"/>
        <v>20</v>
      </c>
      <c r="AG293" s="49" t="str">
        <f t="shared" si="38"/>
        <v>LCL</v>
      </c>
    </row>
    <row r="294" spans="1:33" x14ac:dyDescent="0.45">
      <c r="A294" s="129" t="s">
        <v>438</v>
      </c>
      <c r="B294" s="129" t="s">
        <v>601</v>
      </c>
      <c r="C294" s="129" t="s">
        <v>654</v>
      </c>
      <c r="D294" s="5" t="s">
        <v>654</v>
      </c>
      <c r="E294" s="129">
        <f t="shared" si="35"/>
        <v>32</v>
      </c>
      <c r="F294" s="129">
        <f t="shared" si="36"/>
        <v>35</v>
      </c>
      <c r="G294" s="129" t="s">
        <v>61</v>
      </c>
      <c r="H294" s="129" t="s">
        <v>30</v>
      </c>
      <c r="I294" s="129" t="s">
        <v>31</v>
      </c>
      <c r="J294" s="3">
        <v>1</v>
      </c>
      <c r="K294" s="129" t="s">
        <v>707</v>
      </c>
      <c r="L294" s="129" t="s">
        <v>24</v>
      </c>
      <c r="M294" s="129" t="s">
        <v>42</v>
      </c>
      <c r="N294" s="129" t="s">
        <v>26</v>
      </c>
      <c r="O294" s="129" t="s">
        <v>708</v>
      </c>
      <c r="P294" s="3">
        <v>54</v>
      </c>
      <c r="Q294" s="129" t="s">
        <v>27</v>
      </c>
      <c r="R294" s="129" t="s">
        <v>2158</v>
      </c>
      <c r="S294" s="129" t="s">
        <v>2164</v>
      </c>
      <c r="T294" s="129"/>
      <c r="U294" s="129">
        <v>1</v>
      </c>
      <c r="V294" s="3">
        <v>2662</v>
      </c>
      <c r="W294" s="154">
        <v>0</v>
      </c>
      <c r="X294" s="154">
        <v>0</v>
      </c>
      <c r="Y294" s="154">
        <v>1</v>
      </c>
      <c r="Z294" s="138" t="str">
        <f t="shared" si="37"/>
        <v>40 HC</v>
      </c>
      <c r="AA294" s="135">
        <v>75502</v>
      </c>
      <c r="AB294" s="6">
        <v>53.29</v>
      </c>
      <c r="AC294" s="34" t="s">
        <v>64</v>
      </c>
      <c r="AD294" s="34">
        <f t="shared" si="32"/>
        <v>37</v>
      </c>
      <c r="AE294" s="34">
        <f t="shared" si="33"/>
        <v>16</v>
      </c>
      <c r="AF294" s="49" t="str">
        <f t="shared" si="39"/>
        <v>40</v>
      </c>
      <c r="AG294" s="49" t="str">
        <f t="shared" si="38"/>
        <v>20</v>
      </c>
    </row>
    <row r="295" spans="1:33" x14ac:dyDescent="0.45">
      <c r="A295" s="129" t="s">
        <v>438</v>
      </c>
      <c r="B295" s="129" t="s">
        <v>601</v>
      </c>
      <c r="C295" s="129" t="s">
        <v>654</v>
      </c>
      <c r="D295" s="5" t="s">
        <v>654</v>
      </c>
      <c r="E295" s="129">
        <f t="shared" si="35"/>
        <v>32</v>
      </c>
      <c r="F295" s="129">
        <f t="shared" si="36"/>
        <v>35</v>
      </c>
      <c r="G295" s="129" t="s">
        <v>61</v>
      </c>
      <c r="H295" s="129" t="s">
        <v>30</v>
      </c>
      <c r="I295" s="129" t="s">
        <v>31</v>
      </c>
      <c r="J295" s="3">
        <v>1</v>
      </c>
      <c r="K295" s="130" t="s">
        <v>709</v>
      </c>
      <c r="L295" s="129" t="s">
        <v>24</v>
      </c>
      <c r="M295" s="129" t="s">
        <v>42</v>
      </c>
      <c r="N295" s="129" t="s">
        <v>26</v>
      </c>
      <c r="O295" s="129" t="s">
        <v>710</v>
      </c>
      <c r="P295" s="3">
        <v>54</v>
      </c>
      <c r="Q295" s="129" t="s">
        <v>27</v>
      </c>
      <c r="R295" s="129" t="s">
        <v>2158</v>
      </c>
      <c r="S295" s="129" t="s">
        <v>2164</v>
      </c>
      <c r="T295" s="129"/>
      <c r="U295" s="129">
        <v>1</v>
      </c>
      <c r="V295" s="3">
        <v>854</v>
      </c>
      <c r="W295" s="155"/>
      <c r="X295" s="155"/>
      <c r="Y295" s="155"/>
      <c r="Z295" s="138" t="str">
        <f t="shared" si="37"/>
        <v>40 HC</v>
      </c>
      <c r="AA295" s="135">
        <v>17696</v>
      </c>
      <c r="AB295" s="6">
        <v>13.32</v>
      </c>
      <c r="AC295" s="34" t="s">
        <v>64</v>
      </c>
      <c r="AD295" s="34">
        <f t="shared" si="32"/>
        <v>9</v>
      </c>
      <c r="AE295" s="34">
        <f t="shared" si="33"/>
        <v>4</v>
      </c>
      <c r="AF295" s="49" t="str">
        <f t="shared" si="39"/>
        <v>LCL</v>
      </c>
      <c r="AG295" s="49" t="str">
        <f t="shared" si="38"/>
        <v>LCL</v>
      </c>
    </row>
    <row r="296" spans="1:33" x14ac:dyDescent="0.45">
      <c r="A296" s="129" t="s">
        <v>438</v>
      </c>
      <c r="B296" s="129" t="s">
        <v>601</v>
      </c>
      <c r="C296" s="129" t="s">
        <v>654</v>
      </c>
      <c r="D296" s="5" t="s">
        <v>654</v>
      </c>
      <c r="E296" s="129">
        <f t="shared" si="35"/>
        <v>32</v>
      </c>
      <c r="F296" s="129">
        <f t="shared" si="36"/>
        <v>35</v>
      </c>
      <c r="G296" s="129" t="s">
        <v>39</v>
      </c>
      <c r="H296" s="129" t="s">
        <v>30</v>
      </c>
      <c r="I296" s="129" t="s">
        <v>31</v>
      </c>
      <c r="J296" s="3">
        <v>0</v>
      </c>
      <c r="K296" s="129" t="s">
        <v>711</v>
      </c>
      <c r="L296" s="129" t="s">
        <v>41</v>
      </c>
      <c r="M296" s="129" t="s">
        <v>42</v>
      </c>
      <c r="N296" s="129" t="s">
        <v>26</v>
      </c>
      <c r="O296" s="129" t="s">
        <v>712</v>
      </c>
      <c r="P296" s="3">
        <v>51</v>
      </c>
      <c r="Q296" s="129" t="s">
        <v>27</v>
      </c>
      <c r="R296" s="129" t="s">
        <v>713</v>
      </c>
      <c r="S296" s="129" t="s">
        <v>2163</v>
      </c>
      <c r="T296" s="129"/>
      <c r="U296" s="129">
        <v>1</v>
      </c>
      <c r="V296" s="3">
        <v>1284</v>
      </c>
      <c r="W296" s="30">
        <v>0</v>
      </c>
      <c r="X296" s="30">
        <v>0</v>
      </c>
      <c r="Y296" s="30">
        <v>1</v>
      </c>
      <c r="Z296" s="138" t="str">
        <f t="shared" si="37"/>
        <v>40 HC</v>
      </c>
      <c r="AA296" s="135">
        <v>16964</v>
      </c>
      <c r="AB296" s="6">
        <v>60.87</v>
      </c>
      <c r="AC296" s="34" t="s">
        <v>34</v>
      </c>
      <c r="AD296" s="34">
        <f t="shared" si="32"/>
        <v>43</v>
      </c>
      <c r="AE296" s="34">
        <f t="shared" si="33"/>
        <v>18</v>
      </c>
      <c r="AF296" s="49" t="str">
        <f t="shared" si="39"/>
        <v>40</v>
      </c>
      <c r="AG296" s="49" t="str">
        <f t="shared" si="39"/>
        <v>20</v>
      </c>
    </row>
    <row r="297" spans="1:33" x14ac:dyDescent="0.45">
      <c r="A297" s="129" t="s">
        <v>438</v>
      </c>
      <c r="B297" s="129" t="s">
        <v>601</v>
      </c>
      <c r="C297" s="129" t="s">
        <v>654</v>
      </c>
      <c r="D297" s="5" t="s">
        <v>654</v>
      </c>
      <c r="E297" s="129">
        <f t="shared" si="35"/>
        <v>32</v>
      </c>
      <c r="F297" s="129">
        <f t="shared" si="36"/>
        <v>35</v>
      </c>
      <c r="G297" s="129" t="s">
        <v>39</v>
      </c>
      <c r="H297" s="129" t="s">
        <v>30</v>
      </c>
      <c r="I297" s="129" t="s">
        <v>31</v>
      </c>
      <c r="J297" s="3">
        <v>0</v>
      </c>
      <c r="K297" s="129" t="s">
        <v>714</v>
      </c>
      <c r="L297" s="129" t="s">
        <v>24</v>
      </c>
      <c r="M297" s="129" t="s">
        <v>42</v>
      </c>
      <c r="N297" s="129" t="s">
        <v>26</v>
      </c>
      <c r="O297" s="129" t="s">
        <v>715</v>
      </c>
      <c r="P297" s="3">
        <v>54</v>
      </c>
      <c r="Q297" s="129" t="s">
        <v>27</v>
      </c>
      <c r="R297" s="129" t="s">
        <v>254</v>
      </c>
      <c r="S297" s="129" t="s">
        <v>2163</v>
      </c>
      <c r="T297" s="129"/>
      <c r="U297" s="129">
        <v>1</v>
      </c>
      <c r="V297" s="3">
        <v>1576</v>
      </c>
      <c r="W297" s="30">
        <v>0</v>
      </c>
      <c r="X297" s="30">
        <v>1</v>
      </c>
      <c r="Y297" s="30">
        <v>0</v>
      </c>
      <c r="Z297" s="138">
        <f t="shared" si="37"/>
        <v>40</v>
      </c>
      <c r="AA297" s="135">
        <v>30915</v>
      </c>
      <c r="AB297" s="6">
        <v>58.45</v>
      </c>
      <c r="AC297" s="34" t="s">
        <v>34</v>
      </c>
      <c r="AD297" s="34">
        <f t="shared" si="32"/>
        <v>41</v>
      </c>
      <c r="AE297" s="34">
        <f t="shared" si="33"/>
        <v>18</v>
      </c>
      <c r="AF297" s="49" t="str">
        <f t="shared" si="39"/>
        <v>40</v>
      </c>
      <c r="AG297" s="49" t="str">
        <f t="shared" si="39"/>
        <v>20</v>
      </c>
    </row>
    <row r="298" spans="1:33" s="77" customFormat="1" x14ac:dyDescent="0.45">
      <c r="A298" s="70" t="s">
        <v>438</v>
      </c>
      <c r="B298" s="70" t="s">
        <v>601</v>
      </c>
      <c r="C298" s="70" t="s">
        <v>634</v>
      </c>
      <c r="D298" s="71" t="s">
        <v>634</v>
      </c>
      <c r="E298" s="70">
        <f t="shared" si="35"/>
        <v>32</v>
      </c>
      <c r="F298" s="70">
        <f t="shared" si="36"/>
        <v>37</v>
      </c>
      <c r="G298" s="70" t="s">
        <v>39</v>
      </c>
      <c r="H298" s="70" t="s">
        <v>30</v>
      </c>
      <c r="I298" s="70" t="s">
        <v>31</v>
      </c>
      <c r="J298" s="72">
        <v>0</v>
      </c>
      <c r="K298" s="70" t="s">
        <v>716</v>
      </c>
      <c r="L298" s="70" t="s">
        <v>41</v>
      </c>
      <c r="M298" s="70" t="s">
        <v>42</v>
      </c>
      <c r="N298" s="70" t="s">
        <v>26</v>
      </c>
      <c r="O298" s="70" t="s">
        <v>717</v>
      </c>
      <c r="P298" s="72">
        <v>51</v>
      </c>
      <c r="Q298" s="70" t="s">
        <v>27</v>
      </c>
      <c r="R298" s="70" t="s">
        <v>571</v>
      </c>
      <c r="S298" s="70" t="s">
        <v>2163</v>
      </c>
      <c r="T298" s="70"/>
      <c r="U298" s="70">
        <v>1</v>
      </c>
      <c r="V298" s="72">
        <v>1726</v>
      </c>
      <c r="W298" s="73">
        <v>1</v>
      </c>
      <c r="X298" s="73">
        <v>0</v>
      </c>
      <c r="Y298" s="73">
        <v>2</v>
      </c>
      <c r="Z298" s="138">
        <f t="shared" si="37"/>
        <v>20</v>
      </c>
      <c r="AA298" s="137">
        <v>20570</v>
      </c>
      <c r="AB298" s="74">
        <v>154.41</v>
      </c>
      <c r="AC298" s="75" t="s">
        <v>34</v>
      </c>
      <c r="AD298" s="75">
        <f t="shared" si="32"/>
        <v>108</v>
      </c>
      <c r="AE298" s="75">
        <f t="shared" si="33"/>
        <v>46</v>
      </c>
      <c r="AF298" s="76">
        <v>40</v>
      </c>
      <c r="AG298" s="76" t="str">
        <f t="shared" si="39"/>
        <v>40</v>
      </c>
    </row>
    <row r="299" spans="1:33" x14ac:dyDescent="0.45">
      <c r="A299" s="129" t="s">
        <v>438</v>
      </c>
      <c r="B299" s="129" t="s">
        <v>601</v>
      </c>
      <c r="C299" s="129" t="s">
        <v>674</v>
      </c>
      <c r="D299" s="5" t="s">
        <v>674</v>
      </c>
      <c r="E299" s="129">
        <f t="shared" si="35"/>
        <v>32</v>
      </c>
      <c r="F299" s="129">
        <f t="shared" si="36"/>
        <v>41</v>
      </c>
      <c r="G299" s="129" t="s">
        <v>61</v>
      </c>
      <c r="H299" s="129" t="s">
        <v>30</v>
      </c>
      <c r="I299" s="129" t="s">
        <v>31</v>
      </c>
      <c r="J299" s="3">
        <v>1</v>
      </c>
      <c r="K299" s="152" t="s">
        <v>718</v>
      </c>
      <c r="L299" s="129" t="s">
        <v>41</v>
      </c>
      <c r="M299" s="129" t="s">
        <v>42</v>
      </c>
      <c r="N299" s="129" t="s">
        <v>26</v>
      </c>
      <c r="O299" s="129" t="s">
        <v>719</v>
      </c>
      <c r="P299" s="3">
        <v>54</v>
      </c>
      <c r="Q299" s="129" t="s">
        <v>27</v>
      </c>
      <c r="R299" s="129" t="s">
        <v>2151</v>
      </c>
      <c r="S299" s="129" t="s">
        <v>2164</v>
      </c>
      <c r="T299" s="129"/>
      <c r="U299" s="129">
        <v>1</v>
      </c>
      <c r="V299" s="3">
        <v>2598</v>
      </c>
      <c r="W299" s="154">
        <v>0</v>
      </c>
      <c r="X299" s="154">
        <v>0</v>
      </c>
      <c r="Y299" s="154">
        <v>1</v>
      </c>
      <c r="Z299" s="138" t="str">
        <f t="shared" si="37"/>
        <v>40 HC</v>
      </c>
      <c r="AA299" s="135">
        <v>50734</v>
      </c>
      <c r="AB299" s="6">
        <v>25.53</v>
      </c>
      <c r="AC299" s="34" t="s">
        <v>64</v>
      </c>
      <c r="AD299" s="34">
        <f t="shared" si="32"/>
        <v>18</v>
      </c>
      <c r="AE299" s="34">
        <f t="shared" si="33"/>
        <v>8</v>
      </c>
      <c r="AF299" s="49" t="str">
        <f t="shared" ref="AF299:AG330" si="40">IF(AD299&lt;=14,"LCL",IF(AD299&lt;=28,"20",IF(AD299&lt;=55,"40",IF(AD299&lt;=65,"40HC",IF(AD299&lt;=83,"45",IF(AD299&gt;83,"???ilość kont"))))))</f>
        <v>20</v>
      </c>
      <c r="AG299" s="49" t="str">
        <f t="shared" si="40"/>
        <v>LCL</v>
      </c>
    </row>
    <row r="300" spans="1:33" x14ac:dyDescent="0.45">
      <c r="A300" s="129" t="s">
        <v>438</v>
      </c>
      <c r="B300" s="129" t="s">
        <v>601</v>
      </c>
      <c r="C300" s="129" t="s">
        <v>674</v>
      </c>
      <c r="D300" s="5" t="s">
        <v>674</v>
      </c>
      <c r="E300" s="129">
        <f t="shared" si="35"/>
        <v>32</v>
      </c>
      <c r="F300" s="129">
        <f t="shared" si="36"/>
        <v>41</v>
      </c>
      <c r="G300" s="129" t="s">
        <v>61</v>
      </c>
      <c r="H300" s="129" t="s">
        <v>30</v>
      </c>
      <c r="I300" s="129" t="s">
        <v>31</v>
      </c>
      <c r="J300" s="3">
        <v>1</v>
      </c>
      <c r="K300" s="153"/>
      <c r="L300" s="129" t="s">
        <v>41</v>
      </c>
      <c r="M300" s="129" t="s">
        <v>42</v>
      </c>
      <c r="N300" s="129" t="s">
        <v>26</v>
      </c>
      <c r="O300" s="129" t="s">
        <v>720</v>
      </c>
      <c r="P300" s="3">
        <v>54</v>
      </c>
      <c r="Q300" s="129" t="s">
        <v>27</v>
      </c>
      <c r="R300" s="129" t="s">
        <v>526</v>
      </c>
      <c r="S300" s="129" t="s">
        <v>2164</v>
      </c>
      <c r="T300" s="129"/>
      <c r="U300" s="129">
        <v>1</v>
      </c>
      <c r="V300" s="3">
        <v>2352</v>
      </c>
      <c r="W300" s="156"/>
      <c r="X300" s="156"/>
      <c r="Y300" s="156"/>
      <c r="Z300" s="138" t="str">
        <f t="shared" si="37"/>
        <v>40 HC</v>
      </c>
      <c r="AA300" s="135">
        <v>42436</v>
      </c>
      <c r="AB300" s="6">
        <v>28.3</v>
      </c>
      <c r="AC300" s="34" t="s">
        <v>64</v>
      </c>
      <c r="AD300" s="34">
        <f t="shared" si="32"/>
        <v>20</v>
      </c>
      <c r="AE300" s="34">
        <f t="shared" si="33"/>
        <v>8</v>
      </c>
      <c r="AF300" s="49" t="str">
        <f t="shared" si="40"/>
        <v>20</v>
      </c>
      <c r="AG300" s="49" t="str">
        <f t="shared" si="40"/>
        <v>LCL</v>
      </c>
    </row>
    <row r="301" spans="1:33" x14ac:dyDescent="0.45">
      <c r="A301" s="129" t="s">
        <v>438</v>
      </c>
      <c r="B301" s="129" t="s">
        <v>601</v>
      </c>
      <c r="C301" s="129" t="s">
        <v>674</v>
      </c>
      <c r="D301" s="5" t="s">
        <v>674</v>
      </c>
      <c r="E301" s="129">
        <f t="shared" si="35"/>
        <v>32</v>
      </c>
      <c r="F301" s="129">
        <f t="shared" si="36"/>
        <v>41</v>
      </c>
      <c r="G301" s="129" t="s">
        <v>61</v>
      </c>
      <c r="H301" s="129" t="s">
        <v>30</v>
      </c>
      <c r="I301" s="129" t="s">
        <v>31</v>
      </c>
      <c r="J301" s="3">
        <v>1</v>
      </c>
      <c r="K301" s="153"/>
      <c r="L301" s="129" t="s">
        <v>41</v>
      </c>
      <c r="M301" s="129" t="s">
        <v>42</v>
      </c>
      <c r="N301" s="129" t="s">
        <v>26</v>
      </c>
      <c r="O301" s="129" t="s">
        <v>721</v>
      </c>
      <c r="P301" s="3">
        <v>54</v>
      </c>
      <c r="Q301" s="129" t="s">
        <v>27</v>
      </c>
      <c r="R301" s="129" t="s">
        <v>722</v>
      </c>
      <c r="S301" s="129" t="s">
        <v>2164</v>
      </c>
      <c r="T301" s="129"/>
      <c r="U301" s="129">
        <v>1</v>
      </c>
      <c r="V301" s="3">
        <v>1009</v>
      </c>
      <c r="W301" s="155"/>
      <c r="X301" s="155"/>
      <c r="Y301" s="155"/>
      <c r="Z301" s="138" t="str">
        <f t="shared" si="37"/>
        <v>40 HC</v>
      </c>
      <c r="AA301" s="135">
        <v>19705</v>
      </c>
      <c r="AB301" s="6">
        <v>15.39</v>
      </c>
      <c r="AC301" s="34" t="s">
        <v>64</v>
      </c>
      <c r="AD301" s="34">
        <f t="shared" si="32"/>
        <v>11</v>
      </c>
      <c r="AE301" s="34">
        <f t="shared" si="33"/>
        <v>5</v>
      </c>
      <c r="AF301" s="49" t="str">
        <f t="shared" si="40"/>
        <v>LCL</v>
      </c>
      <c r="AG301" s="49" t="str">
        <f t="shared" si="40"/>
        <v>LCL</v>
      </c>
    </row>
    <row r="302" spans="1:33" x14ac:dyDescent="0.45">
      <c r="A302" s="129" t="s">
        <v>438</v>
      </c>
      <c r="B302" s="129" t="s">
        <v>601</v>
      </c>
      <c r="C302" s="129" t="s">
        <v>674</v>
      </c>
      <c r="D302" s="5" t="s">
        <v>674</v>
      </c>
      <c r="E302" s="129">
        <f t="shared" si="35"/>
        <v>32</v>
      </c>
      <c r="F302" s="129">
        <f t="shared" si="36"/>
        <v>41</v>
      </c>
      <c r="G302" s="129" t="s">
        <v>61</v>
      </c>
      <c r="H302" s="129" t="s">
        <v>30</v>
      </c>
      <c r="I302" s="129" t="s">
        <v>31</v>
      </c>
      <c r="J302" s="3">
        <v>1</v>
      </c>
      <c r="K302" s="152" t="s">
        <v>723</v>
      </c>
      <c r="L302" s="129" t="s">
        <v>41</v>
      </c>
      <c r="M302" s="129" t="s">
        <v>42</v>
      </c>
      <c r="N302" s="129" t="s">
        <v>26</v>
      </c>
      <c r="O302" s="129" t="s">
        <v>724</v>
      </c>
      <c r="P302" s="3">
        <v>54</v>
      </c>
      <c r="Q302" s="129" t="s">
        <v>27</v>
      </c>
      <c r="R302" s="129" t="s">
        <v>2150</v>
      </c>
      <c r="S302" s="129" t="s">
        <v>2164</v>
      </c>
      <c r="T302" s="129"/>
      <c r="U302" s="129">
        <v>1</v>
      </c>
      <c r="V302" s="3">
        <v>1692</v>
      </c>
      <c r="W302" s="154">
        <v>0</v>
      </c>
      <c r="X302" s="154">
        <v>0</v>
      </c>
      <c r="Y302" s="154">
        <v>1</v>
      </c>
      <c r="Z302" s="138" t="str">
        <f t="shared" si="37"/>
        <v>40 HC</v>
      </c>
      <c r="AA302" s="135">
        <v>32042</v>
      </c>
      <c r="AB302" s="6">
        <v>52.47</v>
      </c>
      <c r="AC302" s="34" t="s">
        <v>64</v>
      </c>
      <c r="AD302" s="34">
        <f t="shared" si="32"/>
        <v>37</v>
      </c>
      <c r="AE302" s="34">
        <f t="shared" si="33"/>
        <v>16</v>
      </c>
      <c r="AF302" s="49" t="str">
        <f t="shared" si="40"/>
        <v>40</v>
      </c>
      <c r="AG302" s="49" t="str">
        <f t="shared" si="40"/>
        <v>20</v>
      </c>
    </row>
    <row r="303" spans="1:33" x14ac:dyDescent="0.45">
      <c r="A303" s="129" t="s">
        <v>438</v>
      </c>
      <c r="B303" s="129" t="s">
        <v>601</v>
      </c>
      <c r="C303" s="129" t="s">
        <v>674</v>
      </c>
      <c r="D303" s="5" t="s">
        <v>674</v>
      </c>
      <c r="E303" s="129">
        <f t="shared" si="35"/>
        <v>32</v>
      </c>
      <c r="F303" s="129">
        <f t="shared" si="36"/>
        <v>41</v>
      </c>
      <c r="G303" s="129" t="s">
        <v>61</v>
      </c>
      <c r="H303" s="129" t="s">
        <v>30</v>
      </c>
      <c r="I303" s="129" t="s">
        <v>31</v>
      </c>
      <c r="J303" s="3">
        <v>1</v>
      </c>
      <c r="K303" s="153"/>
      <c r="L303" s="129" t="s">
        <v>41</v>
      </c>
      <c r="M303" s="129" t="s">
        <v>42</v>
      </c>
      <c r="N303" s="129" t="s">
        <v>26</v>
      </c>
      <c r="O303" s="129" t="s">
        <v>725</v>
      </c>
      <c r="P303" s="3">
        <v>54</v>
      </c>
      <c r="Q303" s="129" t="s">
        <v>27</v>
      </c>
      <c r="R303" s="129" t="s">
        <v>2152</v>
      </c>
      <c r="S303" s="129" t="s">
        <v>2164</v>
      </c>
      <c r="T303" s="129"/>
      <c r="U303" s="129">
        <v>1</v>
      </c>
      <c r="V303" s="3">
        <v>724</v>
      </c>
      <c r="W303" s="155"/>
      <c r="X303" s="155"/>
      <c r="Y303" s="155"/>
      <c r="Z303" s="138" t="str">
        <f t="shared" si="37"/>
        <v>40 HC</v>
      </c>
      <c r="AA303" s="135">
        <v>11744</v>
      </c>
      <c r="AB303" s="6">
        <v>16.37</v>
      </c>
      <c r="AC303" s="34" t="s">
        <v>64</v>
      </c>
      <c r="AD303" s="34">
        <f t="shared" si="32"/>
        <v>11</v>
      </c>
      <c r="AE303" s="34">
        <f t="shared" si="33"/>
        <v>5</v>
      </c>
      <c r="AF303" s="49" t="str">
        <f t="shared" si="40"/>
        <v>LCL</v>
      </c>
      <c r="AG303" s="49" t="str">
        <f t="shared" si="40"/>
        <v>LCL</v>
      </c>
    </row>
    <row r="304" spans="1:33" x14ac:dyDescent="0.45">
      <c r="A304" s="129" t="s">
        <v>438</v>
      </c>
      <c r="B304" s="129" t="s">
        <v>601</v>
      </c>
      <c r="C304" s="129" t="s">
        <v>726</v>
      </c>
      <c r="D304" s="5" t="s">
        <v>726</v>
      </c>
      <c r="E304" s="129">
        <f t="shared" si="35"/>
        <v>32</v>
      </c>
      <c r="F304" s="129">
        <f t="shared" si="36"/>
        <v>42</v>
      </c>
      <c r="G304" s="129" t="s">
        <v>61</v>
      </c>
      <c r="H304" s="129" t="s">
        <v>30</v>
      </c>
      <c r="I304" s="129" t="s">
        <v>31</v>
      </c>
      <c r="J304" s="3">
        <v>1</v>
      </c>
      <c r="K304" s="152" t="s">
        <v>727</v>
      </c>
      <c r="L304" s="129" t="s">
        <v>24</v>
      </c>
      <c r="M304" s="129" t="s">
        <v>42</v>
      </c>
      <c r="N304" s="129" t="s">
        <v>26</v>
      </c>
      <c r="O304" s="129" t="s">
        <v>728</v>
      </c>
      <c r="P304" s="3">
        <v>54</v>
      </c>
      <c r="Q304" s="129" t="s">
        <v>27</v>
      </c>
      <c r="R304" s="129" t="s">
        <v>2150</v>
      </c>
      <c r="S304" s="129" t="s">
        <v>2164</v>
      </c>
      <c r="T304" s="129"/>
      <c r="U304" s="129">
        <v>1</v>
      </c>
      <c r="V304" s="3">
        <v>536</v>
      </c>
      <c r="W304" s="154">
        <v>0</v>
      </c>
      <c r="X304" s="154">
        <v>0</v>
      </c>
      <c r="Y304" s="154">
        <v>1</v>
      </c>
      <c r="Z304" s="138" t="str">
        <f t="shared" si="37"/>
        <v>40 HC</v>
      </c>
      <c r="AA304" s="135">
        <v>7486</v>
      </c>
      <c r="AB304" s="6">
        <v>17.8</v>
      </c>
      <c r="AC304" s="34" t="s">
        <v>64</v>
      </c>
      <c r="AD304" s="34">
        <f t="shared" si="32"/>
        <v>12</v>
      </c>
      <c r="AE304" s="34">
        <f t="shared" si="33"/>
        <v>5</v>
      </c>
      <c r="AF304" s="49" t="str">
        <f t="shared" si="40"/>
        <v>LCL</v>
      </c>
      <c r="AG304" s="49" t="str">
        <f t="shared" si="40"/>
        <v>LCL</v>
      </c>
    </row>
    <row r="305" spans="1:33" x14ac:dyDescent="0.45">
      <c r="A305" s="129" t="s">
        <v>438</v>
      </c>
      <c r="B305" s="129" t="s">
        <v>601</v>
      </c>
      <c r="C305" s="129" t="s">
        <v>726</v>
      </c>
      <c r="D305" s="5" t="s">
        <v>726</v>
      </c>
      <c r="E305" s="129">
        <f t="shared" si="35"/>
        <v>32</v>
      </c>
      <c r="F305" s="129">
        <f t="shared" si="36"/>
        <v>42</v>
      </c>
      <c r="G305" s="129" t="s">
        <v>61</v>
      </c>
      <c r="H305" s="129" t="s">
        <v>30</v>
      </c>
      <c r="I305" s="129" t="s">
        <v>31</v>
      </c>
      <c r="J305" s="3">
        <v>1</v>
      </c>
      <c r="K305" s="153"/>
      <c r="L305" s="129" t="s">
        <v>24</v>
      </c>
      <c r="M305" s="129" t="s">
        <v>42</v>
      </c>
      <c r="N305" s="129" t="s">
        <v>26</v>
      </c>
      <c r="O305" s="129" t="s">
        <v>729</v>
      </c>
      <c r="P305" s="3">
        <v>54</v>
      </c>
      <c r="Q305" s="129" t="s">
        <v>27</v>
      </c>
      <c r="R305" s="129" t="s">
        <v>2154</v>
      </c>
      <c r="S305" s="129" t="s">
        <v>2164</v>
      </c>
      <c r="T305" s="129"/>
      <c r="U305" s="129">
        <v>1</v>
      </c>
      <c r="V305" s="3">
        <v>1107</v>
      </c>
      <c r="W305" s="156"/>
      <c r="X305" s="156"/>
      <c r="Y305" s="156"/>
      <c r="Z305" s="138" t="str">
        <f t="shared" si="37"/>
        <v>40 HC</v>
      </c>
      <c r="AA305" s="135">
        <v>18911</v>
      </c>
      <c r="AB305" s="6">
        <v>25.27</v>
      </c>
      <c r="AC305" s="34" t="s">
        <v>64</v>
      </c>
      <c r="AD305" s="34">
        <f t="shared" si="32"/>
        <v>18</v>
      </c>
      <c r="AE305" s="34">
        <f t="shared" si="33"/>
        <v>8</v>
      </c>
      <c r="AF305" s="49" t="str">
        <f t="shared" si="40"/>
        <v>20</v>
      </c>
      <c r="AG305" s="49" t="str">
        <f t="shared" si="40"/>
        <v>LCL</v>
      </c>
    </row>
    <row r="306" spans="1:33" x14ac:dyDescent="0.45">
      <c r="A306" s="129" t="s">
        <v>438</v>
      </c>
      <c r="B306" s="129" t="s">
        <v>601</v>
      </c>
      <c r="C306" s="129" t="s">
        <v>726</v>
      </c>
      <c r="D306" s="5" t="s">
        <v>726</v>
      </c>
      <c r="E306" s="129">
        <f t="shared" si="35"/>
        <v>32</v>
      </c>
      <c r="F306" s="129">
        <f t="shared" si="36"/>
        <v>42</v>
      </c>
      <c r="G306" s="129" t="s">
        <v>61</v>
      </c>
      <c r="H306" s="129" t="s">
        <v>30</v>
      </c>
      <c r="I306" s="129" t="s">
        <v>31</v>
      </c>
      <c r="J306" s="3">
        <v>1</v>
      </c>
      <c r="K306" s="153"/>
      <c r="L306" s="129" t="s">
        <v>24</v>
      </c>
      <c r="M306" s="129" t="s">
        <v>42</v>
      </c>
      <c r="N306" s="129" t="s">
        <v>26</v>
      </c>
      <c r="O306" s="129" t="s">
        <v>730</v>
      </c>
      <c r="P306" s="3">
        <v>54</v>
      </c>
      <c r="Q306" s="129" t="s">
        <v>27</v>
      </c>
      <c r="R306" s="129" t="s">
        <v>2158</v>
      </c>
      <c r="S306" s="129" t="s">
        <v>2164</v>
      </c>
      <c r="T306" s="129"/>
      <c r="U306" s="129">
        <v>1</v>
      </c>
      <c r="V306" s="3">
        <v>247</v>
      </c>
      <c r="W306" s="156"/>
      <c r="X306" s="156"/>
      <c r="Y306" s="156"/>
      <c r="Z306" s="138" t="str">
        <f t="shared" si="37"/>
        <v>40 HC</v>
      </c>
      <c r="AA306" s="135">
        <v>3624</v>
      </c>
      <c r="AB306" s="6">
        <v>5.44</v>
      </c>
      <c r="AC306" s="34" t="s">
        <v>64</v>
      </c>
      <c r="AD306" s="34">
        <f t="shared" si="32"/>
        <v>4</v>
      </c>
      <c r="AE306" s="34">
        <f t="shared" si="33"/>
        <v>2</v>
      </c>
      <c r="AF306" s="49" t="str">
        <f t="shared" si="40"/>
        <v>LCL</v>
      </c>
      <c r="AG306" s="49" t="str">
        <f t="shared" si="40"/>
        <v>LCL</v>
      </c>
    </row>
    <row r="307" spans="1:33" x14ac:dyDescent="0.45">
      <c r="A307" s="129" t="s">
        <v>438</v>
      </c>
      <c r="B307" s="129" t="s">
        <v>601</v>
      </c>
      <c r="C307" s="129" t="s">
        <v>726</v>
      </c>
      <c r="D307" s="5" t="s">
        <v>726</v>
      </c>
      <c r="E307" s="129">
        <f t="shared" si="35"/>
        <v>32</v>
      </c>
      <c r="F307" s="129">
        <f t="shared" si="36"/>
        <v>42</v>
      </c>
      <c r="G307" s="129" t="s">
        <v>61</v>
      </c>
      <c r="H307" s="129" t="s">
        <v>30</v>
      </c>
      <c r="I307" s="129" t="s">
        <v>31</v>
      </c>
      <c r="J307" s="3">
        <v>1</v>
      </c>
      <c r="K307" s="153"/>
      <c r="L307" s="129" t="s">
        <v>24</v>
      </c>
      <c r="M307" s="129" t="s">
        <v>42</v>
      </c>
      <c r="N307" s="129" t="s">
        <v>26</v>
      </c>
      <c r="O307" s="129" t="s">
        <v>731</v>
      </c>
      <c r="P307" s="3">
        <v>54</v>
      </c>
      <c r="Q307" s="129" t="s">
        <v>27</v>
      </c>
      <c r="R307" s="129" t="s">
        <v>2158</v>
      </c>
      <c r="S307" s="129" t="s">
        <v>2164</v>
      </c>
      <c r="T307" s="129"/>
      <c r="U307" s="129">
        <v>1</v>
      </c>
      <c r="V307" s="3">
        <v>593</v>
      </c>
      <c r="W307" s="156"/>
      <c r="X307" s="156"/>
      <c r="Y307" s="156"/>
      <c r="Z307" s="138" t="str">
        <f t="shared" si="37"/>
        <v>40 HC</v>
      </c>
      <c r="AA307" s="135">
        <v>11357</v>
      </c>
      <c r="AB307" s="6">
        <v>12.05</v>
      </c>
      <c r="AC307" s="34" t="s">
        <v>64</v>
      </c>
      <c r="AD307" s="34">
        <f t="shared" si="32"/>
        <v>8</v>
      </c>
      <c r="AE307" s="34">
        <f t="shared" si="33"/>
        <v>4</v>
      </c>
      <c r="AF307" s="49" t="str">
        <f t="shared" si="40"/>
        <v>LCL</v>
      </c>
      <c r="AG307" s="49" t="str">
        <f t="shared" si="40"/>
        <v>LCL</v>
      </c>
    </row>
    <row r="308" spans="1:33" x14ac:dyDescent="0.45">
      <c r="A308" s="129" t="s">
        <v>438</v>
      </c>
      <c r="B308" s="129" t="s">
        <v>601</v>
      </c>
      <c r="C308" s="129" t="s">
        <v>726</v>
      </c>
      <c r="D308" s="5" t="s">
        <v>726</v>
      </c>
      <c r="E308" s="129">
        <f t="shared" si="35"/>
        <v>32</v>
      </c>
      <c r="F308" s="129">
        <f t="shared" si="36"/>
        <v>42</v>
      </c>
      <c r="G308" s="129" t="s">
        <v>61</v>
      </c>
      <c r="H308" s="129" t="s">
        <v>30</v>
      </c>
      <c r="I308" s="129" t="s">
        <v>31</v>
      </c>
      <c r="J308" s="3">
        <v>1</v>
      </c>
      <c r="K308" s="153"/>
      <c r="L308" s="129" t="s">
        <v>24</v>
      </c>
      <c r="M308" s="129" t="s">
        <v>42</v>
      </c>
      <c r="N308" s="129" t="s">
        <v>26</v>
      </c>
      <c r="O308" s="129" t="s">
        <v>732</v>
      </c>
      <c r="P308" s="3">
        <v>54</v>
      </c>
      <c r="Q308" s="129" t="s">
        <v>27</v>
      </c>
      <c r="R308" s="129" t="s">
        <v>733</v>
      </c>
      <c r="S308" s="129" t="s">
        <v>2164</v>
      </c>
      <c r="T308" s="129"/>
      <c r="U308" s="129">
        <v>1</v>
      </c>
      <c r="V308" s="3">
        <v>727</v>
      </c>
      <c r="W308" s="155"/>
      <c r="X308" s="155"/>
      <c r="Y308" s="155"/>
      <c r="Z308" s="138" t="str">
        <f t="shared" si="37"/>
        <v>40 HC</v>
      </c>
      <c r="AA308" s="135">
        <v>11772</v>
      </c>
      <c r="AB308" s="6">
        <v>7.36</v>
      </c>
      <c r="AC308" s="34" t="s">
        <v>64</v>
      </c>
      <c r="AD308" s="34">
        <f t="shared" si="32"/>
        <v>5</v>
      </c>
      <c r="AE308" s="34">
        <f t="shared" si="33"/>
        <v>2</v>
      </c>
      <c r="AF308" s="49" t="str">
        <f t="shared" si="40"/>
        <v>LCL</v>
      </c>
      <c r="AG308" s="49" t="str">
        <f t="shared" si="40"/>
        <v>LCL</v>
      </c>
    </row>
    <row r="309" spans="1:33" x14ac:dyDescent="0.45">
      <c r="A309" s="129" t="s">
        <v>408</v>
      </c>
      <c r="B309" s="129" t="s">
        <v>452</v>
      </c>
      <c r="C309" s="129" t="s">
        <v>464</v>
      </c>
      <c r="D309" s="5" t="s">
        <v>464</v>
      </c>
      <c r="E309" s="129">
        <f t="shared" si="35"/>
        <v>4</v>
      </c>
      <c r="F309" s="129">
        <f t="shared" si="36"/>
        <v>6</v>
      </c>
      <c r="G309" s="129" t="s">
        <v>381</v>
      </c>
      <c r="H309" s="129" t="s">
        <v>383</v>
      </c>
      <c r="I309" s="129" t="s">
        <v>380</v>
      </c>
      <c r="J309" s="3">
        <v>1</v>
      </c>
      <c r="K309" s="26" t="s">
        <v>380</v>
      </c>
      <c r="L309" s="26" t="s">
        <v>24</v>
      </c>
      <c r="M309" s="129" t="s">
        <v>384</v>
      </c>
      <c r="N309" s="129" t="s">
        <v>26</v>
      </c>
      <c r="O309" s="129" t="s">
        <v>734</v>
      </c>
      <c r="P309" s="3">
        <v>54</v>
      </c>
      <c r="Q309" s="129" t="s">
        <v>27</v>
      </c>
      <c r="R309" s="129" t="s">
        <v>149</v>
      </c>
      <c r="S309" s="129" t="s">
        <v>380</v>
      </c>
      <c r="T309" s="129">
        <v>1</v>
      </c>
      <c r="U309" s="129"/>
      <c r="V309" s="3">
        <v>808</v>
      </c>
      <c r="W309" s="30">
        <v>0</v>
      </c>
      <c r="X309" s="30">
        <v>0</v>
      </c>
      <c r="Y309" s="30">
        <v>0</v>
      </c>
      <c r="Z309" s="138" t="str">
        <f t="shared" si="37"/>
        <v>40 HC</v>
      </c>
      <c r="AA309" s="135">
        <v>13511</v>
      </c>
      <c r="AB309" s="4"/>
      <c r="AC309" s="34" t="s">
        <v>90</v>
      </c>
      <c r="AD309" s="34">
        <f t="shared" si="32"/>
        <v>0</v>
      </c>
      <c r="AE309" s="34">
        <f t="shared" si="33"/>
        <v>0</v>
      </c>
      <c r="AF309" s="49" t="str">
        <f t="shared" si="40"/>
        <v>LCL</v>
      </c>
      <c r="AG309" s="49" t="str">
        <f t="shared" si="40"/>
        <v>LCL</v>
      </c>
    </row>
    <row r="310" spans="1:33" x14ac:dyDescent="0.45">
      <c r="A310" s="129" t="s">
        <v>408</v>
      </c>
      <c r="B310" s="129" t="s">
        <v>601</v>
      </c>
      <c r="C310" s="129" t="s">
        <v>654</v>
      </c>
      <c r="D310" s="5" t="s">
        <v>654</v>
      </c>
      <c r="E310" s="129">
        <f t="shared" si="35"/>
        <v>30</v>
      </c>
      <c r="F310" s="129">
        <f t="shared" si="36"/>
        <v>33</v>
      </c>
      <c r="G310" s="129" t="s">
        <v>398</v>
      </c>
      <c r="H310" s="129" t="s">
        <v>30</v>
      </c>
      <c r="I310" s="129" t="s">
        <v>31</v>
      </c>
      <c r="J310" s="3">
        <v>0</v>
      </c>
      <c r="K310" s="129" t="s">
        <v>735</v>
      </c>
      <c r="L310" s="129" t="s">
        <v>24</v>
      </c>
      <c r="M310" s="129" t="s">
        <v>42</v>
      </c>
      <c r="N310" s="129" t="s">
        <v>26</v>
      </c>
      <c r="O310" s="129" t="s">
        <v>736</v>
      </c>
      <c r="P310" s="3">
        <v>51</v>
      </c>
      <c r="Q310" s="129" t="s">
        <v>27</v>
      </c>
      <c r="R310" s="129" t="s">
        <v>584</v>
      </c>
      <c r="S310" s="129" t="s">
        <v>2163</v>
      </c>
      <c r="T310" s="129"/>
      <c r="U310" s="129">
        <v>1</v>
      </c>
      <c r="V310" s="3">
        <v>1001</v>
      </c>
      <c r="W310" s="30">
        <v>0</v>
      </c>
      <c r="X310" s="30">
        <v>1</v>
      </c>
      <c r="Y310" s="30">
        <v>0</v>
      </c>
      <c r="Z310" s="138">
        <f t="shared" si="37"/>
        <v>40</v>
      </c>
      <c r="AA310" s="135">
        <v>9933</v>
      </c>
      <c r="AB310" s="6">
        <v>33.51</v>
      </c>
      <c r="AC310" s="34" t="s">
        <v>34</v>
      </c>
      <c r="AD310" s="34">
        <f t="shared" si="32"/>
        <v>23</v>
      </c>
      <c r="AE310" s="34">
        <f t="shared" si="33"/>
        <v>10</v>
      </c>
      <c r="AF310" s="49" t="str">
        <f t="shared" si="40"/>
        <v>20</v>
      </c>
      <c r="AG310" s="49" t="str">
        <f t="shared" si="40"/>
        <v>LCL</v>
      </c>
    </row>
    <row r="311" spans="1:33" x14ac:dyDescent="0.45">
      <c r="A311" s="129" t="s">
        <v>424</v>
      </c>
      <c r="B311" s="129" t="s">
        <v>674</v>
      </c>
      <c r="C311" s="129" t="s">
        <v>28</v>
      </c>
      <c r="D311" s="5" t="s">
        <v>28</v>
      </c>
      <c r="E311" s="129">
        <f t="shared" si="35"/>
        <v>38</v>
      </c>
      <c r="F311" s="129">
        <f t="shared" si="36"/>
        <v>42</v>
      </c>
      <c r="G311" s="129" t="s">
        <v>48</v>
      </c>
      <c r="H311" s="129" t="s">
        <v>30</v>
      </c>
      <c r="I311" s="129" t="s">
        <v>31</v>
      </c>
      <c r="J311" s="3">
        <v>0</v>
      </c>
      <c r="K311" s="129" t="s">
        <v>737</v>
      </c>
      <c r="L311" s="129" t="s">
        <v>41</v>
      </c>
      <c r="M311" s="129" t="s">
        <v>42</v>
      </c>
      <c r="N311" s="129" t="s">
        <v>26</v>
      </c>
      <c r="O311" s="129" t="s">
        <v>738</v>
      </c>
      <c r="P311" s="3">
        <v>51</v>
      </c>
      <c r="Q311" s="129" t="s">
        <v>27</v>
      </c>
      <c r="R311" s="129" t="s">
        <v>739</v>
      </c>
      <c r="S311" s="129" t="s">
        <v>2163</v>
      </c>
      <c r="T311" s="129"/>
      <c r="U311" s="129">
        <v>1</v>
      </c>
      <c r="V311" s="3">
        <v>2001</v>
      </c>
      <c r="W311" s="30">
        <v>0</v>
      </c>
      <c r="X311" s="30">
        <v>0</v>
      </c>
      <c r="Y311" s="30">
        <v>1</v>
      </c>
      <c r="Z311" s="138" t="str">
        <f t="shared" si="37"/>
        <v>40 HC</v>
      </c>
      <c r="AA311" s="135">
        <v>20366</v>
      </c>
      <c r="AB311" s="6">
        <v>56.37</v>
      </c>
      <c r="AC311" s="34" t="s">
        <v>34</v>
      </c>
      <c r="AD311" s="34">
        <f t="shared" si="32"/>
        <v>39</v>
      </c>
      <c r="AE311" s="34">
        <f t="shared" si="33"/>
        <v>17</v>
      </c>
      <c r="AF311" s="49" t="str">
        <f t="shared" si="40"/>
        <v>40</v>
      </c>
      <c r="AG311" s="49" t="str">
        <f t="shared" si="40"/>
        <v>20</v>
      </c>
    </row>
    <row r="312" spans="1:33" x14ac:dyDescent="0.45">
      <c r="A312" s="129" t="s">
        <v>424</v>
      </c>
      <c r="B312" s="129" t="s">
        <v>674</v>
      </c>
      <c r="C312" s="129" t="s">
        <v>28</v>
      </c>
      <c r="D312" s="5" t="s">
        <v>28</v>
      </c>
      <c r="E312" s="129">
        <f t="shared" si="35"/>
        <v>38</v>
      </c>
      <c r="F312" s="129">
        <f t="shared" si="36"/>
        <v>42</v>
      </c>
      <c r="G312" s="129" t="s">
        <v>48</v>
      </c>
      <c r="H312" s="129" t="s">
        <v>30</v>
      </c>
      <c r="I312" s="129" t="s">
        <v>31</v>
      </c>
      <c r="J312" s="3">
        <v>0</v>
      </c>
      <c r="K312" s="129" t="s">
        <v>740</v>
      </c>
      <c r="L312" s="129" t="s">
        <v>24</v>
      </c>
      <c r="M312" s="129" t="s">
        <v>42</v>
      </c>
      <c r="N312" s="129" t="s">
        <v>26</v>
      </c>
      <c r="O312" s="129" t="s">
        <v>741</v>
      </c>
      <c r="P312" s="3">
        <v>52</v>
      </c>
      <c r="Q312" s="129" t="s">
        <v>27</v>
      </c>
      <c r="R312" s="129" t="s">
        <v>266</v>
      </c>
      <c r="S312" s="129" t="s">
        <v>2163</v>
      </c>
      <c r="T312" s="129"/>
      <c r="U312" s="129">
        <v>1</v>
      </c>
      <c r="V312" s="3">
        <v>1198</v>
      </c>
      <c r="W312" s="30">
        <v>1</v>
      </c>
      <c r="X312" s="30">
        <v>0</v>
      </c>
      <c r="Y312" s="30">
        <v>0</v>
      </c>
      <c r="Z312" s="138">
        <f t="shared" si="37"/>
        <v>20</v>
      </c>
      <c r="AA312" s="135">
        <v>23805</v>
      </c>
      <c r="AB312" s="6">
        <v>24.14</v>
      </c>
      <c r="AC312" s="34" t="s">
        <v>34</v>
      </c>
      <c r="AD312" s="34">
        <f t="shared" ref="AD312:AD375" si="41">0.7*AB312</f>
        <v>17</v>
      </c>
      <c r="AE312" s="34">
        <f t="shared" ref="AE312:AE375" si="42">0.3*AB312</f>
        <v>7</v>
      </c>
      <c r="AF312" s="49" t="str">
        <f t="shared" si="40"/>
        <v>20</v>
      </c>
      <c r="AG312" s="49" t="str">
        <f t="shared" si="40"/>
        <v>LCL</v>
      </c>
    </row>
    <row r="313" spans="1:33" x14ac:dyDescent="0.45">
      <c r="A313" s="129" t="s">
        <v>424</v>
      </c>
      <c r="B313" s="129" t="s">
        <v>674</v>
      </c>
      <c r="C313" s="129" t="s">
        <v>28</v>
      </c>
      <c r="D313" s="5" t="s">
        <v>28</v>
      </c>
      <c r="E313" s="129">
        <f t="shared" si="35"/>
        <v>38</v>
      </c>
      <c r="F313" s="129">
        <f t="shared" si="36"/>
        <v>42</v>
      </c>
      <c r="G313" s="129" t="s">
        <v>48</v>
      </c>
      <c r="H313" s="129" t="s">
        <v>30</v>
      </c>
      <c r="I313" s="129" t="s">
        <v>31</v>
      </c>
      <c r="J313" s="3">
        <v>1</v>
      </c>
      <c r="K313" s="152" t="s">
        <v>742</v>
      </c>
      <c r="L313" s="129" t="s">
        <v>41</v>
      </c>
      <c r="M313" s="129" t="s">
        <v>42</v>
      </c>
      <c r="N313" s="129" t="s">
        <v>26</v>
      </c>
      <c r="O313" s="129" t="s">
        <v>743</v>
      </c>
      <c r="P313" s="3">
        <v>54</v>
      </c>
      <c r="Q313" s="129" t="s">
        <v>27</v>
      </c>
      <c r="R313" s="129" t="s">
        <v>101</v>
      </c>
      <c r="S313" s="129" t="s">
        <v>2164</v>
      </c>
      <c r="T313" s="129"/>
      <c r="U313" s="129">
        <v>1</v>
      </c>
      <c r="V313" s="3">
        <v>351</v>
      </c>
      <c r="W313" s="154">
        <v>0</v>
      </c>
      <c r="X313" s="154">
        <v>1</v>
      </c>
      <c r="Y313" s="154">
        <v>0</v>
      </c>
      <c r="Z313" s="138">
        <f t="shared" si="37"/>
        <v>40</v>
      </c>
      <c r="AA313" s="135">
        <v>3665</v>
      </c>
      <c r="AB313" s="6">
        <v>12.53</v>
      </c>
      <c r="AC313" s="34" t="s">
        <v>34</v>
      </c>
      <c r="AD313" s="34">
        <f t="shared" si="41"/>
        <v>9</v>
      </c>
      <c r="AE313" s="34">
        <f t="shared" si="42"/>
        <v>4</v>
      </c>
      <c r="AF313" s="49" t="str">
        <f t="shared" si="40"/>
        <v>LCL</v>
      </c>
      <c r="AG313" s="49" t="str">
        <f t="shared" si="40"/>
        <v>LCL</v>
      </c>
    </row>
    <row r="314" spans="1:33" x14ac:dyDescent="0.45">
      <c r="A314" s="129" t="s">
        <v>424</v>
      </c>
      <c r="B314" s="129" t="s">
        <v>674</v>
      </c>
      <c r="C314" s="129" t="s">
        <v>28</v>
      </c>
      <c r="D314" s="5" t="s">
        <v>28</v>
      </c>
      <c r="E314" s="129">
        <f t="shared" si="35"/>
        <v>38</v>
      </c>
      <c r="F314" s="129">
        <f t="shared" si="36"/>
        <v>42</v>
      </c>
      <c r="G314" s="129" t="s">
        <v>48</v>
      </c>
      <c r="H314" s="129" t="s">
        <v>30</v>
      </c>
      <c r="I314" s="129" t="s">
        <v>31</v>
      </c>
      <c r="J314" s="3">
        <v>1</v>
      </c>
      <c r="K314" s="153"/>
      <c r="L314" s="129" t="s">
        <v>41</v>
      </c>
      <c r="M314" s="129" t="s">
        <v>42</v>
      </c>
      <c r="N314" s="129" t="s">
        <v>26</v>
      </c>
      <c r="O314" s="129" t="s">
        <v>744</v>
      </c>
      <c r="P314" s="3">
        <v>52</v>
      </c>
      <c r="Q314" s="129" t="s">
        <v>27</v>
      </c>
      <c r="R314" s="129" t="s">
        <v>273</v>
      </c>
      <c r="S314" s="129" t="s">
        <v>2164</v>
      </c>
      <c r="T314" s="129"/>
      <c r="U314" s="129">
        <v>1</v>
      </c>
      <c r="V314" s="3">
        <v>1270</v>
      </c>
      <c r="W314" s="156"/>
      <c r="X314" s="156"/>
      <c r="Y314" s="156"/>
      <c r="Z314" s="138" t="str">
        <f t="shared" si="37"/>
        <v>40 HC</v>
      </c>
      <c r="AA314" s="135">
        <v>20923</v>
      </c>
      <c r="AB314" s="6">
        <v>22.62</v>
      </c>
      <c r="AC314" s="34" t="s">
        <v>34</v>
      </c>
      <c r="AD314" s="34">
        <f t="shared" si="41"/>
        <v>16</v>
      </c>
      <c r="AE314" s="34">
        <f t="shared" si="42"/>
        <v>7</v>
      </c>
      <c r="AF314" s="49" t="str">
        <f t="shared" si="40"/>
        <v>20</v>
      </c>
      <c r="AG314" s="49" t="str">
        <f t="shared" si="40"/>
        <v>LCL</v>
      </c>
    </row>
    <row r="315" spans="1:33" x14ac:dyDescent="0.45">
      <c r="A315" s="129" t="s">
        <v>424</v>
      </c>
      <c r="B315" s="129" t="s">
        <v>674</v>
      </c>
      <c r="C315" s="129" t="s">
        <v>28</v>
      </c>
      <c r="D315" s="5" t="s">
        <v>28</v>
      </c>
      <c r="E315" s="129">
        <f t="shared" si="35"/>
        <v>38</v>
      </c>
      <c r="F315" s="129">
        <f t="shared" si="36"/>
        <v>42</v>
      </c>
      <c r="G315" s="129" t="s">
        <v>48</v>
      </c>
      <c r="H315" s="129" t="s">
        <v>30</v>
      </c>
      <c r="I315" s="129" t="s">
        <v>31</v>
      </c>
      <c r="J315" s="3">
        <v>1</v>
      </c>
      <c r="K315" s="153"/>
      <c r="L315" s="129" t="s">
        <v>41</v>
      </c>
      <c r="M315" s="129" t="s">
        <v>42</v>
      </c>
      <c r="N315" s="129" t="s">
        <v>26</v>
      </c>
      <c r="O315" s="129" t="s">
        <v>745</v>
      </c>
      <c r="P315" s="3">
        <v>54</v>
      </c>
      <c r="Q315" s="129" t="s">
        <v>27</v>
      </c>
      <c r="R315" s="129" t="s">
        <v>739</v>
      </c>
      <c r="S315" s="129" t="s">
        <v>2164</v>
      </c>
      <c r="T315" s="129"/>
      <c r="U315" s="129">
        <v>1</v>
      </c>
      <c r="V315" s="3">
        <v>204</v>
      </c>
      <c r="W315" s="156"/>
      <c r="X315" s="156"/>
      <c r="Y315" s="156"/>
      <c r="Z315" s="138" t="str">
        <f t="shared" si="37"/>
        <v>40 HC</v>
      </c>
      <c r="AA315" s="135">
        <v>1601</v>
      </c>
      <c r="AB315" s="6">
        <v>6.25</v>
      </c>
      <c r="AC315" s="34" t="s">
        <v>34</v>
      </c>
      <c r="AD315" s="34">
        <f t="shared" si="41"/>
        <v>4</v>
      </c>
      <c r="AE315" s="34">
        <f t="shared" si="42"/>
        <v>2</v>
      </c>
      <c r="AF315" s="49" t="str">
        <f t="shared" si="40"/>
        <v>LCL</v>
      </c>
      <c r="AG315" s="49" t="str">
        <f t="shared" si="40"/>
        <v>LCL</v>
      </c>
    </row>
    <row r="316" spans="1:33" s="41" customFormat="1" x14ac:dyDescent="0.45">
      <c r="A316" s="36" t="s">
        <v>691</v>
      </c>
      <c r="B316" s="36" t="s">
        <v>456</v>
      </c>
      <c r="C316" s="36" t="s">
        <v>746</v>
      </c>
      <c r="D316" s="37" t="s">
        <v>746</v>
      </c>
      <c r="E316" s="36">
        <f t="shared" si="35"/>
        <v>3</v>
      </c>
      <c r="F316" s="36">
        <f t="shared" si="36"/>
        <v>16</v>
      </c>
      <c r="G316" s="36" t="s">
        <v>381</v>
      </c>
      <c r="H316" s="36" t="s">
        <v>383</v>
      </c>
      <c r="I316" s="36" t="s">
        <v>380</v>
      </c>
      <c r="J316" s="38">
        <v>1</v>
      </c>
      <c r="K316" s="42" t="s">
        <v>380</v>
      </c>
      <c r="L316" s="42" t="s">
        <v>24</v>
      </c>
      <c r="M316" s="36" t="s">
        <v>384</v>
      </c>
      <c r="N316" s="36" t="s">
        <v>26</v>
      </c>
      <c r="O316" s="36" t="s">
        <v>747</v>
      </c>
      <c r="P316" s="38">
        <v>54</v>
      </c>
      <c r="Q316" s="36" t="s">
        <v>27</v>
      </c>
      <c r="R316" s="36" t="s">
        <v>201</v>
      </c>
      <c r="S316" s="36" t="s">
        <v>380</v>
      </c>
      <c r="T316" s="129">
        <v>1</v>
      </c>
      <c r="U316" s="129"/>
      <c r="V316" s="38">
        <v>684</v>
      </c>
      <c r="W316" s="43"/>
      <c r="X316" s="43"/>
      <c r="Y316" s="43"/>
      <c r="Z316" s="138" t="str">
        <f t="shared" si="37"/>
        <v>40 HC</v>
      </c>
      <c r="AA316" s="136">
        <v>12363</v>
      </c>
      <c r="AB316" s="39">
        <v>16</v>
      </c>
      <c r="AC316" s="40" t="s">
        <v>64</v>
      </c>
      <c r="AD316" s="34">
        <f t="shared" si="41"/>
        <v>11</v>
      </c>
      <c r="AE316" s="34">
        <f t="shared" si="42"/>
        <v>5</v>
      </c>
      <c r="AF316" s="49" t="str">
        <f t="shared" si="40"/>
        <v>LCL</v>
      </c>
      <c r="AG316" s="49" t="str">
        <f t="shared" si="40"/>
        <v>LCL</v>
      </c>
    </row>
    <row r="317" spans="1:33" x14ac:dyDescent="0.45">
      <c r="A317" s="129" t="s">
        <v>691</v>
      </c>
      <c r="B317" s="129" t="s">
        <v>698</v>
      </c>
      <c r="C317" s="129" t="s">
        <v>699</v>
      </c>
      <c r="D317" s="5" t="s">
        <v>699</v>
      </c>
      <c r="E317" s="129">
        <f t="shared" si="35"/>
        <v>35</v>
      </c>
      <c r="F317" s="129">
        <f t="shared" si="36"/>
        <v>39</v>
      </c>
      <c r="G317" s="129" t="s">
        <v>61</v>
      </c>
      <c r="H317" s="129" t="s">
        <v>30</v>
      </c>
      <c r="I317" s="129" t="s">
        <v>31</v>
      </c>
      <c r="J317" s="3">
        <v>0</v>
      </c>
      <c r="K317" s="129" t="s">
        <v>748</v>
      </c>
      <c r="L317" s="129" t="s">
        <v>41</v>
      </c>
      <c r="M317" s="129" t="s">
        <v>42</v>
      </c>
      <c r="N317" s="129" t="s">
        <v>26</v>
      </c>
      <c r="O317" s="129" t="s">
        <v>749</v>
      </c>
      <c r="P317" s="3">
        <v>54</v>
      </c>
      <c r="Q317" s="129" t="s">
        <v>27</v>
      </c>
      <c r="R317" s="129" t="s">
        <v>307</v>
      </c>
      <c r="S317" s="129" t="s">
        <v>2163</v>
      </c>
      <c r="T317" s="129"/>
      <c r="U317" s="129">
        <v>1</v>
      </c>
      <c r="V317" s="3">
        <v>1439</v>
      </c>
      <c r="W317" s="30">
        <v>0</v>
      </c>
      <c r="X317" s="30">
        <v>0</v>
      </c>
      <c r="Y317" s="30">
        <v>1</v>
      </c>
      <c r="Z317" s="138" t="str">
        <f t="shared" si="37"/>
        <v>40 HC</v>
      </c>
      <c r="AA317" s="135">
        <v>29217</v>
      </c>
      <c r="AB317" s="6">
        <v>67</v>
      </c>
      <c r="AC317" s="34" t="s">
        <v>64</v>
      </c>
      <c r="AD317" s="34">
        <f t="shared" si="41"/>
        <v>47</v>
      </c>
      <c r="AE317" s="34">
        <f t="shared" si="42"/>
        <v>20</v>
      </c>
      <c r="AF317" s="49" t="str">
        <f t="shared" si="40"/>
        <v>40</v>
      </c>
      <c r="AG317" s="49" t="str">
        <f t="shared" si="40"/>
        <v>20</v>
      </c>
    </row>
    <row r="318" spans="1:33" x14ac:dyDescent="0.45">
      <c r="A318" s="129" t="s">
        <v>691</v>
      </c>
      <c r="B318" s="129" t="s">
        <v>698</v>
      </c>
      <c r="C318" s="129" t="s">
        <v>699</v>
      </c>
      <c r="D318" s="5" t="s">
        <v>699</v>
      </c>
      <c r="E318" s="129">
        <f t="shared" si="35"/>
        <v>35</v>
      </c>
      <c r="F318" s="129">
        <f t="shared" si="36"/>
        <v>39</v>
      </c>
      <c r="G318" s="129" t="s">
        <v>61</v>
      </c>
      <c r="H318" s="129" t="s">
        <v>30</v>
      </c>
      <c r="I318" s="129" t="s">
        <v>31</v>
      </c>
      <c r="J318" s="3">
        <v>1</v>
      </c>
      <c r="K318" s="152" t="s">
        <v>750</v>
      </c>
      <c r="L318" s="129" t="s">
        <v>41</v>
      </c>
      <c r="M318" s="129" t="s">
        <v>42</v>
      </c>
      <c r="N318" s="129" t="s">
        <v>26</v>
      </c>
      <c r="O318" s="129" t="s">
        <v>751</v>
      </c>
      <c r="P318" s="3">
        <v>54</v>
      </c>
      <c r="Q318" s="129" t="s">
        <v>27</v>
      </c>
      <c r="R318" s="129" t="s">
        <v>2150</v>
      </c>
      <c r="S318" s="129" t="s">
        <v>2164</v>
      </c>
      <c r="T318" s="129"/>
      <c r="U318" s="129">
        <v>1</v>
      </c>
      <c r="V318" s="3">
        <v>1720</v>
      </c>
      <c r="W318" s="154">
        <v>0</v>
      </c>
      <c r="X318" s="154">
        <v>1</v>
      </c>
      <c r="Y318" s="154">
        <v>0</v>
      </c>
      <c r="Z318" s="138">
        <f t="shared" si="37"/>
        <v>40</v>
      </c>
      <c r="AA318" s="135">
        <v>31031</v>
      </c>
      <c r="AB318" s="6">
        <v>39.22</v>
      </c>
      <c r="AC318" s="34" t="s">
        <v>64</v>
      </c>
      <c r="AD318" s="34">
        <f t="shared" si="41"/>
        <v>27</v>
      </c>
      <c r="AE318" s="34">
        <f t="shared" si="42"/>
        <v>12</v>
      </c>
      <c r="AF318" s="49" t="str">
        <f t="shared" si="40"/>
        <v>20</v>
      </c>
      <c r="AG318" s="49" t="str">
        <f t="shared" si="40"/>
        <v>LCL</v>
      </c>
    </row>
    <row r="319" spans="1:33" x14ac:dyDescent="0.45">
      <c r="A319" s="129" t="s">
        <v>691</v>
      </c>
      <c r="B319" s="129" t="s">
        <v>698</v>
      </c>
      <c r="C319" s="129" t="s">
        <v>699</v>
      </c>
      <c r="D319" s="5" t="s">
        <v>699</v>
      </c>
      <c r="E319" s="129">
        <f t="shared" si="35"/>
        <v>35</v>
      </c>
      <c r="F319" s="129">
        <f t="shared" si="36"/>
        <v>39</v>
      </c>
      <c r="G319" s="129" t="s">
        <v>61</v>
      </c>
      <c r="H319" s="129" t="s">
        <v>30</v>
      </c>
      <c r="I319" s="129" t="s">
        <v>31</v>
      </c>
      <c r="J319" s="3">
        <v>1</v>
      </c>
      <c r="K319" s="153"/>
      <c r="L319" s="129" t="s">
        <v>41</v>
      </c>
      <c r="M319" s="129" t="s">
        <v>42</v>
      </c>
      <c r="N319" s="129" t="s">
        <v>26</v>
      </c>
      <c r="O319" s="129" t="s">
        <v>752</v>
      </c>
      <c r="P319" s="3">
        <v>54</v>
      </c>
      <c r="Q319" s="129" t="s">
        <v>27</v>
      </c>
      <c r="R319" s="129" t="s">
        <v>2150</v>
      </c>
      <c r="S319" s="129" t="s">
        <v>2164</v>
      </c>
      <c r="T319" s="129"/>
      <c r="U319" s="129">
        <v>1</v>
      </c>
      <c r="V319" s="3">
        <v>584</v>
      </c>
      <c r="W319" s="156"/>
      <c r="X319" s="156"/>
      <c r="Y319" s="156"/>
      <c r="Z319" s="138" t="str">
        <f t="shared" si="37"/>
        <v>40 HC</v>
      </c>
      <c r="AA319" s="135">
        <v>7700</v>
      </c>
      <c r="AB319" s="6">
        <v>12.26</v>
      </c>
      <c r="AC319" s="34" t="s">
        <v>64</v>
      </c>
      <c r="AD319" s="34">
        <f t="shared" si="41"/>
        <v>9</v>
      </c>
      <c r="AE319" s="34">
        <f t="shared" si="42"/>
        <v>4</v>
      </c>
      <c r="AF319" s="49" t="str">
        <f t="shared" si="40"/>
        <v>LCL</v>
      </c>
      <c r="AG319" s="49" t="str">
        <f t="shared" si="40"/>
        <v>LCL</v>
      </c>
    </row>
    <row r="320" spans="1:33" x14ac:dyDescent="0.45">
      <c r="A320" s="129" t="s">
        <v>691</v>
      </c>
      <c r="B320" s="129" t="s">
        <v>698</v>
      </c>
      <c r="C320" s="129" t="s">
        <v>699</v>
      </c>
      <c r="D320" s="5" t="s">
        <v>699</v>
      </c>
      <c r="E320" s="129">
        <f t="shared" si="35"/>
        <v>35</v>
      </c>
      <c r="F320" s="129">
        <f t="shared" si="36"/>
        <v>39</v>
      </c>
      <c r="G320" s="129" t="s">
        <v>61</v>
      </c>
      <c r="H320" s="129" t="s">
        <v>30</v>
      </c>
      <c r="I320" s="129" t="s">
        <v>31</v>
      </c>
      <c r="J320" s="3">
        <v>1</v>
      </c>
      <c r="K320" s="153"/>
      <c r="L320" s="129" t="s">
        <v>41</v>
      </c>
      <c r="M320" s="129" t="s">
        <v>42</v>
      </c>
      <c r="N320" s="129" t="s">
        <v>26</v>
      </c>
      <c r="O320" s="129" t="s">
        <v>753</v>
      </c>
      <c r="P320" s="3">
        <v>52</v>
      </c>
      <c r="Q320" s="129" t="s">
        <v>27</v>
      </c>
      <c r="R320" s="129" t="s">
        <v>2157</v>
      </c>
      <c r="S320" s="129" t="s">
        <v>2164</v>
      </c>
      <c r="T320" s="129"/>
      <c r="U320" s="129">
        <v>1</v>
      </c>
      <c r="V320" s="3">
        <v>1049</v>
      </c>
      <c r="W320" s="155"/>
      <c r="X320" s="155"/>
      <c r="Y320" s="155"/>
      <c r="Z320" s="138" t="str">
        <f t="shared" si="37"/>
        <v>40 HC</v>
      </c>
      <c r="AA320" s="135">
        <v>16628</v>
      </c>
      <c r="AB320" s="6">
        <v>7</v>
      </c>
      <c r="AC320" s="34" t="s">
        <v>64</v>
      </c>
      <c r="AD320" s="34">
        <f t="shared" si="41"/>
        <v>5</v>
      </c>
      <c r="AE320" s="34">
        <f t="shared" si="42"/>
        <v>2</v>
      </c>
      <c r="AF320" s="49" t="str">
        <f t="shared" si="40"/>
        <v>LCL</v>
      </c>
      <c r="AG320" s="49" t="str">
        <f t="shared" si="40"/>
        <v>LCL</v>
      </c>
    </row>
    <row r="321" spans="1:33" x14ac:dyDescent="0.45">
      <c r="A321" s="129" t="s">
        <v>691</v>
      </c>
      <c r="B321" s="129" t="s">
        <v>698</v>
      </c>
      <c r="C321" s="129" t="s">
        <v>699</v>
      </c>
      <c r="D321" s="5" t="s">
        <v>699</v>
      </c>
      <c r="E321" s="129">
        <f t="shared" si="35"/>
        <v>35</v>
      </c>
      <c r="F321" s="129">
        <f t="shared" si="36"/>
        <v>39</v>
      </c>
      <c r="G321" s="129" t="s">
        <v>61</v>
      </c>
      <c r="H321" s="129" t="s">
        <v>30</v>
      </c>
      <c r="I321" s="129" t="s">
        <v>31</v>
      </c>
      <c r="J321" s="3">
        <v>1</v>
      </c>
      <c r="K321" s="152" t="s">
        <v>754</v>
      </c>
      <c r="L321" s="129" t="s">
        <v>41</v>
      </c>
      <c r="M321" s="129" t="s">
        <v>42</v>
      </c>
      <c r="N321" s="129" t="s">
        <v>26</v>
      </c>
      <c r="O321" s="129" t="s">
        <v>755</v>
      </c>
      <c r="P321" s="3">
        <v>54</v>
      </c>
      <c r="Q321" s="129" t="s">
        <v>27</v>
      </c>
      <c r="R321" s="129" t="s">
        <v>307</v>
      </c>
      <c r="S321" s="129" t="s">
        <v>2164</v>
      </c>
      <c r="T321" s="129"/>
      <c r="U321" s="129">
        <v>1</v>
      </c>
      <c r="V321" s="3">
        <v>1392</v>
      </c>
      <c r="W321" s="154">
        <v>0</v>
      </c>
      <c r="X321" s="154">
        <v>0</v>
      </c>
      <c r="Y321" s="154">
        <v>1</v>
      </c>
      <c r="Z321" s="138" t="str">
        <f t="shared" si="37"/>
        <v>40 HC</v>
      </c>
      <c r="AA321" s="135">
        <v>32937</v>
      </c>
      <c r="AB321" s="6">
        <v>63.01</v>
      </c>
      <c r="AC321" s="34" t="s">
        <v>64</v>
      </c>
      <c r="AD321" s="34">
        <f t="shared" si="41"/>
        <v>44</v>
      </c>
      <c r="AE321" s="34">
        <f t="shared" si="42"/>
        <v>19</v>
      </c>
      <c r="AF321" s="49" t="str">
        <f t="shared" si="40"/>
        <v>40</v>
      </c>
      <c r="AG321" s="49" t="str">
        <f t="shared" si="40"/>
        <v>20</v>
      </c>
    </row>
    <row r="322" spans="1:33" x14ac:dyDescent="0.45">
      <c r="A322" s="129" t="s">
        <v>691</v>
      </c>
      <c r="B322" s="129" t="s">
        <v>698</v>
      </c>
      <c r="C322" s="129" t="s">
        <v>699</v>
      </c>
      <c r="D322" s="5" t="s">
        <v>699</v>
      </c>
      <c r="E322" s="129">
        <f t="shared" ref="E322:E385" si="43">B322-A322</f>
        <v>35</v>
      </c>
      <c r="F322" s="129">
        <f t="shared" ref="F322:F385" si="44">C322-A322</f>
        <v>39</v>
      </c>
      <c r="G322" s="129" t="s">
        <v>61</v>
      </c>
      <c r="H322" s="129" t="s">
        <v>30</v>
      </c>
      <c r="I322" s="129" t="s">
        <v>31</v>
      </c>
      <c r="J322" s="3">
        <v>1</v>
      </c>
      <c r="K322" s="153"/>
      <c r="L322" s="129" t="s">
        <v>41</v>
      </c>
      <c r="M322" s="129" t="s">
        <v>42</v>
      </c>
      <c r="N322" s="129" t="s">
        <v>26</v>
      </c>
      <c r="O322" s="129" t="s">
        <v>756</v>
      </c>
      <c r="P322" s="3">
        <v>54</v>
      </c>
      <c r="Q322" s="129" t="s">
        <v>27</v>
      </c>
      <c r="R322" s="129" t="s">
        <v>722</v>
      </c>
      <c r="S322" s="129" t="s">
        <v>2164</v>
      </c>
      <c r="T322" s="129"/>
      <c r="U322" s="129">
        <v>1</v>
      </c>
      <c r="V322" s="3">
        <v>208</v>
      </c>
      <c r="W322" s="155"/>
      <c r="X322" s="155"/>
      <c r="Y322" s="155"/>
      <c r="Z322" s="138" t="str">
        <f t="shared" si="37"/>
        <v>40 HC</v>
      </c>
      <c r="AA322" s="135">
        <v>4600</v>
      </c>
      <c r="AB322" s="6">
        <v>3.96</v>
      </c>
      <c r="AC322" s="34" t="s">
        <v>64</v>
      </c>
      <c r="AD322" s="34">
        <f t="shared" si="41"/>
        <v>3</v>
      </c>
      <c r="AE322" s="34">
        <f t="shared" si="42"/>
        <v>1</v>
      </c>
      <c r="AF322" s="49" t="str">
        <f t="shared" si="40"/>
        <v>LCL</v>
      </c>
      <c r="AG322" s="49" t="str">
        <f t="shared" si="40"/>
        <v>LCL</v>
      </c>
    </row>
    <row r="323" spans="1:33" x14ac:dyDescent="0.45">
      <c r="A323" s="129" t="s">
        <v>757</v>
      </c>
      <c r="B323" s="129" t="s">
        <v>631</v>
      </c>
      <c r="C323" s="129" t="s">
        <v>579</v>
      </c>
      <c r="D323" s="5" t="s">
        <v>579</v>
      </c>
      <c r="E323" s="129">
        <f t="shared" si="43"/>
        <v>24</v>
      </c>
      <c r="F323" s="129">
        <f t="shared" si="44"/>
        <v>29</v>
      </c>
      <c r="G323" s="129" t="s">
        <v>146</v>
      </c>
      <c r="H323" s="129" t="s">
        <v>30</v>
      </c>
      <c r="I323" s="129" t="s">
        <v>31</v>
      </c>
      <c r="J323" s="3">
        <v>0</v>
      </c>
      <c r="K323" s="129" t="s">
        <v>758</v>
      </c>
      <c r="L323" s="129" t="s">
        <v>24</v>
      </c>
      <c r="M323" s="129" t="s">
        <v>87</v>
      </c>
      <c r="N323" s="129" t="s">
        <v>26</v>
      </c>
      <c r="O323" s="129" t="s">
        <v>759</v>
      </c>
      <c r="P323" s="3">
        <v>54</v>
      </c>
      <c r="Q323" s="129" t="s">
        <v>27</v>
      </c>
      <c r="R323" s="129" t="s">
        <v>149</v>
      </c>
      <c r="S323" s="129" t="s">
        <v>2163</v>
      </c>
      <c r="T323" s="129"/>
      <c r="U323" s="129">
        <v>1</v>
      </c>
      <c r="V323" s="3">
        <v>2454</v>
      </c>
      <c r="W323" s="30">
        <v>0</v>
      </c>
      <c r="X323" s="30">
        <v>1</v>
      </c>
      <c r="Y323" s="30">
        <v>0</v>
      </c>
      <c r="Z323" s="138">
        <f t="shared" si="37"/>
        <v>40</v>
      </c>
      <c r="AA323" s="135">
        <v>40309</v>
      </c>
      <c r="AB323" s="6">
        <v>54.5</v>
      </c>
      <c r="AC323" s="34" t="s">
        <v>90</v>
      </c>
      <c r="AD323" s="34">
        <f t="shared" si="41"/>
        <v>38</v>
      </c>
      <c r="AE323" s="34">
        <f t="shared" si="42"/>
        <v>16</v>
      </c>
      <c r="AF323" s="49" t="str">
        <f t="shared" si="40"/>
        <v>40</v>
      </c>
      <c r="AG323" s="49" t="str">
        <f t="shared" si="40"/>
        <v>20</v>
      </c>
    </row>
    <row r="324" spans="1:33" x14ac:dyDescent="0.45">
      <c r="A324" s="129" t="s">
        <v>757</v>
      </c>
      <c r="B324" s="129" t="s">
        <v>631</v>
      </c>
      <c r="C324" s="129" t="s">
        <v>634</v>
      </c>
      <c r="D324" s="5" t="s">
        <v>634</v>
      </c>
      <c r="E324" s="129">
        <f t="shared" si="43"/>
        <v>24</v>
      </c>
      <c r="F324" s="129">
        <f t="shared" si="44"/>
        <v>32</v>
      </c>
      <c r="G324" s="129" t="s">
        <v>146</v>
      </c>
      <c r="H324" s="129" t="s">
        <v>30</v>
      </c>
      <c r="I324" s="129" t="s">
        <v>31</v>
      </c>
      <c r="J324" s="3">
        <v>0</v>
      </c>
      <c r="K324" s="129" t="s">
        <v>760</v>
      </c>
      <c r="L324" s="129" t="s">
        <v>41</v>
      </c>
      <c r="M324" s="129" t="s">
        <v>87</v>
      </c>
      <c r="N324" s="129" t="s">
        <v>26</v>
      </c>
      <c r="O324" s="129" t="s">
        <v>761</v>
      </c>
      <c r="P324" s="3">
        <v>54</v>
      </c>
      <c r="Q324" s="129" t="s">
        <v>27</v>
      </c>
      <c r="R324" s="129" t="s">
        <v>149</v>
      </c>
      <c r="S324" s="129" t="s">
        <v>2163</v>
      </c>
      <c r="T324" s="129"/>
      <c r="U324" s="129">
        <v>1</v>
      </c>
      <c r="V324" s="3">
        <v>888</v>
      </c>
      <c r="W324" s="30">
        <v>1</v>
      </c>
      <c r="X324" s="30">
        <v>0</v>
      </c>
      <c r="Y324" s="30">
        <v>0</v>
      </c>
      <c r="Z324" s="138">
        <f t="shared" ref="Z324:Z387" si="45">IF(W324=1,20,IF(X324=1,40,"40 HC"))</f>
        <v>20</v>
      </c>
      <c r="AA324" s="135">
        <v>12242</v>
      </c>
      <c r="AB324" s="6">
        <v>30</v>
      </c>
      <c r="AC324" s="34" t="s">
        <v>90</v>
      </c>
      <c r="AD324" s="34">
        <f t="shared" si="41"/>
        <v>21</v>
      </c>
      <c r="AE324" s="34">
        <f t="shared" si="42"/>
        <v>9</v>
      </c>
      <c r="AF324" s="49" t="str">
        <f t="shared" si="40"/>
        <v>20</v>
      </c>
      <c r="AG324" s="49" t="str">
        <f t="shared" si="40"/>
        <v>LCL</v>
      </c>
    </row>
    <row r="325" spans="1:33" x14ac:dyDescent="0.45">
      <c r="A325" s="129" t="s">
        <v>456</v>
      </c>
      <c r="B325" s="129" t="s">
        <v>432</v>
      </c>
      <c r="C325" s="129" t="s">
        <v>500</v>
      </c>
      <c r="D325" s="5" t="s">
        <v>500</v>
      </c>
      <c r="E325" s="129">
        <f t="shared" si="43"/>
        <v>2</v>
      </c>
      <c r="F325" s="129">
        <f t="shared" si="44"/>
        <v>10</v>
      </c>
      <c r="G325" s="129" t="s">
        <v>381</v>
      </c>
      <c r="H325" s="129" t="s">
        <v>383</v>
      </c>
      <c r="I325" s="129" t="s">
        <v>380</v>
      </c>
      <c r="J325" s="3">
        <v>1</v>
      </c>
      <c r="K325" s="26" t="s">
        <v>380</v>
      </c>
      <c r="L325" s="26" t="s">
        <v>24</v>
      </c>
      <c r="M325" s="129" t="s">
        <v>390</v>
      </c>
      <c r="N325" s="129" t="s">
        <v>26</v>
      </c>
      <c r="O325" s="129" t="s">
        <v>762</v>
      </c>
      <c r="P325" s="3">
        <v>54</v>
      </c>
      <c r="Q325" s="129" t="s">
        <v>27</v>
      </c>
      <c r="R325" s="129" t="s">
        <v>2151</v>
      </c>
      <c r="S325" s="36" t="s">
        <v>380</v>
      </c>
      <c r="T325" s="129">
        <v>1</v>
      </c>
      <c r="U325" s="129"/>
      <c r="V325" s="3">
        <v>1757</v>
      </c>
      <c r="W325" s="30">
        <v>0</v>
      </c>
      <c r="X325" s="30">
        <v>0</v>
      </c>
      <c r="Y325" s="30">
        <v>0</v>
      </c>
      <c r="Z325" s="138" t="str">
        <f t="shared" si="45"/>
        <v>40 HC</v>
      </c>
      <c r="AA325" s="135">
        <v>37076</v>
      </c>
      <c r="AB325" s="6">
        <v>31.47</v>
      </c>
      <c r="AC325" s="34" t="s">
        <v>64</v>
      </c>
      <c r="AD325" s="34">
        <f t="shared" si="41"/>
        <v>22</v>
      </c>
      <c r="AE325" s="34">
        <f t="shared" si="42"/>
        <v>9</v>
      </c>
      <c r="AF325" s="49" t="str">
        <f t="shared" si="40"/>
        <v>20</v>
      </c>
      <c r="AG325" s="49" t="str">
        <f t="shared" si="40"/>
        <v>LCL</v>
      </c>
    </row>
    <row r="326" spans="1:33" x14ac:dyDescent="0.45">
      <c r="A326" s="129" t="s">
        <v>456</v>
      </c>
      <c r="B326" s="129" t="s">
        <v>432</v>
      </c>
      <c r="C326" s="129" t="s">
        <v>500</v>
      </c>
      <c r="D326" s="5" t="s">
        <v>500</v>
      </c>
      <c r="E326" s="129">
        <f t="shared" si="43"/>
        <v>2</v>
      </c>
      <c r="F326" s="129">
        <f t="shared" si="44"/>
        <v>10</v>
      </c>
      <c r="G326" s="129" t="s">
        <v>381</v>
      </c>
      <c r="H326" s="129" t="s">
        <v>383</v>
      </c>
      <c r="I326" s="129" t="s">
        <v>380</v>
      </c>
      <c r="J326" s="3">
        <v>1</v>
      </c>
      <c r="K326" s="26" t="s">
        <v>380</v>
      </c>
      <c r="L326" s="26" t="s">
        <v>24</v>
      </c>
      <c r="M326" s="129" t="s">
        <v>390</v>
      </c>
      <c r="N326" s="129" t="s">
        <v>26</v>
      </c>
      <c r="O326" s="129" t="s">
        <v>763</v>
      </c>
      <c r="P326" s="3">
        <v>54</v>
      </c>
      <c r="Q326" s="129" t="s">
        <v>27</v>
      </c>
      <c r="R326" s="129" t="s">
        <v>161</v>
      </c>
      <c r="S326" s="36" t="s">
        <v>380</v>
      </c>
      <c r="T326" s="129">
        <v>1</v>
      </c>
      <c r="U326" s="129"/>
      <c r="V326" s="3">
        <v>500</v>
      </c>
      <c r="W326" s="30">
        <v>0</v>
      </c>
      <c r="X326" s="30">
        <v>0</v>
      </c>
      <c r="Y326" s="30">
        <v>0</v>
      </c>
      <c r="Z326" s="138" t="str">
        <f t="shared" si="45"/>
        <v>40 HC</v>
      </c>
      <c r="AA326" s="135">
        <v>8989</v>
      </c>
      <c r="AB326" s="4"/>
      <c r="AC326" s="34" t="s">
        <v>64</v>
      </c>
      <c r="AD326" s="34">
        <f t="shared" si="41"/>
        <v>0</v>
      </c>
      <c r="AE326" s="34">
        <f t="shared" si="42"/>
        <v>0</v>
      </c>
      <c r="AF326" s="49" t="str">
        <f t="shared" si="40"/>
        <v>LCL</v>
      </c>
      <c r="AG326" s="49" t="str">
        <f t="shared" si="40"/>
        <v>LCL</v>
      </c>
    </row>
    <row r="327" spans="1:33" x14ac:dyDescent="0.45">
      <c r="A327" s="129" t="s">
        <v>456</v>
      </c>
      <c r="B327" s="129" t="s">
        <v>698</v>
      </c>
      <c r="C327" s="129" t="s">
        <v>28</v>
      </c>
      <c r="D327" s="5" t="s">
        <v>28</v>
      </c>
      <c r="E327" s="129">
        <f t="shared" si="43"/>
        <v>32</v>
      </c>
      <c r="F327" s="129">
        <f t="shared" si="44"/>
        <v>38</v>
      </c>
      <c r="G327" s="129" t="s">
        <v>39</v>
      </c>
      <c r="H327" s="129" t="s">
        <v>30</v>
      </c>
      <c r="I327" s="129" t="s">
        <v>31</v>
      </c>
      <c r="J327" s="3">
        <v>1</v>
      </c>
      <c r="K327" s="157" t="s">
        <v>2125</v>
      </c>
      <c r="L327" s="129" t="s">
        <v>24</v>
      </c>
      <c r="M327" s="129" t="s">
        <v>87</v>
      </c>
      <c r="N327" s="129" t="s">
        <v>26</v>
      </c>
      <c r="O327" s="129" t="s">
        <v>764</v>
      </c>
      <c r="P327" s="3">
        <v>54</v>
      </c>
      <c r="Q327" s="129" t="s">
        <v>27</v>
      </c>
      <c r="R327" s="129" t="s">
        <v>349</v>
      </c>
      <c r="S327" s="129" t="s">
        <v>2125</v>
      </c>
      <c r="T327" s="129"/>
      <c r="U327" s="129">
        <v>1</v>
      </c>
      <c r="V327" s="3">
        <v>7</v>
      </c>
      <c r="W327" s="30">
        <v>0</v>
      </c>
      <c r="X327" s="30">
        <v>0</v>
      </c>
      <c r="Y327" s="30">
        <v>0</v>
      </c>
      <c r="Z327" s="138" t="str">
        <f t="shared" si="45"/>
        <v>40 HC</v>
      </c>
      <c r="AA327" s="135">
        <v>650</v>
      </c>
      <c r="AB327" s="6">
        <v>0.8</v>
      </c>
      <c r="AC327" s="34" t="s">
        <v>34</v>
      </c>
      <c r="AD327" s="34">
        <f t="shared" si="41"/>
        <v>1</v>
      </c>
      <c r="AE327" s="34">
        <f t="shared" si="42"/>
        <v>0</v>
      </c>
      <c r="AF327" s="49" t="str">
        <f t="shared" si="40"/>
        <v>LCL</v>
      </c>
      <c r="AG327" s="49" t="str">
        <f t="shared" si="40"/>
        <v>LCL</v>
      </c>
    </row>
    <row r="328" spans="1:33" x14ac:dyDescent="0.45">
      <c r="A328" s="129" t="s">
        <v>456</v>
      </c>
      <c r="B328" s="129" t="s">
        <v>698</v>
      </c>
      <c r="C328" s="129" t="s">
        <v>28</v>
      </c>
      <c r="D328" s="5" t="s">
        <v>28</v>
      </c>
      <c r="E328" s="129">
        <f t="shared" si="43"/>
        <v>32</v>
      </c>
      <c r="F328" s="129">
        <f t="shared" si="44"/>
        <v>38</v>
      </c>
      <c r="G328" s="129" t="s">
        <v>39</v>
      </c>
      <c r="H328" s="129" t="s">
        <v>30</v>
      </c>
      <c r="I328" s="129" t="s">
        <v>31</v>
      </c>
      <c r="J328" s="3">
        <v>1</v>
      </c>
      <c r="K328" s="158"/>
      <c r="L328" s="129" t="s">
        <v>24</v>
      </c>
      <c r="M328" s="129" t="s">
        <v>87</v>
      </c>
      <c r="N328" s="129" t="s">
        <v>26</v>
      </c>
      <c r="O328" s="129" t="s">
        <v>765</v>
      </c>
      <c r="P328" s="3">
        <v>54</v>
      </c>
      <c r="Q328" s="129" t="s">
        <v>27</v>
      </c>
      <c r="R328" s="129" t="s">
        <v>44</v>
      </c>
      <c r="S328" s="129" t="s">
        <v>2125</v>
      </c>
      <c r="T328" s="129"/>
      <c r="U328" s="129">
        <v>1</v>
      </c>
      <c r="V328" s="3">
        <v>428</v>
      </c>
      <c r="W328" s="30">
        <v>0</v>
      </c>
      <c r="X328" s="30">
        <v>0</v>
      </c>
      <c r="Y328" s="30">
        <v>0</v>
      </c>
      <c r="Z328" s="138" t="str">
        <f t="shared" si="45"/>
        <v>40 HC</v>
      </c>
      <c r="AA328" s="135">
        <v>6732</v>
      </c>
      <c r="AB328" s="6">
        <v>11.26</v>
      </c>
      <c r="AC328" s="34" t="s">
        <v>34</v>
      </c>
      <c r="AD328" s="34">
        <f t="shared" si="41"/>
        <v>8</v>
      </c>
      <c r="AE328" s="34">
        <f t="shared" si="42"/>
        <v>3</v>
      </c>
      <c r="AF328" s="49" t="str">
        <f t="shared" si="40"/>
        <v>LCL</v>
      </c>
      <c r="AG328" s="49" t="str">
        <f t="shared" si="40"/>
        <v>LCL</v>
      </c>
    </row>
    <row r="329" spans="1:33" x14ac:dyDescent="0.45">
      <c r="A329" s="129" t="s">
        <v>456</v>
      </c>
      <c r="B329" s="129" t="s">
        <v>674</v>
      </c>
      <c r="C329" s="129" t="s">
        <v>28</v>
      </c>
      <c r="D329" s="5" t="s">
        <v>28</v>
      </c>
      <c r="E329" s="129">
        <f t="shared" si="43"/>
        <v>34</v>
      </c>
      <c r="F329" s="129">
        <f t="shared" si="44"/>
        <v>38</v>
      </c>
      <c r="G329" s="129" t="s">
        <v>29</v>
      </c>
      <c r="H329" s="129" t="s">
        <v>30</v>
      </c>
      <c r="I329" s="129" t="s">
        <v>31</v>
      </c>
      <c r="J329" s="3">
        <v>0</v>
      </c>
      <c r="K329" s="129" t="s">
        <v>766</v>
      </c>
      <c r="L329" s="131"/>
      <c r="M329" s="129" t="s">
        <v>87</v>
      </c>
      <c r="N329" s="129" t="s">
        <v>26</v>
      </c>
      <c r="O329" s="129" t="s">
        <v>767</v>
      </c>
      <c r="P329" s="3">
        <v>54</v>
      </c>
      <c r="Q329" s="129" t="s">
        <v>27</v>
      </c>
      <c r="R329" s="129" t="s">
        <v>82</v>
      </c>
      <c r="S329" s="129" t="s">
        <v>2163</v>
      </c>
      <c r="T329" s="129"/>
      <c r="U329" s="129">
        <v>1</v>
      </c>
      <c r="V329" s="3">
        <v>1154</v>
      </c>
      <c r="W329" s="30">
        <v>1</v>
      </c>
      <c r="X329" s="30">
        <v>0</v>
      </c>
      <c r="Y329" s="30">
        <v>0</v>
      </c>
      <c r="Z329" s="138">
        <f t="shared" si="45"/>
        <v>20</v>
      </c>
      <c r="AA329" s="135">
        <v>17117</v>
      </c>
      <c r="AB329" s="6">
        <v>20.82</v>
      </c>
      <c r="AC329" s="34" t="s">
        <v>34</v>
      </c>
      <c r="AD329" s="34">
        <f t="shared" si="41"/>
        <v>15</v>
      </c>
      <c r="AE329" s="34">
        <f t="shared" si="42"/>
        <v>6</v>
      </c>
      <c r="AF329" s="49" t="str">
        <f t="shared" si="40"/>
        <v>20</v>
      </c>
      <c r="AG329" s="49" t="str">
        <f t="shared" si="40"/>
        <v>LCL</v>
      </c>
    </row>
    <row r="330" spans="1:33" x14ac:dyDescent="0.45">
      <c r="A330" s="129" t="s">
        <v>456</v>
      </c>
      <c r="B330" s="129" t="s">
        <v>674</v>
      </c>
      <c r="C330" s="129" t="s">
        <v>28</v>
      </c>
      <c r="D330" s="5" t="s">
        <v>28</v>
      </c>
      <c r="E330" s="129">
        <f t="shared" si="43"/>
        <v>34</v>
      </c>
      <c r="F330" s="129">
        <f t="shared" si="44"/>
        <v>38</v>
      </c>
      <c r="G330" s="129" t="s">
        <v>29</v>
      </c>
      <c r="H330" s="129" t="s">
        <v>30</v>
      </c>
      <c r="I330" s="129" t="s">
        <v>31</v>
      </c>
      <c r="J330" s="3">
        <v>0</v>
      </c>
      <c r="K330" s="129" t="s">
        <v>768</v>
      </c>
      <c r="L330" s="129" t="s">
        <v>24</v>
      </c>
      <c r="M330" s="129" t="s">
        <v>87</v>
      </c>
      <c r="N330" s="129" t="s">
        <v>26</v>
      </c>
      <c r="O330" s="129" t="s">
        <v>769</v>
      </c>
      <c r="P330" s="3">
        <v>54</v>
      </c>
      <c r="Q330" s="129" t="s">
        <v>27</v>
      </c>
      <c r="R330" s="129" t="s">
        <v>770</v>
      </c>
      <c r="S330" s="129" t="s">
        <v>2163</v>
      </c>
      <c r="T330" s="129"/>
      <c r="U330" s="129">
        <v>1</v>
      </c>
      <c r="V330" s="3">
        <v>2283</v>
      </c>
      <c r="W330" s="30">
        <v>0</v>
      </c>
      <c r="X330" s="30">
        <v>1</v>
      </c>
      <c r="Y330" s="30">
        <v>0</v>
      </c>
      <c r="Z330" s="138">
        <f t="shared" si="45"/>
        <v>40</v>
      </c>
      <c r="AA330" s="135">
        <v>35442</v>
      </c>
      <c r="AB330" s="6">
        <v>37.090000000000003</v>
      </c>
      <c r="AC330" s="34" t="s">
        <v>34</v>
      </c>
      <c r="AD330" s="34">
        <f t="shared" si="41"/>
        <v>26</v>
      </c>
      <c r="AE330" s="34">
        <f t="shared" si="42"/>
        <v>11</v>
      </c>
      <c r="AF330" s="49" t="str">
        <f t="shared" si="40"/>
        <v>20</v>
      </c>
      <c r="AG330" s="49" t="str">
        <f t="shared" si="40"/>
        <v>LCL</v>
      </c>
    </row>
    <row r="331" spans="1:33" x14ac:dyDescent="0.45">
      <c r="A331" s="129" t="s">
        <v>456</v>
      </c>
      <c r="B331" s="129" t="s">
        <v>771</v>
      </c>
      <c r="C331" s="129" t="s">
        <v>772</v>
      </c>
      <c r="D331" s="5" t="s">
        <v>772</v>
      </c>
      <c r="E331" s="129">
        <f t="shared" si="43"/>
        <v>55</v>
      </c>
      <c r="F331" s="129">
        <f t="shared" si="44"/>
        <v>59</v>
      </c>
      <c r="G331" s="129" t="s">
        <v>29</v>
      </c>
      <c r="H331" s="129" t="s">
        <v>30</v>
      </c>
      <c r="I331" s="129" t="s">
        <v>31</v>
      </c>
      <c r="J331" s="3">
        <v>0</v>
      </c>
      <c r="K331" s="129" t="s">
        <v>773</v>
      </c>
      <c r="L331" s="129" t="s">
        <v>41</v>
      </c>
      <c r="M331" s="129" t="s">
        <v>42</v>
      </c>
      <c r="N331" s="129" t="s">
        <v>26</v>
      </c>
      <c r="O331" s="129" t="s">
        <v>774</v>
      </c>
      <c r="P331" s="3">
        <v>54</v>
      </c>
      <c r="Q331" s="129" t="s">
        <v>27</v>
      </c>
      <c r="R331" s="129" t="s">
        <v>33</v>
      </c>
      <c r="S331" s="129" t="s">
        <v>2163</v>
      </c>
      <c r="T331" s="129"/>
      <c r="U331" s="129">
        <v>1</v>
      </c>
      <c r="V331" s="3">
        <v>4088</v>
      </c>
      <c r="W331" s="30">
        <v>0</v>
      </c>
      <c r="X331" s="30">
        <v>1</v>
      </c>
      <c r="Y331" s="30">
        <v>0</v>
      </c>
      <c r="Z331" s="138">
        <f t="shared" si="45"/>
        <v>40</v>
      </c>
      <c r="AA331" s="135">
        <v>64948</v>
      </c>
      <c r="AB331" s="6">
        <v>51.12</v>
      </c>
      <c r="AC331" s="34" t="s">
        <v>34</v>
      </c>
      <c r="AD331" s="34">
        <f t="shared" si="41"/>
        <v>36</v>
      </c>
      <c r="AE331" s="34">
        <f t="shared" si="42"/>
        <v>15</v>
      </c>
      <c r="AF331" s="49" t="str">
        <f t="shared" ref="AF331:AG362" si="46">IF(AD331&lt;=14,"LCL",IF(AD331&lt;=28,"20",IF(AD331&lt;=55,"40",IF(AD331&lt;=65,"40HC",IF(AD331&lt;=83,"45",IF(AD331&gt;83,"???ilość kont"))))))</f>
        <v>40</v>
      </c>
      <c r="AG331" s="49" t="str">
        <f t="shared" si="46"/>
        <v>20</v>
      </c>
    </row>
    <row r="332" spans="1:33" x14ac:dyDescent="0.45">
      <c r="A332" s="129" t="s">
        <v>464</v>
      </c>
      <c r="B332" s="129" t="s">
        <v>599</v>
      </c>
      <c r="C332" s="129" t="s">
        <v>659</v>
      </c>
      <c r="D332" s="5" t="s">
        <v>659</v>
      </c>
      <c r="E332" s="129">
        <f t="shared" si="43"/>
        <v>3</v>
      </c>
      <c r="F332" s="129">
        <f t="shared" si="44"/>
        <v>14</v>
      </c>
      <c r="G332" s="129" t="s">
        <v>381</v>
      </c>
      <c r="H332" s="129" t="s">
        <v>383</v>
      </c>
      <c r="I332" s="129" t="s">
        <v>380</v>
      </c>
      <c r="J332" s="3">
        <v>1</v>
      </c>
      <c r="K332" s="26" t="s">
        <v>380</v>
      </c>
      <c r="L332" s="26" t="s">
        <v>24</v>
      </c>
      <c r="M332" s="129" t="s">
        <v>384</v>
      </c>
      <c r="N332" s="129" t="s">
        <v>26</v>
      </c>
      <c r="O332" s="129" t="s">
        <v>775</v>
      </c>
      <c r="P332" s="3">
        <v>54</v>
      </c>
      <c r="Q332" s="129" t="s">
        <v>27</v>
      </c>
      <c r="R332" s="129" t="s">
        <v>201</v>
      </c>
      <c r="S332" s="36" t="s">
        <v>380</v>
      </c>
      <c r="T332" s="129">
        <v>1</v>
      </c>
      <c r="U332" s="129"/>
      <c r="V332" s="3">
        <v>461</v>
      </c>
      <c r="W332" s="30">
        <v>0</v>
      </c>
      <c r="X332" s="30">
        <v>0</v>
      </c>
      <c r="Y332" s="30">
        <v>0</v>
      </c>
      <c r="Z332" s="138" t="str">
        <f t="shared" si="45"/>
        <v>40 HC</v>
      </c>
      <c r="AA332" s="135">
        <v>8699</v>
      </c>
      <c r="AB332" s="6">
        <v>16.920000000000002</v>
      </c>
      <c r="AC332" s="34" t="s">
        <v>64</v>
      </c>
      <c r="AD332" s="34">
        <f t="shared" si="41"/>
        <v>12</v>
      </c>
      <c r="AE332" s="34">
        <f t="shared" si="42"/>
        <v>5</v>
      </c>
      <c r="AF332" s="49" t="str">
        <f t="shared" si="46"/>
        <v>LCL</v>
      </c>
      <c r="AG332" s="49" t="str">
        <f t="shared" si="46"/>
        <v>LCL</v>
      </c>
    </row>
    <row r="333" spans="1:33" x14ac:dyDescent="0.45">
      <c r="A333" s="129" t="s">
        <v>432</v>
      </c>
      <c r="B333" s="129" t="s">
        <v>474</v>
      </c>
      <c r="C333" s="129" t="s">
        <v>746</v>
      </c>
      <c r="D333" s="5" t="s">
        <v>746</v>
      </c>
      <c r="E333" s="129">
        <f t="shared" si="43"/>
        <v>6</v>
      </c>
      <c r="F333" s="129">
        <f t="shared" si="44"/>
        <v>11</v>
      </c>
      <c r="G333" s="129" t="s">
        <v>381</v>
      </c>
      <c r="H333" s="129" t="s">
        <v>383</v>
      </c>
      <c r="I333" s="129" t="s">
        <v>380</v>
      </c>
      <c r="J333" s="3">
        <v>1</v>
      </c>
      <c r="K333" s="26" t="s">
        <v>380</v>
      </c>
      <c r="L333" s="26" t="s">
        <v>24</v>
      </c>
      <c r="M333" s="129" t="s">
        <v>390</v>
      </c>
      <c r="N333" s="129" t="s">
        <v>26</v>
      </c>
      <c r="O333" s="129" t="s">
        <v>776</v>
      </c>
      <c r="P333" s="3">
        <v>54</v>
      </c>
      <c r="Q333" s="129" t="s">
        <v>27</v>
      </c>
      <c r="R333" s="129" t="s">
        <v>2153</v>
      </c>
      <c r="S333" s="36" t="s">
        <v>380</v>
      </c>
      <c r="T333" s="129">
        <v>1</v>
      </c>
      <c r="U333" s="129"/>
      <c r="V333" s="3">
        <v>504</v>
      </c>
      <c r="W333" s="30">
        <v>0</v>
      </c>
      <c r="X333" s="30">
        <v>0</v>
      </c>
      <c r="Y333" s="30">
        <v>0</v>
      </c>
      <c r="Z333" s="138" t="str">
        <f t="shared" si="45"/>
        <v>40 HC</v>
      </c>
      <c r="AA333" s="135">
        <v>10497</v>
      </c>
      <c r="AB333" s="6">
        <v>13.83</v>
      </c>
      <c r="AC333" s="34" t="s">
        <v>64</v>
      </c>
      <c r="AD333" s="34">
        <f t="shared" si="41"/>
        <v>10</v>
      </c>
      <c r="AE333" s="34">
        <f t="shared" si="42"/>
        <v>4</v>
      </c>
      <c r="AF333" s="49" t="str">
        <f t="shared" si="46"/>
        <v>LCL</v>
      </c>
      <c r="AG333" s="49" t="str">
        <f t="shared" si="46"/>
        <v>LCL</v>
      </c>
    </row>
    <row r="334" spans="1:33" x14ac:dyDescent="0.45">
      <c r="A334" s="129" t="s">
        <v>473</v>
      </c>
      <c r="B334" s="129" t="s">
        <v>489</v>
      </c>
      <c r="C334" s="129" t="s">
        <v>490</v>
      </c>
      <c r="D334" s="5" t="s">
        <v>490</v>
      </c>
      <c r="E334" s="129">
        <f t="shared" si="43"/>
        <v>3</v>
      </c>
      <c r="F334" s="129">
        <f t="shared" si="44"/>
        <v>6</v>
      </c>
      <c r="G334" s="129" t="s">
        <v>381</v>
      </c>
      <c r="H334" s="129" t="s">
        <v>383</v>
      </c>
      <c r="I334" s="129" t="s">
        <v>380</v>
      </c>
      <c r="J334" s="3">
        <v>1</v>
      </c>
      <c r="K334" s="26" t="s">
        <v>380</v>
      </c>
      <c r="L334" s="26" t="s">
        <v>24</v>
      </c>
      <c r="M334" s="129" t="s">
        <v>384</v>
      </c>
      <c r="N334" s="129" t="s">
        <v>26</v>
      </c>
      <c r="O334" s="129" t="s">
        <v>777</v>
      </c>
      <c r="P334" s="3">
        <v>54</v>
      </c>
      <c r="Q334" s="129" t="s">
        <v>27</v>
      </c>
      <c r="R334" s="129" t="s">
        <v>214</v>
      </c>
      <c r="S334" s="36" t="s">
        <v>380</v>
      </c>
      <c r="T334" s="129">
        <v>1</v>
      </c>
      <c r="U334" s="129"/>
      <c r="V334" s="3">
        <v>280</v>
      </c>
      <c r="W334" s="30">
        <v>0</v>
      </c>
      <c r="X334" s="30">
        <v>0</v>
      </c>
      <c r="Y334" s="30">
        <v>0</v>
      </c>
      <c r="Z334" s="138" t="str">
        <f t="shared" si="45"/>
        <v>40 HC</v>
      </c>
      <c r="AA334" s="135">
        <v>3644</v>
      </c>
      <c r="AB334" s="6">
        <v>2.93</v>
      </c>
      <c r="AC334" s="34" t="s">
        <v>34</v>
      </c>
      <c r="AD334" s="34">
        <f t="shared" si="41"/>
        <v>2</v>
      </c>
      <c r="AE334" s="34">
        <f t="shared" si="42"/>
        <v>1</v>
      </c>
      <c r="AF334" s="49" t="str">
        <f t="shared" si="46"/>
        <v>LCL</v>
      </c>
      <c r="AG334" s="49" t="str">
        <f t="shared" si="46"/>
        <v>LCL</v>
      </c>
    </row>
    <row r="335" spans="1:33" x14ac:dyDescent="0.45">
      <c r="A335" s="129" t="s">
        <v>599</v>
      </c>
      <c r="B335" s="129" t="s">
        <v>602</v>
      </c>
      <c r="C335" s="129" t="s">
        <v>28</v>
      </c>
      <c r="D335" s="5" t="s">
        <v>28</v>
      </c>
      <c r="E335" s="129">
        <f t="shared" si="43"/>
        <v>25</v>
      </c>
      <c r="F335" s="129">
        <f t="shared" si="44"/>
        <v>34</v>
      </c>
      <c r="G335" s="129" t="s">
        <v>85</v>
      </c>
      <c r="H335" s="129" t="s">
        <v>30</v>
      </c>
      <c r="I335" s="129" t="s">
        <v>31</v>
      </c>
      <c r="J335" s="3">
        <v>1</v>
      </c>
      <c r="K335" s="26" t="s">
        <v>2125</v>
      </c>
      <c r="L335" s="129" t="s">
        <v>24</v>
      </c>
      <c r="M335" s="129" t="s">
        <v>87</v>
      </c>
      <c r="N335" s="129" t="s">
        <v>26</v>
      </c>
      <c r="O335" s="129" t="s">
        <v>778</v>
      </c>
      <c r="P335" s="3">
        <v>54</v>
      </c>
      <c r="Q335" s="129" t="s">
        <v>27</v>
      </c>
      <c r="R335" s="129" t="s">
        <v>94</v>
      </c>
      <c r="S335" s="129" t="s">
        <v>2125</v>
      </c>
      <c r="T335" s="129"/>
      <c r="U335" s="129">
        <v>1</v>
      </c>
      <c r="V335" s="3">
        <v>440</v>
      </c>
      <c r="W335" s="30">
        <v>0</v>
      </c>
      <c r="X335" s="30">
        <v>0</v>
      </c>
      <c r="Y335" s="30">
        <v>0</v>
      </c>
      <c r="Z335" s="138" t="str">
        <f t="shared" si="45"/>
        <v>40 HC</v>
      </c>
      <c r="AA335" s="135">
        <v>9870</v>
      </c>
      <c r="AB335" s="6">
        <v>14.76</v>
      </c>
      <c r="AC335" s="34" t="s">
        <v>90</v>
      </c>
      <c r="AD335" s="34">
        <f t="shared" si="41"/>
        <v>10</v>
      </c>
      <c r="AE335" s="34">
        <f t="shared" si="42"/>
        <v>4</v>
      </c>
      <c r="AF335" s="49" t="str">
        <f t="shared" si="46"/>
        <v>LCL</v>
      </c>
      <c r="AG335" s="49" t="str">
        <f t="shared" si="46"/>
        <v>LCL</v>
      </c>
    </row>
    <row r="336" spans="1:33" x14ac:dyDescent="0.45">
      <c r="A336" s="129" t="s">
        <v>599</v>
      </c>
      <c r="B336" s="129" t="s">
        <v>779</v>
      </c>
      <c r="C336" s="129" t="s">
        <v>780</v>
      </c>
      <c r="D336" s="5" t="s">
        <v>780</v>
      </c>
      <c r="E336" s="129">
        <f t="shared" si="43"/>
        <v>41</v>
      </c>
      <c r="F336" s="129">
        <f t="shared" si="44"/>
        <v>46</v>
      </c>
      <c r="G336" s="129" t="s">
        <v>61</v>
      </c>
      <c r="H336" s="129" t="s">
        <v>30</v>
      </c>
      <c r="I336" s="129" t="s">
        <v>31</v>
      </c>
      <c r="J336" s="3">
        <v>1</v>
      </c>
      <c r="K336" s="152" t="s">
        <v>781</v>
      </c>
      <c r="L336" s="129" t="s">
        <v>41</v>
      </c>
      <c r="M336" s="129" t="s">
        <v>42</v>
      </c>
      <c r="N336" s="129" t="s">
        <v>26</v>
      </c>
      <c r="O336" s="129" t="s">
        <v>782</v>
      </c>
      <c r="P336" s="3">
        <v>54</v>
      </c>
      <c r="Q336" s="129" t="s">
        <v>27</v>
      </c>
      <c r="R336" s="129" t="s">
        <v>2158</v>
      </c>
      <c r="S336" s="129" t="s">
        <v>2164</v>
      </c>
      <c r="T336" s="129"/>
      <c r="U336" s="129">
        <v>1</v>
      </c>
      <c r="V336" s="3">
        <v>282</v>
      </c>
      <c r="W336" s="154">
        <v>0</v>
      </c>
      <c r="X336" s="154">
        <v>0</v>
      </c>
      <c r="Y336" s="154">
        <v>1</v>
      </c>
      <c r="Z336" s="138" t="str">
        <f t="shared" si="45"/>
        <v>40 HC</v>
      </c>
      <c r="AA336" s="135">
        <v>4414</v>
      </c>
      <c r="AB336" s="6">
        <v>4.4800000000000004</v>
      </c>
      <c r="AC336" s="34" t="s">
        <v>64</v>
      </c>
      <c r="AD336" s="34">
        <f t="shared" si="41"/>
        <v>3</v>
      </c>
      <c r="AE336" s="34">
        <f t="shared" si="42"/>
        <v>1</v>
      </c>
      <c r="AF336" s="49" t="str">
        <f t="shared" si="46"/>
        <v>LCL</v>
      </c>
      <c r="AG336" s="49" t="str">
        <f t="shared" si="46"/>
        <v>LCL</v>
      </c>
    </row>
    <row r="337" spans="1:33" x14ac:dyDescent="0.45">
      <c r="A337" s="129" t="s">
        <v>599</v>
      </c>
      <c r="B337" s="129" t="s">
        <v>779</v>
      </c>
      <c r="C337" s="129" t="s">
        <v>780</v>
      </c>
      <c r="D337" s="5" t="s">
        <v>780</v>
      </c>
      <c r="E337" s="129">
        <f t="shared" si="43"/>
        <v>41</v>
      </c>
      <c r="F337" s="129">
        <f t="shared" si="44"/>
        <v>46</v>
      </c>
      <c r="G337" s="129" t="s">
        <v>61</v>
      </c>
      <c r="H337" s="129" t="s">
        <v>30</v>
      </c>
      <c r="I337" s="129" t="s">
        <v>31</v>
      </c>
      <c r="J337" s="3">
        <v>1</v>
      </c>
      <c r="K337" s="153"/>
      <c r="L337" s="129" t="s">
        <v>41</v>
      </c>
      <c r="M337" s="129" t="s">
        <v>42</v>
      </c>
      <c r="N337" s="129" t="s">
        <v>26</v>
      </c>
      <c r="O337" s="129" t="s">
        <v>783</v>
      </c>
      <c r="P337" s="3">
        <v>54</v>
      </c>
      <c r="Q337" s="129" t="s">
        <v>27</v>
      </c>
      <c r="R337" s="129" t="s">
        <v>2158</v>
      </c>
      <c r="S337" s="129" t="s">
        <v>2164</v>
      </c>
      <c r="T337" s="129"/>
      <c r="U337" s="129">
        <v>1</v>
      </c>
      <c r="V337" s="3">
        <v>1160</v>
      </c>
      <c r="W337" s="156"/>
      <c r="X337" s="156"/>
      <c r="Y337" s="156"/>
      <c r="Z337" s="138" t="str">
        <f t="shared" si="45"/>
        <v>40 HC</v>
      </c>
      <c r="AA337" s="135">
        <v>18618</v>
      </c>
      <c r="AB337" s="6">
        <v>16.91</v>
      </c>
      <c r="AC337" s="34" t="s">
        <v>64</v>
      </c>
      <c r="AD337" s="34">
        <f t="shared" si="41"/>
        <v>12</v>
      </c>
      <c r="AE337" s="34">
        <f t="shared" si="42"/>
        <v>5</v>
      </c>
      <c r="AF337" s="49" t="str">
        <f t="shared" si="46"/>
        <v>LCL</v>
      </c>
      <c r="AG337" s="49" t="str">
        <f t="shared" si="46"/>
        <v>LCL</v>
      </c>
    </row>
    <row r="338" spans="1:33" x14ac:dyDescent="0.45">
      <c r="A338" s="129" t="s">
        <v>599</v>
      </c>
      <c r="B338" s="129" t="s">
        <v>779</v>
      </c>
      <c r="C338" s="129" t="s">
        <v>780</v>
      </c>
      <c r="D338" s="5" t="s">
        <v>780</v>
      </c>
      <c r="E338" s="129">
        <f t="shared" si="43"/>
        <v>41</v>
      </c>
      <c r="F338" s="129">
        <f t="shared" si="44"/>
        <v>46</v>
      </c>
      <c r="G338" s="129" t="s">
        <v>61</v>
      </c>
      <c r="H338" s="129" t="s">
        <v>30</v>
      </c>
      <c r="I338" s="129" t="s">
        <v>31</v>
      </c>
      <c r="J338" s="3">
        <v>1</v>
      </c>
      <c r="K338" s="153"/>
      <c r="L338" s="129" t="s">
        <v>41</v>
      </c>
      <c r="M338" s="129" t="s">
        <v>42</v>
      </c>
      <c r="N338" s="129" t="s">
        <v>26</v>
      </c>
      <c r="O338" s="129" t="s">
        <v>784</v>
      </c>
      <c r="P338" s="3">
        <v>54</v>
      </c>
      <c r="Q338" s="129" t="s">
        <v>27</v>
      </c>
      <c r="R338" s="129" t="s">
        <v>2151</v>
      </c>
      <c r="S338" s="129" t="s">
        <v>2164</v>
      </c>
      <c r="T338" s="129"/>
      <c r="U338" s="129">
        <v>1</v>
      </c>
      <c r="V338" s="3">
        <v>3145</v>
      </c>
      <c r="W338" s="155"/>
      <c r="X338" s="155"/>
      <c r="Y338" s="155"/>
      <c r="Z338" s="138" t="str">
        <f t="shared" si="45"/>
        <v>40 HC</v>
      </c>
      <c r="AA338" s="135">
        <v>77138</v>
      </c>
      <c r="AB338" s="6">
        <v>47.84</v>
      </c>
      <c r="AC338" s="34" t="s">
        <v>64</v>
      </c>
      <c r="AD338" s="34">
        <f t="shared" si="41"/>
        <v>33</v>
      </c>
      <c r="AE338" s="34">
        <f t="shared" si="42"/>
        <v>14</v>
      </c>
      <c r="AF338" s="49" t="str">
        <f t="shared" si="46"/>
        <v>40</v>
      </c>
      <c r="AG338" s="49" t="str">
        <f t="shared" si="46"/>
        <v>LCL</v>
      </c>
    </row>
    <row r="339" spans="1:33" x14ac:dyDescent="0.45">
      <c r="A339" s="129" t="s">
        <v>599</v>
      </c>
      <c r="B339" s="129" t="s">
        <v>779</v>
      </c>
      <c r="C339" s="129" t="s">
        <v>780</v>
      </c>
      <c r="D339" s="5" t="s">
        <v>780</v>
      </c>
      <c r="E339" s="129">
        <f t="shared" si="43"/>
        <v>41</v>
      </c>
      <c r="F339" s="129">
        <f t="shared" si="44"/>
        <v>46</v>
      </c>
      <c r="G339" s="129" t="s">
        <v>29</v>
      </c>
      <c r="H339" s="129" t="s">
        <v>30</v>
      </c>
      <c r="I339" s="129" t="s">
        <v>31</v>
      </c>
      <c r="J339" s="3">
        <v>0</v>
      </c>
      <c r="K339" s="129" t="s">
        <v>785</v>
      </c>
      <c r="L339" s="129" t="s">
        <v>41</v>
      </c>
      <c r="M339" s="129" t="s">
        <v>42</v>
      </c>
      <c r="N339" s="129" t="s">
        <v>26</v>
      </c>
      <c r="O339" s="129" t="s">
        <v>786</v>
      </c>
      <c r="P339" s="3">
        <v>51</v>
      </c>
      <c r="Q339" s="129" t="s">
        <v>27</v>
      </c>
      <c r="R339" s="129" t="s">
        <v>571</v>
      </c>
      <c r="S339" s="129" t="s">
        <v>2163</v>
      </c>
      <c r="T339" s="129"/>
      <c r="U339" s="129">
        <v>1</v>
      </c>
      <c r="V339" s="3">
        <v>1201</v>
      </c>
      <c r="W339" s="30">
        <v>0</v>
      </c>
      <c r="X339" s="30">
        <v>0</v>
      </c>
      <c r="Y339" s="30">
        <v>1</v>
      </c>
      <c r="Z339" s="138" t="str">
        <f t="shared" si="45"/>
        <v>40 HC</v>
      </c>
      <c r="AA339" s="135">
        <v>13883</v>
      </c>
      <c r="AB339" s="6">
        <v>66.430000000000007</v>
      </c>
      <c r="AC339" s="34" t="s">
        <v>34</v>
      </c>
      <c r="AD339" s="34">
        <f t="shared" si="41"/>
        <v>47</v>
      </c>
      <c r="AE339" s="34">
        <f t="shared" si="42"/>
        <v>20</v>
      </c>
      <c r="AF339" s="49" t="str">
        <f t="shared" si="46"/>
        <v>40</v>
      </c>
      <c r="AG339" s="49" t="str">
        <f t="shared" si="46"/>
        <v>20</v>
      </c>
    </row>
    <row r="340" spans="1:33" x14ac:dyDescent="0.45">
      <c r="A340" s="129" t="s">
        <v>599</v>
      </c>
      <c r="B340" s="129" t="s">
        <v>779</v>
      </c>
      <c r="C340" s="129" t="s">
        <v>787</v>
      </c>
      <c r="D340" s="5" t="s">
        <v>787</v>
      </c>
      <c r="E340" s="129">
        <f t="shared" si="43"/>
        <v>41</v>
      </c>
      <c r="F340" s="129">
        <f t="shared" si="44"/>
        <v>47</v>
      </c>
      <c r="G340" s="129" t="s">
        <v>61</v>
      </c>
      <c r="H340" s="129" t="s">
        <v>30</v>
      </c>
      <c r="I340" s="129" t="s">
        <v>31</v>
      </c>
      <c r="J340" s="3">
        <v>1</v>
      </c>
      <c r="K340" s="152" t="s">
        <v>788</v>
      </c>
      <c r="L340" s="129" t="s">
        <v>41</v>
      </c>
      <c r="M340" s="129" t="s">
        <v>42</v>
      </c>
      <c r="N340" s="129" t="s">
        <v>26</v>
      </c>
      <c r="O340" s="129" t="s">
        <v>789</v>
      </c>
      <c r="P340" s="3">
        <v>54</v>
      </c>
      <c r="Q340" s="129" t="s">
        <v>27</v>
      </c>
      <c r="R340" s="129" t="s">
        <v>2154</v>
      </c>
      <c r="S340" s="129" t="s">
        <v>2164</v>
      </c>
      <c r="T340" s="129"/>
      <c r="U340" s="129">
        <v>1</v>
      </c>
      <c r="V340" s="3">
        <v>385</v>
      </c>
      <c r="W340" s="154">
        <v>0</v>
      </c>
      <c r="X340" s="154">
        <v>1</v>
      </c>
      <c r="Y340" s="154">
        <v>0</v>
      </c>
      <c r="Z340" s="138">
        <f t="shared" si="45"/>
        <v>40</v>
      </c>
      <c r="AA340" s="135">
        <v>7782</v>
      </c>
      <c r="AB340" s="6">
        <v>9.82</v>
      </c>
      <c r="AC340" s="34" t="s">
        <v>64</v>
      </c>
      <c r="AD340" s="34">
        <f t="shared" si="41"/>
        <v>7</v>
      </c>
      <c r="AE340" s="34">
        <f t="shared" si="42"/>
        <v>3</v>
      </c>
      <c r="AF340" s="49" t="str">
        <f t="shared" si="46"/>
        <v>LCL</v>
      </c>
      <c r="AG340" s="49" t="str">
        <f t="shared" si="46"/>
        <v>LCL</v>
      </c>
    </row>
    <row r="341" spans="1:33" x14ac:dyDescent="0.45">
      <c r="A341" s="129" t="s">
        <v>599</v>
      </c>
      <c r="B341" s="129" t="s">
        <v>779</v>
      </c>
      <c r="C341" s="129" t="s">
        <v>787</v>
      </c>
      <c r="D341" s="5" t="s">
        <v>787</v>
      </c>
      <c r="E341" s="129">
        <f t="shared" si="43"/>
        <v>41</v>
      </c>
      <c r="F341" s="129">
        <f t="shared" si="44"/>
        <v>47</v>
      </c>
      <c r="G341" s="129" t="s">
        <v>61</v>
      </c>
      <c r="H341" s="129" t="s">
        <v>30</v>
      </c>
      <c r="I341" s="129" t="s">
        <v>31</v>
      </c>
      <c r="J341" s="3">
        <v>1</v>
      </c>
      <c r="K341" s="153"/>
      <c r="L341" s="129" t="s">
        <v>41</v>
      </c>
      <c r="M341" s="129" t="s">
        <v>42</v>
      </c>
      <c r="N341" s="129" t="s">
        <v>26</v>
      </c>
      <c r="O341" s="129" t="s">
        <v>790</v>
      </c>
      <c r="P341" s="3">
        <v>54</v>
      </c>
      <c r="Q341" s="129" t="s">
        <v>27</v>
      </c>
      <c r="R341" s="129" t="s">
        <v>2151</v>
      </c>
      <c r="S341" s="129" t="s">
        <v>2164</v>
      </c>
      <c r="T341" s="129"/>
      <c r="U341" s="129">
        <v>1</v>
      </c>
      <c r="V341" s="3">
        <v>1981</v>
      </c>
      <c r="W341" s="156"/>
      <c r="X341" s="156"/>
      <c r="Y341" s="156"/>
      <c r="Z341" s="138" t="str">
        <f t="shared" si="45"/>
        <v>40 HC</v>
      </c>
      <c r="AA341" s="135">
        <v>47682</v>
      </c>
      <c r="AB341" s="6">
        <v>35.380000000000003</v>
      </c>
      <c r="AC341" s="34" t="s">
        <v>64</v>
      </c>
      <c r="AD341" s="34">
        <f t="shared" si="41"/>
        <v>25</v>
      </c>
      <c r="AE341" s="34">
        <f t="shared" si="42"/>
        <v>11</v>
      </c>
      <c r="AF341" s="49" t="str">
        <f t="shared" si="46"/>
        <v>20</v>
      </c>
      <c r="AG341" s="49" t="str">
        <f t="shared" si="46"/>
        <v>LCL</v>
      </c>
    </row>
    <row r="342" spans="1:33" x14ac:dyDescent="0.45">
      <c r="A342" s="129" t="s">
        <v>599</v>
      </c>
      <c r="B342" s="129" t="s">
        <v>779</v>
      </c>
      <c r="C342" s="129" t="s">
        <v>787</v>
      </c>
      <c r="D342" s="5" t="s">
        <v>787</v>
      </c>
      <c r="E342" s="129">
        <f t="shared" si="43"/>
        <v>41</v>
      </c>
      <c r="F342" s="129">
        <f t="shared" si="44"/>
        <v>47</v>
      </c>
      <c r="G342" s="129" t="s">
        <v>61</v>
      </c>
      <c r="H342" s="129" t="s">
        <v>30</v>
      </c>
      <c r="I342" s="129" t="s">
        <v>31</v>
      </c>
      <c r="J342" s="3">
        <v>1</v>
      </c>
      <c r="K342" s="153"/>
      <c r="L342" s="129" t="s">
        <v>41</v>
      </c>
      <c r="M342" s="129" t="s">
        <v>42</v>
      </c>
      <c r="N342" s="129" t="s">
        <v>26</v>
      </c>
      <c r="O342" s="129" t="s">
        <v>791</v>
      </c>
      <c r="P342" s="3">
        <v>54</v>
      </c>
      <c r="Q342" s="129" t="s">
        <v>27</v>
      </c>
      <c r="R342" s="129" t="s">
        <v>722</v>
      </c>
      <c r="S342" s="129" t="s">
        <v>2164</v>
      </c>
      <c r="T342" s="129"/>
      <c r="U342" s="129">
        <v>1</v>
      </c>
      <c r="V342" s="3">
        <v>429</v>
      </c>
      <c r="W342" s="155"/>
      <c r="X342" s="155"/>
      <c r="Y342" s="155"/>
      <c r="Z342" s="138" t="str">
        <f t="shared" si="45"/>
        <v>40 HC</v>
      </c>
      <c r="AA342" s="135">
        <v>9200</v>
      </c>
      <c r="AB342" s="6">
        <v>6.52</v>
      </c>
      <c r="AC342" s="34" t="s">
        <v>64</v>
      </c>
      <c r="AD342" s="34">
        <f t="shared" si="41"/>
        <v>5</v>
      </c>
      <c r="AE342" s="34">
        <f t="shared" si="42"/>
        <v>2</v>
      </c>
      <c r="AF342" s="49" t="str">
        <f t="shared" si="46"/>
        <v>LCL</v>
      </c>
      <c r="AG342" s="49" t="str">
        <f t="shared" si="46"/>
        <v>LCL</v>
      </c>
    </row>
    <row r="343" spans="1:33" x14ac:dyDescent="0.45">
      <c r="A343" s="129" t="s">
        <v>792</v>
      </c>
      <c r="B343" s="129" t="s">
        <v>562</v>
      </c>
      <c r="C343" s="129" t="s">
        <v>500</v>
      </c>
      <c r="D343" s="5" t="s">
        <v>500</v>
      </c>
      <c r="E343" s="129">
        <f t="shared" si="43"/>
        <v>2</v>
      </c>
      <c r="F343" s="129">
        <f t="shared" si="44"/>
        <v>5</v>
      </c>
      <c r="G343" s="129" t="s">
        <v>381</v>
      </c>
      <c r="H343" s="129" t="s">
        <v>383</v>
      </c>
      <c r="I343" s="129" t="s">
        <v>380</v>
      </c>
      <c r="J343" s="3">
        <v>1</v>
      </c>
      <c r="K343" s="26" t="s">
        <v>380</v>
      </c>
      <c r="L343" s="26" t="s">
        <v>24</v>
      </c>
      <c r="M343" s="129" t="s">
        <v>384</v>
      </c>
      <c r="N343" s="129" t="s">
        <v>26</v>
      </c>
      <c r="O343" s="129" t="s">
        <v>793</v>
      </c>
      <c r="P343" s="3">
        <v>54</v>
      </c>
      <c r="Q343" s="129" t="s">
        <v>27</v>
      </c>
      <c r="R343" s="129" t="s">
        <v>2160</v>
      </c>
      <c r="S343" s="36" t="s">
        <v>380</v>
      </c>
      <c r="T343" s="129">
        <v>1</v>
      </c>
      <c r="U343" s="129"/>
      <c r="V343" s="3">
        <v>583</v>
      </c>
      <c r="W343" s="30">
        <v>0</v>
      </c>
      <c r="X343" s="30">
        <v>0</v>
      </c>
      <c r="Y343" s="30">
        <v>0</v>
      </c>
      <c r="Z343" s="138" t="str">
        <f t="shared" si="45"/>
        <v>40 HC</v>
      </c>
      <c r="AA343" s="135">
        <v>8830</v>
      </c>
      <c r="AB343" s="6">
        <v>5.61</v>
      </c>
      <c r="AC343" s="34" t="s">
        <v>90</v>
      </c>
      <c r="AD343" s="34">
        <f t="shared" si="41"/>
        <v>4</v>
      </c>
      <c r="AE343" s="34">
        <f t="shared" si="42"/>
        <v>2</v>
      </c>
      <c r="AF343" s="49" t="str">
        <f t="shared" si="46"/>
        <v>LCL</v>
      </c>
      <c r="AG343" s="49" t="str">
        <f t="shared" si="46"/>
        <v>LCL</v>
      </c>
    </row>
    <row r="344" spans="1:33" x14ac:dyDescent="0.45">
      <c r="A344" s="129" t="s">
        <v>489</v>
      </c>
      <c r="B344" s="129" t="s">
        <v>794</v>
      </c>
      <c r="C344" s="129" t="s">
        <v>795</v>
      </c>
      <c r="D344" s="5" t="s">
        <v>795</v>
      </c>
      <c r="E344" s="129">
        <f t="shared" si="43"/>
        <v>33</v>
      </c>
      <c r="F344" s="129">
        <f t="shared" si="44"/>
        <v>38</v>
      </c>
      <c r="G344" s="129" t="s">
        <v>39</v>
      </c>
      <c r="H344" s="129" t="s">
        <v>30</v>
      </c>
      <c r="I344" s="129" t="s">
        <v>31</v>
      </c>
      <c r="J344" s="3">
        <v>0</v>
      </c>
      <c r="K344" s="129" t="s">
        <v>796</v>
      </c>
      <c r="L344" s="129" t="s">
        <v>41</v>
      </c>
      <c r="M344" s="129" t="s">
        <v>42</v>
      </c>
      <c r="N344" s="129" t="s">
        <v>26</v>
      </c>
      <c r="O344" s="129" t="s">
        <v>797</v>
      </c>
      <c r="P344" s="3">
        <v>54</v>
      </c>
      <c r="Q344" s="129" t="s">
        <v>27</v>
      </c>
      <c r="R344" s="129" t="s">
        <v>254</v>
      </c>
      <c r="S344" s="129" t="s">
        <v>2163</v>
      </c>
      <c r="T344" s="129"/>
      <c r="U344" s="129">
        <v>1</v>
      </c>
      <c r="V344" s="3">
        <v>1001</v>
      </c>
      <c r="W344" s="30">
        <v>0</v>
      </c>
      <c r="X344" s="30">
        <v>1</v>
      </c>
      <c r="Y344" s="30">
        <v>0</v>
      </c>
      <c r="Z344" s="138">
        <f t="shared" si="45"/>
        <v>40</v>
      </c>
      <c r="AA344" s="135">
        <v>18572</v>
      </c>
      <c r="AB344" s="6">
        <v>41.62</v>
      </c>
      <c r="AC344" s="34" t="s">
        <v>34</v>
      </c>
      <c r="AD344" s="34">
        <f t="shared" si="41"/>
        <v>29</v>
      </c>
      <c r="AE344" s="34">
        <f t="shared" si="42"/>
        <v>12</v>
      </c>
      <c r="AF344" s="49" t="str">
        <f t="shared" si="46"/>
        <v>40</v>
      </c>
      <c r="AG344" s="49" t="str">
        <f t="shared" si="46"/>
        <v>LCL</v>
      </c>
    </row>
    <row r="345" spans="1:33" x14ac:dyDescent="0.45">
      <c r="A345" s="129" t="s">
        <v>489</v>
      </c>
      <c r="B345" s="129" t="s">
        <v>794</v>
      </c>
      <c r="C345" s="129" t="s">
        <v>795</v>
      </c>
      <c r="D345" s="5" t="s">
        <v>795</v>
      </c>
      <c r="E345" s="129">
        <f t="shared" si="43"/>
        <v>33</v>
      </c>
      <c r="F345" s="129">
        <f t="shared" si="44"/>
        <v>38</v>
      </c>
      <c r="G345" s="129" t="s">
        <v>39</v>
      </c>
      <c r="H345" s="129" t="s">
        <v>30</v>
      </c>
      <c r="I345" s="129" t="s">
        <v>31</v>
      </c>
      <c r="J345" s="3">
        <v>0</v>
      </c>
      <c r="K345" s="129" t="s">
        <v>798</v>
      </c>
      <c r="L345" s="129" t="s">
        <v>41</v>
      </c>
      <c r="M345" s="129" t="s">
        <v>42</v>
      </c>
      <c r="N345" s="129" t="s">
        <v>26</v>
      </c>
      <c r="O345" s="129" t="s">
        <v>799</v>
      </c>
      <c r="P345" s="3">
        <v>54</v>
      </c>
      <c r="Q345" s="129" t="s">
        <v>27</v>
      </c>
      <c r="R345" s="129" t="s">
        <v>44</v>
      </c>
      <c r="S345" s="129" t="s">
        <v>2163</v>
      </c>
      <c r="T345" s="129"/>
      <c r="U345" s="129">
        <v>1</v>
      </c>
      <c r="V345" s="3">
        <v>2622</v>
      </c>
      <c r="W345" s="30">
        <v>0</v>
      </c>
      <c r="X345" s="30">
        <v>0</v>
      </c>
      <c r="Y345" s="30">
        <v>1</v>
      </c>
      <c r="Z345" s="138" t="str">
        <f t="shared" si="45"/>
        <v>40 HC</v>
      </c>
      <c r="AA345" s="135">
        <v>52777</v>
      </c>
      <c r="AB345" s="6">
        <v>57.82</v>
      </c>
      <c r="AC345" s="34" t="s">
        <v>34</v>
      </c>
      <c r="AD345" s="34">
        <f t="shared" si="41"/>
        <v>40</v>
      </c>
      <c r="AE345" s="34">
        <f t="shared" si="42"/>
        <v>17</v>
      </c>
      <c r="AF345" s="49" t="str">
        <f t="shared" si="46"/>
        <v>40</v>
      </c>
      <c r="AG345" s="49" t="str">
        <f t="shared" si="46"/>
        <v>20</v>
      </c>
    </row>
    <row r="346" spans="1:33" x14ac:dyDescent="0.45">
      <c r="A346" s="129" t="s">
        <v>489</v>
      </c>
      <c r="B346" s="129" t="s">
        <v>794</v>
      </c>
      <c r="C346" s="129" t="s">
        <v>795</v>
      </c>
      <c r="D346" s="5" t="s">
        <v>795</v>
      </c>
      <c r="E346" s="129">
        <f t="shared" si="43"/>
        <v>33</v>
      </c>
      <c r="F346" s="129">
        <f t="shared" si="44"/>
        <v>38</v>
      </c>
      <c r="G346" s="129" t="s">
        <v>29</v>
      </c>
      <c r="H346" s="129" t="s">
        <v>30</v>
      </c>
      <c r="I346" s="129" t="s">
        <v>31</v>
      </c>
      <c r="J346" s="3">
        <v>0</v>
      </c>
      <c r="K346" s="129" t="s">
        <v>800</v>
      </c>
      <c r="L346" s="129" t="s">
        <v>41</v>
      </c>
      <c r="M346" s="129" t="s">
        <v>42</v>
      </c>
      <c r="N346" s="129" t="s">
        <v>26</v>
      </c>
      <c r="O346" s="129" t="s">
        <v>801</v>
      </c>
      <c r="P346" s="3">
        <v>51</v>
      </c>
      <c r="Q346" s="129" t="s">
        <v>27</v>
      </c>
      <c r="R346" s="129" t="s">
        <v>153</v>
      </c>
      <c r="S346" s="129" t="s">
        <v>2163</v>
      </c>
      <c r="T346" s="129"/>
      <c r="U346" s="129">
        <v>1</v>
      </c>
      <c r="V346" s="3">
        <v>581</v>
      </c>
      <c r="W346" s="30">
        <v>1</v>
      </c>
      <c r="X346" s="30">
        <v>0</v>
      </c>
      <c r="Y346" s="30">
        <v>0</v>
      </c>
      <c r="Z346" s="138">
        <f t="shared" si="45"/>
        <v>20</v>
      </c>
      <c r="AA346" s="135">
        <v>4939</v>
      </c>
      <c r="AB346" s="6">
        <v>19.62</v>
      </c>
      <c r="AC346" s="34" t="s">
        <v>34</v>
      </c>
      <c r="AD346" s="34">
        <f t="shared" si="41"/>
        <v>14</v>
      </c>
      <c r="AE346" s="34">
        <f t="shared" si="42"/>
        <v>6</v>
      </c>
      <c r="AF346" s="49" t="str">
        <f t="shared" si="46"/>
        <v>LCL</v>
      </c>
      <c r="AG346" s="49" t="str">
        <f t="shared" si="46"/>
        <v>LCL</v>
      </c>
    </row>
    <row r="347" spans="1:33" x14ac:dyDescent="0.45">
      <c r="A347" s="129" t="s">
        <v>489</v>
      </c>
      <c r="B347" s="129" t="s">
        <v>771</v>
      </c>
      <c r="C347" s="129" t="s">
        <v>772</v>
      </c>
      <c r="D347" s="5" t="s">
        <v>772</v>
      </c>
      <c r="E347" s="129">
        <f t="shared" si="43"/>
        <v>49</v>
      </c>
      <c r="F347" s="129">
        <f t="shared" si="44"/>
        <v>53</v>
      </c>
      <c r="G347" s="129" t="s">
        <v>39</v>
      </c>
      <c r="H347" s="129" t="s">
        <v>30</v>
      </c>
      <c r="I347" s="129" t="s">
        <v>31</v>
      </c>
      <c r="J347" s="3">
        <v>0</v>
      </c>
      <c r="K347" s="129" t="s">
        <v>802</v>
      </c>
      <c r="L347" s="129" t="s">
        <v>41</v>
      </c>
      <c r="M347" s="129" t="s">
        <v>42</v>
      </c>
      <c r="N347" s="129" t="s">
        <v>26</v>
      </c>
      <c r="O347" s="129" t="s">
        <v>803</v>
      </c>
      <c r="P347" s="3">
        <v>54</v>
      </c>
      <c r="Q347" s="129" t="s">
        <v>27</v>
      </c>
      <c r="R347" s="129" t="s">
        <v>44</v>
      </c>
      <c r="S347" s="129" t="s">
        <v>2163</v>
      </c>
      <c r="T347" s="129"/>
      <c r="U347" s="129">
        <v>1</v>
      </c>
      <c r="V347" s="3">
        <v>2379</v>
      </c>
      <c r="W347" s="30">
        <v>0</v>
      </c>
      <c r="X347" s="30">
        <v>1</v>
      </c>
      <c r="Y347" s="30">
        <v>0</v>
      </c>
      <c r="Z347" s="138">
        <f t="shared" si="45"/>
        <v>40</v>
      </c>
      <c r="AA347" s="135">
        <v>44741</v>
      </c>
      <c r="AB347" s="6">
        <v>46.16</v>
      </c>
      <c r="AC347" s="34" t="s">
        <v>34</v>
      </c>
      <c r="AD347" s="34">
        <f t="shared" si="41"/>
        <v>32</v>
      </c>
      <c r="AE347" s="34">
        <f t="shared" si="42"/>
        <v>14</v>
      </c>
      <c r="AF347" s="49" t="str">
        <f t="shared" si="46"/>
        <v>40</v>
      </c>
      <c r="AG347" s="49" t="str">
        <f t="shared" si="46"/>
        <v>LCL</v>
      </c>
    </row>
    <row r="348" spans="1:33" x14ac:dyDescent="0.45">
      <c r="A348" s="129" t="s">
        <v>489</v>
      </c>
      <c r="B348" s="129" t="s">
        <v>771</v>
      </c>
      <c r="C348" s="129" t="s">
        <v>772</v>
      </c>
      <c r="D348" s="5" t="s">
        <v>772</v>
      </c>
      <c r="E348" s="129">
        <f t="shared" si="43"/>
        <v>49</v>
      </c>
      <c r="F348" s="129">
        <f t="shared" si="44"/>
        <v>53</v>
      </c>
      <c r="G348" s="129" t="s">
        <v>29</v>
      </c>
      <c r="H348" s="129" t="s">
        <v>30</v>
      </c>
      <c r="I348" s="129" t="s">
        <v>31</v>
      </c>
      <c r="J348" s="3">
        <v>0</v>
      </c>
      <c r="K348" s="129" t="s">
        <v>804</v>
      </c>
      <c r="L348" s="129" t="s">
        <v>41</v>
      </c>
      <c r="M348" s="129" t="s">
        <v>42</v>
      </c>
      <c r="N348" s="129" t="s">
        <v>26</v>
      </c>
      <c r="O348" s="129" t="s">
        <v>805</v>
      </c>
      <c r="P348" s="3">
        <v>54</v>
      </c>
      <c r="Q348" s="129" t="s">
        <v>27</v>
      </c>
      <c r="R348" s="129" t="s">
        <v>463</v>
      </c>
      <c r="S348" s="129" t="s">
        <v>2163</v>
      </c>
      <c r="T348" s="129"/>
      <c r="U348" s="129">
        <v>1</v>
      </c>
      <c r="V348" s="3">
        <v>576</v>
      </c>
      <c r="W348" s="30">
        <v>1</v>
      </c>
      <c r="X348" s="30">
        <v>0</v>
      </c>
      <c r="Y348" s="30">
        <v>0</v>
      </c>
      <c r="Z348" s="138">
        <f t="shared" si="45"/>
        <v>20</v>
      </c>
      <c r="AA348" s="135">
        <v>14480</v>
      </c>
      <c r="AB348" s="6">
        <v>14.69</v>
      </c>
      <c r="AC348" s="34" t="s">
        <v>34</v>
      </c>
      <c r="AD348" s="34">
        <f t="shared" si="41"/>
        <v>10</v>
      </c>
      <c r="AE348" s="34">
        <f t="shared" si="42"/>
        <v>4</v>
      </c>
      <c r="AF348" s="49" t="str">
        <f t="shared" si="46"/>
        <v>LCL</v>
      </c>
      <c r="AG348" s="49" t="str">
        <f t="shared" si="46"/>
        <v>LCL</v>
      </c>
    </row>
    <row r="349" spans="1:33" x14ac:dyDescent="0.45">
      <c r="A349" s="129" t="s">
        <v>489</v>
      </c>
      <c r="B349" s="129" t="s">
        <v>771</v>
      </c>
      <c r="C349" s="129" t="s">
        <v>806</v>
      </c>
      <c r="D349" s="5" t="s">
        <v>806</v>
      </c>
      <c r="E349" s="129">
        <f t="shared" si="43"/>
        <v>49</v>
      </c>
      <c r="F349" s="129">
        <f t="shared" si="44"/>
        <v>56</v>
      </c>
      <c r="G349" s="129" t="s">
        <v>29</v>
      </c>
      <c r="H349" s="129" t="s">
        <v>30</v>
      </c>
      <c r="I349" s="129" t="s">
        <v>31</v>
      </c>
      <c r="J349" s="3">
        <v>0</v>
      </c>
      <c r="K349" s="129" t="s">
        <v>807</v>
      </c>
      <c r="L349" s="129" t="s">
        <v>41</v>
      </c>
      <c r="M349" s="129" t="s">
        <v>42</v>
      </c>
      <c r="N349" s="129" t="s">
        <v>26</v>
      </c>
      <c r="O349" s="129" t="s">
        <v>808</v>
      </c>
      <c r="P349" s="3">
        <v>54</v>
      </c>
      <c r="Q349" s="129" t="s">
        <v>27</v>
      </c>
      <c r="R349" s="129" t="s">
        <v>33</v>
      </c>
      <c r="S349" s="129" t="s">
        <v>2163</v>
      </c>
      <c r="T349" s="129"/>
      <c r="U349" s="129">
        <v>1</v>
      </c>
      <c r="V349" s="3">
        <v>2248</v>
      </c>
      <c r="W349" s="30">
        <v>0</v>
      </c>
      <c r="X349" s="30">
        <v>1</v>
      </c>
      <c r="Y349" s="30">
        <v>0</v>
      </c>
      <c r="Z349" s="138">
        <f t="shared" si="45"/>
        <v>40</v>
      </c>
      <c r="AA349" s="135">
        <v>36624</v>
      </c>
      <c r="AB349" s="6">
        <v>28.2</v>
      </c>
      <c r="AC349" s="34" t="s">
        <v>34</v>
      </c>
      <c r="AD349" s="34">
        <f t="shared" si="41"/>
        <v>20</v>
      </c>
      <c r="AE349" s="34">
        <f t="shared" si="42"/>
        <v>8</v>
      </c>
      <c r="AF349" s="49" t="str">
        <f t="shared" si="46"/>
        <v>20</v>
      </c>
      <c r="AG349" s="49" t="str">
        <f t="shared" si="46"/>
        <v>LCL</v>
      </c>
    </row>
    <row r="350" spans="1:33" x14ac:dyDescent="0.45">
      <c r="A350" s="129" t="s">
        <v>562</v>
      </c>
      <c r="B350" s="129" t="s">
        <v>500</v>
      </c>
      <c r="C350" s="129" t="s">
        <v>602</v>
      </c>
      <c r="D350" s="5" t="s">
        <v>602</v>
      </c>
      <c r="E350" s="129">
        <f t="shared" si="43"/>
        <v>3</v>
      </c>
      <c r="F350" s="129">
        <f t="shared" si="44"/>
        <v>22</v>
      </c>
      <c r="G350" s="129" t="s">
        <v>381</v>
      </c>
      <c r="H350" s="129" t="s">
        <v>383</v>
      </c>
      <c r="I350" s="129" t="s">
        <v>380</v>
      </c>
      <c r="J350" s="3">
        <v>1</v>
      </c>
      <c r="K350" s="26" t="s">
        <v>380</v>
      </c>
      <c r="L350" s="26" t="s">
        <v>24</v>
      </c>
      <c r="M350" s="129" t="s">
        <v>384</v>
      </c>
      <c r="N350" s="129" t="s">
        <v>26</v>
      </c>
      <c r="O350" s="129" t="s">
        <v>809</v>
      </c>
      <c r="P350" s="3">
        <v>54</v>
      </c>
      <c r="Q350" s="129" t="s">
        <v>27</v>
      </c>
      <c r="R350" s="129" t="s">
        <v>149</v>
      </c>
      <c r="S350" s="36" t="s">
        <v>380</v>
      </c>
      <c r="T350" s="129">
        <v>1</v>
      </c>
      <c r="U350" s="129"/>
      <c r="V350" s="3">
        <v>561</v>
      </c>
      <c r="W350" s="30">
        <v>0</v>
      </c>
      <c r="X350" s="30">
        <v>0</v>
      </c>
      <c r="Y350" s="30">
        <v>0</v>
      </c>
      <c r="Z350" s="138" t="str">
        <f t="shared" si="45"/>
        <v>40 HC</v>
      </c>
      <c r="AA350" s="135">
        <v>9254</v>
      </c>
      <c r="AB350" s="4"/>
      <c r="AC350" s="34" t="s">
        <v>90</v>
      </c>
      <c r="AD350" s="34">
        <f t="shared" si="41"/>
        <v>0</v>
      </c>
      <c r="AE350" s="34">
        <f t="shared" si="42"/>
        <v>0</v>
      </c>
      <c r="AF350" s="49" t="str">
        <f t="shared" si="46"/>
        <v>LCL</v>
      </c>
      <c r="AG350" s="49" t="str">
        <f t="shared" si="46"/>
        <v>LCL</v>
      </c>
    </row>
    <row r="351" spans="1:33" x14ac:dyDescent="0.45">
      <c r="A351" s="129" t="s">
        <v>562</v>
      </c>
      <c r="B351" s="129" t="s">
        <v>810</v>
      </c>
      <c r="C351" s="129" t="s">
        <v>578</v>
      </c>
      <c r="D351" s="5" t="s">
        <v>578</v>
      </c>
      <c r="E351" s="129">
        <f t="shared" si="43"/>
        <v>4</v>
      </c>
      <c r="F351" s="129">
        <f t="shared" si="44"/>
        <v>13</v>
      </c>
      <c r="G351" s="129" t="s">
        <v>381</v>
      </c>
      <c r="H351" s="129" t="s">
        <v>383</v>
      </c>
      <c r="I351" s="129" t="s">
        <v>380</v>
      </c>
      <c r="J351" s="3">
        <v>1</v>
      </c>
      <c r="K351" s="26" t="s">
        <v>380</v>
      </c>
      <c r="L351" s="26" t="s">
        <v>24</v>
      </c>
      <c r="M351" s="129" t="s">
        <v>384</v>
      </c>
      <c r="N351" s="129" t="s">
        <v>26</v>
      </c>
      <c r="O351" s="129" t="s">
        <v>811</v>
      </c>
      <c r="P351" s="3">
        <v>54</v>
      </c>
      <c r="Q351" s="129" t="s">
        <v>27</v>
      </c>
      <c r="R351" s="129" t="s">
        <v>2156</v>
      </c>
      <c r="S351" s="36" t="s">
        <v>380</v>
      </c>
      <c r="T351" s="129">
        <v>1</v>
      </c>
      <c r="U351" s="129"/>
      <c r="V351" s="3">
        <v>403</v>
      </c>
      <c r="W351" s="30">
        <v>0</v>
      </c>
      <c r="X351" s="30">
        <v>0</v>
      </c>
      <c r="Y351" s="30">
        <v>0</v>
      </c>
      <c r="Z351" s="138" t="str">
        <f t="shared" si="45"/>
        <v>40 HC</v>
      </c>
      <c r="AA351" s="135">
        <v>6366</v>
      </c>
      <c r="AB351" s="6">
        <v>5.26</v>
      </c>
      <c r="AC351" s="34" t="s">
        <v>64</v>
      </c>
      <c r="AD351" s="34">
        <f t="shared" si="41"/>
        <v>4</v>
      </c>
      <c r="AE351" s="34">
        <f t="shared" si="42"/>
        <v>2</v>
      </c>
      <c r="AF351" s="49" t="str">
        <f t="shared" si="46"/>
        <v>LCL</v>
      </c>
      <c r="AG351" s="49" t="str">
        <f t="shared" si="46"/>
        <v>LCL</v>
      </c>
    </row>
    <row r="352" spans="1:33" x14ac:dyDescent="0.45">
      <c r="A352" s="129" t="s">
        <v>562</v>
      </c>
      <c r="B352" s="129" t="s">
        <v>634</v>
      </c>
      <c r="C352" s="129" t="s">
        <v>699</v>
      </c>
      <c r="D352" s="5" t="s">
        <v>699</v>
      </c>
      <c r="E352" s="129">
        <f t="shared" si="43"/>
        <v>23</v>
      </c>
      <c r="F352" s="129">
        <f t="shared" si="44"/>
        <v>29</v>
      </c>
      <c r="G352" s="129" t="s">
        <v>146</v>
      </c>
      <c r="H352" s="129" t="s">
        <v>30</v>
      </c>
      <c r="I352" s="129" t="s">
        <v>31</v>
      </c>
      <c r="J352" s="3">
        <v>0</v>
      </c>
      <c r="K352" s="129" t="s">
        <v>812</v>
      </c>
      <c r="L352" s="129" t="s">
        <v>24</v>
      </c>
      <c r="M352" s="129" t="s">
        <v>87</v>
      </c>
      <c r="N352" s="129" t="s">
        <v>26</v>
      </c>
      <c r="O352" s="129" t="s">
        <v>813</v>
      </c>
      <c r="P352" s="3">
        <v>54</v>
      </c>
      <c r="Q352" s="129" t="s">
        <v>27</v>
      </c>
      <c r="R352" s="129" t="s">
        <v>149</v>
      </c>
      <c r="S352" s="129" t="s">
        <v>2163</v>
      </c>
      <c r="T352" s="129"/>
      <c r="U352" s="129">
        <v>1</v>
      </c>
      <c r="V352" s="3">
        <v>560</v>
      </c>
      <c r="W352" s="30">
        <v>1</v>
      </c>
      <c r="X352" s="30">
        <v>0</v>
      </c>
      <c r="Y352" s="30">
        <v>0</v>
      </c>
      <c r="Z352" s="138">
        <f t="shared" si="45"/>
        <v>20</v>
      </c>
      <c r="AA352" s="135">
        <v>9461</v>
      </c>
      <c r="AB352" s="6">
        <v>18.3</v>
      </c>
      <c r="AC352" s="34" t="s">
        <v>90</v>
      </c>
      <c r="AD352" s="34">
        <f t="shared" si="41"/>
        <v>13</v>
      </c>
      <c r="AE352" s="34">
        <f t="shared" si="42"/>
        <v>5</v>
      </c>
      <c r="AF352" s="49" t="str">
        <f t="shared" si="46"/>
        <v>LCL</v>
      </c>
      <c r="AG352" s="49" t="str">
        <f t="shared" si="46"/>
        <v>LCL</v>
      </c>
    </row>
    <row r="353" spans="1:33" x14ac:dyDescent="0.45">
      <c r="A353" s="129" t="s">
        <v>562</v>
      </c>
      <c r="B353" s="129" t="s">
        <v>779</v>
      </c>
      <c r="C353" s="129" t="s">
        <v>780</v>
      </c>
      <c r="D353" s="5" t="s">
        <v>780</v>
      </c>
      <c r="E353" s="129">
        <f t="shared" si="43"/>
        <v>38</v>
      </c>
      <c r="F353" s="129">
        <f t="shared" si="44"/>
        <v>43</v>
      </c>
      <c r="G353" s="129" t="s">
        <v>29</v>
      </c>
      <c r="H353" s="129" t="s">
        <v>30</v>
      </c>
      <c r="I353" s="129" t="s">
        <v>31</v>
      </c>
      <c r="J353" s="3">
        <v>0</v>
      </c>
      <c r="K353" s="129" t="s">
        <v>814</v>
      </c>
      <c r="L353" s="129" t="s">
        <v>41</v>
      </c>
      <c r="M353" s="129" t="s">
        <v>42</v>
      </c>
      <c r="N353" s="129" t="s">
        <v>26</v>
      </c>
      <c r="O353" s="129" t="s">
        <v>815</v>
      </c>
      <c r="P353" s="3">
        <v>51</v>
      </c>
      <c r="Q353" s="129" t="s">
        <v>27</v>
      </c>
      <c r="R353" s="129" t="s">
        <v>571</v>
      </c>
      <c r="S353" s="129" t="s">
        <v>2163</v>
      </c>
      <c r="T353" s="129"/>
      <c r="U353" s="129">
        <v>1</v>
      </c>
      <c r="V353" s="3">
        <v>518</v>
      </c>
      <c r="W353" s="30">
        <v>1</v>
      </c>
      <c r="X353" s="30">
        <v>0</v>
      </c>
      <c r="Y353" s="30">
        <v>0</v>
      </c>
      <c r="Z353" s="138">
        <f t="shared" si="45"/>
        <v>20</v>
      </c>
      <c r="AA353" s="135">
        <v>4910</v>
      </c>
      <c r="AB353" s="6">
        <v>23.23</v>
      </c>
      <c r="AC353" s="34" t="s">
        <v>34</v>
      </c>
      <c r="AD353" s="34">
        <f t="shared" si="41"/>
        <v>16</v>
      </c>
      <c r="AE353" s="34">
        <f t="shared" si="42"/>
        <v>7</v>
      </c>
      <c r="AF353" s="49" t="str">
        <f t="shared" si="46"/>
        <v>20</v>
      </c>
      <c r="AG353" s="49" t="str">
        <f t="shared" si="46"/>
        <v>LCL</v>
      </c>
    </row>
    <row r="354" spans="1:33" x14ac:dyDescent="0.45">
      <c r="A354" s="129" t="s">
        <v>474</v>
      </c>
      <c r="B354" s="129" t="s">
        <v>794</v>
      </c>
      <c r="C354" s="129" t="s">
        <v>779</v>
      </c>
      <c r="D354" s="5" t="s">
        <v>779</v>
      </c>
      <c r="E354" s="129">
        <f t="shared" si="43"/>
        <v>31</v>
      </c>
      <c r="F354" s="129">
        <f t="shared" si="44"/>
        <v>37</v>
      </c>
      <c r="G354" s="129" t="s">
        <v>72</v>
      </c>
      <c r="H354" s="129" t="s">
        <v>30</v>
      </c>
      <c r="I354" s="129" t="s">
        <v>31</v>
      </c>
      <c r="J354" s="3">
        <v>0</v>
      </c>
      <c r="K354" s="129" t="s">
        <v>816</v>
      </c>
      <c r="L354" s="129" t="s">
        <v>41</v>
      </c>
      <c r="M354" s="129" t="s">
        <v>42</v>
      </c>
      <c r="N354" s="129" t="s">
        <v>26</v>
      </c>
      <c r="O354" s="129" t="s">
        <v>817</v>
      </c>
      <c r="P354" s="3">
        <v>51</v>
      </c>
      <c r="Q354" s="129" t="s">
        <v>27</v>
      </c>
      <c r="R354" s="129" t="s">
        <v>139</v>
      </c>
      <c r="S354" s="129" t="s">
        <v>2163</v>
      </c>
      <c r="T354" s="129"/>
      <c r="U354" s="129">
        <v>1</v>
      </c>
      <c r="V354" s="3">
        <v>463</v>
      </c>
      <c r="W354" s="30">
        <v>1</v>
      </c>
      <c r="X354" s="30">
        <v>0</v>
      </c>
      <c r="Y354" s="30">
        <v>0</v>
      </c>
      <c r="Z354" s="138">
        <f t="shared" si="45"/>
        <v>20</v>
      </c>
      <c r="AA354" s="135">
        <v>5944</v>
      </c>
      <c r="AB354" s="6">
        <v>20.28</v>
      </c>
      <c r="AC354" s="34" t="s">
        <v>34</v>
      </c>
      <c r="AD354" s="34">
        <f t="shared" si="41"/>
        <v>14</v>
      </c>
      <c r="AE354" s="34">
        <f t="shared" si="42"/>
        <v>6</v>
      </c>
      <c r="AF354" s="49" t="str">
        <f t="shared" si="46"/>
        <v>LCL</v>
      </c>
      <c r="AG354" s="49" t="str">
        <f t="shared" si="46"/>
        <v>LCL</v>
      </c>
    </row>
    <row r="355" spans="1:33" x14ac:dyDescent="0.45">
      <c r="A355" s="129" t="s">
        <v>490</v>
      </c>
      <c r="B355" s="129" t="s">
        <v>500</v>
      </c>
      <c r="C355" s="129" t="s">
        <v>511</v>
      </c>
      <c r="D355" s="5" t="s">
        <v>511</v>
      </c>
      <c r="E355" s="129">
        <f t="shared" si="43"/>
        <v>1</v>
      </c>
      <c r="F355" s="129">
        <f t="shared" si="44"/>
        <v>8</v>
      </c>
      <c r="G355" s="129" t="s">
        <v>381</v>
      </c>
      <c r="H355" s="129" t="s">
        <v>383</v>
      </c>
      <c r="I355" s="129" t="s">
        <v>380</v>
      </c>
      <c r="J355" s="3">
        <v>1</v>
      </c>
      <c r="K355" s="26" t="s">
        <v>380</v>
      </c>
      <c r="L355" s="26" t="s">
        <v>24</v>
      </c>
      <c r="M355" s="129" t="s">
        <v>390</v>
      </c>
      <c r="N355" s="129" t="s">
        <v>26</v>
      </c>
      <c r="O355" s="129" t="s">
        <v>818</v>
      </c>
      <c r="P355" s="3">
        <v>54</v>
      </c>
      <c r="Q355" s="129" t="s">
        <v>27</v>
      </c>
      <c r="R355" s="129" t="s">
        <v>161</v>
      </c>
      <c r="S355" s="36" t="s">
        <v>380</v>
      </c>
      <c r="T355" s="129">
        <v>1</v>
      </c>
      <c r="U355" s="129"/>
      <c r="V355" s="3">
        <v>783</v>
      </c>
      <c r="W355" s="30">
        <v>0</v>
      </c>
      <c r="X355" s="30">
        <v>0</v>
      </c>
      <c r="Y355" s="30">
        <v>0</v>
      </c>
      <c r="Z355" s="138" t="str">
        <f t="shared" si="45"/>
        <v>40 HC</v>
      </c>
      <c r="AA355" s="135">
        <v>19001</v>
      </c>
      <c r="AB355" s="4"/>
      <c r="AC355" s="34" t="s">
        <v>64</v>
      </c>
      <c r="AD355" s="34">
        <f t="shared" si="41"/>
        <v>0</v>
      </c>
      <c r="AE355" s="34">
        <f t="shared" si="42"/>
        <v>0</v>
      </c>
      <c r="AF355" s="49" t="str">
        <f t="shared" si="46"/>
        <v>LCL</v>
      </c>
      <c r="AG355" s="49" t="str">
        <f t="shared" si="46"/>
        <v>LCL</v>
      </c>
    </row>
    <row r="356" spans="1:33" x14ac:dyDescent="0.45">
      <c r="A356" s="129" t="s">
        <v>810</v>
      </c>
      <c r="B356" s="129" t="s">
        <v>819</v>
      </c>
      <c r="C356" s="129" t="s">
        <v>511</v>
      </c>
      <c r="D356" s="5" t="s">
        <v>511</v>
      </c>
      <c r="E356" s="129">
        <f t="shared" si="43"/>
        <v>1</v>
      </c>
      <c r="F356" s="129">
        <f t="shared" si="44"/>
        <v>6</v>
      </c>
      <c r="G356" s="129" t="s">
        <v>381</v>
      </c>
      <c r="H356" s="129" t="s">
        <v>383</v>
      </c>
      <c r="I356" s="129" t="s">
        <v>380</v>
      </c>
      <c r="J356" s="3">
        <v>1</v>
      </c>
      <c r="K356" s="26" t="s">
        <v>380</v>
      </c>
      <c r="L356" s="26" t="s">
        <v>24</v>
      </c>
      <c r="M356" s="129" t="s">
        <v>390</v>
      </c>
      <c r="N356" s="129" t="s">
        <v>26</v>
      </c>
      <c r="O356" s="129" t="s">
        <v>820</v>
      </c>
      <c r="P356" s="3">
        <v>54</v>
      </c>
      <c r="Q356" s="129" t="s">
        <v>27</v>
      </c>
      <c r="R356" s="129" t="s">
        <v>2150</v>
      </c>
      <c r="S356" s="36" t="s">
        <v>380</v>
      </c>
      <c r="T356" s="129">
        <v>1</v>
      </c>
      <c r="U356" s="129"/>
      <c r="V356" s="3">
        <v>2760</v>
      </c>
      <c r="W356" s="30">
        <v>0</v>
      </c>
      <c r="X356" s="30">
        <v>0</v>
      </c>
      <c r="Y356" s="30">
        <v>0</v>
      </c>
      <c r="Z356" s="138" t="str">
        <f t="shared" si="45"/>
        <v>40 HC</v>
      </c>
      <c r="AA356" s="135">
        <v>51827</v>
      </c>
      <c r="AB356" s="4"/>
      <c r="AC356" s="34" t="s">
        <v>64</v>
      </c>
      <c r="AD356" s="34">
        <f t="shared" si="41"/>
        <v>0</v>
      </c>
      <c r="AE356" s="34">
        <f t="shared" si="42"/>
        <v>0</v>
      </c>
      <c r="AF356" s="49" t="str">
        <f t="shared" si="46"/>
        <v>LCL</v>
      </c>
      <c r="AG356" s="49" t="str">
        <f t="shared" si="46"/>
        <v>LCL</v>
      </c>
    </row>
    <row r="357" spans="1:33" x14ac:dyDescent="0.45">
      <c r="A357" s="129" t="s">
        <v>810</v>
      </c>
      <c r="B357" s="129" t="s">
        <v>746</v>
      </c>
      <c r="C357" s="129" t="s">
        <v>596</v>
      </c>
      <c r="D357" s="5" t="s">
        <v>596</v>
      </c>
      <c r="E357" s="129">
        <f t="shared" si="43"/>
        <v>2</v>
      </c>
      <c r="F357" s="129">
        <f t="shared" si="44"/>
        <v>13</v>
      </c>
      <c r="G357" s="129" t="s">
        <v>381</v>
      </c>
      <c r="H357" s="129" t="s">
        <v>383</v>
      </c>
      <c r="I357" s="129" t="s">
        <v>380</v>
      </c>
      <c r="J357" s="3">
        <v>1</v>
      </c>
      <c r="K357" s="26" t="s">
        <v>380</v>
      </c>
      <c r="L357" s="26" t="s">
        <v>24</v>
      </c>
      <c r="M357" s="129" t="s">
        <v>384</v>
      </c>
      <c r="N357" s="129" t="s">
        <v>26</v>
      </c>
      <c r="O357" s="129" t="s">
        <v>821</v>
      </c>
      <c r="P357" s="3">
        <v>54</v>
      </c>
      <c r="Q357" s="129" t="s">
        <v>27</v>
      </c>
      <c r="R357" s="129" t="s">
        <v>386</v>
      </c>
      <c r="S357" s="36" t="s">
        <v>380</v>
      </c>
      <c r="T357" s="129">
        <v>1</v>
      </c>
      <c r="U357" s="129"/>
      <c r="V357" s="3">
        <v>276</v>
      </c>
      <c r="W357" s="30">
        <v>0</v>
      </c>
      <c r="X357" s="30">
        <v>0</v>
      </c>
      <c r="Y357" s="30">
        <v>0</v>
      </c>
      <c r="Z357" s="138" t="str">
        <f t="shared" si="45"/>
        <v>40 HC</v>
      </c>
      <c r="AA357" s="135">
        <v>5349</v>
      </c>
      <c r="AB357" s="4"/>
      <c r="AC357" s="34" t="s">
        <v>90</v>
      </c>
      <c r="AD357" s="34">
        <f t="shared" si="41"/>
        <v>0</v>
      </c>
      <c r="AE357" s="34">
        <f t="shared" si="42"/>
        <v>0</v>
      </c>
      <c r="AF357" s="49" t="str">
        <f t="shared" si="46"/>
        <v>LCL</v>
      </c>
      <c r="AG357" s="49" t="str">
        <f t="shared" si="46"/>
        <v>LCL</v>
      </c>
    </row>
    <row r="358" spans="1:33" x14ac:dyDescent="0.45">
      <c r="A358" s="129" t="s">
        <v>819</v>
      </c>
      <c r="B358" s="129" t="s">
        <v>746</v>
      </c>
      <c r="C358" s="129" t="s">
        <v>511</v>
      </c>
      <c r="D358" s="5" t="s">
        <v>511</v>
      </c>
      <c r="E358" s="129">
        <f t="shared" si="43"/>
        <v>1</v>
      </c>
      <c r="F358" s="129">
        <f t="shared" si="44"/>
        <v>5</v>
      </c>
      <c r="G358" s="129" t="s">
        <v>381</v>
      </c>
      <c r="H358" s="129" t="s">
        <v>383</v>
      </c>
      <c r="I358" s="129" t="s">
        <v>380</v>
      </c>
      <c r="J358" s="3">
        <v>1</v>
      </c>
      <c r="K358" s="26" t="s">
        <v>380</v>
      </c>
      <c r="L358" s="26" t="s">
        <v>24</v>
      </c>
      <c r="M358" s="129" t="s">
        <v>390</v>
      </c>
      <c r="N358" s="129" t="s">
        <v>26</v>
      </c>
      <c r="O358" s="129" t="s">
        <v>822</v>
      </c>
      <c r="P358" s="3">
        <v>54</v>
      </c>
      <c r="Q358" s="129" t="s">
        <v>27</v>
      </c>
      <c r="R358" s="129" t="s">
        <v>2155</v>
      </c>
      <c r="S358" s="36" t="s">
        <v>380</v>
      </c>
      <c r="T358" s="129">
        <v>1</v>
      </c>
      <c r="U358" s="129"/>
      <c r="V358" s="3">
        <v>360</v>
      </c>
      <c r="W358" s="30">
        <v>0</v>
      </c>
      <c r="X358" s="30">
        <v>0</v>
      </c>
      <c r="Y358" s="30">
        <v>0</v>
      </c>
      <c r="Z358" s="138" t="str">
        <f t="shared" si="45"/>
        <v>40 HC</v>
      </c>
      <c r="AA358" s="135">
        <v>4164</v>
      </c>
      <c r="AB358" s="6">
        <v>11.36</v>
      </c>
      <c r="AC358" s="34" t="s">
        <v>64</v>
      </c>
      <c r="AD358" s="34">
        <f t="shared" si="41"/>
        <v>8</v>
      </c>
      <c r="AE358" s="34">
        <f t="shared" si="42"/>
        <v>3</v>
      </c>
      <c r="AF358" s="49" t="str">
        <f t="shared" si="46"/>
        <v>LCL</v>
      </c>
      <c r="AG358" s="49" t="str">
        <f t="shared" si="46"/>
        <v>LCL</v>
      </c>
    </row>
    <row r="359" spans="1:33" x14ac:dyDescent="0.45">
      <c r="A359" s="129" t="s">
        <v>819</v>
      </c>
      <c r="B359" s="129" t="s">
        <v>746</v>
      </c>
      <c r="C359" s="129" t="s">
        <v>578</v>
      </c>
      <c r="D359" s="5" t="s">
        <v>578</v>
      </c>
      <c r="E359" s="129">
        <f t="shared" si="43"/>
        <v>1</v>
      </c>
      <c r="F359" s="129">
        <f t="shared" si="44"/>
        <v>8</v>
      </c>
      <c r="G359" s="129" t="s">
        <v>381</v>
      </c>
      <c r="H359" s="129" t="s">
        <v>383</v>
      </c>
      <c r="I359" s="129" t="s">
        <v>380</v>
      </c>
      <c r="J359" s="3">
        <v>1</v>
      </c>
      <c r="K359" s="26" t="s">
        <v>380</v>
      </c>
      <c r="L359" s="26" t="s">
        <v>24</v>
      </c>
      <c r="M359" s="129" t="s">
        <v>390</v>
      </c>
      <c r="N359" s="129" t="s">
        <v>26</v>
      </c>
      <c r="O359" s="129" t="s">
        <v>823</v>
      </c>
      <c r="P359" s="3">
        <v>54</v>
      </c>
      <c r="Q359" s="129" t="s">
        <v>27</v>
      </c>
      <c r="R359" s="129" t="s">
        <v>2155</v>
      </c>
      <c r="S359" s="36" t="s">
        <v>380</v>
      </c>
      <c r="T359" s="129">
        <v>1</v>
      </c>
      <c r="U359" s="129"/>
      <c r="V359" s="3">
        <v>1512</v>
      </c>
      <c r="W359" s="30">
        <v>0</v>
      </c>
      <c r="X359" s="30">
        <v>0</v>
      </c>
      <c r="Y359" s="30">
        <v>0</v>
      </c>
      <c r="Z359" s="138" t="str">
        <f t="shared" si="45"/>
        <v>40 HC</v>
      </c>
      <c r="AA359" s="135">
        <v>24887</v>
      </c>
      <c r="AB359" s="6">
        <v>34.549999999999997</v>
      </c>
      <c r="AC359" s="34" t="s">
        <v>64</v>
      </c>
      <c r="AD359" s="34">
        <f t="shared" si="41"/>
        <v>24</v>
      </c>
      <c r="AE359" s="34">
        <f t="shared" si="42"/>
        <v>10</v>
      </c>
      <c r="AF359" s="49" t="str">
        <f t="shared" si="46"/>
        <v>20</v>
      </c>
      <c r="AG359" s="49" t="str">
        <f t="shared" si="46"/>
        <v>LCL</v>
      </c>
    </row>
    <row r="360" spans="1:33" x14ac:dyDescent="0.45">
      <c r="A360" s="129" t="s">
        <v>819</v>
      </c>
      <c r="B360" s="129" t="s">
        <v>746</v>
      </c>
      <c r="C360" s="129" t="s">
        <v>631</v>
      </c>
      <c r="D360" s="5" t="s">
        <v>631</v>
      </c>
      <c r="E360" s="129">
        <f t="shared" si="43"/>
        <v>1</v>
      </c>
      <c r="F360" s="129">
        <f t="shared" si="44"/>
        <v>10</v>
      </c>
      <c r="G360" s="129" t="s">
        <v>381</v>
      </c>
      <c r="H360" s="129" t="s">
        <v>383</v>
      </c>
      <c r="I360" s="129" t="s">
        <v>380</v>
      </c>
      <c r="J360" s="3">
        <v>1</v>
      </c>
      <c r="K360" s="26" t="s">
        <v>380</v>
      </c>
      <c r="L360" s="26" t="s">
        <v>24</v>
      </c>
      <c r="M360" s="129" t="s">
        <v>390</v>
      </c>
      <c r="N360" s="129" t="s">
        <v>26</v>
      </c>
      <c r="O360" s="129" t="s">
        <v>824</v>
      </c>
      <c r="P360" s="3">
        <v>54</v>
      </c>
      <c r="Q360" s="129" t="s">
        <v>27</v>
      </c>
      <c r="R360" s="129" t="s">
        <v>2155</v>
      </c>
      <c r="S360" s="36" t="s">
        <v>380</v>
      </c>
      <c r="T360" s="129">
        <v>1</v>
      </c>
      <c r="U360" s="129"/>
      <c r="V360" s="3">
        <v>572</v>
      </c>
      <c r="W360" s="30">
        <v>0</v>
      </c>
      <c r="X360" s="30">
        <v>0</v>
      </c>
      <c r="Y360" s="30">
        <v>0</v>
      </c>
      <c r="Z360" s="138" t="str">
        <f t="shared" si="45"/>
        <v>40 HC</v>
      </c>
      <c r="AA360" s="135">
        <v>8717</v>
      </c>
      <c r="AB360" s="6">
        <v>13.7</v>
      </c>
      <c r="AC360" s="34" t="s">
        <v>64</v>
      </c>
      <c r="AD360" s="34">
        <f t="shared" si="41"/>
        <v>10</v>
      </c>
      <c r="AE360" s="34">
        <f t="shared" si="42"/>
        <v>4</v>
      </c>
      <c r="AF360" s="49" t="str">
        <f t="shared" si="46"/>
        <v>LCL</v>
      </c>
      <c r="AG360" s="49" t="str">
        <f t="shared" si="46"/>
        <v>LCL</v>
      </c>
    </row>
    <row r="361" spans="1:33" x14ac:dyDescent="0.45">
      <c r="A361" s="129" t="s">
        <v>819</v>
      </c>
      <c r="B361" s="129" t="s">
        <v>746</v>
      </c>
      <c r="C361" s="129" t="s">
        <v>631</v>
      </c>
      <c r="D361" s="5" t="s">
        <v>631</v>
      </c>
      <c r="E361" s="129">
        <f t="shared" si="43"/>
        <v>1</v>
      </c>
      <c r="F361" s="129">
        <f t="shared" si="44"/>
        <v>10</v>
      </c>
      <c r="G361" s="129" t="s">
        <v>381</v>
      </c>
      <c r="H361" s="129" t="s">
        <v>383</v>
      </c>
      <c r="I361" s="129" t="s">
        <v>380</v>
      </c>
      <c r="J361" s="3">
        <v>1</v>
      </c>
      <c r="K361" s="26" t="s">
        <v>380</v>
      </c>
      <c r="L361" s="26" t="s">
        <v>24</v>
      </c>
      <c r="M361" s="129" t="s">
        <v>390</v>
      </c>
      <c r="N361" s="129" t="s">
        <v>26</v>
      </c>
      <c r="O361" s="129" t="s">
        <v>825</v>
      </c>
      <c r="P361" s="3">
        <v>54</v>
      </c>
      <c r="Q361" s="129" t="s">
        <v>27</v>
      </c>
      <c r="R361" s="129" t="s">
        <v>2155</v>
      </c>
      <c r="S361" s="36" t="s">
        <v>380</v>
      </c>
      <c r="T361" s="129">
        <v>1</v>
      </c>
      <c r="U361" s="129"/>
      <c r="V361" s="3">
        <v>1323</v>
      </c>
      <c r="W361" s="30">
        <v>0</v>
      </c>
      <c r="X361" s="30">
        <v>0</v>
      </c>
      <c r="Y361" s="30">
        <v>0</v>
      </c>
      <c r="Z361" s="138" t="str">
        <f t="shared" si="45"/>
        <v>40 HC</v>
      </c>
      <c r="AA361" s="135">
        <v>21249</v>
      </c>
      <c r="AB361" s="6">
        <v>30</v>
      </c>
      <c r="AC361" s="34" t="s">
        <v>64</v>
      </c>
      <c r="AD361" s="34">
        <f t="shared" si="41"/>
        <v>21</v>
      </c>
      <c r="AE361" s="34">
        <f t="shared" si="42"/>
        <v>9</v>
      </c>
      <c r="AF361" s="49" t="str">
        <f t="shared" si="46"/>
        <v>20</v>
      </c>
      <c r="AG361" s="49" t="str">
        <f t="shared" si="46"/>
        <v>LCL</v>
      </c>
    </row>
    <row r="362" spans="1:33" x14ac:dyDescent="0.45">
      <c r="A362" s="129" t="s">
        <v>819</v>
      </c>
      <c r="B362" s="129" t="s">
        <v>511</v>
      </c>
      <c r="C362" s="129" t="s">
        <v>622</v>
      </c>
      <c r="D362" s="5" t="s">
        <v>622</v>
      </c>
      <c r="E362" s="129">
        <f t="shared" si="43"/>
        <v>5</v>
      </c>
      <c r="F362" s="129">
        <f t="shared" si="44"/>
        <v>11</v>
      </c>
      <c r="G362" s="129" t="s">
        <v>381</v>
      </c>
      <c r="H362" s="129" t="s">
        <v>383</v>
      </c>
      <c r="I362" s="129" t="s">
        <v>380</v>
      </c>
      <c r="J362" s="3">
        <v>1</v>
      </c>
      <c r="K362" s="26" t="s">
        <v>380</v>
      </c>
      <c r="L362" s="26" t="s">
        <v>24</v>
      </c>
      <c r="M362" s="129" t="s">
        <v>390</v>
      </c>
      <c r="N362" s="129" t="s">
        <v>26</v>
      </c>
      <c r="O362" s="129" t="s">
        <v>826</v>
      </c>
      <c r="P362" s="3">
        <v>54</v>
      </c>
      <c r="Q362" s="129" t="s">
        <v>27</v>
      </c>
      <c r="R362" s="129" t="s">
        <v>2153</v>
      </c>
      <c r="S362" s="36" t="s">
        <v>380</v>
      </c>
      <c r="T362" s="129">
        <v>1</v>
      </c>
      <c r="U362" s="129"/>
      <c r="V362" s="3">
        <v>818</v>
      </c>
      <c r="W362" s="30">
        <v>0</v>
      </c>
      <c r="X362" s="30">
        <v>0</v>
      </c>
      <c r="Y362" s="30">
        <v>0</v>
      </c>
      <c r="Z362" s="138" t="str">
        <f t="shared" si="45"/>
        <v>40 HC</v>
      </c>
      <c r="AA362" s="135">
        <v>12567</v>
      </c>
      <c r="AB362" s="6">
        <v>15.21</v>
      </c>
      <c r="AC362" s="34" t="s">
        <v>64</v>
      </c>
      <c r="AD362" s="34">
        <f t="shared" si="41"/>
        <v>11</v>
      </c>
      <c r="AE362" s="34">
        <f t="shared" si="42"/>
        <v>5</v>
      </c>
      <c r="AF362" s="49" t="str">
        <f t="shared" si="46"/>
        <v>LCL</v>
      </c>
      <c r="AG362" s="49" t="str">
        <f t="shared" si="46"/>
        <v>LCL</v>
      </c>
    </row>
    <row r="363" spans="1:33" x14ac:dyDescent="0.45">
      <c r="A363" s="129" t="s">
        <v>746</v>
      </c>
      <c r="B363" s="129" t="s">
        <v>827</v>
      </c>
      <c r="C363" s="129" t="s">
        <v>772</v>
      </c>
      <c r="D363" s="5" t="s">
        <v>772</v>
      </c>
      <c r="E363" s="129">
        <f t="shared" si="43"/>
        <v>40</v>
      </c>
      <c r="F363" s="129">
        <f t="shared" si="44"/>
        <v>46</v>
      </c>
      <c r="G363" s="129" t="s">
        <v>39</v>
      </c>
      <c r="H363" s="129" t="s">
        <v>30</v>
      </c>
      <c r="I363" s="129" t="s">
        <v>31</v>
      </c>
      <c r="J363" s="3">
        <v>1</v>
      </c>
      <c r="K363" s="26" t="s">
        <v>2125</v>
      </c>
      <c r="L363" s="129" t="s">
        <v>24</v>
      </c>
      <c r="M363" s="129" t="s">
        <v>87</v>
      </c>
      <c r="N363" s="129" t="s">
        <v>26</v>
      </c>
      <c r="O363" s="129" t="s">
        <v>828</v>
      </c>
      <c r="P363" s="3">
        <v>54</v>
      </c>
      <c r="Q363" s="129" t="s">
        <v>27</v>
      </c>
      <c r="R363" s="129" t="s">
        <v>129</v>
      </c>
      <c r="S363" s="129" t="s">
        <v>2125</v>
      </c>
      <c r="T363" s="129"/>
      <c r="U363" s="129">
        <v>1</v>
      </c>
      <c r="V363" s="3">
        <v>264</v>
      </c>
      <c r="W363" s="30">
        <v>0</v>
      </c>
      <c r="X363" s="30">
        <v>0</v>
      </c>
      <c r="Y363" s="30">
        <v>0</v>
      </c>
      <c r="Z363" s="138" t="str">
        <f t="shared" si="45"/>
        <v>40 HC</v>
      </c>
      <c r="AA363" s="135">
        <v>5063</v>
      </c>
      <c r="AB363" s="6">
        <v>7.41</v>
      </c>
      <c r="AC363" s="34" t="s">
        <v>34</v>
      </c>
      <c r="AD363" s="34">
        <f t="shared" si="41"/>
        <v>5</v>
      </c>
      <c r="AE363" s="34">
        <f t="shared" si="42"/>
        <v>2</v>
      </c>
      <c r="AF363" s="49" t="str">
        <f t="shared" ref="AF363:AG394" si="47">IF(AD363&lt;=14,"LCL",IF(AD363&lt;=28,"20",IF(AD363&lt;=55,"40",IF(AD363&lt;=65,"40HC",IF(AD363&lt;=83,"45",IF(AD363&gt;83,"???ilość kont"))))))</f>
        <v>LCL</v>
      </c>
      <c r="AG363" s="49" t="str">
        <f t="shared" si="47"/>
        <v>LCL</v>
      </c>
    </row>
    <row r="364" spans="1:33" x14ac:dyDescent="0.45">
      <c r="A364" s="129" t="s">
        <v>510</v>
      </c>
      <c r="B364" s="129" t="s">
        <v>779</v>
      </c>
      <c r="C364" s="129" t="s">
        <v>787</v>
      </c>
      <c r="D364" s="5" t="s">
        <v>787</v>
      </c>
      <c r="E364" s="129">
        <f t="shared" si="43"/>
        <v>31</v>
      </c>
      <c r="F364" s="129">
        <f t="shared" si="44"/>
        <v>37</v>
      </c>
      <c r="G364" s="129" t="s">
        <v>61</v>
      </c>
      <c r="H364" s="129" t="s">
        <v>30</v>
      </c>
      <c r="I364" s="129" t="s">
        <v>31</v>
      </c>
      <c r="J364" s="3">
        <v>1</v>
      </c>
      <c r="K364" s="152" t="s">
        <v>829</v>
      </c>
      <c r="L364" s="129" t="s">
        <v>41</v>
      </c>
      <c r="M364" s="129" t="s">
        <v>42</v>
      </c>
      <c r="N364" s="129" t="s">
        <v>26</v>
      </c>
      <c r="O364" s="129" t="s">
        <v>830</v>
      </c>
      <c r="P364" s="3">
        <v>54</v>
      </c>
      <c r="Q364" s="129" t="s">
        <v>27</v>
      </c>
      <c r="R364" s="129" t="s">
        <v>2158</v>
      </c>
      <c r="S364" s="129" t="s">
        <v>2164</v>
      </c>
      <c r="T364" s="129"/>
      <c r="U364" s="129">
        <v>1</v>
      </c>
      <c r="V364" s="3">
        <v>3168</v>
      </c>
      <c r="W364" s="154">
        <v>0</v>
      </c>
      <c r="X364" s="154">
        <v>1</v>
      </c>
      <c r="Y364" s="154">
        <v>0</v>
      </c>
      <c r="Z364" s="138">
        <f t="shared" si="45"/>
        <v>40</v>
      </c>
      <c r="AA364" s="135">
        <v>64553</v>
      </c>
      <c r="AB364" s="6">
        <v>40.6</v>
      </c>
      <c r="AC364" s="34" t="s">
        <v>64</v>
      </c>
      <c r="AD364" s="34">
        <f t="shared" si="41"/>
        <v>28</v>
      </c>
      <c r="AE364" s="34">
        <f t="shared" si="42"/>
        <v>12</v>
      </c>
      <c r="AF364" s="49" t="str">
        <f t="shared" si="47"/>
        <v>20</v>
      </c>
      <c r="AG364" s="49" t="str">
        <f t="shared" si="47"/>
        <v>LCL</v>
      </c>
    </row>
    <row r="365" spans="1:33" x14ac:dyDescent="0.45">
      <c r="A365" s="129" t="s">
        <v>510</v>
      </c>
      <c r="B365" s="129" t="s">
        <v>779</v>
      </c>
      <c r="C365" s="129" t="s">
        <v>787</v>
      </c>
      <c r="D365" s="5" t="s">
        <v>787</v>
      </c>
      <c r="E365" s="129">
        <f t="shared" si="43"/>
        <v>31</v>
      </c>
      <c r="F365" s="129">
        <f t="shared" si="44"/>
        <v>37</v>
      </c>
      <c r="G365" s="129" t="s">
        <v>61</v>
      </c>
      <c r="H365" s="129" t="s">
        <v>30</v>
      </c>
      <c r="I365" s="129" t="s">
        <v>31</v>
      </c>
      <c r="J365" s="3">
        <v>1</v>
      </c>
      <c r="K365" s="153"/>
      <c r="L365" s="129" t="s">
        <v>41</v>
      </c>
      <c r="M365" s="129" t="s">
        <v>42</v>
      </c>
      <c r="N365" s="129" t="s">
        <v>26</v>
      </c>
      <c r="O365" s="129" t="s">
        <v>831</v>
      </c>
      <c r="P365" s="3">
        <v>52</v>
      </c>
      <c r="Q365" s="129" t="s">
        <v>27</v>
      </c>
      <c r="R365" s="129" t="s">
        <v>2157</v>
      </c>
      <c r="S365" s="129" t="s">
        <v>2164</v>
      </c>
      <c r="T365" s="129"/>
      <c r="U365" s="129">
        <v>1</v>
      </c>
      <c r="V365" s="3">
        <v>408</v>
      </c>
      <c r="W365" s="156"/>
      <c r="X365" s="156"/>
      <c r="Y365" s="156"/>
      <c r="Z365" s="138" t="str">
        <f t="shared" si="45"/>
        <v>40 HC</v>
      </c>
      <c r="AA365" s="135">
        <v>5699</v>
      </c>
      <c r="AB365" s="6">
        <v>1.42</v>
      </c>
      <c r="AC365" s="34" t="s">
        <v>64</v>
      </c>
      <c r="AD365" s="34">
        <f t="shared" si="41"/>
        <v>1</v>
      </c>
      <c r="AE365" s="34">
        <f t="shared" si="42"/>
        <v>0</v>
      </c>
      <c r="AF365" s="49" t="str">
        <f t="shared" si="47"/>
        <v>LCL</v>
      </c>
      <c r="AG365" s="49" t="str">
        <f t="shared" si="47"/>
        <v>LCL</v>
      </c>
    </row>
    <row r="366" spans="1:33" x14ac:dyDescent="0.45">
      <c r="A366" s="129" t="s">
        <v>510</v>
      </c>
      <c r="B366" s="129" t="s">
        <v>779</v>
      </c>
      <c r="C366" s="129" t="s">
        <v>787</v>
      </c>
      <c r="D366" s="5" t="s">
        <v>787</v>
      </c>
      <c r="E366" s="129">
        <f t="shared" si="43"/>
        <v>31</v>
      </c>
      <c r="F366" s="129">
        <f t="shared" si="44"/>
        <v>37</v>
      </c>
      <c r="G366" s="129" t="s">
        <v>61</v>
      </c>
      <c r="H366" s="129" t="s">
        <v>30</v>
      </c>
      <c r="I366" s="129" t="s">
        <v>31</v>
      </c>
      <c r="J366" s="3">
        <v>1</v>
      </c>
      <c r="K366" s="153"/>
      <c r="L366" s="129" t="s">
        <v>41</v>
      </c>
      <c r="M366" s="129" t="s">
        <v>42</v>
      </c>
      <c r="N366" s="129" t="s">
        <v>26</v>
      </c>
      <c r="O366" s="129" t="s">
        <v>832</v>
      </c>
      <c r="P366" s="3">
        <v>52</v>
      </c>
      <c r="Q366" s="129" t="s">
        <v>27</v>
      </c>
      <c r="R366" s="129" t="s">
        <v>2151</v>
      </c>
      <c r="S366" s="129" t="s">
        <v>2164</v>
      </c>
      <c r="T366" s="129"/>
      <c r="U366" s="129">
        <v>1</v>
      </c>
      <c r="V366" s="3">
        <v>964</v>
      </c>
      <c r="W366" s="155"/>
      <c r="X366" s="155"/>
      <c r="Y366" s="155"/>
      <c r="Z366" s="138" t="str">
        <f t="shared" si="45"/>
        <v>40 HC</v>
      </c>
      <c r="AA366" s="135">
        <v>15344</v>
      </c>
      <c r="AB366" s="6">
        <v>7.29</v>
      </c>
      <c r="AC366" s="34" t="s">
        <v>64</v>
      </c>
      <c r="AD366" s="34">
        <f t="shared" si="41"/>
        <v>5</v>
      </c>
      <c r="AE366" s="34">
        <f t="shared" si="42"/>
        <v>2</v>
      </c>
      <c r="AF366" s="49" t="str">
        <f t="shared" si="47"/>
        <v>LCL</v>
      </c>
      <c r="AG366" s="49" t="str">
        <f t="shared" si="47"/>
        <v>LCL</v>
      </c>
    </row>
    <row r="367" spans="1:33" x14ac:dyDescent="0.45">
      <c r="A367" s="129" t="s">
        <v>659</v>
      </c>
      <c r="B367" s="129" t="s">
        <v>833</v>
      </c>
      <c r="C367" s="129" t="s">
        <v>596</v>
      </c>
      <c r="D367" s="5" t="s">
        <v>596</v>
      </c>
      <c r="E367" s="129">
        <f t="shared" si="43"/>
        <v>4</v>
      </c>
      <c r="F367" s="129">
        <f t="shared" si="44"/>
        <v>9</v>
      </c>
      <c r="G367" s="129" t="s">
        <v>381</v>
      </c>
      <c r="H367" s="129" t="s">
        <v>383</v>
      </c>
      <c r="I367" s="129" t="s">
        <v>380</v>
      </c>
      <c r="J367" s="3">
        <v>1</v>
      </c>
      <c r="K367" s="26" t="s">
        <v>380</v>
      </c>
      <c r="L367" s="26" t="s">
        <v>24</v>
      </c>
      <c r="M367" s="129" t="s">
        <v>390</v>
      </c>
      <c r="N367" s="129" t="s">
        <v>26</v>
      </c>
      <c r="O367" s="129" t="s">
        <v>834</v>
      </c>
      <c r="P367" s="3">
        <v>54</v>
      </c>
      <c r="Q367" s="129" t="s">
        <v>27</v>
      </c>
      <c r="R367" s="129" t="s">
        <v>2151</v>
      </c>
      <c r="S367" s="36" t="s">
        <v>380</v>
      </c>
      <c r="T367" s="129">
        <v>1</v>
      </c>
      <c r="U367" s="129"/>
      <c r="V367" s="3">
        <v>2693</v>
      </c>
      <c r="W367" s="30">
        <v>0</v>
      </c>
      <c r="X367" s="30">
        <v>0</v>
      </c>
      <c r="Y367" s="30">
        <v>0</v>
      </c>
      <c r="Z367" s="138" t="str">
        <f t="shared" si="45"/>
        <v>40 HC</v>
      </c>
      <c r="AA367" s="135">
        <v>53902</v>
      </c>
      <c r="AB367" s="6">
        <v>37.71</v>
      </c>
      <c r="AC367" s="34" t="s">
        <v>64</v>
      </c>
      <c r="AD367" s="34">
        <f t="shared" si="41"/>
        <v>26</v>
      </c>
      <c r="AE367" s="34">
        <f t="shared" si="42"/>
        <v>11</v>
      </c>
      <c r="AF367" s="49" t="str">
        <f t="shared" si="47"/>
        <v>20</v>
      </c>
      <c r="AG367" s="49" t="str">
        <f t="shared" si="47"/>
        <v>LCL</v>
      </c>
    </row>
    <row r="368" spans="1:33" x14ac:dyDescent="0.45">
      <c r="A368" s="129" t="s">
        <v>659</v>
      </c>
      <c r="B368" s="129" t="s">
        <v>833</v>
      </c>
      <c r="C368" s="129" t="s">
        <v>634</v>
      </c>
      <c r="D368" s="5" t="s">
        <v>634</v>
      </c>
      <c r="E368" s="129">
        <f t="shared" si="43"/>
        <v>4</v>
      </c>
      <c r="F368" s="129">
        <f t="shared" si="44"/>
        <v>15</v>
      </c>
      <c r="G368" s="129" t="s">
        <v>381</v>
      </c>
      <c r="H368" s="129" t="s">
        <v>383</v>
      </c>
      <c r="I368" s="129" t="s">
        <v>380</v>
      </c>
      <c r="J368" s="3">
        <v>1</v>
      </c>
      <c r="K368" s="26" t="s">
        <v>380</v>
      </c>
      <c r="L368" s="26" t="s">
        <v>24</v>
      </c>
      <c r="M368" s="129" t="s">
        <v>390</v>
      </c>
      <c r="N368" s="129" t="s">
        <v>26</v>
      </c>
      <c r="O368" s="129" t="s">
        <v>835</v>
      </c>
      <c r="P368" s="3">
        <v>54</v>
      </c>
      <c r="Q368" s="129" t="s">
        <v>27</v>
      </c>
      <c r="R368" s="129" t="s">
        <v>2155</v>
      </c>
      <c r="S368" s="36" t="s">
        <v>380</v>
      </c>
      <c r="T368" s="129">
        <v>1</v>
      </c>
      <c r="U368" s="129"/>
      <c r="V368" s="3">
        <v>486</v>
      </c>
      <c r="W368" s="30">
        <v>0</v>
      </c>
      <c r="X368" s="30">
        <v>0</v>
      </c>
      <c r="Y368" s="30">
        <v>0</v>
      </c>
      <c r="Z368" s="138" t="str">
        <f t="shared" si="45"/>
        <v>40 HC</v>
      </c>
      <c r="AA368" s="135">
        <v>6438</v>
      </c>
      <c r="AB368" s="6">
        <v>12.05</v>
      </c>
      <c r="AC368" s="34" t="s">
        <v>64</v>
      </c>
      <c r="AD368" s="34">
        <f t="shared" si="41"/>
        <v>8</v>
      </c>
      <c r="AE368" s="34">
        <f t="shared" si="42"/>
        <v>4</v>
      </c>
      <c r="AF368" s="49" t="str">
        <f t="shared" si="47"/>
        <v>LCL</v>
      </c>
      <c r="AG368" s="49" t="str">
        <f t="shared" si="47"/>
        <v>LCL</v>
      </c>
    </row>
    <row r="369" spans="1:33" x14ac:dyDescent="0.45">
      <c r="A369" s="129" t="s">
        <v>659</v>
      </c>
      <c r="B369" s="129" t="s">
        <v>827</v>
      </c>
      <c r="C369" s="129" t="s">
        <v>772</v>
      </c>
      <c r="D369" s="5" t="s">
        <v>772</v>
      </c>
      <c r="E369" s="129">
        <f t="shared" si="43"/>
        <v>38</v>
      </c>
      <c r="F369" s="129">
        <f t="shared" si="44"/>
        <v>44</v>
      </c>
      <c r="G369" s="129" t="s">
        <v>61</v>
      </c>
      <c r="H369" s="129" t="s">
        <v>30</v>
      </c>
      <c r="I369" s="129" t="s">
        <v>31</v>
      </c>
      <c r="J369" s="3">
        <v>1</v>
      </c>
      <c r="K369" s="129" t="s">
        <v>836</v>
      </c>
      <c r="L369" s="129" t="s">
        <v>41</v>
      </c>
      <c r="M369" s="129" t="s">
        <v>42</v>
      </c>
      <c r="N369" s="129" t="s">
        <v>26</v>
      </c>
      <c r="O369" s="129" t="s">
        <v>837</v>
      </c>
      <c r="P369" s="3">
        <v>54</v>
      </c>
      <c r="Q369" s="129" t="s">
        <v>27</v>
      </c>
      <c r="R369" s="129" t="s">
        <v>2150</v>
      </c>
      <c r="S369" s="129" t="s">
        <v>2164</v>
      </c>
      <c r="T369" s="129"/>
      <c r="U369" s="129">
        <v>1</v>
      </c>
      <c r="V369" s="3">
        <v>1183</v>
      </c>
      <c r="W369" s="30">
        <v>0</v>
      </c>
      <c r="X369" s="30">
        <v>0</v>
      </c>
      <c r="Y369" s="30">
        <v>1</v>
      </c>
      <c r="Z369" s="138" t="str">
        <f t="shared" si="45"/>
        <v>40 HC</v>
      </c>
      <c r="AA369" s="135">
        <v>18210</v>
      </c>
      <c r="AB369" s="6">
        <v>19.309999999999999</v>
      </c>
      <c r="AC369" s="34" t="s">
        <v>64</v>
      </c>
      <c r="AD369" s="34">
        <f t="shared" si="41"/>
        <v>14</v>
      </c>
      <c r="AE369" s="34">
        <f t="shared" si="42"/>
        <v>6</v>
      </c>
      <c r="AF369" s="49" t="str">
        <f t="shared" si="47"/>
        <v>LCL</v>
      </c>
      <c r="AG369" s="49" t="str">
        <f t="shared" si="47"/>
        <v>LCL</v>
      </c>
    </row>
    <row r="370" spans="1:33" ht="15" customHeight="1" x14ac:dyDescent="0.45">
      <c r="A370" s="129" t="s">
        <v>511</v>
      </c>
      <c r="B370" s="129" t="s">
        <v>833</v>
      </c>
      <c r="C370" s="129" t="s">
        <v>631</v>
      </c>
      <c r="D370" s="5" t="s">
        <v>631</v>
      </c>
      <c r="E370" s="129">
        <f t="shared" si="43"/>
        <v>2</v>
      </c>
      <c r="F370" s="129">
        <f t="shared" si="44"/>
        <v>5</v>
      </c>
      <c r="G370" s="129" t="s">
        <v>381</v>
      </c>
      <c r="H370" s="129" t="s">
        <v>383</v>
      </c>
      <c r="I370" s="129" t="s">
        <v>380</v>
      </c>
      <c r="J370" s="3">
        <v>1</v>
      </c>
      <c r="K370" s="26" t="s">
        <v>380</v>
      </c>
      <c r="L370" s="26" t="s">
        <v>24</v>
      </c>
      <c r="M370" s="129" t="s">
        <v>384</v>
      </c>
      <c r="N370" s="129" t="s">
        <v>26</v>
      </c>
      <c r="O370" s="129" t="s">
        <v>838</v>
      </c>
      <c r="P370" s="3">
        <v>54</v>
      </c>
      <c r="Q370" s="129" t="s">
        <v>27</v>
      </c>
      <c r="R370" s="129" t="s">
        <v>386</v>
      </c>
      <c r="S370" s="36" t="s">
        <v>380</v>
      </c>
      <c r="T370" s="129">
        <v>1</v>
      </c>
      <c r="U370" s="129"/>
      <c r="V370" s="3">
        <v>276</v>
      </c>
      <c r="W370" s="30">
        <v>0</v>
      </c>
      <c r="X370" s="30">
        <v>0</v>
      </c>
      <c r="Y370" s="30">
        <v>0</v>
      </c>
      <c r="Z370" s="138" t="str">
        <f t="shared" si="45"/>
        <v>40 HC</v>
      </c>
      <c r="AA370" s="135">
        <v>5175</v>
      </c>
      <c r="AB370" s="4"/>
      <c r="AC370" s="34" t="s">
        <v>90</v>
      </c>
      <c r="AD370" s="34">
        <f t="shared" si="41"/>
        <v>0</v>
      </c>
      <c r="AE370" s="34">
        <f t="shared" si="42"/>
        <v>0</v>
      </c>
      <c r="AF370" s="49" t="str">
        <f t="shared" si="47"/>
        <v>LCL</v>
      </c>
      <c r="AG370" s="49" t="str">
        <f t="shared" si="47"/>
        <v>LCL</v>
      </c>
    </row>
    <row r="371" spans="1:33" ht="15" customHeight="1" x14ac:dyDescent="0.45">
      <c r="A371" s="129" t="s">
        <v>511</v>
      </c>
      <c r="B371" s="129" t="s">
        <v>794</v>
      </c>
      <c r="C371" s="129" t="s">
        <v>839</v>
      </c>
      <c r="D371" s="5" t="s">
        <v>839</v>
      </c>
      <c r="E371" s="129">
        <f t="shared" si="43"/>
        <v>22</v>
      </c>
      <c r="F371" s="129">
        <f t="shared" si="44"/>
        <v>32</v>
      </c>
      <c r="G371" s="129" t="s">
        <v>85</v>
      </c>
      <c r="H371" s="129" t="s">
        <v>30</v>
      </c>
      <c r="I371" s="129" t="s">
        <v>31</v>
      </c>
      <c r="J371" s="3">
        <v>1</v>
      </c>
      <c r="K371" s="26" t="s">
        <v>2125</v>
      </c>
      <c r="L371" s="129" t="s">
        <v>24</v>
      </c>
      <c r="M371" s="129" t="s">
        <v>87</v>
      </c>
      <c r="N371" s="129" t="s">
        <v>26</v>
      </c>
      <c r="O371" s="129" t="s">
        <v>840</v>
      </c>
      <c r="P371" s="3">
        <v>54</v>
      </c>
      <c r="Q371" s="129" t="s">
        <v>27</v>
      </c>
      <c r="R371" s="129" t="s">
        <v>296</v>
      </c>
      <c r="S371" s="129" t="s">
        <v>2125</v>
      </c>
      <c r="T371" s="129"/>
      <c r="U371" s="129">
        <v>1</v>
      </c>
      <c r="V371" s="3">
        <v>347</v>
      </c>
      <c r="W371" s="30">
        <v>0</v>
      </c>
      <c r="X371" s="30">
        <v>0</v>
      </c>
      <c r="Y371" s="30">
        <v>0</v>
      </c>
      <c r="Z371" s="138" t="str">
        <f t="shared" si="45"/>
        <v>40 HC</v>
      </c>
      <c r="AA371" s="135">
        <v>6415</v>
      </c>
      <c r="AB371" s="6">
        <v>4.4800000000000004</v>
      </c>
      <c r="AC371" s="34" t="s">
        <v>90</v>
      </c>
      <c r="AD371" s="34">
        <f t="shared" si="41"/>
        <v>3</v>
      </c>
      <c r="AE371" s="34">
        <f t="shared" si="42"/>
        <v>1</v>
      </c>
      <c r="AF371" s="49" t="str">
        <f t="shared" si="47"/>
        <v>LCL</v>
      </c>
      <c r="AG371" s="49" t="str">
        <f t="shared" si="47"/>
        <v>LCL</v>
      </c>
    </row>
    <row r="372" spans="1:33" x14ac:dyDescent="0.45">
      <c r="A372" s="129" t="s">
        <v>511</v>
      </c>
      <c r="B372" s="129" t="s">
        <v>827</v>
      </c>
      <c r="C372" s="129" t="s">
        <v>772</v>
      </c>
      <c r="D372" s="5" t="s">
        <v>772</v>
      </c>
      <c r="E372" s="129">
        <f t="shared" si="43"/>
        <v>36</v>
      </c>
      <c r="F372" s="129">
        <f t="shared" si="44"/>
        <v>42</v>
      </c>
      <c r="G372" s="129" t="s">
        <v>61</v>
      </c>
      <c r="H372" s="129" t="s">
        <v>30</v>
      </c>
      <c r="I372" s="129" t="s">
        <v>31</v>
      </c>
      <c r="J372" s="3">
        <v>1</v>
      </c>
      <c r="K372" s="47" t="s">
        <v>836</v>
      </c>
      <c r="L372" s="129" t="s">
        <v>41</v>
      </c>
      <c r="M372" s="129" t="s">
        <v>42</v>
      </c>
      <c r="N372" s="129" t="s">
        <v>26</v>
      </c>
      <c r="O372" s="129" t="s">
        <v>841</v>
      </c>
      <c r="P372" s="3">
        <v>54</v>
      </c>
      <c r="Q372" s="129" t="s">
        <v>27</v>
      </c>
      <c r="R372" s="129" t="s">
        <v>2158</v>
      </c>
      <c r="S372" s="129" t="s">
        <v>2164</v>
      </c>
      <c r="T372" s="129"/>
      <c r="U372" s="129">
        <v>1</v>
      </c>
      <c r="V372" s="3">
        <v>1710</v>
      </c>
      <c r="W372" s="154">
        <v>0</v>
      </c>
      <c r="X372" s="154">
        <v>0</v>
      </c>
      <c r="Y372" s="154">
        <v>1</v>
      </c>
      <c r="Z372" s="138" t="str">
        <f t="shared" si="45"/>
        <v>40 HC</v>
      </c>
      <c r="AA372" s="135">
        <v>23534</v>
      </c>
      <c r="AB372" s="6">
        <v>18.600000000000001</v>
      </c>
      <c r="AC372" s="34" t="s">
        <v>64</v>
      </c>
      <c r="AD372" s="34">
        <f t="shared" si="41"/>
        <v>13</v>
      </c>
      <c r="AE372" s="34">
        <f t="shared" si="42"/>
        <v>6</v>
      </c>
      <c r="AF372" s="49" t="str">
        <f t="shared" si="47"/>
        <v>LCL</v>
      </c>
      <c r="AG372" s="49" t="str">
        <f t="shared" si="47"/>
        <v>LCL</v>
      </c>
    </row>
    <row r="373" spans="1:33" x14ac:dyDescent="0.45">
      <c r="A373" s="129" t="s">
        <v>511</v>
      </c>
      <c r="B373" s="129" t="s">
        <v>827</v>
      </c>
      <c r="C373" s="129" t="s">
        <v>772</v>
      </c>
      <c r="D373" s="5" t="s">
        <v>772</v>
      </c>
      <c r="E373" s="129">
        <f t="shared" si="43"/>
        <v>36</v>
      </c>
      <c r="F373" s="129">
        <f t="shared" si="44"/>
        <v>42</v>
      </c>
      <c r="G373" s="129" t="s">
        <v>61</v>
      </c>
      <c r="H373" s="129" t="s">
        <v>30</v>
      </c>
      <c r="I373" s="129" t="s">
        <v>31</v>
      </c>
      <c r="J373" s="3">
        <v>1</v>
      </c>
      <c r="K373" s="48"/>
      <c r="L373" s="129" t="s">
        <v>41</v>
      </c>
      <c r="M373" s="129" t="s">
        <v>42</v>
      </c>
      <c r="N373" s="129" t="s">
        <v>26</v>
      </c>
      <c r="O373" s="129" t="s">
        <v>842</v>
      </c>
      <c r="P373" s="3">
        <v>54</v>
      </c>
      <c r="Q373" s="129" t="s">
        <v>27</v>
      </c>
      <c r="R373" s="129" t="s">
        <v>2158</v>
      </c>
      <c r="S373" s="129" t="s">
        <v>2164</v>
      </c>
      <c r="T373" s="129"/>
      <c r="U373" s="129">
        <v>1</v>
      </c>
      <c r="V373" s="3">
        <v>2555</v>
      </c>
      <c r="W373" s="155"/>
      <c r="X373" s="155"/>
      <c r="Y373" s="155"/>
      <c r="Z373" s="138" t="str">
        <f t="shared" si="45"/>
        <v>40 HC</v>
      </c>
      <c r="AA373" s="135">
        <v>51596</v>
      </c>
      <c r="AB373" s="6">
        <v>30.25</v>
      </c>
      <c r="AC373" s="34" t="s">
        <v>64</v>
      </c>
      <c r="AD373" s="34">
        <f t="shared" si="41"/>
        <v>21</v>
      </c>
      <c r="AE373" s="34">
        <f t="shared" si="42"/>
        <v>9</v>
      </c>
      <c r="AF373" s="49" t="str">
        <f t="shared" si="47"/>
        <v>20</v>
      </c>
      <c r="AG373" s="49" t="str">
        <f t="shared" si="47"/>
        <v>LCL</v>
      </c>
    </row>
    <row r="374" spans="1:33" x14ac:dyDescent="0.45">
      <c r="A374" s="129" t="s">
        <v>843</v>
      </c>
      <c r="B374" s="129" t="s">
        <v>827</v>
      </c>
      <c r="C374" s="129" t="s">
        <v>772</v>
      </c>
      <c r="D374" s="5" t="s">
        <v>772</v>
      </c>
      <c r="E374" s="129">
        <f t="shared" si="43"/>
        <v>35</v>
      </c>
      <c r="F374" s="129">
        <f t="shared" si="44"/>
        <v>41</v>
      </c>
      <c r="G374" s="129" t="s">
        <v>48</v>
      </c>
      <c r="H374" s="129" t="s">
        <v>30</v>
      </c>
      <c r="I374" s="129" t="s">
        <v>31</v>
      </c>
      <c r="J374" s="3">
        <v>1</v>
      </c>
      <c r="K374" s="152" t="s">
        <v>844</v>
      </c>
      <c r="L374" s="129" t="s">
        <v>41</v>
      </c>
      <c r="M374" s="129" t="s">
        <v>42</v>
      </c>
      <c r="N374" s="129" t="s">
        <v>26</v>
      </c>
      <c r="O374" s="129" t="s">
        <v>845</v>
      </c>
      <c r="P374" s="3">
        <v>52</v>
      </c>
      <c r="Q374" s="129" t="s">
        <v>27</v>
      </c>
      <c r="R374" s="129" t="s">
        <v>273</v>
      </c>
      <c r="S374" s="129" t="s">
        <v>2164</v>
      </c>
      <c r="T374" s="129"/>
      <c r="U374" s="129">
        <v>1</v>
      </c>
      <c r="V374" s="3">
        <v>2509</v>
      </c>
      <c r="W374" s="154">
        <v>0</v>
      </c>
      <c r="X374" s="154">
        <v>1</v>
      </c>
      <c r="Y374" s="154">
        <v>0</v>
      </c>
      <c r="Z374" s="138">
        <f t="shared" si="45"/>
        <v>40</v>
      </c>
      <c r="AA374" s="135">
        <v>39156</v>
      </c>
      <c r="AB374" s="6">
        <v>42.76</v>
      </c>
      <c r="AC374" s="34" t="s">
        <v>34</v>
      </c>
      <c r="AD374" s="34">
        <f t="shared" si="41"/>
        <v>30</v>
      </c>
      <c r="AE374" s="34">
        <f t="shared" si="42"/>
        <v>13</v>
      </c>
      <c r="AF374" s="49" t="str">
        <f t="shared" si="47"/>
        <v>40</v>
      </c>
      <c r="AG374" s="49" t="str">
        <f t="shared" si="47"/>
        <v>LCL</v>
      </c>
    </row>
    <row r="375" spans="1:33" x14ac:dyDescent="0.45">
      <c r="A375" s="129" t="s">
        <v>843</v>
      </c>
      <c r="B375" s="129" t="s">
        <v>827</v>
      </c>
      <c r="C375" s="129" t="s">
        <v>772</v>
      </c>
      <c r="D375" s="5" t="s">
        <v>772</v>
      </c>
      <c r="E375" s="129">
        <f t="shared" si="43"/>
        <v>35</v>
      </c>
      <c r="F375" s="129">
        <f t="shared" si="44"/>
        <v>41</v>
      </c>
      <c r="G375" s="129" t="s">
        <v>48</v>
      </c>
      <c r="H375" s="129" t="s">
        <v>30</v>
      </c>
      <c r="I375" s="129" t="s">
        <v>31</v>
      </c>
      <c r="J375" s="3">
        <v>1</v>
      </c>
      <c r="K375" s="153"/>
      <c r="L375" s="129" t="s">
        <v>41</v>
      </c>
      <c r="M375" s="129" t="s">
        <v>42</v>
      </c>
      <c r="N375" s="129" t="s">
        <v>26</v>
      </c>
      <c r="O375" s="129" t="s">
        <v>846</v>
      </c>
      <c r="P375" s="3">
        <v>52</v>
      </c>
      <c r="Q375" s="129" t="s">
        <v>27</v>
      </c>
      <c r="R375" s="129" t="s">
        <v>847</v>
      </c>
      <c r="S375" s="129" t="s">
        <v>2164</v>
      </c>
      <c r="T375" s="129"/>
      <c r="U375" s="129">
        <v>1</v>
      </c>
      <c r="V375" s="3">
        <v>696</v>
      </c>
      <c r="W375" s="155"/>
      <c r="X375" s="155"/>
      <c r="Y375" s="155"/>
      <c r="Z375" s="138" t="str">
        <f t="shared" si="45"/>
        <v>40 HC</v>
      </c>
      <c r="AA375" s="135">
        <v>3400</v>
      </c>
      <c r="AB375" s="6">
        <v>6.43</v>
      </c>
      <c r="AC375" s="34" t="s">
        <v>34</v>
      </c>
      <c r="AD375" s="34">
        <f t="shared" si="41"/>
        <v>5</v>
      </c>
      <c r="AE375" s="34">
        <f t="shared" si="42"/>
        <v>2</v>
      </c>
      <c r="AF375" s="49" t="str">
        <f t="shared" si="47"/>
        <v>LCL</v>
      </c>
      <c r="AG375" s="49" t="str">
        <f t="shared" si="47"/>
        <v>LCL</v>
      </c>
    </row>
    <row r="376" spans="1:33" x14ac:dyDescent="0.45">
      <c r="A376" s="129" t="s">
        <v>833</v>
      </c>
      <c r="B376" s="129" t="s">
        <v>660</v>
      </c>
      <c r="C376" s="129" t="s">
        <v>622</v>
      </c>
      <c r="D376" s="5" t="s">
        <v>622</v>
      </c>
      <c r="E376" s="129">
        <f t="shared" si="43"/>
        <v>2</v>
      </c>
      <c r="F376" s="129">
        <f t="shared" si="44"/>
        <v>4</v>
      </c>
      <c r="G376" s="129" t="s">
        <v>381</v>
      </c>
      <c r="H376" s="129" t="s">
        <v>383</v>
      </c>
      <c r="I376" s="129" t="s">
        <v>380</v>
      </c>
      <c r="J376" s="3">
        <v>1</v>
      </c>
      <c r="K376" s="26" t="s">
        <v>380</v>
      </c>
      <c r="L376" s="26" t="s">
        <v>24</v>
      </c>
      <c r="M376" s="129" t="s">
        <v>384</v>
      </c>
      <c r="N376" s="129" t="s">
        <v>26</v>
      </c>
      <c r="O376" s="129" t="s">
        <v>848</v>
      </c>
      <c r="P376" s="3">
        <v>54</v>
      </c>
      <c r="Q376" s="129" t="s">
        <v>27</v>
      </c>
      <c r="R376" s="129" t="s">
        <v>296</v>
      </c>
      <c r="S376" s="36" t="s">
        <v>380</v>
      </c>
      <c r="T376" s="129">
        <v>1</v>
      </c>
      <c r="U376" s="129"/>
      <c r="V376" s="3">
        <v>504</v>
      </c>
      <c r="W376" s="30">
        <v>0</v>
      </c>
      <c r="X376" s="30">
        <v>0</v>
      </c>
      <c r="Y376" s="30">
        <v>0</v>
      </c>
      <c r="Z376" s="138" t="str">
        <f t="shared" si="45"/>
        <v>40 HC</v>
      </c>
      <c r="AA376" s="135">
        <v>9532</v>
      </c>
      <c r="AB376" s="4"/>
      <c r="AC376" s="34" t="s">
        <v>90</v>
      </c>
      <c r="AD376" s="34">
        <f t="shared" ref="AD376:AD439" si="48">0.7*AB376</f>
        <v>0</v>
      </c>
      <c r="AE376" s="34">
        <f t="shared" ref="AE376:AE439" si="49">0.3*AB376</f>
        <v>0</v>
      </c>
      <c r="AF376" s="49" t="str">
        <f t="shared" si="47"/>
        <v>LCL</v>
      </c>
      <c r="AG376" s="49" t="str">
        <f t="shared" si="47"/>
        <v>LCL</v>
      </c>
    </row>
    <row r="377" spans="1:33" x14ac:dyDescent="0.45">
      <c r="A377" s="129" t="s">
        <v>833</v>
      </c>
      <c r="B377" s="129" t="s">
        <v>827</v>
      </c>
      <c r="C377" s="129" t="s">
        <v>849</v>
      </c>
      <c r="D377" s="5" t="s">
        <v>849</v>
      </c>
      <c r="E377" s="129">
        <f t="shared" si="43"/>
        <v>34</v>
      </c>
      <c r="F377" s="129">
        <f t="shared" si="44"/>
        <v>38</v>
      </c>
      <c r="G377" s="129" t="s">
        <v>61</v>
      </c>
      <c r="H377" s="129" t="s">
        <v>30</v>
      </c>
      <c r="I377" s="129" t="s">
        <v>31</v>
      </c>
      <c r="J377" s="3">
        <v>1</v>
      </c>
      <c r="K377" s="152" t="s">
        <v>850</v>
      </c>
      <c r="L377" s="129" t="s">
        <v>24</v>
      </c>
      <c r="M377" s="129" t="s">
        <v>42</v>
      </c>
      <c r="N377" s="129" t="s">
        <v>26</v>
      </c>
      <c r="O377" s="129" t="s">
        <v>851</v>
      </c>
      <c r="P377" s="3">
        <v>54</v>
      </c>
      <c r="Q377" s="129" t="s">
        <v>27</v>
      </c>
      <c r="R377" s="129" t="s">
        <v>2150</v>
      </c>
      <c r="S377" s="129" t="s">
        <v>2164</v>
      </c>
      <c r="T377" s="129"/>
      <c r="U377" s="129">
        <v>1</v>
      </c>
      <c r="V377" s="3">
        <v>296</v>
      </c>
      <c r="W377" s="154">
        <v>0</v>
      </c>
      <c r="X377" s="154">
        <v>1</v>
      </c>
      <c r="Y377" s="154">
        <v>0</v>
      </c>
      <c r="Z377" s="138">
        <f t="shared" si="45"/>
        <v>40</v>
      </c>
      <c r="AA377" s="135">
        <v>3749</v>
      </c>
      <c r="AB377" s="6">
        <v>2.99</v>
      </c>
      <c r="AC377" s="34" t="s">
        <v>64</v>
      </c>
      <c r="AD377" s="34">
        <f t="shared" si="48"/>
        <v>2</v>
      </c>
      <c r="AE377" s="34">
        <f t="shared" si="49"/>
        <v>1</v>
      </c>
      <c r="AF377" s="49" t="str">
        <f t="shared" si="47"/>
        <v>LCL</v>
      </c>
      <c r="AG377" s="49" t="str">
        <f t="shared" si="47"/>
        <v>LCL</v>
      </c>
    </row>
    <row r="378" spans="1:33" x14ac:dyDescent="0.45">
      <c r="A378" s="129" t="s">
        <v>833</v>
      </c>
      <c r="B378" s="129" t="s">
        <v>827</v>
      </c>
      <c r="C378" s="129" t="s">
        <v>849</v>
      </c>
      <c r="D378" s="5" t="s">
        <v>849</v>
      </c>
      <c r="E378" s="129">
        <f t="shared" si="43"/>
        <v>34</v>
      </c>
      <c r="F378" s="129">
        <f t="shared" si="44"/>
        <v>38</v>
      </c>
      <c r="G378" s="129" t="s">
        <v>61</v>
      </c>
      <c r="H378" s="129" t="s">
        <v>30</v>
      </c>
      <c r="I378" s="129" t="s">
        <v>31</v>
      </c>
      <c r="J378" s="3">
        <v>1</v>
      </c>
      <c r="K378" s="153"/>
      <c r="L378" s="129" t="s">
        <v>24</v>
      </c>
      <c r="M378" s="129" t="s">
        <v>42</v>
      </c>
      <c r="N378" s="129" t="s">
        <v>26</v>
      </c>
      <c r="O378" s="129" t="s">
        <v>852</v>
      </c>
      <c r="P378" s="3">
        <v>54</v>
      </c>
      <c r="Q378" s="129" t="s">
        <v>27</v>
      </c>
      <c r="R378" s="129" t="s">
        <v>2158</v>
      </c>
      <c r="S378" s="129" t="s">
        <v>2164</v>
      </c>
      <c r="T378" s="129"/>
      <c r="U378" s="129">
        <v>1</v>
      </c>
      <c r="V378" s="3">
        <v>1518</v>
      </c>
      <c r="W378" s="156"/>
      <c r="X378" s="156"/>
      <c r="Y378" s="156"/>
      <c r="Z378" s="138" t="str">
        <f t="shared" si="45"/>
        <v>40 HC</v>
      </c>
      <c r="AA378" s="135">
        <v>31838</v>
      </c>
      <c r="AB378" s="6">
        <v>17.690000000000001</v>
      </c>
      <c r="AC378" s="34" t="s">
        <v>64</v>
      </c>
      <c r="AD378" s="34">
        <f t="shared" si="48"/>
        <v>12</v>
      </c>
      <c r="AE378" s="34">
        <f t="shared" si="49"/>
        <v>5</v>
      </c>
      <c r="AF378" s="49" t="str">
        <f t="shared" si="47"/>
        <v>LCL</v>
      </c>
      <c r="AG378" s="49" t="str">
        <f t="shared" si="47"/>
        <v>LCL</v>
      </c>
    </row>
    <row r="379" spans="1:33" x14ac:dyDescent="0.45">
      <c r="A379" s="129" t="s">
        <v>833</v>
      </c>
      <c r="B379" s="129" t="s">
        <v>827</v>
      </c>
      <c r="C379" s="129" t="s">
        <v>849</v>
      </c>
      <c r="D379" s="5" t="s">
        <v>849</v>
      </c>
      <c r="E379" s="129">
        <f t="shared" si="43"/>
        <v>34</v>
      </c>
      <c r="F379" s="129">
        <f t="shared" si="44"/>
        <v>38</v>
      </c>
      <c r="G379" s="129" t="s">
        <v>61</v>
      </c>
      <c r="H379" s="129" t="s">
        <v>30</v>
      </c>
      <c r="I379" s="129" t="s">
        <v>31</v>
      </c>
      <c r="J379" s="3">
        <v>1</v>
      </c>
      <c r="K379" s="153"/>
      <c r="L379" s="129" t="s">
        <v>24</v>
      </c>
      <c r="M379" s="129" t="s">
        <v>42</v>
      </c>
      <c r="N379" s="129" t="s">
        <v>26</v>
      </c>
      <c r="O379" s="129" t="s">
        <v>853</v>
      </c>
      <c r="P379" s="3">
        <v>54</v>
      </c>
      <c r="Q379" s="129" t="s">
        <v>27</v>
      </c>
      <c r="R379" s="129" t="s">
        <v>2156</v>
      </c>
      <c r="S379" s="129" t="s">
        <v>2164</v>
      </c>
      <c r="T379" s="129"/>
      <c r="U379" s="129">
        <v>1</v>
      </c>
      <c r="V379" s="3">
        <v>1637</v>
      </c>
      <c r="W379" s="155"/>
      <c r="X379" s="155"/>
      <c r="Y379" s="155"/>
      <c r="Z379" s="138" t="str">
        <f t="shared" si="45"/>
        <v>40 HC</v>
      </c>
      <c r="AA379" s="135">
        <v>27953</v>
      </c>
      <c r="AB379" s="6">
        <v>30.42</v>
      </c>
      <c r="AC379" s="34" t="s">
        <v>64</v>
      </c>
      <c r="AD379" s="34">
        <f t="shared" si="48"/>
        <v>21</v>
      </c>
      <c r="AE379" s="34">
        <f t="shared" si="49"/>
        <v>9</v>
      </c>
      <c r="AF379" s="49" t="str">
        <f t="shared" si="47"/>
        <v>20</v>
      </c>
      <c r="AG379" s="49" t="str">
        <f t="shared" si="47"/>
        <v>LCL</v>
      </c>
    </row>
    <row r="380" spans="1:33" x14ac:dyDescent="0.45">
      <c r="A380" s="129" t="s">
        <v>833</v>
      </c>
      <c r="B380" s="129" t="s">
        <v>827</v>
      </c>
      <c r="C380" s="129" t="s">
        <v>772</v>
      </c>
      <c r="D380" s="5" t="s">
        <v>772</v>
      </c>
      <c r="E380" s="129">
        <f t="shared" si="43"/>
        <v>34</v>
      </c>
      <c r="F380" s="129">
        <f t="shared" si="44"/>
        <v>40</v>
      </c>
      <c r="G380" s="129" t="s">
        <v>61</v>
      </c>
      <c r="H380" s="129" t="s">
        <v>30</v>
      </c>
      <c r="I380" s="129" t="s">
        <v>31</v>
      </c>
      <c r="J380" s="3">
        <v>1</v>
      </c>
      <c r="K380" s="152" t="s">
        <v>854</v>
      </c>
      <c r="L380" s="129" t="s">
        <v>41</v>
      </c>
      <c r="M380" s="129" t="s">
        <v>42</v>
      </c>
      <c r="N380" s="129" t="s">
        <v>26</v>
      </c>
      <c r="O380" s="129" t="s">
        <v>855</v>
      </c>
      <c r="P380" s="3">
        <v>54</v>
      </c>
      <c r="Q380" s="129" t="s">
        <v>27</v>
      </c>
      <c r="R380" s="129" t="s">
        <v>2158</v>
      </c>
      <c r="S380" s="129" t="s">
        <v>2164</v>
      </c>
      <c r="T380" s="129"/>
      <c r="U380" s="129">
        <v>1</v>
      </c>
      <c r="V380" s="3">
        <v>496</v>
      </c>
      <c r="W380" s="154">
        <v>0</v>
      </c>
      <c r="X380" s="154">
        <v>0</v>
      </c>
      <c r="Y380" s="154">
        <v>1</v>
      </c>
      <c r="Z380" s="138" t="str">
        <f t="shared" si="45"/>
        <v>40 HC</v>
      </c>
      <c r="AA380" s="135">
        <v>10211</v>
      </c>
      <c r="AB380" s="6">
        <v>10.94</v>
      </c>
      <c r="AC380" s="34" t="s">
        <v>64</v>
      </c>
      <c r="AD380" s="34">
        <f t="shared" si="48"/>
        <v>8</v>
      </c>
      <c r="AE380" s="34">
        <f t="shared" si="49"/>
        <v>3</v>
      </c>
      <c r="AF380" s="49" t="str">
        <f t="shared" si="47"/>
        <v>LCL</v>
      </c>
      <c r="AG380" s="49" t="str">
        <f t="shared" si="47"/>
        <v>LCL</v>
      </c>
    </row>
    <row r="381" spans="1:33" x14ac:dyDescent="0.45">
      <c r="A381" s="129" t="s">
        <v>833</v>
      </c>
      <c r="B381" s="129" t="s">
        <v>827</v>
      </c>
      <c r="C381" s="129" t="s">
        <v>772</v>
      </c>
      <c r="D381" s="5" t="s">
        <v>772</v>
      </c>
      <c r="E381" s="129">
        <f t="shared" si="43"/>
        <v>34</v>
      </c>
      <c r="F381" s="129">
        <f t="shared" si="44"/>
        <v>40</v>
      </c>
      <c r="G381" s="129" t="s">
        <v>61</v>
      </c>
      <c r="H381" s="129" t="s">
        <v>30</v>
      </c>
      <c r="I381" s="129" t="s">
        <v>31</v>
      </c>
      <c r="J381" s="3">
        <v>1</v>
      </c>
      <c r="K381" s="153"/>
      <c r="L381" s="129" t="s">
        <v>41</v>
      </c>
      <c r="M381" s="129" t="s">
        <v>42</v>
      </c>
      <c r="N381" s="129" t="s">
        <v>26</v>
      </c>
      <c r="O381" s="129" t="s">
        <v>856</v>
      </c>
      <c r="P381" s="3">
        <v>54</v>
      </c>
      <c r="Q381" s="129" t="s">
        <v>27</v>
      </c>
      <c r="R381" s="129" t="s">
        <v>2158</v>
      </c>
      <c r="S381" s="129" t="s">
        <v>2164</v>
      </c>
      <c r="T381" s="129"/>
      <c r="U381" s="129">
        <v>1</v>
      </c>
      <c r="V381" s="3">
        <v>830</v>
      </c>
      <c r="W381" s="156"/>
      <c r="X381" s="156"/>
      <c r="Y381" s="156"/>
      <c r="Z381" s="138" t="str">
        <f t="shared" si="45"/>
        <v>40 HC</v>
      </c>
      <c r="AA381" s="135">
        <v>13653</v>
      </c>
      <c r="AB381" s="6">
        <v>7.41</v>
      </c>
      <c r="AC381" s="34" t="s">
        <v>64</v>
      </c>
      <c r="AD381" s="34">
        <f t="shared" si="48"/>
        <v>5</v>
      </c>
      <c r="AE381" s="34">
        <f t="shared" si="49"/>
        <v>2</v>
      </c>
      <c r="AF381" s="49" t="str">
        <f t="shared" si="47"/>
        <v>LCL</v>
      </c>
      <c r="AG381" s="49" t="str">
        <f t="shared" si="47"/>
        <v>LCL</v>
      </c>
    </row>
    <row r="382" spans="1:33" x14ac:dyDescent="0.45">
      <c r="A382" s="129" t="s">
        <v>833</v>
      </c>
      <c r="B382" s="129" t="s">
        <v>827</v>
      </c>
      <c r="C382" s="129" t="s">
        <v>772</v>
      </c>
      <c r="D382" s="5" t="s">
        <v>772</v>
      </c>
      <c r="E382" s="129">
        <f t="shared" si="43"/>
        <v>34</v>
      </c>
      <c r="F382" s="129">
        <f t="shared" si="44"/>
        <v>40</v>
      </c>
      <c r="G382" s="129" t="s">
        <v>61</v>
      </c>
      <c r="H382" s="129" t="s">
        <v>30</v>
      </c>
      <c r="I382" s="129" t="s">
        <v>31</v>
      </c>
      <c r="J382" s="3">
        <v>1</v>
      </c>
      <c r="K382" s="153"/>
      <c r="L382" s="129" t="s">
        <v>41</v>
      </c>
      <c r="M382" s="129" t="s">
        <v>42</v>
      </c>
      <c r="N382" s="129" t="s">
        <v>26</v>
      </c>
      <c r="O382" s="129" t="s">
        <v>857</v>
      </c>
      <c r="P382" s="3">
        <v>54</v>
      </c>
      <c r="Q382" s="129" t="s">
        <v>27</v>
      </c>
      <c r="R382" s="129" t="s">
        <v>2158</v>
      </c>
      <c r="S382" s="129" t="s">
        <v>2164</v>
      </c>
      <c r="T382" s="129"/>
      <c r="U382" s="129">
        <v>1</v>
      </c>
      <c r="V382" s="3">
        <v>402</v>
      </c>
      <c r="W382" s="156"/>
      <c r="X382" s="156"/>
      <c r="Y382" s="156"/>
      <c r="Z382" s="138" t="str">
        <f t="shared" si="45"/>
        <v>40 HC</v>
      </c>
      <c r="AA382" s="135">
        <v>8722</v>
      </c>
      <c r="AB382" s="6">
        <v>5.0999999999999996</v>
      </c>
      <c r="AC382" s="34" t="s">
        <v>64</v>
      </c>
      <c r="AD382" s="34">
        <f t="shared" si="48"/>
        <v>4</v>
      </c>
      <c r="AE382" s="34">
        <f t="shared" si="49"/>
        <v>2</v>
      </c>
      <c r="AF382" s="49" t="str">
        <f t="shared" si="47"/>
        <v>LCL</v>
      </c>
      <c r="AG382" s="49" t="str">
        <f t="shared" si="47"/>
        <v>LCL</v>
      </c>
    </row>
    <row r="383" spans="1:33" x14ac:dyDescent="0.45">
      <c r="A383" s="129" t="s">
        <v>833</v>
      </c>
      <c r="B383" s="129" t="s">
        <v>827</v>
      </c>
      <c r="C383" s="129" t="s">
        <v>772</v>
      </c>
      <c r="D383" s="5" t="s">
        <v>772</v>
      </c>
      <c r="E383" s="129">
        <f t="shared" si="43"/>
        <v>34</v>
      </c>
      <c r="F383" s="129">
        <f t="shared" si="44"/>
        <v>40</v>
      </c>
      <c r="G383" s="129" t="s">
        <v>61</v>
      </c>
      <c r="H383" s="129" t="s">
        <v>30</v>
      </c>
      <c r="I383" s="129" t="s">
        <v>31</v>
      </c>
      <c r="J383" s="3">
        <v>1</v>
      </c>
      <c r="K383" s="153"/>
      <c r="L383" s="129" t="s">
        <v>41</v>
      </c>
      <c r="M383" s="129" t="s">
        <v>42</v>
      </c>
      <c r="N383" s="129" t="s">
        <v>26</v>
      </c>
      <c r="O383" s="129" t="s">
        <v>858</v>
      </c>
      <c r="P383" s="3">
        <v>54</v>
      </c>
      <c r="Q383" s="129" t="s">
        <v>27</v>
      </c>
      <c r="R383" s="129" t="s">
        <v>733</v>
      </c>
      <c r="S383" s="129" t="s">
        <v>2164</v>
      </c>
      <c r="T383" s="129"/>
      <c r="U383" s="129">
        <v>1</v>
      </c>
      <c r="V383" s="3">
        <v>885</v>
      </c>
      <c r="W383" s="156"/>
      <c r="X383" s="156"/>
      <c r="Y383" s="156"/>
      <c r="Z383" s="138" t="str">
        <f t="shared" si="45"/>
        <v>40 HC</v>
      </c>
      <c r="AA383" s="135">
        <v>13096</v>
      </c>
      <c r="AB383" s="6">
        <v>22.73</v>
      </c>
      <c r="AC383" s="34" t="s">
        <v>64</v>
      </c>
      <c r="AD383" s="34">
        <f t="shared" si="48"/>
        <v>16</v>
      </c>
      <c r="AE383" s="34">
        <f t="shared" si="49"/>
        <v>7</v>
      </c>
      <c r="AF383" s="49" t="str">
        <f t="shared" si="47"/>
        <v>20</v>
      </c>
      <c r="AG383" s="49" t="str">
        <f t="shared" si="47"/>
        <v>LCL</v>
      </c>
    </row>
    <row r="384" spans="1:33" x14ac:dyDescent="0.45">
      <c r="A384" s="129" t="s">
        <v>833</v>
      </c>
      <c r="B384" s="129" t="s">
        <v>827</v>
      </c>
      <c r="C384" s="129" t="s">
        <v>772</v>
      </c>
      <c r="D384" s="5" t="s">
        <v>772</v>
      </c>
      <c r="E384" s="129">
        <f t="shared" si="43"/>
        <v>34</v>
      </c>
      <c r="F384" s="129">
        <f t="shared" si="44"/>
        <v>40</v>
      </c>
      <c r="G384" s="129" t="s">
        <v>61</v>
      </c>
      <c r="H384" s="129" t="s">
        <v>30</v>
      </c>
      <c r="I384" s="129" t="s">
        <v>31</v>
      </c>
      <c r="J384" s="3">
        <v>1</v>
      </c>
      <c r="K384" s="153"/>
      <c r="L384" s="129" t="s">
        <v>41</v>
      </c>
      <c r="M384" s="129" t="s">
        <v>42</v>
      </c>
      <c r="N384" s="129" t="s">
        <v>26</v>
      </c>
      <c r="O384" s="129" t="s">
        <v>859</v>
      </c>
      <c r="P384" s="3">
        <v>54</v>
      </c>
      <c r="Q384" s="129" t="s">
        <v>27</v>
      </c>
      <c r="R384" s="129" t="s">
        <v>860</v>
      </c>
      <c r="S384" s="129" t="s">
        <v>2164</v>
      </c>
      <c r="T384" s="129"/>
      <c r="U384" s="129">
        <v>1</v>
      </c>
      <c r="V384" s="3">
        <v>2302</v>
      </c>
      <c r="W384" s="155"/>
      <c r="X384" s="155"/>
      <c r="Y384" s="155"/>
      <c r="Z384" s="138" t="str">
        <f t="shared" si="45"/>
        <v>40 HC</v>
      </c>
      <c r="AA384" s="135">
        <v>33538</v>
      </c>
      <c r="AB384" s="6">
        <v>21.86</v>
      </c>
      <c r="AC384" s="34" t="s">
        <v>64</v>
      </c>
      <c r="AD384" s="34">
        <f t="shared" si="48"/>
        <v>15</v>
      </c>
      <c r="AE384" s="34">
        <f t="shared" si="49"/>
        <v>7</v>
      </c>
      <c r="AF384" s="49" t="str">
        <f t="shared" si="47"/>
        <v>20</v>
      </c>
      <c r="AG384" s="49" t="str">
        <f t="shared" si="47"/>
        <v>LCL</v>
      </c>
    </row>
    <row r="385" spans="1:33" x14ac:dyDescent="0.45">
      <c r="A385" s="129" t="s">
        <v>833</v>
      </c>
      <c r="B385" s="129" t="s">
        <v>806</v>
      </c>
      <c r="C385" s="129" t="s">
        <v>861</v>
      </c>
      <c r="D385" s="5" t="s">
        <v>861</v>
      </c>
      <c r="E385" s="129">
        <f t="shared" si="43"/>
        <v>43</v>
      </c>
      <c r="F385" s="129">
        <f t="shared" si="44"/>
        <v>53</v>
      </c>
      <c r="G385" s="129" t="s">
        <v>29</v>
      </c>
      <c r="H385" s="129" t="s">
        <v>30</v>
      </c>
      <c r="I385" s="129" t="s">
        <v>31</v>
      </c>
      <c r="J385" s="3">
        <v>1</v>
      </c>
      <c r="K385" s="26" t="s">
        <v>2125</v>
      </c>
      <c r="L385" s="129" t="s">
        <v>24</v>
      </c>
      <c r="M385" s="129" t="s">
        <v>42</v>
      </c>
      <c r="N385" s="129" t="s">
        <v>26</v>
      </c>
      <c r="O385" s="129" t="s">
        <v>862</v>
      </c>
      <c r="P385" s="3">
        <v>54</v>
      </c>
      <c r="Q385" s="129" t="s">
        <v>27</v>
      </c>
      <c r="R385" s="129" t="s">
        <v>536</v>
      </c>
      <c r="S385" s="129" t="s">
        <v>2125</v>
      </c>
      <c r="T385" s="129"/>
      <c r="U385" s="129">
        <v>1</v>
      </c>
      <c r="V385" s="3">
        <v>405</v>
      </c>
      <c r="W385" s="30">
        <v>0</v>
      </c>
      <c r="X385" s="30">
        <v>0</v>
      </c>
      <c r="Y385" s="30">
        <v>0</v>
      </c>
      <c r="Z385" s="138" t="str">
        <f t="shared" si="45"/>
        <v>40 HC</v>
      </c>
      <c r="AA385" s="135">
        <v>5840</v>
      </c>
      <c r="AB385" s="6">
        <v>6.84</v>
      </c>
      <c r="AC385" s="34" t="s">
        <v>34</v>
      </c>
      <c r="AD385" s="34">
        <f t="shared" si="48"/>
        <v>5</v>
      </c>
      <c r="AE385" s="34">
        <f t="shared" si="49"/>
        <v>2</v>
      </c>
      <c r="AF385" s="49" t="str">
        <f t="shared" si="47"/>
        <v>LCL</v>
      </c>
      <c r="AG385" s="49" t="str">
        <f t="shared" si="47"/>
        <v>LCL</v>
      </c>
    </row>
    <row r="386" spans="1:33" x14ac:dyDescent="0.45">
      <c r="A386" s="129" t="s">
        <v>578</v>
      </c>
      <c r="B386" s="129" t="s">
        <v>863</v>
      </c>
      <c r="C386" s="129" t="s">
        <v>864</v>
      </c>
      <c r="D386" s="5" t="s">
        <v>864</v>
      </c>
      <c r="E386" s="129">
        <f t="shared" ref="E386:E449" si="50">B386-A386</f>
        <v>23</v>
      </c>
      <c r="F386" s="129">
        <f t="shared" ref="F386:F449" si="51">C386-A386</f>
        <v>28</v>
      </c>
      <c r="G386" s="129" t="s">
        <v>146</v>
      </c>
      <c r="H386" s="129" t="s">
        <v>30</v>
      </c>
      <c r="I386" s="129" t="s">
        <v>31</v>
      </c>
      <c r="J386" s="3">
        <v>0</v>
      </c>
      <c r="K386" s="129" t="s">
        <v>865</v>
      </c>
      <c r="L386" s="129" t="s">
        <v>24</v>
      </c>
      <c r="M386" s="129" t="s">
        <v>87</v>
      </c>
      <c r="N386" s="129" t="s">
        <v>26</v>
      </c>
      <c r="O386" s="129" t="s">
        <v>866</v>
      </c>
      <c r="P386" s="3">
        <v>54</v>
      </c>
      <c r="Q386" s="129" t="s">
        <v>27</v>
      </c>
      <c r="R386" s="129" t="s">
        <v>149</v>
      </c>
      <c r="S386" s="129" t="s">
        <v>2163</v>
      </c>
      <c r="T386" s="129"/>
      <c r="U386" s="129">
        <v>1</v>
      </c>
      <c r="V386" s="3">
        <v>3870</v>
      </c>
      <c r="W386" s="30">
        <v>0</v>
      </c>
      <c r="X386" s="30">
        <v>0</v>
      </c>
      <c r="Y386" s="30">
        <v>1</v>
      </c>
      <c r="Z386" s="138" t="str">
        <f t="shared" si="45"/>
        <v>40 HC</v>
      </c>
      <c r="AA386" s="135">
        <v>58895</v>
      </c>
      <c r="AB386" s="6">
        <v>67</v>
      </c>
      <c r="AC386" s="34" t="s">
        <v>90</v>
      </c>
      <c r="AD386" s="34">
        <f t="shared" si="48"/>
        <v>47</v>
      </c>
      <c r="AE386" s="34">
        <f t="shared" si="49"/>
        <v>20</v>
      </c>
      <c r="AF386" s="49" t="str">
        <f t="shared" si="47"/>
        <v>40</v>
      </c>
      <c r="AG386" s="49" t="str">
        <f t="shared" si="47"/>
        <v>20</v>
      </c>
    </row>
    <row r="387" spans="1:33" x14ac:dyDescent="0.45">
      <c r="A387" s="129" t="s">
        <v>578</v>
      </c>
      <c r="B387" s="129" t="s">
        <v>772</v>
      </c>
      <c r="C387" s="129" t="s">
        <v>867</v>
      </c>
      <c r="D387" s="5" t="s">
        <v>867</v>
      </c>
      <c r="E387" s="129">
        <f t="shared" si="50"/>
        <v>39</v>
      </c>
      <c r="F387" s="129">
        <f t="shared" si="51"/>
        <v>43</v>
      </c>
      <c r="G387" s="129" t="s">
        <v>29</v>
      </c>
      <c r="H387" s="129" t="s">
        <v>30</v>
      </c>
      <c r="I387" s="129" t="s">
        <v>31</v>
      </c>
      <c r="J387" s="3">
        <v>0</v>
      </c>
      <c r="K387" s="129" t="s">
        <v>868</v>
      </c>
      <c r="L387" s="129" t="s">
        <v>41</v>
      </c>
      <c r="M387" s="129" t="s">
        <v>42</v>
      </c>
      <c r="N387" s="129" t="s">
        <v>26</v>
      </c>
      <c r="O387" s="129" t="s">
        <v>869</v>
      </c>
      <c r="P387" s="3">
        <v>52</v>
      </c>
      <c r="Q387" s="129" t="s">
        <v>27</v>
      </c>
      <c r="R387" s="129" t="s">
        <v>82</v>
      </c>
      <c r="S387" s="129" t="s">
        <v>2163</v>
      </c>
      <c r="T387" s="129"/>
      <c r="U387" s="129">
        <v>1</v>
      </c>
      <c r="V387" s="3">
        <v>2996</v>
      </c>
      <c r="W387" s="30">
        <v>0</v>
      </c>
      <c r="X387" s="30">
        <v>0</v>
      </c>
      <c r="Y387" s="30">
        <v>1</v>
      </c>
      <c r="Z387" s="138" t="str">
        <f t="shared" si="45"/>
        <v>40 HC</v>
      </c>
      <c r="AA387" s="135">
        <v>53252</v>
      </c>
      <c r="AB387" s="6">
        <v>58.61</v>
      </c>
      <c r="AC387" s="34" t="s">
        <v>34</v>
      </c>
      <c r="AD387" s="34">
        <f t="shared" si="48"/>
        <v>41</v>
      </c>
      <c r="AE387" s="34">
        <f t="shared" si="49"/>
        <v>18</v>
      </c>
      <c r="AF387" s="49" t="str">
        <f t="shared" si="47"/>
        <v>40</v>
      </c>
      <c r="AG387" s="49" t="str">
        <f t="shared" si="47"/>
        <v>20</v>
      </c>
    </row>
    <row r="388" spans="1:33" x14ac:dyDescent="0.45">
      <c r="A388" s="129" t="s">
        <v>660</v>
      </c>
      <c r="B388" s="129" t="s">
        <v>698</v>
      </c>
      <c r="C388" s="129" t="s">
        <v>28</v>
      </c>
      <c r="D388" s="5" t="s">
        <v>28</v>
      </c>
      <c r="E388" s="129">
        <f t="shared" si="50"/>
        <v>11</v>
      </c>
      <c r="F388" s="129">
        <f t="shared" si="51"/>
        <v>17</v>
      </c>
      <c r="G388" s="129" t="s">
        <v>381</v>
      </c>
      <c r="H388" s="129" t="s">
        <v>383</v>
      </c>
      <c r="I388" s="129" t="s">
        <v>380</v>
      </c>
      <c r="J388" s="3">
        <v>1</v>
      </c>
      <c r="K388" s="26" t="s">
        <v>380</v>
      </c>
      <c r="L388" s="26" t="s">
        <v>24</v>
      </c>
      <c r="M388" s="129" t="s">
        <v>390</v>
      </c>
      <c r="N388" s="129" t="s">
        <v>26</v>
      </c>
      <c r="O388" s="129" t="s">
        <v>870</v>
      </c>
      <c r="P388" s="3">
        <v>54</v>
      </c>
      <c r="Q388" s="129" t="s">
        <v>27</v>
      </c>
      <c r="R388" s="129" t="s">
        <v>733</v>
      </c>
      <c r="S388" s="36" t="s">
        <v>380</v>
      </c>
      <c r="T388" s="129">
        <v>1</v>
      </c>
      <c r="U388" s="129"/>
      <c r="V388" s="3">
        <v>1577</v>
      </c>
      <c r="W388" s="30">
        <v>0</v>
      </c>
      <c r="X388" s="30">
        <v>0</v>
      </c>
      <c r="Y388" s="30">
        <v>0</v>
      </c>
      <c r="Z388" s="138" t="str">
        <f t="shared" ref="Z388:Z451" si="52">IF(W388=1,20,IF(X388=1,40,"40 HC"))</f>
        <v>40 HC</v>
      </c>
      <c r="AA388" s="135">
        <v>24288</v>
      </c>
      <c r="AB388" s="6">
        <v>32.58</v>
      </c>
      <c r="AC388" s="34" t="s">
        <v>64</v>
      </c>
      <c r="AD388" s="34">
        <f t="shared" si="48"/>
        <v>23</v>
      </c>
      <c r="AE388" s="34">
        <f t="shared" si="49"/>
        <v>10</v>
      </c>
      <c r="AF388" s="49" t="str">
        <f t="shared" si="47"/>
        <v>20</v>
      </c>
      <c r="AG388" s="49" t="str">
        <f t="shared" si="47"/>
        <v>LCL</v>
      </c>
    </row>
    <row r="389" spans="1:33" x14ac:dyDescent="0.45">
      <c r="A389" s="129" t="s">
        <v>631</v>
      </c>
      <c r="B389" s="129" t="s">
        <v>871</v>
      </c>
      <c r="C389" s="129" t="s">
        <v>849</v>
      </c>
      <c r="D389" s="5" t="s">
        <v>849</v>
      </c>
      <c r="E389" s="129">
        <f t="shared" si="50"/>
        <v>18</v>
      </c>
      <c r="F389" s="129">
        <f t="shared" si="51"/>
        <v>35</v>
      </c>
      <c r="G389" s="129" t="s">
        <v>381</v>
      </c>
      <c r="H389" s="129" t="s">
        <v>383</v>
      </c>
      <c r="I389" s="129" t="s">
        <v>31</v>
      </c>
      <c r="J389" s="3">
        <v>1</v>
      </c>
      <c r="K389" s="161" t="s">
        <v>872</v>
      </c>
      <c r="L389" s="129" t="s">
        <v>24</v>
      </c>
      <c r="M389" s="129" t="s">
        <v>87</v>
      </c>
      <c r="N389" s="129" t="s">
        <v>26</v>
      </c>
      <c r="O389" s="129" t="s">
        <v>873</v>
      </c>
      <c r="P389" s="3">
        <v>54</v>
      </c>
      <c r="Q389" s="129" t="s">
        <v>27</v>
      </c>
      <c r="R389" s="129" t="s">
        <v>2160</v>
      </c>
      <c r="S389" s="129" t="s">
        <v>2164</v>
      </c>
      <c r="T389" s="129"/>
      <c r="U389" s="129">
        <v>1</v>
      </c>
      <c r="V389" s="3">
        <v>1694</v>
      </c>
      <c r="W389" s="154">
        <v>0</v>
      </c>
      <c r="X389" s="154">
        <v>1</v>
      </c>
      <c r="Y389" s="154">
        <v>0</v>
      </c>
      <c r="Z389" s="138">
        <f t="shared" si="52"/>
        <v>40</v>
      </c>
      <c r="AA389" s="135">
        <v>32202</v>
      </c>
      <c r="AB389" s="6">
        <v>31.83</v>
      </c>
      <c r="AC389" s="34" t="s">
        <v>90</v>
      </c>
      <c r="AD389" s="34">
        <f t="shared" si="48"/>
        <v>22</v>
      </c>
      <c r="AE389" s="34">
        <f t="shared" si="49"/>
        <v>10</v>
      </c>
      <c r="AF389" s="49" t="str">
        <f t="shared" si="47"/>
        <v>20</v>
      </c>
      <c r="AG389" s="49" t="str">
        <f t="shared" si="47"/>
        <v>LCL</v>
      </c>
    </row>
    <row r="390" spans="1:33" x14ac:dyDescent="0.45">
      <c r="A390" s="129" t="s">
        <v>631</v>
      </c>
      <c r="B390" s="129" t="s">
        <v>871</v>
      </c>
      <c r="C390" s="129" t="s">
        <v>849</v>
      </c>
      <c r="D390" s="5" t="s">
        <v>849</v>
      </c>
      <c r="E390" s="129">
        <f t="shared" si="50"/>
        <v>18</v>
      </c>
      <c r="F390" s="129">
        <f t="shared" si="51"/>
        <v>35</v>
      </c>
      <c r="G390" s="129" t="s">
        <v>381</v>
      </c>
      <c r="H390" s="129" t="s">
        <v>383</v>
      </c>
      <c r="I390" s="129" t="s">
        <v>31</v>
      </c>
      <c r="J390" s="3">
        <v>1</v>
      </c>
      <c r="K390" s="153"/>
      <c r="L390" s="129" t="s">
        <v>24</v>
      </c>
      <c r="M390" s="129" t="s">
        <v>87</v>
      </c>
      <c r="N390" s="129" t="s">
        <v>26</v>
      </c>
      <c r="O390" s="129" t="s">
        <v>874</v>
      </c>
      <c r="P390" s="3">
        <v>54</v>
      </c>
      <c r="Q390" s="129" t="s">
        <v>27</v>
      </c>
      <c r="R390" s="129" t="s">
        <v>2160</v>
      </c>
      <c r="S390" s="129" t="s">
        <v>2164</v>
      </c>
      <c r="T390" s="129"/>
      <c r="U390" s="129">
        <v>1</v>
      </c>
      <c r="V390" s="3">
        <v>329</v>
      </c>
      <c r="W390" s="156"/>
      <c r="X390" s="156"/>
      <c r="Y390" s="156"/>
      <c r="Z390" s="138" t="str">
        <f t="shared" si="52"/>
        <v>40 HC</v>
      </c>
      <c r="AA390" s="135">
        <v>8330</v>
      </c>
      <c r="AB390" s="6">
        <v>4.16</v>
      </c>
      <c r="AC390" s="34" t="s">
        <v>90</v>
      </c>
      <c r="AD390" s="34">
        <f t="shared" si="48"/>
        <v>3</v>
      </c>
      <c r="AE390" s="34">
        <f t="shared" si="49"/>
        <v>1</v>
      </c>
      <c r="AF390" s="49" t="str">
        <f t="shared" si="47"/>
        <v>LCL</v>
      </c>
      <c r="AG390" s="49" t="str">
        <f t="shared" si="47"/>
        <v>LCL</v>
      </c>
    </row>
    <row r="391" spans="1:33" x14ac:dyDescent="0.45">
      <c r="A391" s="129" t="s">
        <v>631</v>
      </c>
      <c r="B391" s="129" t="s">
        <v>871</v>
      </c>
      <c r="C391" s="129" t="s">
        <v>849</v>
      </c>
      <c r="D391" s="5" t="s">
        <v>849</v>
      </c>
      <c r="E391" s="129">
        <f t="shared" si="50"/>
        <v>18</v>
      </c>
      <c r="F391" s="129">
        <f t="shared" si="51"/>
        <v>35</v>
      </c>
      <c r="G391" s="129" t="s">
        <v>381</v>
      </c>
      <c r="H391" s="129" t="s">
        <v>383</v>
      </c>
      <c r="I391" s="129" t="s">
        <v>31</v>
      </c>
      <c r="J391" s="3">
        <v>1</v>
      </c>
      <c r="K391" s="153"/>
      <c r="L391" s="129" t="s">
        <v>24</v>
      </c>
      <c r="M391" s="129" t="s">
        <v>87</v>
      </c>
      <c r="N391" s="129" t="s">
        <v>26</v>
      </c>
      <c r="O391" s="129" t="s">
        <v>875</v>
      </c>
      <c r="P391" s="3">
        <v>54</v>
      </c>
      <c r="Q391" s="129" t="s">
        <v>27</v>
      </c>
      <c r="R391" s="129" t="s">
        <v>2160</v>
      </c>
      <c r="S391" s="129" t="s">
        <v>2164</v>
      </c>
      <c r="T391" s="129"/>
      <c r="U391" s="129">
        <v>1</v>
      </c>
      <c r="V391" s="3">
        <v>546</v>
      </c>
      <c r="W391" s="155"/>
      <c r="X391" s="155"/>
      <c r="Y391" s="155"/>
      <c r="Z391" s="138" t="str">
        <f t="shared" si="52"/>
        <v>40 HC</v>
      </c>
      <c r="AA391" s="135">
        <v>12220</v>
      </c>
      <c r="AB391" s="6">
        <v>19.57</v>
      </c>
      <c r="AC391" s="34" t="s">
        <v>90</v>
      </c>
      <c r="AD391" s="34">
        <f t="shared" si="48"/>
        <v>14</v>
      </c>
      <c r="AE391" s="34">
        <f t="shared" si="49"/>
        <v>6</v>
      </c>
      <c r="AF391" s="49" t="str">
        <f t="shared" si="47"/>
        <v>LCL</v>
      </c>
      <c r="AG391" s="49" t="str">
        <f t="shared" si="47"/>
        <v>LCL</v>
      </c>
    </row>
    <row r="392" spans="1:33" x14ac:dyDescent="0.45">
      <c r="A392" s="129" t="s">
        <v>631</v>
      </c>
      <c r="B392" s="129" t="s">
        <v>772</v>
      </c>
      <c r="C392" s="129" t="s">
        <v>867</v>
      </c>
      <c r="D392" s="5" t="s">
        <v>867</v>
      </c>
      <c r="E392" s="129">
        <f t="shared" si="50"/>
        <v>37</v>
      </c>
      <c r="F392" s="129">
        <f t="shared" si="51"/>
        <v>41</v>
      </c>
      <c r="G392" s="129" t="s">
        <v>61</v>
      </c>
      <c r="H392" s="129" t="s">
        <v>30</v>
      </c>
      <c r="I392" s="129" t="s">
        <v>31</v>
      </c>
      <c r="J392" s="3">
        <v>1</v>
      </c>
      <c r="K392" s="152" t="s">
        <v>876</v>
      </c>
      <c r="L392" s="129" t="s">
        <v>41</v>
      </c>
      <c r="M392" s="129" t="s">
        <v>42</v>
      </c>
      <c r="N392" s="129" t="s">
        <v>26</v>
      </c>
      <c r="O392" s="129" t="s">
        <v>877</v>
      </c>
      <c r="P392" s="3">
        <v>54</v>
      </c>
      <c r="Q392" s="129" t="s">
        <v>27</v>
      </c>
      <c r="R392" s="129" t="s">
        <v>2150</v>
      </c>
      <c r="S392" s="129" t="s">
        <v>2164</v>
      </c>
      <c r="T392" s="129"/>
      <c r="U392" s="129">
        <v>1</v>
      </c>
      <c r="V392" s="3">
        <v>677</v>
      </c>
      <c r="W392" s="154">
        <v>0</v>
      </c>
      <c r="X392" s="154">
        <v>1</v>
      </c>
      <c r="Y392" s="154">
        <v>0</v>
      </c>
      <c r="Z392" s="138">
        <f t="shared" si="52"/>
        <v>40</v>
      </c>
      <c r="AA392" s="135">
        <v>11592</v>
      </c>
      <c r="AB392" s="6">
        <v>15.07</v>
      </c>
      <c r="AC392" s="34" t="s">
        <v>64</v>
      </c>
      <c r="AD392" s="34">
        <f t="shared" si="48"/>
        <v>11</v>
      </c>
      <c r="AE392" s="34">
        <f t="shared" si="49"/>
        <v>5</v>
      </c>
      <c r="AF392" s="49" t="str">
        <f t="shared" si="47"/>
        <v>LCL</v>
      </c>
      <c r="AG392" s="49" t="str">
        <f t="shared" si="47"/>
        <v>LCL</v>
      </c>
    </row>
    <row r="393" spans="1:33" x14ac:dyDescent="0.45">
      <c r="A393" s="129" t="s">
        <v>631</v>
      </c>
      <c r="B393" s="129" t="s">
        <v>772</v>
      </c>
      <c r="C393" s="129" t="s">
        <v>867</v>
      </c>
      <c r="D393" s="5" t="s">
        <v>867</v>
      </c>
      <c r="E393" s="129">
        <f t="shared" si="50"/>
        <v>37</v>
      </c>
      <c r="F393" s="129">
        <f t="shared" si="51"/>
        <v>41</v>
      </c>
      <c r="G393" s="129" t="s">
        <v>61</v>
      </c>
      <c r="H393" s="129" t="s">
        <v>30</v>
      </c>
      <c r="I393" s="129" t="s">
        <v>31</v>
      </c>
      <c r="J393" s="3">
        <v>1</v>
      </c>
      <c r="K393" s="153"/>
      <c r="L393" s="129" t="s">
        <v>41</v>
      </c>
      <c r="M393" s="129" t="s">
        <v>42</v>
      </c>
      <c r="N393" s="129" t="s">
        <v>26</v>
      </c>
      <c r="O393" s="129" t="s">
        <v>878</v>
      </c>
      <c r="P393" s="3">
        <v>54</v>
      </c>
      <c r="Q393" s="129" t="s">
        <v>27</v>
      </c>
      <c r="R393" s="129" t="s">
        <v>2158</v>
      </c>
      <c r="S393" s="129" t="s">
        <v>2164</v>
      </c>
      <c r="T393" s="129"/>
      <c r="U393" s="129">
        <v>1</v>
      </c>
      <c r="V393" s="3">
        <v>580</v>
      </c>
      <c r="W393" s="156"/>
      <c r="X393" s="156"/>
      <c r="Y393" s="156"/>
      <c r="Z393" s="138" t="str">
        <f t="shared" si="52"/>
        <v>40 HC</v>
      </c>
      <c r="AA393" s="135">
        <v>10600</v>
      </c>
      <c r="AB393" s="6">
        <v>6.9</v>
      </c>
      <c r="AC393" s="34" t="s">
        <v>64</v>
      </c>
      <c r="AD393" s="34">
        <f t="shared" si="48"/>
        <v>5</v>
      </c>
      <c r="AE393" s="34">
        <f t="shared" si="49"/>
        <v>2</v>
      </c>
      <c r="AF393" s="49" t="str">
        <f t="shared" si="47"/>
        <v>LCL</v>
      </c>
      <c r="AG393" s="49" t="str">
        <f t="shared" si="47"/>
        <v>LCL</v>
      </c>
    </row>
    <row r="394" spans="1:33" x14ac:dyDescent="0.45">
      <c r="A394" s="129" t="s">
        <v>631</v>
      </c>
      <c r="B394" s="129" t="s">
        <v>772</v>
      </c>
      <c r="C394" s="129" t="s">
        <v>867</v>
      </c>
      <c r="D394" s="5" t="s">
        <v>867</v>
      </c>
      <c r="E394" s="129">
        <f t="shared" si="50"/>
        <v>37</v>
      </c>
      <c r="F394" s="129">
        <f t="shared" si="51"/>
        <v>41</v>
      </c>
      <c r="G394" s="129" t="s">
        <v>61</v>
      </c>
      <c r="H394" s="129" t="s">
        <v>30</v>
      </c>
      <c r="I394" s="129" t="s">
        <v>31</v>
      </c>
      <c r="J394" s="3">
        <v>1</v>
      </c>
      <c r="K394" s="153"/>
      <c r="L394" s="129" t="s">
        <v>41</v>
      </c>
      <c r="M394" s="129" t="s">
        <v>42</v>
      </c>
      <c r="N394" s="129" t="s">
        <v>26</v>
      </c>
      <c r="O394" s="129" t="s">
        <v>879</v>
      </c>
      <c r="P394" s="3">
        <v>54</v>
      </c>
      <c r="Q394" s="129" t="s">
        <v>27</v>
      </c>
      <c r="R394" s="129" t="s">
        <v>2158</v>
      </c>
      <c r="S394" s="129" t="s">
        <v>2164</v>
      </c>
      <c r="T394" s="129"/>
      <c r="U394" s="129">
        <v>1</v>
      </c>
      <c r="V394" s="3">
        <v>703</v>
      </c>
      <c r="W394" s="155"/>
      <c r="X394" s="155"/>
      <c r="Y394" s="155"/>
      <c r="Z394" s="138" t="str">
        <f t="shared" si="52"/>
        <v>40 HC</v>
      </c>
      <c r="AA394" s="135">
        <v>14064</v>
      </c>
      <c r="AB394" s="6">
        <v>14.17</v>
      </c>
      <c r="AC394" s="34" t="s">
        <v>64</v>
      </c>
      <c r="AD394" s="34">
        <f t="shared" si="48"/>
        <v>10</v>
      </c>
      <c r="AE394" s="34">
        <f t="shared" si="49"/>
        <v>4</v>
      </c>
      <c r="AF394" s="49" t="str">
        <f t="shared" si="47"/>
        <v>LCL</v>
      </c>
      <c r="AG394" s="49" t="str">
        <f t="shared" si="47"/>
        <v>LCL</v>
      </c>
    </row>
    <row r="395" spans="1:33" x14ac:dyDescent="0.45">
      <c r="A395" s="129" t="s">
        <v>622</v>
      </c>
      <c r="B395" s="129" t="s">
        <v>849</v>
      </c>
      <c r="C395" s="129" t="s">
        <v>806</v>
      </c>
      <c r="D395" s="5" t="s">
        <v>806</v>
      </c>
      <c r="E395" s="129">
        <f t="shared" si="50"/>
        <v>34</v>
      </c>
      <c r="F395" s="129">
        <f t="shared" si="51"/>
        <v>39</v>
      </c>
      <c r="G395" s="129" t="s">
        <v>61</v>
      </c>
      <c r="H395" s="129" t="s">
        <v>30</v>
      </c>
      <c r="I395" s="129" t="s">
        <v>31</v>
      </c>
      <c r="J395" s="3">
        <v>1</v>
      </c>
      <c r="K395" s="152" t="s">
        <v>880</v>
      </c>
      <c r="L395" s="129" t="s">
        <v>41</v>
      </c>
      <c r="M395" s="129" t="s">
        <v>87</v>
      </c>
      <c r="N395" s="129" t="s">
        <v>26</v>
      </c>
      <c r="O395" s="129" t="s">
        <v>881</v>
      </c>
      <c r="P395" s="3">
        <v>54</v>
      </c>
      <c r="Q395" s="129" t="s">
        <v>27</v>
      </c>
      <c r="R395" s="129" t="s">
        <v>2156</v>
      </c>
      <c r="S395" s="129" t="s">
        <v>2164</v>
      </c>
      <c r="T395" s="129"/>
      <c r="U395" s="129">
        <v>1</v>
      </c>
      <c r="V395" s="3">
        <v>631</v>
      </c>
      <c r="W395" s="30">
        <v>1</v>
      </c>
      <c r="X395" s="30">
        <v>0</v>
      </c>
      <c r="Y395" s="30">
        <v>0</v>
      </c>
      <c r="Z395" s="138">
        <f t="shared" si="52"/>
        <v>20</v>
      </c>
      <c r="AA395" s="135">
        <v>7856</v>
      </c>
      <c r="AB395" s="6">
        <v>10.68</v>
      </c>
      <c r="AC395" s="34" t="s">
        <v>64</v>
      </c>
      <c r="AD395" s="34">
        <f t="shared" si="48"/>
        <v>7</v>
      </c>
      <c r="AE395" s="34">
        <f t="shared" si="49"/>
        <v>3</v>
      </c>
      <c r="AF395" s="49" t="str">
        <f t="shared" ref="AF395:AG426" si="53">IF(AD395&lt;=14,"LCL",IF(AD395&lt;=28,"20",IF(AD395&lt;=55,"40",IF(AD395&lt;=65,"40HC",IF(AD395&lt;=83,"45",IF(AD395&gt;83,"???ilość kont"))))))</f>
        <v>LCL</v>
      </c>
      <c r="AG395" s="49" t="str">
        <f t="shared" si="53"/>
        <v>LCL</v>
      </c>
    </row>
    <row r="396" spans="1:33" x14ac:dyDescent="0.45">
      <c r="A396" s="129" t="s">
        <v>622</v>
      </c>
      <c r="B396" s="129" t="s">
        <v>849</v>
      </c>
      <c r="C396" s="129" t="s">
        <v>806</v>
      </c>
      <c r="D396" s="5" t="s">
        <v>806</v>
      </c>
      <c r="E396" s="129">
        <f t="shared" si="50"/>
        <v>34</v>
      </c>
      <c r="F396" s="129">
        <f t="shared" si="51"/>
        <v>39</v>
      </c>
      <c r="G396" s="129" t="s">
        <v>61</v>
      </c>
      <c r="H396" s="129" t="s">
        <v>30</v>
      </c>
      <c r="I396" s="129" t="s">
        <v>31</v>
      </c>
      <c r="J396" s="3">
        <v>1</v>
      </c>
      <c r="K396" s="153"/>
      <c r="L396" s="129" t="s">
        <v>41</v>
      </c>
      <c r="M396" s="129" t="s">
        <v>87</v>
      </c>
      <c r="N396" s="129" t="s">
        <v>26</v>
      </c>
      <c r="O396" s="129" t="s">
        <v>882</v>
      </c>
      <c r="P396" s="3">
        <v>54</v>
      </c>
      <c r="Q396" s="129" t="s">
        <v>27</v>
      </c>
      <c r="R396" s="129" t="s">
        <v>722</v>
      </c>
      <c r="S396" s="129" t="s">
        <v>2164</v>
      </c>
      <c r="T396" s="129"/>
      <c r="U396" s="129">
        <v>1</v>
      </c>
      <c r="V396" s="3">
        <v>712</v>
      </c>
      <c r="W396" s="30">
        <v>1</v>
      </c>
      <c r="X396" s="30">
        <v>0</v>
      </c>
      <c r="Y396" s="30">
        <v>0</v>
      </c>
      <c r="Z396" s="138">
        <f t="shared" si="52"/>
        <v>20</v>
      </c>
      <c r="AA396" s="135">
        <v>13889</v>
      </c>
      <c r="AB396" s="6">
        <v>11.46</v>
      </c>
      <c r="AC396" s="34" t="s">
        <v>64</v>
      </c>
      <c r="AD396" s="34">
        <f t="shared" si="48"/>
        <v>8</v>
      </c>
      <c r="AE396" s="34">
        <f t="shared" si="49"/>
        <v>3</v>
      </c>
      <c r="AF396" s="49" t="str">
        <f t="shared" si="53"/>
        <v>LCL</v>
      </c>
      <c r="AG396" s="49" t="str">
        <f t="shared" si="53"/>
        <v>LCL</v>
      </c>
    </row>
    <row r="397" spans="1:33" x14ac:dyDescent="0.45">
      <c r="A397" s="129" t="s">
        <v>596</v>
      </c>
      <c r="B397" s="129" t="s">
        <v>601</v>
      </c>
      <c r="C397" s="129" t="s">
        <v>634</v>
      </c>
      <c r="D397" s="5" t="s">
        <v>634</v>
      </c>
      <c r="E397" s="129">
        <f t="shared" si="50"/>
        <v>1</v>
      </c>
      <c r="F397" s="129">
        <f t="shared" si="51"/>
        <v>6</v>
      </c>
      <c r="G397" s="129" t="s">
        <v>381</v>
      </c>
      <c r="H397" s="129" t="s">
        <v>383</v>
      </c>
      <c r="I397" s="129" t="s">
        <v>380</v>
      </c>
      <c r="J397" s="3">
        <v>1</v>
      </c>
      <c r="K397" s="26" t="s">
        <v>380</v>
      </c>
      <c r="L397" s="26" t="s">
        <v>24</v>
      </c>
      <c r="M397" s="129" t="s">
        <v>883</v>
      </c>
      <c r="N397" s="129" t="s">
        <v>26</v>
      </c>
      <c r="O397" s="129" t="s">
        <v>884</v>
      </c>
      <c r="P397" s="3">
        <v>54</v>
      </c>
      <c r="Q397" s="129" t="s">
        <v>27</v>
      </c>
      <c r="R397" s="129" t="s">
        <v>149</v>
      </c>
      <c r="S397" s="36" t="s">
        <v>380</v>
      </c>
      <c r="T397" s="129">
        <v>1</v>
      </c>
      <c r="U397" s="129"/>
      <c r="V397" s="3">
        <v>1010</v>
      </c>
      <c r="W397" s="30">
        <v>0</v>
      </c>
      <c r="X397" s="30">
        <v>0</v>
      </c>
      <c r="Y397" s="30">
        <v>0</v>
      </c>
      <c r="Z397" s="138" t="str">
        <f t="shared" si="52"/>
        <v>40 HC</v>
      </c>
      <c r="AA397" s="135">
        <v>19848</v>
      </c>
      <c r="AB397" s="4"/>
      <c r="AC397" s="34" t="s">
        <v>90</v>
      </c>
      <c r="AD397" s="34">
        <f t="shared" si="48"/>
        <v>0</v>
      </c>
      <c r="AE397" s="34">
        <f t="shared" si="49"/>
        <v>0</v>
      </c>
      <c r="AF397" s="49" t="str">
        <f t="shared" si="53"/>
        <v>LCL</v>
      </c>
      <c r="AG397" s="49" t="str">
        <f t="shared" si="53"/>
        <v>LCL</v>
      </c>
    </row>
    <row r="398" spans="1:33" x14ac:dyDescent="0.45">
      <c r="A398" s="129" t="s">
        <v>596</v>
      </c>
      <c r="B398" s="129" t="s">
        <v>885</v>
      </c>
      <c r="C398" s="129" t="s">
        <v>863</v>
      </c>
      <c r="D398" s="5" t="s">
        <v>863</v>
      </c>
      <c r="E398" s="129">
        <f t="shared" si="50"/>
        <v>17</v>
      </c>
      <c r="F398" s="129">
        <f t="shared" si="51"/>
        <v>19</v>
      </c>
      <c r="G398" s="129" t="s">
        <v>381</v>
      </c>
      <c r="H398" s="129" t="s">
        <v>383</v>
      </c>
      <c r="I398" s="129" t="s">
        <v>380</v>
      </c>
      <c r="J398" s="3">
        <v>1</v>
      </c>
      <c r="K398" s="26" t="s">
        <v>380</v>
      </c>
      <c r="L398" s="26" t="s">
        <v>24</v>
      </c>
      <c r="M398" s="129" t="s">
        <v>390</v>
      </c>
      <c r="N398" s="129" t="s">
        <v>26</v>
      </c>
      <c r="O398" s="129" t="s">
        <v>886</v>
      </c>
      <c r="P398" s="3">
        <v>54</v>
      </c>
      <c r="Q398" s="129" t="s">
        <v>27</v>
      </c>
      <c r="R398" s="129" t="s">
        <v>2153</v>
      </c>
      <c r="S398" s="36" t="s">
        <v>380</v>
      </c>
      <c r="T398" s="129">
        <v>1</v>
      </c>
      <c r="U398" s="129"/>
      <c r="V398" s="3">
        <v>300</v>
      </c>
      <c r="W398" s="30">
        <v>0</v>
      </c>
      <c r="X398" s="30">
        <v>0</v>
      </c>
      <c r="Y398" s="30">
        <v>0</v>
      </c>
      <c r="Z398" s="138" t="str">
        <f t="shared" si="52"/>
        <v>40 HC</v>
      </c>
      <c r="AA398" s="135">
        <v>3487</v>
      </c>
      <c r="AB398" s="6">
        <v>4.95</v>
      </c>
      <c r="AC398" s="34" t="s">
        <v>64</v>
      </c>
      <c r="AD398" s="34">
        <f t="shared" si="48"/>
        <v>3</v>
      </c>
      <c r="AE398" s="34">
        <f t="shared" si="49"/>
        <v>1</v>
      </c>
      <c r="AF398" s="49" t="str">
        <f t="shared" si="53"/>
        <v>LCL</v>
      </c>
      <c r="AG398" s="49" t="str">
        <f t="shared" si="53"/>
        <v>LCL</v>
      </c>
    </row>
    <row r="399" spans="1:33" x14ac:dyDescent="0.45">
      <c r="A399" s="129" t="s">
        <v>596</v>
      </c>
      <c r="B399" s="129" t="s">
        <v>885</v>
      </c>
      <c r="C399" s="129" t="s">
        <v>863</v>
      </c>
      <c r="D399" s="5" t="s">
        <v>863</v>
      </c>
      <c r="E399" s="129">
        <f t="shared" si="50"/>
        <v>17</v>
      </c>
      <c r="F399" s="129">
        <f t="shared" si="51"/>
        <v>19</v>
      </c>
      <c r="G399" s="129" t="s">
        <v>381</v>
      </c>
      <c r="H399" s="129" t="s">
        <v>383</v>
      </c>
      <c r="I399" s="129" t="s">
        <v>380</v>
      </c>
      <c r="J399" s="3">
        <v>1</v>
      </c>
      <c r="K399" s="26" t="s">
        <v>380</v>
      </c>
      <c r="L399" s="26" t="s">
        <v>24</v>
      </c>
      <c r="M399" s="129" t="s">
        <v>390</v>
      </c>
      <c r="N399" s="129" t="s">
        <v>26</v>
      </c>
      <c r="O399" s="129" t="s">
        <v>887</v>
      </c>
      <c r="P399" s="3">
        <v>54</v>
      </c>
      <c r="Q399" s="129" t="s">
        <v>27</v>
      </c>
      <c r="R399" s="129" t="s">
        <v>2153</v>
      </c>
      <c r="S399" s="36" t="s">
        <v>380</v>
      </c>
      <c r="T399" s="129">
        <v>1</v>
      </c>
      <c r="U399" s="129"/>
      <c r="V399" s="3">
        <v>236</v>
      </c>
      <c r="W399" s="30">
        <v>0</v>
      </c>
      <c r="X399" s="30">
        <v>0</v>
      </c>
      <c r="Y399" s="30">
        <v>0</v>
      </c>
      <c r="Z399" s="138" t="str">
        <f t="shared" si="52"/>
        <v>40 HC</v>
      </c>
      <c r="AA399" s="135">
        <v>3468</v>
      </c>
      <c r="AB399" s="6">
        <v>4.34</v>
      </c>
      <c r="AC399" s="34" t="s">
        <v>64</v>
      </c>
      <c r="AD399" s="34">
        <f t="shared" si="48"/>
        <v>3</v>
      </c>
      <c r="AE399" s="34">
        <f t="shared" si="49"/>
        <v>1</v>
      </c>
      <c r="AF399" s="49" t="str">
        <f t="shared" si="53"/>
        <v>LCL</v>
      </c>
      <c r="AG399" s="49" t="str">
        <f t="shared" si="53"/>
        <v>LCL</v>
      </c>
    </row>
    <row r="400" spans="1:33" x14ac:dyDescent="0.45">
      <c r="A400" s="129" t="s">
        <v>596</v>
      </c>
      <c r="B400" s="129" t="s">
        <v>885</v>
      </c>
      <c r="C400" s="129" t="s">
        <v>863</v>
      </c>
      <c r="D400" s="5" t="s">
        <v>863</v>
      </c>
      <c r="E400" s="129">
        <f t="shared" si="50"/>
        <v>17</v>
      </c>
      <c r="F400" s="129">
        <f t="shared" si="51"/>
        <v>19</v>
      </c>
      <c r="G400" s="129" t="s">
        <v>381</v>
      </c>
      <c r="H400" s="129" t="s">
        <v>383</v>
      </c>
      <c r="I400" s="129" t="s">
        <v>380</v>
      </c>
      <c r="J400" s="3">
        <v>1</v>
      </c>
      <c r="K400" s="26" t="s">
        <v>380</v>
      </c>
      <c r="L400" s="26" t="s">
        <v>24</v>
      </c>
      <c r="M400" s="129" t="s">
        <v>390</v>
      </c>
      <c r="N400" s="129" t="s">
        <v>26</v>
      </c>
      <c r="O400" s="129" t="s">
        <v>888</v>
      </c>
      <c r="P400" s="3">
        <v>54</v>
      </c>
      <c r="Q400" s="129" t="s">
        <v>27</v>
      </c>
      <c r="R400" s="129" t="s">
        <v>2153</v>
      </c>
      <c r="S400" s="36" t="s">
        <v>380</v>
      </c>
      <c r="T400" s="129">
        <v>1</v>
      </c>
      <c r="U400" s="129"/>
      <c r="V400" s="3">
        <v>589</v>
      </c>
      <c r="W400" s="30">
        <v>0</v>
      </c>
      <c r="X400" s="30">
        <v>0</v>
      </c>
      <c r="Y400" s="30">
        <v>0</v>
      </c>
      <c r="Z400" s="138" t="str">
        <f t="shared" si="52"/>
        <v>40 HC</v>
      </c>
      <c r="AA400" s="135">
        <v>8743</v>
      </c>
      <c r="AB400" s="6">
        <v>15.45</v>
      </c>
      <c r="AC400" s="34" t="s">
        <v>64</v>
      </c>
      <c r="AD400" s="34">
        <f t="shared" si="48"/>
        <v>11</v>
      </c>
      <c r="AE400" s="34">
        <f t="shared" si="49"/>
        <v>5</v>
      </c>
      <c r="AF400" s="49" t="str">
        <f t="shared" si="53"/>
        <v>LCL</v>
      </c>
      <c r="AG400" s="49" t="str">
        <f t="shared" si="53"/>
        <v>LCL</v>
      </c>
    </row>
    <row r="401" spans="1:33" x14ac:dyDescent="0.45">
      <c r="A401" s="129" t="s">
        <v>596</v>
      </c>
      <c r="B401" s="129" t="s">
        <v>771</v>
      </c>
      <c r="C401" s="129" t="s">
        <v>849</v>
      </c>
      <c r="D401" s="5" t="s">
        <v>849</v>
      </c>
      <c r="E401" s="129">
        <f t="shared" si="50"/>
        <v>31</v>
      </c>
      <c r="F401" s="129">
        <f t="shared" si="51"/>
        <v>33</v>
      </c>
      <c r="G401" s="129" t="s">
        <v>85</v>
      </c>
      <c r="H401" s="129" t="s">
        <v>30</v>
      </c>
      <c r="I401" s="129" t="s">
        <v>31</v>
      </c>
      <c r="J401" s="3">
        <v>0</v>
      </c>
      <c r="K401" s="129" t="s">
        <v>889</v>
      </c>
      <c r="L401" s="129" t="s">
        <v>24</v>
      </c>
      <c r="M401" s="129" t="s">
        <v>87</v>
      </c>
      <c r="N401" s="129" t="s">
        <v>26</v>
      </c>
      <c r="O401" s="129" t="s">
        <v>890</v>
      </c>
      <c r="P401" s="3">
        <v>54</v>
      </c>
      <c r="Q401" s="129" t="s">
        <v>27</v>
      </c>
      <c r="R401" s="129" t="s">
        <v>2159</v>
      </c>
      <c r="S401" s="129" t="s">
        <v>2163</v>
      </c>
      <c r="T401" s="129"/>
      <c r="U401" s="129">
        <v>1</v>
      </c>
      <c r="V401" s="3">
        <v>1121</v>
      </c>
      <c r="W401" s="30">
        <v>1</v>
      </c>
      <c r="X401" s="30">
        <v>0</v>
      </c>
      <c r="Y401" s="30">
        <v>0</v>
      </c>
      <c r="Z401" s="138">
        <f t="shared" si="52"/>
        <v>20</v>
      </c>
      <c r="AA401" s="135">
        <v>17522</v>
      </c>
      <c r="AB401" s="6">
        <v>16</v>
      </c>
      <c r="AC401" s="34" t="s">
        <v>90</v>
      </c>
      <c r="AD401" s="34">
        <f t="shared" si="48"/>
        <v>11</v>
      </c>
      <c r="AE401" s="34">
        <f t="shared" si="49"/>
        <v>5</v>
      </c>
      <c r="AF401" s="49" t="str">
        <f t="shared" si="53"/>
        <v>LCL</v>
      </c>
      <c r="AG401" s="49" t="str">
        <f t="shared" si="53"/>
        <v>LCL</v>
      </c>
    </row>
    <row r="402" spans="1:33" x14ac:dyDescent="0.45">
      <c r="A402" s="129" t="s">
        <v>601</v>
      </c>
      <c r="B402" s="129" t="s">
        <v>726</v>
      </c>
      <c r="C402" s="129" t="s">
        <v>726</v>
      </c>
      <c r="D402" s="5" t="s">
        <v>726</v>
      </c>
      <c r="E402" s="129">
        <f t="shared" si="50"/>
        <v>10</v>
      </c>
      <c r="F402" s="129">
        <f t="shared" si="51"/>
        <v>10</v>
      </c>
      <c r="G402" s="129" t="s">
        <v>392</v>
      </c>
      <c r="H402" s="129" t="s">
        <v>393</v>
      </c>
      <c r="I402" s="129" t="s">
        <v>24</v>
      </c>
      <c r="J402" s="3">
        <v>1</v>
      </c>
      <c r="K402" s="131"/>
      <c r="L402" s="26" t="s">
        <v>24</v>
      </c>
      <c r="M402" s="129" t="s">
        <v>381</v>
      </c>
      <c r="N402" s="129" t="s">
        <v>26</v>
      </c>
      <c r="O402" s="129" t="s">
        <v>891</v>
      </c>
      <c r="P402" s="3">
        <v>54</v>
      </c>
      <c r="Q402" s="129" t="s">
        <v>27</v>
      </c>
      <c r="R402" s="129" t="s">
        <v>547</v>
      </c>
      <c r="S402" s="129" t="s">
        <v>2125</v>
      </c>
      <c r="T402" s="129"/>
      <c r="U402" s="129">
        <v>1</v>
      </c>
      <c r="V402" s="3">
        <v>405</v>
      </c>
      <c r="W402" s="30">
        <v>0</v>
      </c>
      <c r="X402" s="30">
        <v>0</v>
      </c>
      <c r="Y402" s="30">
        <v>0</v>
      </c>
      <c r="Z402" s="138" t="str">
        <f t="shared" si="52"/>
        <v>40 HC</v>
      </c>
      <c r="AA402" s="135">
        <v>6670</v>
      </c>
      <c r="AB402" s="4"/>
      <c r="AC402" s="34" t="s">
        <v>396</v>
      </c>
      <c r="AD402" s="34">
        <f t="shared" si="48"/>
        <v>0</v>
      </c>
      <c r="AE402" s="34">
        <f t="shared" si="49"/>
        <v>0</v>
      </c>
      <c r="AF402" s="49" t="str">
        <f t="shared" si="53"/>
        <v>LCL</v>
      </c>
      <c r="AG402" s="49" t="str">
        <f t="shared" si="53"/>
        <v>LCL</v>
      </c>
    </row>
    <row r="403" spans="1:33" x14ac:dyDescent="0.45">
      <c r="A403" s="129" t="s">
        <v>601</v>
      </c>
      <c r="B403" s="129" t="s">
        <v>772</v>
      </c>
      <c r="C403" s="129" t="s">
        <v>892</v>
      </c>
      <c r="D403" s="5" t="s">
        <v>892</v>
      </c>
      <c r="E403" s="129">
        <f t="shared" si="50"/>
        <v>34</v>
      </c>
      <c r="F403" s="129">
        <f t="shared" si="51"/>
        <v>41</v>
      </c>
      <c r="G403" s="129" t="s">
        <v>48</v>
      </c>
      <c r="H403" s="129" t="s">
        <v>30</v>
      </c>
      <c r="I403" s="129" t="s">
        <v>31</v>
      </c>
      <c r="J403" s="3">
        <v>1</v>
      </c>
      <c r="K403" s="26" t="s">
        <v>2125</v>
      </c>
      <c r="L403" s="129" t="s">
        <v>24</v>
      </c>
      <c r="M403" s="129" t="s">
        <v>42</v>
      </c>
      <c r="N403" s="129" t="s">
        <v>26</v>
      </c>
      <c r="O403" s="129" t="s">
        <v>893</v>
      </c>
      <c r="P403" s="3">
        <v>52</v>
      </c>
      <c r="Q403" s="129" t="s">
        <v>27</v>
      </c>
      <c r="R403" s="129" t="s">
        <v>273</v>
      </c>
      <c r="S403" s="129" t="s">
        <v>2125</v>
      </c>
      <c r="T403" s="129"/>
      <c r="U403" s="129">
        <v>1</v>
      </c>
      <c r="V403" s="3">
        <v>264</v>
      </c>
      <c r="W403" s="30">
        <v>0</v>
      </c>
      <c r="X403" s="30">
        <v>0</v>
      </c>
      <c r="Y403" s="30">
        <v>0</v>
      </c>
      <c r="Z403" s="138" t="str">
        <f t="shared" si="52"/>
        <v>40 HC</v>
      </c>
      <c r="AA403" s="135">
        <v>3930</v>
      </c>
      <c r="AB403" s="6">
        <v>3.8</v>
      </c>
      <c r="AC403" s="34" t="s">
        <v>34</v>
      </c>
      <c r="AD403" s="34">
        <f t="shared" si="48"/>
        <v>3</v>
      </c>
      <c r="AE403" s="34">
        <f t="shared" si="49"/>
        <v>1</v>
      </c>
      <c r="AF403" s="49" t="str">
        <f t="shared" si="53"/>
        <v>LCL</v>
      </c>
      <c r="AG403" s="49" t="str">
        <f t="shared" si="53"/>
        <v>LCL</v>
      </c>
    </row>
    <row r="404" spans="1:33" x14ac:dyDescent="0.45">
      <c r="A404" s="129" t="s">
        <v>894</v>
      </c>
      <c r="B404" s="129" t="s">
        <v>634</v>
      </c>
      <c r="C404" s="129" t="s">
        <v>702</v>
      </c>
      <c r="D404" s="5" t="s">
        <v>702</v>
      </c>
      <c r="E404" s="129">
        <f t="shared" si="50"/>
        <v>4</v>
      </c>
      <c r="F404" s="129">
        <f t="shared" si="51"/>
        <v>11</v>
      </c>
      <c r="G404" s="129" t="s">
        <v>381</v>
      </c>
      <c r="H404" s="129" t="s">
        <v>383</v>
      </c>
      <c r="I404" s="129" t="s">
        <v>380</v>
      </c>
      <c r="J404" s="3">
        <v>1</v>
      </c>
      <c r="K404" s="26" t="s">
        <v>380</v>
      </c>
      <c r="L404" s="26" t="s">
        <v>24</v>
      </c>
      <c r="M404" s="129" t="s">
        <v>390</v>
      </c>
      <c r="N404" s="129" t="s">
        <v>26</v>
      </c>
      <c r="O404" s="129" t="s">
        <v>895</v>
      </c>
      <c r="P404" s="3">
        <v>54</v>
      </c>
      <c r="Q404" s="129" t="s">
        <v>27</v>
      </c>
      <c r="R404" s="129" t="s">
        <v>2152</v>
      </c>
      <c r="S404" s="36" t="s">
        <v>380</v>
      </c>
      <c r="T404" s="129">
        <v>1</v>
      </c>
      <c r="U404" s="129"/>
      <c r="V404" s="3">
        <v>301</v>
      </c>
      <c r="W404" s="30">
        <v>0</v>
      </c>
      <c r="X404" s="30">
        <v>0</v>
      </c>
      <c r="Y404" s="30">
        <v>0</v>
      </c>
      <c r="Z404" s="138" t="str">
        <f t="shared" si="52"/>
        <v>40 HC</v>
      </c>
      <c r="AA404" s="135">
        <v>4792</v>
      </c>
      <c r="AB404" s="6">
        <v>2.8</v>
      </c>
      <c r="AC404" s="34" t="s">
        <v>64</v>
      </c>
      <c r="AD404" s="34">
        <f t="shared" si="48"/>
        <v>2</v>
      </c>
      <c r="AE404" s="34">
        <f t="shared" si="49"/>
        <v>1</v>
      </c>
      <c r="AF404" s="49" t="str">
        <f t="shared" si="53"/>
        <v>LCL</v>
      </c>
      <c r="AG404" s="49" t="str">
        <f t="shared" si="53"/>
        <v>LCL</v>
      </c>
    </row>
    <row r="405" spans="1:33" x14ac:dyDescent="0.45">
      <c r="A405" s="129" t="s">
        <v>602</v>
      </c>
      <c r="B405" s="129" t="s">
        <v>771</v>
      </c>
      <c r="C405" s="129" t="s">
        <v>896</v>
      </c>
      <c r="D405" s="5" t="s">
        <v>896</v>
      </c>
      <c r="E405" s="129">
        <f t="shared" si="50"/>
        <v>26</v>
      </c>
      <c r="F405" s="129">
        <f t="shared" si="51"/>
        <v>29</v>
      </c>
      <c r="G405" s="129" t="s">
        <v>85</v>
      </c>
      <c r="H405" s="129" t="s">
        <v>30</v>
      </c>
      <c r="I405" s="129" t="s">
        <v>31</v>
      </c>
      <c r="J405" s="3">
        <v>1</v>
      </c>
      <c r="K405" s="152" t="s">
        <v>897</v>
      </c>
      <c r="L405" s="129" t="s">
        <v>24</v>
      </c>
      <c r="M405" s="129" t="s">
        <v>87</v>
      </c>
      <c r="N405" s="129" t="s">
        <v>26</v>
      </c>
      <c r="O405" s="129" t="s">
        <v>898</v>
      </c>
      <c r="P405" s="3">
        <v>54</v>
      </c>
      <c r="Q405" s="129" t="s">
        <v>27</v>
      </c>
      <c r="R405" s="129" t="s">
        <v>2160</v>
      </c>
      <c r="S405" s="129" t="s">
        <v>2164</v>
      </c>
      <c r="T405" s="129"/>
      <c r="U405" s="129">
        <v>1</v>
      </c>
      <c r="V405" s="3">
        <v>613</v>
      </c>
      <c r="W405" s="154">
        <v>0</v>
      </c>
      <c r="X405" s="154">
        <v>0</v>
      </c>
      <c r="Y405" s="154">
        <v>1</v>
      </c>
      <c r="Z405" s="138" t="str">
        <f t="shared" si="52"/>
        <v>40 HC</v>
      </c>
      <c r="AA405" s="135">
        <v>12271</v>
      </c>
      <c r="AB405" s="6">
        <v>10.43</v>
      </c>
      <c r="AC405" s="34" t="s">
        <v>90</v>
      </c>
      <c r="AD405" s="34">
        <f t="shared" si="48"/>
        <v>7</v>
      </c>
      <c r="AE405" s="34">
        <f t="shared" si="49"/>
        <v>3</v>
      </c>
      <c r="AF405" s="49" t="str">
        <f t="shared" si="53"/>
        <v>LCL</v>
      </c>
      <c r="AG405" s="49" t="str">
        <f t="shared" si="53"/>
        <v>LCL</v>
      </c>
    </row>
    <row r="406" spans="1:33" x14ac:dyDescent="0.45">
      <c r="A406" s="129" t="s">
        <v>602</v>
      </c>
      <c r="B406" s="129" t="s">
        <v>771</v>
      </c>
      <c r="C406" s="129" t="s">
        <v>896</v>
      </c>
      <c r="D406" s="5" t="s">
        <v>896</v>
      </c>
      <c r="E406" s="129">
        <f t="shared" si="50"/>
        <v>26</v>
      </c>
      <c r="F406" s="129">
        <f t="shared" si="51"/>
        <v>29</v>
      </c>
      <c r="G406" s="129" t="s">
        <v>85</v>
      </c>
      <c r="H406" s="129" t="s">
        <v>30</v>
      </c>
      <c r="I406" s="129" t="s">
        <v>31</v>
      </c>
      <c r="J406" s="3">
        <v>1</v>
      </c>
      <c r="K406" s="153"/>
      <c r="L406" s="129" t="s">
        <v>24</v>
      </c>
      <c r="M406" s="129" t="s">
        <v>87</v>
      </c>
      <c r="N406" s="129" t="s">
        <v>26</v>
      </c>
      <c r="O406" s="129" t="s">
        <v>899</v>
      </c>
      <c r="P406" s="3">
        <v>54</v>
      </c>
      <c r="Q406" s="129" t="s">
        <v>27</v>
      </c>
      <c r="R406" s="129" t="s">
        <v>94</v>
      </c>
      <c r="S406" s="129" t="s">
        <v>2164</v>
      </c>
      <c r="T406" s="129"/>
      <c r="U406" s="129">
        <v>1</v>
      </c>
      <c r="V406" s="3">
        <v>927</v>
      </c>
      <c r="W406" s="155"/>
      <c r="X406" s="155"/>
      <c r="Y406" s="155"/>
      <c r="Z406" s="138" t="str">
        <f t="shared" si="52"/>
        <v>40 HC</v>
      </c>
      <c r="AA406" s="135">
        <v>21966</v>
      </c>
      <c r="AB406" s="6">
        <v>21.96</v>
      </c>
      <c r="AC406" s="34" t="s">
        <v>90</v>
      </c>
      <c r="AD406" s="34">
        <f t="shared" si="48"/>
        <v>15</v>
      </c>
      <c r="AE406" s="34">
        <f t="shared" si="49"/>
        <v>7</v>
      </c>
      <c r="AF406" s="49" t="str">
        <f t="shared" si="53"/>
        <v>20</v>
      </c>
      <c r="AG406" s="49" t="str">
        <f t="shared" si="53"/>
        <v>LCL</v>
      </c>
    </row>
    <row r="407" spans="1:33" x14ac:dyDescent="0.45">
      <c r="A407" s="129" t="s">
        <v>602</v>
      </c>
      <c r="B407" s="129" t="s">
        <v>892</v>
      </c>
      <c r="C407" s="129" t="s">
        <v>900</v>
      </c>
      <c r="D407" s="5" t="s">
        <v>900</v>
      </c>
      <c r="E407" s="129">
        <f t="shared" si="50"/>
        <v>37</v>
      </c>
      <c r="F407" s="129">
        <f t="shared" si="51"/>
        <v>42</v>
      </c>
      <c r="G407" s="129" t="s">
        <v>29</v>
      </c>
      <c r="H407" s="129" t="s">
        <v>30</v>
      </c>
      <c r="I407" s="129" t="s">
        <v>31</v>
      </c>
      <c r="J407" s="3">
        <v>1</v>
      </c>
      <c r="K407" s="152" t="s">
        <v>901</v>
      </c>
      <c r="L407" s="129" t="s">
        <v>41</v>
      </c>
      <c r="M407" s="129" t="s">
        <v>42</v>
      </c>
      <c r="N407" s="129" t="s">
        <v>26</v>
      </c>
      <c r="O407" s="129" t="s">
        <v>902</v>
      </c>
      <c r="P407" s="3">
        <v>52</v>
      </c>
      <c r="Q407" s="129" t="s">
        <v>27</v>
      </c>
      <c r="R407" s="129" t="s">
        <v>33</v>
      </c>
      <c r="S407" s="129" t="s">
        <v>2164</v>
      </c>
      <c r="T407" s="129"/>
      <c r="U407" s="129">
        <v>1</v>
      </c>
      <c r="V407" s="3">
        <v>227</v>
      </c>
      <c r="W407" s="154">
        <v>1</v>
      </c>
      <c r="X407" s="154">
        <v>0</v>
      </c>
      <c r="Y407" s="154">
        <v>0</v>
      </c>
      <c r="Z407" s="138">
        <f t="shared" si="52"/>
        <v>20</v>
      </c>
      <c r="AA407" s="135">
        <v>3000</v>
      </c>
      <c r="AB407" s="6">
        <v>11.75</v>
      </c>
      <c r="AC407" s="34" t="s">
        <v>34</v>
      </c>
      <c r="AD407" s="34">
        <f t="shared" si="48"/>
        <v>8</v>
      </c>
      <c r="AE407" s="34">
        <f t="shared" si="49"/>
        <v>4</v>
      </c>
      <c r="AF407" s="49" t="str">
        <f t="shared" si="53"/>
        <v>LCL</v>
      </c>
      <c r="AG407" s="49" t="str">
        <f t="shared" si="53"/>
        <v>LCL</v>
      </c>
    </row>
    <row r="408" spans="1:33" x14ac:dyDescent="0.45">
      <c r="A408" s="129" t="s">
        <v>602</v>
      </c>
      <c r="B408" s="129" t="s">
        <v>892</v>
      </c>
      <c r="C408" s="129" t="s">
        <v>900</v>
      </c>
      <c r="D408" s="5" t="s">
        <v>900</v>
      </c>
      <c r="E408" s="129">
        <f t="shared" si="50"/>
        <v>37</v>
      </c>
      <c r="F408" s="129">
        <f t="shared" si="51"/>
        <v>42</v>
      </c>
      <c r="G408" s="129" t="s">
        <v>29</v>
      </c>
      <c r="H408" s="129" t="s">
        <v>30</v>
      </c>
      <c r="I408" s="129" t="s">
        <v>31</v>
      </c>
      <c r="J408" s="3">
        <v>1</v>
      </c>
      <c r="K408" s="153"/>
      <c r="L408" s="129" t="s">
        <v>41</v>
      </c>
      <c r="M408" s="129" t="s">
        <v>42</v>
      </c>
      <c r="N408" s="129" t="s">
        <v>26</v>
      </c>
      <c r="O408" s="129" t="s">
        <v>903</v>
      </c>
      <c r="P408" s="3">
        <v>54</v>
      </c>
      <c r="Q408" s="129" t="s">
        <v>27</v>
      </c>
      <c r="R408" s="129" t="s">
        <v>33</v>
      </c>
      <c r="S408" s="129" t="s">
        <v>2164</v>
      </c>
      <c r="T408" s="129"/>
      <c r="U408" s="129">
        <v>1</v>
      </c>
      <c r="V408" s="3">
        <v>28</v>
      </c>
      <c r="W408" s="155"/>
      <c r="X408" s="155"/>
      <c r="Y408" s="155"/>
      <c r="Z408" s="138" t="str">
        <f t="shared" si="52"/>
        <v>40 HC</v>
      </c>
      <c r="AA408" s="135">
        <v>1632</v>
      </c>
      <c r="AB408" s="6">
        <v>3.7</v>
      </c>
      <c r="AC408" s="34" t="s">
        <v>34</v>
      </c>
      <c r="AD408" s="34">
        <f t="shared" si="48"/>
        <v>3</v>
      </c>
      <c r="AE408" s="34">
        <f t="shared" si="49"/>
        <v>1</v>
      </c>
      <c r="AF408" s="49" t="str">
        <f t="shared" si="53"/>
        <v>LCL</v>
      </c>
      <c r="AG408" s="49" t="str">
        <f t="shared" si="53"/>
        <v>LCL</v>
      </c>
    </row>
    <row r="409" spans="1:33" x14ac:dyDescent="0.45">
      <c r="A409" s="129" t="s">
        <v>602</v>
      </c>
      <c r="B409" s="129" t="s">
        <v>892</v>
      </c>
      <c r="C409" s="129" t="s">
        <v>861</v>
      </c>
      <c r="D409" s="5" t="s">
        <v>861</v>
      </c>
      <c r="E409" s="129">
        <f t="shared" si="50"/>
        <v>37</v>
      </c>
      <c r="F409" s="129">
        <f t="shared" si="51"/>
        <v>43</v>
      </c>
      <c r="G409" s="129" t="s">
        <v>29</v>
      </c>
      <c r="H409" s="129" t="s">
        <v>30</v>
      </c>
      <c r="I409" s="129" t="s">
        <v>31</v>
      </c>
      <c r="J409" s="3">
        <v>0</v>
      </c>
      <c r="K409" s="129" t="s">
        <v>904</v>
      </c>
      <c r="L409" s="129" t="s">
        <v>41</v>
      </c>
      <c r="M409" s="129" t="s">
        <v>42</v>
      </c>
      <c r="N409" s="129" t="s">
        <v>26</v>
      </c>
      <c r="O409" s="129" t="s">
        <v>905</v>
      </c>
      <c r="P409" s="3">
        <v>52</v>
      </c>
      <c r="Q409" s="129" t="s">
        <v>27</v>
      </c>
      <c r="R409" s="129" t="s">
        <v>214</v>
      </c>
      <c r="S409" s="129" t="s">
        <v>2163</v>
      </c>
      <c r="T409" s="129"/>
      <c r="U409" s="129">
        <v>1</v>
      </c>
      <c r="V409" s="3">
        <v>2060</v>
      </c>
      <c r="W409" s="30">
        <v>1</v>
      </c>
      <c r="X409" s="30">
        <v>0</v>
      </c>
      <c r="Y409" s="30">
        <v>0</v>
      </c>
      <c r="Z409" s="138">
        <f t="shared" si="52"/>
        <v>20</v>
      </c>
      <c r="AA409" s="135">
        <v>25579</v>
      </c>
      <c r="AB409" s="6">
        <v>17.86</v>
      </c>
      <c r="AC409" s="34" t="s">
        <v>34</v>
      </c>
      <c r="AD409" s="34">
        <f t="shared" si="48"/>
        <v>13</v>
      </c>
      <c r="AE409" s="34">
        <f t="shared" si="49"/>
        <v>5</v>
      </c>
      <c r="AF409" s="49" t="str">
        <f t="shared" si="53"/>
        <v>LCL</v>
      </c>
      <c r="AG409" s="49" t="str">
        <f t="shared" si="53"/>
        <v>LCL</v>
      </c>
    </row>
    <row r="410" spans="1:33" x14ac:dyDescent="0.45">
      <c r="A410" s="129" t="s">
        <v>634</v>
      </c>
      <c r="B410" s="129" t="s">
        <v>637</v>
      </c>
      <c r="C410" s="129" t="s">
        <v>702</v>
      </c>
      <c r="D410" s="5" t="s">
        <v>702</v>
      </c>
      <c r="E410" s="129">
        <f t="shared" si="50"/>
        <v>1</v>
      </c>
      <c r="F410" s="129">
        <f t="shared" si="51"/>
        <v>7</v>
      </c>
      <c r="G410" s="129" t="s">
        <v>381</v>
      </c>
      <c r="H410" s="129" t="s">
        <v>383</v>
      </c>
      <c r="I410" s="129" t="s">
        <v>380</v>
      </c>
      <c r="J410" s="3">
        <v>1</v>
      </c>
      <c r="K410" s="26" t="s">
        <v>380</v>
      </c>
      <c r="L410" s="26" t="s">
        <v>24</v>
      </c>
      <c r="M410" s="129" t="s">
        <v>390</v>
      </c>
      <c r="N410" s="129" t="s">
        <v>26</v>
      </c>
      <c r="O410" s="129" t="s">
        <v>906</v>
      </c>
      <c r="P410" s="3">
        <v>52</v>
      </c>
      <c r="Q410" s="129" t="s">
        <v>27</v>
      </c>
      <c r="R410" s="129" t="s">
        <v>273</v>
      </c>
      <c r="S410" s="36" t="s">
        <v>380</v>
      </c>
      <c r="T410" s="129">
        <v>1</v>
      </c>
      <c r="U410" s="129"/>
      <c r="V410" s="3">
        <v>263</v>
      </c>
      <c r="W410" s="30">
        <v>0</v>
      </c>
      <c r="X410" s="30">
        <v>0</v>
      </c>
      <c r="Y410" s="30">
        <v>0</v>
      </c>
      <c r="Z410" s="138" t="str">
        <f t="shared" si="52"/>
        <v>40 HC</v>
      </c>
      <c r="AA410" s="135">
        <v>4130</v>
      </c>
      <c r="AB410" s="6">
        <v>3.13</v>
      </c>
      <c r="AC410" s="34" t="s">
        <v>34</v>
      </c>
      <c r="AD410" s="34">
        <f t="shared" si="48"/>
        <v>2</v>
      </c>
      <c r="AE410" s="34">
        <f t="shared" si="49"/>
        <v>1</v>
      </c>
      <c r="AF410" s="49" t="str">
        <f t="shared" si="53"/>
        <v>LCL</v>
      </c>
      <c r="AG410" s="49" t="str">
        <f t="shared" si="53"/>
        <v>LCL</v>
      </c>
    </row>
    <row r="411" spans="1:33" x14ac:dyDescent="0.45">
      <c r="A411" s="129" t="s">
        <v>634</v>
      </c>
      <c r="B411" s="129" t="s">
        <v>907</v>
      </c>
      <c r="C411" s="129" t="s">
        <v>726</v>
      </c>
      <c r="D411" s="5" t="s">
        <v>726</v>
      </c>
      <c r="E411" s="129">
        <f t="shared" si="50"/>
        <v>3</v>
      </c>
      <c r="F411" s="129">
        <f t="shared" si="51"/>
        <v>5</v>
      </c>
      <c r="G411" s="129" t="s">
        <v>381</v>
      </c>
      <c r="H411" s="129" t="s">
        <v>383</v>
      </c>
      <c r="I411" s="129" t="s">
        <v>380</v>
      </c>
      <c r="J411" s="3">
        <v>1</v>
      </c>
      <c r="K411" s="26" t="s">
        <v>380</v>
      </c>
      <c r="L411" s="26" t="s">
        <v>24</v>
      </c>
      <c r="M411" s="129" t="s">
        <v>883</v>
      </c>
      <c r="N411" s="129" t="s">
        <v>26</v>
      </c>
      <c r="O411" s="129" t="s">
        <v>908</v>
      </c>
      <c r="P411" s="3">
        <v>54</v>
      </c>
      <c r="Q411" s="129" t="s">
        <v>27</v>
      </c>
      <c r="R411" s="129" t="s">
        <v>149</v>
      </c>
      <c r="S411" s="36" t="s">
        <v>380</v>
      </c>
      <c r="T411" s="129">
        <v>1</v>
      </c>
      <c r="U411" s="129"/>
      <c r="V411" s="3">
        <v>1152</v>
      </c>
      <c r="W411" s="30">
        <v>0</v>
      </c>
      <c r="X411" s="30">
        <v>0</v>
      </c>
      <c r="Y411" s="30">
        <v>0</v>
      </c>
      <c r="Z411" s="138" t="str">
        <f t="shared" si="52"/>
        <v>40 HC</v>
      </c>
      <c r="AA411" s="135">
        <v>19077</v>
      </c>
      <c r="AB411" s="4"/>
      <c r="AC411" s="34" t="s">
        <v>90</v>
      </c>
      <c r="AD411" s="34">
        <f t="shared" si="48"/>
        <v>0</v>
      </c>
      <c r="AE411" s="34">
        <f t="shared" si="49"/>
        <v>0</v>
      </c>
      <c r="AF411" s="49" t="str">
        <f t="shared" si="53"/>
        <v>LCL</v>
      </c>
      <c r="AG411" s="49" t="str">
        <f t="shared" si="53"/>
        <v>LCL</v>
      </c>
    </row>
    <row r="412" spans="1:33" x14ac:dyDescent="0.45">
      <c r="A412" s="129" t="s">
        <v>634</v>
      </c>
      <c r="B412" s="129" t="s">
        <v>674</v>
      </c>
      <c r="C412" s="129" t="s">
        <v>909</v>
      </c>
      <c r="D412" s="5" t="s">
        <v>909</v>
      </c>
      <c r="E412" s="129">
        <f t="shared" si="50"/>
        <v>4</v>
      </c>
      <c r="F412" s="129">
        <f t="shared" si="51"/>
        <v>12</v>
      </c>
      <c r="G412" s="129" t="s">
        <v>381</v>
      </c>
      <c r="H412" s="129" t="s">
        <v>383</v>
      </c>
      <c r="I412" s="129" t="s">
        <v>380</v>
      </c>
      <c r="J412" s="3">
        <v>1</v>
      </c>
      <c r="K412" s="26" t="s">
        <v>380</v>
      </c>
      <c r="L412" s="26" t="s">
        <v>24</v>
      </c>
      <c r="M412" s="129" t="s">
        <v>384</v>
      </c>
      <c r="N412" s="129" t="s">
        <v>26</v>
      </c>
      <c r="O412" s="129" t="s">
        <v>910</v>
      </c>
      <c r="P412" s="3">
        <v>54</v>
      </c>
      <c r="Q412" s="129" t="s">
        <v>27</v>
      </c>
      <c r="R412" s="129" t="s">
        <v>2156</v>
      </c>
      <c r="S412" s="36" t="s">
        <v>380</v>
      </c>
      <c r="T412" s="129">
        <v>1</v>
      </c>
      <c r="U412" s="129"/>
      <c r="V412" s="3">
        <v>608</v>
      </c>
      <c r="W412" s="30">
        <v>0</v>
      </c>
      <c r="X412" s="30">
        <v>0</v>
      </c>
      <c r="Y412" s="30">
        <v>0</v>
      </c>
      <c r="Z412" s="138" t="str">
        <f t="shared" si="52"/>
        <v>40 HC</v>
      </c>
      <c r="AA412" s="135">
        <v>10775</v>
      </c>
      <c r="AB412" s="6">
        <v>11.27</v>
      </c>
      <c r="AC412" s="34" t="s">
        <v>64</v>
      </c>
      <c r="AD412" s="34">
        <f t="shared" si="48"/>
        <v>8</v>
      </c>
      <c r="AE412" s="34">
        <f t="shared" si="49"/>
        <v>3</v>
      </c>
      <c r="AF412" s="49" t="str">
        <f t="shared" si="53"/>
        <v>LCL</v>
      </c>
      <c r="AG412" s="49" t="str">
        <f t="shared" si="53"/>
        <v>LCL</v>
      </c>
    </row>
    <row r="413" spans="1:33" x14ac:dyDescent="0.45">
      <c r="A413" s="129" t="s">
        <v>637</v>
      </c>
      <c r="B413" s="129" t="s">
        <v>698</v>
      </c>
      <c r="C413" s="129" t="s">
        <v>699</v>
      </c>
      <c r="D413" s="5" t="s">
        <v>699</v>
      </c>
      <c r="E413" s="129">
        <f t="shared" si="50"/>
        <v>1</v>
      </c>
      <c r="F413" s="129">
        <f t="shared" si="51"/>
        <v>5</v>
      </c>
      <c r="G413" s="129" t="s">
        <v>381</v>
      </c>
      <c r="H413" s="129" t="s">
        <v>383</v>
      </c>
      <c r="I413" s="129" t="s">
        <v>380</v>
      </c>
      <c r="J413" s="3">
        <v>1</v>
      </c>
      <c r="K413" s="26" t="s">
        <v>380</v>
      </c>
      <c r="L413" s="26" t="s">
        <v>24</v>
      </c>
      <c r="M413" s="129" t="s">
        <v>384</v>
      </c>
      <c r="N413" s="129" t="s">
        <v>26</v>
      </c>
      <c r="O413" s="129" t="s">
        <v>911</v>
      </c>
      <c r="P413" s="3">
        <v>54</v>
      </c>
      <c r="Q413" s="129" t="s">
        <v>27</v>
      </c>
      <c r="R413" s="129" t="s">
        <v>609</v>
      </c>
      <c r="S413" s="36" t="s">
        <v>380</v>
      </c>
      <c r="T413" s="129">
        <v>1</v>
      </c>
      <c r="U413" s="129"/>
      <c r="V413" s="3">
        <v>229</v>
      </c>
      <c r="W413" s="30">
        <v>0</v>
      </c>
      <c r="X413" s="30">
        <v>0</v>
      </c>
      <c r="Y413" s="30">
        <v>0</v>
      </c>
      <c r="Z413" s="138" t="str">
        <f t="shared" si="52"/>
        <v>40 HC</v>
      </c>
      <c r="AA413" s="135">
        <v>4735</v>
      </c>
      <c r="AB413" s="4"/>
      <c r="AC413" s="34" t="s">
        <v>90</v>
      </c>
      <c r="AD413" s="34">
        <f t="shared" si="48"/>
        <v>0</v>
      </c>
      <c r="AE413" s="34">
        <f t="shared" si="49"/>
        <v>0</v>
      </c>
      <c r="AF413" s="49" t="str">
        <f t="shared" si="53"/>
        <v>LCL</v>
      </c>
      <c r="AG413" s="49" t="str">
        <f t="shared" si="53"/>
        <v>LCL</v>
      </c>
    </row>
    <row r="414" spans="1:33" x14ac:dyDescent="0.45">
      <c r="A414" s="129" t="s">
        <v>637</v>
      </c>
      <c r="B414" s="129" t="s">
        <v>892</v>
      </c>
      <c r="C414" s="129" t="s">
        <v>912</v>
      </c>
      <c r="D414" s="5" t="s">
        <v>912</v>
      </c>
      <c r="E414" s="129">
        <f t="shared" si="50"/>
        <v>35</v>
      </c>
      <c r="F414" s="129">
        <f t="shared" si="51"/>
        <v>42</v>
      </c>
      <c r="G414" s="129" t="s">
        <v>61</v>
      </c>
      <c r="H414" s="129" t="s">
        <v>30</v>
      </c>
      <c r="I414" s="129" t="s">
        <v>31</v>
      </c>
      <c r="J414" s="3">
        <v>1</v>
      </c>
      <c r="K414" s="152" t="s">
        <v>913</v>
      </c>
      <c r="L414" s="129" t="s">
        <v>41</v>
      </c>
      <c r="M414" s="129" t="s">
        <v>42</v>
      </c>
      <c r="N414" s="129" t="s">
        <v>26</v>
      </c>
      <c r="O414" s="129" t="s">
        <v>914</v>
      </c>
      <c r="P414" s="3">
        <v>54</v>
      </c>
      <c r="Q414" s="129" t="s">
        <v>27</v>
      </c>
      <c r="R414" s="129" t="s">
        <v>2158</v>
      </c>
      <c r="S414" s="129" t="s">
        <v>2164</v>
      </c>
      <c r="T414" s="129"/>
      <c r="U414" s="129">
        <v>1</v>
      </c>
      <c r="V414" s="3">
        <v>401</v>
      </c>
      <c r="W414" s="154">
        <v>1</v>
      </c>
      <c r="X414" s="154">
        <v>0</v>
      </c>
      <c r="Y414" s="154">
        <v>0</v>
      </c>
      <c r="Z414" s="138">
        <f t="shared" si="52"/>
        <v>20</v>
      </c>
      <c r="AA414" s="135">
        <v>9497</v>
      </c>
      <c r="AB414" s="6">
        <v>8.9499999999999993</v>
      </c>
      <c r="AC414" s="34" t="s">
        <v>64</v>
      </c>
      <c r="AD414" s="34">
        <f t="shared" si="48"/>
        <v>6</v>
      </c>
      <c r="AE414" s="34">
        <f t="shared" si="49"/>
        <v>3</v>
      </c>
      <c r="AF414" s="49" t="str">
        <f t="shared" si="53"/>
        <v>LCL</v>
      </c>
      <c r="AG414" s="49" t="str">
        <f t="shared" si="53"/>
        <v>LCL</v>
      </c>
    </row>
    <row r="415" spans="1:33" x14ac:dyDescent="0.45">
      <c r="A415" s="129" t="s">
        <v>637</v>
      </c>
      <c r="B415" s="129" t="s">
        <v>892</v>
      </c>
      <c r="C415" s="129" t="s">
        <v>912</v>
      </c>
      <c r="D415" s="5" t="s">
        <v>912</v>
      </c>
      <c r="E415" s="129">
        <f t="shared" si="50"/>
        <v>35</v>
      </c>
      <c r="F415" s="129">
        <f t="shared" si="51"/>
        <v>42</v>
      </c>
      <c r="G415" s="129" t="s">
        <v>61</v>
      </c>
      <c r="H415" s="129" t="s">
        <v>30</v>
      </c>
      <c r="I415" s="129" t="s">
        <v>31</v>
      </c>
      <c r="J415" s="3">
        <v>1</v>
      </c>
      <c r="K415" s="153"/>
      <c r="L415" s="129" t="s">
        <v>41</v>
      </c>
      <c r="M415" s="129" t="s">
        <v>42</v>
      </c>
      <c r="N415" s="129" t="s">
        <v>26</v>
      </c>
      <c r="O415" s="129" t="s">
        <v>915</v>
      </c>
      <c r="P415" s="3">
        <v>54</v>
      </c>
      <c r="Q415" s="129" t="s">
        <v>27</v>
      </c>
      <c r="R415" s="129" t="s">
        <v>860</v>
      </c>
      <c r="S415" s="129" t="s">
        <v>2164</v>
      </c>
      <c r="T415" s="129"/>
      <c r="U415" s="129">
        <v>1</v>
      </c>
      <c r="V415" s="3">
        <v>856</v>
      </c>
      <c r="W415" s="155"/>
      <c r="X415" s="155"/>
      <c r="Y415" s="155"/>
      <c r="Z415" s="138" t="str">
        <f t="shared" si="52"/>
        <v>40 HC</v>
      </c>
      <c r="AA415" s="135">
        <v>11591</v>
      </c>
      <c r="AB415" s="6">
        <v>8.7100000000000009</v>
      </c>
      <c r="AC415" s="34" t="s">
        <v>64</v>
      </c>
      <c r="AD415" s="34">
        <f t="shared" si="48"/>
        <v>6</v>
      </c>
      <c r="AE415" s="34">
        <f t="shared" si="49"/>
        <v>3</v>
      </c>
      <c r="AF415" s="49" t="str">
        <f t="shared" si="53"/>
        <v>LCL</v>
      </c>
      <c r="AG415" s="49" t="str">
        <f t="shared" si="53"/>
        <v>LCL</v>
      </c>
    </row>
    <row r="416" spans="1:33" x14ac:dyDescent="0.45">
      <c r="A416" s="129" t="s">
        <v>698</v>
      </c>
      <c r="B416" s="129" t="s">
        <v>907</v>
      </c>
      <c r="C416" s="129" t="s">
        <v>795</v>
      </c>
      <c r="D416" s="5" t="s">
        <v>795</v>
      </c>
      <c r="E416" s="129">
        <f t="shared" si="50"/>
        <v>1</v>
      </c>
      <c r="F416" s="129">
        <f t="shared" si="51"/>
        <v>12</v>
      </c>
      <c r="G416" s="129" t="s">
        <v>381</v>
      </c>
      <c r="H416" s="129" t="s">
        <v>383</v>
      </c>
      <c r="I416" s="129" t="s">
        <v>380</v>
      </c>
      <c r="J416" s="3">
        <v>1</v>
      </c>
      <c r="K416" s="26" t="s">
        <v>380</v>
      </c>
      <c r="L416" s="26" t="s">
        <v>24</v>
      </c>
      <c r="M416" s="129" t="s">
        <v>390</v>
      </c>
      <c r="N416" s="129" t="s">
        <v>26</v>
      </c>
      <c r="O416" s="129" t="s">
        <v>916</v>
      </c>
      <c r="P416" s="3">
        <v>54</v>
      </c>
      <c r="Q416" s="129" t="s">
        <v>27</v>
      </c>
      <c r="R416" s="129" t="s">
        <v>722</v>
      </c>
      <c r="S416" s="36" t="s">
        <v>380</v>
      </c>
      <c r="T416" s="129">
        <v>1</v>
      </c>
      <c r="U416" s="129"/>
      <c r="V416" s="3">
        <v>814</v>
      </c>
      <c r="W416" s="30">
        <v>0</v>
      </c>
      <c r="X416" s="30">
        <v>0</v>
      </c>
      <c r="Y416" s="30">
        <v>0</v>
      </c>
      <c r="Z416" s="138" t="str">
        <f t="shared" si="52"/>
        <v>40 HC</v>
      </c>
      <c r="AA416" s="135">
        <v>16128</v>
      </c>
      <c r="AB416" s="6">
        <v>12.15</v>
      </c>
      <c r="AC416" s="34" t="s">
        <v>64</v>
      </c>
      <c r="AD416" s="34">
        <f t="shared" si="48"/>
        <v>9</v>
      </c>
      <c r="AE416" s="34">
        <f t="shared" si="49"/>
        <v>4</v>
      </c>
      <c r="AF416" s="49" t="str">
        <f t="shared" si="53"/>
        <v>LCL</v>
      </c>
      <c r="AG416" s="49" t="str">
        <f t="shared" si="53"/>
        <v>LCL</v>
      </c>
    </row>
    <row r="417" spans="1:33" x14ac:dyDescent="0.45">
      <c r="A417" s="129" t="s">
        <v>698</v>
      </c>
      <c r="B417" s="129" t="s">
        <v>674</v>
      </c>
      <c r="C417" s="129" t="s">
        <v>28</v>
      </c>
      <c r="D417" s="5" t="s">
        <v>28</v>
      </c>
      <c r="E417" s="129">
        <f t="shared" si="50"/>
        <v>2</v>
      </c>
      <c r="F417" s="129">
        <f t="shared" si="51"/>
        <v>6</v>
      </c>
      <c r="G417" s="129" t="s">
        <v>381</v>
      </c>
      <c r="H417" s="129" t="s">
        <v>383</v>
      </c>
      <c r="I417" s="129" t="s">
        <v>380</v>
      </c>
      <c r="J417" s="3">
        <v>1</v>
      </c>
      <c r="K417" s="26" t="s">
        <v>380</v>
      </c>
      <c r="L417" s="26" t="s">
        <v>24</v>
      </c>
      <c r="M417" s="129" t="s">
        <v>390</v>
      </c>
      <c r="N417" s="129" t="s">
        <v>26</v>
      </c>
      <c r="O417" s="129" t="s">
        <v>917</v>
      </c>
      <c r="P417" s="3">
        <v>54</v>
      </c>
      <c r="Q417" s="129" t="s">
        <v>27</v>
      </c>
      <c r="R417" s="129" t="s">
        <v>2150</v>
      </c>
      <c r="S417" s="36" t="s">
        <v>380</v>
      </c>
      <c r="T417" s="129">
        <v>1</v>
      </c>
      <c r="U417" s="129"/>
      <c r="V417" s="3">
        <v>233</v>
      </c>
      <c r="W417" s="30">
        <v>0</v>
      </c>
      <c r="X417" s="30">
        <v>0</v>
      </c>
      <c r="Y417" s="30">
        <v>0</v>
      </c>
      <c r="Z417" s="138" t="str">
        <f t="shared" si="52"/>
        <v>40 HC</v>
      </c>
      <c r="AA417" s="135">
        <v>4893</v>
      </c>
      <c r="AB417" s="4"/>
      <c r="AC417" s="34" t="s">
        <v>64</v>
      </c>
      <c r="AD417" s="34">
        <f t="shared" si="48"/>
        <v>0</v>
      </c>
      <c r="AE417" s="34">
        <f t="shared" si="49"/>
        <v>0</v>
      </c>
      <c r="AF417" s="49" t="str">
        <f t="shared" si="53"/>
        <v>LCL</v>
      </c>
      <c r="AG417" s="49" t="str">
        <f t="shared" si="53"/>
        <v>LCL</v>
      </c>
    </row>
    <row r="418" spans="1:33" x14ac:dyDescent="0.45">
      <c r="A418" s="129" t="s">
        <v>698</v>
      </c>
      <c r="B418" s="129" t="s">
        <v>771</v>
      </c>
      <c r="C418" s="129" t="s">
        <v>806</v>
      </c>
      <c r="D418" s="5" t="s">
        <v>806</v>
      </c>
      <c r="E418" s="129">
        <f t="shared" si="50"/>
        <v>23</v>
      </c>
      <c r="F418" s="129">
        <f t="shared" si="51"/>
        <v>30</v>
      </c>
      <c r="G418" s="129" t="s">
        <v>85</v>
      </c>
      <c r="H418" s="129" t="s">
        <v>30</v>
      </c>
      <c r="I418" s="129" t="s">
        <v>31</v>
      </c>
      <c r="J418" s="3">
        <v>1</v>
      </c>
      <c r="K418" s="152" t="s">
        <v>918</v>
      </c>
      <c r="L418" s="129" t="s">
        <v>24</v>
      </c>
      <c r="M418" s="129" t="s">
        <v>87</v>
      </c>
      <c r="N418" s="129" t="s">
        <v>26</v>
      </c>
      <c r="O418" s="129" t="s">
        <v>919</v>
      </c>
      <c r="P418" s="3">
        <v>54</v>
      </c>
      <c r="Q418" s="129" t="s">
        <v>27</v>
      </c>
      <c r="R418" s="129" t="s">
        <v>2160</v>
      </c>
      <c r="S418" s="129" t="s">
        <v>2164</v>
      </c>
      <c r="T418" s="129"/>
      <c r="U418" s="129">
        <v>1</v>
      </c>
      <c r="V418" s="3">
        <v>620</v>
      </c>
      <c r="W418" s="30">
        <v>1</v>
      </c>
      <c r="X418" s="30">
        <v>0</v>
      </c>
      <c r="Y418" s="30">
        <v>0</v>
      </c>
      <c r="Z418" s="138">
        <f t="shared" si="52"/>
        <v>20</v>
      </c>
      <c r="AA418" s="135">
        <v>13041</v>
      </c>
      <c r="AB418" s="6">
        <v>10.62</v>
      </c>
      <c r="AC418" s="34" t="s">
        <v>90</v>
      </c>
      <c r="AD418" s="34">
        <f t="shared" si="48"/>
        <v>7</v>
      </c>
      <c r="AE418" s="34">
        <f t="shared" si="49"/>
        <v>3</v>
      </c>
      <c r="AF418" s="49" t="str">
        <f t="shared" si="53"/>
        <v>LCL</v>
      </c>
      <c r="AG418" s="49" t="str">
        <f t="shared" si="53"/>
        <v>LCL</v>
      </c>
    </row>
    <row r="419" spans="1:33" x14ac:dyDescent="0.45">
      <c r="A419" s="129" t="s">
        <v>698</v>
      </c>
      <c r="B419" s="129" t="s">
        <v>771</v>
      </c>
      <c r="C419" s="129" t="s">
        <v>806</v>
      </c>
      <c r="D419" s="5" t="s">
        <v>806</v>
      </c>
      <c r="E419" s="129">
        <f t="shared" si="50"/>
        <v>23</v>
      </c>
      <c r="F419" s="129">
        <f t="shared" si="51"/>
        <v>30</v>
      </c>
      <c r="G419" s="129" t="s">
        <v>85</v>
      </c>
      <c r="H419" s="129" t="s">
        <v>30</v>
      </c>
      <c r="I419" s="129" t="s">
        <v>31</v>
      </c>
      <c r="J419" s="3">
        <v>1</v>
      </c>
      <c r="K419" s="153"/>
      <c r="L419" s="129" t="s">
        <v>24</v>
      </c>
      <c r="M419" s="129" t="s">
        <v>87</v>
      </c>
      <c r="N419" s="129" t="s">
        <v>26</v>
      </c>
      <c r="O419" s="129" t="s">
        <v>920</v>
      </c>
      <c r="P419" s="3">
        <v>54</v>
      </c>
      <c r="Q419" s="129" t="s">
        <v>27</v>
      </c>
      <c r="R419" s="129" t="s">
        <v>296</v>
      </c>
      <c r="S419" s="129" t="s">
        <v>2164</v>
      </c>
      <c r="T419" s="129"/>
      <c r="U419" s="129">
        <v>1</v>
      </c>
      <c r="V419" s="3">
        <v>398</v>
      </c>
      <c r="W419" s="30">
        <v>1</v>
      </c>
      <c r="X419" s="30">
        <v>0</v>
      </c>
      <c r="Y419" s="30">
        <v>0</v>
      </c>
      <c r="Z419" s="138">
        <f t="shared" si="52"/>
        <v>20</v>
      </c>
      <c r="AA419" s="135">
        <v>6551</v>
      </c>
      <c r="AB419" s="6">
        <v>8.3800000000000008</v>
      </c>
      <c r="AC419" s="34" t="s">
        <v>90</v>
      </c>
      <c r="AD419" s="34">
        <f t="shared" si="48"/>
        <v>6</v>
      </c>
      <c r="AE419" s="34">
        <f t="shared" si="49"/>
        <v>3</v>
      </c>
      <c r="AF419" s="49" t="str">
        <f t="shared" si="53"/>
        <v>LCL</v>
      </c>
      <c r="AG419" s="49" t="str">
        <f t="shared" si="53"/>
        <v>LCL</v>
      </c>
    </row>
    <row r="420" spans="1:33" x14ac:dyDescent="0.45">
      <c r="A420" s="129" t="s">
        <v>698</v>
      </c>
      <c r="B420" s="129" t="s">
        <v>861</v>
      </c>
      <c r="C420" s="129" t="s">
        <v>921</v>
      </c>
      <c r="D420" s="5" t="s">
        <v>921</v>
      </c>
      <c r="E420" s="129">
        <f t="shared" si="50"/>
        <v>40</v>
      </c>
      <c r="F420" s="129">
        <f t="shared" si="51"/>
        <v>48</v>
      </c>
      <c r="G420" s="129" t="s">
        <v>61</v>
      </c>
      <c r="H420" s="129" t="s">
        <v>30</v>
      </c>
      <c r="I420" s="129" t="s">
        <v>31</v>
      </c>
      <c r="J420" s="3">
        <v>1</v>
      </c>
      <c r="K420" s="152" t="s">
        <v>922</v>
      </c>
      <c r="L420" s="129" t="s">
        <v>41</v>
      </c>
      <c r="M420" s="129" t="s">
        <v>42</v>
      </c>
      <c r="N420" s="129" t="s">
        <v>26</v>
      </c>
      <c r="O420" s="129" t="s">
        <v>923</v>
      </c>
      <c r="P420" s="3">
        <v>54</v>
      </c>
      <c r="Q420" s="129" t="s">
        <v>27</v>
      </c>
      <c r="R420" s="129" t="s">
        <v>2150</v>
      </c>
      <c r="S420" s="129" t="s">
        <v>2164</v>
      </c>
      <c r="T420" s="129"/>
      <c r="U420" s="129">
        <v>1</v>
      </c>
      <c r="V420" s="3">
        <v>592</v>
      </c>
      <c r="W420" s="154">
        <v>0</v>
      </c>
      <c r="X420" s="154">
        <v>1</v>
      </c>
      <c r="Y420" s="154">
        <v>0</v>
      </c>
      <c r="Z420" s="138">
        <f t="shared" si="52"/>
        <v>40</v>
      </c>
      <c r="AA420" s="135">
        <v>8262</v>
      </c>
      <c r="AB420" s="6">
        <v>7.74</v>
      </c>
      <c r="AC420" s="34" t="s">
        <v>64</v>
      </c>
      <c r="AD420" s="34">
        <f t="shared" si="48"/>
        <v>5</v>
      </c>
      <c r="AE420" s="34">
        <f t="shared" si="49"/>
        <v>2</v>
      </c>
      <c r="AF420" s="49" t="str">
        <f t="shared" si="53"/>
        <v>LCL</v>
      </c>
      <c r="AG420" s="49" t="str">
        <f t="shared" si="53"/>
        <v>LCL</v>
      </c>
    </row>
    <row r="421" spans="1:33" x14ac:dyDescent="0.45">
      <c r="A421" s="129" t="s">
        <v>698</v>
      </c>
      <c r="B421" s="129" t="s">
        <v>861</v>
      </c>
      <c r="C421" s="129" t="s">
        <v>921</v>
      </c>
      <c r="D421" s="5" t="s">
        <v>921</v>
      </c>
      <c r="E421" s="129">
        <f t="shared" si="50"/>
        <v>40</v>
      </c>
      <c r="F421" s="129">
        <f t="shared" si="51"/>
        <v>48</v>
      </c>
      <c r="G421" s="129" t="s">
        <v>61</v>
      </c>
      <c r="H421" s="129" t="s">
        <v>30</v>
      </c>
      <c r="I421" s="129" t="s">
        <v>31</v>
      </c>
      <c r="J421" s="3">
        <v>1</v>
      </c>
      <c r="K421" s="153"/>
      <c r="L421" s="129" t="s">
        <v>41</v>
      </c>
      <c r="M421" s="129" t="s">
        <v>42</v>
      </c>
      <c r="N421" s="129" t="s">
        <v>26</v>
      </c>
      <c r="O421" s="129" t="s">
        <v>924</v>
      </c>
      <c r="P421" s="3">
        <v>54</v>
      </c>
      <c r="Q421" s="129" t="s">
        <v>27</v>
      </c>
      <c r="R421" s="129" t="s">
        <v>2150</v>
      </c>
      <c r="S421" s="129" t="s">
        <v>2164</v>
      </c>
      <c r="T421" s="129"/>
      <c r="U421" s="129">
        <v>1</v>
      </c>
      <c r="V421" s="3">
        <v>220</v>
      </c>
      <c r="W421" s="156"/>
      <c r="X421" s="156"/>
      <c r="Y421" s="156"/>
      <c r="Z421" s="138" t="str">
        <f t="shared" si="52"/>
        <v>40 HC</v>
      </c>
      <c r="AA421" s="135">
        <v>3210</v>
      </c>
      <c r="AB421" s="6">
        <v>2.88</v>
      </c>
      <c r="AC421" s="34" t="s">
        <v>64</v>
      </c>
      <c r="AD421" s="34">
        <f t="shared" si="48"/>
        <v>2</v>
      </c>
      <c r="AE421" s="34">
        <f t="shared" si="49"/>
        <v>1</v>
      </c>
      <c r="AF421" s="49" t="str">
        <f t="shared" si="53"/>
        <v>LCL</v>
      </c>
      <c r="AG421" s="49" t="str">
        <f t="shared" si="53"/>
        <v>LCL</v>
      </c>
    </row>
    <row r="422" spans="1:33" x14ac:dyDescent="0.45">
      <c r="A422" s="129" t="s">
        <v>698</v>
      </c>
      <c r="B422" s="129" t="s">
        <v>861</v>
      </c>
      <c r="C422" s="129" t="s">
        <v>921</v>
      </c>
      <c r="D422" s="5" t="s">
        <v>921</v>
      </c>
      <c r="E422" s="129">
        <f t="shared" si="50"/>
        <v>40</v>
      </c>
      <c r="F422" s="129">
        <f t="shared" si="51"/>
        <v>48</v>
      </c>
      <c r="G422" s="129" t="s">
        <v>61</v>
      </c>
      <c r="H422" s="129" t="s">
        <v>30</v>
      </c>
      <c r="I422" s="129" t="s">
        <v>31</v>
      </c>
      <c r="J422" s="3">
        <v>1</v>
      </c>
      <c r="K422" s="153"/>
      <c r="L422" s="129" t="s">
        <v>41</v>
      </c>
      <c r="M422" s="129" t="s">
        <v>42</v>
      </c>
      <c r="N422" s="129" t="s">
        <v>26</v>
      </c>
      <c r="O422" s="129" t="s">
        <v>925</v>
      </c>
      <c r="P422" s="3">
        <v>54</v>
      </c>
      <c r="Q422" s="129" t="s">
        <v>27</v>
      </c>
      <c r="R422" s="129" t="s">
        <v>2151</v>
      </c>
      <c r="S422" s="129" t="s">
        <v>2164</v>
      </c>
      <c r="T422" s="129"/>
      <c r="U422" s="129">
        <v>1</v>
      </c>
      <c r="V422" s="3">
        <v>946</v>
      </c>
      <c r="W422" s="156"/>
      <c r="X422" s="156"/>
      <c r="Y422" s="156"/>
      <c r="Z422" s="138" t="str">
        <f t="shared" si="52"/>
        <v>40 HC</v>
      </c>
      <c r="AA422" s="135">
        <v>25964</v>
      </c>
      <c r="AB422" s="6">
        <v>19.079999999999998</v>
      </c>
      <c r="AC422" s="34" t="s">
        <v>64</v>
      </c>
      <c r="AD422" s="34">
        <f t="shared" si="48"/>
        <v>13</v>
      </c>
      <c r="AE422" s="34">
        <f t="shared" si="49"/>
        <v>6</v>
      </c>
      <c r="AF422" s="49" t="str">
        <f t="shared" si="53"/>
        <v>LCL</v>
      </c>
      <c r="AG422" s="49" t="str">
        <f t="shared" si="53"/>
        <v>LCL</v>
      </c>
    </row>
    <row r="423" spans="1:33" x14ac:dyDescent="0.45">
      <c r="A423" s="129" t="s">
        <v>698</v>
      </c>
      <c r="B423" s="129" t="s">
        <v>861</v>
      </c>
      <c r="C423" s="129" t="s">
        <v>921</v>
      </c>
      <c r="D423" s="5" t="s">
        <v>921</v>
      </c>
      <c r="E423" s="129">
        <f t="shared" si="50"/>
        <v>40</v>
      </c>
      <c r="F423" s="129">
        <f t="shared" si="51"/>
        <v>48</v>
      </c>
      <c r="G423" s="129" t="s">
        <v>61</v>
      </c>
      <c r="H423" s="129" t="s">
        <v>30</v>
      </c>
      <c r="I423" s="129" t="s">
        <v>31</v>
      </c>
      <c r="J423" s="3">
        <v>1</v>
      </c>
      <c r="K423" s="153"/>
      <c r="L423" s="129" t="s">
        <v>41</v>
      </c>
      <c r="M423" s="129" t="s">
        <v>42</v>
      </c>
      <c r="N423" s="129" t="s">
        <v>26</v>
      </c>
      <c r="O423" s="129" t="s">
        <v>926</v>
      </c>
      <c r="P423" s="3">
        <v>54</v>
      </c>
      <c r="Q423" s="129" t="s">
        <v>27</v>
      </c>
      <c r="R423" s="129" t="s">
        <v>722</v>
      </c>
      <c r="S423" s="129" t="s">
        <v>2164</v>
      </c>
      <c r="T423" s="129"/>
      <c r="U423" s="129">
        <v>1</v>
      </c>
      <c r="V423" s="3">
        <v>292</v>
      </c>
      <c r="W423" s="155"/>
      <c r="X423" s="155"/>
      <c r="Y423" s="155"/>
      <c r="Z423" s="138" t="str">
        <f t="shared" si="52"/>
        <v>40 HC</v>
      </c>
      <c r="AA423" s="135">
        <v>9133</v>
      </c>
      <c r="AB423" s="6">
        <v>6.07</v>
      </c>
      <c r="AC423" s="34" t="s">
        <v>64</v>
      </c>
      <c r="AD423" s="34">
        <f t="shared" si="48"/>
        <v>4</v>
      </c>
      <c r="AE423" s="34">
        <f t="shared" si="49"/>
        <v>2</v>
      </c>
      <c r="AF423" s="49" t="str">
        <f t="shared" si="53"/>
        <v>LCL</v>
      </c>
      <c r="AG423" s="49" t="str">
        <f t="shared" si="53"/>
        <v>LCL</v>
      </c>
    </row>
    <row r="424" spans="1:33" x14ac:dyDescent="0.45">
      <c r="A424" s="129" t="s">
        <v>907</v>
      </c>
      <c r="B424" s="129" t="s">
        <v>674</v>
      </c>
      <c r="C424" s="129" t="s">
        <v>780</v>
      </c>
      <c r="D424" s="5" t="s">
        <v>780</v>
      </c>
      <c r="E424" s="129">
        <f t="shared" si="50"/>
        <v>1</v>
      </c>
      <c r="F424" s="129">
        <f t="shared" si="51"/>
        <v>17</v>
      </c>
      <c r="G424" s="129" t="s">
        <v>381</v>
      </c>
      <c r="H424" s="129" t="s">
        <v>383</v>
      </c>
      <c r="I424" s="129" t="s">
        <v>380</v>
      </c>
      <c r="J424" s="3">
        <v>1</v>
      </c>
      <c r="K424" s="26" t="s">
        <v>380</v>
      </c>
      <c r="L424" s="26" t="s">
        <v>24</v>
      </c>
      <c r="M424" s="129" t="s">
        <v>390</v>
      </c>
      <c r="N424" s="129" t="s">
        <v>26</v>
      </c>
      <c r="O424" s="129" t="s">
        <v>927</v>
      </c>
      <c r="P424" s="3">
        <v>54</v>
      </c>
      <c r="Q424" s="129" t="s">
        <v>27</v>
      </c>
      <c r="R424" s="129" t="s">
        <v>2155</v>
      </c>
      <c r="S424" s="36" t="s">
        <v>380</v>
      </c>
      <c r="T424" s="129">
        <v>1</v>
      </c>
      <c r="U424" s="129"/>
      <c r="V424" s="3">
        <v>599</v>
      </c>
      <c r="W424" s="30">
        <v>0</v>
      </c>
      <c r="X424" s="30">
        <v>0</v>
      </c>
      <c r="Y424" s="30">
        <v>0</v>
      </c>
      <c r="Z424" s="138" t="str">
        <f t="shared" si="52"/>
        <v>40 HC</v>
      </c>
      <c r="AA424" s="135">
        <v>8504</v>
      </c>
      <c r="AB424" s="6">
        <v>19.23</v>
      </c>
      <c r="AC424" s="34" t="s">
        <v>64</v>
      </c>
      <c r="AD424" s="34">
        <f t="shared" si="48"/>
        <v>13</v>
      </c>
      <c r="AE424" s="34">
        <f t="shared" si="49"/>
        <v>6</v>
      </c>
      <c r="AF424" s="49" t="str">
        <f t="shared" si="53"/>
        <v>LCL</v>
      </c>
      <c r="AG424" s="49" t="str">
        <f t="shared" si="53"/>
        <v>LCL</v>
      </c>
    </row>
    <row r="425" spans="1:33" x14ac:dyDescent="0.45">
      <c r="A425" s="129" t="s">
        <v>907</v>
      </c>
      <c r="B425" s="129" t="s">
        <v>674</v>
      </c>
      <c r="C425" s="129" t="s">
        <v>780</v>
      </c>
      <c r="D425" s="5" t="s">
        <v>780</v>
      </c>
      <c r="E425" s="129">
        <f t="shared" si="50"/>
        <v>1</v>
      </c>
      <c r="F425" s="129">
        <f t="shared" si="51"/>
        <v>17</v>
      </c>
      <c r="G425" s="129" t="s">
        <v>381</v>
      </c>
      <c r="H425" s="129" t="s">
        <v>383</v>
      </c>
      <c r="I425" s="129" t="s">
        <v>380</v>
      </c>
      <c r="J425" s="3">
        <v>1</v>
      </c>
      <c r="K425" s="26" t="s">
        <v>380</v>
      </c>
      <c r="L425" s="26" t="s">
        <v>24</v>
      </c>
      <c r="M425" s="129" t="s">
        <v>390</v>
      </c>
      <c r="N425" s="129" t="s">
        <v>26</v>
      </c>
      <c r="O425" s="129" t="s">
        <v>928</v>
      </c>
      <c r="P425" s="3">
        <v>54</v>
      </c>
      <c r="Q425" s="129" t="s">
        <v>27</v>
      </c>
      <c r="R425" s="129" t="s">
        <v>2155</v>
      </c>
      <c r="S425" s="36" t="s">
        <v>380</v>
      </c>
      <c r="T425" s="129">
        <v>1</v>
      </c>
      <c r="U425" s="129"/>
      <c r="V425" s="3">
        <v>277</v>
      </c>
      <c r="W425" s="30">
        <v>0</v>
      </c>
      <c r="X425" s="30">
        <v>0</v>
      </c>
      <c r="Y425" s="30">
        <v>0</v>
      </c>
      <c r="Z425" s="138" t="str">
        <f t="shared" si="52"/>
        <v>40 HC</v>
      </c>
      <c r="AA425" s="135">
        <v>4455</v>
      </c>
      <c r="AB425" s="6">
        <v>5.61</v>
      </c>
      <c r="AC425" s="34" t="s">
        <v>64</v>
      </c>
      <c r="AD425" s="34">
        <f t="shared" si="48"/>
        <v>4</v>
      </c>
      <c r="AE425" s="34">
        <f t="shared" si="49"/>
        <v>2</v>
      </c>
      <c r="AF425" s="49" t="str">
        <f t="shared" si="53"/>
        <v>LCL</v>
      </c>
      <c r="AG425" s="49" t="str">
        <f t="shared" si="53"/>
        <v>LCL</v>
      </c>
    </row>
    <row r="426" spans="1:33" x14ac:dyDescent="0.45">
      <c r="A426" s="129" t="s">
        <v>699</v>
      </c>
      <c r="B426" s="129" t="s">
        <v>806</v>
      </c>
      <c r="C426" s="129" t="s">
        <v>929</v>
      </c>
      <c r="D426" s="5" t="s">
        <v>929</v>
      </c>
      <c r="E426" s="129">
        <f t="shared" si="50"/>
        <v>26</v>
      </c>
      <c r="F426" s="129">
        <f t="shared" si="51"/>
        <v>29</v>
      </c>
      <c r="G426" s="129" t="s">
        <v>381</v>
      </c>
      <c r="H426" s="129" t="s">
        <v>383</v>
      </c>
      <c r="I426" s="129" t="s">
        <v>380</v>
      </c>
      <c r="J426" s="3">
        <v>1</v>
      </c>
      <c r="K426" s="26" t="s">
        <v>380</v>
      </c>
      <c r="L426" s="26" t="s">
        <v>24</v>
      </c>
      <c r="M426" s="129" t="s">
        <v>390</v>
      </c>
      <c r="N426" s="129" t="s">
        <v>26</v>
      </c>
      <c r="O426" s="129" t="s">
        <v>930</v>
      </c>
      <c r="P426" s="3">
        <v>54</v>
      </c>
      <c r="Q426" s="129" t="s">
        <v>27</v>
      </c>
      <c r="R426" s="129" t="s">
        <v>2153</v>
      </c>
      <c r="S426" s="36" t="s">
        <v>380</v>
      </c>
      <c r="T426" s="129">
        <v>1</v>
      </c>
      <c r="U426" s="129"/>
      <c r="V426" s="3">
        <v>516</v>
      </c>
      <c r="W426" s="30">
        <v>0</v>
      </c>
      <c r="X426" s="30">
        <v>0</v>
      </c>
      <c r="Y426" s="30">
        <v>0</v>
      </c>
      <c r="Z426" s="138" t="str">
        <f t="shared" si="52"/>
        <v>40 HC</v>
      </c>
      <c r="AA426" s="135">
        <v>6893</v>
      </c>
      <c r="AB426" s="6">
        <v>6.93</v>
      </c>
      <c r="AC426" s="34" t="s">
        <v>64</v>
      </c>
      <c r="AD426" s="34">
        <f t="shared" si="48"/>
        <v>5</v>
      </c>
      <c r="AE426" s="34">
        <f t="shared" si="49"/>
        <v>2</v>
      </c>
      <c r="AF426" s="49" t="str">
        <f t="shared" si="53"/>
        <v>LCL</v>
      </c>
      <c r="AG426" s="49" t="str">
        <f t="shared" si="53"/>
        <v>LCL</v>
      </c>
    </row>
    <row r="427" spans="1:33" x14ac:dyDescent="0.45">
      <c r="A427" s="129" t="s">
        <v>702</v>
      </c>
      <c r="B427" s="129" t="s">
        <v>861</v>
      </c>
      <c r="C427" s="129" t="s">
        <v>931</v>
      </c>
      <c r="D427" s="5" t="s">
        <v>931</v>
      </c>
      <c r="E427" s="129">
        <f t="shared" si="50"/>
        <v>35</v>
      </c>
      <c r="F427" s="129">
        <f t="shared" si="51"/>
        <v>40</v>
      </c>
      <c r="G427" s="129" t="s">
        <v>61</v>
      </c>
      <c r="H427" s="129" t="s">
        <v>30</v>
      </c>
      <c r="I427" s="129" t="s">
        <v>31</v>
      </c>
      <c r="J427" s="3">
        <v>0</v>
      </c>
      <c r="K427" s="129" t="s">
        <v>932</v>
      </c>
      <c r="L427" s="129" t="s">
        <v>41</v>
      </c>
      <c r="M427" s="129" t="s">
        <v>42</v>
      </c>
      <c r="N427" s="129" t="s">
        <v>26</v>
      </c>
      <c r="O427" s="129" t="s">
        <v>933</v>
      </c>
      <c r="P427" s="3">
        <v>54</v>
      </c>
      <c r="Q427" s="129" t="s">
        <v>27</v>
      </c>
      <c r="R427" s="129" t="s">
        <v>2149</v>
      </c>
      <c r="S427" s="129" t="s">
        <v>2163</v>
      </c>
      <c r="T427" s="129"/>
      <c r="U427" s="129">
        <v>1</v>
      </c>
      <c r="V427" s="3">
        <v>508</v>
      </c>
      <c r="W427" s="30">
        <v>1</v>
      </c>
      <c r="X427" s="30">
        <v>0</v>
      </c>
      <c r="Y427" s="30">
        <v>0</v>
      </c>
      <c r="Z427" s="138">
        <f t="shared" si="52"/>
        <v>20</v>
      </c>
      <c r="AA427" s="135">
        <v>7901</v>
      </c>
      <c r="AB427" s="6">
        <v>9.49</v>
      </c>
      <c r="AC427" s="34" t="s">
        <v>64</v>
      </c>
      <c r="AD427" s="34">
        <f t="shared" si="48"/>
        <v>7</v>
      </c>
      <c r="AE427" s="34">
        <f t="shared" si="49"/>
        <v>3</v>
      </c>
      <c r="AF427" s="49" t="str">
        <f t="shared" ref="AF427:AG458" si="54">IF(AD427&lt;=14,"LCL",IF(AD427&lt;=28,"20",IF(AD427&lt;=55,"40",IF(AD427&lt;=65,"40HC",IF(AD427&lt;=83,"45",IF(AD427&gt;83,"???ilość kont"))))))</f>
        <v>LCL</v>
      </c>
      <c r="AG427" s="49" t="str">
        <f t="shared" si="54"/>
        <v>LCL</v>
      </c>
    </row>
    <row r="428" spans="1:33" x14ac:dyDescent="0.45">
      <c r="A428" s="129" t="s">
        <v>28</v>
      </c>
      <c r="B428" s="129" t="s">
        <v>794</v>
      </c>
      <c r="C428" s="129" t="s">
        <v>839</v>
      </c>
      <c r="D428" s="5" t="s">
        <v>839</v>
      </c>
      <c r="E428" s="129">
        <f t="shared" si="50"/>
        <v>1</v>
      </c>
      <c r="F428" s="129">
        <f t="shared" si="51"/>
        <v>11</v>
      </c>
      <c r="G428" s="129" t="s">
        <v>381</v>
      </c>
      <c r="H428" s="129" t="s">
        <v>383</v>
      </c>
      <c r="I428" s="129" t="s">
        <v>380</v>
      </c>
      <c r="J428" s="3">
        <v>1</v>
      </c>
      <c r="K428" s="26" t="s">
        <v>380</v>
      </c>
      <c r="L428" s="26" t="s">
        <v>24</v>
      </c>
      <c r="M428" s="129" t="s">
        <v>390</v>
      </c>
      <c r="N428" s="129" t="s">
        <v>26</v>
      </c>
      <c r="O428" s="129" t="s">
        <v>934</v>
      </c>
      <c r="P428" s="3">
        <v>54</v>
      </c>
      <c r="Q428" s="129" t="s">
        <v>27</v>
      </c>
      <c r="R428" s="129" t="s">
        <v>2151</v>
      </c>
      <c r="S428" s="36" t="s">
        <v>380</v>
      </c>
      <c r="T428" s="129">
        <v>1</v>
      </c>
      <c r="U428" s="129"/>
      <c r="V428" s="3">
        <v>1762</v>
      </c>
      <c r="W428" s="30">
        <v>0</v>
      </c>
      <c r="X428" s="30">
        <v>0</v>
      </c>
      <c r="Y428" s="30">
        <v>0</v>
      </c>
      <c r="Z428" s="138" t="str">
        <f t="shared" si="52"/>
        <v>40 HC</v>
      </c>
      <c r="AA428" s="135">
        <v>35880</v>
      </c>
      <c r="AB428" s="6">
        <v>29.92</v>
      </c>
      <c r="AC428" s="34" t="s">
        <v>64</v>
      </c>
      <c r="AD428" s="34">
        <f t="shared" si="48"/>
        <v>21</v>
      </c>
      <c r="AE428" s="34">
        <f t="shared" si="49"/>
        <v>9</v>
      </c>
      <c r="AF428" s="49" t="str">
        <f t="shared" si="54"/>
        <v>20</v>
      </c>
      <c r="AG428" s="49" t="str">
        <f t="shared" si="54"/>
        <v>LCL</v>
      </c>
    </row>
    <row r="429" spans="1:33" x14ac:dyDescent="0.45">
      <c r="A429" s="129" t="s">
        <v>28</v>
      </c>
      <c r="B429" s="129" t="s">
        <v>794</v>
      </c>
      <c r="C429" s="129" t="s">
        <v>839</v>
      </c>
      <c r="D429" s="5" t="s">
        <v>839</v>
      </c>
      <c r="E429" s="129">
        <f t="shared" si="50"/>
        <v>1</v>
      </c>
      <c r="F429" s="129">
        <f t="shared" si="51"/>
        <v>11</v>
      </c>
      <c r="G429" s="129" t="s">
        <v>381</v>
      </c>
      <c r="H429" s="129" t="s">
        <v>383</v>
      </c>
      <c r="I429" s="129" t="s">
        <v>380</v>
      </c>
      <c r="J429" s="3">
        <v>1</v>
      </c>
      <c r="K429" s="26" t="s">
        <v>380</v>
      </c>
      <c r="L429" s="26" t="s">
        <v>24</v>
      </c>
      <c r="M429" s="129" t="s">
        <v>390</v>
      </c>
      <c r="N429" s="129" t="s">
        <v>26</v>
      </c>
      <c r="O429" s="129" t="s">
        <v>935</v>
      </c>
      <c r="P429" s="3">
        <v>52</v>
      </c>
      <c r="Q429" s="129" t="s">
        <v>27</v>
      </c>
      <c r="R429" s="129" t="s">
        <v>2151</v>
      </c>
      <c r="S429" s="36" t="s">
        <v>380</v>
      </c>
      <c r="T429" s="129">
        <v>1</v>
      </c>
      <c r="U429" s="129"/>
      <c r="V429" s="3">
        <v>2397</v>
      </c>
      <c r="W429" s="30">
        <v>0</v>
      </c>
      <c r="X429" s="30">
        <v>0</v>
      </c>
      <c r="Y429" s="30">
        <v>0</v>
      </c>
      <c r="Z429" s="138" t="str">
        <f t="shared" si="52"/>
        <v>40 HC</v>
      </c>
      <c r="AA429" s="135">
        <v>49153</v>
      </c>
      <c r="AB429" s="6">
        <v>25.74</v>
      </c>
      <c r="AC429" s="34" t="s">
        <v>64</v>
      </c>
      <c r="AD429" s="34">
        <f t="shared" si="48"/>
        <v>18</v>
      </c>
      <c r="AE429" s="34">
        <f t="shared" si="49"/>
        <v>8</v>
      </c>
      <c r="AF429" s="49" t="str">
        <f t="shared" si="54"/>
        <v>20</v>
      </c>
      <c r="AG429" s="49" t="str">
        <f t="shared" si="54"/>
        <v>LCL</v>
      </c>
    </row>
    <row r="430" spans="1:33" x14ac:dyDescent="0.45">
      <c r="A430" s="129" t="s">
        <v>28</v>
      </c>
      <c r="B430" s="129" t="s">
        <v>794</v>
      </c>
      <c r="C430" s="129" t="s">
        <v>787</v>
      </c>
      <c r="D430" s="5" t="s">
        <v>787</v>
      </c>
      <c r="E430" s="129">
        <f t="shared" si="50"/>
        <v>1</v>
      </c>
      <c r="F430" s="129">
        <f t="shared" si="51"/>
        <v>13</v>
      </c>
      <c r="G430" s="129" t="s">
        <v>381</v>
      </c>
      <c r="H430" s="129" t="s">
        <v>383</v>
      </c>
      <c r="I430" s="129" t="s">
        <v>380</v>
      </c>
      <c r="J430" s="3">
        <v>1</v>
      </c>
      <c r="K430" s="26" t="s">
        <v>380</v>
      </c>
      <c r="L430" s="26" t="s">
        <v>24</v>
      </c>
      <c r="M430" s="129" t="s">
        <v>390</v>
      </c>
      <c r="N430" s="129" t="s">
        <v>26</v>
      </c>
      <c r="O430" s="129" t="s">
        <v>936</v>
      </c>
      <c r="P430" s="3">
        <v>54</v>
      </c>
      <c r="Q430" s="129" t="s">
        <v>27</v>
      </c>
      <c r="R430" s="129" t="s">
        <v>2151</v>
      </c>
      <c r="S430" s="36" t="s">
        <v>380</v>
      </c>
      <c r="T430" s="129">
        <v>1</v>
      </c>
      <c r="U430" s="129"/>
      <c r="V430" s="3">
        <v>1118</v>
      </c>
      <c r="W430" s="30">
        <v>0</v>
      </c>
      <c r="X430" s="30">
        <v>0</v>
      </c>
      <c r="Y430" s="30">
        <v>0</v>
      </c>
      <c r="Z430" s="138" t="str">
        <f t="shared" si="52"/>
        <v>40 HC</v>
      </c>
      <c r="AA430" s="135">
        <v>21501</v>
      </c>
      <c r="AB430" s="6">
        <v>11.92</v>
      </c>
      <c r="AC430" s="34" t="s">
        <v>64</v>
      </c>
      <c r="AD430" s="34">
        <f t="shared" si="48"/>
        <v>8</v>
      </c>
      <c r="AE430" s="34">
        <f t="shared" si="49"/>
        <v>4</v>
      </c>
      <c r="AF430" s="49" t="str">
        <f t="shared" si="54"/>
        <v>LCL</v>
      </c>
      <c r="AG430" s="49" t="str">
        <f t="shared" si="54"/>
        <v>LCL</v>
      </c>
    </row>
    <row r="431" spans="1:33" x14ac:dyDescent="0.45">
      <c r="A431" s="129" t="s">
        <v>28</v>
      </c>
      <c r="B431" s="129" t="s">
        <v>871</v>
      </c>
      <c r="C431" s="129" t="s">
        <v>849</v>
      </c>
      <c r="D431" s="5" t="s">
        <v>849</v>
      </c>
      <c r="E431" s="129">
        <f t="shared" si="50"/>
        <v>2</v>
      </c>
      <c r="F431" s="129">
        <f t="shared" si="51"/>
        <v>19</v>
      </c>
      <c r="G431" s="129" t="s">
        <v>381</v>
      </c>
      <c r="H431" s="129" t="s">
        <v>383</v>
      </c>
      <c r="I431" s="129" t="s">
        <v>380</v>
      </c>
      <c r="J431" s="3">
        <v>1</v>
      </c>
      <c r="K431" s="26" t="s">
        <v>380</v>
      </c>
      <c r="L431" s="26" t="s">
        <v>24</v>
      </c>
      <c r="M431" s="129" t="s">
        <v>390</v>
      </c>
      <c r="N431" s="129" t="s">
        <v>26</v>
      </c>
      <c r="O431" s="129" t="s">
        <v>937</v>
      </c>
      <c r="P431" s="3">
        <v>54</v>
      </c>
      <c r="Q431" s="129" t="s">
        <v>27</v>
      </c>
      <c r="R431" s="129" t="s">
        <v>2155</v>
      </c>
      <c r="S431" s="36" t="s">
        <v>380</v>
      </c>
      <c r="T431" s="129">
        <v>1</v>
      </c>
      <c r="U431" s="129"/>
      <c r="V431" s="3">
        <v>671</v>
      </c>
      <c r="W431" s="30">
        <v>0</v>
      </c>
      <c r="X431" s="30">
        <v>0</v>
      </c>
      <c r="Y431" s="30">
        <v>0</v>
      </c>
      <c r="Z431" s="138" t="str">
        <f t="shared" si="52"/>
        <v>40 HC</v>
      </c>
      <c r="AA431" s="135">
        <v>9669</v>
      </c>
      <c r="AB431" s="6">
        <v>12.72</v>
      </c>
      <c r="AC431" s="34" t="s">
        <v>64</v>
      </c>
      <c r="AD431" s="34">
        <f t="shared" si="48"/>
        <v>9</v>
      </c>
      <c r="AE431" s="34">
        <f t="shared" si="49"/>
        <v>4</v>
      </c>
      <c r="AF431" s="49" t="str">
        <f t="shared" si="54"/>
        <v>LCL</v>
      </c>
      <c r="AG431" s="49" t="str">
        <f t="shared" si="54"/>
        <v>LCL</v>
      </c>
    </row>
    <row r="432" spans="1:33" x14ac:dyDescent="0.45">
      <c r="A432" s="129" t="s">
        <v>28</v>
      </c>
      <c r="B432" s="129" t="s">
        <v>871</v>
      </c>
      <c r="C432" s="129" t="s">
        <v>867</v>
      </c>
      <c r="D432" s="5" t="s">
        <v>867</v>
      </c>
      <c r="E432" s="129">
        <f t="shared" si="50"/>
        <v>2</v>
      </c>
      <c r="F432" s="129">
        <f t="shared" si="51"/>
        <v>25</v>
      </c>
      <c r="G432" s="129" t="s">
        <v>381</v>
      </c>
      <c r="H432" s="129" t="s">
        <v>383</v>
      </c>
      <c r="I432" s="129" t="s">
        <v>380</v>
      </c>
      <c r="J432" s="3">
        <v>1</v>
      </c>
      <c r="K432" s="26" t="s">
        <v>380</v>
      </c>
      <c r="L432" s="26" t="s">
        <v>24</v>
      </c>
      <c r="M432" s="129" t="s">
        <v>390</v>
      </c>
      <c r="N432" s="129" t="s">
        <v>26</v>
      </c>
      <c r="O432" s="129" t="s">
        <v>938</v>
      </c>
      <c r="P432" s="3">
        <v>54</v>
      </c>
      <c r="Q432" s="129" t="s">
        <v>27</v>
      </c>
      <c r="R432" s="129" t="s">
        <v>526</v>
      </c>
      <c r="S432" s="36" t="s">
        <v>380</v>
      </c>
      <c r="T432" s="129">
        <v>1</v>
      </c>
      <c r="U432" s="129"/>
      <c r="V432" s="3">
        <v>1708</v>
      </c>
      <c r="W432" s="30">
        <v>0</v>
      </c>
      <c r="X432" s="30">
        <v>0</v>
      </c>
      <c r="Y432" s="30">
        <v>0</v>
      </c>
      <c r="Z432" s="138" t="str">
        <f t="shared" si="52"/>
        <v>40 HC</v>
      </c>
      <c r="AA432" s="135">
        <v>29429</v>
      </c>
      <c r="AB432" s="6">
        <v>21.5</v>
      </c>
      <c r="AC432" s="34" t="s">
        <v>64</v>
      </c>
      <c r="AD432" s="34">
        <f t="shared" si="48"/>
        <v>15</v>
      </c>
      <c r="AE432" s="34">
        <f t="shared" si="49"/>
        <v>6</v>
      </c>
      <c r="AF432" s="49" t="str">
        <f t="shared" si="54"/>
        <v>20</v>
      </c>
      <c r="AG432" s="49" t="str">
        <f t="shared" si="54"/>
        <v>LCL</v>
      </c>
    </row>
    <row r="433" spans="1:33" x14ac:dyDescent="0.45">
      <c r="A433" s="129" t="s">
        <v>794</v>
      </c>
      <c r="B433" s="129" t="s">
        <v>909</v>
      </c>
      <c r="C433" s="129" t="s">
        <v>864</v>
      </c>
      <c r="D433" s="5" t="s">
        <v>864</v>
      </c>
      <c r="E433" s="129">
        <f t="shared" si="50"/>
        <v>3</v>
      </c>
      <c r="F433" s="129">
        <f t="shared" si="51"/>
        <v>9</v>
      </c>
      <c r="G433" s="129" t="s">
        <v>381</v>
      </c>
      <c r="H433" s="129" t="s">
        <v>383</v>
      </c>
      <c r="I433" s="129" t="s">
        <v>380</v>
      </c>
      <c r="J433" s="3">
        <v>1</v>
      </c>
      <c r="K433" s="26" t="s">
        <v>380</v>
      </c>
      <c r="L433" s="26" t="s">
        <v>24</v>
      </c>
      <c r="M433" s="129" t="s">
        <v>390</v>
      </c>
      <c r="N433" s="129" t="s">
        <v>26</v>
      </c>
      <c r="O433" s="129" t="s">
        <v>939</v>
      </c>
      <c r="P433" s="3">
        <v>54</v>
      </c>
      <c r="Q433" s="129" t="s">
        <v>27</v>
      </c>
      <c r="R433" s="129" t="s">
        <v>2150</v>
      </c>
      <c r="S433" s="36" t="s">
        <v>380</v>
      </c>
      <c r="T433" s="129">
        <v>1</v>
      </c>
      <c r="U433" s="129"/>
      <c r="V433" s="3">
        <v>1190</v>
      </c>
      <c r="W433" s="30">
        <v>0</v>
      </c>
      <c r="X433" s="30">
        <v>0</v>
      </c>
      <c r="Y433" s="30">
        <v>0</v>
      </c>
      <c r="Z433" s="138" t="str">
        <f t="shared" si="52"/>
        <v>40 HC</v>
      </c>
      <c r="AA433" s="135">
        <v>17015</v>
      </c>
      <c r="AB433" s="4"/>
      <c r="AC433" s="34" t="s">
        <v>64</v>
      </c>
      <c r="AD433" s="34">
        <f t="shared" si="48"/>
        <v>0</v>
      </c>
      <c r="AE433" s="34">
        <f t="shared" si="49"/>
        <v>0</v>
      </c>
      <c r="AF433" s="49" t="str">
        <f t="shared" si="54"/>
        <v>LCL</v>
      </c>
      <c r="AG433" s="49" t="str">
        <f t="shared" si="54"/>
        <v>LCL</v>
      </c>
    </row>
    <row r="434" spans="1:33" x14ac:dyDescent="0.45">
      <c r="A434" s="129" t="s">
        <v>885</v>
      </c>
      <c r="B434" s="129" t="s">
        <v>779</v>
      </c>
      <c r="C434" s="129" t="s">
        <v>839</v>
      </c>
      <c r="D434" s="5" t="s">
        <v>839</v>
      </c>
      <c r="E434" s="129">
        <f t="shared" si="50"/>
        <v>4</v>
      </c>
      <c r="F434" s="129">
        <f t="shared" si="51"/>
        <v>8</v>
      </c>
      <c r="G434" s="129" t="s">
        <v>381</v>
      </c>
      <c r="H434" s="129" t="s">
        <v>383</v>
      </c>
      <c r="I434" s="129" t="s">
        <v>380</v>
      </c>
      <c r="J434" s="3">
        <v>1</v>
      </c>
      <c r="K434" s="26" t="s">
        <v>380</v>
      </c>
      <c r="L434" s="26" t="s">
        <v>24</v>
      </c>
      <c r="M434" s="129" t="s">
        <v>384</v>
      </c>
      <c r="N434" s="129" t="s">
        <v>26</v>
      </c>
      <c r="O434" s="129" t="s">
        <v>940</v>
      </c>
      <c r="P434" s="3">
        <v>54</v>
      </c>
      <c r="Q434" s="129" t="s">
        <v>27</v>
      </c>
      <c r="R434" s="129" t="s">
        <v>2160</v>
      </c>
      <c r="S434" s="36" t="s">
        <v>380</v>
      </c>
      <c r="T434" s="129">
        <v>1</v>
      </c>
      <c r="U434" s="129"/>
      <c r="V434" s="3">
        <v>232</v>
      </c>
      <c r="W434" s="30">
        <v>0</v>
      </c>
      <c r="X434" s="30">
        <v>0</v>
      </c>
      <c r="Y434" s="30">
        <v>0</v>
      </c>
      <c r="Z434" s="138" t="str">
        <f t="shared" si="52"/>
        <v>40 HC</v>
      </c>
      <c r="AA434" s="135">
        <v>3235</v>
      </c>
      <c r="AB434" s="6">
        <v>2.69</v>
      </c>
      <c r="AC434" s="34" t="s">
        <v>90</v>
      </c>
      <c r="AD434" s="34">
        <f t="shared" si="48"/>
        <v>2</v>
      </c>
      <c r="AE434" s="34">
        <f t="shared" si="49"/>
        <v>1</v>
      </c>
      <c r="AF434" s="49" t="str">
        <f t="shared" si="54"/>
        <v>LCL</v>
      </c>
      <c r="AG434" s="49" t="str">
        <f t="shared" si="54"/>
        <v>LCL</v>
      </c>
    </row>
    <row r="435" spans="1:33" x14ac:dyDescent="0.45">
      <c r="A435" s="129" t="s">
        <v>885</v>
      </c>
      <c r="B435" s="129" t="s">
        <v>839</v>
      </c>
      <c r="C435" s="129" t="s">
        <v>896</v>
      </c>
      <c r="D435" s="5" t="s">
        <v>896</v>
      </c>
      <c r="E435" s="129">
        <f t="shared" si="50"/>
        <v>8</v>
      </c>
      <c r="F435" s="129">
        <f t="shared" si="51"/>
        <v>17</v>
      </c>
      <c r="G435" s="129" t="s">
        <v>381</v>
      </c>
      <c r="H435" s="129" t="s">
        <v>383</v>
      </c>
      <c r="I435" s="129" t="s">
        <v>380</v>
      </c>
      <c r="J435" s="3">
        <v>1</v>
      </c>
      <c r="K435" s="26" t="s">
        <v>380</v>
      </c>
      <c r="L435" s="26" t="s">
        <v>24</v>
      </c>
      <c r="M435" s="129" t="s">
        <v>390</v>
      </c>
      <c r="N435" s="129" t="s">
        <v>26</v>
      </c>
      <c r="O435" s="129" t="s">
        <v>941</v>
      </c>
      <c r="P435" s="3">
        <v>54</v>
      </c>
      <c r="Q435" s="129" t="s">
        <v>27</v>
      </c>
      <c r="R435" s="129" t="s">
        <v>2153</v>
      </c>
      <c r="S435" s="36" t="s">
        <v>380</v>
      </c>
      <c r="T435" s="129">
        <v>1</v>
      </c>
      <c r="U435" s="129"/>
      <c r="V435" s="3">
        <v>1075</v>
      </c>
      <c r="W435" s="30">
        <v>0</v>
      </c>
      <c r="X435" s="30">
        <v>0</v>
      </c>
      <c r="Y435" s="30">
        <v>0</v>
      </c>
      <c r="Z435" s="138" t="str">
        <f t="shared" si="52"/>
        <v>40 HC</v>
      </c>
      <c r="AA435" s="135">
        <v>14686</v>
      </c>
      <c r="AB435" s="4"/>
      <c r="AC435" s="34" t="s">
        <v>64</v>
      </c>
      <c r="AD435" s="34">
        <f t="shared" si="48"/>
        <v>0</v>
      </c>
      <c r="AE435" s="34">
        <f t="shared" si="49"/>
        <v>0</v>
      </c>
      <c r="AF435" s="49" t="str">
        <f t="shared" si="54"/>
        <v>LCL</v>
      </c>
      <c r="AG435" s="49" t="str">
        <f t="shared" si="54"/>
        <v>LCL</v>
      </c>
    </row>
    <row r="436" spans="1:33" x14ac:dyDescent="0.45">
      <c r="A436" s="129" t="s">
        <v>863</v>
      </c>
      <c r="B436" s="129" t="s">
        <v>942</v>
      </c>
      <c r="C436" s="129" t="s">
        <v>912</v>
      </c>
      <c r="D436" s="5" t="s">
        <v>912</v>
      </c>
      <c r="E436" s="129">
        <f t="shared" si="50"/>
        <v>25</v>
      </c>
      <c r="F436" s="129">
        <f t="shared" si="51"/>
        <v>30</v>
      </c>
      <c r="G436" s="129" t="s">
        <v>85</v>
      </c>
      <c r="H436" s="129" t="s">
        <v>30</v>
      </c>
      <c r="I436" s="129" t="s">
        <v>31</v>
      </c>
      <c r="J436" s="3">
        <v>1</v>
      </c>
      <c r="K436" s="152" t="s">
        <v>943</v>
      </c>
      <c r="L436" s="129" t="s">
        <v>24</v>
      </c>
      <c r="M436" s="129" t="s">
        <v>87</v>
      </c>
      <c r="N436" s="129" t="s">
        <v>26</v>
      </c>
      <c r="O436" s="129" t="s">
        <v>944</v>
      </c>
      <c r="P436" s="3">
        <v>54</v>
      </c>
      <c r="Q436" s="129" t="s">
        <v>27</v>
      </c>
      <c r="R436" s="129" t="s">
        <v>2160</v>
      </c>
      <c r="S436" s="129" t="s">
        <v>2164</v>
      </c>
      <c r="T436" s="129"/>
      <c r="U436" s="129">
        <v>1</v>
      </c>
      <c r="V436" s="3">
        <v>1147</v>
      </c>
      <c r="W436" s="154">
        <v>0</v>
      </c>
      <c r="X436" s="154">
        <v>1</v>
      </c>
      <c r="Y436" s="154">
        <v>0</v>
      </c>
      <c r="Z436" s="138">
        <f t="shared" si="52"/>
        <v>40</v>
      </c>
      <c r="AA436" s="135">
        <v>22883</v>
      </c>
      <c r="AB436" s="6">
        <v>25.08</v>
      </c>
      <c r="AC436" s="34" t="s">
        <v>90</v>
      </c>
      <c r="AD436" s="34">
        <f t="shared" si="48"/>
        <v>18</v>
      </c>
      <c r="AE436" s="34">
        <f t="shared" si="49"/>
        <v>8</v>
      </c>
      <c r="AF436" s="49" t="str">
        <f t="shared" si="54"/>
        <v>20</v>
      </c>
      <c r="AG436" s="49" t="str">
        <f t="shared" si="54"/>
        <v>LCL</v>
      </c>
    </row>
    <row r="437" spans="1:33" x14ac:dyDescent="0.45">
      <c r="A437" s="129" t="s">
        <v>863</v>
      </c>
      <c r="B437" s="129" t="s">
        <v>942</v>
      </c>
      <c r="C437" s="129" t="s">
        <v>912</v>
      </c>
      <c r="D437" s="5" t="s">
        <v>912</v>
      </c>
      <c r="E437" s="129">
        <f t="shared" si="50"/>
        <v>25</v>
      </c>
      <c r="F437" s="129">
        <f t="shared" si="51"/>
        <v>30</v>
      </c>
      <c r="G437" s="129" t="s">
        <v>85</v>
      </c>
      <c r="H437" s="129" t="s">
        <v>30</v>
      </c>
      <c r="I437" s="129" t="s">
        <v>31</v>
      </c>
      <c r="J437" s="3">
        <v>1</v>
      </c>
      <c r="K437" s="153"/>
      <c r="L437" s="129" t="s">
        <v>24</v>
      </c>
      <c r="M437" s="129" t="s">
        <v>87</v>
      </c>
      <c r="N437" s="129" t="s">
        <v>26</v>
      </c>
      <c r="O437" s="129" t="s">
        <v>945</v>
      </c>
      <c r="P437" s="3">
        <v>54</v>
      </c>
      <c r="Q437" s="129" t="s">
        <v>27</v>
      </c>
      <c r="R437" s="129" t="s">
        <v>94</v>
      </c>
      <c r="S437" s="129" t="s">
        <v>2164</v>
      </c>
      <c r="T437" s="129"/>
      <c r="U437" s="129">
        <v>1</v>
      </c>
      <c r="V437" s="3">
        <v>629</v>
      </c>
      <c r="W437" s="155"/>
      <c r="X437" s="155"/>
      <c r="Y437" s="155"/>
      <c r="Z437" s="138" t="str">
        <f t="shared" si="52"/>
        <v>40 HC</v>
      </c>
      <c r="AA437" s="135">
        <v>12817</v>
      </c>
      <c r="AB437" s="6">
        <v>14.28</v>
      </c>
      <c r="AC437" s="34" t="s">
        <v>90</v>
      </c>
      <c r="AD437" s="34">
        <f t="shared" si="48"/>
        <v>10</v>
      </c>
      <c r="AE437" s="34">
        <f t="shared" si="49"/>
        <v>4</v>
      </c>
      <c r="AF437" s="49" t="str">
        <f t="shared" si="54"/>
        <v>LCL</v>
      </c>
      <c r="AG437" s="49" t="str">
        <f t="shared" si="54"/>
        <v>LCL</v>
      </c>
    </row>
    <row r="438" spans="1:33" x14ac:dyDescent="0.45">
      <c r="A438" s="129" t="s">
        <v>795</v>
      </c>
      <c r="B438" s="129" t="s">
        <v>946</v>
      </c>
      <c r="C438" s="129" t="s">
        <v>839</v>
      </c>
      <c r="D438" s="5" t="s">
        <v>839</v>
      </c>
      <c r="E438" s="129">
        <f t="shared" si="50"/>
        <v>2</v>
      </c>
      <c r="F438" s="129">
        <f t="shared" si="51"/>
        <v>5</v>
      </c>
      <c r="G438" s="129" t="s">
        <v>381</v>
      </c>
      <c r="H438" s="129" t="s">
        <v>383</v>
      </c>
      <c r="I438" s="129" t="s">
        <v>380</v>
      </c>
      <c r="J438" s="3">
        <v>1</v>
      </c>
      <c r="K438" s="26" t="s">
        <v>380</v>
      </c>
      <c r="L438" s="26" t="s">
        <v>24</v>
      </c>
      <c r="M438" s="129" t="s">
        <v>883</v>
      </c>
      <c r="N438" s="129" t="s">
        <v>26</v>
      </c>
      <c r="O438" s="129" t="s">
        <v>947</v>
      </c>
      <c r="P438" s="3">
        <v>54</v>
      </c>
      <c r="Q438" s="129" t="s">
        <v>27</v>
      </c>
      <c r="R438" s="129" t="s">
        <v>149</v>
      </c>
      <c r="S438" s="36" t="s">
        <v>380</v>
      </c>
      <c r="T438" s="129">
        <v>1</v>
      </c>
      <c r="U438" s="129"/>
      <c r="V438" s="3">
        <v>454</v>
      </c>
      <c r="W438" s="30">
        <v>0</v>
      </c>
      <c r="X438" s="30">
        <v>0</v>
      </c>
      <c r="Y438" s="30">
        <v>0</v>
      </c>
      <c r="Z438" s="138" t="str">
        <f t="shared" si="52"/>
        <v>40 HC</v>
      </c>
      <c r="AA438" s="135">
        <v>8390</v>
      </c>
      <c r="AB438" s="4"/>
      <c r="AC438" s="34" t="s">
        <v>90</v>
      </c>
      <c r="AD438" s="34">
        <f t="shared" si="48"/>
        <v>0</v>
      </c>
      <c r="AE438" s="34">
        <f t="shared" si="49"/>
        <v>0</v>
      </c>
      <c r="AF438" s="49" t="str">
        <f t="shared" si="54"/>
        <v>LCL</v>
      </c>
      <c r="AG438" s="49" t="str">
        <f t="shared" si="54"/>
        <v>LCL</v>
      </c>
    </row>
    <row r="439" spans="1:33" x14ac:dyDescent="0.45">
      <c r="A439" s="129" t="s">
        <v>795</v>
      </c>
      <c r="B439" s="129" t="s">
        <v>946</v>
      </c>
      <c r="C439" s="129" t="s">
        <v>806</v>
      </c>
      <c r="D439" s="5" t="s">
        <v>806</v>
      </c>
      <c r="E439" s="129">
        <f t="shared" si="50"/>
        <v>2</v>
      </c>
      <c r="F439" s="129">
        <f t="shared" si="51"/>
        <v>18</v>
      </c>
      <c r="G439" s="129" t="s">
        <v>381</v>
      </c>
      <c r="H439" s="129" t="s">
        <v>383</v>
      </c>
      <c r="I439" s="129" t="s">
        <v>380</v>
      </c>
      <c r="J439" s="3">
        <v>1</v>
      </c>
      <c r="K439" s="26" t="s">
        <v>380</v>
      </c>
      <c r="L439" s="26" t="s">
        <v>24</v>
      </c>
      <c r="M439" s="129" t="s">
        <v>384</v>
      </c>
      <c r="N439" s="129" t="s">
        <v>26</v>
      </c>
      <c r="O439" s="129" t="s">
        <v>948</v>
      </c>
      <c r="P439" s="3">
        <v>54</v>
      </c>
      <c r="Q439" s="129" t="s">
        <v>27</v>
      </c>
      <c r="R439" s="129" t="s">
        <v>201</v>
      </c>
      <c r="S439" s="36" t="s">
        <v>380</v>
      </c>
      <c r="T439" s="129">
        <v>1</v>
      </c>
      <c r="U439" s="129"/>
      <c r="V439" s="3">
        <v>1065</v>
      </c>
      <c r="W439" s="30">
        <v>0</v>
      </c>
      <c r="X439" s="30">
        <v>0</v>
      </c>
      <c r="Y439" s="30">
        <v>0</v>
      </c>
      <c r="Z439" s="138" t="str">
        <f t="shared" si="52"/>
        <v>40 HC</v>
      </c>
      <c r="AA439" s="135">
        <v>20060</v>
      </c>
      <c r="AB439" s="6">
        <v>29.04</v>
      </c>
      <c r="AC439" s="34" t="s">
        <v>64</v>
      </c>
      <c r="AD439" s="34">
        <f t="shared" si="48"/>
        <v>20</v>
      </c>
      <c r="AE439" s="34">
        <f t="shared" si="49"/>
        <v>9</v>
      </c>
      <c r="AF439" s="49" t="str">
        <f t="shared" si="54"/>
        <v>20</v>
      </c>
      <c r="AG439" s="49" t="str">
        <f t="shared" si="54"/>
        <v>LCL</v>
      </c>
    </row>
    <row r="440" spans="1:33" x14ac:dyDescent="0.45">
      <c r="A440" s="129" t="s">
        <v>779</v>
      </c>
      <c r="B440" s="129" t="s">
        <v>787</v>
      </c>
      <c r="C440" s="129" t="s">
        <v>896</v>
      </c>
      <c r="D440" s="5" t="s">
        <v>896</v>
      </c>
      <c r="E440" s="129">
        <f t="shared" si="50"/>
        <v>6</v>
      </c>
      <c r="F440" s="129">
        <f t="shared" si="51"/>
        <v>13</v>
      </c>
      <c r="G440" s="129" t="s">
        <v>381</v>
      </c>
      <c r="H440" s="129" t="s">
        <v>383</v>
      </c>
      <c r="I440" s="129" t="s">
        <v>380</v>
      </c>
      <c r="J440" s="3">
        <v>1</v>
      </c>
      <c r="K440" s="26" t="s">
        <v>380</v>
      </c>
      <c r="L440" s="26" t="s">
        <v>24</v>
      </c>
      <c r="M440" s="129" t="s">
        <v>390</v>
      </c>
      <c r="N440" s="129" t="s">
        <v>26</v>
      </c>
      <c r="O440" s="129" t="s">
        <v>949</v>
      </c>
      <c r="P440" s="3">
        <v>54</v>
      </c>
      <c r="Q440" s="129" t="s">
        <v>27</v>
      </c>
      <c r="R440" s="129" t="s">
        <v>2154</v>
      </c>
      <c r="S440" s="36" t="s">
        <v>380</v>
      </c>
      <c r="T440" s="129">
        <v>1</v>
      </c>
      <c r="U440" s="129"/>
      <c r="V440" s="3">
        <v>1370</v>
      </c>
      <c r="W440" s="30">
        <v>0</v>
      </c>
      <c r="X440" s="30">
        <v>0</v>
      </c>
      <c r="Y440" s="30">
        <v>0</v>
      </c>
      <c r="Z440" s="138" t="str">
        <f t="shared" si="52"/>
        <v>40 HC</v>
      </c>
      <c r="AA440" s="135">
        <v>22409</v>
      </c>
      <c r="AB440" s="6">
        <v>17.89</v>
      </c>
      <c r="AC440" s="34" t="s">
        <v>64</v>
      </c>
      <c r="AD440" s="34">
        <f t="shared" ref="AD440:AD501" si="55">0.7*AB440</f>
        <v>13</v>
      </c>
      <c r="AE440" s="34">
        <f t="shared" ref="AE440:AE501" si="56">0.3*AB440</f>
        <v>5</v>
      </c>
      <c r="AF440" s="49" t="str">
        <f t="shared" si="54"/>
        <v>LCL</v>
      </c>
      <c r="AG440" s="49" t="str">
        <f t="shared" si="54"/>
        <v>LCL</v>
      </c>
    </row>
    <row r="441" spans="1:33" x14ac:dyDescent="0.45">
      <c r="A441" s="129" t="s">
        <v>779</v>
      </c>
      <c r="B441" s="129" t="s">
        <v>806</v>
      </c>
      <c r="C441" s="129" t="s">
        <v>950</v>
      </c>
      <c r="D441" s="5" t="s">
        <v>950</v>
      </c>
      <c r="E441" s="129">
        <f t="shared" si="50"/>
        <v>17</v>
      </c>
      <c r="F441" s="129">
        <f t="shared" si="51"/>
        <v>31</v>
      </c>
      <c r="G441" s="129" t="s">
        <v>381</v>
      </c>
      <c r="H441" s="129" t="s">
        <v>383</v>
      </c>
      <c r="I441" s="129" t="s">
        <v>380</v>
      </c>
      <c r="J441" s="3">
        <v>1</v>
      </c>
      <c r="K441" s="26" t="s">
        <v>380</v>
      </c>
      <c r="L441" s="26" t="s">
        <v>24</v>
      </c>
      <c r="M441" s="129" t="s">
        <v>390</v>
      </c>
      <c r="N441" s="129" t="s">
        <v>26</v>
      </c>
      <c r="O441" s="129" t="s">
        <v>951</v>
      </c>
      <c r="P441" s="3">
        <v>54</v>
      </c>
      <c r="Q441" s="129" t="s">
        <v>27</v>
      </c>
      <c r="R441" s="129" t="s">
        <v>2153</v>
      </c>
      <c r="S441" s="36" t="s">
        <v>380</v>
      </c>
      <c r="T441" s="129">
        <v>1</v>
      </c>
      <c r="U441" s="129"/>
      <c r="V441" s="3">
        <v>520</v>
      </c>
      <c r="W441" s="30">
        <v>0</v>
      </c>
      <c r="X441" s="30">
        <v>0</v>
      </c>
      <c r="Y441" s="30">
        <v>0</v>
      </c>
      <c r="Z441" s="138" t="str">
        <f t="shared" si="52"/>
        <v>40 HC</v>
      </c>
      <c r="AA441" s="135">
        <v>7649</v>
      </c>
      <c r="AB441" s="6">
        <v>7.41</v>
      </c>
      <c r="AC441" s="34" t="s">
        <v>64</v>
      </c>
      <c r="AD441" s="34">
        <f t="shared" si="55"/>
        <v>5</v>
      </c>
      <c r="AE441" s="34">
        <f t="shared" si="56"/>
        <v>2</v>
      </c>
      <c r="AF441" s="49" t="str">
        <f t="shared" si="54"/>
        <v>LCL</v>
      </c>
      <c r="AG441" s="49" t="str">
        <f t="shared" si="54"/>
        <v>LCL</v>
      </c>
    </row>
    <row r="442" spans="1:33" x14ac:dyDescent="0.45">
      <c r="A442" s="129" t="s">
        <v>779</v>
      </c>
      <c r="B442" s="129" t="s">
        <v>806</v>
      </c>
      <c r="C442" s="129" t="s">
        <v>950</v>
      </c>
      <c r="D442" s="5" t="s">
        <v>950</v>
      </c>
      <c r="E442" s="129">
        <f t="shared" si="50"/>
        <v>17</v>
      </c>
      <c r="F442" s="129">
        <f t="shared" si="51"/>
        <v>31</v>
      </c>
      <c r="G442" s="129" t="s">
        <v>381</v>
      </c>
      <c r="H442" s="129" t="s">
        <v>383</v>
      </c>
      <c r="I442" s="129" t="s">
        <v>380</v>
      </c>
      <c r="J442" s="3">
        <v>1</v>
      </c>
      <c r="K442" s="26" t="s">
        <v>380</v>
      </c>
      <c r="L442" s="26" t="s">
        <v>24</v>
      </c>
      <c r="M442" s="129" t="s">
        <v>390</v>
      </c>
      <c r="N442" s="129" t="s">
        <v>26</v>
      </c>
      <c r="O442" s="129" t="s">
        <v>952</v>
      </c>
      <c r="P442" s="3">
        <v>54</v>
      </c>
      <c r="Q442" s="129" t="s">
        <v>27</v>
      </c>
      <c r="R442" s="129" t="s">
        <v>2153</v>
      </c>
      <c r="S442" s="36" t="s">
        <v>380</v>
      </c>
      <c r="T442" s="129">
        <v>1</v>
      </c>
      <c r="U442" s="129"/>
      <c r="V442" s="3">
        <v>295</v>
      </c>
      <c r="W442" s="30">
        <v>0</v>
      </c>
      <c r="X442" s="30">
        <v>0</v>
      </c>
      <c r="Y442" s="30">
        <v>0</v>
      </c>
      <c r="Z442" s="138" t="str">
        <f t="shared" si="52"/>
        <v>40 HC</v>
      </c>
      <c r="AA442" s="135">
        <v>4565</v>
      </c>
      <c r="AB442" s="6">
        <v>5.17</v>
      </c>
      <c r="AC442" s="34" t="s">
        <v>64</v>
      </c>
      <c r="AD442" s="34">
        <f t="shared" si="55"/>
        <v>4</v>
      </c>
      <c r="AE442" s="34">
        <f t="shared" si="56"/>
        <v>2</v>
      </c>
      <c r="AF442" s="49" t="str">
        <f t="shared" si="54"/>
        <v>LCL</v>
      </c>
      <c r="AG442" s="49" t="str">
        <f t="shared" si="54"/>
        <v>LCL</v>
      </c>
    </row>
    <row r="443" spans="1:33" x14ac:dyDescent="0.45">
      <c r="A443" s="129" t="s">
        <v>946</v>
      </c>
      <c r="B443" s="129" t="s">
        <v>864</v>
      </c>
      <c r="C443" s="129" t="s">
        <v>953</v>
      </c>
      <c r="D443" s="5" t="s">
        <v>953</v>
      </c>
      <c r="E443" s="129">
        <f t="shared" si="50"/>
        <v>2</v>
      </c>
      <c r="F443" s="129">
        <f t="shared" si="51"/>
        <v>18</v>
      </c>
      <c r="G443" s="129" t="s">
        <v>381</v>
      </c>
      <c r="H443" s="129" t="s">
        <v>383</v>
      </c>
      <c r="I443" s="129" t="s">
        <v>380</v>
      </c>
      <c r="J443" s="3">
        <v>1</v>
      </c>
      <c r="K443" s="26" t="s">
        <v>380</v>
      </c>
      <c r="L443" s="26" t="s">
        <v>24</v>
      </c>
      <c r="M443" s="129" t="s">
        <v>384</v>
      </c>
      <c r="N443" s="129" t="s">
        <v>26</v>
      </c>
      <c r="O443" s="129" t="s">
        <v>954</v>
      </c>
      <c r="P443" s="3">
        <v>54</v>
      </c>
      <c r="Q443" s="129" t="s">
        <v>27</v>
      </c>
      <c r="R443" s="129" t="s">
        <v>2156</v>
      </c>
      <c r="S443" s="36" t="s">
        <v>380</v>
      </c>
      <c r="T443" s="129">
        <v>1</v>
      </c>
      <c r="U443" s="129"/>
      <c r="V443" s="3">
        <v>503</v>
      </c>
      <c r="W443" s="30">
        <v>0</v>
      </c>
      <c r="X443" s="30">
        <v>0</v>
      </c>
      <c r="Y443" s="30">
        <v>0</v>
      </c>
      <c r="Z443" s="138" t="str">
        <f t="shared" si="52"/>
        <v>40 HC</v>
      </c>
      <c r="AA443" s="135">
        <v>9252</v>
      </c>
      <c r="AB443" s="6">
        <v>9.08</v>
      </c>
      <c r="AC443" s="34" t="s">
        <v>64</v>
      </c>
      <c r="AD443" s="34">
        <f t="shared" si="55"/>
        <v>6</v>
      </c>
      <c r="AE443" s="34">
        <f t="shared" si="56"/>
        <v>3</v>
      </c>
      <c r="AF443" s="49" t="str">
        <f t="shared" si="54"/>
        <v>LCL</v>
      </c>
      <c r="AG443" s="49" t="str">
        <f t="shared" si="54"/>
        <v>LCL</v>
      </c>
    </row>
    <row r="444" spans="1:33" x14ac:dyDescent="0.45">
      <c r="A444" s="129" t="s">
        <v>955</v>
      </c>
      <c r="B444" s="129" t="s">
        <v>956</v>
      </c>
      <c r="C444" s="129" t="s">
        <v>957</v>
      </c>
      <c r="D444" s="5" t="s">
        <v>957</v>
      </c>
      <c r="E444" s="129">
        <f t="shared" si="50"/>
        <v>39</v>
      </c>
      <c r="F444" s="129">
        <f t="shared" si="51"/>
        <v>43</v>
      </c>
      <c r="G444" s="129" t="s">
        <v>61</v>
      </c>
      <c r="H444" s="129" t="s">
        <v>30</v>
      </c>
      <c r="I444" s="129" t="s">
        <v>31</v>
      </c>
      <c r="J444" s="3">
        <v>0</v>
      </c>
      <c r="K444" s="129" t="s">
        <v>958</v>
      </c>
      <c r="L444" s="129" t="s">
        <v>24</v>
      </c>
      <c r="M444" s="129" t="s">
        <v>42</v>
      </c>
      <c r="N444" s="129" t="s">
        <v>26</v>
      </c>
      <c r="O444" s="129" t="s">
        <v>959</v>
      </c>
      <c r="P444" s="3">
        <v>54</v>
      </c>
      <c r="Q444" s="129" t="s">
        <v>27</v>
      </c>
      <c r="R444" s="129" t="s">
        <v>2158</v>
      </c>
      <c r="S444" s="129" t="s">
        <v>2163</v>
      </c>
      <c r="T444" s="129"/>
      <c r="U444" s="129">
        <v>1</v>
      </c>
      <c r="V444" s="3">
        <v>1348</v>
      </c>
      <c r="W444" s="30">
        <v>1</v>
      </c>
      <c r="X444" s="30">
        <v>0</v>
      </c>
      <c r="Y444" s="30">
        <v>0</v>
      </c>
      <c r="Z444" s="138">
        <f t="shared" si="52"/>
        <v>20</v>
      </c>
      <c r="AA444" s="135">
        <v>24237</v>
      </c>
      <c r="AB444" s="6">
        <v>24.37</v>
      </c>
      <c r="AC444" s="34" t="s">
        <v>64</v>
      </c>
      <c r="AD444" s="34">
        <f t="shared" si="55"/>
        <v>17</v>
      </c>
      <c r="AE444" s="34">
        <f t="shared" si="56"/>
        <v>7</v>
      </c>
      <c r="AF444" s="49" t="str">
        <f t="shared" si="54"/>
        <v>20</v>
      </c>
      <c r="AG444" s="49" t="str">
        <f t="shared" si="54"/>
        <v>LCL</v>
      </c>
    </row>
    <row r="445" spans="1:33" x14ac:dyDescent="0.45">
      <c r="A445" s="129" t="s">
        <v>955</v>
      </c>
      <c r="B445" s="129" t="s">
        <v>956</v>
      </c>
      <c r="C445" s="129" t="s">
        <v>960</v>
      </c>
      <c r="D445" s="5" t="s">
        <v>960</v>
      </c>
      <c r="E445" s="129">
        <f t="shared" si="50"/>
        <v>39</v>
      </c>
      <c r="F445" s="129">
        <f t="shared" si="51"/>
        <v>46</v>
      </c>
      <c r="G445" s="129" t="s">
        <v>61</v>
      </c>
      <c r="H445" s="129" t="s">
        <v>30</v>
      </c>
      <c r="I445" s="129" t="s">
        <v>31</v>
      </c>
      <c r="J445" s="3">
        <v>1</v>
      </c>
      <c r="K445" s="152" t="s">
        <v>961</v>
      </c>
      <c r="L445" s="129" t="s">
        <v>41</v>
      </c>
      <c r="M445" s="129" t="s">
        <v>42</v>
      </c>
      <c r="N445" s="129" t="s">
        <v>26</v>
      </c>
      <c r="O445" s="129" t="s">
        <v>962</v>
      </c>
      <c r="P445" s="3">
        <v>54</v>
      </c>
      <c r="Q445" s="129" t="s">
        <v>27</v>
      </c>
      <c r="R445" s="129" t="s">
        <v>2158</v>
      </c>
      <c r="S445" s="129" t="s">
        <v>2164</v>
      </c>
      <c r="T445" s="129"/>
      <c r="U445" s="129">
        <v>1</v>
      </c>
      <c r="V445" s="3">
        <v>2109</v>
      </c>
      <c r="W445" s="154">
        <v>0</v>
      </c>
      <c r="X445" s="154">
        <v>1</v>
      </c>
      <c r="Y445" s="154">
        <v>0</v>
      </c>
      <c r="Z445" s="138">
        <f t="shared" si="52"/>
        <v>40</v>
      </c>
      <c r="AA445" s="135">
        <v>40587</v>
      </c>
      <c r="AB445" s="6">
        <v>28.29</v>
      </c>
      <c r="AC445" s="34" t="s">
        <v>64</v>
      </c>
      <c r="AD445" s="34">
        <f t="shared" si="55"/>
        <v>20</v>
      </c>
      <c r="AE445" s="34">
        <f t="shared" si="56"/>
        <v>8</v>
      </c>
      <c r="AF445" s="49" t="str">
        <f t="shared" si="54"/>
        <v>20</v>
      </c>
      <c r="AG445" s="49" t="str">
        <f t="shared" si="54"/>
        <v>LCL</v>
      </c>
    </row>
    <row r="446" spans="1:33" x14ac:dyDescent="0.45">
      <c r="A446" s="129" t="s">
        <v>955</v>
      </c>
      <c r="B446" s="129" t="s">
        <v>956</v>
      </c>
      <c r="C446" s="129" t="s">
        <v>960</v>
      </c>
      <c r="D446" s="5" t="s">
        <v>960</v>
      </c>
      <c r="E446" s="129">
        <f t="shared" si="50"/>
        <v>39</v>
      </c>
      <c r="F446" s="129">
        <f t="shared" si="51"/>
        <v>46</v>
      </c>
      <c r="G446" s="129" t="s">
        <v>61</v>
      </c>
      <c r="H446" s="129" t="s">
        <v>30</v>
      </c>
      <c r="I446" s="129" t="s">
        <v>31</v>
      </c>
      <c r="J446" s="3">
        <v>1</v>
      </c>
      <c r="K446" s="153"/>
      <c r="L446" s="129" t="s">
        <v>41</v>
      </c>
      <c r="M446" s="129" t="s">
        <v>42</v>
      </c>
      <c r="N446" s="129" t="s">
        <v>26</v>
      </c>
      <c r="O446" s="129" t="s">
        <v>963</v>
      </c>
      <c r="P446" s="3">
        <v>54</v>
      </c>
      <c r="Q446" s="129" t="s">
        <v>27</v>
      </c>
      <c r="R446" s="129" t="s">
        <v>2151</v>
      </c>
      <c r="S446" s="129" t="s">
        <v>2164</v>
      </c>
      <c r="T446" s="129"/>
      <c r="U446" s="129">
        <v>1</v>
      </c>
      <c r="V446" s="3">
        <v>2125</v>
      </c>
      <c r="W446" s="155"/>
      <c r="X446" s="155"/>
      <c r="Y446" s="155"/>
      <c r="Z446" s="138" t="str">
        <f t="shared" si="52"/>
        <v>40 HC</v>
      </c>
      <c r="AA446" s="135">
        <v>39679</v>
      </c>
      <c r="AB446" s="6">
        <v>27.29</v>
      </c>
      <c r="AC446" s="34" t="s">
        <v>64</v>
      </c>
      <c r="AD446" s="34">
        <f t="shared" si="55"/>
        <v>19</v>
      </c>
      <c r="AE446" s="34">
        <f t="shared" si="56"/>
        <v>8</v>
      </c>
      <c r="AF446" s="49" t="str">
        <f t="shared" si="54"/>
        <v>20</v>
      </c>
      <c r="AG446" s="49" t="str">
        <f t="shared" si="54"/>
        <v>LCL</v>
      </c>
    </row>
    <row r="447" spans="1:33" x14ac:dyDescent="0.45">
      <c r="A447" s="129" t="s">
        <v>864</v>
      </c>
      <c r="B447" s="129" t="s">
        <v>964</v>
      </c>
      <c r="C447" s="129" t="s">
        <v>965</v>
      </c>
      <c r="D447" s="5" t="s">
        <v>965</v>
      </c>
      <c r="E447" s="129">
        <f t="shared" si="50"/>
        <v>35</v>
      </c>
      <c r="F447" s="129">
        <f t="shared" si="51"/>
        <v>39</v>
      </c>
      <c r="G447" s="129" t="s">
        <v>61</v>
      </c>
      <c r="H447" s="129" t="s">
        <v>30</v>
      </c>
      <c r="I447" s="129" t="s">
        <v>31</v>
      </c>
      <c r="J447" s="3">
        <v>1</v>
      </c>
      <c r="K447" s="152" t="s">
        <v>966</v>
      </c>
      <c r="L447" s="129" t="s">
        <v>41</v>
      </c>
      <c r="M447" s="129" t="s">
        <v>42</v>
      </c>
      <c r="N447" s="129" t="s">
        <v>26</v>
      </c>
      <c r="O447" s="129" t="s">
        <v>967</v>
      </c>
      <c r="P447" s="3">
        <v>54</v>
      </c>
      <c r="Q447" s="129" t="s">
        <v>27</v>
      </c>
      <c r="R447" s="129" t="s">
        <v>2151</v>
      </c>
      <c r="S447" s="129" t="s">
        <v>2164</v>
      </c>
      <c r="T447" s="129"/>
      <c r="U447" s="129">
        <v>1</v>
      </c>
      <c r="V447" s="3">
        <v>788</v>
      </c>
      <c r="W447" s="154">
        <v>1</v>
      </c>
      <c r="X447" s="154">
        <v>0</v>
      </c>
      <c r="Y447" s="154">
        <v>0</v>
      </c>
      <c r="Z447" s="138">
        <f t="shared" si="52"/>
        <v>20</v>
      </c>
      <c r="AA447" s="135">
        <v>15060</v>
      </c>
      <c r="AB447" s="6">
        <v>10.39</v>
      </c>
      <c r="AC447" s="34" t="s">
        <v>64</v>
      </c>
      <c r="AD447" s="34">
        <f t="shared" si="55"/>
        <v>7</v>
      </c>
      <c r="AE447" s="34">
        <f t="shared" si="56"/>
        <v>3</v>
      </c>
      <c r="AF447" s="49" t="str">
        <f t="shared" si="54"/>
        <v>LCL</v>
      </c>
      <c r="AG447" s="49" t="str">
        <f t="shared" si="54"/>
        <v>LCL</v>
      </c>
    </row>
    <row r="448" spans="1:33" x14ac:dyDescent="0.45">
      <c r="A448" s="129" t="s">
        <v>864</v>
      </c>
      <c r="B448" s="129" t="s">
        <v>964</v>
      </c>
      <c r="C448" s="129" t="s">
        <v>965</v>
      </c>
      <c r="D448" s="5" t="s">
        <v>965</v>
      </c>
      <c r="E448" s="129">
        <f t="shared" si="50"/>
        <v>35</v>
      </c>
      <c r="F448" s="129">
        <f t="shared" si="51"/>
        <v>39</v>
      </c>
      <c r="G448" s="129" t="s">
        <v>61</v>
      </c>
      <c r="H448" s="129" t="s">
        <v>30</v>
      </c>
      <c r="I448" s="129" t="s">
        <v>31</v>
      </c>
      <c r="J448" s="3">
        <v>1</v>
      </c>
      <c r="K448" s="153"/>
      <c r="L448" s="129" t="s">
        <v>41</v>
      </c>
      <c r="M448" s="129" t="s">
        <v>42</v>
      </c>
      <c r="N448" s="129" t="s">
        <v>26</v>
      </c>
      <c r="O448" s="129" t="s">
        <v>968</v>
      </c>
      <c r="P448" s="3">
        <v>54</v>
      </c>
      <c r="Q448" s="129" t="s">
        <v>27</v>
      </c>
      <c r="R448" s="129" t="s">
        <v>2149</v>
      </c>
      <c r="S448" s="129" t="s">
        <v>2164</v>
      </c>
      <c r="T448" s="129"/>
      <c r="U448" s="129">
        <v>1</v>
      </c>
      <c r="V448" s="3">
        <v>235</v>
      </c>
      <c r="W448" s="156"/>
      <c r="X448" s="156"/>
      <c r="Y448" s="156"/>
      <c r="Z448" s="138" t="str">
        <f t="shared" si="52"/>
        <v>40 HC</v>
      </c>
      <c r="AA448" s="135">
        <v>3000</v>
      </c>
      <c r="AB448" s="6">
        <v>7.49</v>
      </c>
      <c r="AC448" s="34" t="s">
        <v>64</v>
      </c>
      <c r="AD448" s="34">
        <f t="shared" si="55"/>
        <v>5</v>
      </c>
      <c r="AE448" s="34">
        <f t="shared" si="56"/>
        <v>2</v>
      </c>
      <c r="AF448" s="49" t="str">
        <f t="shared" si="54"/>
        <v>LCL</v>
      </c>
      <c r="AG448" s="49" t="str">
        <f t="shared" si="54"/>
        <v>LCL</v>
      </c>
    </row>
    <row r="449" spans="1:33" x14ac:dyDescent="0.45">
      <c r="A449" s="129" t="s">
        <v>864</v>
      </c>
      <c r="B449" s="129" t="s">
        <v>964</v>
      </c>
      <c r="C449" s="129" t="s">
        <v>965</v>
      </c>
      <c r="D449" s="5" t="s">
        <v>965</v>
      </c>
      <c r="E449" s="129">
        <f t="shared" si="50"/>
        <v>35</v>
      </c>
      <c r="F449" s="129">
        <f t="shared" si="51"/>
        <v>39</v>
      </c>
      <c r="G449" s="129" t="s">
        <v>61</v>
      </c>
      <c r="H449" s="129" t="s">
        <v>30</v>
      </c>
      <c r="I449" s="129" t="s">
        <v>31</v>
      </c>
      <c r="J449" s="3">
        <v>1</v>
      </c>
      <c r="K449" s="153"/>
      <c r="L449" s="129" t="s">
        <v>41</v>
      </c>
      <c r="M449" s="129" t="s">
        <v>42</v>
      </c>
      <c r="N449" s="129" t="s">
        <v>26</v>
      </c>
      <c r="O449" s="129" t="s">
        <v>969</v>
      </c>
      <c r="P449" s="3">
        <v>54</v>
      </c>
      <c r="Q449" s="129" t="s">
        <v>27</v>
      </c>
      <c r="R449" s="129" t="s">
        <v>526</v>
      </c>
      <c r="S449" s="129" t="s">
        <v>2164</v>
      </c>
      <c r="T449" s="129"/>
      <c r="U449" s="129">
        <v>1</v>
      </c>
      <c r="V449" s="3">
        <v>829</v>
      </c>
      <c r="W449" s="155"/>
      <c r="X449" s="155"/>
      <c r="Y449" s="155"/>
      <c r="Z449" s="138" t="str">
        <f t="shared" si="52"/>
        <v>40 HC</v>
      </c>
      <c r="AA449" s="135">
        <v>11614</v>
      </c>
      <c r="AB449" s="6">
        <v>8.7799999999999994</v>
      </c>
      <c r="AC449" s="34" t="s">
        <v>64</v>
      </c>
      <c r="AD449" s="34">
        <f t="shared" si="55"/>
        <v>6</v>
      </c>
      <c r="AE449" s="34">
        <f t="shared" si="56"/>
        <v>3</v>
      </c>
      <c r="AF449" s="49" t="str">
        <f t="shared" si="54"/>
        <v>LCL</v>
      </c>
      <c r="AG449" s="49" t="str">
        <f t="shared" si="54"/>
        <v>LCL</v>
      </c>
    </row>
    <row r="450" spans="1:33" x14ac:dyDescent="0.45">
      <c r="A450" s="129" t="s">
        <v>839</v>
      </c>
      <c r="B450" s="129" t="s">
        <v>787</v>
      </c>
      <c r="C450" s="129" t="s">
        <v>849</v>
      </c>
      <c r="D450" s="5" t="s">
        <v>849</v>
      </c>
      <c r="E450" s="129">
        <f t="shared" ref="E450:E510" si="57">B450-A450</f>
        <v>2</v>
      </c>
      <c r="F450" s="129">
        <f t="shared" ref="F450:F510" si="58">C450-A450</f>
        <v>8</v>
      </c>
      <c r="G450" s="129" t="s">
        <v>381</v>
      </c>
      <c r="H450" s="129" t="s">
        <v>383</v>
      </c>
      <c r="I450" s="129" t="s">
        <v>380</v>
      </c>
      <c r="J450" s="3">
        <v>1</v>
      </c>
      <c r="K450" s="26" t="s">
        <v>380</v>
      </c>
      <c r="L450" s="26" t="s">
        <v>24</v>
      </c>
      <c r="M450" s="129" t="s">
        <v>390</v>
      </c>
      <c r="N450" s="129" t="s">
        <v>26</v>
      </c>
      <c r="O450" s="129" t="s">
        <v>970</v>
      </c>
      <c r="P450" s="3">
        <v>52</v>
      </c>
      <c r="Q450" s="129" t="s">
        <v>27</v>
      </c>
      <c r="R450" s="129" t="s">
        <v>33</v>
      </c>
      <c r="S450" s="36" t="s">
        <v>380</v>
      </c>
      <c r="T450" s="129">
        <v>1</v>
      </c>
      <c r="U450" s="129"/>
      <c r="V450" s="3">
        <v>19</v>
      </c>
      <c r="W450" s="30">
        <v>0</v>
      </c>
      <c r="X450" s="30">
        <v>0</v>
      </c>
      <c r="Y450" s="30">
        <v>0</v>
      </c>
      <c r="Z450" s="138" t="str">
        <f t="shared" si="52"/>
        <v>40 HC</v>
      </c>
      <c r="AA450" s="135">
        <v>1880</v>
      </c>
      <c r="AB450" s="6">
        <v>1.78</v>
      </c>
      <c r="AC450" s="34" t="s">
        <v>34</v>
      </c>
      <c r="AD450" s="34">
        <f t="shared" si="55"/>
        <v>1</v>
      </c>
      <c r="AE450" s="34">
        <f t="shared" si="56"/>
        <v>1</v>
      </c>
      <c r="AF450" s="49" t="str">
        <f t="shared" si="54"/>
        <v>LCL</v>
      </c>
      <c r="AG450" s="49" t="str">
        <f t="shared" si="54"/>
        <v>LCL</v>
      </c>
    </row>
    <row r="451" spans="1:33" x14ac:dyDescent="0.45">
      <c r="A451" s="129" t="s">
        <v>780</v>
      </c>
      <c r="B451" s="129" t="s">
        <v>956</v>
      </c>
      <c r="C451" s="129" t="s">
        <v>957</v>
      </c>
      <c r="D451" s="5" t="s">
        <v>957</v>
      </c>
      <c r="E451" s="129">
        <f t="shared" si="57"/>
        <v>36</v>
      </c>
      <c r="F451" s="129">
        <f t="shared" si="58"/>
        <v>40</v>
      </c>
      <c r="G451" s="129" t="s">
        <v>61</v>
      </c>
      <c r="H451" s="129" t="s">
        <v>30</v>
      </c>
      <c r="I451" s="129" t="s">
        <v>31</v>
      </c>
      <c r="J451" s="3">
        <v>1</v>
      </c>
      <c r="K451" s="129" t="s">
        <v>972</v>
      </c>
      <c r="L451" s="129" t="s">
        <v>24</v>
      </c>
      <c r="M451" s="129" t="s">
        <v>42</v>
      </c>
      <c r="N451" s="129" t="s">
        <v>26</v>
      </c>
      <c r="O451" s="129" t="s">
        <v>973</v>
      </c>
      <c r="P451" s="3">
        <v>54</v>
      </c>
      <c r="Q451" s="129" t="s">
        <v>27</v>
      </c>
      <c r="R451" s="129" t="s">
        <v>2151</v>
      </c>
      <c r="S451" s="129" t="s">
        <v>2163</v>
      </c>
      <c r="T451" s="129"/>
      <c r="U451" s="129">
        <v>1</v>
      </c>
      <c r="V451" s="3">
        <v>806</v>
      </c>
      <c r="W451" s="30">
        <v>1</v>
      </c>
      <c r="X451" s="30">
        <v>0</v>
      </c>
      <c r="Y451" s="30">
        <v>0</v>
      </c>
      <c r="Z451" s="138">
        <f t="shared" si="52"/>
        <v>20</v>
      </c>
      <c r="AA451" s="135">
        <v>11930</v>
      </c>
      <c r="AB451" s="6">
        <v>7.79</v>
      </c>
      <c r="AC451" s="34" t="s">
        <v>64</v>
      </c>
      <c r="AD451" s="34">
        <f t="shared" si="55"/>
        <v>5</v>
      </c>
      <c r="AE451" s="34">
        <f t="shared" si="56"/>
        <v>2</v>
      </c>
      <c r="AF451" s="49" t="str">
        <f t="shared" si="54"/>
        <v>LCL</v>
      </c>
      <c r="AG451" s="49" t="str">
        <f t="shared" si="54"/>
        <v>LCL</v>
      </c>
    </row>
    <row r="452" spans="1:33" x14ac:dyDescent="0.45">
      <c r="A452" s="129" t="s">
        <v>787</v>
      </c>
      <c r="B452" s="129" t="s">
        <v>974</v>
      </c>
      <c r="C452" s="129" t="s">
        <v>772</v>
      </c>
      <c r="D452" s="5" t="s">
        <v>772</v>
      </c>
      <c r="E452" s="129">
        <f t="shared" si="57"/>
        <v>3</v>
      </c>
      <c r="F452" s="129">
        <f t="shared" si="58"/>
        <v>8</v>
      </c>
      <c r="G452" s="129" t="s">
        <v>381</v>
      </c>
      <c r="H452" s="129" t="s">
        <v>383</v>
      </c>
      <c r="I452" s="129" t="s">
        <v>380</v>
      </c>
      <c r="J452" s="3">
        <v>1</v>
      </c>
      <c r="K452" s="26" t="s">
        <v>380</v>
      </c>
      <c r="L452" s="26" t="s">
        <v>24</v>
      </c>
      <c r="M452" s="129" t="s">
        <v>390</v>
      </c>
      <c r="N452" s="129" t="s">
        <v>26</v>
      </c>
      <c r="O452" s="129" t="s">
        <v>975</v>
      </c>
      <c r="P452" s="3">
        <v>54</v>
      </c>
      <c r="Q452" s="129" t="s">
        <v>27</v>
      </c>
      <c r="R452" s="129" t="s">
        <v>2151</v>
      </c>
      <c r="S452" s="36" t="s">
        <v>380</v>
      </c>
      <c r="T452" s="129">
        <v>1</v>
      </c>
      <c r="U452" s="129"/>
      <c r="V452" s="3">
        <v>1079</v>
      </c>
      <c r="W452" s="30">
        <v>0</v>
      </c>
      <c r="X452" s="30">
        <v>0</v>
      </c>
      <c r="Y452" s="30">
        <v>0</v>
      </c>
      <c r="Z452" s="138" t="str">
        <f t="shared" ref="Z452:Z515" si="59">IF(W452=1,20,IF(X452=1,40,"40 HC"))</f>
        <v>40 HC</v>
      </c>
      <c r="AA452" s="135">
        <v>22504</v>
      </c>
      <c r="AB452" s="4"/>
      <c r="AC452" s="34" t="s">
        <v>64</v>
      </c>
      <c r="AD452" s="34">
        <f t="shared" si="55"/>
        <v>0</v>
      </c>
      <c r="AE452" s="34">
        <f t="shared" si="56"/>
        <v>0</v>
      </c>
      <c r="AF452" s="49" t="str">
        <f t="shared" si="54"/>
        <v>LCL</v>
      </c>
      <c r="AG452" s="49" t="str">
        <f t="shared" si="54"/>
        <v>LCL</v>
      </c>
    </row>
    <row r="453" spans="1:33" x14ac:dyDescent="0.45">
      <c r="A453" s="129" t="s">
        <v>787</v>
      </c>
      <c r="B453" s="129" t="s">
        <v>974</v>
      </c>
      <c r="C453" s="129" t="s">
        <v>772</v>
      </c>
      <c r="D453" s="5" t="s">
        <v>772</v>
      </c>
      <c r="E453" s="129">
        <f t="shared" si="57"/>
        <v>3</v>
      </c>
      <c r="F453" s="129">
        <f t="shared" si="58"/>
        <v>8</v>
      </c>
      <c r="G453" s="129" t="s">
        <v>381</v>
      </c>
      <c r="H453" s="129" t="s">
        <v>383</v>
      </c>
      <c r="I453" s="129" t="s">
        <v>380</v>
      </c>
      <c r="J453" s="3">
        <v>1</v>
      </c>
      <c r="K453" s="26" t="s">
        <v>380</v>
      </c>
      <c r="L453" s="26" t="s">
        <v>24</v>
      </c>
      <c r="M453" s="129" t="s">
        <v>390</v>
      </c>
      <c r="N453" s="129" t="s">
        <v>26</v>
      </c>
      <c r="O453" s="129" t="s">
        <v>976</v>
      </c>
      <c r="P453" s="3">
        <v>54</v>
      </c>
      <c r="Q453" s="129" t="s">
        <v>27</v>
      </c>
      <c r="R453" s="129" t="s">
        <v>2151</v>
      </c>
      <c r="S453" s="36" t="s">
        <v>380</v>
      </c>
      <c r="T453" s="129">
        <v>1</v>
      </c>
      <c r="U453" s="129"/>
      <c r="V453" s="3">
        <v>980</v>
      </c>
      <c r="W453" s="30">
        <v>0</v>
      </c>
      <c r="X453" s="30">
        <v>0</v>
      </c>
      <c r="Y453" s="30">
        <v>0</v>
      </c>
      <c r="Z453" s="138" t="str">
        <f t="shared" si="59"/>
        <v>40 HC</v>
      </c>
      <c r="AA453" s="135">
        <v>20802</v>
      </c>
      <c r="AB453" s="4"/>
      <c r="AC453" s="34" t="s">
        <v>64</v>
      </c>
      <c r="AD453" s="34">
        <f t="shared" si="55"/>
        <v>0</v>
      </c>
      <c r="AE453" s="34">
        <f t="shared" si="56"/>
        <v>0</v>
      </c>
      <c r="AF453" s="49" t="str">
        <f t="shared" si="54"/>
        <v>LCL</v>
      </c>
      <c r="AG453" s="49" t="str">
        <f t="shared" si="54"/>
        <v>LCL</v>
      </c>
    </row>
    <row r="454" spans="1:33" x14ac:dyDescent="0.45">
      <c r="A454" s="129" t="s">
        <v>787</v>
      </c>
      <c r="B454" s="129" t="s">
        <v>974</v>
      </c>
      <c r="C454" s="129" t="s">
        <v>772</v>
      </c>
      <c r="D454" s="5" t="s">
        <v>772</v>
      </c>
      <c r="E454" s="129">
        <f t="shared" si="57"/>
        <v>3</v>
      </c>
      <c r="F454" s="129">
        <f t="shared" si="58"/>
        <v>8</v>
      </c>
      <c r="G454" s="129" t="s">
        <v>381</v>
      </c>
      <c r="H454" s="129" t="s">
        <v>383</v>
      </c>
      <c r="I454" s="129" t="s">
        <v>380</v>
      </c>
      <c r="J454" s="3">
        <v>1</v>
      </c>
      <c r="K454" s="26" t="s">
        <v>380</v>
      </c>
      <c r="L454" s="26" t="s">
        <v>24</v>
      </c>
      <c r="M454" s="129" t="s">
        <v>390</v>
      </c>
      <c r="N454" s="129" t="s">
        <v>26</v>
      </c>
      <c r="O454" s="129" t="s">
        <v>977</v>
      </c>
      <c r="P454" s="3">
        <v>54</v>
      </c>
      <c r="Q454" s="129" t="s">
        <v>27</v>
      </c>
      <c r="R454" s="129" t="s">
        <v>161</v>
      </c>
      <c r="S454" s="36" t="s">
        <v>380</v>
      </c>
      <c r="T454" s="129">
        <v>1</v>
      </c>
      <c r="U454" s="129"/>
      <c r="V454" s="3">
        <v>660</v>
      </c>
      <c r="W454" s="30">
        <v>0</v>
      </c>
      <c r="X454" s="30">
        <v>0</v>
      </c>
      <c r="Y454" s="30">
        <v>0</v>
      </c>
      <c r="Z454" s="138" t="str">
        <f t="shared" si="59"/>
        <v>40 HC</v>
      </c>
      <c r="AA454" s="135">
        <v>11602</v>
      </c>
      <c r="AB454" s="4"/>
      <c r="AC454" s="34" t="s">
        <v>64</v>
      </c>
      <c r="AD454" s="34">
        <f t="shared" si="55"/>
        <v>0</v>
      </c>
      <c r="AE454" s="34">
        <f t="shared" si="56"/>
        <v>0</v>
      </c>
      <c r="AF454" s="49" t="str">
        <f t="shared" si="54"/>
        <v>LCL</v>
      </c>
      <c r="AG454" s="49" t="str">
        <f t="shared" si="54"/>
        <v>LCL</v>
      </c>
    </row>
    <row r="455" spans="1:33" x14ac:dyDescent="0.45">
      <c r="A455" s="129" t="s">
        <v>971</v>
      </c>
      <c r="B455" s="129" t="s">
        <v>978</v>
      </c>
      <c r="C455" s="129" t="s">
        <v>896</v>
      </c>
      <c r="D455" s="5" t="s">
        <v>896</v>
      </c>
      <c r="E455" s="129">
        <f t="shared" si="57"/>
        <v>4</v>
      </c>
      <c r="F455" s="129">
        <f t="shared" si="58"/>
        <v>6</v>
      </c>
      <c r="G455" s="129" t="s">
        <v>381</v>
      </c>
      <c r="H455" s="129" t="s">
        <v>383</v>
      </c>
      <c r="I455" s="129" t="s">
        <v>380</v>
      </c>
      <c r="J455" s="3">
        <v>1</v>
      </c>
      <c r="K455" s="26" t="s">
        <v>380</v>
      </c>
      <c r="L455" s="26" t="s">
        <v>24</v>
      </c>
      <c r="M455" s="129" t="s">
        <v>390</v>
      </c>
      <c r="N455" s="129" t="s">
        <v>26</v>
      </c>
      <c r="O455" s="129" t="s">
        <v>979</v>
      </c>
      <c r="P455" s="3">
        <v>54</v>
      </c>
      <c r="Q455" s="129" t="s">
        <v>27</v>
      </c>
      <c r="R455" s="129" t="s">
        <v>2150</v>
      </c>
      <c r="S455" s="36" t="s">
        <v>380</v>
      </c>
      <c r="T455" s="129">
        <v>1</v>
      </c>
      <c r="U455" s="129"/>
      <c r="V455" s="3">
        <v>1488</v>
      </c>
      <c r="W455" s="30">
        <v>0</v>
      </c>
      <c r="X455" s="30">
        <v>0</v>
      </c>
      <c r="Y455" s="30">
        <v>0</v>
      </c>
      <c r="Z455" s="138" t="str">
        <f t="shared" si="59"/>
        <v>40 HC</v>
      </c>
      <c r="AA455" s="135">
        <v>22894</v>
      </c>
      <c r="AB455" s="4"/>
      <c r="AC455" s="34" t="s">
        <v>64</v>
      </c>
      <c r="AD455" s="34">
        <f t="shared" si="55"/>
        <v>0</v>
      </c>
      <c r="AE455" s="34">
        <f t="shared" si="56"/>
        <v>0</v>
      </c>
      <c r="AF455" s="49" t="str">
        <f t="shared" si="54"/>
        <v>LCL</v>
      </c>
      <c r="AG455" s="49" t="str">
        <f t="shared" si="54"/>
        <v>LCL</v>
      </c>
    </row>
    <row r="456" spans="1:33" x14ac:dyDescent="0.45">
      <c r="A456" s="129" t="s">
        <v>827</v>
      </c>
      <c r="B456" s="129" t="s">
        <v>950</v>
      </c>
      <c r="C456" s="129" t="s">
        <v>980</v>
      </c>
      <c r="D456" s="5" t="s">
        <v>980</v>
      </c>
      <c r="E456" s="129">
        <f t="shared" si="57"/>
        <v>23</v>
      </c>
      <c r="F456" s="129">
        <f t="shared" si="58"/>
        <v>32</v>
      </c>
      <c r="G456" s="129" t="s">
        <v>85</v>
      </c>
      <c r="H456" s="129" t="s">
        <v>30</v>
      </c>
      <c r="I456" s="129" t="s">
        <v>31</v>
      </c>
      <c r="J456" s="3">
        <v>1</v>
      </c>
      <c r="K456" s="26" t="s">
        <v>2125</v>
      </c>
      <c r="L456" s="129" t="s">
        <v>24</v>
      </c>
      <c r="M456" s="129" t="s">
        <v>87</v>
      </c>
      <c r="N456" s="129" t="s">
        <v>26</v>
      </c>
      <c r="O456" s="129" t="s">
        <v>981</v>
      </c>
      <c r="P456" s="3">
        <v>54</v>
      </c>
      <c r="Q456" s="129" t="s">
        <v>27</v>
      </c>
      <c r="R456" s="129" t="s">
        <v>2160</v>
      </c>
      <c r="S456" s="129" t="s">
        <v>2125</v>
      </c>
      <c r="T456" s="129"/>
      <c r="U456" s="129">
        <v>1</v>
      </c>
      <c r="V456" s="3">
        <v>533</v>
      </c>
      <c r="W456" s="30">
        <v>0</v>
      </c>
      <c r="X456" s="30">
        <v>0</v>
      </c>
      <c r="Y456" s="30">
        <v>0</v>
      </c>
      <c r="Z456" s="138" t="str">
        <f t="shared" si="59"/>
        <v>40 HC</v>
      </c>
      <c r="AA456" s="135">
        <v>9672</v>
      </c>
      <c r="AB456" s="6">
        <v>9.76</v>
      </c>
      <c r="AC456" s="34" t="s">
        <v>90</v>
      </c>
      <c r="AD456" s="34">
        <f t="shared" si="55"/>
        <v>7</v>
      </c>
      <c r="AE456" s="34">
        <f t="shared" si="56"/>
        <v>3</v>
      </c>
      <c r="AF456" s="49" t="str">
        <f t="shared" si="54"/>
        <v>LCL</v>
      </c>
      <c r="AG456" s="49" t="str">
        <f t="shared" si="54"/>
        <v>LCL</v>
      </c>
    </row>
    <row r="457" spans="1:33" x14ac:dyDescent="0.45">
      <c r="A457" s="129" t="s">
        <v>974</v>
      </c>
      <c r="B457" s="129" t="s">
        <v>957</v>
      </c>
      <c r="C457" s="129" t="s">
        <v>982</v>
      </c>
      <c r="D457" s="5" t="s">
        <v>982</v>
      </c>
      <c r="E457" s="129">
        <f t="shared" si="57"/>
        <v>36</v>
      </c>
      <c r="F457" s="129">
        <f t="shared" si="58"/>
        <v>40</v>
      </c>
      <c r="G457" s="129" t="s">
        <v>61</v>
      </c>
      <c r="H457" s="129" t="s">
        <v>30</v>
      </c>
      <c r="I457" s="129" t="s">
        <v>31</v>
      </c>
      <c r="J457" s="3">
        <v>1</v>
      </c>
      <c r="K457" s="152" t="s">
        <v>983</v>
      </c>
      <c r="L457" s="129" t="s">
        <v>41</v>
      </c>
      <c r="M457" s="129" t="s">
        <v>42</v>
      </c>
      <c r="N457" s="129" t="s">
        <v>26</v>
      </c>
      <c r="O457" s="129" t="s">
        <v>984</v>
      </c>
      <c r="P457" s="3">
        <v>54</v>
      </c>
      <c r="Q457" s="129" t="s">
        <v>27</v>
      </c>
      <c r="R457" s="129" t="s">
        <v>2150</v>
      </c>
      <c r="S457" s="129" t="s">
        <v>2164</v>
      </c>
      <c r="T457" s="129"/>
      <c r="U457" s="129">
        <v>1</v>
      </c>
      <c r="V457" s="3">
        <v>299</v>
      </c>
      <c r="W457" s="154">
        <v>1</v>
      </c>
      <c r="X457" s="154">
        <v>0</v>
      </c>
      <c r="Y457" s="154">
        <v>0</v>
      </c>
      <c r="Z457" s="138">
        <f t="shared" si="59"/>
        <v>20</v>
      </c>
      <c r="AA457" s="135">
        <v>3411</v>
      </c>
      <c r="AB457" s="6">
        <v>3.69</v>
      </c>
      <c r="AC457" s="34" t="s">
        <v>64</v>
      </c>
      <c r="AD457" s="34">
        <f t="shared" si="55"/>
        <v>3</v>
      </c>
      <c r="AE457" s="34">
        <f t="shared" si="56"/>
        <v>1</v>
      </c>
      <c r="AF457" s="49" t="str">
        <f t="shared" si="54"/>
        <v>LCL</v>
      </c>
      <c r="AG457" s="49" t="str">
        <f t="shared" si="54"/>
        <v>LCL</v>
      </c>
    </row>
    <row r="458" spans="1:33" x14ac:dyDescent="0.45">
      <c r="A458" s="129" t="s">
        <v>974</v>
      </c>
      <c r="B458" s="129" t="s">
        <v>957</v>
      </c>
      <c r="C458" s="129" t="s">
        <v>982</v>
      </c>
      <c r="D458" s="5" t="s">
        <v>982</v>
      </c>
      <c r="E458" s="129">
        <f t="shared" si="57"/>
        <v>36</v>
      </c>
      <c r="F458" s="129">
        <f t="shared" si="58"/>
        <v>40</v>
      </c>
      <c r="G458" s="129" t="s">
        <v>61</v>
      </c>
      <c r="H458" s="129" t="s">
        <v>30</v>
      </c>
      <c r="I458" s="129" t="s">
        <v>31</v>
      </c>
      <c r="J458" s="3">
        <v>1</v>
      </c>
      <c r="K458" s="153"/>
      <c r="L458" s="129" t="s">
        <v>41</v>
      </c>
      <c r="M458" s="129" t="s">
        <v>42</v>
      </c>
      <c r="N458" s="129" t="s">
        <v>26</v>
      </c>
      <c r="O458" s="129" t="s">
        <v>985</v>
      </c>
      <c r="P458" s="3">
        <v>54</v>
      </c>
      <c r="Q458" s="129" t="s">
        <v>27</v>
      </c>
      <c r="R458" s="129" t="s">
        <v>2151</v>
      </c>
      <c r="S458" s="129" t="s">
        <v>2164</v>
      </c>
      <c r="T458" s="129"/>
      <c r="U458" s="129">
        <v>1</v>
      </c>
      <c r="V458" s="3">
        <v>421</v>
      </c>
      <c r="W458" s="156"/>
      <c r="X458" s="156"/>
      <c r="Y458" s="156"/>
      <c r="Z458" s="138" t="str">
        <f t="shared" si="59"/>
        <v>40 HC</v>
      </c>
      <c r="AA458" s="135">
        <v>7298</v>
      </c>
      <c r="AB458" s="6">
        <v>5.38</v>
      </c>
      <c r="AC458" s="34" t="s">
        <v>64</v>
      </c>
      <c r="AD458" s="34">
        <f t="shared" si="55"/>
        <v>4</v>
      </c>
      <c r="AE458" s="34">
        <f t="shared" si="56"/>
        <v>2</v>
      </c>
      <c r="AF458" s="49" t="str">
        <f t="shared" si="54"/>
        <v>LCL</v>
      </c>
      <c r="AG458" s="49" t="str">
        <f t="shared" si="54"/>
        <v>LCL</v>
      </c>
    </row>
    <row r="459" spans="1:33" x14ac:dyDescent="0.45">
      <c r="A459" s="129" t="s">
        <v>974</v>
      </c>
      <c r="B459" s="129" t="s">
        <v>957</v>
      </c>
      <c r="C459" s="129" t="s">
        <v>982</v>
      </c>
      <c r="D459" s="5" t="s">
        <v>982</v>
      </c>
      <c r="E459" s="129">
        <f t="shared" si="57"/>
        <v>36</v>
      </c>
      <c r="F459" s="129">
        <f t="shared" si="58"/>
        <v>40</v>
      </c>
      <c r="G459" s="129" t="s">
        <v>61</v>
      </c>
      <c r="H459" s="129" t="s">
        <v>30</v>
      </c>
      <c r="I459" s="129" t="s">
        <v>31</v>
      </c>
      <c r="J459" s="3">
        <v>1</v>
      </c>
      <c r="K459" s="153"/>
      <c r="L459" s="129" t="s">
        <v>41</v>
      </c>
      <c r="M459" s="129" t="s">
        <v>42</v>
      </c>
      <c r="N459" s="129" t="s">
        <v>26</v>
      </c>
      <c r="O459" s="129" t="s">
        <v>986</v>
      </c>
      <c r="P459" s="3">
        <v>54</v>
      </c>
      <c r="Q459" s="129" t="s">
        <v>27</v>
      </c>
      <c r="R459" s="129" t="s">
        <v>526</v>
      </c>
      <c r="S459" s="129" t="s">
        <v>2164</v>
      </c>
      <c r="T459" s="129"/>
      <c r="U459" s="129">
        <v>1</v>
      </c>
      <c r="V459" s="3">
        <v>625</v>
      </c>
      <c r="W459" s="155"/>
      <c r="X459" s="155"/>
      <c r="Y459" s="155"/>
      <c r="Z459" s="138" t="str">
        <f t="shared" si="59"/>
        <v>40 HC</v>
      </c>
      <c r="AA459" s="135">
        <v>8800</v>
      </c>
      <c r="AB459" s="6">
        <v>7.77</v>
      </c>
      <c r="AC459" s="34" t="s">
        <v>64</v>
      </c>
      <c r="AD459" s="34">
        <f t="shared" si="55"/>
        <v>5</v>
      </c>
      <c r="AE459" s="34">
        <f t="shared" si="56"/>
        <v>2</v>
      </c>
      <c r="AF459" s="49" t="str">
        <f t="shared" ref="AF459:AG490" si="60">IF(AD459&lt;=14,"LCL",IF(AD459&lt;=28,"20",IF(AD459&lt;=55,"40",IF(AD459&lt;=65,"40HC",IF(AD459&lt;=83,"45",IF(AD459&gt;83,"???ilość kont"))))))</f>
        <v>LCL</v>
      </c>
      <c r="AG459" s="49" t="str">
        <f t="shared" si="60"/>
        <v>LCL</v>
      </c>
    </row>
    <row r="460" spans="1:33" x14ac:dyDescent="0.45">
      <c r="A460" s="129" t="s">
        <v>771</v>
      </c>
      <c r="B460" s="129" t="s">
        <v>956</v>
      </c>
      <c r="C460" s="129" t="s">
        <v>982</v>
      </c>
      <c r="D460" s="5" t="s">
        <v>982</v>
      </c>
      <c r="E460" s="129">
        <f t="shared" si="57"/>
        <v>31</v>
      </c>
      <c r="F460" s="129">
        <f t="shared" si="58"/>
        <v>39</v>
      </c>
      <c r="G460" s="129" t="s">
        <v>39</v>
      </c>
      <c r="H460" s="129" t="s">
        <v>30</v>
      </c>
      <c r="I460" s="129" t="s">
        <v>31</v>
      </c>
      <c r="J460" s="3">
        <v>1</v>
      </c>
      <c r="K460" s="26" t="s">
        <v>2125</v>
      </c>
      <c r="L460" s="129" t="s">
        <v>41</v>
      </c>
      <c r="M460" s="129" t="s">
        <v>87</v>
      </c>
      <c r="N460" s="129" t="s">
        <v>26</v>
      </c>
      <c r="O460" s="129" t="s">
        <v>987</v>
      </c>
      <c r="P460" s="3">
        <v>54</v>
      </c>
      <c r="Q460" s="129" t="s">
        <v>27</v>
      </c>
      <c r="R460" s="129" t="s">
        <v>44</v>
      </c>
      <c r="S460" s="129" t="s">
        <v>2125</v>
      </c>
      <c r="T460" s="129"/>
      <c r="U460" s="129">
        <v>1</v>
      </c>
      <c r="V460" s="3">
        <v>360</v>
      </c>
      <c r="W460" s="30">
        <v>0</v>
      </c>
      <c r="X460" s="30">
        <v>0</v>
      </c>
      <c r="Y460" s="30">
        <v>0</v>
      </c>
      <c r="Z460" s="138" t="str">
        <f t="shared" si="59"/>
        <v>40 HC</v>
      </c>
      <c r="AA460" s="135">
        <v>6932</v>
      </c>
      <c r="AB460" s="6">
        <v>9.08</v>
      </c>
      <c r="AC460" s="34" t="s">
        <v>34</v>
      </c>
      <c r="AD460" s="34">
        <f t="shared" si="55"/>
        <v>6</v>
      </c>
      <c r="AE460" s="34">
        <f t="shared" si="56"/>
        <v>3</v>
      </c>
      <c r="AF460" s="49" t="str">
        <f t="shared" si="60"/>
        <v>LCL</v>
      </c>
      <c r="AG460" s="49" t="str">
        <f t="shared" si="60"/>
        <v>LCL</v>
      </c>
    </row>
    <row r="461" spans="1:33" x14ac:dyDescent="0.45">
      <c r="A461" s="129" t="s">
        <v>978</v>
      </c>
      <c r="B461" s="129" t="s">
        <v>772</v>
      </c>
      <c r="C461" s="129" t="s">
        <v>892</v>
      </c>
      <c r="D461" s="5" t="s">
        <v>892</v>
      </c>
      <c r="E461" s="129">
        <f t="shared" si="57"/>
        <v>3</v>
      </c>
      <c r="F461" s="129">
        <f t="shared" si="58"/>
        <v>10</v>
      </c>
      <c r="G461" s="129" t="s">
        <v>381</v>
      </c>
      <c r="H461" s="129" t="s">
        <v>383</v>
      </c>
      <c r="I461" s="129" t="s">
        <v>380</v>
      </c>
      <c r="J461" s="3">
        <v>1</v>
      </c>
      <c r="K461" s="26" t="s">
        <v>380</v>
      </c>
      <c r="L461" s="26" t="s">
        <v>24</v>
      </c>
      <c r="M461" s="129" t="s">
        <v>390</v>
      </c>
      <c r="N461" s="129" t="s">
        <v>26</v>
      </c>
      <c r="O461" s="129" t="s">
        <v>988</v>
      </c>
      <c r="P461" s="3">
        <v>54</v>
      </c>
      <c r="Q461" s="129" t="s">
        <v>27</v>
      </c>
      <c r="R461" s="129" t="s">
        <v>2151</v>
      </c>
      <c r="S461" s="36" t="s">
        <v>380</v>
      </c>
      <c r="T461" s="129">
        <v>1</v>
      </c>
      <c r="U461" s="129"/>
      <c r="V461" s="3">
        <v>913</v>
      </c>
      <c r="W461" s="30">
        <v>0</v>
      </c>
      <c r="X461" s="30">
        <v>0</v>
      </c>
      <c r="Y461" s="30">
        <v>0</v>
      </c>
      <c r="Z461" s="138" t="str">
        <f t="shared" si="59"/>
        <v>40 HC</v>
      </c>
      <c r="AA461" s="135">
        <v>21866</v>
      </c>
      <c r="AB461" s="6">
        <v>11.8</v>
      </c>
      <c r="AC461" s="34" t="s">
        <v>64</v>
      </c>
      <c r="AD461" s="34">
        <f t="shared" si="55"/>
        <v>8</v>
      </c>
      <c r="AE461" s="34">
        <f t="shared" si="56"/>
        <v>4</v>
      </c>
      <c r="AF461" s="49" t="str">
        <f t="shared" si="60"/>
        <v>LCL</v>
      </c>
      <c r="AG461" s="49" t="str">
        <f t="shared" si="60"/>
        <v>LCL</v>
      </c>
    </row>
    <row r="462" spans="1:33" x14ac:dyDescent="0.45">
      <c r="A462" s="129" t="s">
        <v>978</v>
      </c>
      <c r="B462" s="129" t="s">
        <v>772</v>
      </c>
      <c r="C462" s="129" t="s">
        <v>892</v>
      </c>
      <c r="D462" s="5" t="s">
        <v>892</v>
      </c>
      <c r="E462" s="129">
        <f t="shared" si="57"/>
        <v>3</v>
      </c>
      <c r="F462" s="129">
        <f t="shared" si="58"/>
        <v>10</v>
      </c>
      <c r="G462" s="129" t="s">
        <v>381</v>
      </c>
      <c r="H462" s="129" t="s">
        <v>383</v>
      </c>
      <c r="I462" s="129" t="s">
        <v>380</v>
      </c>
      <c r="J462" s="3">
        <v>1</v>
      </c>
      <c r="K462" s="26" t="s">
        <v>380</v>
      </c>
      <c r="L462" s="26" t="s">
        <v>24</v>
      </c>
      <c r="M462" s="129" t="s">
        <v>390</v>
      </c>
      <c r="N462" s="129" t="s">
        <v>26</v>
      </c>
      <c r="O462" s="129" t="s">
        <v>989</v>
      </c>
      <c r="P462" s="3">
        <v>54</v>
      </c>
      <c r="Q462" s="129" t="s">
        <v>27</v>
      </c>
      <c r="R462" s="129" t="s">
        <v>161</v>
      </c>
      <c r="S462" s="36" t="s">
        <v>380</v>
      </c>
      <c r="T462" s="129">
        <v>1</v>
      </c>
      <c r="U462" s="129"/>
      <c r="V462" s="3">
        <v>466</v>
      </c>
      <c r="W462" s="30">
        <v>0</v>
      </c>
      <c r="X462" s="30">
        <v>0</v>
      </c>
      <c r="Y462" s="30">
        <v>0</v>
      </c>
      <c r="Z462" s="138" t="str">
        <f t="shared" si="59"/>
        <v>40 HC</v>
      </c>
      <c r="AA462" s="135">
        <v>9400</v>
      </c>
      <c r="AB462" s="4"/>
      <c r="AC462" s="34" t="s">
        <v>64</v>
      </c>
      <c r="AD462" s="34">
        <f t="shared" si="55"/>
        <v>0</v>
      </c>
      <c r="AE462" s="34">
        <f t="shared" si="56"/>
        <v>0</v>
      </c>
      <c r="AF462" s="49" t="str">
        <f t="shared" si="60"/>
        <v>LCL</v>
      </c>
      <c r="AG462" s="49" t="str">
        <f t="shared" si="60"/>
        <v>LCL</v>
      </c>
    </row>
    <row r="463" spans="1:33" x14ac:dyDescent="0.45">
      <c r="A463" s="129" t="s">
        <v>978</v>
      </c>
      <c r="B463" s="129" t="s">
        <v>772</v>
      </c>
      <c r="C463" s="129" t="s">
        <v>912</v>
      </c>
      <c r="D463" s="5" t="s">
        <v>912</v>
      </c>
      <c r="E463" s="129">
        <f t="shared" si="57"/>
        <v>3</v>
      </c>
      <c r="F463" s="129">
        <f t="shared" si="58"/>
        <v>17</v>
      </c>
      <c r="G463" s="129" t="s">
        <v>381</v>
      </c>
      <c r="H463" s="129" t="s">
        <v>383</v>
      </c>
      <c r="I463" s="129" t="s">
        <v>380</v>
      </c>
      <c r="J463" s="3">
        <v>1</v>
      </c>
      <c r="K463" s="26" t="s">
        <v>380</v>
      </c>
      <c r="L463" s="26" t="s">
        <v>24</v>
      </c>
      <c r="M463" s="129" t="s">
        <v>390</v>
      </c>
      <c r="N463" s="129" t="s">
        <v>26</v>
      </c>
      <c r="O463" s="129" t="s">
        <v>990</v>
      </c>
      <c r="P463" s="3">
        <v>54</v>
      </c>
      <c r="Q463" s="129" t="s">
        <v>27</v>
      </c>
      <c r="R463" s="129" t="s">
        <v>2152</v>
      </c>
      <c r="S463" s="36" t="s">
        <v>380</v>
      </c>
      <c r="T463" s="129">
        <v>1</v>
      </c>
      <c r="U463" s="129"/>
      <c r="V463" s="3">
        <v>213</v>
      </c>
      <c r="W463" s="30">
        <v>0</v>
      </c>
      <c r="X463" s="30">
        <v>0</v>
      </c>
      <c r="Y463" s="30">
        <v>0</v>
      </c>
      <c r="Z463" s="138" t="str">
        <f t="shared" si="59"/>
        <v>40 HC</v>
      </c>
      <c r="AA463" s="135">
        <v>3355</v>
      </c>
      <c r="AB463" s="6">
        <v>5.5</v>
      </c>
      <c r="AC463" s="34" t="s">
        <v>64</v>
      </c>
      <c r="AD463" s="34">
        <f t="shared" si="55"/>
        <v>4</v>
      </c>
      <c r="AE463" s="34">
        <f t="shared" si="56"/>
        <v>2</v>
      </c>
      <c r="AF463" s="49" t="str">
        <f t="shared" si="60"/>
        <v>LCL</v>
      </c>
      <c r="AG463" s="49" t="str">
        <f t="shared" si="60"/>
        <v>LCL</v>
      </c>
    </row>
    <row r="464" spans="1:33" x14ac:dyDescent="0.45">
      <c r="A464" s="129" t="s">
        <v>978</v>
      </c>
      <c r="B464" s="129" t="s">
        <v>772</v>
      </c>
      <c r="C464" s="129" t="s">
        <v>991</v>
      </c>
      <c r="D464" s="5" t="s">
        <v>991</v>
      </c>
      <c r="E464" s="129">
        <f t="shared" si="57"/>
        <v>3</v>
      </c>
      <c r="F464" s="129">
        <f t="shared" si="58"/>
        <v>22</v>
      </c>
      <c r="G464" s="129" t="s">
        <v>381</v>
      </c>
      <c r="H464" s="129" t="s">
        <v>383</v>
      </c>
      <c r="I464" s="129" t="s">
        <v>380</v>
      </c>
      <c r="J464" s="3">
        <v>1</v>
      </c>
      <c r="K464" s="26" t="s">
        <v>380</v>
      </c>
      <c r="L464" s="26" t="s">
        <v>24</v>
      </c>
      <c r="M464" s="129" t="s">
        <v>390</v>
      </c>
      <c r="N464" s="129" t="s">
        <v>26</v>
      </c>
      <c r="O464" s="129" t="s">
        <v>992</v>
      </c>
      <c r="P464" s="3">
        <v>54</v>
      </c>
      <c r="Q464" s="129" t="s">
        <v>27</v>
      </c>
      <c r="R464" s="129" t="s">
        <v>2155</v>
      </c>
      <c r="S464" s="36" t="s">
        <v>380</v>
      </c>
      <c r="T464" s="129">
        <v>1</v>
      </c>
      <c r="U464" s="129"/>
      <c r="V464" s="3">
        <v>610</v>
      </c>
      <c r="W464" s="30">
        <v>0</v>
      </c>
      <c r="X464" s="30">
        <v>0</v>
      </c>
      <c r="Y464" s="30">
        <v>0</v>
      </c>
      <c r="Z464" s="138" t="str">
        <f t="shared" si="59"/>
        <v>40 HC</v>
      </c>
      <c r="AA464" s="135">
        <v>10145</v>
      </c>
      <c r="AB464" s="6">
        <v>12.58</v>
      </c>
      <c r="AC464" s="34" t="s">
        <v>64</v>
      </c>
      <c r="AD464" s="34">
        <f t="shared" si="55"/>
        <v>9</v>
      </c>
      <c r="AE464" s="34">
        <f t="shared" si="56"/>
        <v>4</v>
      </c>
      <c r="AF464" s="49" t="str">
        <f t="shared" si="60"/>
        <v>LCL</v>
      </c>
      <c r="AG464" s="49" t="str">
        <f t="shared" si="60"/>
        <v>LCL</v>
      </c>
    </row>
    <row r="465" spans="1:33" x14ac:dyDescent="0.45">
      <c r="A465" s="129" t="s">
        <v>978</v>
      </c>
      <c r="B465" s="129" t="s">
        <v>772</v>
      </c>
      <c r="C465" s="129" t="s">
        <v>991</v>
      </c>
      <c r="D465" s="5" t="s">
        <v>991</v>
      </c>
      <c r="E465" s="129">
        <f t="shared" si="57"/>
        <v>3</v>
      </c>
      <c r="F465" s="129">
        <f t="shared" si="58"/>
        <v>22</v>
      </c>
      <c r="G465" s="129" t="s">
        <v>381</v>
      </c>
      <c r="H465" s="129" t="s">
        <v>383</v>
      </c>
      <c r="I465" s="129" t="s">
        <v>380</v>
      </c>
      <c r="J465" s="3">
        <v>1</v>
      </c>
      <c r="K465" s="26" t="s">
        <v>380</v>
      </c>
      <c r="L465" s="26" t="s">
        <v>24</v>
      </c>
      <c r="M465" s="129" t="s">
        <v>390</v>
      </c>
      <c r="N465" s="129" t="s">
        <v>26</v>
      </c>
      <c r="O465" s="129" t="s">
        <v>993</v>
      </c>
      <c r="P465" s="3">
        <v>54</v>
      </c>
      <c r="Q465" s="129" t="s">
        <v>27</v>
      </c>
      <c r="R465" s="129" t="s">
        <v>2155</v>
      </c>
      <c r="S465" s="36" t="s">
        <v>380</v>
      </c>
      <c r="T465" s="129">
        <v>1</v>
      </c>
      <c r="U465" s="129"/>
      <c r="V465" s="3">
        <v>743</v>
      </c>
      <c r="W465" s="30">
        <v>0</v>
      </c>
      <c r="X465" s="30">
        <v>0</v>
      </c>
      <c r="Y465" s="30">
        <v>0</v>
      </c>
      <c r="Z465" s="138" t="str">
        <f t="shared" si="59"/>
        <v>40 HC</v>
      </c>
      <c r="AA465" s="135">
        <v>12042</v>
      </c>
      <c r="AB465" s="6">
        <v>14.69</v>
      </c>
      <c r="AC465" s="34" t="s">
        <v>64</v>
      </c>
      <c r="AD465" s="34">
        <f t="shared" si="55"/>
        <v>10</v>
      </c>
      <c r="AE465" s="34">
        <f t="shared" si="56"/>
        <v>4</v>
      </c>
      <c r="AF465" s="49" t="str">
        <f t="shared" si="60"/>
        <v>LCL</v>
      </c>
      <c r="AG465" s="49" t="str">
        <f t="shared" si="60"/>
        <v>LCL</v>
      </c>
    </row>
    <row r="466" spans="1:33" x14ac:dyDescent="0.45">
      <c r="A466" s="129" t="s">
        <v>806</v>
      </c>
      <c r="B466" s="129" t="s">
        <v>994</v>
      </c>
      <c r="C466" s="129" t="s">
        <v>900</v>
      </c>
      <c r="D466" s="5" t="s">
        <v>900</v>
      </c>
      <c r="E466" s="129">
        <f t="shared" si="57"/>
        <v>7</v>
      </c>
      <c r="F466" s="129">
        <f t="shared" si="58"/>
        <v>9</v>
      </c>
      <c r="G466" s="129" t="s">
        <v>381</v>
      </c>
      <c r="H466" s="129" t="s">
        <v>383</v>
      </c>
      <c r="I466" s="129" t="s">
        <v>380</v>
      </c>
      <c r="J466" s="3">
        <v>1</v>
      </c>
      <c r="K466" s="26" t="s">
        <v>380</v>
      </c>
      <c r="L466" s="26" t="s">
        <v>24</v>
      </c>
      <c r="M466" s="129" t="s">
        <v>390</v>
      </c>
      <c r="N466" s="129" t="s">
        <v>26</v>
      </c>
      <c r="O466" s="129" t="s">
        <v>995</v>
      </c>
      <c r="P466" s="3">
        <v>54</v>
      </c>
      <c r="Q466" s="129" t="s">
        <v>27</v>
      </c>
      <c r="R466" s="129" t="s">
        <v>2153</v>
      </c>
      <c r="S466" s="36" t="s">
        <v>380</v>
      </c>
      <c r="T466" s="129">
        <v>1</v>
      </c>
      <c r="U466" s="129"/>
      <c r="V466" s="3">
        <v>298</v>
      </c>
      <c r="W466" s="30">
        <v>0</v>
      </c>
      <c r="X466" s="30">
        <v>0</v>
      </c>
      <c r="Y466" s="30">
        <v>0</v>
      </c>
      <c r="Z466" s="138" t="str">
        <f t="shared" si="59"/>
        <v>40 HC</v>
      </c>
      <c r="AA466" s="135">
        <v>4428</v>
      </c>
      <c r="AB466" s="4"/>
      <c r="AC466" s="34" t="s">
        <v>64</v>
      </c>
      <c r="AD466" s="34">
        <f t="shared" si="55"/>
        <v>0</v>
      </c>
      <c r="AE466" s="34">
        <f t="shared" si="56"/>
        <v>0</v>
      </c>
      <c r="AF466" s="49" t="str">
        <f t="shared" si="60"/>
        <v>LCL</v>
      </c>
      <c r="AG466" s="49" t="str">
        <f t="shared" si="60"/>
        <v>LCL</v>
      </c>
    </row>
    <row r="467" spans="1:33" x14ac:dyDescent="0.45">
      <c r="A467" s="129" t="s">
        <v>867</v>
      </c>
      <c r="B467" s="129" t="s">
        <v>929</v>
      </c>
      <c r="C467" s="129" t="s">
        <v>994</v>
      </c>
      <c r="D467" s="5" t="s">
        <v>994</v>
      </c>
      <c r="E467" s="129">
        <f t="shared" si="57"/>
        <v>2</v>
      </c>
      <c r="F467" s="129">
        <f t="shared" si="58"/>
        <v>6</v>
      </c>
      <c r="G467" s="129" t="s">
        <v>381</v>
      </c>
      <c r="H467" s="129" t="s">
        <v>383</v>
      </c>
      <c r="I467" s="129" t="s">
        <v>380</v>
      </c>
      <c r="J467" s="3">
        <v>1</v>
      </c>
      <c r="K467" s="26" t="s">
        <v>380</v>
      </c>
      <c r="L467" s="26" t="s">
        <v>24</v>
      </c>
      <c r="M467" s="129" t="s">
        <v>883</v>
      </c>
      <c r="N467" s="129" t="s">
        <v>26</v>
      </c>
      <c r="O467" s="129" t="s">
        <v>996</v>
      </c>
      <c r="P467" s="3">
        <v>54</v>
      </c>
      <c r="Q467" s="129" t="s">
        <v>27</v>
      </c>
      <c r="R467" s="129" t="s">
        <v>149</v>
      </c>
      <c r="S467" s="36" t="s">
        <v>380</v>
      </c>
      <c r="T467" s="129">
        <v>1</v>
      </c>
      <c r="U467" s="129"/>
      <c r="V467" s="3">
        <v>595</v>
      </c>
      <c r="W467" s="30">
        <v>0</v>
      </c>
      <c r="X467" s="30">
        <v>0</v>
      </c>
      <c r="Y467" s="30">
        <v>0</v>
      </c>
      <c r="Z467" s="138" t="str">
        <f t="shared" si="59"/>
        <v>40 HC</v>
      </c>
      <c r="AA467" s="135">
        <v>9569</v>
      </c>
      <c r="AB467" s="4"/>
      <c r="AC467" s="34" t="s">
        <v>90</v>
      </c>
      <c r="AD467" s="34">
        <f t="shared" si="55"/>
        <v>0</v>
      </c>
      <c r="AE467" s="34">
        <f t="shared" si="56"/>
        <v>0</v>
      </c>
      <c r="AF467" s="49" t="str">
        <f t="shared" si="60"/>
        <v>LCL</v>
      </c>
      <c r="AG467" s="49" t="str">
        <f t="shared" si="60"/>
        <v>LCL</v>
      </c>
    </row>
    <row r="468" spans="1:33" x14ac:dyDescent="0.45">
      <c r="A468" s="129" t="s">
        <v>867</v>
      </c>
      <c r="B468" s="129" t="s">
        <v>921</v>
      </c>
      <c r="C468" s="129" t="s">
        <v>964</v>
      </c>
      <c r="D468" s="5" t="s">
        <v>964</v>
      </c>
      <c r="E468" s="129">
        <f t="shared" si="57"/>
        <v>17</v>
      </c>
      <c r="F468" s="129">
        <f t="shared" si="58"/>
        <v>20</v>
      </c>
      <c r="G468" s="129" t="s">
        <v>381</v>
      </c>
      <c r="H468" s="129" t="s">
        <v>383</v>
      </c>
      <c r="I468" s="129" t="s">
        <v>380</v>
      </c>
      <c r="J468" s="3">
        <v>1</v>
      </c>
      <c r="K468" s="26" t="s">
        <v>380</v>
      </c>
      <c r="L468" s="26" t="s">
        <v>24</v>
      </c>
      <c r="M468" s="129" t="s">
        <v>390</v>
      </c>
      <c r="N468" s="129" t="s">
        <v>26</v>
      </c>
      <c r="O468" s="129" t="s">
        <v>997</v>
      </c>
      <c r="P468" s="3">
        <v>54</v>
      </c>
      <c r="Q468" s="129" t="s">
        <v>27</v>
      </c>
      <c r="R468" s="129" t="s">
        <v>2153</v>
      </c>
      <c r="S468" s="36" t="s">
        <v>380</v>
      </c>
      <c r="T468" s="129">
        <v>1</v>
      </c>
      <c r="U468" s="129"/>
      <c r="V468" s="3">
        <v>743</v>
      </c>
      <c r="W468" s="30">
        <v>0</v>
      </c>
      <c r="X468" s="30">
        <v>0</v>
      </c>
      <c r="Y468" s="30">
        <v>0</v>
      </c>
      <c r="Z468" s="138" t="str">
        <f t="shared" si="59"/>
        <v>40 HC</v>
      </c>
      <c r="AA468" s="135">
        <v>11380</v>
      </c>
      <c r="AB468" s="6">
        <v>12.16</v>
      </c>
      <c r="AC468" s="34" t="s">
        <v>64</v>
      </c>
      <c r="AD468" s="34">
        <f t="shared" si="55"/>
        <v>9</v>
      </c>
      <c r="AE468" s="34">
        <f t="shared" si="56"/>
        <v>4</v>
      </c>
      <c r="AF468" s="49" t="str">
        <f t="shared" si="60"/>
        <v>LCL</v>
      </c>
      <c r="AG468" s="49" t="str">
        <f t="shared" si="60"/>
        <v>LCL</v>
      </c>
    </row>
    <row r="469" spans="1:33" x14ac:dyDescent="0.45">
      <c r="A469" s="129" t="s">
        <v>998</v>
      </c>
      <c r="B469" s="129" t="s">
        <v>999</v>
      </c>
      <c r="C469" s="129" t="s">
        <v>912</v>
      </c>
      <c r="D469" s="5" t="s">
        <v>912</v>
      </c>
      <c r="E469" s="129">
        <f t="shared" si="57"/>
        <v>3</v>
      </c>
      <c r="F469" s="129">
        <f t="shared" si="58"/>
        <v>6</v>
      </c>
      <c r="G469" s="129" t="s">
        <v>381</v>
      </c>
      <c r="H469" s="129" t="s">
        <v>383</v>
      </c>
      <c r="I469" s="129" t="s">
        <v>380</v>
      </c>
      <c r="J469" s="3">
        <v>1</v>
      </c>
      <c r="K469" s="26" t="s">
        <v>380</v>
      </c>
      <c r="L469" s="26" t="s">
        <v>24</v>
      </c>
      <c r="M469" s="129" t="s">
        <v>390</v>
      </c>
      <c r="N469" s="129" t="s">
        <v>26</v>
      </c>
      <c r="O469" s="129" t="s">
        <v>1000</v>
      </c>
      <c r="P469" s="3">
        <v>54</v>
      </c>
      <c r="Q469" s="129" t="s">
        <v>27</v>
      </c>
      <c r="R469" s="129" t="s">
        <v>2150</v>
      </c>
      <c r="S469" s="36" t="s">
        <v>380</v>
      </c>
      <c r="T469" s="129">
        <v>1</v>
      </c>
      <c r="U469" s="129"/>
      <c r="V469" s="3">
        <v>408</v>
      </c>
      <c r="W469" s="30">
        <v>0</v>
      </c>
      <c r="X469" s="30">
        <v>0</v>
      </c>
      <c r="Y469" s="30">
        <v>0</v>
      </c>
      <c r="Z469" s="138" t="str">
        <f t="shared" si="59"/>
        <v>40 HC</v>
      </c>
      <c r="AA469" s="135">
        <v>7929</v>
      </c>
      <c r="AB469" s="4"/>
      <c r="AC469" s="34" t="s">
        <v>64</v>
      </c>
      <c r="AD469" s="34">
        <f t="shared" si="55"/>
        <v>0</v>
      </c>
      <c r="AE469" s="34">
        <f t="shared" si="56"/>
        <v>0</v>
      </c>
      <c r="AF469" s="49" t="str">
        <f t="shared" si="60"/>
        <v>LCL</v>
      </c>
      <c r="AG469" s="49" t="str">
        <f t="shared" si="60"/>
        <v>LCL</v>
      </c>
    </row>
    <row r="470" spans="1:33" x14ac:dyDescent="0.45">
      <c r="A470" s="129" t="s">
        <v>931</v>
      </c>
      <c r="B470" s="129" t="s">
        <v>921</v>
      </c>
      <c r="C470" s="129" t="s">
        <v>956</v>
      </c>
      <c r="D470" s="5" t="s">
        <v>956</v>
      </c>
      <c r="E470" s="129">
        <f t="shared" si="57"/>
        <v>3</v>
      </c>
      <c r="F470" s="129">
        <f t="shared" si="58"/>
        <v>9</v>
      </c>
      <c r="G470" s="129" t="s">
        <v>381</v>
      </c>
      <c r="H470" s="129" t="s">
        <v>383</v>
      </c>
      <c r="I470" s="129" t="s">
        <v>380</v>
      </c>
      <c r="J470" s="3">
        <v>1</v>
      </c>
      <c r="K470" s="26" t="s">
        <v>380</v>
      </c>
      <c r="L470" s="26" t="s">
        <v>24</v>
      </c>
      <c r="M470" s="129" t="s">
        <v>384</v>
      </c>
      <c r="N470" s="129" t="s">
        <v>26</v>
      </c>
      <c r="O470" s="129" t="s">
        <v>1001</v>
      </c>
      <c r="P470" s="3">
        <v>54</v>
      </c>
      <c r="Q470" s="129" t="s">
        <v>27</v>
      </c>
      <c r="R470" s="129" t="s">
        <v>860</v>
      </c>
      <c r="S470" s="36" t="s">
        <v>380</v>
      </c>
      <c r="T470" s="129">
        <v>1</v>
      </c>
      <c r="U470" s="129"/>
      <c r="V470" s="3">
        <v>279</v>
      </c>
      <c r="W470" s="30">
        <v>0</v>
      </c>
      <c r="X470" s="30">
        <v>0</v>
      </c>
      <c r="Y470" s="30">
        <v>0</v>
      </c>
      <c r="Z470" s="138" t="str">
        <f t="shared" si="59"/>
        <v>40 HC</v>
      </c>
      <c r="AA470" s="135">
        <v>3067</v>
      </c>
      <c r="AB470" s="6">
        <v>2.29</v>
      </c>
      <c r="AC470" s="34" t="s">
        <v>64</v>
      </c>
      <c r="AD470" s="34">
        <f t="shared" si="55"/>
        <v>2</v>
      </c>
      <c r="AE470" s="34">
        <f t="shared" si="56"/>
        <v>1</v>
      </c>
      <c r="AF470" s="49" t="str">
        <f t="shared" si="60"/>
        <v>LCL</v>
      </c>
      <c r="AG470" s="49" t="str">
        <f t="shared" si="60"/>
        <v>LCL</v>
      </c>
    </row>
    <row r="471" spans="1:33" x14ac:dyDescent="0.45">
      <c r="A471" s="129" t="s">
        <v>931</v>
      </c>
      <c r="B471" s="129" t="s">
        <v>921</v>
      </c>
      <c r="C471" s="129" t="s">
        <v>1002</v>
      </c>
      <c r="D471" s="5" t="s">
        <v>1002</v>
      </c>
      <c r="E471" s="129">
        <f t="shared" si="57"/>
        <v>3</v>
      </c>
      <c r="F471" s="129">
        <f t="shared" si="58"/>
        <v>20</v>
      </c>
      <c r="G471" s="129" t="s">
        <v>381</v>
      </c>
      <c r="H471" s="129" t="s">
        <v>383</v>
      </c>
      <c r="I471" s="129" t="s">
        <v>380</v>
      </c>
      <c r="J471" s="3">
        <v>1</v>
      </c>
      <c r="K471" s="26" t="s">
        <v>380</v>
      </c>
      <c r="L471" s="26" t="s">
        <v>24</v>
      </c>
      <c r="M471" s="129" t="s">
        <v>384</v>
      </c>
      <c r="N471" s="129" t="s">
        <v>26</v>
      </c>
      <c r="O471" s="129" t="s">
        <v>1003</v>
      </c>
      <c r="P471" s="3">
        <v>54</v>
      </c>
      <c r="Q471" s="129" t="s">
        <v>27</v>
      </c>
      <c r="R471" s="129" t="s">
        <v>722</v>
      </c>
      <c r="S471" s="36" t="s">
        <v>380</v>
      </c>
      <c r="T471" s="129">
        <v>1</v>
      </c>
      <c r="U471" s="129"/>
      <c r="V471" s="3">
        <v>356</v>
      </c>
      <c r="W471" s="30">
        <v>0</v>
      </c>
      <c r="X471" s="30">
        <v>0</v>
      </c>
      <c r="Y471" s="30">
        <v>0</v>
      </c>
      <c r="Z471" s="138" t="str">
        <f t="shared" si="59"/>
        <v>40 HC</v>
      </c>
      <c r="AA471" s="135">
        <v>4904</v>
      </c>
      <c r="AB471" s="6">
        <v>4.5999999999999996</v>
      </c>
      <c r="AC471" s="34" t="s">
        <v>64</v>
      </c>
      <c r="AD471" s="34">
        <f t="shared" si="55"/>
        <v>3</v>
      </c>
      <c r="AE471" s="34">
        <f t="shared" si="56"/>
        <v>1</v>
      </c>
      <c r="AF471" s="49" t="str">
        <f t="shared" si="60"/>
        <v>LCL</v>
      </c>
      <c r="AG471" s="49" t="str">
        <f t="shared" si="60"/>
        <v>LCL</v>
      </c>
    </row>
    <row r="472" spans="1:33" x14ac:dyDescent="0.45">
      <c r="A472" s="129" t="s">
        <v>931</v>
      </c>
      <c r="B472" s="129" t="s">
        <v>921</v>
      </c>
      <c r="C472" s="129" t="s">
        <v>1002</v>
      </c>
      <c r="D472" s="5" t="s">
        <v>1002</v>
      </c>
      <c r="E472" s="129">
        <f t="shared" si="57"/>
        <v>3</v>
      </c>
      <c r="F472" s="129">
        <f t="shared" si="58"/>
        <v>20</v>
      </c>
      <c r="G472" s="129" t="s">
        <v>381</v>
      </c>
      <c r="H472" s="129" t="s">
        <v>383</v>
      </c>
      <c r="I472" s="129" t="s">
        <v>380</v>
      </c>
      <c r="J472" s="3">
        <v>1</v>
      </c>
      <c r="K472" s="26" t="s">
        <v>380</v>
      </c>
      <c r="L472" s="26" t="s">
        <v>24</v>
      </c>
      <c r="M472" s="129" t="s">
        <v>384</v>
      </c>
      <c r="N472" s="129" t="s">
        <v>26</v>
      </c>
      <c r="O472" s="129" t="s">
        <v>1004</v>
      </c>
      <c r="P472" s="3">
        <v>54</v>
      </c>
      <c r="Q472" s="129" t="s">
        <v>27</v>
      </c>
      <c r="R472" s="129" t="s">
        <v>722</v>
      </c>
      <c r="S472" s="36" t="s">
        <v>380</v>
      </c>
      <c r="T472" s="129">
        <v>1</v>
      </c>
      <c r="U472" s="129"/>
      <c r="V472" s="3">
        <v>400</v>
      </c>
      <c r="W472" s="30">
        <v>0</v>
      </c>
      <c r="X472" s="30">
        <v>0</v>
      </c>
      <c r="Y472" s="30">
        <v>0</v>
      </c>
      <c r="Z472" s="138" t="str">
        <f t="shared" si="59"/>
        <v>40 HC</v>
      </c>
      <c r="AA472" s="135">
        <v>8321</v>
      </c>
      <c r="AB472" s="6">
        <v>5.28</v>
      </c>
      <c r="AC472" s="34" t="s">
        <v>64</v>
      </c>
      <c r="AD472" s="34">
        <f t="shared" si="55"/>
        <v>4</v>
      </c>
      <c r="AE472" s="34">
        <f t="shared" si="56"/>
        <v>2</v>
      </c>
      <c r="AF472" s="49" t="str">
        <f t="shared" si="60"/>
        <v>LCL</v>
      </c>
      <c r="AG472" s="49" t="str">
        <f t="shared" si="60"/>
        <v>LCL</v>
      </c>
    </row>
    <row r="473" spans="1:33" x14ac:dyDescent="0.45">
      <c r="A473" s="129" t="s">
        <v>991</v>
      </c>
      <c r="B473" s="129" t="s">
        <v>1005</v>
      </c>
      <c r="C473" s="129" t="s">
        <v>982</v>
      </c>
      <c r="D473" s="5" t="s">
        <v>982</v>
      </c>
      <c r="E473" s="129">
        <f t="shared" si="57"/>
        <v>1</v>
      </c>
      <c r="F473" s="129">
        <f t="shared" si="58"/>
        <v>16</v>
      </c>
      <c r="G473" s="129" t="s">
        <v>381</v>
      </c>
      <c r="H473" s="129" t="s">
        <v>383</v>
      </c>
      <c r="I473" s="129" t="s">
        <v>380</v>
      </c>
      <c r="J473" s="3">
        <v>1</v>
      </c>
      <c r="K473" s="26" t="s">
        <v>380</v>
      </c>
      <c r="L473" s="26" t="s">
        <v>24</v>
      </c>
      <c r="M473" s="129" t="s">
        <v>390</v>
      </c>
      <c r="N473" s="129" t="s">
        <v>26</v>
      </c>
      <c r="O473" s="129" t="s">
        <v>1006</v>
      </c>
      <c r="P473" s="3">
        <v>54</v>
      </c>
      <c r="Q473" s="129" t="s">
        <v>27</v>
      </c>
      <c r="R473" s="129" t="s">
        <v>2151</v>
      </c>
      <c r="S473" s="36" t="s">
        <v>380</v>
      </c>
      <c r="T473" s="129">
        <v>1</v>
      </c>
      <c r="U473" s="129"/>
      <c r="V473" s="3">
        <v>2908</v>
      </c>
      <c r="W473" s="30">
        <v>0</v>
      </c>
      <c r="X473" s="30">
        <v>0</v>
      </c>
      <c r="Y473" s="30">
        <v>0</v>
      </c>
      <c r="Z473" s="138" t="str">
        <f t="shared" si="59"/>
        <v>40 HC</v>
      </c>
      <c r="AA473" s="135">
        <v>58102</v>
      </c>
      <c r="AB473" s="6">
        <v>34.96</v>
      </c>
      <c r="AC473" s="34" t="s">
        <v>64</v>
      </c>
      <c r="AD473" s="34">
        <f t="shared" si="55"/>
        <v>24</v>
      </c>
      <c r="AE473" s="34">
        <f t="shared" si="56"/>
        <v>10</v>
      </c>
      <c r="AF473" s="49" t="str">
        <f t="shared" si="60"/>
        <v>20</v>
      </c>
      <c r="AG473" s="49" t="str">
        <f t="shared" si="60"/>
        <v>LCL</v>
      </c>
    </row>
    <row r="474" spans="1:33" x14ac:dyDescent="0.45">
      <c r="A474" s="129" t="s">
        <v>991</v>
      </c>
      <c r="B474" s="129" t="s">
        <v>1005</v>
      </c>
      <c r="C474" s="129" t="s">
        <v>982</v>
      </c>
      <c r="D474" s="5" t="s">
        <v>982</v>
      </c>
      <c r="E474" s="129">
        <f t="shared" si="57"/>
        <v>1</v>
      </c>
      <c r="F474" s="129">
        <f t="shared" si="58"/>
        <v>16</v>
      </c>
      <c r="G474" s="129" t="s">
        <v>381</v>
      </c>
      <c r="H474" s="129" t="s">
        <v>383</v>
      </c>
      <c r="I474" s="129" t="s">
        <v>380</v>
      </c>
      <c r="J474" s="3">
        <v>1</v>
      </c>
      <c r="K474" s="26" t="s">
        <v>380</v>
      </c>
      <c r="L474" s="26" t="s">
        <v>24</v>
      </c>
      <c r="M474" s="129" t="s">
        <v>390</v>
      </c>
      <c r="N474" s="129" t="s">
        <v>26</v>
      </c>
      <c r="O474" s="129" t="s">
        <v>1007</v>
      </c>
      <c r="P474" s="3">
        <v>54</v>
      </c>
      <c r="Q474" s="129" t="s">
        <v>27</v>
      </c>
      <c r="R474" s="129" t="s">
        <v>722</v>
      </c>
      <c r="S474" s="36" t="s">
        <v>380</v>
      </c>
      <c r="T474" s="129">
        <v>1</v>
      </c>
      <c r="U474" s="129"/>
      <c r="V474" s="3">
        <v>455</v>
      </c>
      <c r="W474" s="30">
        <v>0</v>
      </c>
      <c r="X474" s="30">
        <v>0</v>
      </c>
      <c r="Y474" s="30">
        <v>0</v>
      </c>
      <c r="Z474" s="138" t="str">
        <f t="shared" si="59"/>
        <v>40 HC</v>
      </c>
      <c r="AA474" s="135">
        <v>8657</v>
      </c>
      <c r="AB474" s="6">
        <v>6.56</v>
      </c>
      <c r="AC474" s="34" t="s">
        <v>64</v>
      </c>
      <c r="AD474" s="34">
        <f t="shared" si="55"/>
        <v>5</v>
      </c>
      <c r="AE474" s="34">
        <f t="shared" si="56"/>
        <v>2</v>
      </c>
      <c r="AF474" s="49" t="str">
        <f t="shared" si="60"/>
        <v>LCL</v>
      </c>
      <c r="AG474" s="49" t="str">
        <f t="shared" si="60"/>
        <v>LCL</v>
      </c>
    </row>
    <row r="475" spans="1:33" x14ac:dyDescent="0.45">
      <c r="A475" s="129" t="s">
        <v>1008</v>
      </c>
      <c r="B475" s="129" t="s">
        <v>965</v>
      </c>
      <c r="C475" s="129" t="s">
        <v>982</v>
      </c>
      <c r="D475" s="5" t="s">
        <v>982</v>
      </c>
      <c r="E475" s="129">
        <f t="shared" si="57"/>
        <v>6</v>
      </c>
      <c r="F475" s="129">
        <f t="shared" si="58"/>
        <v>13</v>
      </c>
      <c r="G475" s="129" t="s">
        <v>381</v>
      </c>
      <c r="H475" s="129" t="s">
        <v>383</v>
      </c>
      <c r="I475" s="129" t="s">
        <v>380</v>
      </c>
      <c r="J475" s="3">
        <v>1</v>
      </c>
      <c r="K475" s="26" t="s">
        <v>380</v>
      </c>
      <c r="L475" s="26" t="s">
        <v>24</v>
      </c>
      <c r="M475" s="129" t="s">
        <v>390</v>
      </c>
      <c r="N475" s="129" t="s">
        <v>26</v>
      </c>
      <c r="O475" s="129" t="s">
        <v>1009</v>
      </c>
      <c r="P475" s="3">
        <v>54</v>
      </c>
      <c r="Q475" s="129" t="s">
        <v>27</v>
      </c>
      <c r="R475" s="129" t="s">
        <v>2150</v>
      </c>
      <c r="S475" s="36" t="s">
        <v>380</v>
      </c>
      <c r="T475" s="129">
        <v>1</v>
      </c>
      <c r="U475" s="129"/>
      <c r="V475" s="3">
        <v>233</v>
      </c>
      <c r="W475" s="30">
        <v>0</v>
      </c>
      <c r="X475" s="30">
        <v>0</v>
      </c>
      <c r="Y475" s="30">
        <v>0</v>
      </c>
      <c r="Z475" s="138" t="str">
        <f t="shared" si="59"/>
        <v>40 HC</v>
      </c>
      <c r="AA475" s="135">
        <v>5068</v>
      </c>
      <c r="AB475" s="4"/>
      <c r="AC475" s="34" t="s">
        <v>64</v>
      </c>
      <c r="AD475" s="34">
        <f t="shared" si="55"/>
        <v>0</v>
      </c>
      <c r="AE475" s="34">
        <f t="shared" si="56"/>
        <v>0</v>
      </c>
      <c r="AF475" s="49" t="str">
        <f t="shared" si="60"/>
        <v>LCL</v>
      </c>
      <c r="AG475" s="49" t="str">
        <f t="shared" si="60"/>
        <v>LCL</v>
      </c>
    </row>
    <row r="476" spans="1:33" x14ac:dyDescent="0.45">
      <c r="A476" s="129" t="s">
        <v>1010</v>
      </c>
      <c r="B476" s="129" t="s">
        <v>964</v>
      </c>
      <c r="C476" s="129" t="s">
        <v>1002</v>
      </c>
      <c r="D476" s="5" t="s">
        <v>1002</v>
      </c>
      <c r="E476" s="129">
        <f t="shared" si="57"/>
        <v>1</v>
      </c>
      <c r="F476" s="129">
        <f t="shared" si="58"/>
        <v>15</v>
      </c>
      <c r="G476" s="129" t="s">
        <v>381</v>
      </c>
      <c r="H476" s="129" t="s">
        <v>383</v>
      </c>
      <c r="I476" s="129" t="s">
        <v>380</v>
      </c>
      <c r="J476" s="3">
        <v>1</v>
      </c>
      <c r="K476" s="26" t="s">
        <v>380</v>
      </c>
      <c r="L476" s="26" t="s">
        <v>24</v>
      </c>
      <c r="M476" s="129" t="s">
        <v>390</v>
      </c>
      <c r="N476" s="129" t="s">
        <v>26</v>
      </c>
      <c r="O476" s="129" t="s">
        <v>1011</v>
      </c>
      <c r="P476" s="3">
        <v>54</v>
      </c>
      <c r="Q476" s="129" t="s">
        <v>27</v>
      </c>
      <c r="R476" s="129" t="s">
        <v>2151</v>
      </c>
      <c r="S476" s="36" t="s">
        <v>380</v>
      </c>
      <c r="T476" s="129">
        <v>1</v>
      </c>
      <c r="U476" s="129"/>
      <c r="V476" s="3">
        <v>1678</v>
      </c>
      <c r="W476" s="30">
        <v>0</v>
      </c>
      <c r="X476" s="30">
        <v>0</v>
      </c>
      <c r="Y476" s="30">
        <v>0</v>
      </c>
      <c r="Z476" s="138" t="str">
        <f t="shared" si="59"/>
        <v>40 HC</v>
      </c>
      <c r="AA476" s="135">
        <v>34174</v>
      </c>
      <c r="AB476" s="6">
        <v>22.29</v>
      </c>
      <c r="AC476" s="34" t="s">
        <v>64</v>
      </c>
      <c r="AD476" s="34">
        <f t="shared" si="55"/>
        <v>16</v>
      </c>
      <c r="AE476" s="34">
        <f t="shared" si="56"/>
        <v>7</v>
      </c>
      <c r="AF476" s="49" t="str">
        <f t="shared" si="60"/>
        <v>20</v>
      </c>
      <c r="AG476" s="49" t="str">
        <f t="shared" si="60"/>
        <v>LCL</v>
      </c>
    </row>
    <row r="477" spans="1:33" x14ac:dyDescent="0.45">
      <c r="A477" s="129" t="s">
        <v>1010</v>
      </c>
      <c r="B477" s="129" t="s">
        <v>964</v>
      </c>
      <c r="C477" s="129" t="s">
        <v>1002</v>
      </c>
      <c r="D477" s="5" t="s">
        <v>1002</v>
      </c>
      <c r="E477" s="129">
        <f t="shared" si="57"/>
        <v>1</v>
      </c>
      <c r="F477" s="129">
        <f t="shared" si="58"/>
        <v>15</v>
      </c>
      <c r="G477" s="129" t="s">
        <v>381</v>
      </c>
      <c r="H477" s="129" t="s">
        <v>383</v>
      </c>
      <c r="I477" s="129" t="s">
        <v>380</v>
      </c>
      <c r="J477" s="3">
        <v>1</v>
      </c>
      <c r="K477" s="26" t="s">
        <v>380</v>
      </c>
      <c r="L477" s="26" t="s">
        <v>24</v>
      </c>
      <c r="M477" s="129" t="s">
        <v>390</v>
      </c>
      <c r="N477" s="129" t="s">
        <v>26</v>
      </c>
      <c r="O477" s="129" t="s">
        <v>1012</v>
      </c>
      <c r="P477" s="3">
        <v>54</v>
      </c>
      <c r="Q477" s="129" t="s">
        <v>27</v>
      </c>
      <c r="R477" s="129" t="s">
        <v>2151</v>
      </c>
      <c r="S477" s="36" t="s">
        <v>380</v>
      </c>
      <c r="T477" s="129">
        <v>1</v>
      </c>
      <c r="U477" s="129"/>
      <c r="V477" s="3">
        <v>2395</v>
      </c>
      <c r="W477" s="30">
        <v>0</v>
      </c>
      <c r="X477" s="30">
        <v>0</v>
      </c>
      <c r="Y477" s="30">
        <v>0</v>
      </c>
      <c r="Z477" s="138" t="str">
        <f t="shared" si="59"/>
        <v>40 HC</v>
      </c>
      <c r="AA477" s="135">
        <v>47163</v>
      </c>
      <c r="AB477" s="6">
        <v>24.29</v>
      </c>
      <c r="AC477" s="34" t="s">
        <v>64</v>
      </c>
      <c r="AD477" s="34">
        <f t="shared" si="55"/>
        <v>17</v>
      </c>
      <c r="AE477" s="34">
        <f t="shared" si="56"/>
        <v>7</v>
      </c>
      <c r="AF477" s="49" t="str">
        <f t="shared" si="60"/>
        <v>20</v>
      </c>
      <c r="AG477" s="49" t="str">
        <f t="shared" si="60"/>
        <v>LCL</v>
      </c>
    </row>
    <row r="478" spans="1:33" x14ac:dyDescent="0.45">
      <c r="A478" s="129" t="s">
        <v>1010</v>
      </c>
      <c r="B478" s="129" t="s">
        <v>964</v>
      </c>
      <c r="C478" s="129" t="s">
        <v>1002</v>
      </c>
      <c r="D478" s="5" t="s">
        <v>1002</v>
      </c>
      <c r="E478" s="129">
        <f t="shared" si="57"/>
        <v>1</v>
      </c>
      <c r="F478" s="129">
        <f t="shared" si="58"/>
        <v>15</v>
      </c>
      <c r="G478" s="129" t="s">
        <v>381</v>
      </c>
      <c r="H478" s="129" t="s">
        <v>383</v>
      </c>
      <c r="I478" s="129" t="s">
        <v>380</v>
      </c>
      <c r="J478" s="3">
        <v>1</v>
      </c>
      <c r="K478" s="26" t="s">
        <v>380</v>
      </c>
      <c r="L478" s="26" t="s">
        <v>24</v>
      </c>
      <c r="M478" s="129" t="s">
        <v>390</v>
      </c>
      <c r="N478" s="129" t="s">
        <v>26</v>
      </c>
      <c r="O478" s="129" t="s">
        <v>1013</v>
      </c>
      <c r="P478" s="3">
        <v>54</v>
      </c>
      <c r="Q478" s="129" t="s">
        <v>27</v>
      </c>
      <c r="R478" s="129" t="s">
        <v>2151</v>
      </c>
      <c r="S478" s="36" t="s">
        <v>380</v>
      </c>
      <c r="T478" s="129">
        <v>1</v>
      </c>
      <c r="U478" s="129"/>
      <c r="V478" s="3">
        <v>2490</v>
      </c>
      <c r="W478" s="30">
        <v>0</v>
      </c>
      <c r="X478" s="30">
        <v>0</v>
      </c>
      <c r="Y478" s="30">
        <v>0</v>
      </c>
      <c r="Z478" s="138" t="str">
        <f t="shared" si="59"/>
        <v>40 HC</v>
      </c>
      <c r="AA478" s="135">
        <v>35481</v>
      </c>
      <c r="AB478" s="6">
        <v>22.26</v>
      </c>
      <c r="AC478" s="34" t="s">
        <v>64</v>
      </c>
      <c r="AD478" s="34">
        <f t="shared" si="55"/>
        <v>16</v>
      </c>
      <c r="AE478" s="34">
        <f t="shared" si="56"/>
        <v>7</v>
      </c>
      <c r="AF478" s="49" t="str">
        <f t="shared" si="60"/>
        <v>20</v>
      </c>
      <c r="AG478" s="49" t="str">
        <f t="shared" si="60"/>
        <v>LCL</v>
      </c>
    </row>
    <row r="479" spans="1:33" x14ac:dyDescent="0.45">
      <c r="A479" s="129" t="s">
        <v>1010</v>
      </c>
      <c r="B479" s="129" t="s">
        <v>964</v>
      </c>
      <c r="C479" s="129" t="s">
        <v>1002</v>
      </c>
      <c r="D479" s="5" t="s">
        <v>1002</v>
      </c>
      <c r="E479" s="129">
        <f t="shared" si="57"/>
        <v>1</v>
      </c>
      <c r="F479" s="129">
        <f t="shared" si="58"/>
        <v>15</v>
      </c>
      <c r="G479" s="129" t="s">
        <v>381</v>
      </c>
      <c r="H479" s="129" t="s">
        <v>383</v>
      </c>
      <c r="I479" s="129" t="s">
        <v>380</v>
      </c>
      <c r="J479" s="3">
        <v>1</v>
      </c>
      <c r="K479" s="26" t="s">
        <v>380</v>
      </c>
      <c r="L479" s="26" t="s">
        <v>24</v>
      </c>
      <c r="M479" s="129" t="s">
        <v>390</v>
      </c>
      <c r="N479" s="129" t="s">
        <v>26</v>
      </c>
      <c r="O479" s="129" t="s">
        <v>1014</v>
      </c>
      <c r="P479" s="3">
        <v>54</v>
      </c>
      <c r="Q479" s="129" t="s">
        <v>27</v>
      </c>
      <c r="R479" s="129" t="s">
        <v>2151</v>
      </c>
      <c r="S479" s="36" t="s">
        <v>380</v>
      </c>
      <c r="T479" s="129">
        <v>1</v>
      </c>
      <c r="U479" s="129"/>
      <c r="V479" s="3">
        <v>1943</v>
      </c>
      <c r="W479" s="30">
        <v>0</v>
      </c>
      <c r="X479" s="30">
        <v>0</v>
      </c>
      <c r="Y479" s="30">
        <v>0</v>
      </c>
      <c r="Z479" s="138" t="str">
        <f t="shared" si="59"/>
        <v>40 HC</v>
      </c>
      <c r="AA479" s="135">
        <v>41454</v>
      </c>
      <c r="AB479" s="6">
        <v>22.39</v>
      </c>
      <c r="AC479" s="34" t="s">
        <v>64</v>
      </c>
      <c r="AD479" s="34">
        <f t="shared" si="55"/>
        <v>16</v>
      </c>
      <c r="AE479" s="34">
        <f t="shared" si="56"/>
        <v>7</v>
      </c>
      <c r="AF479" s="49" t="str">
        <f t="shared" si="60"/>
        <v>20</v>
      </c>
      <c r="AG479" s="49" t="str">
        <f t="shared" si="60"/>
        <v>LCL</v>
      </c>
    </row>
    <row r="480" spans="1:33" x14ac:dyDescent="0.45">
      <c r="A480" s="129" t="s">
        <v>1010</v>
      </c>
      <c r="B480" s="129" t="s">
        <v>964</v>
      </c>
      <c r="C480" s="129" t="s">
        <v>1002</v>
      </c>
      <c r="D480" s="5" t="s">
        <v>1002</v>
      </c>
      <c r="E480" s="129">
        <f t="shared" si="57"/>
        <v>1</v>
      </c>
      <c r="F480" s="129">
        <f t="shared" si="58"/>
        <v>15</v>
      </c>
      <c r="G480" s="129" t="s">
        <v>381</v>
      </c>
      <c r="H480" s="129" t="s">
        <v>383</v>
      </c>
      <c r="I480" s="129" t="s">
        <v>380</v>
      </c>
      <c r="J480" s="3">
        <v>1</v>
      </c>
      <c r="K480" s="26" t="s">
        <v>380</v>
      </c>
      <c r="L480" s="26" t="s">
        <v>24</v>
      </c>
      <c r="M480" s="129" t="s">
        <v>390</v>
      </c>
      <c r="N480" s="129" t="s">
        <v>26</v>
      </c>
      <c r="O480" s="129" t="s">
        <v>1015</v>
      </c>
      <c r="P480" s="3">
        <v>54</v>
      </c>
      <c r="Q480" s="129" t="s">
        <v>27</v>
      </c>
      <c r="R480" s="129" t="s">
        <v>2151</v>
      </c>
      <c r="S480" s="36" t="s">
        <v>380</v>
      </c>
      <c r="T480" s="129">
        <v>1</v>
      </c>
      <c r="U480" s="129"/>
      <c r="V480" s="3">
        <v>1847</v>
      </c>
      <c r="W480" s="30">
        <v>0</v>
      </c>
      <c r="X480" s="30">
        <v>0</v>
      </c>
      <c r="Y480" s="30">
        <v>0</v>
      </c>
      <c r="Z480" s="138" t="str">
        <f t="shared" si="59"/>
        <v>40 HC</v>
      </c>
      <c r="AA480" s="135">
        <v>38702</v>
      </c>
      <c r="AB480" s="6">
        <v>21.21</v>
      </c>
      <c r="AC480" s="34" t="s">
        <v>64</v>
      </c>
      <c r="AD480" s="34">
        <f t="shared" si="55"/>
        <v>15</v>
      </c>
      <c r="AE480" s="34">
        <f t="shared" si="56"/>
        <v>6</v>
      </c>
      <c r="AF480" s="49" t="str">
        <f t="shared" si="60"/>
        <v>20</v>
      </c>
      <c r="AG480" s="49" t="str">
        <f t="shared" si="60"/>
        <v>LCL</v>
      </c>
    </row>
    <row r="481" spans="1:33" x14ac:dyDescent="0.45">
      <c r="A481" s="129" t="s">
        <v>1010</v>
      </c>
      <c r="B481" s="129" t="s">
        <v>964</v>
      </c>
      <c r="C481" s="129" t="s">
        <v>1002</v>
      </c>
      <c r="D481" s="5" t="s">
        <v>1002</v>
      </c>
      <c r="E481" s="129">
        <f t="shared" si="57"/>
        <v>1</v>
      </c>
      <c r="F481" s="129">
        <f t="shared" si="58"/>
        <v>15</v>
      </c>
      <c r="G481" s="129" t="s">
        <v>381</v>
      </c>
      <c r="H481" s="129" t="s">
        <v>383</v>
      </c>
      <c r="I481" s="129" t="s">
        <v>380</v>
      </c>
      <c r="J481" s="3">
        <v>1</v>
      </c>
      <c r="K481" s="26" t="s">
        <v>380</v>
      </c>
      <c r="L481" s="26" t="s">
        <v>24</v>
      </c>
      <c r="M481" s="129" t="s">
        <v>390</v>
      </c>
      <c r="N481" s="129" t="s">
        <v>26</v>
      </c>
      <c r="O481" s="129" t="s">
        <v>1016</v>
      </c>
      <c r="P481" s="3">
        <v>54</v>
      </c>
      <c r="Q481" s="129" t="s">
        <v>27</v>
      </c>
      <c r="R481" s="129" t="s">
        <v>722</v>
      </c>
      <c r="S481" s="36" t="s">
        <v>380</v>
      </c>
      <c r="T481" s="129">
        <v>1</v>
      </c>
      <c r="U481" s="129"/>
      <c r="V481" s="3">
        <v>263</v>
      </c>
      <c r="W481" s="30">
        <v>0</v>
      </c>
      <c r="X481" s="30">
        <v>0</v>
      </c>
      <c r="Y481" s="30">
        <v>0</v>
      </c>
      <c r="Z481" s="138" t="str">
        <f t="shared" si="59"/>
        <v>40 HC</v>
      </c>
      <c r="AA481" s="135">
        <v>3690</v>
      </c>
      <c r="AB481" s="6">
        <v>2.96</v>
      </c>
      <c r="AC481" s="34" t="s">
        <v>64</v>
      </c>
      <c r="AD481" s="34">
        <f t="shared" si="55"/>
        <v>2</v>
      </c>
      <c r="AE481" s="34">
        <f t="shared" si="56"/>
        <v>1</v>
      </c>
      <c r="AF481" s="49" t="str">
        <f t="shared" si="60"/>
        <v>LCL</v>
      </c>
      <c r="AG481" s="49" t="str">
        <f t="shared" si="60"/>
        <v>LCL</v>
      </c>
    </row>
    <row r="482" spans="1:33" x14ac:dyDescent="0.45">
      <c r="A482" s="129" t="s">
        <v>1010</v>
      </c>
      <c r="B482" s="129" t="s">
        <v>1017</v>
      </c>
      <c r="C482" s="129" t="s">
        <v>1018</v>
      </c>
      <c r="D482" s="5" t="s">
        <v>1018</v>
      </c>
      <c r="E482" s="129">
        <f t="shared" si="57"/>
        <v>32</v>
      </c>
      <c r="F482" s="129">
        <f t="shared" si="58"/>
        <v>37</v>
      </c>
      <c r="G482" s="129" t="s">
        <v>61</v>
      </c>
      <c r="H482" s="129" t="s">
        <v>30</v>
      </c>
      <c r="I482" s="129" t="s">
        <v>31</v>
      </c>
      <c r="J482" s="3">
        <v>1</v>
      </c>
      <c r="K482" s="152" t="s">
        <v>1019</v>
      </c>
      <c r="L482" s="129" t="s">
        <v>24</v>
      </c>
      <c r="M482" s="129" t="s">
        <v>42</v>
      </c>
      <c r="N482" s="129" t="s">
        <v>26</v>
      </c>
      <c r="O482" s="129" t="s">
        <v>1020</v>
      </c>
      <c r="P482" s="3">
        <v>54</v>
      </c>
      <c r="Q482" s="129" t="s">
        <v>32</v>
      </c>
      <c r="R482" s="129" t="s">
        <v>2158</v>
      </c>
      <c r="S482" s="129" t="s">
        <v>2164</v>
      </c>
      <c r="T482" s="129"/>
      <c r="U482" s="129">
        <v>1</v>
      </c>
      <c r="V482" s="3">
        <v>2849</v>
      </c>
      <c r="W482" s="154">
        <v>0</v>
      </c>
      <c r="X482" s="154">
        <v>0</v>
      </c>
      <c r="Y482" s="154">
        <v>1</v>
      </c>
      <c r="Z482" s="138" t="str">
        <f t="shared" si="59"/>
        <v>40 HC</v>
      </c>
      <c r="AA482" s="135">
        <v>76786</v>
      </c>
      <c r="AB482" s="6">
        <v>43.4</v>
      </c>
      <c r="AC482" s="34" t="s">
        <v>64</v>
      </c>
      <c r="AD482" s="34">
        <f t="shared" si="55"/>
        <v>30</v>
      </c>
      <c r="AE482" s="34">
        <f t="shared" si="56"/>
        <v>13</v>
      </c>
      <c r="AF482" s="49" t="str">
        <f t="shared" si="60"/>
        <v>40</v>
      </c>
      <c r="AG482" s="49" t="str">
        <f t="shared" si="60"/>
        <v>LCL</v>
      </c>
    </row>
    <row r="483" spans="1:33" x14ac:dyDescent="0.45">
      <c r="A483" s="129" t="s">
        <v>1010</v>
      </c>
      <c r="B483" s="129" t="s">
        <v>1017</v>
      </c>
      <c r="C483" s="129" t="s">
        <v>1018</v>
      </c>
      <c r="D483" s="5" t="s">
        <v>1018</v>
      </c>
      <c r="E483" s="129">
        <f t="shared" si="57"/>
        <v>32</v>
      </c>
      <c r="F483" s="129">
        <f t="shared" si="58"/>
        <v>37</v>
      </c>
      <c r="G483" s="129" t="s">
        <v>61</v>
      </c>
      <c r="H483" s="129" t="s">
        <v>30</v>
      </c>
      <c r="I483" s="129" t="s">
        <v>31</v>
      </c>
      <c r="J483" s="3">
        <v>1</v>
      </c>
      <c r="K483" s="153"/>
      <c r="L483" s="129" t="s">
        <v>24</v>
      </c>
      <c r="M483" s="129" t="s">
        <v>42</v>
      </c>
      <c r="N483" s="129" t="s">
        <v>26</v>
      </c>
      <c r="O483" s="129" t="s">
        <v>1021</v>
      </c>
      <c r="P483" s="3">
        <v>54</v>
      </c>
      <c r="Q483" s="129" t="s">
        <v>32</v>
      </c>
      <c r="R483" s="129" t="s">
        <v>2158</v>
      </c>
      <c r="S483" s="129" t="s">
        <v>2164</v>
      </c>
      <c r="T483" s="129"/>
      <c r="U483" s="129">
        <v>1</v>
      </c>
      <c r="V483" s="3">
        <v>1631</v>
      </c>
      <c r="W483" s="155"/>
      <c r="X483" s="155"/>
      <c r="Y483" s="155"/>
      <c r="Z483" s="138" t="str">
        <f t="shared" si="59"/>
        <v>40 HC</v>
      </c>
      <c r="AA483" s="135">
        <v>30282</v>
      </c>
      <c r="AB483" s="6">
        <v>25.85</v>
      </c>
      <c r="AC483" s="34" t="s">
        <v>64</v>
      </c>
      <c r="AD483" s="34">
        <f t="shared" si="55"/>
        <v>18</v>
      </c>
      <c r="AE483" s="34">
        <f t="shared" si="56"/>
        <v>8</v>
      </c>
      <c r="AF483" s="49" t="str">
        <f t="shared" si="60"/>
        <v>20</v>
      </c>
      <c r="AG483" s="49" t="str">
        <f t="shared" si="60"/>
        <v>LCL</v>
      </c>
    </row>
    <row r="484" spans="1:33" x14ac:dyDescent="0.45">
      <c r="A484" s="129" t="s">
        <v>964</v>
      </c>
      <c r="B484" s="129" t="s">
        <v>1018</v>
      </c>
      <c r="C484" s="129" t="s">
        <v>1022</v>
      </c>
      <c r="D484" s="5" t="s">
        <v>1022</v>
      </c>
      <c r="E484" s="129">
        <f t="shared" si="57"/>
        <v>36</v>
      </c>
      <c r="F484" s="129">
        <f t="shared" si="58"/>
        <v>44</v>
      </c>
      <c r="G484" s="129" t="s">
        <v>61</v>
      </c>
      <c r="H484" s="129" t="s">
        <v>30</v>
      </c>
      <c r="I484" s="129" t="s">
        <v>31</v>
      </c>
      <c r="J484" s="3">
        <v>1</v>
      </c>
      <c r="K484" s="152" t="s">
        <v>1023</v>
      </c>
      <c r="L484" s="129" t="s">
        <v>24</v>
      </c>
      <c r="M484" s="129" t="s">
        <v>42</v>
      </c>
      <c r="N484" s="129" t="s">
        <v>26</v>
      </c>
      <c r="O484" s="129" t="s">
        <v>1024</v>
      </c>
      <c r="P484" s="3">
        <v>54</v>
      </c>
      <c r="Q484" s="129" t="s">
        <v>32</v>
      </c>
      <c r="R484" s="129" t="s">
        <v>2158</v>
      </c>
      <c r="S484" s="129" t="s">
        <v>2164</v>
      </c>
      <c r="T484" s="129"/>
      <c r="U484" s="129">
        <v>1</v>
      </c>
      <c r="V484" s="3">
        <v>973</v>
      </c>
      <c r="W484" s="154">
        <v>0</v>
      </c>
      <c r="X484" s="154">
        <v>1</v>
      </c>
      <c r="Y484" s="154">
        <v>0</v>
      </c>
      <c r="Z484" s="138">
        <f t="shared" si="59"/>
        <v>40</v>
      </c>
      <c r="AA484" s="135">
        <v>18146</v>
      </c>
      <c r="AB484" s="6">
        <v>14.01</v>
      </c>
      <c r="AC484" s="34" t="s">
        <v>64</v>
      </c>
      <c r="AD484" s="34">
        <f t="shared" si="55"/>
        <v>10</v>
      </c>
      <c r="AE484" s="34">
        <f t="shared" si="56"/>
        <v>4</v>
      </c>
      <c r="AF484" s="49" t="str">
        <f t="shared" si="60"/>
        <v>LCL</v>
      </c>
      <c r="AG484" s="49" t="str">
        <f t="shared" si="60"/>
        <v>LCL</v>
      </c>
    </row>
    <row r="485" spans="1:33" x14ac:dyDescent="0.45">
      <c r="A485" s="129" t="s">
        <v>964</v>
      </c>
      <c r="B485" s="129" t="s">
        <v>1018</v>
      </c>
      <c r="C485" s="129" t="s">
        <v>1022</v>
      </c>
      <c r="D485" s="5" t="s">
        <v>1022</v>
      </c>
      <c r="E485" s="129">
        <f t="shared" si="57"/>
        <v>36</v>
      </c>
      <c r="F485" s="129">
        <f t="shared" si="58"/>
        <v>44</v>
      </c>
      <c r="G485" s="129" t="s">
        <v>61</v>
      </c>
      <c r="H485" s="129" t="s">
        <v>30</v>
      </c>
      <c r="I485" s="129" t="s">
        <v>31</v>
      </c>
      <c r="J485" s="3">
        <v>1</v>
      </c>
      <c r="K485" s="153"/>
      <c r="L485" s="129" t="s">
        <v>24</v>
      </c>
      <c r="M485" s="129" t="s">
        <v>42</v>
      </c>
      <c r="N485" s="129" t="s">
        <v>26</v>
      </c>
      <c r="O485" s="129" t="s">
        <v>1025</v>
      </c>
      <c r="P485" s="3">
        <v>54</v>
      </c>
      <c r="Q485" s="129" t="s">
        <v>32</v>
      </c>
      <c r="R485" s="129" t="s">
        <v>2158</v>
      </c>
      <c r="S485" s="129" t="s">
        <v>2164</v>
      </c>
      <c r="T485" s="129"/>
      <c r="U485" s="129">
        <v>1</v>
      </c>
      <c r="V485" s="3">
        <v>1541</v>
      </c>
      <c r="W485" s="155"/>
      <c r="X485" s="155"/>
      <c r="Y485" s="155"/>
      <c r="Z485" s="138" t="str">
        <f t="shared" si="59"/>
        <v>40 HC</v>
      </c>
      <c r="AA485" s="135">
        <v>33752</v>
      </c>
      <c r="AB485" s="6">
        <v>34.909999999999997</v>
      </c>
      <c r="AC485" s="34" t="s">
        <v>64</v>
      </c>
      <c r="AD485" s="34">
        <f t="shared" si="55"/>
        <v>24</v>
      </c>
      <c r="AE485" s="34">
        <f t="shared" si="56"/>
        <v>10</v>
      </c>
      <c r="AF485" s="49" t="str">
        <f t="shared" si="60"/>
        <v>20</v>
      </c>
      <c r="AG485" s="49" t="str">
        <f t="shared" si="60"/>
        <v>LCL</v>
      </c>
    </row>
    <row r="486" spans="1:33" x14ac:dyDescent="0.45">
      <c r="A486" s="129" t="s">
        <v>1026</v>
      </c>
      <c r="B486" s="129" t="s">
        <v>1027</v>
      </c>
      <c r="C486" s="129" t="s">
        <v>1028</v>
      </c>
      <c r="D486" s="5" t="s">
        <v>1028</v>
      </c>
      <c r="E486" s="129">
        <f t="shared" si="57"/>
        <v>27</v>
      </c>
      <c r="F486" s="129">
        <f t="shared" si="58"/>
        <v>41</v>
      </c>
      <c r="G486" s="129" t="s">
        <v>85</v>
      </c>
      <c r="H486" s="129" t="s">
        <v>30</v>
      </c>
      <c r="I486" s="129" t="s">
        <v>31</v>
      </c>
      <c r="J486" s="3">
        <v>1</v>
      </c>
      <c r="K486" s="26" t="s">
        <v>2125</v>
      </c>
      <c r="L486" s="129" t="s">
        <v>24</v>
      </c>
      <c r="M486" s="129" t="s">
        <v>87</v>
      </c>
      <c r="N486" s="129" t="s">
        <v>26</v>
      </c>
      <c r="O486" s="129" t="s">
        <v>1029</v>
      </c>
      <c r="P486" s="3">
        <v>54</v>
      </c>
      <c r="Q486" s="129" t="s">
        <v>32</v>
      </c>
      <c r="R486" s="129" t="s">
        <v>2159</v>
      </c>
      <c r="S486" s="129" t="s">
        <v>2125</v>
      </c>
      <c r="T486" s="129"/>
      <c r="U486" s="129">
        <v>1</v>
      </c>
      <c r="V486" s="3">
        <v>517</v>
      </c>
      <c r="W486" s="30">
        <v>0</v>
      </c>
      <c r="X486" s="30">
        <v>0</v>
      </c>
      <c r="Y486" s="30">
        <v>0</v>
      </c>
      <c r="Z486" s="138" t="str">
        <f t="shared" si="59"/>
        <v>40 HC</v>
      </c>
      <c r="AA486" s="135">
        <v>9318</v>
      </c>
      <c r="AB486" s="6">
        <v>12.98</v>
      </c>
      <c r="AC486" s="34" t="s">
        <v>90</v>
      </c>
      <c r="AD486" s="34">
        <f t="shared" si="55"/>
        <v>9</v>
      </c>
      <c r="AE486" s="34">
        <f t="shared" si="56"/>
        <v>4</v>
      </c>
      <c r="AF486" s="49" t="str">
        <f t="shared" si="60"/>
        <v>LCL</v>
      </c>
      <c r="AG486" s="49" t="str">
        <f t="shared" si="60"/>
        <v>LCL</v>
      </c>
    </row>
    <row r="487" spans="1:33" x14ac:dyDescent="0.45">
      <c r="A487" s="129" t="s">
        <v>1030</v>
      </c>
      <c r="B487" s="129" t="s">
        <v>1031</v>
      </c>
      <c r="C487" s="129" t="s">
        <v>1032</v>
      </c>
      <c r="D487" s="5" t="s">
        <v>1032</v>
      </c>
      <c r="E487" s="129">
        <f t="shared" si="57"/>
        <v>37</v>
      </c>
      <c r="F487" s="129">
        <f t="shared" si="58"/>
        <v>43</v>
      </c>
      <c r="G487" s="129" t="s">
        <v>61</v>
      </c>
      <c r="H487" s="129" t="s">
        <v>30</v>
      </c>
      <c r="I487" s="129" t="s">
        <v>31</v>
      </c>
      <c r="J487" s="3">
        <v>1</v>
      </c>
      <c r="K487" s="152" t="s">
        <v>1033</v>
      </c>
      <c r="L487" s="129" t="s">
        <v>41</v>
      </c>
      <c r="M487" s="129" t="s">
        <v>268</v>
      </c>
      <c r="N487" s="129" t="s">
        <v>26</v>
      </c>
      <c r="O487" s="129" t="s">
        <v>1034</v>
      </c>
      <c r="P487" s="3">
        <v>54</v>
      </c>
      <c r="Q487" s="129" t="s">
        <v>32</v>
      </c>
      <c r="R487" s="129" t="s">
        <v>2153</v>
      </c>
      <c r="S487" s="129" t="s">
        <v>2164</v>
      </c>
      <c r="T487" s="129"/>
      <c r="U487" s="129">
        <v>1</v>
      </c>
      <c r="V487" s="3">
        <v>1327</v>
      </c>
      <c r="W487" s="154">
        <v>0</v>
      </c>
      <c r="X487" s="154">
        <v>0</v>
      </c>
      <c r="Y487" s="154">
        <v>1</v>
      </c>
      <c r="Z487" s="138" t="str">
        <f t="shared" si="59"/>
        <v>40 HC</v>
      </c>
      <c r="AA487" s="135">
        <v>20603</v>
      </c>
      <c r="AB487" s="6">
        <v>19.61</v>
      </c>
      <c r="AC487" s="34" t="s">
        <v>64</v>
      </c>
      <c r="AD487" s="34">
        <f t="shared" si="55"/>
        <v>14</v>
      </c>
      <c r="AE487" s="34">
        <f t="shared" si="56"/>
        <v>6</v>
      </c>
      <c r="AF487" s="49" t="str">
        <f t="shared" si="60"/>
        <v>LCL</v>
      </c>
      <c r="AG487" s="49" t="str">
        <f t="shared" si="60"/>
        <v>LCL</v>
      </c>
    </row>
    <row r="488" spans="1:33" x14ac:dyDescent="0.45">
      <c r="A488" s="129" t="s">
        <v>1030</v>
      </c>
      <c r="B488" s="129" t="s">
        <v>1031</v>
      </c>
      <c r="C488" s="129" t="s">
        <v>1032</v>
      </c>
      <c r="D488" s="5" t="s">
        <v>1032</v>
      </c>
      <c r="E488" s="129">
        <f t="shared" si="57"/>
        <v>37</v>
      </c>
      <c r="F488" s="129">
        <f t="shared" si="58"/>
        <v>43</v>
      </c>
      <c r="G488" s="129" t="s">
        <v>61</v>
      </c>
      <c r="H488" s="129" t="s">
        <v>30</v>
      </c>
      <c r="I488" s="129" t="s">
        <v>31</v>
      </c>
      <c r="J488" s="3">
        <v>1</v>
      </c>
      <c r="K488" s="153"/>
      <c r="L488" s="129" t="s">
        <v>41</v>
      </c>
      <c r="M488" s="129" t="s">
        <v>268</v>
      </c>
      <c r="N488" s="129" t="s">
        <v>26</v>
      </c>
      <c r="O488" s="129" t="s">
        <v>1035</v>
      </c>
      <c r="P488" s="3">
        <v>54</v>
      </c>
      <c r="Q488" s="129" t="s">
        <v>32</v>
      </c>
      <c r="R488" s="129" t="s">
        <v>2153</v>
      </c>
      <c r="S488" s="129" t="s">
        <v>2164</v>
      </c>
      <c r="T488" s="129"/>
      <c r="U488" s="129">
        <v>1</v>
      </c>
      <c r="V488" s="3">
        <v>757</v>
      </c>
      <c r="W488" s="156"/>
      <c r="X488" s="156"/>
      <c r="Y488" s="156"/>
      <c r="Z488" s="138" t="str">
        <f t="shared" si="59"/>
        <v>40 HC</v>
      </c>
      <c r="AA488" s="135">
        <v>15449</v>
      </c>
      <c r="AB488" s="6">
        <v>16.61</v>
      </c>
      <c r="AC488" s="34" t="s">
        <v>64</v>
      </c>
      <c r="AD488" s="34">
        <f t="shared" si="55"/>
        <v>12</v>
      </c>
      <c r="AE488" s="34">
        <f t="shared" si="56"/>
        <v>5</v>
      </c>
      <c r="AF488" s="49" t="str">
        <f t="shared" si="60"/>
        <v>LCL</v>
      </c>
      <c r="AG488" s="49" t="str">
        <f t="shared" si="60"/>
        <v>LCL</v>
      </c>
    </row>
    <row r="489" spans="1:33" x14ac:dyDescent="0.45">
      <c r="A489" s="129" t="s">
        <v>1030</v>
      </c>
      <c r="B489" s="129" t="s">
        <v>1031</v>
      </c>
      <c r="C489" s="129" t="s">
        <v>1032</v>
      </c>
      <c r="D489" s="5" t="s">
        <v>1032</v>
      </c>
      <c r="E489" s="129">
        <f t="shared" si="57"/>
        <v>37</v>
      </c>
      <c r="F489" s="129">
        <f t="shared" si="58"/>
        <v>43</v>
      </c>
      <c r="G489" s="129" t="s">
        <v>61</v>
      </c>
      <c r="H489" s="129" t="s">
        <v>30</v>
      </c>
      <c r="I489" s="129" t="s">
        <v>31</v>
      </c>
      <c r="J489" s="3">
        <v>1</v>
      </c>
      <c r="K489" s="153"/>
      <c r="L489" s="129" t="s">
        <v>41</v>
      </c>
      <c r="M489" s="129" t="s">
        <v>268</v>
      </c>
      <c r="N489" s="129" t="s">
        <v>26</v>
      </c>
      <c r="O489" s="129" t="s">
        <v>1036</v>
      </c>
      <c r="P489" s="3">
        <v>54</v>
      </c>
      <c r="Q489" s="129" t="s">
        <v>32</v>
      </c>
      <c r="R489" s="129" t="s">
        <v>2152</v>
      </c>
      <c r="S489" s="129" t="s">
        <v>2164</v>
      </c>
      <c r="T489" s="129"/>
      <c r="U489" s="129">
        <v>1</v>
      </c>
      <c r="V489" s="3">
        <v>1470</v>
      </c>
      <c r="W489" s="155"/>
      <c r="X489" s="155"/>
      <c r="Y489" s="155"/>
      <c r="Z489" s="138" t="str">
        <f t="shared" si="59"/>
        <v>40 HC</v>
      </c>
      <c r="AA489" s="135">
        <v>25650</v>
      </c>
      <c r="AB489" s="6">
        <v>28.1</v>
      </c>
      <c r="AC489" s="34" t="s">
        <v>64</v>
      </c>
      <c r="AD489" s="34">
        <f t="shared" si="55"/>
        <v>20</v>
      </c>
      <c r="AE489" s="34">
        <f t="shared" si="56"/>
        <v>8</v>
      </c>
      <c r="AF489" s="49" t="str">
        <f t="shared" si="60"/>
        <v>20</v>
      </c>
      <c r="AG489" s="49" t="str">
        <f t="shared" si="60"/>
        <v>LCL</v>
      </c>
    </row>
    <row r="490" spans="1:33" x14ac:dyDescent="0.45">
      <c r="A490" s="129" t="s">
        <v>957</v>
      </c>
      <c r="B490" s="129" t="s">
        <v>1032</v>
      </c>
      <c r="C490" s="129" t="s">
        <v>1037</v>
      </c>
      <c r="D490" s="5" t="s">
        <v>1037</v>
      </c>
      <c r="E490" s="129">
        <f t="shared" si="57"/>
        <v>42</v>
      </c>
      <c r="F490" s="129">
        <f t="shared" si="58"/>
        <v>45</v>
      </c>
      <c r="G490" s="129" t="s">
        <v>39</v>
      </c>
      <c r="H490" s="129" t="s">
        <v>30</v>
      </c>
      <c r="I490" s="129" t="s">
        <v>31</v>
      </c>
      <c r="J490" s="3">
        <v>0</v>
      </c>
      <c r="K490" s="129" t="s">
        <v>1038</v>
      </c>
      <c r="L490" s="129" t="s">
        <v>24</v>
      </c>
      <c r="M490" s="129" t="s">
        <v>42</v>
      </c>
      <c r="N490" s="129" t="s">
        <v>26</v>
      </c>
      <c r="O490" s="129" t="s">
        <v>1039</v>
      </c>
      <c r="P490" s="3">
        <v>54</v>
      </c>
      <c r="Q490" s="129" t="s">
        <v>32</v>
      </c>
      <c r="R490" s="129" t="s">
        <v>340</v>
      </c>
      <c r="S490" s="129" t="s">
        <v>2163</v>
      </c>
      <c r="T490" s="129"/>
      <c r="U490" s="129">
        <v>1</v>
      </c>
      <c r="V490" s="3">
        <v>1608</v>
      </c>
      <c r="W490" s="30">
        <v>0</v>
      </c>
      <c r="X490" s="30">
        <v>1</v>
      </c>
      <c r="Y490" s="30">
        <v>0</v>
      </c>
      <c r="Z490" s="138">
        <f t="shared" si="59"/>
        <v>40</v>
      </c>
      <c r="AA490" s="135">
        <v>22401</v>
      </c>
      <c r="AB490" s="6">
        <v>63.96</v>
      </c>
      <c r="AC490" s="34" t="s">
        <v>34</v>
      </c>
      <c r="AD490" s="34">
        <f t="shared" si="55"/>
        <v>45</v>
      </c>
      <c r="AE490" s="34">
        <f t="shared" si="56"/>
        <v>19</v>
      </c>
      <c r="AF490" s="49" t="str">
        <f t="shared" si="60"/>
        <v>40</v>
      </c>
      <c r="AG490" s="49" t="str">
        <f t="shared" si="60"/>
        <v>20</v>
      </c>
    </row>
    <row r="491" spans="1:33" x14ac:dyDescent="0.45">
      <c r="A491" s="129" t="s">
        <v>957</v>
      </c>
      <c r="B491" s="129" t="s">
        <v>1032</v>
      </c>
      <c r="C491" s="129" t="s">
        <v>1040</v>
      </c>
      <c r="D491" s="5" t="s">
        <v>1040</v>
      </c>
      <c r="E491" s="129">
        <f t="shared" si="57"/>
        <v>42</v>
      </c>
      <c r="F491" s="129">
        <f t="shared" si="58"/>
        <v>56</v>
      </c>
      <c r="G491" s="129" t="s">
        <v>146</v>
      </c>
      <c r="H491" s="129" t="s">
        <v>30</v>
      </c>
      <c r="I491" s="129" t="s">
        <v>31</v>
      </c>
      <c r="J491" s="3">
        <v>1</v>
      </c>
      <c r="K491" s="26" t="s">
        <v>2125</v>
      </c>
      <c r="L491" s="129" t="s">
        <v>24</v>
      </c>
      <c r="M491" s="129" t="s">
        <v>87</v>
      </c>
      <c r="N491" s="129" t="s">
        <v>26</v>
      </c>
      <c r="O491" s="129" t="s">
        <v>1041</v>
      </c>
      <c r="P491" s="3">
        <v>52</v>
      </c>
      <c r="Q491" s="129" t="s">
        <v>32</v>
      </c>
      <c r="R491" s="129" t="s">
        <v>205</v>
      </c>
      <c r="S491" s="129" t="s">
        <v>2125</v>
      </c>
      <c r="T491" s="129"/>
      <c r="U491" s="129">
        <v>1</v>
      </c>
      <c r="V491" s="3">
        <v>298</v>
      </c>
      <c r="W491" s="30">
        <v>0</v>
      </c>
      <c r="X491" s="30">
        <v>0</v>
      </c>
      <c r="Y491" s="30">
        <v>0</v>
      </c>
      <c r="Z491" s="138" t="str">
        <f t="shared" si="59"/>
        <v>40 HC</v>
      </c>
      <c r="AA491" s="135">
        <v>7668</v>
      </c>
      <c r="AB491" s="6">
        <v>2.98</v>
      </c>
      <c r="AC491" s="34" t="s">
        <v>90</v>
      </c>
      <c r="AD491" s="34">
        <f t="shared" si="55"/>
        <v>2</v>
      </c>
      <c r="AE491" s="34">
        <f t="shared" si="56"/>
        <v>1</v>
      </c>
      <c r="AF491" s="49" t="str">
        <f t="shared" ref="AF491:AG496" si="61">IF(AD491&lt;=14,"LCL",IF(AD491&lt;=28,"20",IF(AD491&lt;=55,"40",IF(AD491&lt;=65,"40HC",IF(AD491&lt;=83,"45",IF(AD491&gt;83,"???ilość kont"))))))</f>
        <v>LCL</v>
      </c>
      <c r="AG491" s="49" t="str">
        <f t="shared" si="61"/>
        <v>LCL</v>
      </c>
    </row>
    <row r="492" spans="1:33" x14ac:dyDescent="0.45">
      <c r="A492" s="129" t="s">
        <v>960</v>
      </c>
      <c r="B492" s="129" t="s">
        <v>982</v>
      </c>
      <c r="C492" s="129" t="s">
        <v>1002</v>
      </c>
      <c r="D492" s="5" t="s">
        <v>1002</v>
      </c>
      <c r="E492" s="129">
        <f t="shared" si="57"/>
        <v>1</v>
      </c>
      <c r="F492" s="129">
        <f t="shared" si="58"/>
        <v>4</v>
      </c>
      <c r="G492" s="129" t="s">
        <v>381</v>
      </c>
      <c r="H492" s="129" t="s">
        <v>383</v>
      </c>
      <c r="I492" s="129" t="s">
        <v>380</v>
      </c>
      <c r="J492" s="3">
        <v>1</v>
      </c>
      <c r="K492" s="26" t="s">
        <v>380</v>
      </c>
      <c r="L492" s="26" t="s">
        <v>24</v>
      </c>
      <c r="M492" s="129" t="s">
        <v>390</v>
      </c>
      <c r="N492" s="129" t="s">
        <v>26</v>
      </c>
      <c r="O492" s="129" t="s">
        <v>1042</v>
      </c>
      <c r="P492" s="3">
        <v>54</v>
      </c>
      <c r="Q492" s="129" t="s">
        <v>27</v>
      </c>
      <c r="R492" s="129" t="s">
        <v>2151</v>
      </c>
      <c r="S492" s="36" t="s">
        <v>380</v>
      </c>
      <c r="T492" s="129">
        <v>1</v>
      </c>
      <c r="U492" s="129"/>
      <c r="V492" s="3">
        <v>1538</v>
      </c>
      <c r="W492" s="30">
        <v>0</v>
      </c>
      <c r="X492" s="30">
        <v>0</v>
      </c>
      <c r="Y492" s="30">
        <v>0</v>
      </c>
      <c r="Z492" s="138" t="str">
        <f t="shared" si="59"/>
        <v>40 HC</v>
      </c>
      <c r="AA492" s="135">
        <v>29527</v>
      </c>
      <c r="AB492" s="6">
        <v>19.14</v>
      </c>
      <c r="AC492" s="34" t="s">
        <v>64</v>
      </c>
      <c r="AD492" s="34">
        <f t="shared" si="55"/>
        <v>13</v>
      </c>
      <c r="AE492" s="34">
        <f t="shared" si="56"/>
        <v>6</v>
      </c>
      <c r="AF492" s="49" t="str">
        <f t="shared" si="61"/>
        <v>LCL</v>
      </c>
      <c r="AG492" s="49" t="str">
        <f t="shared" si="61"/>
        <v>LCL</v>
      </c>
    </row>
    <row r="493" spans="1:33" x14ac:dyDescent="0.45">
      <c r="A493" s="129" t="s">
        <v>960</v>
      </c>
      <c r="B493" s="129" t="s">
        <v>1032</v>
      </c>
      <c r="C493" s="129" t="s">
        <v>1037</v>
      </c>
      <c r="D493" s="5" t="s">
        <v>1037</v>
      </c>
      <c r="E493" s="129">
        <f t="shared" si="57"/>
        <v>39</v>
      </c>
      <c r="F493" s="129">
        <f t="shared" si="58"/>
        <v>42</v>
      </c>
      <c r="G493" s="129" t="s">
        <v>48</v>
      </c>
      <c r="H493" s="129" t="s">
        <v>30</v>
      </c>
      <c r="I493" s="129" t="s">
        <v>31</v>
      </c>
      <c r="J493" s="3">
        <v>0</v>
      </c>
      <c r="K493" s="129" t="s">
        <v>1043</v>
      </c>
      <c r="L493" s="129" t="s">
        <v>24</v>
      </c>
      <c r="M493" s="129" t="s">
        <v>42</v>
      </c>
      <c r="N493" s="129" t="s">
        <v>26</v>
      </c>
      <c r="O493" s="129" t="s">
        <v>1044</v>
      </c>
      <c r="P493" s="3">
        <v>52</v>
      </c>
      <c r="Q493" s="129" t="s">
        <v>32</v>
      </c>
      <c r="R493" s="129" t="s">
        <v>266</v>
      </c>
      <c r="S493" s="129" t="s">
        <v>2163</v>
      </c>
      <c r="T493" s="129"/>
      <c r="U493" s="129">
        <v>1</v>
      </c>
      <c r="V493" s="3">
        <v>2382</v>
      </c>
      <c r="W493" s="30">
        <v>1</v>
      </c>
      <c r="X493" s="30">
        <v>0</v>
      </c>
      <c r="Y493" s="30">
        <v>0</v>
      </c>
      <c r="Z493" s="138">
        <f t="shared" si="59"/>
        <v>20</v>
      </c>
      <c r="AA493" s="135">
        <v>39507</v>
      </c>
      <c r="AB493" s="6">
        <v>24.75</v>
      </c>
      <c r="AC493" s="34" t="s">
        <v>34</v>
      </c>
      <c r="AD493" s="34">
        <f t="shared" si="55"/>
        <v>17</v>
      </c>
      <c r="AE493" s="34">
        <f t="shared" si="56"/>
        <v>7</v>
      </c>
      <c r="AF493" s="49" t="str">
        <f t="shared" si="61"/>
        <v>20</v>
      </c>
      <c r="AG493" s="49" t="str">
        <f t="shared" si="61"/>
        <v>LCL</v>
      </c>
    </row>
    <row r="494" spans="1:33" x14ac:dyDescent="0.45">
      <c r="A494" s="129" t="s">
        <v>960</v>
      </c>
      <c r="B494" s="129" t="s">
        <v>1032</v>
      </c>
      <c r="C494" s="129" t="s">
        <v>1037</v>
      </c>
      <c r="D494" s="5" t="s">
        <v>1037</v>
      </c>
      <c r="E494" s="129">
        <f t="shared" si="57"/>
        <v>39</v>
      </c>
      <c r="F494" s="129">
        <f t="shared" si="58"/>
        <v>42</v>
      </c>
      <c r="G494" s="129" t="s">
        <v>48</v>
      </c>
      <c r="H494" s="129" t="s">
        <v>30</v>
      </c>
      <c r="I494" s="129" t="s">
        <v>31</v>
      </c>
      <c r="J494" s="3">
        <v>1</v>
      </c>
      <c r="K494" s="152" t="s">
        <v>1045</v>
      </c>
      <c r="L494" s="129" t="s">
        <v>24</v>
      </c>
      <c r="M494" s="129" t="s">
        <v>42</v>
      </c>
      <c r="N494" s="129" t="s">
        <v>26</v>
      </c>
      <c r="O494" s="129" t="s">
        <v>1046</v>
      </c>
      <c r="P494" s="3">
        <v>52</v>
      </c>
      <c r="Q494" s="129" t="s">
        <v>32</v>
      </c>
      <c r="R494" s="129" t="s">
        <v>273</v>
      </c>
      <c r="S494" s="129" t="s">
        <v>2164</v>
      </c>
      <c r="T494" s="129"/>
      <c r="U494" s="129">
        <v>1</v>
      </c>
      <c r="V494" s="3">
        <v>871</v>
      </c>
      <c r="W494" s="154">
        <v>0</v>
      </c>
      <c r="X494" s="154">
        <v>1</v>
      </c>
      <c r="Y494" s="154">
        <v>0</v>
      </c>
      <c r="Z494" s="138">
        <f t="shared" si="59"/>
        <v>40</v>
      </c>
      <c r="AA494" s="135">
        <v>11551</v>
      </c>
      <c r="AB494" s="6">
        <v>9.25</v>
      </c>
      <c r="AC494" s="34" t="s">
        <v>34</v>
      </c>
      <c r="AD494" s="34">
        <f t="shared" si="55"/>
        <v>6</v>
      </c>
      <c r="AE494" s="34">
        <f t="shared" si="56"/>
        <v>3</v>
      </c>
      <c r="AF494" s="49" t="str">
        <f t="shared" si="61"/>
        <v>LCL</v>
      </c>
      <c r="AG494" s="49" t="str">
        <f t="shared" si="61"/>
        <v>LCL</v>
      </c>
    </row>
    <row r="495" spans="1:33" x14ac:dyDescent="0.45">
      <c r="A495" s="129" t="s">
        <v>960</v>
      </c>
      <c r="B495" s="129" t="s">
        <v>1032</v>
      </c>
      <c r="C495" s="129" t="s">
        <v>1037</v>
      </c>
      <c r="D495" s="5" t="s">
        <v>1037</v>
      </c>
      <c r="E495" s="129">
        <f t="shared" si="57"/>
        <v>39</v>
      </c>
      <c r="F495" s="129">
        <f t="shared" si="58"/>
        <v>42</v>
      </c>
      <c r="G495" s="129" t="s">
        <v>48</v>
      </c>
      <c r="H495" s="129" t="s">
        <v>30</v>
      </c>
      <c r="I495" s="129" t="s">
        <v>31</v>
      </c>
      <c r="J495" s="3">
        <v>1</v>
      </c>
      <c r="K495" s="153"/>
      <c r="L495" s="129" t="s">
        <v>24</v>
      </c>
      <c r="M495" s="129" t="s">
        <v>42</v>
      </c>
      <c r="N495" s="129" t="s">
        <v>26</v>
      </c>
      <c r="O495" s="129" t="s">
        <v>1047</v>
      </c>
      <c r="P495" s="3">
        <v>52</v>
      </c>
      <c r="Q495" s="129" t="s">
        <v>32</v>
      </c>
      <c r="R495" s="129" t="s">
        <v>277</v>
      </c>
      <c r="S495" s="129" t="s">
        <v>2164</v>
      </c>
      <c r="T495" s="129"/>
      <c r="U495" s="129">
        <v>1</v>
      </c>
      <c r="V495" s="3">
        <v>2902</v>
      </c>
      <c r="W495" s="156"/>
      <c r="X495" s="156"/>
      <c r="Y495" s="156"/>
      <c r="Z495" s="138" t="str">
        <f t="shared" si="59"/>
        <v>40 HC</v>
      </c>
      <c r="AA495" s="135">
        <v>33866</v>
      </c>
      <c r="AB495" s="6">
        <v>21.99</v>
      </c>
      <c r="AC495" s="34" t="s">
        <v>34</v>
      </c>
      <c r="AD495" s="34">
        <f t="shared" si="55"/>
        <v>15</v>
      </c>
      <c r="AE495" s="34">
        <f t="shared" si="56"/>
        <v>7</v>
      </c>
      <c r="AF495" s="49" t="str">
        <f t="shared" si="61"/>
        <v>20</v>
      </c>
      <c r="AG495" s="49" t="str">
        <f t="shared" si="61"/>
        <v>LCL</v>
      </c>
    </row>
    <row r="496" spans="1:33" x14ac:dyDescent="0.45">
      <c r="A496" s="129" t="s">
        <v>960</v>
      </c>
      <c r="B496" s="129" t="s">
        <v>1032</v>
      </c>
      <c r="C496" s="129" t="s">
        <v>1037</v>
      </c>
      <c r="D496" s="5" t="s">
        <v>1037</v>
      </c>
      <c r="E496" s="129">
        <f t="shared" si="57"/>
        <v>39</v>
      </c>
      <c r="F496" s="129">
        <f t="shared" si="58"/>
        <v>42</v>
      </c>
      <c r="G496" s="129" t="s">
        <v>48</v>
      </c>
      <c r="H496" s="129" t="s">
        <v>30</v>
      </c>
      <c r="I496" s="129" t="s">
        <v>31</v>
      </c>
      <c r="J496" s="3">
        <v>1</v>
      </c>
      <c r="K496" s="153"/>
      <c r="L496" s="129" t="s">
        <v>24</v>
      </c>
      <c r="M496" s="129" t="s">
        <v>42</v>
      </c>
      <c r="N496" s="129" t="s">
        <v>26</v>
      </c>
      <c r="O496" s="129" t="s">
        <v>1048</v>
      </c>
      <c r="P496" s="3">
        <v>52</v>
      </c>
      <c r="Q496" s="129" t="s">
        <v>32</v>
      </c>
      <c r="R496" s="129" t="s">
        <v>275</v>
      </c>
      <c r="S496" s="129" t="s">
        <v>2164</v>
      </c>
      <c r="T496" s="129"/>
      <c r="U496" s="129">
        <v>1</v>
      </c>
      <c r="V496" s="3">
        <v>517</v>
      </c>
      <c r="W496" s="155"/>
      <c r="X496" s="155"/>
      <c r="Y496" s="155"/>
      <c r="Z496" s="138" t="str">
        <f t="shared" si="59"/>
        <v>40 HC</v>
      </c>
      <c r="AA496" s="135">
        <v>8100</v>
      </c>
      <c r="AB496" s="6">
        <v>3.42</v>
      </c>
      <c r="AC496" s="34" t="s">
        <v>34</v>
      </c>
      <c r="AD496" s="34">
        <f t="shared" si="55"/>
        <v>2</v>
      </c>
      <c r="AE496" s="34">
        <f t="shared" si="56"/>
        <v>1</v>
      </c>
      <c r="AF496" s="49" t="str">
        <f t="shared" si="61"/>
        <v>LCL</v>
      </c>
      <c r="AG496" s="49" t="str">
        <f t="shared" si="61"/>
        <v>LCL</v>
      </c>
    </row>
    <row r="497" spans="1:33" s="77" customFormat="1" ht="21" x14ac:dyDescent="0.45">
      <c r="A497" s="70" t="s">
        <v>960</v>
      </c>
      <c r="B497" s="70" t="s">
        <v>1032</v>
      </c>
      <c r="C497" s="70" t="s">
        <v>1049</v>
      </c>
      <c r="D497" s="71" t="s">
        <v>1049</v>
      </c>
      <c r="E497" s="70">
        <f t="shared" si="57"/>
        <v>39</v>
      </c>
      <c r="F497" s="70">
        <f t="shared" si="58"/>
        <v>43</v>
      </c>
      <c r="G497" s="70" t="s">
        <v>48</v>
      </c>
      <c r="H497" s="70" t="s">
        <v>30</v>
      </c>
      <c r="I497" s="70" t="s">
        <v>31</v>
      </c>
      <c r="J497" s="72">
        <v>0</v>
      </c>
      <c r="K497" s="70" t="s">
        <v>1050</v>
      </c>
      <c r="L497" s="70" t="s">
        <v>24</v>
      </c>
      <c r="M497" s="70" t="s">
        <v>42</v>
      </c>
      <c r="N497" s="70" t="s">
        <v>26</v>
      </c>
      <c r="O497" s="70" t="s">
        <v>1051</v>
      </c>
      <c r="P497" s="72">
        <v>54</v>
      </c>
      <c r="Q497" s="70" t="s">
        <v>32</v>
      </c>
      <c r="R497" s="70" t="s">
        <v>101</v>
      </c>
      <c r="S497" s="70" t="s">
        <v>2163</v>
      </c>
      <c r="T497" s="70"/>
      <c r="U497" s="70">
        <v>1</v>
      </c>
      <c r="V497" s="72">
        <v>6009</v>
      </c>
      <c r="W497" s="73">
        <v>0</v>
      </c>
      <c r="X497" s="73">
        <v>0</v>
      </c>
      <c r="Y497" s="73">
        <v>5</v>
      </c>
      <c r="Z497" s="138" t="str">
        <f t="shared" si="59"/>
        <v>40 HC</v>
      </c>
      <c r="AA497" s="137">
        <v>60524</v>
      </c>
      <c r="AB497" s="74">
        <v>318.04000000000002</v>
      </c>
      <c r="AC497" s="75" t="s">
        <v>34</v>
      </c>
      <c r="AD497" s="75">
        <f t="shared" si="55"/>
        <v>223</v>
      </c>
      <c r="AE497" s="75">
        <f t="shared" si="56"/>
        <v>95</v>
      </c>
      <c r="AF497" s="76" t="s">
        <v>2139</v>
      </c>
      <c r="AG497" s="76">
        <v>40</v>
      </c>
    </row>
    <row r="498" spans="1:33" x14ac:dyDescent="0.45">
      <c r="A498" s="129" t="s">
        <v>960</v>
      </c>
      <c r="B498" s="129" t="s">
        <v>1052</v>
      </c>
      <c r="C498" s="129" t="s">
        <v>1053</v>
      </c>
      <c r="D498" s="5" t="s">
        <v>1053</v>
      </c>
      <c r="E498" s="129">
        <f t="shared" si="57"/>
        <v>41</v>
      </c>
      <c r="F498" s="129">
        <f t="shared" si="58"/>
        <v>46</v>
      </c>
      <c r="G498" s="129" t="s">
        <v>61</v>
      </c>
      <c r="H498" s="129" t="s">
        <v>30</v>
      </c>
      <c r="I498" s="129" t="s">
        <v>31</v>
      </c>
      <c r="J498" s="3">
        <v>0</v>
      </c>
      <c r="K498" s="129" t="s">
        <v>1054</v>
      </c>
      <c r="L498" s="129" t="s">
        <v>41</v>
      </c>
      <c r="M498" s="129" t="s">
        <v>268</v>
      </c>
      <c r="N498" s="129" t="s">
        <v>26</v>
      </c>
      <c r="O498" s="129" t="s">
        <v>1055</v>
      </c>
      <c r="P498" s="3">
        <v>54</v>
      </c>
      <c r="Q498" s="129" t="s">
        <v>32</v>
      </c>
      <c r="R498" s="129" t="s">
        <v>2158</v>
      </c>
      <c r="S498" s="129" t="s">
        <v>2163</v>
      </c>
      <c r="T498" s="129"/>
      <c r="U498" s="129">
        <v>1</v>
      </c>
      <c r="V498" s="3">
        <v>2888</v>
      </c>
      <c r="W498" s="30">
        <v>0</v>
      </c>
      <c r="X498" s="30">
        <v>0</v>
      </c>
      <c r="Y498" s="30">
        <v>1</v>
      </c>
      <c r="Z498" s="138" t="str">
        <f t="shared" si="59"/>
        <v>40 HC</v>
      </c>
      <c r="AA498" s="135">
        <v>83656</v>
      </c>
      <c r="AB498" s="6">
        <v>66.91</v>
      </c>
      <c r="AC498" s="34" t="s">
        <v>64</v>
      </c>
      <c r="AD498" s="34">
        <f t="shared" si="55"/>
        <v>47</v>
      </c>
      <c r="AE498" s="34">
        <f t="shared" si="56"/>
        <v>20</v>
      </c>
      <c r="AF498" s="49" t="str">
        <f t="shared" ref="AF498:AG540" si="62">IF(AD498&lt;=14,"LCL",IF(AD498&lt;=28,"20",IF(AD498&lt;=55,"40",IF(AD498&lt;=65,"40HC",IF(AD498&lt;=83,"45",IF(AD498&gt;83,"???ilość kont"))))))</f>
        <v>40</v>
      </c>
      <c r="AG498" s="49" t="str">
        <f t="shared" si="62"/>
        <v>20</v>
      </c>
    </row>
    <row r="499" spans="1:33" x14ac:dyDescent="0.45">
      <c r="A499" s="129" t="s">
        <v>960</v>
      </c>
      <c r="B499" s="129" t="s">
        <v>1052</v>
      </c>
      <c r="C499" s="129" t="s">
        <v>1053</v>
      </c>
      <c r="D499" s="5" t="s">
        <v>1053</v>
      </c>
      <c r="E499" s="129">
        <f t="shared" si="57"/>
        <v>41</v>
      </c>
      <c r="F499" s="129">
        <f t="shared" si="58"/>
        <v>46</v>
      </c>
      <c r="G499" s="129" t="s">
        <v>61</v>
      </c>
      <c r="H499" s="129" t="s">
        <v>30</v>
      </c>
      <c r="I499" s="129" t="s">
        <v>31</v>
      </c>
      <c r="J499" s="3">
        <v>0</v>
      </c>
      <c r="K499" s="129" t="s">
        <v>1056</v>
      </c>
      <c r="L499" s="129" t="s">
        <v>41</v>
      </c>
      <c r="M499" s="129" t="s">
        <v>268</v>
      </c>
      <c r="N499" s="129" t="s">
        <v>26</v>
      </c>
      <c r="O499" s="129" t="s">
        <v>1057</v>
      </c>
      <c r="P499" s="3">
        <v>54</v>
      </c>
      <c r="Q499" s="129" t="s">
        <v>32</v>
      </c>
      <c r="R499" s="129" t="s">
        <v>2158</v>
      </c>
      <c r="S499" s="129" t="s">
        <v>2163</v>
      </c>
      <c r="T499" s="129"/>
      <c r="U499" s="129">
        <v>1</v>
      </c>
      <c r="V499" s="3">
        <v>5017</v>
      </c>
      <c r="W499" s="30">
        <v>0</v>
      </c>
      <c r="X499" s="30">
        <v>0</v>
      </c>
      <c r="Y499" s="30">
        <v>1</v>
      </c>
      <c r="Z499" s="138" t="str">
        <f t="shared" si="59"/>
        <v>40 HC</v>
      </c>
      <c r="AA499" s="135">
        <v>122047</v>
      </c>
      <c r="AB499" s="6">
        <v>69.930000000000007</v>
      </c>
      <c r="AC499" s="34" t="s">
        <v>64</v>
      </c>
      <c r="AD499" s="34">
        <f t="shared" si="55"/>
        <v>49</v>
      </c>
      <c r="AE499" s="34">
        <f t="shared" si="56"/>
        <v>21</v>
      </c>
      <c r="AF499" s="49" t="str">
        <f t="shared" si="62"/>
        <v>40</v>
      </c>
      <c r="AG499" s="49" t="str">
        <f t="shared" si="62"/>
        <v>20</v>
      </c>
    </row>
    <row r="500" spans="1:33" x14ac:dyDescent="0.45">
      <c r="A500" s="129" t="s">
        <v>960</v>
      </c>
      <c r="B500" s="129" t="s">
        <v>1052</v>
      </c>
      <c r="C500" s="129" t="s">
        <v>1053</v>
      </c>
      <c r="D500" s="5" t="s">
        <v>1053</v>
      </c>
      <c r="E500" s="129">
        <f t="shared" si="57"/>
        <v>41</v>
      </c>
      <c r="F500" s="129">
        <f t="shared" si="58"/>
        <v>46</v>
      </c>
      <c r="G500" s="129" t="s">
        <v>61</v>
      </c>
      <c r="H500" s="129" t="s">
        <v>30</v>
      </c>
      <c r="I500" s="129" t="s">
        <v>31</v>
      </c>
      <c r="J500" s="3">
        <v>0</v>
      </c>
      <c r="K500" s="129" t="s">
        <v>1058</v>
      </c>
      <c r="L500" s="129" t="s">
        <v>41</v>
      </c>
      <c r="M500" s="129" t="s">
        <v>268</v>
      </c>
      <c r="N500" s="129" t="s">
        <v>26</v>
      </c>
      <c r="O500" s="129" t="s">
        <v>1059</v>
      </c>
      <c r="P500" s="3">
        <v>54</v>
      </c>
      <c r="Q500" s="129" t="s">
        <v>32</v>
      </c>
      <c r="R500" s="129" t="s">
        <v>2150</v>
      </c>
      <c r="S500" s="129" t="s">
        <v>2163</v>
      </c>
      <c r="T500" s="129"/>
      <c r="U500" s="129">
        <v>1</v>
      </c>
      <c r="V500" s="3">
        <v>1076</v>
      </c>
      <c r="W500" s="30">
        <v>0</v>
      </c>
      <c r="X500" s="30">
        <v>0</v>
      </c>
      <c r="Y500" s="30">
        <v>1</v>
      </c>
      <c r="Z500" s="138" t="str">
        <f t="shared" si="59"/>
        <v>40 HC</v>
      </c>
      <c r="AA500" s="135">
        <v>18610</v>
      </c>
      <c r="AB500" s="6">
        <v>66.36</v>
      </c>
      <c r="AC500" s="34" t="s">
        <v>64</v>
      </c>
      <c r="AD500" s="34">
        <f t="shared" si="55"/>
        <v>46</v>
      </c>
      <c r="AE500" s="34">
        <f t="shared" si="56"/>
        <v>20</v>
      </c>
      <c r="AF500" s="49" t="str">
        <f t="shared" si="62"/>
        <v>40</v>
      </c>
      <c r="AG500" s="49" t="str">
        <f t="shared" si="62"/>
        <v>20</v>
      </c>
    </row>
    <row r="501" spans="1:33" x14ac:dyDescent="0.45">
      <c r="A501" s="129" t="s">
        <v>960</v>
      </c>
      <c r="B501" s="129" t="s">
        <v>1052</v>
      </c>
      <c r="C501" s="129" t="s">
        <v>1060</v>
      </c>
      <c r="D501" s="5" t="s">
        <v>1060</v>
      </c>
      <c r="E501" s="129">
        <f t="shared" si="57"/>
        <v>41</v>
      </c>
      <c r="F501" s="129">
        <f t="shared" si="58"/>
        <v>49</v>
      </c>
      <c r="G501" s="129" t="s">
        <v>61</v>
      </c>
      <c r="H501" s="129" t="s">
        <v>30</v>
      </c>
      <c r="I501" s="129" t="s">
        <v>31</v>
      </c>
      <c r="J501" s="3">
        <v>1</v>
      </c>
      <c r="K501" s="152" t="s">
        <v>1061</v>
      </c>
      <c r="L501" s="129" t="s">
        <v>41</v>
      </c>
      <c r="M501" s="129" t="s">
        <v>268</v>
      </c>
      <c r="N501" s="129" t="s">
        <v>26</v>
      </c>
      <c r="O501" s="129" t="s">
        <v>1062</v>
      </c>
      <c r="P501" s="3">
        <v>54</v>
      </c>
      <c r="Q501" s="129" t="s">
        <v>32</v>
      </c>
      <c r="R501" s="129" t="s">
        <v>2153</v>
      </c>
      <c r="S501" s="129" t="s">
        <v>2164</v>
      </c>
      <c r="T501" s="129"/>
      <c r="U501" s="129">
        <v>1</v>
      </c>
      <c r="V501" s="3">
        <v>284</v>
      </c>
      <c r="W501" s="154">
        <v>1</v>
      </c>
      <c r="X501" s="154">
        <v>0</v>
      </c>
      <c r="Y501" s="154">
        <v>0</v>
      </c>
      <c r="Z501" s="138">
        <f t="shared" si="59"/>
        <v>20</v>
      </c>
      <c r="AA501" s="135">
        <v>5478</v>
      </c>
      <c r="AB501" s="6">
        <v>7.21</v>
      </c>
      <c r="AC501" s="34" t="s">
        <v>64</v>
      </c>
      <c r="AD501" s="34">
        <f t="shared" si="55"/>
        <v>5</v>
      </c>
      <c r="AE501" s="34">
        <f t="shared" si="56"/>
        <v>2</v>
      </c>
      <c r="AF501" s="49" t="str">
        <f t="shared" si="62"/>
        <v>LCL</v>
      </c>
      <c r="AG501" s="49" t="str">
        <f t="shared" si="62"/>
        <v>LCL</v>
      </c>
    </row>
    <row r="502" spans="1:33" x14ac:dyDescent="0.45">
      <c r="A502" s="129" t="s">
        <v>960</v>
      </c>
      <c r="B502" s="129" t="s">
        <v>1052</v>
      </c>
      <c r="C502" s="129" t="s">
        <v>1060</v>
      </c>
      <c r="D502" s="5" t="s">
        <v>1060</v>
      </c>
      <c r="E502" s="129">
        <f t="shared" si="57"/>
        <v>41</v>
      </c>
      <c r="F502" s="129">
        <f t="shared" si="58"/>
        <v>49</v>
      </c>
      <c r="G502" s="129" t="s">
        <v>61</v>
      </c>
      <c r="H502" s="129" t="s">
        <v>30</v>
      </c>
      <c r="I502" s="129" t="s">
        <v>31</v>
      </c>
      <c r="J502" s="3">
        <v>1</v>
      </c>
      <c r="K502" s="153"/>
      <c r="L502" s="129" t="s">
        <v>41</v>
      </c>
      <c r="M502" s="129" t="s">
        <v>268</v>
      </c>
      <c r="N502" s="129" t="s">
        <v>26</v>
      </c>
      <c r="O502" s="129" t="s">
        <v>1063</v>
      </c>
      <c r="P502" s="3">
        <v>54</v>
      </c>
      <c r="Q502" s="129" t="s">
        <v>32</v>
      </c>
      <c r="R502" s="129" t="s">
        <v>2150</v>
      </c>
      <c r="S502" s="129" t="s">
        <v>2164</v>
      </c>
      <c r="T502" s="129"/>
      <c r="U502" s="129">
        <v>1</v>
      </c>
      <c r="V502" s="3">
        <v>894</v>
      </c>
      <c r="W502" s="155"/>
      <c r="X502" s="155"/>
      <c r="Y502" s="155"/>
      <c r="Z502" s="138" t="str">
        <f t="shared" si="59"/>
        <v>40 HC</v>
      </c>
      <c r="AA502" s="135">
        <v>14635</v>
      </c>
      <c r="AB502" s="6">
        <v>22.35</v>
      </c>
      <c r="AC502" s="34" t="s">
        <v>64</v>
      </c>
      <c r="AD502" s="34">
        <f t="shared" ref="AD502:AD560" si="63">0.7*AB502</f>
        <v>16</v>
      </c>
      <c r="AE502" s="34">
        <f t="shared" ref="AE502:AE560" si="64">0.3*AB502</f>
        <v>7</v>
      </c>
      <c r="AF502" s="49" t="str">
        <f t="shared" si="62"/>
        <v>20</v>
      </c>
      <c r="AG502" s="49" t="str">
        <f t="shared" si="62"/>
        <v>LCL</v>
      </c>
    </row>
    <row r="503" spans="1:33" x14ac:dyDescent="0.45">
      <c r="A503" s="129" t="s">
        <v>1064</v>
      </c>
      <c r="B503" s="129" t="s">
        <v>1065</v>
      </c>
      <c r="C503" s="129" t="s">
        <v>1066</v>
      </c>
      <c r="D503" s="5" t="s">
        <v>1066</v>
      </c>
      <c r="E503" s="129">
        <f t="shared" si="57"/>
        <v>3</v>
      </c>
      <c r="F503" s="129">
        <f t="shared" si="58"/>
        <v>5</v>
      </c>
      <c r="G503" s="129" t="s">
        <v>381</v>
      </c>
      <c r="H503" s="129" t="s">
        <v>383</v>
      </c>
      <c r="I503" s="129" t="s">
        <v>380</v>
      </c>
      <c r="J503" s="3">
        <v>1</v>
      </c>
      <c r="K503" s="26" t="s">
        <v>380</v>
      </c>
      <c r="L503" s="26" t="s">
        <v>24</v>
      </c>
      <c r="M503" s="129" t="s">
        <v>384</v>
      </c>
      <c r="N503" s="129" t="s">
        <v>26</v>
      </c>
      <c r="O503" s="129" t="s">
        <v>1067</v>
      </c>
      <c r="P503" s="3">
        <v>54</v>
      </c>
      <c r="Q503" s="129" t="s">
        <v>27</v>
      </c>
      <c r="R503" s="129" t="s">
        <v>2160</v>
      </c>
      <c r="S503" s="36" t="s">
        <v>380</v>
      </c>
      <c r="T503" s="129">
        <v>1</v>
      </c>
      <c r="U503" s="129"/>
      <c r="V503" s="3">
        <v>153</v>
      </c>
      <c r="W503" s="30">
        <v>0</v>
      </c>
      <c r="X503" s="30">
        <v>0</v>
      </c>
      <c r="Y503" s="30">
        <v>0</v>
      </c>
      <c r="Z503" s="138" t="str">
        <f t="shared" si="59"/>
        <v>40 HC</v>
      </c>
      <c r="AA503" s="135">
        <v>3709</v>
      </c>
      <c r="AB503" s="6">
        <v>1.92</v>
      </c>
      <c r="AC503" s="34" t="s">
        <v>90</v>
      </c>
      <c r="AD503" s="34">
        <f t="shared" si="63"/>
        <v>1</v>
      </c>
      <c r="AE503" s="34">
        <f t="shared" si="64"/>
        <v>1</v>
      </c>
      <c r="AF503" s="49" t="str">
        <f t="shared" si="62"/>
        <v>LCL</v>
      </c>
      <c r="AG503" s="49" t="str">
        <f t="shared" si="62"/>
        <v>LCL</v>
      </c>
    </row>
    <row r="504" spans="1:33" x14ac:dyDescent="0.45">
      <c r="A504" s="129" t="s">
        <v>1064</v>
      </c>
      <c r="B504" s="129" t="s">
        <v>1032</v>
      </c>
      <c r="C504" s="129" t="s">
        <v>1049</v>
      </c>
      <c r="D504" s="5" t="s">
        <v>1049</v>
      </c>
      <c r="E504" s="129">
        <f t="shared" si="57"/>
        <v>37</v>
      </c>
      <c r="F504" s="129">
        <f t="shared" si="58"/>
        <v>41</v>
      </c>
      <c r="G504" s="129" t="s">
        <v>29</v>
      </c>
      <c r="H504" s="129" t="s">
        <v>30</v>
      </c>
      <c r="I504" s="129" t="s">
        <v>31</v>
      </c>
      <c r="J504" s="3">
        <v>0</v>
      </c>
      <c r="K504" s="129" t="s">
        <v>1068</v>
      </c>
      <c r="L504" s="129" t="s">
        <v>24</v>
      </c>
      <c r="M504" s="129" t="s">
        <v>42</v>
      </c>
      <c r="N504" s="129" t="s">
        <v>26</v>
      </c>
      <c r="O504" s="129" t="s">
        <v>1069</v>
      </c>
      <c r="P504" s="3">
        <v>54</v>
      </c>
      <c r="Q504" s="129" t="s">
        <v>32</v>
      </c>
      <c r="R504" s="129" t="s">
        <v>33</v>
      </c>
      <c r="S504" s="129" t="s">
        <v>2163</v>
      </c>
      <c r="T504" s="129"/>
      <c r="U504" s="129">
        <v>1</v>
      </c>
      <c r="V504" s="3">
        <v>1219</v>
      </c>
      <c r="W504" s="30">
        <v>0</v>
      </c>
      <c r="X504" s="30">
        <v>1</v>
      </c>
      <c r="Y504" s="30">
        <v>0</v>
      </c>
      <c r="Z504" s="138">
        <f t="shared" si="59"/>
        <v>40</v>
      </c>
      <c r="AA504" s="135">
        <v>18703</v>
      </c>
      <c r="AB504" s="6">
        <v>40.69</v>
      </c>
      <c r="AC504" s="34" t="s">
        <v>34</v>
      </c>
      <c r="AD504" s="34">
        <f t="shared" si="63"/>
        <v>28</v>
      </c>
      <c r="AE504" s="34">
        <f t="shared" si="64"/>
        <v>12</v>
      </c>
      <c r="AF504" s="49" t="str">
        <f t="shared" si="62"/>
        <v>20</v>
      </c>
      <c r="AG504" s="49" t="str">
        <f t="shared" si="62"/>
        <v>LCL</v>
      </c>
    </row>
    <row r="505" spans="1:33" x14ac:dyDescent="0.45">
      <c r="A505" s="129" t="s">
        <v>1064</v>
      </c>
      <c r="B505" s="129" t="s">
        <v>1052</v>
      </c>
      <c r="C505" s="129" t="s">
        <v>1053</v>
      </c>
      <c r="D505" s="5" t="s">
        <v>1053</v>
      </c>
      <c r="E505" s="129">
        <f t="shared" si="57"/>
        <v>39</v>
      </c>
      <c r="F505" s="129">
        <f t="shared" si="58"/>
        <v>44</v>
      </c>
      <c r="G505" s="129" t="s">
        <v>61</v>
      </c>
      <c r="H505" s="129" t="s">
        <v>30</v>
      </c>
      <c r="I505" s="129" t="s">
        <v>31</v>
      </c>
      <c r="J505" s="3">
        <v>1</v>
      </c>
      <c r="K505" s="152" t="s">
        <v>1070</v>
      </c>
      <c r="L505" s="129" t="s">
        <v>41</v>
      </c>
      <c r="M505" s="129" t="s">
        <v>268</v>
      </c>
      <c r="N505" s="129" t="s">
        <v>26</v>
      </c>
      <c r="O505" s="129" t="s">
        <v>1071</v>
      </c>
      <c r="P505" s="3">
        <v>54</v>
      </c>
      <c r="Q505" s="129" t="s">
        <v>32</v>
      </c>
      <c r="R505" s="129" t="s">
        <v>2151</v>
      </c>
      <c r="S505" s="129" t="s">
        <v>2164</v>
      </c>
      <c r="T505" s="129"/>
      <c r="U505" s="129">
        <v>1</v>
      </c>
      <c r="V505" s="3">
        <v>1988</v>
      </c>
      <c r="W505" s="154">
        <v>0</v>
      </c>
      <c r="X505" s="154">
        <v>0</v>
      </c>
      <c r="Y505" s="154">
        <v>1</v>
      </c>
      <c r="Z505" s="138" t="str">
        <f t="shared" si="59"/>
        <v>40 HC</v>
      </c>
      <c r="AA505" s="135">
        <v>57486</v>
      </c>
      <c r="AB505" s="6">
        <v>31.81</v>
      </c>
      <c r="AC505" s="34" t="s">
        <v>64</v>
      </c>
      <c r="AD505" s="34">
        <f t="shared" si="63"/>
        <v>22</v>
      </c>
      <c r="AE505" s="34">
        <f t="shared" si="64"/>
        <v>10</v>
      </c>
      <c r="AF505" s="49" t="str">
        <f t="shared" si="62"/>
        <v>20</v>
      </c>
      <c r="AG505" s="49" t="str">
        <f t="shared" si="62"/>
        <v>LCL</v>
      </c>
    </row>
    <row r="506" spans="1:33" x14ac:dyDescent="0.45">
      <c r="A506" s="129" t="s">
        <v>1064</v>
      </c>
      <c r="B506" s="129" t="s">
        <v>1052</v>
      </c>
      <c r="C506" s="129" t="s">
        <v>1053</v>
      </c>
      <c r="D506" s="5" t="s">
        <v>1053</v>
      </c>
      <c r="E506" s="129">
        <f t="shared" si="57"/>
        <v>39</v>
      </c>
      <c r="F506" s="129">
        <f t="shared" si="58"/>
        <v>44</v>
      </c>
      <c r="G506" s="129" t="s">
        <v>61</v>
      </c>
      <c r="H506" s="129" t="s">
        <v>30</v>
      </c>
      <c r="I506" s="129" t="s">
        <v>31</v>
      </c>
      <c r="J506" s="3">
        <v>1</v>
      </c>
      <c r="K506" s="153"/>
      <c r="L506" s="129" t="s">
        <v>41</v>
      </c>
      <c r="M506" s="129" t="s">
        <v>268</v>
      </c>
      <c r="N506" s="129" t="s">
        <v>26</v>
      </c>
      <c r="O506" s="129" t="s">
        <v>1072</v>
      </c>
      <c r="P506" s="3">
        <v>52</v>
      </c>
      <c r="Q506" s="129" t="s">
        <v>32</v>
      </c>
      <c r="R506" s="129" t="s">
        <v>2158</v>
      </c>
      <c r="S506" s="129" t="s">
        <v>2164</v>
      </c>
      <c r="T506" s="129"/>
      <c r="U506" s="129">
        <v>1</v>
      </c>
      <c r="V506" s="3">
        <v>3485</v>
      </c>
      <c r="W506" s="155"/>
      <c r="X506" s="155"/>
      <c r="Y506" s="155"/>
      <c r="Z506" s="138" t="str">
        <f t="shared" si="59"/>
        <v>40 HC</v>
      </c>
      <c r="AA506" s="135">
        <v>53901</v>
      </c>
      <c r="AB506" s="6">
        <v>38.11</v>
      </c>
      <c r="AC506" s="34" t="s">
        <v>64</v>
      </c>
      <c r="AD506" s="34">
        <f t="shared" si="63"/>
        <v>27</v>
      </c>
      <c r="AE506" s="34">
        <f t="shared" si="64"/>
        <v>11</v>
      </c>
      <c r="AF506" s="49" t="str">
        <f t="shared" si="62"/>
        <v>20</v>
      </c>
      <c r="AG506" s="49" t="str">
        <f t="shared" si="62"/>
        <v>LCL</v>
      </c>
    </row>
    <row r="507" spans="1:33" x14ac:dyDescent="0.45">
      <c r="A507" s="129" t="s">
        <v>1064</v>
      </c>
      <c r="B507" s="129" t="s">
        <v>1052</v>
      </c>
      <c r="C507" s="129" t="s">
        <v>1073</v>
      </c>
      <c r="D507" s="5" t="s">
        <v>1073</v>
      </c>
      <c r="E507" s="129">
        <f t="shared" si="57"/>
        <v>39</v>
      </c>
      <c r="F507" s="129">
        <f t="shared" si="58"/>
        <v>45</v>
      </c>
      <c r="G507" s="129" t="s">
        <v>61</v>
      </c>
      <c r="H507" s="129" t="s">
        <v>30</v>
      </c>
      <c r="I507" s="129" t="s">
        <v>31</v>
      </c>
      <c r="J507" s="3">
        <v>1</v>
      </c>
      <c r="K507" s="152" t="s">
        <v>1074</v>
      </c>
      <c r="L507" s="129" t="s">
        <v>41</v>
      </c>
      <c r="M507" s="129" t="s">
        <v>268</v>
      </c>
      <c r="N507" s="129" t="s">
        <v>26</v>
      </c>
      <c r="O507" s="129" t="s">
        <v>1075</v>
      </c>
      <c r="P507" s="3">
        <v>54</v>
      </c>
      <c r="Q507" s="129" t="s">
        <v>32</v>
      </c>
      <c r="R507" s="129" t="s">
        <v>1076</v>
      </c>
      <c r="S507" s="129" t="s">
        <v>2164</v>
      </c>
      <c r="T507" s="129"/>
      <c r="U507" s="129">
        <v>1</v>
      </c>
      <c r="V507" s="3">
        <v>801</v>
      </c>
      <c r="W507" s="154">
        <v>1</v>
      </c>
      <c r="X507" s="154">
        <v>0</v>
      </c>
      <c r="Y507" s="154">
        <v>0</v>
      </c>
      <c r="Z507" s="138">
        <f t="shared" si="59"/>
        <v>20</v>
      </c>
      <c r="AA507" s="135">
        <v>9590</v>
      </c>
      <c r="AB507" s="6">
        <v>19.22</v>
      </c>
      <c r="AC507" s="34" t="s">
        <v>64</v>
      </c>
      <c r="AD507" s="34">
        <f t="shared" si="63"/>
        <v>13</v>
      </c>
      <c r="AE507" s="34">
        <f t="shared" si="64"/>
        <v>6</v>
      </c>
      <c r="AF507" s="49" t="str">
        <f t="shared" si="62"/>
        <v>LCL</v>
      </c>
      <c r="AG507" s="49" t="str">
        <f t="shared" si="62"/>
        <v>LCL</v>
      </c>
    </row>
    <row r="508" spans="1:33" x14ac:dyDescent="0.45">
      <c r="A508" s="129" t="s">
        <v>1064</v>
      </c>
      <c r="B508" s="129" t="s">
        <v>1052</v>
      </c>
      <c r="C508" s="129" t="s">
        <v>1073</v>
      </c>
      <c r="D508" s="5" t="s">
        <v>1073</v>
      </c>
      <c r="E508" s="129">
        <f t="shared" si="57"/>
        <v>39</v>
      </c>
      <c r="F508" s="129">
        <f t="shared" si="58"/>
        <v>45</v>
      </c>
      <c r="G508" s="129" t="s">
        <v>61</v>
      </c>
      <c r="H508" s="129" t="s">
        <v>30</v>
      </c>
      <c r="I508" s="129" t="s">
        <v>31</v>
      </c>
      <c r="J508" s="3">
        <v>1</v>
      </c>
      <c r="K508" s="153"/>
      <c r="L508" s="129" t="s">
        <v>41</v>
      </c>
      <c r="M508" s="129" t="s">
        <v>268</v>
      </c>
      <c r="N508" s="129" t="s">
        <v>26</v>
      </c>
      <c r="O508" s="129" t="s">
        <v>1077</v>
      </c>
      <c r="P508" s="3">
        <v>54</v>
      </c>
      <c r="Q508" s="129" t="s">
        <v>32</v>
      </c>
      <c r="R508" s="129" t="s">
        <v>2158</v>
      </c>
      <c r="S508" s="129" t="s">
        <v>2164</v>
      </c>
      <c r="T508" s="129"/>
      <c r="U508" s="129">
        <v>1</v>
      </c>
      <c r="V508" s="3">
        <v>633</v>
      </c>
      <c r="W508" s="155"/>
      <c r="X508" s="155"/>
      <c r="Y508" s="155"/>
      <c r="Z508" s="138" t="str">
        <f t="shared" si="59"/>
        <v>40 HC</v>
      </c>
      <c r="AA508" s="135">
        <v>13772</v>
      </c>
      <c r="AB508" s="6">
        <v>10.050000000000001</v>
      </c>
      <c r="AC508" s="34" t="s">
        <v>64</v>
      </c>
      <c r="AD508" s="34">
        <f t="shared" si="63"/>
        <v>7</v>
      </c>
      <c r="AE508" s="34">
        <f t="shared" si="64"/>
        <v>3</v>
      </c>
      <c r="AF508" s="49" t="str">
        <f t="shared" si="62"/>
        <v>LCL</v>
      </c>
      <c r="AG508" s="49" t="str">
        <f t="shared" si="62"/>
        <v>LCL</v>
      </c>
    </row>
    <row r="509" spans="1:33" s="77" customFormat="1" x14ac:dyDescent="0.45">
      <c r="A509" s="70" t="s">
        <v>1078</v>
      </c>
      <c r="B509" s="70" t="s">
        <v>1028</v>
      </c>
      <c r="C509" s="70" t="s">
        <v>1052</v>
      </c>
      <c r="D509" s="71" t="s">
        <v>1052</v>
      </c>
      <c r="E509" s="70">
        <f t="shared" si="57"/>
        <v>33</v>
      </c>
      <c r="F509" s="70">
        <f t="shared" si="58"/>
        <v>38</v>
      </c>
      <c r="G509" s="70" t="s">
        <v>1079</v>
      </c>
      <c r="H509" s="70" t="s">
        <v>30</v>
      </c>
      <c r="I509" s="70" t="s">
        <v>31</v>
      </c>
      <c r="J509" s="72">
        <v>0</v>
      </c>
      <c r="K509" s="70" t="s">
        <v>1080</v>
      </c>
      <c r="L509" s="70" t="s">
        <v>41</v>
      </c>
      <c r="M509" s="70" t="s">
        <v>42</v>
      </c>
      <c r="N509" s="70" t="s">
        <v>26</v>
      </c>
      <c r="O509" s="70" t="s">
        <v>1081</v>
      </c>
      <c r="P509" s="72">
        <v>54</v>
      </c>
      <c r="Q509" s="70" t="s">
        <v>32</v>
      </c>
      <c r="R509" s="70" t="s">
        <v>129</v>
      </c>
      <c r="S509" s="70" t="s">
        <v>2163</v>
      </c>
      <c r="T509" s="70"/>
      <c r="U509" s="70">
        <v>1</v>
      </c>
      <c r="V509" s="72">
        <v>3035</v>
      </c>
      <c r="W509" s="73">
        <v>1</v>
      </c>
      <c r="X509" s="73">
        <v>0</v>
      </c>
      <c r="Y509" s="73">
        <v>1</v>
      </c>
      <c r="Z509" s="138">
        <f t="shared" si="59"/>
        <v>20</v>
      </c>
      <c r="AA509" s="137">
        <v>54079</v>
      </c>
      <c r="AB509" s="74">
        <v>88.23</v>
      </c>
      <c r="AC509" s="75" t="s">
        <v>34</v>
      </c>
      <c r="AD509" s="75">
        <f t="shared" si="63"/>
        <v>62</v>
      </c>
      <c r="AE509" s="75">
        <f t="shared" si="64"/>
        <v>26</v>
      </c>
      <c r="AF509" s="76" t="s">
        <v>2139</v>
      </c>
      <c r="AG509" s="76" t="str">
        <f>IF(AE509&lt;=14,"LCL",IF(AE509&lt;=28,"20",IF(AE509&lt;=55,"40",IF(AE509&lt;=65,"40 HC",IF(AE509&lt;=83,"45",IF(AE509&gt;83,"???ilość kont"))))))</f>
        <v>20</v>
      </c>
    </row>
    <row r="510" spans="1:33" s="77" customFormat="1" x14ac:dyDescent="0.45">
      <c r="A510" s="70" t="s">
        <v>1078</v>
      </c>
      <c r="B510" s="70" t="s">
        <v>1053</v>
      </c>
      <c r="C510" s="70" t="s">
        <v>1060</v>
      </c>
      <c r="D510" s="71" t="s">
        <v>1060</v>
      </c>
      <c r="E510" s="70">
        <f t="shared" si="57"/>
        <v>43</v>
      </c>
      <c r="F510" s="70">
        <f t="shared" si="58"/>
        <v>46</v>
      </c>
      <c r="G510" s="70" t="s">
        <v>39</v>
      </c>
      <c r="H510" s="70" t="s">
        <v>30</v>
      </c>
      <c r="I510" s="70" t="s">
        <v>31</v>
      </c>
      <c r="J510" s="72">
        <v>0</v>
      </c>
      <c r="K510" s="70" t="s">
        <v>1082</v>
      </c>
      <c r="L510" s="70" t="s">
        <v>24</v>
      </c>
      <c r="M510" s="70" t="s">
        <v>42</v>
      </c>
      <c r="N510" s="70" t="s">
        <v>26</v>
      </c>
      <c r="O510" s="70" t="s">
        <v>1083</v>
      </c>
      <c r="P510" s="72">
        <v>54</v>
      </c>
      <c r="Q510" s="70" t="s">
        <v>32</v>
      </c>
      <c r="R510" s="70" t="s">
        <v>44</v>
      </c>
      <c r="S510" s="70" t="s">
        <v>2163</v>
      </c>
      <c r="T510" s="70"/>
      <c r="U510" s="70">
        <v>1</v>
      </c>
      <c r="V510" s="72">
        <v>1992</v>
      </c>
      <c r="W510" s="73">
        <v>0</v>
      </c>
      <c r="X510" s="73">
        <v>0</v>
      </c>
      <c r="Y510" s="73">
        <v>2</v>
      </c>
      <c r="Z510" s="138" t="str">
        <f t="shared" si="59"/>
        <v>40 HC</v>
      </c>
      <c r="AA510" s="137">
        <v>34123</v>
      </c>
      <c r="AB510" s="74">
        <v>130.52000000000001</v>
      </c>
      <c r="AC510" s="75" t="s">
        <v>34</v>
      </c>
      <c r="AD510" s="75">
        <f t="shared" si="63"/>
        <v>91</v>
      </c>
      <c r="AE510" s="75">
        <f t="shared" si="64"/>
        <v>39</v>
      </c>
      <c r="AF510" s="76">
        <v>40</v>
      </c>
      <c r="AG510" s="76" t="str">
        <f t="shared" si="62"/>
        <v>40</v>
      </c>
    </row>
    <row r="511" spans="1:33" x14ac:dyDescent="0.45">
      <c r="A511" s="129" t="s">
        <v>1078</v>
      </c>
      <c r="B511" s="129" t="s">
        <v>1053</v>
      </c>
      <c r="C511" s="129" t="s">
        <v>1060</v>
      </c>
      <c r="D511" s="5" t="s">
        <v>1060</v>
      </c>
      <c r="E511" s="129">
        <f t="shared" ref="E511:E574" si="65">B511-A511</f>
        <v>43</v>
      </c>
      <c r="F511" s="129">
        <f t="shared" ref="F511:F574" si="66">C511-A511</f>
        <v>46</v>
      </c>
      <c r="G511" s="129" t="s">
        <v>39</v>
      </c>
      <c r="H511" s="129" t="s">
        <v>30</v>
      </c>
      <c r="I511" s="129" t="s">
        <v>31</v>
      </c>
      <c r="J511" s="3">
        <v>0</v>
      </c>
      <c r="K511" s="129" t="s">
        <v>1084</v>
      </c>
      <c r="L511" s="129" t="s">
        <v>24</v>
      </c>
      <c r="M511" s="129" t="s">
        <v>42</v>
      </c>
      <c r="N511" s="129" t="s">
        <v>26</v>
      </c>
      <c r="O511" s="129" t="s">
        <v>1085</v>
      </c>
      <c r="P511" s="3">
        <v>54</v>
      </c>
      <c r="Q511" s="129" t="s">
        <v>32</v>
      </c>
      <c r="R511" s="129" t="s">
        <v>129</v>
      </c>
      <c r="S511" s="129" t="s">
        <v>2163</v>
      </c>
      <c r="T511" s="129"/>
      <c r="U511" s="129">
        <v>1</v>
      </c>
      <c r="V511" s="3">
        <v>1313</v>
      </c>
      <c r="W511" s="30">
        <v>0</v>
      </c>
      <c r="X511" s="30">
        <v>0</v>
      </c>
      <c r="Y511" s="30">
        <v>1</v>
      </c>
      <c r="Z511" s="138" t="str">
        <f t="shared" si="59"/>
        <v>40 HC</v>
      </c>
      <c r="AA511" s="135">
        <v>26386</v>
      </c>
      <c r="AB511" s="6">
        <v>55.32</v>
      </c>
      <c r="AC511" s="34" t="s">
        <v>34</v>
      </c>
      <c r="AD511" s="34">
        <f t="shared" si="63"/>
        <v>39</v>
      </c>
      <c r="AE511" s="34">
        <f t="shared" si="64"/>
        <v>17</v>
      </c>
      <c r="AF511" s="49" t="str">
        <f t="shared" si="62"/>
        <v>40</v>
      </c>
      <c r="AG511" s="49" t="str">
        <f t="shared" si="62"/>
        <v>20</v>
      </c>
    </row>
    <row r="512" spans="1:33" x14ac:dyDescent="0.45">
      <c r="A512" s="129" t="s">
        <v>1078</v>
      </c>
      <c r="B512" s="129" t="s">
        <v>1053</v>
      </c>
      <c r="C512" s="129" t="s">
        <v>1086</v>
      </c>
      <c r="D512" s="5" t="s">
        <v>1086</v>
      </c>
      <c r="E512" s="129">
        <f t="shared" si="65"/>
        <v>43</v>
      </c>
      <c r="F512" s="129">
        <f t="shared" si="66"/>
        <v>47</v>
      </c>
      <c r="G512" s="129" t="s">
        <v>39</v>
      </c>
      <c r="H512" s="129" t="s">
        <v>30</v>
      </c>
      <c r="I512" s="129" t="s">
        <v>31</v>
      </c>
      <c r="J512" s="3">
        <v>0</v>
      </c>
      <c r="K512" s="129" t="s">
        <v>1087</v>
      </c>
      <c r="L512" s="129" t="s">
        <v>41</v>
      </c>
      <c r="M512" s="129" t="s">
        <v>42</v>
      </c>
      <c r="N512" s="129" t="s">
        <v>26</v>
      </c>
      <c r="O512" s="129" t="s">
        <v>1088</v>
      </c>
      <c r="P512" s="3">
        <v>51</v>
      </c>
      <c r="Q512" s="129" t="s">
        <v>32</v>
      </c>
      <c r="R512" s="129" t="s">
        <v>133</v>
      </c>
      <c r="S512" s="129" t="s">
        <v>2163</v>
      </c>
      <c r="T512" s="129"/>
      <c r="U512" s="129">
        <v>1</v>
      </c>
      <c r="V512" s="3">
        <v>991</v>
      </c>
      <c r="W512" s="30">
        <v>0</v>
      </c>
      <c r="X512" s="30">
        <v>1</v>
      </c>
      <c r="Y512" s="30">
        <v>0</v>
      </c>
      <c r="Z512" s="138">
        <f t="shared" si="59"/>
        <v>40</v>
      </c>
      <c r="AA512" s="135">
        <v>14515</v>
      </c>
      <c r="AB512" s="6">
        <v>52.13</v>
      </c>
      <c r="AC512" s="34" t="s">
        <v>34</v>
      </c>
      <c r="AD512" s="34">
        <f t="shared" si="63"/>
        <v>36</v>
      </c>
      <c r="AE512" s="34">
        <f t="shared" si="64"/>
        <v>16</v>
      </c>
      <c r="AF512" s="49" t="str">
        <f t="shared" si="62"/>
        <v>40</v>
      </c>
      <c r="AG512" s="49" t="str">
        <f t="shared" si="62"/>
        <v>20</v>
      </c>
    </row>
    <row r="513" spans="1:33" x14ac:dyDescent="0.45">
      <c r="A513" s="129" t="s">
        <v>1002</v>
      </c>
      <c r="B513" s="129" t="s">
        <v>1089</v>
      </c>
      <c r="C513" s="129" t="s">
        <v>1053</v>
      </c>
      <c r="D513" s="5" t="s">
        <v>1053</v>
      </c>
      <c r="E513" s="129">
        <f t="shared" si="65"/>
        <v>36</v>
      </c>
      <c r="F513" s="129">
        <f t="shared" si="66"/>
        <v>42</v>
      </c>
      <c r="G513" s="129" t="s">
        <v>85</v>
      </c>
      <c r="H513" s="129" t="s">
        <v>30</v>
      </c>
      <c r="I513" s="129" t="s">
        <v>31</v>
      </c>
      <c r="J513" s="3">
        <v>0</v>
      </c>
      <c r="K513" s="129" t="s">
        <v>1090</v>
      </c>
      <c r="L513" s="129" t="s">
        <v>41</v>
      </c>
      <c r="M513" s="129" t="s">
        <v>268</v>
      </c>
      <c r="N513" s="129" t="s">
        <v>26</v>
      </c>
      <c r="O513" s="129" t="s">
        <v>1091</v>
      </c>
      <c r="P513" s="3">
        <v>54</v>
      </c>
      <c r="Q513" s="129" t="s">
        <v>32</v>
      </c>
      <c r="R513" s="129" t="s">
        <v>2160</v>
      </c>
      <c r="S513" s="129" t="s">
        <v>2163</v>
      </c>
      <c r="T513" s="129"/>
      <c r="U513" s="129">
        <v>1</v>
      </c>
      <c r="V513" s="3">
        <v>963</v>
      </c>
      <c r="W513" s="30">
        <v>1</v>
      </c>
      <c r="X513" s="30">
        <v>0</v>
      </c>
      <c r="Y513" s="30">
        <v>0</v>
      </c>
      <c r="Z513" s="138">
        <f t="shared" si="59"/>
        <v>20</v>
      </c>
      <c r="AA513" s="135">
        <v>17953</v>
      </c>
      <c r="AB513" s="6">
        <v>26.87</v>
      </c>
      <c r="AC513" s="34" t="s">
        <v>90</v>
      </c>
      <c r="AD513" s="34">
        <f t="shared" si="63"/>
        <v>19</v>
      </c>
      <c r="AE513" s="34">
        <f t="shared" si="64"/>
        <v>8</v>
      </c>
      <c r="AF513" s="49" t="str">
        <f t="shared" si="62"/>
        <v>20</v>
      </c>
      <c r="AG513" s="49" t="str">
        <f t="shared" si="62"/>
        <v>LCL</v>
      </c>
    </row>
    <row r="514" spans="1:33" x14ac:dyDescent="0.45">
      <c r="A514" s="129" t="s">
        <v>1002</v>
      </c>
      <c r="B514" s="129" t="s">
        <v>1052</v>
      </c>
      <c r="C514" s="129" t="s">
        <v>1053</v>
      </c>
      <c r="D514" s="5" t="s">
        <v>1053</v>
      </c>
      <c r="E514" s="129">
        <f t="shared" si="65"/>
        <v>37</v>
      </c>
      <c r="F514" s="129">
        <f t="shared" si="66"/>
        <v>42</v>
      </c>
      <c r="G514" s="129" t="s">
        <v>61</v>
      </c>
      <c r="H514" s="129" t="s">
        <v>30</v>
      </c>
      <c r="I514" s="129" t="s">
        <v>31</v>
      </c>
      <c r="J514" s="3">
        <v>1</v>
      </c>
      <c r="K514" s="159" t="s">
        <v>1092</v>
      </c>
      <c r="L514" s="129" t="s">
        <v>41</v>
      </c>
      <c r="M514" s="129" t="s">
        <v>268</v>
      </c>
      <c r="N514" s="129" t="s">
        <v>26</v>
      </c>
      <c r="O514" s="129" t="s">
        <v>1093</v>
      </c>
      <c r="P514" s="3">
        <v>54</v>
      </c>
      <c r="Q514" s="129" t="s">
        <v>32</v>
      </c>
      <c r="R514" s="129" t="s">
        <v>2154</v>
      </c>
      <c r="S514" s="129" t="s">
        <v>2164</v>
      </c>
      <c r="T514" s="129"/>
      <c r="U514" s="129">
        <v>1</v>
      </c>
      <c r="V514" s="3">
        <v>1086</v>
      </c>
      <c r="W514" s="154">
        <v>1</v>
      </c>
      <c r="X514" s="154">
        <v>0</v>
      </c>
      <c r="Y514" s="154">
        <v>1</v>
      </c>
      <c r="Z514" s="138">
        <f t="shared" si="59"/>
        <v>20</v>
      </c>
      <c r="AA514" s="135">
        <v>19015</v>
      </c>
      <c r="AB514" s="6">
        <v>40.75</v>
      </c>
      <c r="AC514" s="34" t="s">
        <v>64</v>
      </c>
      <c r="AD514" s="34">
        <f t="shared" si="63"/>
        <v>29</v>
      </c>
      <c r="AE514" s="34">
        <f t="shared" si="64"/>
        <v>12</v>
      </c>
      <c r="AF514" s="49" t="str">
        <f t="shared" si="62"/>
        <v>40</v>
      </c>
      <c r="AG514" s="49" t="str">
        <f t="shared" si="62"/>
        <v>LCL</v>
      </c>
    </row>
    <row r="515" spans="1:33" x14ac:dyDescent="0.45">
      <c r="A515" s="129" t="s">
        <v>1002</v>
      </c>
      <c r="B515" s="129" t="s">
        <v>1052</v>
      </c>
      <c r="C515" s="129" t="s">
        <v>1053</v>
      </c>
      <c r="D515" s="5" t="s">
        <v>1053</v>
      </c>
      <c r="E515" s="129">
        <f t="shared" si="65"/>
        <v>37</v>
      </c>
      <c r="F515" s="129">
        <f t="shared" si="66"/>
        <v>42</v>
      </c>
      <c r="G515" s="129" t="s">
        <v>61</v>
      </c>
      <c r="H515" s="129" t="s">
        <v>30</v>
      </c>
      <c r="I515" s="129" t="s">
        <v>31</v>
      </c>
      <c r="J515" s="3">
        <v>1</v>
      </c>
      <c r="K515" s="160"/>
      <c r="L515" s="129" t="s">
        <v>41</v>
      </c>
      <c r="M515" s="129" t="s">
        <v>268</v>
      </c>
      <c r="N515" s="129" t="s">
        <v>26</v>
      </c>
      <c r="O515" s="129" t="s">
        <v>1094</v>
      </c>
      <c r="P515" s="3">
        <v>54</v>
      </c>
      <c r="Q515" s="129" t="s">
        <v>32</v>
      </c>
      <c r="R515" s="129" t="s">
        <v>2150</v>
      </c>
      <c r="S515" s="129" t="s">
        <v>2164</v>
      </c>
      <c r="T515" s="129"/>
      <c r="U515" s="129">
        <v>1</v>
      </c>
      <c r="V515" s="3">
        <v>1478</v>
      </c>
      <c r="W515" s="155"/>
      <c r="X515" s="155"/>
      <c r="Y515" s="155"/>
      <c r="Z515" s="138" t="str">
        <f t="shared" si="59"/>
        <v>40 HC</v>
      </c>
      <c r="AA515" s="135">
        <v>32024</v>
      </c>
      <c r="AB515" s="6">
        <v>44.38</v>
      </c>
      <c r="AC515" s="34" t="s">
        <v>64</v>
      </c>
      <c r="AD515" s="34">
        <f t="shared" si="63"/>
        <v>31</v>
      </c>
      <c r="AE515" s="34">
        <f t="shared" si="64"/>
        <v>13</v>
      </c>
      <c r="AF515" s="49" t="str">
        <f t="shared" si="62"/>
        <v>40</v>
      </c>
      <c r="AG515" s="49" t="str">
        <f t="shared" si="62"/>
        <v>LCL</v>
      </c>
    </row>
    <row r="516" spans="1:33" x14ac:dyDescent="0.45">
      <c r="A516" s="129" t="s">
        <v>1095</v>
      </c>
      <c r="B516" s="129" t="s">
        <v>1073</v>
      </c>
      <c r="C516" s="129" t="s">
        <v>1086</v>
      </c>
      <c r="D516" s="5" t="s">
        <v>1086</v>
      </c>
      <c r="E516" s="129">
        <f t="shared" si="65"/>
        <v>41</v>
      </c>
      <c r="F516" s="129">
        <f t="shared" si="66"/>
        <v>44</v>
      </c>
      <c r="G516" s="129" t="s">
        <v>61</v>
      </c>
      <c r="H516" s="129" t="s">
        <v>30</v>
      </c>
      <c r="I516" s="129" t="s">
        <v>31</v>
      </c>
      <c r="J516" s="3">
        <v>1</v>
      </c>
      <c r="K516" s="152" t="s">
        <v>1096</v>
      </c>
      <c r="L516" s="129" t="s">
        <v>24</v>
      </c>
      <c r="M516" s="129" t="s">
        <v>268</v>
      </c>
      <c r="N516" s="129" t="s">
        <v>26</v>
      </c>
      <c r="O516" s="129" t="s">
        <v>1097</v>
      </c>
      <c r="P516" s="3">
        <v>54</v>
      </c>
      <c r="Q516" s="129" t="s">
        <v>32</v>
      </c>
      <c r="R516" s="129" t="s">
        <v>2154</v>
      </c>
      <c r="S516" s="129" t="s">
        <v>2164</v>
      </c>
      <c r="T516" s="129"/>
      <c r="U516" s="129">
        <v>1</v>
      </c>
      <c r="V516" s="3">
        <v>1614</v>
      </c>
      <c r="W516" s="154">
        <v>0</v>
      </c>
      <c r="X516" s="154">
        <v>1</v>
      </c>
      <c r="Y516" s="154">
        <v>0</v>
      </c>
      <c r="Z516" s="138">
        <f t="shared" ref="Z516:Z579" si="67">IF(W516=1,20,IF(X516=1,40,"40 HC"))</f>
        <v>40</v>
      </c>
      <c r="AA516" s="135">
        <v>25782</v>
      </c>
      <c r="AB516" s="6">
        <v>40.520000000000003</v>
      </c>
      <c r="AC516" s="34" t="s">
        <v>64</v>
      </c>
      <c r="AD516" s="34">
        <f t="shared" si="63"/>
        <v>28</v>
      </c>
      <c r="AE516" s="34">
        <f t="shared" si="64"/>
        <v>12</v>
      </c>
      <c r="AF516" s="49" t="str">
        <f t="shared" si="62"/>
        <v>20</v>
      </c>
      <c r="AG516" s="49" t="str">
        <f t="shared" si="62"/>
        <v>LCL</v>
      </c>
    </row>
    <row r="517" spans="1:33" x14ac:dyDescent="0.45">
      <c r="A517" s="129" t="s">
        <v>1095</v>
      </c>
      <c r="B517" s="129" t="s">
        <v>1073</v>
      </c>
      <c r="C517" s="129" t="s">
        <v>1086</v>
      </c>
      <c r="D517" s="5" t="s">
        <v>1086</v>
      </c>
      <c r="E517" s="129">
        <f t="shared" si="65"/>
        <v>41</v>
      </c>
      <c r="F517" s="129">
        <f t="shared" si="66"/>
        <v>44</v>
      </c>
      <c r="G517" s="129" t="s">
        <v>61</v>
      </c>
      <c r="H517" s="129" t="s">
        <v>30</v>
      </c>
      <c r="I517" s="129" t="s">
        <v>31</v>
      </c>
      <c r="J517" s="3">
        <v>1</v>
      </c>
      <c r="K517" s="153"/>
      <c r="L517" s="129" t="s">
        <v>24</v>
      </c>
      <c r="M517" s="129" t="s">
        <v>268</v>
      </c>
      <c r="N517" s="129" t="s">
        <v>26</v>
      </c>
      <c r="O517" s="129" t="s">
        <v>1098</v>
      </c>
      <c r="P517" s="3">
        <v>54</v>
      </c>
      <c r="Q517" s="129" t="s">
        <v>32</v>
      </c>
      <c r="R517" s="129" t="s">
        <v>2153</v>
      </c>
      <c r="S517" s="129" t="s">
        <v>2164</v>
      </c>
      <c r="T517" s="129"/>
      <c r="U517" s="129">
        <v>1</v>
      </c>
      <c r="V517" s="3">
        <v>465</v>
      </c>
      <c r="W517" s="155"/>
      <c r="X517" s="155"/>
      <c r="Y517" s="155"/>
      <c r="Z517" s="138" t="str">
        <f t="shared" si="67"/>
        <v>40 HC</v>
      </c>
      <c r="AA517" s="135">
        <v>9471</v>
      </c>
      <c r="AB517" s="6">
        <v>12.46</v>
      </c>
      <c r="AC517" s="34" t="s">
        <v>64</v>
      </c>
      <c r="AD517" s="34">
        <f t="shared" si="63"/>
        <v>9</v>
      </c>
      <c r="AE517" s="34">
        <f t="shared" si="64"/>
        <v>4</v>
      </c>
      <c r="AF517" s="49" t="str">
        <f t="shared" si="62"/>
        <v>LCL</v>
      </c>
      <c r="AG517" s="49" t="str">
        <f t="shared" si="62"/>
        <v>LCL</v>
      </c>
    </row>
    <row r="518" spans="1:33" x14ac:dyDescent="0.45">
      <c r="A518" s="129" t="s">
        <v>1095</v>
      </c>
      <c r="B518" s="129" t="s">
        <v>1073</v>
      </c>
      <c r="C518" s="129" t="s">
        <v>1086</v>
      </c>
      <c r="D518" s="5" t="s">
        <v>1086</v>
      </c>
      <c r="E518" s="129">
        <f t="shared" si="65"/>
        <v>41</v>
      </c>
      <c r="F518" s="129">
        <f t="shared" si="66"/>
        <v>44</v>
      </c>
      <c r="G518" s="129" t="s">
        <v>61</v>
      </c>
      <c r="H518" s="129" t="s">
        <v>30</v>
      </c>
      <c r="I518" s="129" t="s">
        <v>31</v>
      </c>
      <c r="J518" s="3">
        <v>1</v>
      </c>
      <c r="K518" s="152" t="s">
        <v>1099</v>
      </c>
      <c r="L518" s="129" t="s">
        <v>24</v>
      </c>
      <c r="M518" s="129" t="s">
        <v>268</v>
      </c>
      <c r="N518" s="129" t="s">
        <v>26</v>
      </c>
      <c r="O518" s="129" t="s">
        <v>1100</v>
      </c>
      <c r="P518" s="3">
        <v>54</v>
      </c>
      <c r="Q518" s="129" t="s">
        <v>32</v>
      </c>
      <c r="R518" s="129" t="s">
        <v>1076</v>
      </c>
      <c r="S518" s="129" t="s">
        <v>2164</v>
      </c>
      <c r="T518" s="129"/>
      <c r="U518" s="129">
        <v>1</v>
      </c>
      <c r="V518" s="3">
        <v>788</v>
      </c>
      <c r="W518" s="154">
        <v>0</v>
      </c>
      <c r="X518" s="154">
        <v>0</v>
      </c>
      <c r="Y518" s="154">
        <v>1</v>
      </c>
      <c r="Z518" s="138" t="str">
        <f t="shared" si="67"/>
        <v>40 HC</v>
      </c>
      <c r="AA518" s="135">
        <v>10810</v>
      </c>
      <c r="AB518" s="6">
        <v>18.16</v>
      </c>
      <c r="AC518" s="34" t="s">
        <v>64</v>
      </c>
      <c r="AD518" s="34">
        <f t="shared" si="63"/>
        <v>13</v>
      </c>
      <c r="AE518" s="34">
        <f t="shared" si="64"/>
        <v>5</v>
      </c>
      <c r="AF518" s="49" t="str">
        <f t="shared" si="62"/>
        <v>LCL</v>
      </c>
      <c r="AG518" s="49" t="str">
        <f t="shared" si="62"/>
        <v>LCL</v>
      </c>
    </row>
    <row r="519" spans="1:33" x14ac:dyDescent="0.45">
      <c r="A519" s="129" t="s">
        <v>1095</v>
      </c>
      <c r="B519" s="129" t="s">
        <v>1073</v>
      </c>
      <c r="C519" s="129" t="s">
        <v>1086</v>
      </c>
      <c r="D519" s="5" t="s">
        <v>1086</v>
      </c>
      <c r="E519" s="129">
        <f t="shared" si="65"/>
        <v>41</v>
      </c>
      <c r="F519" s="129">
        <f t="shared" si="66"/>
        <v>44</v>
      </c>
      <c r="G519" s="129" t="s">
        <v>61</v>
      </c>
      <c r="H519" s="129" t="s">
        <v>30</v>
      </c>
      <c r="I519" s="129" t="s">
        <v>31</v>
      </c>
      <c r="J519" s="3">
        <v>1</v>
      </c>
      <c r="K519" s="153"/>
      <c r="L519" s="129" t="s">
        <v>24</v>
      </c>
      <c r="M519" s="129" t="s">
        <v>268</v>
      </c>
      <c r="N519" s="129" t="s">
        <v>26</v>
      </c>
      <c r="O519" s="129" t="s">
        <v>1101</v>
      </c>
      <c r="P519" s="3">
        <v>54</v>
      </c>
      <c r="Q519" s="129" t="s">
        <v>32</v>
      </c>
      <c r="R519" s="129" t="s">
        <v>526</v>
      </c>
      <c r="S519" s="129" t="s">
        <v>2164</v>
      </c>
      <c r="T519" s="129"/>
      <c r="U519" s="129">
        <v>1</v>
      </c>
      <c r="V519" s="3">
        <v>1912</v>
      </c>
      <c r="W519" s="156"/>
      <c r="X519" s="156"/>
      <c r="Y519" s="156"/>
      <c r="Z519" s="138" t="str">
        <f t="shared" si="67"/>
        <v>40 HC</v>
      </c>
      <c r="AA519" s="135">
        <v>41052</v>
      </c>
      <c r="AB519" s="6">
        <v>29.1</v>
      </c>
      <c r="AC519" s="34" t="s">
        <v>64</v>
      </c>
      <c r="AD519" s="34">
        <f t="shared" si="63"/>
        <v>20</v>
      </c>
      <c r="AE519" s="34">
        <f t="shared" si="64"/>
        <v>9</v>
      </c>
      <c r="AF519" s="49" t="str">
        <f t="shared" si="62"/>
        <v>20</v>
      </c>
      <c r="AG519" s="49" t="str">
        <f t="shared" si="62"/>
        <v>LCL</v>
      </c>
    </row>
    <row r="520" spans="1:33" x14ac:dyDescent="0.45">
      <c r="A520" s="129" t="s">
        <v>1095</v>
      </c>
      <c r="B520" s="129" t="s">
        <v>1073</v>
      </c>
      <c r="C520" s="129" t="s">
        <v>1086</v>
      </c>
      <c r="D520" s="5" t="s">
        <v>1086</v>
      </c>
      <c r="E520" s="129">
        <f t="shared" si="65"/>
        <v>41</v>
      </c>
      <c r="F520" s="129">
        <f t="shared" si="66"/>
        <v>44</v>
      </c>
      <c r="G520" s="129" t="s">
        <v>61</v>
      </c>
      <c r="H520" s="129" t="s">
        <v>30</v>
      </c>
      <c r="I520" s="129" t="s">
        <v>31</v>
      </c>
      <c r="J520" s="3">
        <v>1</v>
      </c>
      <c r="K520" s="153"/>
      <c r="L520" s="129" t="s">
        <v>24</v>
      </c>
      <c r="M520" s="129" t="s">
        <v>268</v>
      </c>
      <c r="N520" s="129" t="s">
        <v>26</v>
      </c>
      <c r="O520" s="129" t="s">
        <v>1102</v>
      </c>
      <c r="P520" s="3">
        <v>54</v>
      </c>
      <c r="Q520" s="129" t="s">
        <v>32</v>
      </c>
      <c r="R520" s="129" t="s">
        <v>2151</v>
      </c>
      <c r="S520" s="129" t="s">
        <v>2164</v>
      </c>
      <c r="T520" s="129"/>
      <c r="U520" s="129">
        <v>1</v>
      </c>
      <c r="V520" s="3">
        <v>1254</v>
      </c>
      <c r="W520" s="156"/>
      <c r="X520" s="156"/>
      <c r="Y520" s="156"/>
      <c r="Z520" s="138" t="str">
        <f t="shared" si="67"/>
        <v>40 HC</v>
      </c>
      <c r="AA520" s="135">
        <v>27907</v>
      </c>
      <c r="AB520" s="6">
        <v>19.91</v>
      </c>
      <c r="AC520" s="34" t="s">
        <v>64</v>
      </c>
      <c r="AD520" s="34">
        <f t="shared" si="63"/>
        <v>14</v>
      </c>
      <c r="AE520" s="34">
        <f t="shared" si="64"/>
        <v>6</v>
      </c>
      <c r="AF520" s="49" t="str">
        <f t="shared" si="62"/>
        <v>LCL</v>
      </c>
      <c r="AG520" s="49" t="str">
        <f t="shared" si="62"/>
        <v>LCL</v>
      </c>
    </row>
    <row r="521" spans="1:33" x14ac:dyDescent="0.45">
      <c r="A521" s="129" t="s">
        <v>1095</v>
      </c>
      <c r="B521" s="129" t="s">
        <v>1073</v>
      </c>
      <c r="C521" s="129" t="s">
        <v>1086</v>
      </c>
      <c r="D521" s="5" t="s">
        <v>1086</v>
      </c>
      <c r="E521" s="129">
        <f t="shared" si="65"/>
        <v>41</v>
      </c>
      <c r="F521" s="129">
        <f t="shared" si="66"/>
        <v>44</v>
      </c>
      <c r="G521" s="129" t="s">
        <v>61</v>
      </c>
      <c r="H521" s="129" t="s">
        <v>30</v>
      </c>
      <c r="I521" s="129" t="s">
        <v>31</v>
      </c>
      <c r="J521" s="3">
        <v>1</v>
      </c>
      <c r="K521" s="153"/>
      <c r="L521" s="129" t="s">
        <v>24</v>
      </c>
      <c r="M521" s="129" t="s">
        <v>268</v>
      </c>
      <c r="N521" s="129" t="s">
        <v>26</v>
      </c>
      <c r="O521" s="129" t="s">
        <v>1103</v>
      </c>
      <c r="P521" s="3">
        <v>54</v>
      </c>
      <c r="Q521" s="129" t="s">
        <v>32</v>
      </c>
      <c r="R521" s="129" t="s">
        <v>2157</v>
      </c>
      <c r="S521" s="129" t="s">
        <v>2164</v>
      </c>
      <c r="T521" s="129"/>
      <c r="U521" s="129">
        <v>1</v>
      </c>
      <c r="V521" s="3">
        <v>271</v>
      </c>
      <c r="W521" s="155"/>
      <c r="X521" s="155"/>
      <c r="Y521" s="155"/>
      <c r="Z521" s="138" t="str">
        <f t="shared" si="67"/>
        <v>40 HC</v>
      </c>
      <c r="AA521" s="135">
        <v>4080</v>
      </c>
      <c r="AB521" s="6">
        <v>2.42</v>
      </c>
      <c r="AC521" s="34" t="s">
        <v>64</v>
      </c>
      <c r="AD521" s="34">
        <f t="shared" si="63"/>
        <v>2</v>
      </c>
      <c r="AE521" s="34">
        <f t="shared" si="64"/>
        <v>1</v>
      </c>
      <c r="AF521" s="49" t="str">
        <f t="shared" si="62"/>
        <v>LCL</v>
      </c>
      <c r="AG521" s="49" t="str">
        <f t="shared" si="62"/>
        <v>LCL</v>
      </c>
    </row>
    <row r="522" spans="1:33" s="77" customFormat="1" x14ac:dyDescent="0.45">
      <c r="A522" s="70" t="s">
        <v>1066</v>
      </c>
      <c r="B522" s="70" t="s">
        <v>1028</v>
      </c>
      <c r="C522" s="70" t="s">
        <v>1052</v>
      </c>
      <c r="D522" s="71" t="s">
        <v>1052</v>
      </c>
      <c r="E522" s="70">
        <f t="shared" si="65"/>
        <v>29</v>
      </c>
      <c r="F522" s="70">
        <f t="shared" si="66"/>
        <v>34</v>
      </c>
      <c r="G522" s="70" t="s">
        <v>72</v>
      </c>
      <c r="H522" s="70" t="s">
        <v>30</v>
      </c>
      <c r="I522" s="70" t="s">
        <v>31</v>
      </c>
      <c r="J522" s="72">
        <v>0</v>
      </c>
      <c r="K522" s="70" t="s">
        <v>1105</v>
      </c>
      <c r="L522" s="70" t="s">
        <v>41</v>
      </c>
      <c r="M522" s="70" t="s">
        <v>42</v>
      </c>
      <c r="N522" s="70" t="s">
        <v>26</v>
      </c>
      <c r="O522" s="70" t="s">
        <v>1106</v>
      </c>
      <c r="P522" s="72">
        <v>51</v>
      </c>
      <c r="Q522" s="70" t="s">
        <v>32</v>
      </c>
      <c r="R522" s="70" t="s">
        <v>542</v>
      </c>
      <c r="S522" s="70" t="s">
        <v>2163</v>
      </c>
      <c r="T522" s="70"/>
      <c r="U522" s="70">
        <v>1</v>
      </c>
      <c r="V522" s="72">
        <v>1722</v>
      </c>
      <c r="W522" s="73">
        <v>1</v>
      </c>
      <c r="X522" s="73">
        <v>1</v>
      </c>
      <c r="Y522" s="73">
        <v>0</v>
      </c>
      <c r="Z522" s="138">
        <f t="shared" si="67"/>
        <v>20</v>
      </c>
      <c r="AA522" s="137">
        <v>18320</v>
      </c>
      <c r="AB522" s="74">
        <v>78.319999999999993</v>
      </c>
      <c r="AC522" s="75" t="s">
        <v>34</v>
      </c>
      <c r="AD522" s="75">
        <f t="shared" si="63"/>
        <v>55</v>
      </c>
      <c r="AE522" s="75">
        <f t="shared" si="64"/>
        <v>23</v>
      </c>
      <c r="AF522" s="76" t="str">
        <f t="shared" si="62"/>
        <v>40</v>
      </c>
      <c r="AG522" s="76" t="str">
        <f t="shared" si="62"/>
        <v>20</v>
      </c>
    </row>
    <row r="523" spans="1:33" s="77" customFormat="1" x14ac:dyDescent="0.45">
      <c r="A523" s="70" t="s">
        <v>1066</v>
      </c>
      <c r="B523" s="70" t="s">
        <v>1052</v>
      </c>
      <c r="C523" s="70" t="s">
        <v>1073</v>
      </c>
      <c r="D523" s="71" t="s">
        <v>1073</v>
      </c>
      <c r="E523" s="70">
        <f t="shared" si="65"/>
        <v>34</v>
      </c>
      <c r="F523" s="70">
        <f t="shared" si="66"/>
        <v>40</v>
      </c>
      <c r="G523" s="70" t="s">
        <v>29</v>
      </c>
      <c r="H523" s="70" t="s">
        <v>30</v>
      </c>
      <c r="I523" s="70" t="s">
        <v>31</v>
      </c>
      <c r="J523" s="72">
        <v>0</v>
      </c>
      <c r="K523" s="70" t="s">
        <v>1107</v>
      </c>
      <c r="L523" s="70" t="s">
        <v>41</v>
      </c>
      <c r="M523" s="70" t="s">
        <v>42</v>
      </c>
      <c r="N523" s="70" t="s">
        <v>26</v>
      </c>
      <c r="O523" s="70" t="s">
        <v>1108</v>
      </c>
      <c r="P523" s="72">
        <v>54</v>
      </c>
      <c r="Q523" s="70" t="s">
        <v>32</v>
      </c>
      <c r="R523" s="70" t="s">
        <v>33</v>
      </c>
      <c r="S523" s="70" t="s">
        <v>2163</v>
      </c>
      <c r="T523" s="70"/>
      <c r="U523" s="70">
        <v>1</v>
      </c>
      <c r="V523" s="72">
        <v>1510</v>
      </c>
      <c r="W523" s="73">
        <v>0</v>
      </c>
      <c r="X523" s="73">
        <v>2</v>
      </c>
      <c r="Y523" s="73">
        <v>0</v>
      </c>
      <c r="Z523" s="138" t="str">
        <f t="shared" si="67"/>
        <v>40 HC</v>
      </c>
      <c r="AA523" s="137">
        <v>22192</v>
      </c>
      <c r="AB523" s="74">
        <v>95.06</v>
      </c>
      <c r="AC523" s="75" t="s">
        <v>34</v>
      </c>
      <c r="AD523" s="75">
        <f t="shared" si="63"/>
        <v>67</v>
      </c>
      <c r="AE523" s="75">
        <f t="shared" si="64"/>
        <v>29</v>
      </c>
      <c r="AF523" s="76" t="s">
        <v>2139</v>
      </c>
      <c r="AG523" s="76">
        <v>20</v>
      </c>
    </row>
    <row r="524" spans="1:33" x14ac:dyDescent="0.45">
      <c r="A524" s="129" t="s">
        <v>1066</v>
      </c>
      <c r="B524" s="129" t="s">
        <v>1040</v>
      </c>
      <c r="C524" s="129" t="s">
        <v>1109</v>
      </c>
      <c r="D524" s="5" t="s">
        <v>1109</v>
      </c>
      <c r="E524" s="129">
        <f t="shared" si="65"/>
        <v>46</v>
      </c>
      <c r="F524" s="129">
        <f t="shared" si="66"/>
        <v>50</v>
      </c>
      <c r="G524" s="129" t="s">
        <v>48</v>
      </c>
      <c r="H524" s="129" t="s">
        <v>30</v>
      </c>
      <c r="I524" s="129" t="s">
        <v>31</v>
      </c>
      <c r="J524" s="3">
        <v>0</v>
      </c>
      <c r="K524" s="129" t="s">
        <v>1110</v>
      </c>
      <c r="L524" s="129" t="s">
        <v>41</v>
      </c>
      <c r="M524" s="129" t="s">
        <v>42</v>
      </c>
      <c r="N524" s="129" t="s">
        <v>26</v>
      </c>
      <c r="O524" s="129" t="s">
        <v>1111</v>
      </c>
      <c r="P524" s="3">
        <v>54</v>
      </c>
      <c r="Q524" s="129" t="s">
        <v>32</v>
      </c>
      <c r="R524" s="129" t="s">
        <v>271</v>
      </c>
      <c r="S524" s="129" t="s">
        <v>2163</v>
      </c>
      <c r="T524" s="129"/>
      <c r="U524" s="129">
        <v>1</v>
      </c>
      <c r="V524" s="3">
        <v>660</v>
      </c>
      <c r="W524" s="30">
        <v>0</v>
      </c>
      <c r="X524" s="30">
        <v>1</v>
      </c>
      <c r="Y524" s="30">
        <v>0</v>
      </c>
      <c r="Z524" s="138">
        <f t="shared" si="67"/>
        <v>40</v>
      </c>
      <c r="AA524" s="135">
        <v>7810</v>
      </c>
      <c r="AB524" s="6">
        <v>50</v>
      </c>
      <c r="AC524" s="34" t="s">
        <v>34</v>
      </c>
      <c r="AD524" s="34">
        <f t="shared" si="63"/>
        <v>35</v>
      </c>
      <c r="AE524" s="34">
        <f t="shared" si="64"/>
        <v>15</v>
      </c>
      <c r="AF524" s="49" t="str">
        <f t="shared" si="62"/>
        <v>40</v>
      </c>
      <c r="AG524" s="49" t="str">
        <f t="shared" si="62"/>
        <v>20</v>
      </c>
    </row>
    <row r="525" spans="1:33" s="77" customFormat="1" x14ac:dyDescent="0.45">
      <c r="A525" s="70" t="s">
        <v>1112</v>
      </c>
      <c r="B525" s="70" t="s">
        <v>1053</v>
      </c>
      <c r="C525" s="70" t="s">
        <v>1086</v>
      </c>
      <c r="D525" s="71" t="s">
        <v>1086</v>
      </c>
      <c r="E525" s="70">
        <f t="shared" si="65"/>
        <v>38</v>
      </c>
      <c r="F525" s="70">
        <f t="shared" si="66"/>
        <v>42</v>
      </c>
      <c r="G525" s="70" t="s">
        <v>48</v>
      </c>
      <c r="H525" s="70" t="s">
        <v>30</v>
      </c>
      <c r="I525" s="70" t="s">
        <v>31</v>
      </c>
      <c r="J525" s="72">
        <v>0</v>
      </c>
      <c r="K525" s="70" t="s">
        <v>1113</v>
      </c>
      <c r="L525" s="70" t="s">
        <v>41</v>
      </c>
      <c r="M525" s="70" t="s">
        <v>42</v>
      </c>
      <c r="N525" s="70" t="s">
        <v>26</v>
      </c>
      <c r="O525" s="70" t="s">
        <v>1114</v>
      </c>
      <c r="P525" s="72">
        <v>54</v>
      </c>
      <c r="Q525" s="70" t="s">
        <v>32</v>
      </c>
      <c r="R525" s="70" t="s">
        <v>101</v>
      </c>
      <c r="S525" s="70" t="s">
        <v>2163</v>
      </c>
      <c r="T525" s="70"/>
      <c r="U525" s="70">
        <v>1</v>
      </c>
      <c r="V525" s="72">
        <v>1478</v>
      </c>
      <c r="W525" s="73">
        <v>0</v>
      </c>
      <c r="X525" s="73">
        <v>2</v>
      </c>
      <c r="Y525" s="73">
        <v>0</v>
      </c>
      <c r="Z525" s="138" t="str">
        <f t="shared" si="67"/>
        <v>40 HC</v>
      </c>
      <c r="AA525" s="137">
        <v>15501</v>
      </c>
      <c r="AB525" s="74">
        <v>89.05</v>
      </c>
      <c r="AC525" s="75" t="s">
        <v>34</v>
      </c>
      <c r="AD525" s="75">
        <f t="shared" si="63"/>
        <v>62</v>
      </c>
      <c r="AE525" s="75">
        <f t="shared" si="64"/>
        <v>27</v>
      </c>
      <c r="AF525" s="76" t="s">
        <v>2139</v>
      </c>
      <c r="AG525" s="76" t="str">
        <f>IF(AE525&lt;=14,"LCL",IF(AE525&lt;=28,"20",IF(AE525&lt;=55,"40",IF(AE525&lt;=65,"40 HC",IF(AE525&lt;=83,"45",IF(AE525&gt;83,"???ilość kont"))))))</f>
        <v>20</v>
      </c>
    </row>
    <row r="526" spans="1:33" x14ac:dyDescent="0.45">
      <c r="A526" s="129" t="s">
        <v>1115</v>
      </c>
      <c r="B526" s="129" t="s">
        <v>1116</v>
      </c>
      <c r="C526" s="129" t="s">
        <v>1117</v>
      </c>
      <c r="D526" s="5" t="s">
        <v>1117</v>
      </c>
      <c r="E526" s="129">
        <f t="shared" si="65"/>
        <v>2</v>
      </c>
      <c r="F526" s="129">
        <f t="shared" si="66"/>
        <v>9</v>
      </c>
      <c r="G526" s="129" t="s">
        <v>381</v>
      </c>
      <c r="H526" s="129" t="s">
        <v>383</v>
      </c>
      <c r="I526" s="129" t="s">
        <v>380</v>
      </c>
      <c r="J526" s="3">
        <v>1</v>
      </c>
      <c r="K526" s="26" t="s">
        <v>380</v>
      </c>
      <c r="L526" s="26" t="s">
        <v>24</v>
      </c>
      <c r="M526" s="129" t="s">
        <v>384</v>
      </c>
      <c r="N526" s="129" t="s">
        <v>26</v>
      </c>
      <c r="O526" s="129" t="s">
        <v>1118</v>
      </c>
      <c r="P526" s="3">
        <v>54</v>
      </c>
      <c r="Q526" s="129" t="s">
        <v>27</v>
      </c>
      <c r="R526" s="129" t="s">
        <v>2160</v>
      </c>
      <c r="S526" s="36" t="s">
        <v>380</v>
      </c>
      <c r="T526" s="129">
        <v>1</v>
      </c>
      <c r="U526" s="129"/>
      <c r="V526" s="3">
        <v>598</v>
      </c>
      <c r="W526" s="30">
        <v>0</v>
      </c>
      <c r="X526" s="30">
        <v>0</v>
      </c>
      <c r="Y526" s="30">
        <v>0</v>
      </c>
      <c r="Z526" s="138" t="str">
        <f t="shared" si="67"/>
        <v>40 HC</v>
      </c>
      <c r="AA526" s="135">
        <v>11198</v>
      </c>
      <c r="AB526" s="4"/>
      <c r="AC526" s="34" t="s">
        <v>90</v>
      </c>
      <c r="AD526" s="34">
        <f t="shared" si="63"/>
        <v>0</v>
      </c>
      <c r="AE526" s="34">
        <f t="shared" si="64"/>
        <v>0</v>
      </c>
      <c r="AF526" s="49" t="str">
        <f t="shared" si="62"/>
        <v>LCL</v>
      </c>
      <c r="AG526" s="49" t="str">
        <f t="shared" si="62"/>
        <v>LCL</v>
      </c>
    </row>
    <row r="527" spans="1:33" x14ac:dyDescent="0.45">
      <c r="A527" s="129" t="s">
        <v>1115</v>
      </c>
      <c r="B527" s="129" t="s">
        <v>1037</v>
      </c>
      <c r="C527" s="129" t="s">
        <v>1060</v>
      </c>
      <c r="D527" s="5" t="s">
        <v>1060</v>
      </c>
      <c r="E527" s="129">
        <f t="shared" si="65"/>
        <v>33</v>
      </c>
      <c r="F527" s="129">
        <f t="shared" si="66"/>
        <v>40</v>
      </c>
      <c r="G527" s="129" t="s">
        <v>48</v>
      </c>
      <c r="H527" s="129" t="s">
        <v>30</v>
      </c>
      <c r="I527" s="129" t="s">
        <v>31</v>
      </c>
      <c r="J527" s="3">
        <v>1</v>
      </c>
      <c r="K527" s="27" t="s">
        <v>2125</v>
      </c>
      <c r="L527" s="129" t="s">
        <v>24</v>
      </c>
      <c r="M527" s="129" t="s">
        <v>42</v>
      </c>
      <c r="N527" s="129" t="s">
        <v>26</v>
      </c>
      <c r="O527" s="129" t="s">
        <v>1119</v>
      </c>
      <c r="P527" s="3">
        <v>52</v>
      </c>
      <c r="Q527" s="129" t="s">
        <v>32</v>
      </c>
      <c r="R527" s="129" t="s">
        <v>273</v>
      </c>
      <c r="S527" s="129" t="s">
        <v>2125</v>
      </c>
      <c r="T527" s="129"/>
      <c r="U527" s="129">
        <v>1</v>
      </c>
      <c r="V527" s="3">
        <v>280</v>
      </c>
      <c r="W527" s="30">
        <v>0</v>
      </c>
      <c r="X527" s="30">
        <v>0</v>
      </c>
      <c r="Y527" s="30">
        <v>0</v>
      </c>
      <c r="Z527" s="138" t="str">
        <f t="shared" si="67"/>
        <v>40 HC</v>
      </c>
      <c r="AA527" s="135">
        <v>4200</v>
      </c>
      <c r="AB527" s="6">
        <v>2.72</v>
      </c>
      <c r="AC527" s="34" t="s">
        <v>34</v>
      </c>
      <c r="AD527" s="34">
        <f t="shared" si="63"/>
        <v>2</v>
      </c>
      <c r="AE527" s="34">
        <f t="shared" si="64"/>
        <v>1</v>
      </c>
      <c r="AF527" s="49" t="str">
        <f t="shared" si="62"/>
        <v>LCL</v>
      </c>
      <c r="AG527" s="49" t="str">
        <f t="shared" si="62"/>
        <v>LCL</v>
      </c>
    </row>
    <row r="528" spans="1:33" x14ac:dyDescent="0.45">
      <c r="A528" s="129" t="s">
        <v>1115</v>
      </c>
      <c r="B528" s="129" t="s">
        <v>1037</v>
      </c>
      <c r="C528" s="129" t="s">
        <v>1060</v>
      </c>
      <c r="D528" s="5" t="s">
        <v>1060</v>
      </c>
      <c r="E528" s="129">
        <f t="shared" si="65"/>
        <v>33</v>
      </c>
      <c r="F528" s="129">
        <f t="shared" si="66"/>
        <v>40</v>
      </c>
      <c r="G528" s="129" t="s">
        <v>48</v>
      </c>
      <c r="H528" s="129" t="s">
        <v>30</v>
      </c>
      <c r="I528" s="129" t="s">
        <v>31</v>
      </c>
      <c r="J528" s="3">
        <v>1</v>
      </c>
      <c r="K528" s="28" t="s">
        <v>2125</v>
      </c>
      <c r="L528" s="129" t="s">
        <v>24</v>
      </c>
      <c r="M528" s="129" t="s">
        <v>42</v>
      </c>
      <c r="N528" s="129" t="s">
        <v>26</v>
      </c>
      <c r="O528" s="129" t="s">
        <v>1120</v>
      </c>
      <c r="P528" s="3">
        <v>54</v>
      </c>
      <c r="Q528" s="129" t="s">
        <v>32</v>
      </c>
      <c r="R528" s="129" t="s">
        <v>739</v>
      </c>
      <c r="S528" s="129" t="s">
        <v>2125</v>
      </c>
      <c r="T528" s="129"/>
      <c r="U528" s="129">
        <v>1</v>
      </c>
      <c r="V528" s="3">
        <v>301</v>
      </c>
      <c r="W528" s="30">
        <v>0</v>
      </c>
      <c r="X528" s="30">
        <v>0</v>
      </c>
      <c r="Y528" s="30">
        <v>0</v>
      </c>
      <c r="Z528" s="138" t="str">
        <f t="shared" si="67"/>
        <v>40 HC</v>
      </c>
      <c r="AA528" s="135">
        <v>2501</v>
      </c>
      <c r="AB528" s="6">
        <v>3.43</v>
      </c>
      <c r="AC528" s="34" t="s">
        <v>34</v>
      </c>
      <c r="AD528" s="34">
        <f t="shared" si="63"/>
        <v>2</v>
      </c>
      <c r="AE528" s="34">
        <f t="shared" si="64"/>
        <v>1</v>
      </c>
      <c r="AF528" s="49" t="str">
        <f t="shared" si="62"/>
        <v>LCL</v>
      </c>
      <c r="AG528" s="49" t="str">
        <f t="shared" si="62"/>
        <v>LCL</v>
      </c>
    </row>
    <row r="529" spans="1:33" x14ac:dyDescent="0.45">
      <c r="A529" s="129" t="s">
        <v>1115</v>
      </c>
      <c r="B529" s="129" t="s">
        <v>1073</v>
      </c>
      <c r="C529" s="129" t="s">
        <v>1040</v>
      </c>
      <c r="D529" s="5" t="s">
        <v>1040</v>
      </c>
      <c r="E529" s="129">
        <f t="shared" si="65"/>
        <v>38</v>
      </c>
      <c r="F529" s="129">
        <f t="shared" si="66"/>
        <v>44</v>
      </c>
      <c r="G529" s="129" t="s">
        <v>61</v>
      </c>
      <c r="H529" s="129" t="s">
        <v>30</v>
      </c>
      <c r="I529" s="129" t="s">
        <v>31</v>
      </c>
      <c r="J529" s="3">
        <v>0</v>
      </c>
      <c r="K529" s="129" t="s">
        <v>1121</v>
      </c>
      <c r="L529" s="129" t="s">
        <v>41</v>
      </c>
      <c r="M529" s="129" t="s">
        <v>268</v>
      </c>
      <c r="N529" s="129" t="s">
        <v>26</v>
      </c>
      <c r="O529" s="129" t="s">
        <v>1122</v>
      </c>
      <c r="P529" s="3">
        <v>54</v>
      </c>
      <c r="Q529" s="129" t="s">
        <v>32</v>
      </c>
      <c r="R529" s="129" t="s">
        <v>2152</v>
      </c>
      <c r="S529" s="129" t="s">
        <v>2163</v>
      </c>
      <c r="T529" s="129"/>
      <c r="U529" s="129">
        <v>1</v>
      </c>
      <c r="V529" s="3">
        <v>2535</v>
      </c>
      <c r="W529" s="30">
        <v>0</v>
      </c>
      <c r="X529" s="30">
        <v>0</v>
      </c>
      <c r="Y529" s="30">
        <v>1</v>
      </c>
      <c r="Z529" s="138" t="str">
        <f t="shared" si="67"/>
        <v>40 HC</v>
      </c>
      <c r="AA529" s="135">
        <v>55344</v>
      </c>
      <c r="AB529" s="6">
        <v>69.900000000000006</v>
      </c>
      <c r="AC529" s="34" t="s">
        <v>64</v>
      </c>
      <c r="AD529" s="34">
        <f t="shared" si="63"/>
        <v>49</v>
      </c>
      <c r="AE529" s="34">
        <f t="shared" si="64"/>
        <v>21</v>
      </c>
      <c r="AF529" s="49" t="str">
        <f t="shared" si="62"/>
        <v>40</v>
      </c>
      <c r="AG529" s="49" t="str">
        <f t="shared" si="62"/>
        <v>20</v>
      </c>
    </row>
    <row r="530" spans="1:33" x14ac:dyDescent="0.45">
      <c r="A530" s="129" t="s">
        <v>1115</v>
      </c>
      <c r="B530" s="129" t="s">
        <v>1073</v>
      </c>
      <c r="C530" s="129" t="s">
        <v>1040</v>
      </c>
      <c r="D530" s="5" t="s">
        <v>1040</v>
      </c>
      <c r="E530" s="129">
        <f t="shared" si="65"/>
        <v>38</v>
      </c>
      <c r="F530" s="129">
        <f t="shared" si="66"/>
        <v>44</v>
      </c>
      <c r="G530" s="129" t="s">
        <v>61</v>
      </c>
      <c r="H530" s="129" t="s">
        <v>30</v>
      </c>
      <c r="I530" s="129" t="s">
        <v>31</v>
      </c>
      <c r="J530" s="3">
        <v>1</v>
      </c>
      <c r="K530" s="152" t="s">
        <v>1123</v>
      </c>
      <c r="L530" s="129" t="s">
        <v>41</v>
      </c>
      <c r="M530" s="129" t="s">
        <v>268</v>
      </c>
      <c r="N530" s="129" t="s">
        <v>26</v>
      </c>
      <c r="O530" s="129" t="s">
        <v>1124</v>
      </c>
      <c r="P530" s="3">
        <v>54</v>
      </c>
      <c r="Q530" s="129" t="s">
        <v>32</v>
      </c>
      <c r="R530" s="129" t="s">
        <v>2151</v>
      </c>
      <c r="S530" s="129" t="s">
        <v>2164</v>
      </c>
      <c r="T530" s="129"/>
      <c r="U530" s="129">
        <v>1</v>
      </c>
      <c r="V530" s="3">
        <v>622</v>
      </c>
      <c r="W530" s="154">
        <v>1</v>
      </c>
      <c r="X530" s="154">
        <v>0</v>
      </c>
      <c r="Y530" s="154">
        <v>0</v>
      </c>
      <c r="Z530" s="138">
        <f t="shared" si="67"/>
        <v>20</v>
      </c>
      <c r="AA530" s="135">
        <v>14486</v>
      </c>
      <c r="AB530" s="6">
        <v>11.27</v>
      </c>
      <c r="AC530" s="34" t="s">
        <v>64</v>
      </c>
      <c r="AD530" s="34">
        <f t="shared" si="63"/>
        <v>8</v>
      </c>
      <c r="AE530" s="34">
        <f t="shared" si="64"/>
        <v>3</v>
      </c>
      <c r="AF530" s="49" t="str">
        <f t="shared" si="62"/>
        <v>LCL</v>
      </c>
      <c r="AG530" s="49" t="str">
        <f t="shared" si="62"/>
        <v>LCL</v>
      </c>
    </row>
    <row r="531" spans="1:33" x14ac:dyDescent="0.45">
      <c r="A531" s="129" t="s">
        <v>1115</v>
      </c>
      <c r="B531" s="129" t="s">
        <v>1073</v>
      </c>
      <c r="C531" s="129" t="s">
        <v>1040</v>
      </c>
      <c r="D531" s="5" t="s">
        <v>1040</v>
      </c>
      <c r="E531" s="129">
        <f t="shared" si="65"/>
        <v>38</v>
      </c>
      <c r="F531" s="129">
        <f t="shared" si="66"/>
        <v>44</v>
      </c>
      <c r="G531" s="129" t="s">
        <v>61</v>
      </c>
      <c r="H531" s="129" t="s">
        <v>30</v>
      </c>
      <c r="I531" s="129" t="s">
        <v>31</v>
      </c>
      <c r="J531" s="3">
        <v>1</v>
      </c>
      <c r="K531" s="153"/>
      <c r="L531" s="129" t="s">
        <v>41</v>
      </c>
      <c r="M531" s="129" t="s">
        <v>268</v>
      </c>
      <c r="N531" s="129" t="s">
        <v>26</v>
      </c>
      <c r="O531" s="129" t="s">
        <v>1125</v>
      </c>
      <c r="P531" s="3">
        <v>54</v>
      </c>
      <c r="Q531" s="129" t="s">
        <v>32</v>
      </c>
      <c r="R531" s="129" t="s">
        <v>2153</v>
      </c>
      <c r="S531" s="129" t="s">
        <v>2164</v>
      </c>
      <c r="T531" s="129"/>
      <c r="U531" s="129">
        <v>1</v>
      </c>
      <c r="V531" s="3">
        <v>531</v>
      </c>
      <c r="W531" s="155"/>
      <c r="X531" s="155"/>
      <c r="Y531" s="155"/>
      <c r="Z531" s="138" t="str">
        <f t="shared" si="67"/>
        <v>40 HC</v>
      </c>
      <c r="AA531" s="135">
        <v>10946</v>
      </c>
      <c r="AB531" s="6">
        <v>16.989999999999998</v>
      </c>
      <c r="AC531" s="34" t="s">
        <v>64</v>
      </c>
      <c r="AD531" s="34">
        <f t="shared" si="63"/>
        <v>12</v>
      </c>
      <c r="AE531" s="34">
        <f t="shared" si="64"/>
        <v>5</v>
      </c>
      <c r="AF531" s="49" t="str">
        <f t="shared" si="62"/>
        <v>LCL</v>
      </c>
      <c r="AG531" s="49" t="str">
        <f t="shared" si="62"/>
        <v>LCL</v>
      </c>
    </row>
    <row r="532" spans="1:33" x14ac:dyDescent="0.45">
      <c r="A532" s="129" t="s">
        <v>1115</v>
      </c>
      <c r="B532" s="129" t="s">
        <v>1073</v>
      </c>
      <c r="C532" s="129" t="s">
        <v>1040</v>
      </c>
      <c r="D532" s="5" t="s">
        <v>1040</v>
      </c>
      <c r="E532" s="129">
        <f t="shared" si="65"/>
        <v>38</v>
      </c>
      <c r="F532" s="129">
        <f t="shared" si="66"/>
        <v>44</v>
      </c>
      <c r="G532" s="129" t="s">
        <v>61</v>
      </c>
      <c r="H532" s="129" t="s">
        <v>30</v>
      </c>
      <c r="I532" s="129" t="s">
        <v>31</v>
      </c>
      <c r="J532" s="3">
        <v>1</v>
      </c>
      <c r="K532" s="152" t="s">
        <v>1126</v>
      </c>
      <c r="L532" s="129" t="s">
        <v>41</v>
      </c>
      <c r="M532" s="129" t="s">
        <v>268</v>
      </c>
      <c r="N532" s="129" t="s">
        <v>26</v>
      </c>
      <c r="O532" s="129" t="s">
        <v>1127</v>
      </c>
      <c r="P532" s="3">
        <v>54</v>
      </c>
      <c r="Q532" s="129" t="s">
        <v>32</v>
      </c>
      <c r="R532" s="129" t="s">
        <v>2154</v>
      </c>
      <c r="S532" s="129" t="s">
        <v>2164</v>
      </c>
      <c r="T532" s="129"/>
      <c r="U532" s="129">
        <v>1</v>
      </c>
      <c r="V532" s="3">
        <v>789</v>
      </c>
      <c r="W532" s="154">
        <v>0</v>
      </c>
      <c r="X532" s="154">
        <v>0</v>
      </c>
      <c r="Y532" s="154">
        <v>1</v>
      </c>
      <c r="Z532" s="138" t="str">
        <f t="shared" si="67"/>
        <v>40 HC</v>
      </c>
      <c r="AA532" s="135">
        <v>11233</v>
      </c>
      <c r="AB532" s="6">
        <v>29.04</v>
      </c>
      <c r="AC532" s="34" t="s">
        <v>64</v>
      </c>
      <c r="AD532" s="34">
        <f t="shared" si="63"/>
        <v>20</v>
      </c>
      <c r="AE532" s="34">
        <f t="shared" si="64"/>
        <v>9</v>
      </c>
      <c r="AF532" s="49" t="str">
        <f t="shared" si="62"/>
        <v>20</v>
      </c>
      <c r="AG532" s="49" t="str">
        <f t="shared" si="62"/>
        <v>LCL</v>
      </c>
    </row>
    <row r="533" spans="1:33" x14ac:dyDescent="0.45">
      <c r="A533" s="129" t="s">
        <v>1115</v>
      </c>
      <c r="B533" s="129" t="s">
        <v>1073</v>
      </c>
      <c r="C533" s="129" t="s">
        <v>1040</v>
      </c>
      <c r="D533" s="5" t="s">
        <v>1040</v>
      </c>
      <c r="E533" s="129">
        <f t="shared" si="65"/>
        <v>38</v>
      </c>
      <c r="F533" s="129">
        <f t="shared" si="66"/>
        <v>44</v>
      </c>
      <c r="G533" s="129" t="s">
        <v>61</v>
      </c>
      <c r="H533" s="129" t="s">
        <v>30</v>
      </c>
      <c r="I533" s="129" t="s">
        <v>31</v>
      </c>
      <c r="J533" s="3">
        <v>1</v>
      </c>
      <c r="K533" s="153"/>
      <c r="L533" s="129" t="s">
        <v>41</v>
      </c>
      <c r="M533" s="129" t="s">
        <v>268</v>
      </c>
      <c r="N533" s="129" t="s">
        <v>26</v>
      </c>
      <c r="O533" s="129" t="s">
        <v>1128</v>
      </c>
      <c r="P533" s="3">
        <v>54</v>
      </c>
      <c r="Q533" s="129" t="s">
        <v>32</v>
      </c>
      <c r="R533" s="129" t="s">
        <v>2158</v>
      </c>
      <c r="S533" s="129" t="s">
        <v>2164</v>
      </c>
      <c r="T533" s="129"/>
      <c r="U533" s="129">
        <v>1</v>
      </c>
      <c r="V533" s="3">
        <v>3070</v>
      </c>
      <c r="W533" s="155"/>
      <c r="X533" s="155"/>
      <c r="Y533" s="155"/>
      <c r="Z533" s="138" t="str">
        <f t="shared" si="67"/>
        <v>40 HC</v>
      </c>
      <c r="AA533" s="135">
        <v>62448</v>
      </c>
      <c r="AB533" s="6">
        <v>36.26</v>
      </c>
      <c r="AC533" s="34" t="s">
        <v>64</v>
      </c>
      <c r="AD533" s="34">
        <f t="shared" si="63"/>
        <v>25</v>
      </c>
      <c r="AE533" s="34">
        <f t="shared" si="64"/>
        <v>11</v>
      </c>
      <c r="AF533" s="49" t="str">
        <f t="shared" si="62"/>
        <v>20</v>
      </c>
      <c r="AG533" s="49" t="str">
        <f t="shared" si="62"/>
        <v>LCL</v>
      </c>
    </row>
    <row r="534" spans="1:33" x14ac:dyDescent="0.45">
      <c r="A534" s="129" t="s">
        <v>1115</v>
      </c>
      <c r="B534" s="129" t="s">
        <v>1073</v>
      </c>
      <c r="C534" s="129" t="s">
        <v>1040</v>
      </c>
      <c r="D534" s="5" t="s">
        <v>1040</v>
      </c>
      <c r="E534" s="129">
        <f t="shared" si="65"/>
        <v>38</v>
      </c>
      <c r="F534" s="129">
        <f t="shared" si="66"/>
        <v>44</v>
      </c>
      <c r="G534" s="129" t="s">
        <v>61</v>
      </c>
      <c r="H534" s="129" t="s">
        <v>30</v>
      </c>
      <c r="I534" s="129" t="s">
        <v>31</v>
      </c>
      <c r="J534" s="3">
        <v>1</v>
      </c>
      <c r="K534" s="152" t="s">
        <v>1129</v>
      </c>
      <c r="L534" s="129" t="s">
        <v>41</v>
      </c>
      <c r="M534" s="129" t="s">
        <v>268</v>
      </c>
      <c r="N534" s="129" t="s">
        <v>26</v>
      </c>
      <c r="O534" s="129" t="s">
        <v>1130</v>
      </c>
      <c r="P534" s="3">
        <v>54</v>
      </c>
      <c r="Q534" s="129" t="s">
        <v>32</v>
      </c>
      <c r="R534" s="129" t="s">
        <v>2153</v>
      </c>
      <c r="S534" s="129" t="s">
        <v>2164</v>
      </c>
      <c r="T534" s="129"/>
      <c r="U534" s="129">
        <v>1</v>
      </c>
      <c r="V534" s="3">
        <v>1938</v>
      </c>
      <c r="W534" s="154">
        <v>0</v>
      </c>
      <c r="X534" s="154">
        <v>0</v>
      </c>
      <c r="Y534" s="154">
        <v>1</v>
      </c>
      <c r="Z534" s="138" t="str">
        <f t="shared" si="67"/>
        <v>40 HC</v>
      </c>
      <c r="AA534" s="135">
        <v>37107</v>
      </c>
      <c r="AB534" s="6">
        <v>41.8</v>
      </c>
      <c r="AC534" s="34" t="s">
        <v>64</v>
      </c>
      <c r="AD534" s="34">
        <f t="shared" si="63"/>
        <v>29</v>
      </c>
      <c r="AE534" s="34">
        <f t="shared" si="64"/>
        <v>13</v>
      </c>
      <c r="AF534" s="49" t="str">
        <f t="shared" si="62"/>
        <v>40</v>
      </c>
      <c r="AG534" s="49" t="str">
        <f t="shared" si="62"/>
        <v>LCL</v>
      </c>
    </row>
    <row r="535" spans="1:33" x14ac:dyDescent="0.45">
      <c r="A535" s="129" t="s">
        <v>1115</v>
      </c>
      <c r="B535" s="129" t="s">
        <v>1073</v>
      </c>
      <c r="C535" s="129" t="s">
        <v>1040</v>
      </c>
      <c r="D535" s="5" t="s">
        <v>1040</v>
      </c>
      <c r="E535" s="129">
        <f t="shared" si="65"/>
        <v>38</v>
      </c>
      <c r="F535" s="129">
        <f t="shared" si="66"/>
        <v>44</v>
      </c>
      <c r="G535" s="129" t="s">
        <v>61</v>
      </c>
      <c r="H535" s="129" t="s">
        <v>30</v>
      </c>
      <c r="I535" s="129" t="s">
        <v>31</v>
      </c>
      <c r="J535" s="3">
        <v>1</v>
      </c>
      <c r="K535" s="153"/>
      <c r="L535" s="129" t="s">
        <v>41</v>
      </c>
      <c r="M535" s="129" t="s">
        <v>268</v>
      </c>
      <c r="N535" s="129" t="s">
        <v>26</v>
      </c>
      <c r="O535" s="129" t="s">
        <v>1131</v>
      </c>
      <c r="P535" s="3">
        <v>54</v>
      </c>
      <c r="Q535" s="129" t="s">
        <v>32</v>
      </c>
      <c r="R535" s="129" t="s">
        <v>2153</v>
      </c>
      <c r="S535" s="129" t="s">
        <v>2164</v>
      </c>
      <c r="T535" s="129"/>
      <c r="U535" s="129">
        <v>1</v>
      </c>
      <c r="V535" s="3">
        <v>566</v>
      </c>
      <c r="W535" s="156"/>
      <c r="X535" s="156"/>
      <c r="Y535" s="156"/>
      <c r="Z535" s="138" t="str">
        <f t="shared" si="67"/>
        <v>40 HC</v>
      </c>
      <c r="AA535" s="135">
        <v>11879</v>
      </c>
      <c r="AB535" s="6">
        <v>13.01</v>
      </c>
      <c r="AC535" s="34" t="s">
        <v>64</v>
      </c>
      <c r="AD535" s="34">
        <f t="shared" si="63"/>
        <v>9</v>
      </c>
      <c r="AE535" s="34">
        <f t="shared" si="64"/>
        <v>4</v>
      </c>
      <c r="AF535" s="49" t="str">
        <f t="shared" si="62"/>
        <v>LCL</v>
      </c>
      <c r="AG535" s="49" t="str">
        <f t="shared" si="62"/>
        <v>LCL</v>
      </c>
    </row>
    <row r="536" spans="1:33" x14ac:dyDescent="0.45">
      <c r="A536" s="129" t="s">
        <v>1115</v>
      </c>
      <c r="B536" s="129" t="s">
        <v>1073</v>
      </c>
      <c r="C536" s="129" t="s">
        <v>1040</v>
      </c>
      <c r="D536" s="5" t="s">
        <v>1040</v>
      </c>
      <c r="E536" s="129">
        <f t="shared" si="65"/>
        <v>38</v>
      </c>
      <c r="F536" s="129">
        <f t="shared" si="66"/>
        <v>44</v>
      </c>
      <c r="G536" s="129" t="s">
        <v>61</v>
      </c>
      <c r="H536" s="129" t="s">
        <v>30</v>
      </c>
      <c r="I536" s="129" t="s">
        <v>31</v>
      </c>
      <c r="J536" s="3">
        <v>1</v>
      </c>
      <c r="K536" s="153"/>
      <c r="L536" s="129" t="s">
        <v>41</v>
      </c>
      <c r="M536" s="129" t="s">
        <v>268</v>
      </c>
      <c r="N536" s="129" t="s">
        <v>26</v>
      </c>
      <c r="O536" s="129" t="s">
        <v>1132</v>
      </c>
      <c r="P536" s="3">
        <v>52</v>
      </c>
      <c r="Q536" s="129" t="s">
        <v>32</v>
      </c>
      <c r="R536" s="129" t="s">
        <v>2158</v>
      </c>
      <c r="S536" s="129" t="s">
        <v>2164</v>
      </c>
      <c r="T536" s="129"/>
      <c r="U536" s="129">
        <v>1</v>
      </c>
      <c r="V536" s="3">
        <v>632</v>
      </c>
      <c r="W536" s="155"/>
      <c r="X536" s="155"/>
      <c r="Y536" s="155"/>
      <c r="Z536" s="138" t="str">
        <f t="shared" si="67"/>
        <v>40 HC</v>
      </c>
      <c r="AA536" s="135">
        <v>15755</v>
      </c>
      <c r="AB536" s="6">
        <v>12.42</v>
      </c>
      <c r="AC536" s="34" t="s">
        <v>64</v>
      </c>
      <c r="AD536" s="34">
        <f t="shared" si="63"/>
        <v>9</v>
      </c>
      <c r="AE536" s="34">
        <f t="shared" si="64"/>
        <v>4</v>
      </c>
      <c r="AF536" s="49" t="str">
        <f t="shared" si="62"/>
        <v>LCL</v>
      </c>
      <c r="AG536" s="49" t="str">
        <f t="shared" si="62"/>
        <v>LCL</v>
      </c>
    </row>
    <row r="537" spans="1:33" x14ac:dyDescent="0.45">
      <c r="A537" s="129" t="s">
        <v>1133</v>
      </c>
      <c r="B537" s="129" t="s">
        <v>1116</v>
      </c>
      <c r="C537" s="129" t="s">
        <v>1031</v>
      </c>
      <c r="D537" s="5" t="s">
        <v>1031</v>
      </c>
      <c r="E537" s="129">
        <f t="shared" si="65"/>
        <v>1</v>
      </c>
      <c r="F537" s="129">
        <f t="shared" si="66"/>
        <v>23</v>
      </c>
      <c r="G537" s="129" t="s">
        <v>381</v>
      </c>
      <c r="H537" s="129" t="s">
        <v>383</v>
      </c>
      <c r="I537" s="129" t="s">
        <v>380</v>
      </c>
      <c r="J537" s="3">
        <v>1</v>
      </c>
      <c r="K537" s="26" t="s">
        <v>380</v>
      </c>
      <c r="L537" s="26" t="s">
        <v>24</v>
      </c>
      <c r="M537" s="129" t="s">
        <v>390</v>
      </c>
      <c r="N537" s="129" t="s">
        <v>26</v>
      </c>
      <c r="O537" s="129" t="s">
        <v>1134</v>
      </c>
      <c r="P537" s="3">
        <v>54</v>
      </c>
      <c r="Q537" s="129" t="s">
        <v>27</v>
      </c>
      <c r="R537" s="129" t="s">
        <v>2155</v>
      </c>
      <c r="S537" s="36" t="s">
        <v>380</v>
      </c>
      <c r="T537" s="129">
        <v>1</v>
      </c>
      <c r="U537" s="129"/>
      <c r="V537" s="3">
        <v>971</v>
      </c>
      <c r="W537" s="30">
        <v>0</v>
      </c>
      <c r="X537" s="30">
        <v>0</v>
      </c>
      <c r="Y537" s="30">
        <v>0</v>
      </c>
      <c r="Z537" s="138" t="str">
        <f t="shared" si="67"/>
        <v>40 HC</v>
      </c>
      <c r="AA537" s="135">
        <v>14876</v>
      </c>
      <c r="AB537" s="6">
        <v>19.16</v>
      </c>
      <c r="AC537" s="34" t="s">
        <v>64</v>
      </c>
      <c r="AD537" s="34">
        <f t="shared" si="63"/>
        <v>13</v>
      </c>
      <c r="AE537" s="34">
        <f t="shared" si="64"/>
        <v>6</v>
      </c>
      <c r="AF537" s="49" t="str">
        <f t="shared" si="62"/>
        <v>LCL</v>
      </c>
      <c r="AG537" s="49" t="str">
        <f t="shared" si="62"/>
        <v>LCL</v>
      </c>
    </row>
    <row r="538" spans="1:33" x14ac:dyDescent="0.45">
      <c r="A538" s="129" t="s">
        <v>1133</v>
      </c>
      <c r="B538" s="129" t="s">
        <v>1135</v>
      </c>
      <c r="C538" s="129" t="s">
        <v>1052</v>
      </c>
      <c r="D538" s="5" t="s">
        <v>1052</v>
      </c>
      <c r="E538" s="129">
        <f t="shared" si="65"/>
        <v>21</v>
      </c>
      <c r="F538" s="129">
        <f t="shared" si="66"/>
        <v>31</v>
      </c>
      <c r="G538" s="129" t="s">
        <v>85</v>
      </c>
      <c r="H538" s="129" t="s">
        <v>30</v>
      </c>
      <c r="I538" s="129" t="s">
        <v>31</v>
      </c>
      <c r="J538" s="3">
        <v>1</v>
      </c>
      <c r="K538" s="152" t="s">
        <v>1136</v>
      </c>
      <c r="L538" s="129" t="s">
        <v>24</v>
      </c>
      <c r="M538" s="129" t="s">
        <v>87</v>
      </c>
      <c r="N538" s="129" t="s">
        <v>26</v>
      </c>
      <c r="O538" s="129" t="s">
        <v>1137</v>
      </c>
      <c r="P538" s="3">
        <v>54</v>
      </c>
      <c r="Q538" s="129" t="s">
        <v>32</v>
      </c>
      <c r="R538" s="129" t="s">
        <v>296</v>
      </c>
      <c r="S538" s="129" t="s">
        <v>2164</v>
      </c>
      <c r="T538" s="129"/>
      <c r="U538" s="129">
        <v>1</v>
      </c>
      <c r="V538" s="3">
        <v>858</v>
      </c>
      <c r="W538" s="154">
        <v>0</v>
      </c>
      <c r="X538" s="154">
        <v>0</v>
      </c>
      <c r="Y538" s="154">
        <v>1</v>
      </c>
      <c r="Z538" s="138" t="str">
        <f t="shared" si="67"/>
        <v>40 HC</v>
      </c>
      <c r="AA538" s="135">
        <v>19530</v>
      </c>
      <c r="AB538" s="6">
        <v>21.96</v>
      </c>
      <c r="AC538" s="34" t="s">
        <v>90</v>
      </c>
      <c r="AD538" s="34">
        <f t="shared" si="63"/>
        <v>15</v>
      </c>
      <c r="AE538" s="34">
        <f t="shared" si="64"/>
        <v>7</v>
      </c>
      <c r="AF538" s="49" t="str">
        <f t="shared" si="62"/>
        <v>20</v>
      </c>
      <c r="AG538" s="49" t="str">
        <f t="shared" si="62"/>
        <v>LCL</v>
      </c>
    </row>
    <row r="539" spans="1:33" x14ac:dyDescent="0.45">
      <c r="A539" s="129" t="s">
        <v>1133</v>
      </c>
      <c r="B539" s="129" t="s">
        <v>1135</v>
      </c>
      <c r="C539" s="129" t="s">
        <v>1052</v>
      </c>
      <c r="D539" s="5" t="s">
        <v>1052</v>
      </c>
      <c r="E539" s="129">
        <f t="shared" si="65"/>
        <v>21</v>
      </c>
      <c r="F539" s="129">
        <f t="shared" si="66"/>
        <v>31</v>
      </c>
      <c r="G539" s="129" t="s">
        <v>85</v>
      </c>
      <c r="H539" s="129" t="s">
        <v>30</v>
      </c>
      <c r="I539" s="129" t="s">
        <v>31</v>
      </c>
      <c r="J539" s="3">
        <v>1</v>
      </c>
      <c r="K539" s="153"/>
      <c r="L539" s="129" t="s">
        <v>24</v>
      </c>
      <c r="M539" s="129" t="s">
        <v>87</v>
      </c>
      <c r="N539" s="129" t="s">
        <v>26</v>
      </c>
      <c r="O539" s="129" t="s">
        <v>1138</v>
      </c>
      <c r="P539" s="3">
        <v>54</v>
      </c>
      <c r="Q539" s="129" t="s">
        <v>32</v>
      </c>
      <c r="R539" s="129" t="s">
        <v>94</v>
      </c>
      <c r="S539" s="129" t="s">
        <v>2164</v>
      </c>
      <c r="T539" s="129"/>
      <c r="U539" s="129">
        <v>1</v>
      </c>
      <c r="V539" s="3">
        <v>1135</v>
      </c>
      <c r="W539" s="156"/>
      <c r="X539" s="156"/>
      <c r="Y539" s="156"/>
      <c r="Z539" s="138" t="str">
        <f t="shared" si="67"/>
        <v>40 HC</v>
      </c>
      <c r="AA539" s="135">
        <v>22112</v>
      </c>
      <c r="AB539" s="6">
        <v>24.34</v>
      </c>
      <c r="AC539" s="34" t="s">
        <v>90</v>
      </c>
      <c r="AD539" s="34">
        <f t="shared" si="63"/>
        <v>17</v>
      </c>
      <c r="AE539" s="34">
        <f t="shared" si="64"/>
        <v>7</v>
      </c>
      <c r="AF539" s="49" t="str">
        <f t="shared" si="62"/>
        <v>20</v>
      </c>
      <c r="AG539" s="49" t="str">
        <f t="shared" si="62"/>
        <v>LCL</v>
      </c>
    </row>
    <row r="540" spans="1:33" x14ac:dyDescent="0.45">
      <c r="A540" s="129" t="s">
        <v>1133</v>
      </c>
      <c r="B540" s="129" t="s">
        <v>1135</v>
      </c>
      <c r="C540" s="129" t="s">
        <v>1052</v>
      </c>
      <c r="D540" s="5" t="s">
        <v>1052</v>
      </c>
      <c r="E540" s="129">
        <f t="shared" si="65"/>
        <v>21</v>
      </c>
      <c r="F540" s="129">
        <f t="shared" si="66"/>
        <v>31</v>
      </c>
      <c r="G540" s="129" t="s">
        <v>85</v>
      </c>
      <c r="H540" s="129" t="s">
        <v>30</v>
      </c>
      <c r="I540" s="129" t="s">
        <v>31</v>
      </c>
      <c r="J540" s="3">
        <v>1</v>
      </c>
      <c r="K540" s="153"/>
      <c r="L540" s="129" t="s">
        <v>24</v>
      </c>
      <c r="M540" s="129" t="s">
        <v>87</v>
      </c>
      <c r="N540" s="129" t="s">
        <v>26</v>
      </c>
      <c r="O540" s="129" t="s">
        <v>1139</v>
      </c>
      <c r="P540" s="3">
        <v>54</v>
      </c>
      <c r="Q540" s="129" t="s">
        <v>32</v>
      </c>
      <c r="R540" s="129" t="s">
        <v>2160</v>
      </c>
      <c r="S540" s="129" t="s">
        <v>2164</v>
      </c>
      <c r="T540" s="129"/>
      <c r="U540" s="129">
        <v>1</v>
      </c>
      <c r="V540" s="3">
        <v>230</v>
      </c>
      <c r="W540" s="155"/>
      <c r="X540" s="155"/>
      <c r="Y540" s="155"/>
      <c r="Z540" s="138" t="str">
        <f t="shared" si="67"/>
        <v>40 HC</v>
      </c>
      <c r="AA540" s="135">
        <v>4801</v>
      </c>
      <c r="AB540" s="6">
        <v>4.17</v>
      </c>
      <c r="AC540" s="34" t="s">
        <v>90</v>
      </c>
      <c r="AD540" s="34">
        <f t="shared" si="63"/>
        <v>3</v>
      </c>
      <c r="AE540" s="34">
        <f t="shared" si="64"/>
        <v>1</v>
      </c>
      <c r="AF540" s="49" t="str">
        <f t="shared" si="62"/>
        <v>LCL</v>
      </c>
      <c r="AG540" s="49" t="str">
        <f t="shared" si="62"/>
        <v>LCL</v>
      </c>
    </row>
    <row r="541" spans="1:33" s="77" customFormat="1" ht="21" x14ac:dyDescent="0.45">
      <c r="A541" s="70" t="s">
        <v>1116</v>
      </c>
      <c r="B541" s="70" t="s">
        <v>1037</v>
      </c>
      <c r="C541" s="70" t="s">
        <v>1073</v>
      </c>
      <c r="D541" s="71" t="s">
        <v>1073</v>
      </c>
      <c r="E541" s="70">
        <f t="shared" si="65"/>
        <v>31</v>
      </c>
      <c r="F541" s="70">
        <f t="shared" si="66"/>
        <v>36</v>
      </c>
      <c r="G541" s="70" t="s">
        <v>39</v>
      </c>
      <c r="H541" s="70" t="s">
        <v>30</v>
      </c>
      <c r="I541" s="70" t="s">
        <v>31</v>
      </c>
      <c r="J541" s="72">
        <v>0</v>
      </c>
      <c r="K541" s="70" t="s">
        <v>1140</v>
      </c>
      <c r="L541" s="70" t="s">
        <v>41</v>
      </c>
      <c r="M541" s="70" t="s">
        <v>42</v>
      </c>
      <c r="N541" s="70" t="s">
        <v>26</v>
      </c>
      <c r="O541" s="70" t="s">
        <v>1141</v>
      </c>
      <c r="P541" s="72">
        <v>52</v>
      </c>
      <c r="Q541" s="70" t="s">
        <v>32</v>
      </c>
      <c r="R541" s="70" t="s">
        <v>44</v>
      </c>
      <c r="S541" s="70" t="s">
        <v>2163</v>
      </c>
      <c r="T541" s="70"/>
      <c r="U541" s="70">
        <v>1</v>
      </c>
      <c r="V541" s="72">
        <v>5794</v>
      </c>
      <c r="W541" s="73">
        <v>0</v>
      </c>
      <c r="X541" s="73">
        <v>0</v>
      </c>
      <c r="Y541" s="73">
        <v>4</v>
      </c>
      <c r="Z541" s="138" t="str">
        <f t="shared" si="67"/>
        <v>40 HC</v>
      </c>
      <c r="AA541" s="137">
        <v>109159</v>
      </c>
      <c r="AB541" s="74">
        <v>242.96</v>
      </c>
      <c r="AC541" s="75" t="s">
        <v>34</v>
      </c>
      <c r="AD541" s="75">
        <f t="shared" si="63"/>
        <v>170</v>
      </c>
      <c r="AE541" s="75">
        <f t="shared" si="64"/>
        <v>73</v>
      </c>
      <c r="AF541" s="76" t="s">
        <v>2139</v>
      </c>
      <c r="AG541" s="76">
        <v>40</v>
      </c>
    </row>
    <row r="542" spans="1:33" s="77" customFormat="1" ht="21" x14ac:dyDescent="0.45">
      <c r="A542" s="70" t="s">
        <v>1116</v>
      </c>
      <c r="B542" s="70" t="s">
        <v>1037</v>
      </c>
      <c r="C542" s="70" t="s">
        <v>1142</v>
      </c>
      <c r="D542" s="71" t="s">
        <v>1142</v>
      </c>
      <c r="E542" s="70">
        <f t="shared" si="65"/>
        <v>31</v>
      </c>
      <c r="F542" s="70">
        <f t="shared" si="66"/>
        <v>37</v>
      </c>
      <c r="G542" s="70" t="s">
        <v>39</v>
      </c>
      <c r="H542" s="70" t="s">
        <v>30</v>
      </c>
      <c r="I542" s="70" t="s">
        <v>31</v>
      </c>
      <c r="J542" s="72">
        <v>0</v>
      </c>
      <c r="K542" s="70" t="s">
        <v>1143</v>
      </c>
      <c r="L542" s="70" t="s">
        <v>41</v>
      </c>
      <c r="M542" s="70" t="s">
        <v>42</v>
      </c>
      <c r="N542" s="70" t="s">
        <v>26</v>
      </c>
      <c r="O542" s="70" t="s">
        <v>1144</v>
      </c>
      <c r="P542" s="72">
        <v>54</v>
      </c>
      <c r="Q542" s="70" t="s">
        <v>32</v>
      </c>
      <c r="R542" s="70" t="s">
        <v>44</v>
      </c>
      <c r="S542" s="70" t="s">
        <v>2163</v>
      </c>
      <c r="T542" s="70"/>
      <c r="U542" s="70">
        <v>1</v>
      </c>
      <c r="V542" s="72">
        <v>4843</v>
      </c>
      <c r="W542" s="73">
        <v>0</v>
      </c>
      <c r="X542" s="73">
        <v>1</v>
      </c>
      <c r="Y542" s="73">
        <v>4</v>
      </c>
      <c r="Z542" s="138">
        <f t="shared" si="67"/>
        <v>40</v>
      </c>
      <c r="AA542" s="137">
        <v>78668</v>
      </c>
      <c r="AB542" s="74">
        <v>293.83</v>
      </c>
      <c r="AC542" s="75" t="s">
        <v>34</v>
      </c>
      <c r="AD542" s="75">
        <f t="shared" si="63"/>
        <v>206</v>
      </c>
      <c r="AE542" s="75">
        <f t="shared" si="64"/>
        <v>88</v>
      </c>
      <c r="AF542" s="76" t="s">
        <v>2139</v>
      </c>
      <c r="AG542" s="76">
        <v>40</v>
      </c>
    </row>
    <row r="543" spans="1:33" s="77" customFormat="1" x14ac:dyDescent="0.45">
      <c r="A543" s="70" t="s">
        <v>1116</v>
      </c>
      <c r="B543" s="70" t="s">
        <v>1037</v>
      </c>
      <c r="C543" s="70" t="s">
        <v>1142</v>
      </c>
      <c r="D543" s="71" t="s">
        <v>1142</v>
      </c>
      <c r="E543" s="70">
        <f t="shared" si="65"/>
        <v>31</v>
      </c>
      <c r="F543" s="70">
        <f t="shared" si="66"/>
        <v>37</v>
      </c>
      <c r="G543" s="70" t="s">
        <v>39</v>
      </c>
      <c r="H543" s="70" t="s">
        <v>30</v>
      </c>
      <c r="I543" s="70" t="s">
        <v>31</v>
      </c>
      <c r="J543" s="72">
        <v>0</v>
      </c>
      <c r="K543" s="70" t="s">
        <v>1145</v>
      </c>
      <c r="L543" s="70" t="s">
        <v>41</v>
      </c>
      <c r="M543" s="70" t="s">
        <v>42</v>
      </c>
      <c r="N543" s="70" t="s">
        <v>26</v>
      </c>
      <c r="O543" s="70" t="s">
        <v>1146</v>
      </c>
      <c r="P543" s="72">
        <v>54</v>
      </c>
      <c r="Q543" s="70" t="s">
        <v>32</v>
      </c>
      <c r="R543" s="70" t="s">
        <v>254</v>
      </c>
      <c r="S543" s="70" t="s">
        <v>2163</v>
      </c>
      <c r="T543" s="70"/>
      <c r="U543" s="70">
        <v>1</v>
      </c>
      <c r="V543" s="72">
        <v>3194</v>
      </c>
      <c r="W543" s="73">
        <v>0</v>
      </c>
      <c r="X543" s="73">
        <v>1</v>
      </c>
      <c r="Y543" s="73">
        <v>1</v>
      </c>
      <c r="Z543" s="138">
        <f t="shared" si="67"/>
        <v>40</v>
      </c>
      <c r="AA543" s="137">
        <v>60514</v>
      </c>
      <c r="AB543" s="74">
        <v>113.88</v>
      </c>
      <c r="AC543" s="75" t="s">
        <v>34</v>
      </c>
      <c r="AD543" s="75">
        <f t="shared" si="63"/>
        <v>80</v>
      </c>
      <c r="AE543" s="75">
        <f t="shared" si="64"/>
        <v>34</v>
      </c>
      <c r="AF543" s="76">
        <v>40</v>
      </c>
      <c r="AG543" s="76" t="str">
        <f>IF(AE543&lt;=14,"LCL",IF(AE543&lt;=28,"20",IF(AE543&lt;=55,"40",IF(AE543&lt;=65,"40HC",IF(AE543&lt;=83,"45",IF(AE543&gt;83,"???ilość kont"))))))</f>
        <v>40</v>
      </c>
    </row>
    <row r="544" spans="1:33" s="77" customFormat="1" x14ac:dyDescent="0.45">
      <c r="A544" s="70" t="s">
        <v>1116</v>
      </c>
      <c r="B544" s="70" t="s">
        <v>1037</v>
      </c>
      <c r="C544" s="70" t="s">
        <v>1142</v>
      </c>
      <c r="D544" s="71" t="s">
        <v>1142</v>
      </c>
      <c r="E544" s="70">
        <f t="shared" si="65"/>
        <v>31</v>
      </c>
      <c r="F544" s="70">
        <f t="shared" si="66"/>
        <v>37</v>
      </c>
      <c r="G544" s="70" t="s">
        <v>39</v>
      </c>
      <c r="H544" s="70" t="s">
        <v>30</v>
      </c>
      <c r="I544" s="70" t="s">
        <v>31</v>
      </c>
      <c r="J544" s="72">
        <v>0</v>
      </c>
      <c r="K544" s="70" t="s">
        <v>1147</v>
      </c>
      <c r="L544" s="70" t="s">
        <v>24</v>
      </c>
      <c r="M544" s="70" t="s">
        <v>42</v>
      </c>
      <c r="N544" s="70" t="s">
        <v>26</v>
      </c>
      <c r="O544" s="70" t="s">
        <v>1148</v>
      </c>
      <c r="P544" s="72">
        <v>54</v>
      </c>
      <c r="Q544" s="70" t="s">
        <v>32</v>
      </c>
      <c r="R544" s="70" t="s">
        <v>44</v>
      </c>
      <c r="S544" s="70" t="s">
        <v>2163</v>
      </c>
      <c r="T544" s="70"/>
      <c r="U544" s="70">
        <v>1</v>
      </c>
      <c r="V544" s="72">
        <v>3558</v>
      </c>
      <c r="W544" s="73">
        <v>0</v>
      </c>
      <c r="X544" s="73">
        <v>0</v>
      </c>
      <c r="Y544" s="73">
        <v>3</v>
      </c>
      <c r="Z544" s="138" t="str">
        <f t="shared" si="67"/>
        <v>40 HC</v>
      </c>
      <c r="AA544" s="137">
        <v>73999</v>
      </c>
      <c r="AB544" s="74">
        <v>191.66</v>
      </c>
      <c r="AC544" s="75" t="s">
        <v>34</v>
      </c>
      <c r="AD544" s="75">
        <f t="shared" si="63"/>
        <v>134</v>
      </c>
      <c r="AE544" s="75">
        <f t="shared" si="64"/>
        <v>57</v>
      </c>
      <c r="AF544" s="76" t="s">
        <v>2139</v>
      </c>
      <c r="AG544" s="76">
        <v>40</v>
      </c>
    </row>
    <row r="545" spans="1:33" s="77" customFormat="1" x14ac:dyDescent="0.45">
      <c r="A545" s="70" t="s">
        <v>1116</v>
      </c>
      <c r="B545" s="70" t="s">
        <v>1037</v>
      </c>
      <c r="C545" s="70" t="s">
        <v>1060</v>
      </c>
      <c r="D545" s="71" t="s">
        <v>1060</v>
      </c>
      <c r="E545" s="70">
        <f t="shared" si="65"/>
        <v>31</v>
      </c>
      <c r="F545" s="70">
        <f t="shared" si="66"/>
        <v>38</v>
      </c>
      <c r="G545" s="70" t="s">
        <v>39</v>
      </c>
      <c r="H545" s="70" t="s">
        <v>30</v>
      </c>
      <c r="I545" s="70" t="s">
        <v>31</v>
      </c>
      <c r="J545" s="72">
        <v>0</v>
      </c>
      <c r="K545" s="70" t="s">
        <v>1149</v>
      </c>
      <c r="L545" s="70" t="s">
        <v>24</v>
      </c>
      <c r="M545" s="70" t="s">
        <v>42</v>
      </c>
      <c r="N545" s="70" t="s">
        <v>26</v>
      </c>
      <c r="O545" s="70" t="s">
        <v>1150</v>
      </c>
      <c r="P545" s="72">
        <v>54</v>
      </c>
      <c r="Q545" s="70" t="s">
        <v>32</v>
      </c>
      <c r="R545" s="70" t="s">
        <v>340</v>
      </c>
      <c r="S545" s="70" t="s">
        <v>2163</v>
      </c>
      <c r="T545" s="70"/>
      <c r="U545" s="70">
        <v>1</v>
      </c>
      <c r="V545" s="72">
        <v>1758</v>
      </c>
      <c r="W545" s="73">
        <v>0</v>
      </c>
      <c r="X545" s="73">
        <v>0</v>
      </c>
      <c r="Y545" s="73">
        <v>2</v>
      </c>
      <c r="Z545" s="138" t="str">
        <f t="shared" si="67"/>
        <v>40 HC</v>
      </c>
      <c r="AA545" s="137">
        <v>23384</v>
      </c>
      <c r="AB545" s="74">
        <v>122.3</v>
      </c>
      <c r="AC545" s="75" t="s">
        <v>34</v>
      </c>
      <c r="AD545" s="75">
        <f t="shared" si="63"/>
        <v>86</v>
      </c>
      <c r="AE545" s="75">
        <f t="shared" si="64"/>
        <v>37</v>
      </c>
      <c r="AF545" s="76">
        <v>40</v>
      </c>
      <c r="AG545" s="76" t="str">
        <f t="shared" ref="AG545:AG559" si="68">IF(AE545&lt;=14,"LCL",IF(AE545&lt;=28,"20",IF(AE545&lt;=55,"40",IF(AE545&lt;=65,"40HC",IF(AE545&lt;=83,"45",IF(AE545&gt;83,"???ilość kont"))))))</f>
        <v>40</v>
      </c>
    </row>
    <row r="546" spans="1:33" x14ac:dyDescent="0.45">
      <c r="A546" s="129" t="s">
        <v>1116</v>
      </c>
      <c r="B546" s="129" t="s">
        <v>1073</v>
      </c>
      <c r="C546" s="129" t="s">
        <v>1086</v>
      </c>
      <c r="D546" s="5" t="s">
        <v>1086</v>
      </c>
      <c r="E546" s="129">
        <f t="shared" si="65"/>
        <v>36</v>
      </c>
      <c r="F546" s="129">
        <f t="shared" si="66"/>
        <v>39</v>
      </c>
      <c r="G546" s="129" t="s">
        <v>85</v>
      </c>
      <c r="H546" s="129" t="s">
        <v>30</v>
      </c>
      <c r="I546" s="129" t="s">
        <v>31</v>
      </c>
      <c r="J546" s="3">
        <v>0</v>
      </c>
      <c r="K546" s="129" t="s">
        <v>1151</v>
      </c>
      <c r="L546" s="129" t="s">
        <v>24</v>
      </c>
      <c r="M546" s="129" t="s">
        <v>268</v>
      </c>
      <c r="N546" s="129" t="s">
        <v>26</v>
      </c>
      <c r="O546" s="129" t="s">
        <v>1152</v>
      </c>
      <c r="P546" s="3">
        <v>54</v>
      </c>
      <c r="Q546" s="129" t="s">
        <v>32</v>
      </c>
      <c r="R546" s="129" t="s">
        <v>2159</v>
      </c>
      <c r="S546" s="129" t="s">
        <v>2163</v>
      </c>
      <c r="T546" s="129"/>
      <c r="U546" s="129">
        <v>1</v>
      </c>
      <c r="V546" s="3">
        <v>830</v>
      </c>
      <c r="W546" s="30">
        <v>1</v>
      </c>
      <c r="X546" s="30">
        <v>0</v>
      </c>
      <c r="Y546" s="30">
        <v>0</v>
      </c>
      <c r="Z546" s="138">
        <f t="shared" si="67"/>
        <v>20</v>
      </c>
      <c r="AA546" s="135">
        <v>14786</v>
      </c>
      <c r="AB546" s="6">
        <v>23.73</v>
      </c>
      <c r="AC546" s="34" t="s">
        <v>90</v>
      </c>
      <c r="AD546" s="34">
        <f t="shared" si="63"/>
        <v>17</v>
      </c>
      <c r="AE546" s="34">
        <f t="shared" si="64"/>
        <v>7</v>
      </c>
      <c r="AF546" s="49" t="str">
        <f t="shared" ref="AF546:AF559" si="69">IF(AD546&lt;=14,"LCL",IF(AD546&lt;=28,"20",IF(AD546&lt;=55,"40",IF(AD546&lt;=65,"40HC",IF(AD546&lt;=83,"45",IF(AD546&gt;83,"???ilość kont"))))))</f>
        <v>20</v>
      </c>
      <c r="AG546" s="49" t="str">
        <f t="shared" si="68"/>
        <v>LCL</v>
      </c>
    </row>
    <row r="547" spans="1:33" x14ac:dyDescent="0.45">
      <c r="A547" s="129" t="s">
        <v>1104</v>
      </c>
      <c r="B547" s="129" t="s">
        <v>1037</v>
      </c>
      <c r="C547" s="129" t="s">
        <v>1086</v>
      </c>
      <c r="D547" s="5" t="s">
        <v>1086</v>
      </c>
      <c r="E547" s="129">
        <f t="shared" si="65"/>
        <v>29</v>
      </c>
      <c r="F547" s="129">
        <f t="shared" si="66"/>
        <v>37</v>
      </c>
      <c r="G547" s="129" t="s">
        <v>398</v>
      </c>
      <c r="H547" s="129" t="s">
        <v>30</v>
      </c>
      <c r="I547" s="129" t="s">
        <v>31</v>
      </c>
      <c r="J547" s="3">
        <v>0</v>
      </c>
      <c r="K547" s="129" t="s">
        <v>1153</v>
      </c>
      <c r="L547" s="129" t="s">
        <v>24</v>
      </c>
      <c r="M547" s="129" t="s">
        <v>42</v>
      </c>
      <c r="N547" s="129" t="s">
        <v>26</v>
      </c>
      <c r="O547" s="129" t="s">
        <v>1154</v>
      </c>
      <c r="P547" s="3">
        <v>51</v>
      </c>
      <c r="Q547" s="129" t="s">
        <v>32</v>
      </c>
      <c r="R547" s="129" t="s">
        <v>121</v>
      </c>
      <c r="S547" s="129" t="s">
        <v>2163</v>
      </c>
      <c r="T547" s="129"/>
      <c r="U547" s="129">
        <v>1</v>
      </c>
      <c r="V547" s="3">
        <v>2497</v>
      </c>
      <c r="W547" s="30">
        <v>1</v>
      </c>
      <c r="X547" s="30">
        <v>0</v>
      </c>
      <c r="Y547" s="30">
        <v>0</v>
      </c>
      <c r="Z547" s="138">
        <f t="shared" si="67"/>
        <v>20</v>
      </c>
      <c r="AA547" s="135">
        <v>21200</v>
      </c>
      <c r="AB547" s="6">
        <v>33.26</v>
      </c>
      <c r="AC547" s="34" t="s">
        <v>34</v>
      </c>
      <c r="AD547" s="34">
        <f t="shared" si="63"/>
        <v>23</v>
      </c>
      <c r="AE547" s="34">
        <f t="shared" si="64"/>
        <v>10</v>
      </c>
      <c r="AF547" s="49" t="str">
        <f t="shared" si="69"/>
        <v>20</v>
      </c>
      <c r="AG547" s="49" t="str">
        <f t="shared" si="68"/>
        <v>LCL</v>
      </c>
    </row>
    <row r="548" spans="1:33" x14ac:dyDescent="0.45">
      <c r="A548" s="129" t="s">
        <v>1104</v>
      </c>
      <c r="B548" s="129" t="s">
        <v>1040</v>
      </c>
      <c r="C548" s="129" t="s">
        <v>1155</v>
      </c>
      <c r="D548" s="5" t="s">
        <v>1155</v>
      </c>
      <c r="E548" s="129">
        <f t="shared" si="65"/>
        <v>40</v>
      </c>
      <c r="F548" s="129">
        <f t="shared" si="66"/>
        <v>43</v>
      </c>
      <c r="G548" s="129" t="s">
        <v>29</v>
      </c>
      <c r="H548" s="129" t="s">
        <v>30</v>
      </c>
      <c r="I548" s="129" t="s">
        <v>31</v>
      </c>
      <c r="J548" s="3">
        <v>0</v>
      </c>
      <c r="K548" s="129" t="s">
        <v>1156</v>
      </c>
      <c r="L548" s="129" t="s">
        <v>24</v>
      </c>
      <c r="M548" s="129" t="s">
        <v>42</v>
      </c>
      <c r="N548" s="129" t="s">
        <v>26</v>
      </c>
      <c r="O548" s="129" t="s">
        <v>1157</v>
      </c>
      <c r="P548" s="3">
        <v>54</v>
      </c>
      <c r="Q548" s="129" t="s">
        <v>32</v>
      </c>
      <c r="R548" s="129" t="s">
        <v>1158</v>
      </c>
      <c r="S548" s="129" t="s">
        <v>2163</v>
      </c>
      <c r="T548" s="129"/>
      <c r="U548" s="129">
        <v>1</v>
      </c>
      <c r="V548" s="3">
        <v>2139</v>
      </c>
      <c r="W548" s="30">
        <v>0</v>
      </c>
      <c r="X548" s="30">
        <v>0</v>
      </c>
      <c r="Y548" s="30">
        <v>1</v>
      </c>
      <c r="Z548" s="138" t="str">
        <f t="shared" si="67"/>
        <v>40 HC</v>
      </c>
      <c r="AA548" s="135">
        <v>24019</v>
      </c>
      <c r="AB548" s="6">
        <v>39.01</v>
      </c>
      <c r="AC548" s="34" t="s">
        <v>34</v>
      </c>
      <c r="AD548" s="34">
        <f t="shared" si="63"/>
        <v>27</v>
      </c>
      <c r="AE548" s="34">
        <f t="shared" si="64"/>
        <v>12</v>
      </c>
      <c r="AF548" s="49" t="str">
        <f t="shared" si="69"/>
        <v>20</v>
      </c>
      <c r="AG548" s="49" t="str">
        <f t="shared" si="68"/>
        <v>LCL</v>
      </c>
    </row>
    <row r="549" spans="1:33" x14ac:dyDescent="0.45">
      <c r="A549" s="129" t="s">
        <v>1104</v>
      </c>
      <c r="B549" s="129" t="s">
        <v>1040</v>
      </c>
      <c r="C549" s="129" t="s">
        <v>1155</v>
      </c>
      <c r="D549" s="5" t="s">
        <v>1155</v>
      </c>
      <c r="E549" s="129">
        <f t="shared" si="65"/>
        <v>40</v>
      </c>
      <c r="F549" s="129">
        <f t="shared" si="66"/>
        <v>43</v>
      </c>
      <c r="G549" s="129" t="s">
        <v>29</v>
      </c>
      <c r="H549" s="129" t="s">
        <v>30</v>
      </c>
      <c r="I549" s="129" t="s">
        <v>31</v>
      </c>
      <c r="J549" s="3">
        <v>1</v>
      </c>
      <c r="K549" s="129" t="s">
        <v>1159</v>
      </c>
      <c r="L549" s="129" t="s">
        <v>24</v>
      </c>
      <c r="M549" s="129" t="s">
        <v>42</v>
      </c>
      <c r="N549" s="129" t="s">
        <v>26</v>
      </c>
      <c r="O549" s="129" t="s">
        <v>1160</v>
      </c>
      <c r="P549" s="3">
        <v>52</v>
      </c>
      <c r="Q549" s="129" t="s">
        <v>32</v>
      </c>
      <c r="R549" s="129" t="s">
        <v>33</v>
      </c>
      <c r="S549" s="129" t="s">
        <v>2163</v>
      </c>
      <c r="T549" s="129"/>
      <c r="U549" s="129">
        <v>1</v>
      </c>
      <c r="V549" s="3">
        <v>43</v>
      </c>
      <c r="W549" s="30">
        <v>0</v>
      </c>
      <c r="X549" s="30">
        <v>0</v>
      </c>
      <c r="Y549" s="30">
        <v>1</v>
      </c>
      <c r="Z549" s="138" t="str">
        <f t="shared" si="67"/>
        <v>40 HC</v>
      </c>
      <c r="AA549" s="135">
        <v>4300</v>
      </c>
      <c r="AB549" s="6">
        <v>3.86</v>
      </c>
      <c r="AC549" s="34" t="s">
        <v>34</v>
      </c>
      <c r="AD549" s="34">
        <f t="shared" si="63"/>
        <v>3</v>
      </c>
      <c r="AE549" s="34">
        <f t="shared" si="64"/>
        <v>1</v>
      </c>
      <c r="AF549" s="49" t="str">
        <f t="shared" si="69"/>
        <v>LCL</v>
      </c>
      <c r="AG549" s="49" t="str">
        <f t="shared" si="68"/>
        <v>LCL</v>
      </c>
    </row>
    <row r="550" spans="1:33" x14ac:dyDescent="0.45">
      <c r="A550" s="129" t="s">
        <v>1104</v>
      </c>
      <c r="B550" s="129" t="s">
        <v>1040</v>
      </c>
      <c r="C550" s="129" t="s">
        <v>1155</v>
      </c>
      <c r="D550" s="5" t="s">
        <v>1155</v>
      </c>
      <c r="E550" s="129">
        <f t="shared" si="65"/>
        <v>40</v>
      </c>
      <c r="F550" s="129">
        <f t="shared" si="66"/>
        <v>43</v>
      </c>
      <c r="G550" s="129" t="s">
        <v>29</v>
      </c>
      <c r="H550" s="129" t="s">
        <v>30</v>
      </c>
      <c r="I550" s="129" t="s">
        <v>31</v>
      </c>
      <c r="J550" s="3">
        <v>1</v>
      </c>
      <c r="K550" s="129" t="s">
        <v>1161</v>
      </c>
      <c r="L550" s="129" t="s">
        <v>24</v>
      </c>
      <c r="M550" s="129" t="s">
        <v>42</v>
      </c>
      <c r="N550" s="129" t="s">
        <v>26</v>
      </c>
      <c r="O550" s="129" t="s">
        <v>1162</v>
      </c>
      <c r="P550" s="3">
        <v>54</v>
      </c>
      <c r="Q550" s="129" t="s">
        <v>32</v>
      </c>
      <c r="R550" s="129" t="s">
        <v>33</v>
      </c>
      <c r="S550" s="129" t="s">
        <v>2163</v>
      </c>
      <c r="T550" s="129"/>
      <c r="U550" s="129">
        <v>1</v>
      </c>
      <c r="V550" s="3">
        <v>1285</v>
      </c>
      <c r="W550" s="30">
        <v>0</v>
      </c>
      <c r="X550" s="30">
        <v>0</v>
      </c>
      <c r="Y550" s="30">
        <v>2</v>
      </c>
      <c r="Z550" s="138" t="str">
        <f t="shared" si="67"/>
        <v>40 HC</v>
      </c>
      <c r="AA550" s="135">
        <v>14851</v>
      </c>
      <c r="AB550" s="6">
        <v>62.64</v>
      </c>
      <c r="AC550" s="34" t="s">
        <v>34</v>
      </c>
      <c r="AD550" s="34">
        <f t="shared" si="63"/>
        <v>44</v>
      </c>
      <c r="AE550" s="34">
        <f t="shared" si="64"/>
        <v>19</v>
      </c>
      <c r="AF550" s="49" t="str">
        <f t="shared" si="69"/>
        <v>40</v>
      </c>
      <c r="AG550" s="49" t="str">
        <f t="shared" si="68"/>
        <v>20</v>
      </c>
    </row>
    <row r="551" spans="1:33" x14ac:dyDescent="0.45">
      <c r="A551" s="129" t="s">
        <v>1104</v>
      </c>
      <c r="B551" s="129" t="s">
        <v>1040</v>
      </c>
      <c r="C551" s="129" t="s">
        <v>1109</v>
      </c>
      <c r="D551" s="5" t="s">
        <v>1109</v>
      </c>
      <c r="E551" s="129">
        <f t="shared" si="65"/>
        <v>40</v>
      </c>
      <c r="F551" s="129">
        <f t="shared" si="66"/>
        <v>44</v>
      </c>
      <c r="G551" s="129" t="s">
        <v>29</v>
      </c>
      <c r="H551" s="129" t="s">
        <v>30</v>
      </c>
      <c r="I551" s="129" t="s">
        <v>31</v>
      </c>
      <c r="J551" s="3">
        <v>0</v>
      </c>
      <c r="K551" s="129" t="s">
        <v>1163</v>
      </c>
      <c r="L551" s="129" t="s">
        <v>41</v>
      </c>
      <c r="M551" s="129" t="s">
        <v>42</v>
      </c>
      <c r="N551" s="129" t="s">
        <v>26</v>
      </c>
      <c r="O551" s="129" t="s">
        <v>1164</v>
      </c>
      <c r="P551" s="3">
        <v>54</v>
      </c>
      <c r="Q551" s="129" t="s">
        <v>32</v>
      </c>
      <c r="R551" s="129" t="s">
        <v>82</v>
      </c>
      <c r="S551" s="129" t="s">
        <v>2163</v>
      </c>
      <c r="T551" s="129"/>
      <c r="U551" s="129">
        <v>1</v>
      </c>
      <c r="V551" s="3">
        <v>1606</v>
      </c>
      <c r="W551" s="30">
        <v>0</v>
      </c>
      <c r="X551" s="30">
        <v>1</v>
      </c>
      <c r="Y551" s="30">
        <v>0</v>
      </c>
      <c r="Z551" s="138">
        <f t="shared" si="67"/>
        <v>40</v>
      </c>
      <c r="AA551" s="135">
        <v>34774</v>
      </c>
      <c r="AB551" s="6">
        <v>46.09</v>
      </c>
      <c r="AC551" s="34" t="s">
        <v>34</v>
      </c>
      <c r="AD551" s="34">
        <f t="shared" si="63"/>
        <v>32</v>
      </c>
      <c r="AE551" s="34">
        <f t="shared" si="64"/>
        <v>14</v>
      </c>
      <c r="AF551" s="49" t="str">
        <f t="shared" si="69"/>
        <v>40</v>
      </c>
      <c r="AG551" s="49" t="str">
        <f t="shared" si="68"/>
        <v>LCL</v>
      </c>
    </row>
    <row r="552" spans="1:33" x14ac:dyDescent="0.45">
      <c r="A552" s="129" t="s">
        <v>1104</v>
      </c>
      <c r="B552" s="129" t="s">
        <v>1040</v>
      </c>
      <c r="C552" s="129" t="s">
        <v>1109</v>
      </c>
      <c r="D552" s="5" t="s">
        <v>1109</v>
      </c>
      <c r="E552" s="129">
        <f t="shared" si="65"/>
        <v>40</v>
      </c>
      <c r="F552" s="129">
        <f t="shared" si="66"/>
        <v>44</v>
      </c>
      <c r="G552" s="129" t="s">
        <v>29</v>
      </c>
      <c r="H552" s="129" t="s">
        <v>30</v>
      </c>
      <c r="I552" s="129" t="s">
        <v>31</v>
      </c>
      <c r="J552" s="3">
        <v>0</v>
      </c>
      <c r="K552" s="129" t="s">
        <v>1165</v>
      </c>
      <c r="L552" s="129" t="s">
        <v>41</v>
      </c>
      <c r="M552" s="129" t="s">
        <v>42</v>
      </c>
      <c r="N552" s="129" t="s">
        <v>26</v>
      </c>
      <c r="O552" s="129" t="s">
        <v>1166</v>
      </c>
      <c r="P552" s="3">
        <v>54</v>
      </c>
      <c r="Q552" s="129" t="s">
        <v>32</v>
      </c>
      <c r="R552" s="129" t="s">
        <v>642</v>
      </c>
      <c r="S552" s="129" t="s">
        <v>2163</v>
      </c>
      <c r="T552" s="129"/>
      <c r="U552" s="129">
        <v>1</v>
      </c>
      <c r="V552" s="3">
        <v>2857</v>
      </c>
      <c r="W552" s="30">
        <v>0</v>
      </c>
      <c r="X552" s="30">
        <v>0</v>
      </c>
      <c r="Y552" s="30">
        <v>1</v>
      </c>
      <c r="Z552" s="138" t="str">
        <f t="shared" si="67"/>
        <v>40 HC</v>
      </c>
      <c r="AA552" s="135">
        <v>53202</v>
      </c>
      <c r="AB552" s="6">
        <v>46.48</v>
      </c>
      <c r="AC552" s="34" t="s">
        <v>34</v>
      </c>
      <c r="AD552" s="34">
        <f t="shared" si="63"/>
        <v>33</v>
      </c>
      <c r="AE552" s="34">
        <f t="shared" si="64"/>
        <v>14</v>
      </c>
      <c r="AF552" s="49" t="str">
        <f t="shared" si="69"/>
        <v>40</v>
      </c>
      <c r="AG552" s="49" t="str">
        <f t="shared" si="68"/>
        <v>LCL</v>
      </c>
    </row>
    <row r="553" spans="1:33" x14ac:dyDescent="0.45">
      <c r="A553" s="129" t="s">
        <v>1167</v>
      </c>
      <c r="B553" s="129" t="s">
        <v>1168</v>
      </c>
      <c r="C553" s="129" t="s">
        <v>1169</v>
      </c>
      <c r="D553" s="5" t="s">
        <v>1169</v>
      </c>
      <c r="E553" s="129">
        <f t="shared" si="65"/>
        <v>1</v>
      </c>
      <c r="F553" s="129">
        <f t="shared" si="66"/>
        <v>6</v>
      </c>
      <c r="G553" s="129" t="s">
        <v>381</v>
      </c>
      <c r="H553" s="129" t="s">
        <v>383</v>
      </c>
      <c r="I553" s="129" t="s">
        <v>380</v>
      </c>
      <c r="J553" s="3">
        <v>1</v>
      </c>
      <c r="K553" s="26" t="s">
        <v>380</v>
      </c>
      <c r="L553" s="26" t="s">
        <v>24</v>
      </c>
      <c r="M553" s="129" t="s">
        <v>390</v>
      </c>
      <c r="N553" s="129" t="s">
        <v>26</v>
      </c>
      <c r="O553" s="129" t="s">
        <v>1170</v>
      </c>
      <c r="P553" s="3">
        <v>54</v>
      </c>
      <c r="Q553" s="129" t="s">
        <v>27</v>
      </c>
      <c r="R553" s="129" t="s">
        <v>2153</v>
      </c>
      <c r="S553" s="36" t="s">
        <v>380</v>
      </c>
      <c r="T553" s="129">
        <v>1</v>
      </c>
      <c r="U553" s="129"/>
      <c r="V553" s="3">
        <v>301</v>
      </c>
      <c r="W553" s="30">
        <v>0</v>
      </c>
      <c r="X553" s="30">
        <v>0</v>
      </c>
      <c r="Y553" s="30">
        <v>0</v>
      </c>
      <c r="Z553" s="138" t="str">
        <f t="shared" si="67"/>
        <v>40 HC</v>
      </c>
      <c r="AA553" s="135">
        <v>5027</v>
      </c>
      <c r="AB553" s="4"/>
      <c r="AC553" s="34" t="s">
        <v>64</v>
      </c>
      <c r="AD553" s="34">
        <f t="shared" si="63"/>
        <v>0</v>
      </c>
      <c r="AE553" s="34">
        <f t="shared" si="64"/>
        <v>0</v>
      </c>
      <c r="AF553" s="49" t="str">
        <f t="shared" si="69"/>
        <v>LCL</v>
      </c>
      <c r="AG553" s="49" t="str">
        <f t="shared" si="68"/>
        <v>LCL</v>
      </c>
    </row>
    <row r="554" spans="1:33" x14ac:dyDescent="0.45">
      <c r="A554" s="129" t="s">
        <v>1167</v>
      </c>
      <c r="B554" s="129" t="s">
        <v>1168</v>
      </c>
      <c r="C554" s="129" t="s">
        <v>1169</v>
      </c>
      <c r="D554" s="5" t="s">
        <v>1169</v>
      </c>
      <c r="E554" s="129">
        <f t="shared" si="65"/>
        <v>1</v>
      </c>
      <c r="F554" s="129">
        <f t="shared" si="66"/>
        <v>6</v>
      </c>
      <c r="G554" s="129" t="s">
        <v>381</v>
      </c>
      <c r="H554" s="129" t="s">
        <v>383</v>
      </c>
      <c r="I554" s="129" t="s">
        <v>380</v>
      </c>
      <c r="J554" s="3">
        <v>1</v>
      </c>
      <c r="K554" s="26" t="s">
        <v>380</v>
      </c>
      <c r="L554" s="26" t="s">
        <v>24</v>
      </c>
      <c r="M554" s="129" t="s">
        <v>390</v>
      </c>
      <c r="N554" s="129" t="s">
        <v>26</v>
      </c>
      <c r="O554" s="129" t="s">
        <v>1171</v>
      </c>
      <c r="P554" s="3">
        <v>54</v>
      </c>
      <c r="Q554" s="129" t="s">
        <v>27</v>
      </c>
      <c r="R554" s="129" t="s">
        <v>2153</v>
      </c>
      <c r="S554" s="36" t="s">
        <v>380</v>
      </c>
      <c r="T554" s="129">
        <v>1</v>
      </c>
      <c r="U554" s="129"/>
      <c r="V554" s="3">
        <v>261</v>
      </c>
      <c r="W554" s="30">
        <v>0</v>
      </c>
      <c r="X554" s="30">
        <v>0</v>
      </c>
      <c r="Y554" s="30">
        <v>0</v>
      </c>
      <c r="Z554" s="138" t="str">
        <f t="shared" si="67"/>
        <v>40 HC</v>
      </c>
      <c r="AA554" s="135">
        <v>3820</v>
      </c>
      <c r="AB554" s="4"/>
      <c r="AC554" s="34" t="s">
        <v>64</v>
      </c>
      <c r="AD554" s="34">
        <f t="shared" si="63"/>
        <v>0</v>
      </c>
      <c r="AE554" s="34">
        <f t="shared" si="64"/>
        <v>0</v>
      </c>
      <c r="AF554" s="49" t="str">
        <f t="shared" si="69"/>
        <v>LCL</v>
      </c>
      <c r="AG554" s="49" t="str">
        <f t="shared" si="68"/>
        <v>LCL</v>
      </c>
    </row>
    <row r="555" spans="1:33" x14ac:dyDescent="0.45">
      <c r="A555" s="129" t="s">
        <v>1168</v>
      </c>
      <c r="B555" s="129" t="s">
        <v>1037</v>
      </c>
      <c r="C555" s="129" t="s">
        <v>1073</v>
      </c>
      <c r="D555" s="5" t="s">
        <v>1073</v>
      </c>
      <c r="E555" s="129">
        <f t="shared" si="65"/>
        <v>27</v>
      </c>
      <c r="F555" s="129">
        <f t="shared" si="66"/>
        <v>32</v>
      </c>
      <c r="G555" s="129" t="s">
        <v>1172</v>
      </c>
      <c r="H555" s="129" t="s">
        <v>30</v>
      </c>
      <c r="I555" s="129" t="s">
        <v>31</v>
      </c>
      <c r="J555" s="3">
        <v>0</v>
      </c>
      <c r="K555" s="129" t="s">
        <v>1173</v>
      </c>
      <c r="L555" s="129" t="s">
        <v>24</v>
      </c>
      <c r="M555" s="129" t="s">
        <v>87</v>
      </c>
      <c r="N555" s="129" t="s">
        <v>26</v>
      </c>
      <c r="O555" s="129" t="s">
        <v>1174</v>
      </c>
      <c r="P555" s="3">
        <v>54</v>
      </c>
      <c r="Q555" s="129" t="s">
        <v>32</v>
      </c>
      <c r="R555" s="129" t="s">
        <v>149</v>
      </c>
      <c r="S555" s="129" t="s">
        <v>2163</v>
      </c>
      <c r="T555" s="129"/>
      <c r="U555" s="129">
        <v>1</v>
      </c>
      <c r="V555" s="3">
        <v>3320</v>
      </c>
      <c r="W555" s="30">
        <v>0</v>
      </c>
      <c r="X555" s="30">
        <v>1</v>
      </c>
      <c r="Y555" s="30">
        <v>0</v>
      </c>
      <c r="Z555" s="138">
        <f t="shared" si="67"/>
        <v>40</v>
      </c>
      <c r="AA555" s="135">
        <v>53092</v>
      </c>
      <c r="AB555" s="6">
        <v>55.6</v>
      </c>
      <c r="AC555" s="34" t="s">
        <v>90</v>
      </c>
      <c r="AD555" s="34">
        <f t="shared" si="63"/>
        <v>39</v>
      </c>
      <c r="AE555" s="34">
        <f t="shared" si="64"/>
        <v>17</v>
      </c>
      <c r="AF555" s="49" t="str">
        <f t="shared" si="69"/>
        <v>40</v>
      </c>
      <c r="AG555" s="49" t="str">
        <f t="shared" si="68"/>
        <v>20</v>
      </c>
    </row>
    <row r="556" spans="1:33" x14ac:dyDescent="0.45">
      <c r="A556" s="129" t="s">
        <v>1168</v>
      </c>
      <c r="B556" s="129" t="s">
        <v>1040</v>
      </c>
      <c r="C556" s="129" t="s">
        <v>1155</v>
      </c>
      <c r="D556" s="5" t="s">
        <v>1155</v>
      </c>
      <c r="E556" s="129">
        <f t="shared" si="65"/>
        <v>38</v>
      </c>
      <c r="F556" s="129">
        <f t="shared" si="66"/>
        <v>41</v>
      </c>
      <c r="G556" s="129" t="s">
        <v>48</v>
      </c>
      <c r="H556" s="129" t="s">
        <v>30</v>
      </c>
      <c r="I556" s="129" t="s">
        <v>31</v>
      </c>
      <c r="J556" s="3">
        <v>0</v>
      </c>
      <c r="K556" s="129" t="s">
        <v>1175</v>
      </c>
      <c r="L556" s="129" t="s">
        <v>24</v>
      </c>
      <c r="M556" s="129" t="s">
        <v>42</v>
      </c>
      <c r="N556" s="129" t="s">
        <v>26</v>
      </c>
      <c r="O556" s="129" t="s">
        <v>1176</v>
      </c>
      <c r="P556" s="3">
        <v>52</v>
      </c>
      <c r="Q556" s="129" t="s">
        <v>32</v>
      </c>
      <c r="R556" s="129" t="s">
        <v>275</v>
      </c>
      <c r="S556" s="129" t="s">
        <v>2163</v>
      </c>
      <c r="T556" s="129"/>
      <c r="U556" s="129">
        <v>1</v>
      </c>
      <c r="V556" s="3">
        <v>3531</v>
      </c>
      <c r="W556" s="30">
        <v>0</v>
      </c>
      <c r="X556" s="30">
        <v>1</v>
      </c>
      <c r="Y556" s="30">
        <v>0</v>
      </c>
      <c r="Z556" s="138">
        <f t="shared" si="67"/>
        <v>40</v>
      </c>
      <c r="AA556" s="135">
        <v>51730</v>
      </c>
      <c r="AB556" s="6">
        <v>38.450000000000003</v>
      </c>
      <c r="AC556" s="34" t="s">
        <v>34</v>
      </c>
      <c r="AD556" s="34">
        <f t="shared" si="63"/>
        <v>27</v>
      </c>
      <c r="AE556" s="34">
        <f t="shared" si="64"/>
        <v>12</v>
      </c>
      <c r="AF556" s="49" t="str">
        <f t="shared" si="69"/>
        <v>20</v>
      </c>
      <c r="AG556" s="49" t="str">
        <f t="shared" si="68"/>
        <v>LCL</v>
      </c>
    </row>
    <row r="557" spans="1:33" s="77" customFormat="1" x14ac:dyDescent="0.45">
      <c r="A557" s="70" t="s">
        <v>1168</v>
      </c>
      <c r="B557" s="70" t="s">
        <v>1040</v>
      </c>
      <c r="C557" s="70" t="s">
        <v>1155</v>
      </c>
      <c r="D557" s="71" t="s">
        <v>1155</v>
      </c>
      <c r="E557" s="70">
        <f t="shared" si="65"/>
        <v>38</v>
      </c>
      <c r="F557" s="70">
        <f t="shared" si="66"/>
        <v>41</v>
      </c>
      <c r="G557" s="70" t="s">
        <v>48</v>
      </c>
      <c r="H557" s="70" t="s">
        <v>30</v>
      </c>
      <c r="I557" s="70" t="s">
        <v>31</v>
      </c>
      <c r="J557" s="72">
        <v>0</v>
      </c>
      <c r="K557" s="70" t="s">
        <v>1177</v>
      </c>
      <c r="L557" s="70" t="s">
        <v>24</v>
      </c>
      <c r="M557" s="70" t="s">
        <v>42</v>
      </c>
      <c r="N557" s="70" t="s">
        <v>26</v>
      </c>
      <c r="O557" s="70" t="s">
        <v>1178</v>
      </c>
      <c r="P557" s="72">
        <v>54</v>
      </c>
      <c r="Q557" s="70" t="s">
        <v>32</v>
      </c>
      <c r="R557" s="70" t="s">
        <v>739</v>
      </c>
      <c r="S557" s="70" t="s">
        <v>2163</v>
      </c>
      <c r="T557" s="70"/>
      <c r="U557" s="70">
        <v>1</v>
      </c>
      <c r="V557" s="72">
        <v>1412</v>
      </c>
      <c r="W557" s="73">
        <v>0</v>
      </c>
      <c r="X557" s="73">
        <v>2</v>
      </c>
      <c r="Y557" s="73">
        <v>0</v>
      </c>
      <c r="Z557" s="138" t="str">
        <f t="shared" si="67"/>
        <v>40 HC</v>
      </c>
      <c r="AA557" s="137">
        <v>12699</v>
      </c>
      <c r="AB557" s="74">
        <v>112.03</v>
      </c>
      <c r="AC557" s="75" t="s">
        <v>34</v>
      </c>
      <c r="AD557" s="75">
        <f t="shared" si="63"/>
        <v>78</v>
      </c>
      <c r="AE557" s="75">
        <f t="shared" si="64"/>
        <v>34</v>
      </c>
      <c r="AF557" s="76">
        <v>40</v>
      </c>
      <c r="AG557" s="76" t="str">
        <f t="shared" si="68"/>
        <v>40</v>
      </c>
    </row>
    <row r="558" spans="1:33" x14ac:dyDescent="0.45">
      <c r="A558" s="129" t="s">
        <v>1168</v>
      </c>
      <c r="B558" s="129" t="s">
        <v>1040</v>
      </c>
      <c r="C558" s="129" t="s">
        <v>1155</v>
      </c>
      <c r="D558" s="5" t="s">
        <v>1155</v>
      </c>
      <c r="E558" s="129">
        <f t="shared" si="65"/>
        <v>38</v>
      </c>
      <c r="F558" s="129">
        <f t="shared" si="66"/>
        <v>41</v>
      </c>
      <c r="G558" s="129" t="s">
        <v>48</v>
      </c>
      <c r="H558" s="129" t="s">
        <v>30</v>
      </c>
      <c r="I558" s="129" t="s">
        <v>31</v>
      </c>
      <c r="J558" s="3">
        <v>0</v>
      </c>
      <c r="K558" s="129" t="s">
        <v>1179</v>
      </c>
      <c r="L558" s="129" t="s">
        <v>24</v>
      </c>
      <c r="M558" s="129" t="s">
        <v>42</v>
      </c>
      <c r="N558" s="129" t="s">
        <v>26</v>
      </c>
      <c r="O558" s="129" t="s">
        <v>1180</v>
      </c>
      <c r="P558" s="3">
        <v>54</v>
      </c>
      <c r="Q558" s="129" t="s">
        <v>32</v>
      </c>
      <c r="R558" s="129" t="s">
        <v>257</v>
      </c>
      <c r="S558" s="129" t="s">
        <v>2163</v>
      </c>
      <c r="T558" s="129"/>
      <c r="U558" s="129">
        <v>1</v>
      </c>
      <c r="V558" s="3">
        <v>2820</v>
      </c>
      <c r="W558" s="30">
        <v>0</v>
      </c>
      <c r="X558" s="30">
        <v>0</v>
      </c>
      <c r="Y558" s="30">
        <v>1</v>
      </c>
      <c r="Z558" s="138" t="str">
        <f t="shared" si="67"/>
        <v>40 HC</v>
      </c>
      <c r="AA558" s="135">
        <v>71413</v>
      </c>
      <c r="AB558" s="6">
        <v>69.11</v>
      </c>
      <c r="AC558" s="34" t="s">
        <v>34</v>
      </c>
      <c r="AD558" s="34">
        <f t="shared" si="63"/>
        <v>48</v>
      </c>
      <c r="AE558" s="34">
        <f t="shared" si="64"/>
        <v>21</v>
      </c>
      <c r="AF558" s="49" t="str">
        <f t="shared" si="69"/>
        <v>40</v>
      </c>
      <c r="AG558" s="49" t="str">
        <f t="shared" si="68"/>
        <v>20</v>
      </c>
    </row>
    <row r="559" spans="1:33" x14ac:dyDescent="0.45">
      <c r="A559" s="129" t="s">
        <v>1168</v>
      </c>
      <c r="B559" s="129" t="s">
        <v>1040</v>
      </c>
      <c r="C559" s="129" t="s">
        <v>1155</v>
      </c>
      <c r="D559" s="5" t="s">
        <v>1155</v>
      </c>
      <c r="E559" s="129">
        <f t="shared" si="65"/>
        <v>38</v>
      </c>
      <c r="F559" s="129">
        <f t="shared" si="66"/>
        <v>41</v>
      </c>
      <c r="G559" s="129" t="s">
        <v>48</v>
      </c>
      <c r="H559" s="129" t="s">
        <v>30</v>
      </c>
      <c r="I559" s="129" t="s">
        <v>31</v>
      </c>
      <c r="J559" s="3">
        <v>0</v>
      </c>
      <c r="K559" s="129" t="s">
        <v>1181</v>
      </c>
      <c r="L559" s="129" t="s">
        <v>24</v>
      </c>
      <c r="M559" s="129" t="s">
        <v>42</v>
      </c>
      <c r="N559" s="129" t="s">
        <v>26</v>
      </c>
      <c r="O559" s="129" t="s">
        <v>1182</v>
      </c>
      <c r="P559" s="3">
        <v>54</v>
      </c>
      <c r="Q559" s="129" t="s">
        <v>32</v>
      </c>
      <c r="R559" s="129" t="s">
        <v>1183</v>
      </c>
      <c r="S559" s="129" t="s">
        <v>2163</v>
      </c>
      <c r="T559" s="129"/>
      <c r="U559" s="129">
        <v>1</v>
      </c>
      <c r="V559" s="3">
        <v>550</v>
      </c>
      <c r="W559" s="30">
        <v>0</v>
      </c>
      <c r="X559" s="30">
        <v>1</v>
      </c>
      <c r="Y559" s="30">
        <v>0</v>
      </c>
      <c r="Z559" s="138">
        <f t="shared" si="67"/>
        <v>40</v>
      </c>
      <c r="AA559" s="135">
        <v>9285</v>
      </c>
      <c r="AB559" s="6">
        <v>50</v>
      </c>
      <c r="AC559" s="34" t="s">
        <v>34</v>
      </c>
      <c r="AD559" s="34">
        <f t="shared" si="63"/>
        <v>35</v>
      </c>
      <c r="AE559" s="34">
        <f t="shared" si="64"/>
        <v>15</v>
      </c>
      <c r="AF559" s="49" t="str">
        <f t="shared" si="69"/>
        <v>40</v>
      </c>
      <c r="AG559" s="49" t="str">
        <f t="shared" si="68"/>
        <v>20</v>
      </c>
    </row>
    <row r="560" spans="1:33" s="77" customFormat="1" ht="21" x14ac:dyDescent="0.45">
      <c r="A560" s="70" t="s">
        <v>1168</v>
      </c>
      <c r="B560" s="70" t="s">
        <v>1040</v>
      </c>
      <c r="C560" s="70" t="s">
        <v>1109</v>
      </c>
      <c r="D560" s="71" t="s">
        <v>1109</v>
      </c>
      <c r="E560" s="70">
        <f t="shared" si="65"/>
        <v>38</v>
      </c>
      <c r="F560" s="70">
        <f t="shared" si="66"/>
        <v>42</v>
      </c>
      <c r="G560" s="70" t="s">
        <v>48</v>
      </c>
      <c r="H560" s="70" t="s">
        <v>30</v>
      </c>
      <c r="I560" s="70" t="s">
        <v>31</v>
      </c>
      <c r="J560" s="72">
        <v>0</v>
      </c>
      <c r="K560" s="70" t="s">
        <v>1184</v>
      </c>
      <c r="L560" s="70" t="s">
        <v>41</v>
      </c>
      <c r="M560" s="70" t="s">
        <v>42</v>
      </c>
      <c r="N560" s="70" t="s">
        <v>26</v>
      </c>
      <c r="O560" s="70" t="s">
        <v>1185</v>
      </c>
      <c r="P560" s="72">
        <v>51</v>
      </c>
      <c r="Q560" s="70" t="s">
        <v>32</v>
      </c>
      <c r="R560" s="70" t="s">
        <v>739</v>
      </c>
      <c r="S560" s="70" t="s">
        <v>2163</v>
      </c>
      <c r="T560" s="70"/>
      <c r="U560" s="70">
        <v>1</v>
      </c>
      <c r="V560" s="72">
        <v>5680</v>
      </c>
      <c r="W560" s="73">
        <v>0</v>
      </c>
      <c r="X560" s="73">
        <v>2</v>
      </c>
      <c r="Y560" s="73">
        <v>2</v>
      </c>
      <c r="Z560" s="138" t="str">
        <f t="shared" si="67"/>
        <v>40 HC</v>
      </c>
      <c r="AA560" s="137">
        <v>92961</v>
      </c>
      <c r="AB560" s="74">
        <v>232.18</v>
      </c>
      <c r="AC560" s="75" t="s">
        <v>34</v>
      </c>
      <c r="AD560" s="75">
        <f t="shared" si="63"/>
        <v>163</v>
      </c>
      <c r="AE560" s="75">
        <f t="shared" si="64"/>
        <v>70</v>
      </c>
      <c r="AF560" s="76" t="s">
        <v>2139</v>
      </c>
      <c r="AG560" s="76">
        <v>40</v>
      </c>
    </row>
    <row r="561" spans="1:33" x14ac:dyDescent="0.45">
      <c r="A561" s="129" t="s">
        <v>1168</v>
      </c>
      <c r="B561" s="129" t="s">
        <v>1040</v>
      </c>
      <c r="C561" s="129" t="s">
        <v>1109</v>
      </c>
      <c r="D561" s="5" t="s">
        <v>1109</v>
      </c>
      <c r="E561" s="129">
        <f t="shared" si="65"/>
        <v>38</v>
      </c>
      <c r="F561" s="129">
        <f t="shared" si="66"/>
        <v>42</v>
      </c>
      <c r="G561" s="129" t="s">
        <v>48</v>
      </c>
      <c r="H561" s="129" t="s">
        <v>30</v>
      </c>
      <c r="I561" s="129" t="s">
        <v>31</v>
      </c>
      <c r="J561" s="3">
        <v>0</v>
      </c>
      <c r="K561" s="129" t="s">
        <v>1186</v>
      </c>
      <c r="L561" s="129" t="s">
        <v>41</v>
      </c>
      <c r="M561" s="129" t="s">
        <v>42</v>
      </c>
      <c r="N561" s="129" t="s">
        <v>26</v>
      </c>
      <c r="O561" s="129" t="s">
        <v>1187</v>
      </c>
      <c r="P561" s="3">
        <v>54</v>
      </c>
      <c r="Q561" s="129" t="s">
        <v>32</v>
      </c>
      <c r="R561" s="129" t="s">
        <v>260</v>
      </c>
      <c r="S561" s="129" t="s">
        <v>2163</v>
      </c>
      <c r="T561" s="129"/>
      <c r="U561" s="129">
        <v>1</v>
      </c>
      <c r="V561" s="3">
        <v>1770</v>
      </c>
      <c r="W561" s="30">
        <v>0</v>
      </c>
      <c r="X561" s="30">
        <v>1</v>
      </c>
      <c r="Y561" s="30">
        <v>0</v>
      </c>
      <c r="Z561" s="138">
        <f t="shared" si="67"/>
        <v>40</v>
      </c>
      <c r="AA561" s="135">
        <v>26124</v>
      </c>
      <c r="AB561" s="6">
        <v>42.47</v>
      </c>
      <c r="AC561" s="34" t="s">
        <v>34</v>
      </c>
      <c r="AD561" s="34">
        <f t="shared" ref="AD561:AD616" si="70">0.7*AB561</f>
        <v>30</v>
      </c>
      <c r="AE561" s="34">
        <f t="shared" ref="AE561:AE616" si="71">0.3*AB561</f>
        <v>13</v>
      </c>
      <c r="AF561" s="49" t="str">
        <f t="shared" ref="AF561:AG566" si="72">IF(AD561&lt;=14,"LCL",IF(AD561&lt;=28,"20",IF(AD561&lt;=55,"40",IF(AD561&lt;=65,"40HC",IF(AD561&lt;=83,"45",IF(AD561&gt;83,"???ilość kont"))))))</f>
        <v>40</v>
      </c>
      <c r="AG561" s="49" t="str">
        <f t="shared" si="72"/>
        <v>LCL</v>
      </c>
    </row>
    <row r="562" spans="1:33" x14ac:dyDescent="0.45">
      <c r="A562" s="129" t="s">
        <v>1168</v>
      </c>
      <c r="B562" s="129" t="s">
        <v>1040</v>
      </c>
      <c r="C562" s="129" t="s">
        <v>1109</v>
      </c>
      <c r="D562" s="5" t="s">
        <v>1109</v>
      </c>
      <c r="E562" s="129">
        <f t="shared" si="65"/>
        <v>38</v>
      </c>
      <c r="F562" s="129">
        <f t="shared" si="66"/>
        <v>42</v>
      </c>
      <c r="G562" s="129" t="s">
        <v>48</v>
      </c>
      <c r="H562" s="129" t="s">
        <v>30</v>
      </c>
      <c r="I562" s="129" t="s">
        <v>31</v>
      </c>
      <c r="J562" s="3">
        <v>1</v>
      </c>
      <c r="K562" s="152" t="s">
        <v>1188</v>
      </c>
      <c r="L562" s="129" t="s">
        <v>41</v>
      </c>
      <c r="M562" s="129" t="s">
        <v>42</v>
      </c>
      <c r="N562" s="129" t="s">
        <v>26</v>
      </c>
      <c r="O562" s="129" t="s">
        <v>1189</v>
      </c>
      <c r="P562" s="3">
        <v>52</v>
      </c>
      <c r="Q562" s="129" t="s">
        <v>32</v>
      </c>
      <c r="R562" s="129" t="s">
        <v>273</v>
      </c>
      <c r="S562" s="129" t="s">
        <v>2164</v>
      </c>
      <c r="T562" s="129"/>
      <c r="U562" s="129">
        <v>1</v>
      </c>
      <c r="V562" s="3">
        <v>895</v>
      </c>
      <c r="W562" s="154">
        <v>0</v>
      </c>
      <c r="X562" s="154">
        <v>1</v>
      </c>
      <c r="Y562" s="154">
        <v>0</v>
      </c>
      <c r="Z562" s="138">
        <f t="shared" si="67"/>
        <v>40</v>
      </c>
      <c r="AA562" s="135">
        <v>11341</v>
      </c>
      <c r="AB562" s="6">
        <v>17.48</v>
      </c>
      <c r="AC562" s="34" t="s">
        <v>34</v>
      </c>
      <c r="AD562" s="34">
        <f t="shared" si="70"/>
        <v>12</v>
      </c>
      <c r="AE562" s="34">
        <f t="shared" si="71"/>
        <v>5</v>
      </c>
      <c r="AF562" s="49" t="str">
        <f t="shared" si="72"/>
        <v>LCL</v>
      </c>
      <c r="AG562" s="49" t="str">
        <f t="shared" si="72"/>
        <v>LCL</v>
      </c>
    </row>
    <row r="563" spans="1:33" x14ac:dyDescent="0.45">
      <c r="A563" s="129" t="s">
        <v>1168</v>
      </c>
      <c r="B563" s="129" t="s">
        <v>1040</v>
      </c>
      <c r="C563" s="129" t="s">
        <v>1109</v>
      </c>
      <c r="D563" s="5" t="s">
        <v>1109</v>
      </c>
      <c r="E563" s="129">
        <f t="shared" si="65"/>
        <v>38</v>
      </c>
      <c r="F563" s="129">
        <f t="shared" si="66"/>
        <v>42</v>
      </c>
      <c r="G563" s="129" t="s">
        <v>48</v>
      </c>
      <c r="H563" s="129" t="s">
        <v>30</v>
      </c>
      <c r="I563" s="129" t="s">
        <v>31</v>
      </c>
      <c r="J563" s="3">
        <v>1</v>
      </c>
      <c r="K563" s="153"/>
      <c r="L563" s="129" t="s">
        <v>41</v>
      </c>
      <c r="M563" s="129" t="s">
        <v>42</v>
      </c>
      <c r="N563" s="129" t="s">
        <v>26</v>
      </c>
      <c r="O563" s="129" t="s">
        <v>1190</v>
      </c>
      <c r="P563" s="3">
        <v>54</v>
      </c>
      <c r="Q563" s="129" t="s">
        <v>32</v>
      </c>
      <c r="R563" s="129" t="s">
        <v>331</v>
      </c>
      <c r="S563" s="129" t="s">
        <v>2164</v>
      </c>
      <c r="T563" s="129"/>
      <c r="U563" s="129">
        <v>1</v>
      </c>
      <c r="V563" s="3">
        <v>258</v>
      </c>
      <c r="W563" s="156"/>
      <c r="X563" s="156"/>
      <c r="Y563" s="156"/>
      <c r="Z563" s="138" t="str">
        <f t="shared" si="67"/>
        <v>40 HC</v>
      </c>
      <c r="AA563" s="135">
        <v>5032</v>
      </c>
      <c r="AB563" s="6">
        <v>5</v>
      </c>
      <c r="AC563" s="34" t="s">
        <v>34</v>
      </c>
      <c r="AD563" s="34">
        <f t="shared" si="70"/>
        <v>4</v>
      </c>
      <c r="AE563" s="34">
        <f t="shared" si="71"/>
        <v>2</v>
      </c>
      <c r="AF563" s="49" t="str">
        <f t="shared" si="72"/>
        <v>LCL</v>
      </c>
      <c r="AG563" s="49" t="str">
        <f t="shared" si="72"/>
        <v>LCL</v>
      </c>
    </row>
    <row r="564" spans="1:33" x14ac:dyDescent="0.45">
      <c r="A564" s="129" t="s">
        <v>1168</v>
      </c>
      <c r="B564" s="129" t="s">
        <v>1040</v>
      </c>
      <c r="C564" s="129" t="s">
        <v>1109</v>
      </c>
      <c r="D564" s="5" t="s">
        <v>1109</v>
      </c>
      <c r="E564" s="129">
        <f t="shared" si="65"/>
        <v>38</v>
      </c>
      <c r="F564" s="129">
        <f t="shared" si="66"/>
        <v>42</v>
      </c>
      <c r="G564" s="129" t="s">
        <v>48</v>
      </c>
      <c r="H564" s="129" t="s">
        <v>30</v>
      </c>
      <c r="I564" s="129" t="s">
        <v>31</v>
      </c>
      <c r="J564" s="3">
        <v>1</v>
      </c>
      <c r="K564" s="153"/>
      <c r="L564" s="129" t="s">
        <v>41</v>
      </c>
      <c r="M564" s="129" t="s">
        <v>42</v>
      </c>
      <c r="N564" s="129" t="s">
        <v>26</v>
      </c>
      <c r="O564" s="129" t="s">
        <v>1191</v>
      </c>
      <c r="P564" s="3">
        <v>52</v>
      </c>
      <c r="Q564" s="129" t="s">
        <v>32</v>
      </c>
      <c r="R564" s="129" t="s">
        <v>185</v>
      </c>
      <c r="S564" s="129" t="s">
        <v>2164</v>
      </c>
      <c r="T564" s="129"/>
      <c r="U564" s="129">
        <v>1</v>
      </c>
      <c r="V564" s="3">
        <v>89</v>
      </c>
      <c r="W564" s="156"/>
      <c r="X564" s="156"/>
      <c r="Y564" s="156"/>
      <c r="Z564" s="138" t="str">
        <f t="shared" si="67"/>
        <v>40 HC</v>
      </c>
      <c r="AA564" s="135">
        <v>10369</v>
      </c>
      <c r="AB564" s="6">
        <v>5.39</v>
      </c>
      <c r="AC564" s="34" t="s">
        <v>34</v>
      </c>
      <c r="AD564" s="34">
        <f t="shared" si="70"/>
        <v>4</v>
      </c>
      <c r="AE564" s="34">
        <f t="shared" si="71"/>
        <v>2</v>
      </c>
      <c r="AF564" s="49" t="str">
        <f t="shared" si="72"/>
        <v>LCL</v>
      </c>
      <c r="AG564" s="49" t="str">
        <f t="shared" si="72"/>
        <v>LCL</v>
      </c>
    </row>
    <row r="565" spans="1:33" x14ac:dyDescent="0.45">
      <c r="A565" s="129" t="s">
        <v>1168</v>
      </c>
      <c r="B565" s="129" t="s">
        <v>1040</v>
      </c>
      <c r="C565" s="129" t="s">
        <v>1109</v>
      </c>
      <c r="D565" s="5" t="s">
        <v>1109</v>
      </c>
      <c r="E565" s="129">
        <f t="shared" si="65"/>
        <v>38</v>
      </c>
      <c r="F565" s="129">
        <f t="shared" si="66"/>
        <v>42</v>
      </c>
      <c r="G565" s="129" t="s">
        <v>48</v>
      </c>
      <c r="H565" s="129" t="s">
        <v>30</v>
      </c>
      <c r="I565" s="129" t="s">
        <v>31</v>
      </c>
      <c r="J565" s="3">
        <v>1</v>
      </c>
      <c r="K565" s="153"/>
      <c r="L565" s="129" t="s">
        <v>41</v>
      </c>
      <c r="M565" s="129" t="s">
        <v>42</v>
      </c>
      <c r="N565" s="129" t="s">
        <v>26</v>
      </c>
      <c r="O565" s="129" t="s">
        <v>1192</v>
      </c>
      <c r="P565" s="3">
        <v>52</v>
      </c>
      <c r="Q565" s="129" t="s">
        <v>32</v>
      </c>
      <c r="R565" s="129" t="s">
        <v>183</v>
      </c>
      <c r="S565" s="129" t="s">
        <v>2164</v>
      </c>
      <c r="T565" s="129"/>
      <c r="U565" s="129">
        <v>1</v>
      </c>
      <c r="V565" s="3">
        <v>33</v>
      </c>
      <c r="W565" s="156"/>
      <c r="X565" s="156"/>
      <c r="Y565" s="156"/>
      <c r="Z565" s="138" t="str">
        <f t="shared" si="67"/>
        <v>40 HC</v>
      </c>
      <c r="AA565" s="135">
        <v>1740</v>
      </c>
      <c r="AB565" s="6">
        <v>2.33</v>
      </c>
      <c r="AC565" s="34" t="s">
        <v>34</v>
      </c>
      <c r="AD565" s="34">
        <f t="shared" si="70"/>
        <v>2</v>
      </c>
      <c r="AE565" s="34">
        <f t="shared" si="71"/>
        <v>1</v>
      </c>
      <c r="AF565" s="49" t="str">
        <f t="shared" si="72"/>
        <v>LCL</v>
      </c>
      <c r="AG565" s="49" t="str">
        <f t="shared" si="72"/>
        <v>LCL</v>
      </c>
    </row>
    <row r="566" spans="1:33" x14ac:dyDescent="0.45">
      <c r="A566" s="129" t="s">
        <v>1168</v>
      </c>
      <c r="B566" s="129" t="s">
        <v>1040</v>
      </c>
      <c r="C566" s="129" t="s">
        <v>1109</v>
      </c>
      <c r="D566" s="5" t="s">
        <v>1109</v>
      </c>
      <c r="E566" s="129">
        <f t="shared" si="65"/>
        <v>38</v>
      </c>
      <c r="F566" s="129">
        <f t="shared" si="66"/>
        <v>42</v>
      </c>
      <c r="G566" s="129" t="s">
        <v>48</v>
      </c>
      <c r="H566" s="129" t="s">
        <v>30</v>
      </c>
      <c r="I566" s="129" t="s">
        <v>31</v>
      </c>
      <c r="J566" s="3">
        <v>1</v>
      </c>
      <c r="K566" s="153"/>
      <c r="L566" s="129" t="s">
        <v>41</v>
      </c>
      <c r="M566" s="129" t="s">
        <v>42</v>
      </c>
      <c r="N566" s="129" t="s">
        <v>26</v>
      </c>
      <c r="O566" s="129" t="s">
        <v>1193</v>
      </c>
      <c r="P566" s="3">
        <v>54</v>
      </c>
      <c r="Q566" s="129" t="s">
        <v>32</v>
      </c>
      <c r="R566" s="129" t="s">
        <v>97</v>
      </c>
      <c r="S566" s="129" t="s">
        <v>2164</v>
      </c>
      <c r="T566" s="129"/>
      <c r="U566" s="129">
        <v>1</v>
      </c>
      <c r="V566" s="3">
        <v>146</v>
      </c>
      <c r="W566" s="155"/>
      <c r="X566" s="155"/>
      <c r="Y566" s="155"/>
      <c r="Z566" s="138" t="str">
        <f t="shared" si="67"/>
        <v>40 HC</v>
      </c>
      <c r="AA566" s="135">
        <v>2513</v>
      </c>
      <c r="AB566" s="6">
        <v>5.7</v>
      </c>
      <c r="AC566" s="34" t="s">
        <v>34</v>
      </c>
      <c r="AD566" s="34">
        <f t="shared" si="70"/>
        <v>4</v>
      </c>
      <c r="AE566" s="34">
        <f t="shared" si="71"/>
        <v>2</v>
      </c>
      <c r="AF566" s="49" t="str">
        <f t="shared" si="72"/>
        <v>LCL</v>
      </c>
      <c r="AG566" s="49" t="str">
        <f t="shared" si="72"/>
        <v>LCL</v>
      </c>
    </row>
    <row r="567" spans="1:33" s="77" customFormat="1" ht="21" x14ac:dyDescent="0.45">
      <c r="A567" s="70" t="s">
        <v>1168</v>
      </c>
      <c r="B567" s="70" t="s">
        <v>1040</v>
      </c>
      <c r="C567" s="70" t="s">
        <v>1194</v>
      </c>
      <c r="D567" s="71" t="s">
        <v>1194</v>
      </c>
      <c r="E567" s="70">
        <f t="shared" si="65"/>
        <v>38</v>
      </c>
      <c r="F567" s="70">
        <f t="shared" si="66"/>
        <v>45</v>
      </c>
      <c r="G567" s="70" t="s">
        <v>48</v>
      </c>
      <c r="H567" s="70" t="s">
        <v>30</v>
      </c>
      <c r="I567" s="70" t="s">
        <v>31</v>
      </c>
      <c r="J567" s="72">
        <v>0</v>
      </c>
      <c r="K567" s="70" t="s">
        <v>1195</v>
      </c>
      <c r="L567" s="70" t="s">
        <v>41</v>
      </c>
      <c r="M567" s="70" t="s">
        <v>42</v>
      </c>
      <c r="N567" s="70" t="s">
        <v>26</v>
      </c>
      <c r="O567" s="70" t="s">
        <v>1196</v>
      </c>
      <c r="P567" s="72">
        <v>52</v>
      </c>
      <c r="Q567" s="70" t="s">
        <v>32</v>
      </c>
      <c r="R567" s="70" t="s">
        <v>266</v>
      </c>
      <c r="S567" s="70" t="s">
        <v>2163</v>
      </c>
      <c r="T567" s="70"/>
      <c r="U567" s="70">
        <v>1</v>
      </c>
      <c r="V567" s="72">
        <v>20792</v>
      </c>
      <c r="W567" s="73">
        <v>0</v>
      </c>
      <c r="X567" s="73">
        <v>0</v>
      </c>
      <c r="Y567" s="73">
        <v>6</v>
      </c>
      <c r="Z567" s="138" t="str">
        <f t="shared" si="67"/>
        <v>40 HC</v>
      </c>
      <c r="AA567" s="137">
        <v>393878</v>
      </c>
      <c r="AB567" s="74">
        <v>350.59</v>
      </c>
      <c r="AC567" s="75" t="s">
        <v>34</v>
      </c>
      <c r="AD567" s="75">
        <f t="shared" si="70"/>
        <v>245</v>
      </c>
      <c r="AE567" s="75">
        <f t="shared" si="71"/>
        <v>105</v>
      </c>
      <c r="AF567" s="76" t="s">
        <v>2139</v>
      </c>
      <c r="AG567" s="76" t="s">
        <v>2139</v>
      </c>
    </row>
    <row r="568" spans="1:33" x14ac:dyDescent="0.45">
      <c r="A568" s="129" t="s">
        <v>1197</v>
      </c>
      <c r="B568" s="129" t="s">
        <v>1198</v>
      </c>
      <c r="C568" s="129" t="s">
        <v>1199</v>
      </c>
      <c r="D568" s="5" t="s">
        <v>1199</v>
      </c>
      <c r="E568" s="129">
        <f t="shared" si="65"/>
        <v>1</v>
      </c>
      <c r="F568" s="129">
        <f t="shared" si="66"/>
        <v>9</v>
      </c>
      <c r="G568" s="129" t="s">
        <v>381</v>
      </c>
      <c r="H568" s="129" t="s">
        <v>383</v>
      </c>
      <c r="I568" s="129" t="s">
        <v>380</v>
      </c>
      <c r="J568" s="3">
        <v>1</v>
      </c>
      <c r="K568" s="26" t="s">
        <v>380</v>
      </c>
      <c r="L568" s="26" t="s">
        <v>24</v>
      </c>
      <c r="M568" s="129" t="s">
        <v>390</v>
      </c>
      <c r="N568" s="129" t="s">
        <v>26</v>
      </c>
      <c r="O568" s="129" t="s">
        <v>1200</v>
      </c>
      <c r="P568" s="3">
        <v>54</v>
      </c>
      <c r="Q568" s="129" t="s">
        <v>27</v>
      </c>
      <c r="R568" s="129" t="s">
        <v>2151</v>
      </c>
      <c r="S568" s="36" t="s">
        <v>380</v>
      </c>
      <c r="T568" s="129">
        <v>1</v>
      </c>
      <c r="U568" s="129"/>
      <c r="V568" s="3">
        <v>467</v>
      </c>
      <c r="W568" s="30">
        <v>0</v>
      </c>
      <c r="X568" s="30">
        <v>0</v>
      </c>
      <c r="Y568" s="30">
        <v>0</v>
      </c>
      <c r="Z568" s="138" t="str">
        <f t="shared" si="67"/>
        <v>40 HC</v>
      </c>
      <c r="AA568" s="135">
        <v>9477</v>
      </c>
      <c r="AB568" s="6">
        <v>9.4700000000000006</v>
      </c>
      <c r="AC568" s="34" t="s">
        <v>64</v>
      </c>
      <c r="AD568" s="34">
        <f t="shared" si="70"/>
        <v>7</v>
      </c>
      <c r="AE568" s="34">
        <f t="shared" si="71"/>
        <v>3</v>
      </c>
      <c r="AF568" s="49" t="str">
        <f t="shared" ref="AF568:AG573" si="73">IF(AD568&lt;=14,"LCL",IF(AD568&lt;=28,"20",IF(AD568&lt;=55,"40",IF(AD568&lt;=65,"40HC",IF(AD568&lt;=83,"45",IF(AD568&gt;83,"???ilość kont"))))))</f>
        <v>LCL</v>
      </c>
      <c r="AG568" s="49" t="str">
        <f t="shared" si="73"/>
        <v>LCL</v>
      </c>
    </row>
    <row r="569" spans="1:33" x14ac:dyDescent="0.45">
      <c r="A569" s="129" t="s">
        <v>1197</v>
      </c>
      <c r="B569" s="129" t="s">
        <v>1040</v>
      </c>
      <c r="C569" s="129" t="s">
        <v>1155</v>
      </c>
      <c r="D569" s="5" t="s">
        <v>1155</v>
      </c>
      <c r="E569" s="129">
        <f t="shared" si="65"/>
        <v>37</v>
      </c>
      <c r="F569" s="129">
        <f t="shared" si="66"/>
        <v>40</v>
      </c>
      <c r="G569" s="129" t="s">
        <v>39</v>
      </c>
      <c r="H569" s="129" t="s">
        <v>30</v>
      </c>
      <c r="I569" s="129" t="s">
        <v>31</v>
      </c>
      <c r="J569" s="3">
        <v>0</v>
      </c>
      <c r="K569" s="129" t="s">
        <v>1201</v>
      </c>
      <c r="L569" s="129" t="s">
        <v>24</v>
      </c>
      <c r="M569" s="129" t="s">
        <v>42</v>
      </c>
      <c r="N569" s="129" t="s">
        <v>26</v>
      </c>
      <c r="O569" s="129" t="s">
        <v>1202</v>
      </c>
      <c r="P569" s="3">
        <v>54</v>
      </c>
      <c r="Q569" s="129" t="s">
        <v>32</v>
      </c>
      <c r="R569" s="129" t="s">
        <v>129</v>
      </c>
      <c r="S569" s="129" t="s">
        <v>2163</v>
      </c>
      <c r="T569" s="129"/>
      <c r="U569" s="129">
        <v>1</v>
      </c>
      <c r="V569" s="3">
        <v>724</v>
      </c>
      <c r="W569" s="30">
        <v>1</v>
      </c>
      <c r="X569" s="30">
        <v>0</v>
      </c>
      <c r="Y569" s="30">
        <v>0</v>
      </c>
      <c r="Z569" s="138">
        <f t="shared" si="67"/>
        <v>20</v>
      </c>
      <c r="AA569" s="135">
        <v>15040</v>
      </c>
      <c r="AB569" s="6">
        <v>26.35</v>
      </c>
      <c r="AC569" s="34" t="s">
        <v>34</v>
      </c>
      <c r="AD569" s="34">
        <f t="shared" si="70"/>
        <v>18</v>
      </c>
      <c r="AE569" s="34">
        <f t="shared" si="71"/>
        <v>8</v>
      </c>
      <c r="AF569" s="49" t="str">
        <f t="shared" si="73"/>
        <v>20</v>
      </c>
      <c r="AG569" s="49" t="str">
        <f t="shared" si="73"/>
        <v>LCL</v>
      </c>
    </row>
    <row r="570" spans="1:33" x14ac:dyDescent="0.45">
      <c r="A570" s="129" t="s">
        <v>1197</v>
      </c>
      <c r="B570" s="129" t="s">
        <v>1040</v>
      </c>
      <c r="C570" s="129" t="s">
        <v>1155</v>
      </c>
      <c r="D570" s="5" t="s">
        <v>1155</v>
      </c>
      <c r="E570" s="129">
        <f t="shared" si="65"/>
        <v>37</v>
      </c>
      <c r="F570" s="129">
        <f t="shared" si="66"/>
        <v>40</v>
      </c>
      <c r="G570" s="129" t="s">
        <v>39</v>
      </c>
      <c r="H570" s="129" t="s">
        <v>30</v>
      </c>
      <c r="I570" s="129" t="s">
        <v>31</v>
      </c>
      <c r="J570" s="3">
        <v>0</v>
      </c>
      <c r="K570" s="129" t="s">
        <v>1203</v>
      </c>
      <c r="L570" s="129" t="s">
        <v>24</v>
      </c>
      <c r="M570" s="129" t="s">
        <v>42</v>
      </c>
      <c r="N570" s="129" t="s">
        <v>26</v>
      </c>
      <c r="O570" s="129" t="s">
        <v>1204</v>
      </c>
      <c r="P570" s="3">
        <v>54</v>
      </c>
      <c r="Q570" s="129" t="s">
        <v>32</v>
      </c>
      <c r="R570" s="129" t="s">
        <v>129</v>
      </c>
      <c r="S570" s="129" t="s">
        <v>2163</v>
      </c>
      <c r="T570" s="129"/>
      <c r="U570" s="129">
        <v>1</v>
      </c>
      <c r="V570" s="3">
        <v>1497</v>
      </c>
      <c r="W570" s="30">
        <v>0</v>
      </c>
      <c r="X570" s="30">
        <v>1</v>
      </c>
      <c r="Y570" s="30">
        <v>0</v>
      </c>
      <c r="Z570" s="138">
        <f t="shared" si="67"/>
        <v>40</v>
      </c>
      <c r="AA570" s="135">
        <v>29071</v>
      </c>
      <c r="AB570" s="6">
        <v>54.22</v>
      </c>
      <c r="AC570" s="34" t="s">
        <v>34</v>
      </c>
      <c r="AD570" s="34">
        <f t="shared" si="70"/>
        <v>38</v>
      </c>
      <c r="AE570" s="34">
        <f t="shared" si="71"/>
        <v>16</v>
      </c>
      <c r="AF570" s="49" t="str">
        <f t="shared" si="73"/>
        <v>40</v>
      </c>
      <c r="AG570" s="49" t="str">
        <f t="shared" si="73"/>
        <v>20</v>
      </c>
    </row>
    <row r="571" spans="1:33" x14ac:dyDescent="0.45">
      <c r="A571" s="129" t="s">
        <v>1197</v>
      </c>
      <c r="B571" s="129" t="s">
        <v>1040</v>
      </c>
      <c r="C571" s="129" t="s">
        <v>1109</v>
      </c>
      <c r="D571" s="5" t="s">
        <v>1109</v>
      </c>
      <c r="E571" s="129">
        <f t="shared" si="65"/>
        <v>37</v>
      </c>
      <c r="F571" s="129">
        <f t="shared" si="66"/>
        <v>41</v>
      </c>
      <c r="G571" s="129" t="s">
        <v>398</v>
      </c>
      <c r="H571" s="129" t="s">
        <v>30</v>
      </c>
      <c r="I571" s="129" t="s">
        <v>31</v>
      </c>
      <c r="J571" s="3">
        <v>0</v>
      </c>
      <c r="K571" s="129" t="s">
        <v>1205</v>
      </c>
      <c r="L571" s="129" t="s">
        <v>41</v>
      </c>
      <c r="M571" s="129" t="s">
        <v>42</v>
      </c>
      <c r="N571" s="129" t="s">
        <v>26</v>
      </c>
      <c r="O571" s="129" t="s">
        <v>1206</v>
      </c>
      <c r="P571" s="3">
        <v>51</v>
      </c>
      <c r="Q571" s="129" t="s">
        <v>32</v>
      </c>
      <c r="R571" s="129" t="s">
        <v>400</v>
      </c>
      <c r="S571" s="129" t="s">
        <v>2163</v>
      </c>
      <c r="T571" s="129"/>
      <c r="U571" s="129">
        <v>1</v>
      </c>
      <c r="V571" s="3">
        <v>1840</v>
      </c>
      <c r="W571" s="30">
        <v>1</v>
      </c>
      <c r="X571" s="30">
        <v>0</v>
      </c>
      <c r="Y571" s="30">
        <v>0</v>
      </c>
      <c r="Z571" s="138">
        <f t="shared" si="67"/>
        <v>20</v>
      </c>
      <c r="AA571" s="135">
        <v>14130</v>
      </c>
      <c r="AB571" s="6">
        <v>27.22</v>
      </c>
      <c r="AC571" s="34" t="s">
        <v>34</v>
      </c>
      <c r="AD571" s="34">
        <f t="shared" si="70"/>
        <v>19</v>
      </c>
      <c r="AE571" s="34">
        <f t="shared" si="71"/>
        <v>8</v>
      </c>
      <c r="AF571" s="49" t="str">
        <f t="shared" si="73"/>
        <v>20</v>
      </c>
      <c r="AG571" s="49" t="str">
        <f t="shared" si="73"/>
        <v>LCL</v>
      </c>
    </row>
    <row r="572" spans="1:33" x14ac:dyDescent="0.45">
      <c r="A572" s="129" t="s">
        <v>1198</v>
      </c>
      <c r="B572" s="129" t="s">
        <v>1022</v>
      </c>
      <c r="C572" s="129" t="s">
        <v>1207</v>
      </c>
      <c r="D572" s="5" t="s">
        <v>1207</v>
      </c>
      <c r="E572" s="129">
        <f t="shared" si="65"/>
        <v>17</v>
      </c>
      <c r="F572" s="129">
        <f t="shared" si="66"/>
        <v>18</v>
      </c>
      <c r="G572" s="129" t="s">
        <v>381</v>
      </c>
      <c r="H572" s="129" t="s">
        <v>383</v>
      </c>
      <c r="I572" s="129" t="s">
        <v>41</v>
      </c>
      <c r="J572" s="3">
        <v>0</v>
      </c>
      <c r="K572" s="129" t="s">
        <v>1208</v>
      </c>
      <c r="L572" s="26" t="s">
        <v>41</v>
      </c>
      <c r="M572" s="129" t="s">
        <v>619</v>
      </c>
      <c r="N572" s="129" t="s">
        <v>26</v>
      </c>
      <c r="O572" s="129" t="s">
        <v>1209</v>
      </c>
      <c r="P572" s="3">
        <v>54</v>
      </c>
      <c r="Q572" s="129" t="s">
        <v>32</v>
      </c>
      <c r="R572" s="129" t="s">
        <v>214</v>
      </c>
      <c r="S572" s="129" t="s">
        <v>2163</v>
      </c>
      <c r="T572" s="129"/>
      <c r="U572" s="129">
        <v>1</v>
      </c>
      <c r="V572" s="3">
        <v>1494</v>
      </c>
      <c r="W572" s="30">
        <v>0</v>
      </c>
      <c r="X572" s="30">
        <v>1</v>
      </c>
      <c r="Y572" s="30">
        <v>0</v>
      </c>
      <c r="Z572" s="138">
        <f t="shared" si="67"/>
        <v>40</v>
      </c>
      <c r="AA572" s="135">
        <v>23926</v>
      </c>
      <c r="AB572" s="6">
        <v>26.66</v>
      </c>
      <c r="AC572" s="34" t="s">
        <v>34</v>
      </c>
      <c r="AD572" s="34">
        <f t="shared" si="70"/>
        <v>19</v>
      </c>
      <c r="AE572" s="34">
        <f t="shared" si="71"/>
        <v>8</v>
      </c>
      <c r="AF572" s="49" t="str">
        <f t="shared" si="73"/>
        <v>20</v>
      </c>
      <c r="AG572" s="49" t="str">
        <f t="shared" si="73"/>
        <v>LCL</v>
      </c>
    </row>
    <row r="573" spans="1:33" x14ac:dyDescent="0.45">
      <c r="A573" s="129" t="s">
        <v>1117</v>
      </c>
      <c r="B573" s="129" t="s">
        <v>1060</v>
      </c>
      <c r="C573" s="129" t="s">
        <v>1040</v>
      </c>
      <c r="D573" s="5" t="s">
        <v>1040</v>
      </c>
      <c r="E573" s="129">
        <f t="shared" si="65"/>
        <v>31</v>
      </c>
      <c r="F573" s="129">
        <f t="shared" si="66"/>
        <v>35</v>
      </c>
      <c r="G573" s="129" t="s">
        <v>39</v>
      </c>
      <c r="H573" s="129" t="s">
        <v>30</v>
      </c>
      <c r="I573" s="129" t="s">
        <v>31</v>
      </c>
      <c r="J573" s="3">
        <v>0</v>
      </c>
      <c r="K573" s="129" t="s">
        <v>1210</v>
      </c>
      <c r="L573" s="129" t="s">
        <v>41</v>
      </c>
      <c r="M573" s="129" t="s">
        <v>42</v>
      </c>
      <c r="N573" s="129" t="s">
        <v>26</v>
      </c>
      <c r="O573" s="129" t="s">
        <v>1211</v>
      </c>
      <c r="P573" s="3">
        <v>54</v>
      </c>
      <c r="Q573" s="129" t="s">
        <v>32</v>
      </c>
      <c r="R573" s="129" t="s">
        <v>179</v>
      </c>
      <c r="S573" s="129" t="s">
        <v>2163</v>
      </c>
      <c r="T573" s="129"/>
      <c r="U573" s="129">
        <v>1</v>
      </c>
      <c r="V573" s="3">
        <v>948</v>
      </c>
      <c r="W573" s="30">
        <v>0</v>
      </c>
      <c r="X573" s="30">
        <v>1</v>
      </c>
      <c r="Y573" s="30">
        <v>0</v>
      </c>
      <c r="Z573" s="138">
        <f t="shared" si="67"/>
        <v>40</v>
      </c>
      <c r="AA573" s="135">
        <v>20596</v>
      </c>
      <c r="AB573" s="6">
        <v>36.479999999999997</v>
      </c>
      <c r="AC573" s="34" t="s">
        <v>34</v>
      </c>
      <c r="AD573" s="34">
        <f t="shared" si="70"/>
        <v>26</v>
      </c>
      <c r="AE573" s="34">
        <f t="shared" si="71"/>
        <v>11</v>
      </c>
      <c r="AF573" s="49" t="str">
        <f t="shared" si="73"/>
        <v>20</v>
      </c>
      <c r="AG573" s="49" t="str">
        <f t="shared" si="73"/>
        <v>LCL</v>
      </c>
    </row>
    <row r="574" spans="1:33" s="77" customFormat="1" ht="21" x14ac:dyDescent="0.45">
      <c r="A574" s="70" t="s">
        <v>1117</v>
      </c>
      <c r="B574" s="70" t="s">
        <v>1060</v>
      </c>
      <c r="C574" s="70" t="s">
        <v>1212</v>
      </c>
      <c r="D574" s="71" t="s">
        <v>1212</v>
      </c>
      <c r="E574" s="70">
        <f t="shared" si="65"/>
        <v>31</v>
      </c>
      <c r="F574" s="70">
        <f t="shared" si="66"/>
        <v>36</v>
      </c>
      <c r="G574" s="70" t="s">
        <v>39</v>
      </c>
      <c r="H574" s="70" t="s">
        <v>30</v>
      </c>
      <c r="I574" s="70" t="s">
        <v>31</v>
      </c>
      <c r="J574" s="72">
        <v>0</v>
      </c>
      <c r="K574" s="70" t="s">
        <v>1213</v>
      </c>
      <c r="L574" s="70" t="s">
        <v>41</v>
      </c>
      <c r="M574" s="70" t="s">
        <v>42</v>
      </c>
      <c r="N574" s="70" t="s">
        <v>26</v>
      </c>
      <c r="O574" s="70" t="s">
        <v>1214</v>
      </c>
      <c r="P574" s="72">
        <v>51</v>
      </c>
      <c r="Q574" s="70" t="s">
        <v>32</v>
      </c>
      <c r="R574" s="70" t="s">
        <v>133</v>
      </c>
      <c r="S574" s="70" t="s">
        <v>2163</v>
      </c>
      <c r="T574" s="70"/>
      <c r="U574" s="70">
        <v>1</v>
      </c>
      <c r="V574" s="72">
        <v>4384</v>
      </c>
      <c r="W574" s="73">
        <v>0</v>
      </c>
      <c r="X574" s="73">
        <v>3</v>
      </c>
      <c r="Y574" s="73">
        <v>1</v>
      </c>
      <c r="Z574" s="138" t="str">
        <f t="shared" si="67"/>
        <v>40 HC</v>
      </c>
      <c r="AA574" s="137">
        <v>64300</v>
      </c>
      <c r="AB574" s="74">
        <v>211.48</v>
      </c>
      <c r="AC574" s="75" t="s">
        <v>34</v>
      </c>
      <c r="AD574" s="75">
        <f t="shared" si="70"/>
        <v>148</v>
      </c>
      <c r="AE574" s="75">
        <f t="shared" si="71"/>
        <v>63</v>
      </c>
      <c r="AF574" s="76" t="s">
        <v>2139</v>
      </c>
      <c r="AG574" s="76" t="s">
        <v>2139</v>
      </c>
    </row>
    <row r="575" spans="1:33" x14ac:dyDescent="0.45">
      <c r="A575" s="129" t="s">
        <v>1117</v>
      </c>
      <c r="B575" s="129" t="s">
        <v>1060</v>
      </c>
      <c r="C575" s="129" t="s">
        <v>1212</v>
      </c>
      <c r="D575" s="5" t="s">
        <v>1212</v>
      </c>
      <c r="E575" s="129">
        <f t="shared" ref="E575:E638" si="74">B575-A575</f>
        <v>31</v>
      </c>
      <c r="F575" s="129">
        <f t="shared" ref="F575:F638" si="75">C575-A575</f>
        <v>36</v>
      </c>
      <c r="G575" s="129" t="s">
        <v>39</v>
      </c>
      <c r="H575" s="129" t="s">
        <v>30</v>
      </c>
      <c r="I575" s="129" t="s">
        <v>31</v>
      </c>
      <c r="J575" s="3">
        <v>0</v>
      </c>
      <c r="K575" s="129" t="s">
        <v>1215</v>
      </c>
      <c r="L575" s="129" t="s">
        <v>41</v>
      </c>
      <c r="M575" s="129" t="s">
        <v>42</v>
      </c>
      <c r="N575" s="129" t="s">
        <v>26</v>
      </c>
      <c r="O575" s="129" t="s">
        <v>1216</v>
      </c>
      <c r="P575" s="3">
        <v>52</v>
      </c>
      <c r="Q575" s="129" t="s">
        <v>32</v>
      </c>
      <c r="R575" s="129" t="s">
        <v>349</v>
      </c>
      <c r="S575" s="129" t="s">
        <v>2163</v>
      </c>
      <c r="T575" s="129"/>
      <c r="U575" s="129">
        <v>1</v>
      </c>
      <c r="V575" s="3">
        <v>1790</v>
      </c>
      <c r="W575" s="30">
        <v>0</v>
      </c>
      <c r="X575" s="30">
        <v>1</v>
      </c>
      <c r="Y575" s="30">
        <v>0</v>
      </c>
      <c r="Z575" s="138">
        <f t="shared" si="67"/>
        <v>40</v>
      </c>
      <c r="AA575" s="135">
        <v>34216</v>
      </c>
      <c r="AB575" s="6">
        <v>35.799999999999997</v>
      </c>
      <c r="AC575" s="34" t="s">
        <v>34</v>
      </c>
      <c r="AD575" s="34">
        <f t="shared" si="70"/>
        <v>25</v>
      </c>
      <c r="AE575" s="34">
        <f t="shared" si="71"/>
        <v>11</v>
      </c>
      <c r="AF575" s="49" t="str">
        <f>IF(AD575&lt;=14,"LCL",IF(AD575&lt;=28,"20",IF(AD575&lt;=55,"40",IF(AD575&lt;=65,"40HC",IF(AD575&lt;=83,"45",IF(AD575&gt;83,"???ilość kont"))))))</f>
        <v>20</v>
      </c>
      <c r="AG575" s="49" t="str">
        <f>IF(AE575&lt;=14,"LCL",IF(AE575&lt;=28,"20",IF(AE575&lt;=55,"40",IF(AE575&lt;=65,"40HC",IF(AE575&lt;=83,"45",IF(AE575&gt;83,"???ilość kont"))))))</f>
        <v>LCL</v>
      </c>
    </row>
    <row r="576" spans="1:33" s="77" customFormat="1" ht="21" x14ac:dyDescent="0.45">
      <c r="A576" s="70" t="s">
        <v>1117</v>
      </c>
      <c r="B576" s="70" t="s">
        <v>1060</v>
      </c>
      <c r="C576" s="70" t="s">
        <v>1212</v>
      </c>
      <c r="D576" s="71" t="s">
        <v>1212</v>
      </c>
      <c r="E576" s="70">
        <f t="shared" si="74"/>
        <v>31</v>
      </c>
      <c r="F576" s="70">
        <f t="shared" si="75"/>
        <v>36</v>
      </c>
      <c r="G576" s="70" t="s">
        <v>39</v>
      </c>
      <c r="H576" s="70" t="s">
        <v>30</v>
      </c>
      <c r="I576" s="70" t="s">
        <v>31</v>
      </c>
      <c r="J576" s="72">
        <v>0</v>
      </c>
      <c r="K576" s="70" t="s">
        <v>1217</v>
      </c>
      <c r="L576" s="70" t="s">
        <v>41</v>
      </c>
      <c r="M576" s="70" t="s">
        <v>42</v>
      </c>
      <c r="N576" s="70" t="s">
        <v>26</v>
      </c>
      <c r="O576" s="70" t="s">
        <v>1218</v>
      </c>
      <c r="P576" s="72">
        <v>52</v>
      </c>
      <c r="Q576" s="70" t="s">
        <v>32</v>
      </c>
      <c r="R576" s="70" t="s">
        <v>44</v>
      </c>
      <c r="S576" s="70" t="s">
        <v>2163</v>
      </c>
      <c r="T576" s="70"/>
      <c r="U576" s="70">
        <v>1</v>
      </c>
      <c r="V576" s="72">
        <v>7154</v>
      </c>
      <c r="W576" s="73">
        <v>1</v>
      </c>
      <c r="X576" s="73">
        <v>0</v>
      </c>
      <c r="Y576" s="73">
        <v>4</v>
      </c>
      <c r="Z576" s="138">
        <f t="shared" si="67"/>
        <v>20</v>
      </c>
      <c r="AA576" s="137">
        <v>130373</v>
      </c>
      <c r="AB576" s="74">
        <v>286.41000000000003</v>
      </c>
      <c r="AC576" s="75" t="s">
        <v>34</v>
      </c>
      <c r="AD576" s="75">
        <f t="shared" si="70"/>
        <v>200</v>
      </c>
      <c r="AE576" s="75">
        <f t="shared" si="71"/>
        <v>86</v>
      </c>
      <c r="AF576" s="76" t="s">
        <v>2139</v>
      </c>
      <c r="AG576" s="76" t="s">
        <v>2139</v>
      </c>
    </row>
    <row r="577" spans="1:33" x14ac:dyDescent="0.45">
      <c r="A577" s="129" t="s">
        <v>1117</v>
      </c>
      <c r="B577" s="129" t="s">
        <v>1109</v>
      </c>
      <c r="C577" s="129" t="s">
        <v>1219</v>
      </c>
      <c r="D577" s="5" t="s">
        <v>1219</v>
      </c>
      <c r="E577" s="129">
        <f t="shared" si="74"/>
        <v>39</v>
      </c>
      <c r="F577" s="129">
        <f t="shared" si="75"/>
        <v>43</v>
      </c>
      <c r="G577" s="129" t="s">
        <v>29</v>
      </c>
      <c r="H577" s="129" t="s">
        <v>30</v>
      </c>
      <c r="I577" s="129" t="s">
        <v>2148</v>
      </c>
      <c r="J577" s="3">
        <v>0</v>
      </c>
      <c r="K577" s="129" t="s">
        <v>1220</v>
      </c>
      <c r="L577" s="129" t="s">
        <v>24</v>
      </c>
      <c r="M577" s="129" t="s">
        <v>42</v>
      </c>
      <c r="N577" s="129" t="s">
        <v>26</v>
      </c>
      <c r="O577" s="129" t="s">
        <v>1221</v>
      </c>
      <c r="P577" s="3">
        <v>51</v>
      </c>
      <c r="Q577" s="129" t="s">
        <v>32</v>
      </c>
      <c r="R577" s="129" t="s">
        <v>210</v>
      </c>
      <c r="S577" s="129" t="s">
        <v>2163</v>
      </c>
      <c r="T577" s="129"/>
      <c r="U577" s="129">
        <v>1</v>
      </c>
      <c r="V577" s="3">
        <v>1036</v>
      </c>
      <c r="W577" s="30">
        <v>0</v>
      </c>
      <c r="X577" s="30">
        <v>1</v>
      </c>
      <c r="Y577" s="30">
        <v>0</v>
      </c>
      <c r="Z577" s="138">
        <f t="shared" si="67"/>
        <v>40</v>
      </c>
      <c r="AA577" s="135">
        <v>6840</v>
      </c>
      <c r="AB577" s="6">
        <v>37.51</v>
      </c>
      <c r="AC577" s="34" t="s">
        <v>34</v>
      </c>
      <c r="AD577" s="34">
        <f t="shared" si="70"/>
        <v>26</v>
      </c>
      <c r="AE577" s="34">
        <f t="shared" si="71"/>
        <v>11</v>
      </c>
      <c r="AF577" s="49" t="str">
        <f t="shared" ref="AF577:AG622" si="76">IF(AD577&lt;=14,"LCL",IF(AD577&lt;=28,"20",IF(AD577&lt;=55,"40",IF(AD577&lt;=65,"40HC",IF(AD577&lt;=83,"45",IF(AD577&gt;83,"???ilość kont"))))))</f>
        <v>20</v>
      </c>
      <c r="AG577" s="49" t="str">
        <f t="shared" si="76"/>
        <v>LCL</v>
      </c>
    </row>
    <row r="578" spans="1:33" x14ac:dyDescent="0.45">
      <c r="A578" s="129" t="s">
        <v>1117</v>
      </c>
      <c r="B578" s="129" t="s">
        <v>1109</v>
      </c>
      <c r="C578" s="129" t="s">
        <v>1219</v>
      </c>
      <c r="D578" s="5" t="s">
        <v>1219</v>
      </c>
      <c r="E578" s="129">
        <f t="shared" si="74"/>
        <v>39</v>
      </c>
      <c r="F578" s="129">
        <f t="shared" si="75"/>
        <v>43</v>
      </c>
      <c r="G578" s="129" t="s">
        <v>29</v>
      </c>
      <c r="H578" s="129" t="s">
        <v>30</v>
      </c>
      <c r="I578" s="129" t="s">
        <v>31</v>
      </c>
      <c r="J578" s="3">
        <v>0</v>
      </c>
      <c r="K578" s="129" t="s">
        <v>1222</v>
      </c>
      <c r="L578" s="129" t="s">
        <v>24</v>
      </c>
      <c r="M578" s="129" t="s">
        <v>42</v>
      </c>
      <c r="N578" s="129" t="s">
        <v>26</v>
      </c>
      <c r="O578" s="129" t="s">
        <v>1223</v>
      </c>
      <c r="P578" s="3">
        <v>54</v>
      </c>
      <c r="Q578" s="129" t="s">
        <v>32</v>
      </c>
      <c r="R578" s="129" t="s">
        <v>770</v>
      </c>
      <c r="S578" s="129" t="s">
        <v>2163</v>
      </c>
      <c r="T578" s="129"/>
      <c r="U578" s="129">
        <v>1</v>
      </c>
      <c r="V578" s="3">
        <v>2640</v>
      </c>
      <c r="W578" s="30">
        <v>0</v>
      </c>
      <c r="X578" s="30">
        <v>1</v>
      </c>
      <c r="Y578" s="30">
        <v>0</v>
      </c>
      <c r="Z578" s="138">
        <f t="shared" si="67"/>
        <v>40</v>
      </c>
      <c r="AA578" s="135">
        <v>50450</v>
      </c>
      <c r="AB578" s="6">
        <v>46.55</v>
      </c>
      <c r="AC578" s="34" t="s">
        <v>34</v>
      </c>
      <c r="AD578" s="34">
        <f t="shared" si="70"/>
        <v>33</v>
      </c>
      <c r="AE578" s="34">
        <f t="shared" si="71"/>
        <v>14</v>
      </c>
      <c r="AF578" s="49" t="str">
        <f t="shared" si="76"/>
        <v>40</v>
      </c>
      <c r="AG578" s="49" t="str">
        <f t="shared" si="76"/>
        <v>LCL</v>
      </c>
    </row>
    <row r="579" spans="1:33" x14ac:dyDescent="0.45">
      <c r="A579" s="129" t="s">
        <v>1117</v>
      </c>
      <c r="B579" s="129" t="s">
        <v>1109</v>
      </c>
      <c r="C579" s="129" t="s">
        <v>1224</v>
      </c>
      <c r="D579" s="5" t="s">
        <v>1224</v>
      </c>
      <c r="E579" s="129">
        <f t="shared" si="74"/>
        <v>39</v>
      </c>
      <c r="F579" s="129">
        <f t="shared" si="75"/>
        <v>44</v>
      </c>
      <c r="G579" s="129" t="s">
        <v>39</v>
      </c>
      <c r="H579" s="129" t="s">
        <v>30</v>
      </c>
      <c r="I579" s="129" t="s">
        <v>31</v>
      </c>
      <c r="J579" s="3">
        <v>0</v>
      </c>
      <c r="K579" s="129" t="s">
        <v>1225</v>
      </c>
      <c r="L579" s="129" t="s">
        <v>24</v>
      </c>
      <c r="M579" s="129" t="s">
        <v>42</v>
      </c>
      <c r="N579" s="129" t="s">
        <v>26</v>
      </c>
      <c r="O579" s="129" t="s">
        <v>1226</v>
      </c>
      <c r="P579" s="3">
        <v>51</v>
      </c>
      <c r="Q579" s="129" t="s">
        <v>32</v>
      </c>
      <c r="R579" s="129" t="s">
        <v>153</v>
      </c>
      <c r="S579" s="129" t="s">
        <v>2163</v>
      </c>
      <c r="T579" s="129"/>
      <c r="U579" s="129">
        <v>1</v>
      </c>
      <c r="V579" s="3">
        <v>1605</v>
      </c>
      <c r="W579" s="30">
        <v>0</v>
      </c>
      <c r="X579" s="30">
        <v>1</v>
      </c>
      <c r="Y579" s="30">
        <v>0</v>
      </c>
      <c r="Z579" s="138">
        <f t="shared" si="67"/>
        <v>40</v>
      </c>
      <c r="AA579" s="135">
        <v>12690</v>
      </c>
      <c r="AB579" s="6">
        <v>48.36</v>
      </c>
      <c r="AC579" s="34" t="s">
        <v>34</v>
      </c>
      <c r="AD579" s="34">
        <f t="shared" si="70"/>
        <v>34</v>
      </c>
      <c r="AE579" s="34">
        <f t="shared" si="71"/>
        <v>15</v>
      </c>
      <c r="AF579" s="49" t="str">
        <f t="shared" si="76"/>
        <v>40</v>
      </c>
      <c r="AG579" s="49" t="str">
        <f t="shared" si="76"/>
        <v>20</v>
      </c>
    </row>
    <row r="580" spans="1:33" x14ac:dyDescent="0.45">
      <c r="A580" s="129" t="s">
        <v>1117</v>
      </c>
      <c r="B580" s="129" t="s">
        <v>1109</v>
      </c>
      <c r="C580" s="129" t="s">
        <v>1224</v>
      </c>
      <c r="D580" s="5" t="s">
        <v>1224</v>
      </c>
      <c r="E580" s="129">
        <f t="shared" si="74"/>
        <v>39</v>
      </c>
      <c r="F580" s="129">
        <f t="shared" si="75"/>
        <v>44</v>
      </c>
      <c r="G580" s="129" t="s">
        <v>29</v>
      </c>
      <c r="H580" s="129" t="s">
        <v>30</v>
      </c>
      <c r="I580" s="129" t="s">
        <v>31</v>
      </c>
      <c r="J580" s="3">
        <v>0</v>
      </c>
      <c r="K580" s="129" t="s">
        <v>1227</v>
      </c>
      <c r="L580" s="129" t="s">
        <v>24</v>
      </c>
      <c r="M580" s="129" t="s">
        <v>42</v>
      </c>
      <c r="N580" s="129" t="s">
        <v>26</v>
      </c>
      <c r="O580" s="129" t="s">
        <v>1228</v>
      </c>
      <c r="P580" s="3">
        <v>54</v>
      </c>
      <c r="Q580" s="129" t="s">
        <v>32</v>
      </c>
      <c r="R580" s="129" t="s">
        <v>123</v>
      </c>
      <c r="S580" s="129" t="s">
        <v>2163</v>
      </c>
      <c r="T580" s="129"/>
      <c r="U580" s="129">
        <v>1</v>
      </c>
      <c r="V580" s="3">
        <v>2254</v>
      </c>
      <c r="W580" s="30">
        <v>0</v>
      </c>
      <c r="X580" s="30">
        <v>0</v>
      </c>
      <c r="Y580" s="30">
        <v>1</v>
      </c>
      <c r="Z580" s="138" t="str">
        <f t="shared" ref="Z580:Z643" si="77">IF(W580=1,20,IF(X580=1,40,"40 HC"))</f>
        <v>40 HC</v>
      </c>
      <c r="AA580" s="135">
        <v>40310</v>
      </c>
      <c r="AB580" s="6">
        <v>58.15</v>
      </c>
      <c r="AC580" s="34" t="s">
        <v>34</v>
      </c>
      <c r="AD580" s="34">
        <f t="shared" si="70"/>
        <v>41</v>
      </c>
      <c r="AE580" s="34">
        <f t="shared" si="71"/>
        <v>17</v>
      </c>
      <c r="AF580" s="49" t="str">
        <f t="shared" si="76"/>
        <v>40</v>
      </c>
      <c r="AG580" s="49" t="str">
        <f t="shared" si="76"/>
        <v>20</v>
      </c>
    </row>
    <row r="581" spans="1:33" x14ac:dyDescent="0.45">
      <c r="A581" s="129" t="s">
        <v>1229</v>
      </c>
      <c r="B581" s="129" t="s">
        <v>1219</v>
      </c>
      <c r="C581" s="129" t="s">
        <v>1230</v>
      </c>
      <c r="D581" s="5" t="s">
        <v>1230</v>
      </c>
      <c r="E581" s="129">
        <f t="shared" si="74"/>
        <v>42</v>
      </c>
      <c r="F581" s="129">
        <f t="shared" si="75"/>
        <v>49</v>
      </c>
      <c r="G581" s="129" t="s">
        <v>61</v>
      </c>
      <c r="H581" s="129" t="s">
        <v>30</v>
      </c>
      <c r="I581" s="129" t="s">
        <v>31</v>
      </c>
      <c r="J581" s="3">
        <v>0</v>
      </c>
      <c r="K581" s="129" t="s">
        <v>1231</v>
      </c>
      <c r="L581" s="129" t="s">
        <v>24</v>
      </c>
      <c r="M581" s="129" t="s">
        <v>268</v>
      </c>
      <c r="N581" s="129" t="s">
        <v>26</v>
      </c>
      <c r="O581" s="129" t="s">
        <v>1232</v>
      </c>
      <c r="P581" s="3">
        <v>54</v>
      </c>
      <c r="Q581" s="129" t="s">
        <v>32</v>
      </c>
      <c r="R581" s="129" t="s">
        <v>2150</v>
      </c>
      <c r="S581" s="129" t="s">
        <v>2163</v>
      </c>
      <c r="T581" s="129"/>
      <c r="U581" s="129">
        <v>1</v>
      </c>
      <c r="V581" s="3">
        <v>2144</v>
      </c>
      <c r="W581" s="30">
        <v>0</v>
      </c>
      <c r="X581" s="30">
        <v>0</v>
      </c>
      <c r="Y581" s="30">
        <v>1</v>
      </c>
      <c r="Z581" s="138" t="str">
        <f t="shared" si="77"/>
        <v>40 HC</v>
      </c>
      <c r="AA581" s="135">
        <v>36546</v>
      </c>
      <c r="AB581" s="6">
        <v>67.5</v>
      </c>
      <c r="AC581" s="34" t="s">
        <v>64</v>
      </c>
      <c r="AD581" s="34">
        <f t="shared" si="70"/>
        <v>47</v>
      </c>
      <c r="AE581" s="34">
        <f t="shared" si="71"/>
        <v>20</v>
      </c>
      <c r="AF581" s="49" t="str">
        <f t="shared" si="76"/>
        <v>40</v>
      </c>
      <c r="AG581" s="49" t="str">
        <f t="shared" si="76"/>
        <v>20</v>
      </c>
    </row>
    <row r="582" spans="1:33" x14ac:dyDescent="0.45">
      <c r="A582" s="129" t="s">
        <v>1229</v>
      </c>
      <c r="B582" s="129" t="s">
        <v>1219</v>
      </c>
      <c r="C582" s="129" t="s">
        <v>1233</v>
      </c>
      <c r="D582" s="5" t="s">
        <v>1233</v>
      </c>
      <c r="E582" s="129">
        <f t="shared" si="74"/>
        <v>42</v>
      </c>
      <c r="F582" s="129">
        <f t="shared" si="75"/>
        <v>51</v>
      </c>
      <c r="G582" s="129" t="s">
        <v>61</v>
      </c>
      <c r="H582" s="129" t="s">
        <v>30</v>
      </c>
      <c r="I582" s="129" t="s">
        <v>31</v>
      </c>
      <c r="J582" s="3">
        <v>1</v>
      </c>
      <c r="K582" s="152" t="s">
        <v>1234</v>
      </c>
      <c r="L582" s="129" t="s">
        <v>24</v>
      </c>
      <c r="M582" s="129" t="s">
        <v>268</v>
      </c>
      <c r="N582" s="129" t="s">
        <v>26</v>
      </c>
      <c r="O582" s="129" t="s">
        <v>1235</v>
      </c>
      <c r="P582" s="3">
        <v>54</v>
      </c>
      <c r="Q582" s="129" t="s">
        <v>32</v>
      </c>
      <c r="R582" s="129" t="s">
        <v>2150</v>
      </c>
      <c r="S582" s="129" t="s">
        <v>2164</v>
      </c>
      <c r="T582" s="129"/>
      <c r="U582" s="129">
        <v>1</v>
      </c>
      <c r="V582" s="3">
        <v>354</v>
      </c>
      <c r="W582" s="154">
        <v>0</v>
      </c>
      <c r="X582" s="154">
        <v>0</v>
      </c>
      <c r="Y582" s="154">
        <v>1</v>
      </c>
      <c r="Z582" s="138" t="str">
        <f t="shared" si="77"/>
        <v>40 HC</v>
      </c>
      <c r="AA582" s="135">
        <v>7559</v>
      </c>
      <c r="AB582" s="6">
        <v>9.1300000000000008</v>
      </c>
      <c r="AC582" s="34" t="s">
        <v>64</v>
      </c>
      <c r="AD582" s="34">
        <f t="shared" si="70"/>
        <v>6</v>
      </c>
      <c r="AE582" s="34">
        <f t="shared" si="71"/>
        <v>3</v>
      </c>
      <c r="AF582" s="49" t="str">
        <f t="shared" si="76"/>
        <v>LCL</v>
      </c>
      <c r="AG582" s="49" t="str">
        <f t="shared" si="76"/>
        <v>LCL</v>
      </c>
    </row>
    <row r="583" spans="1:33" x14ac:dyDescent="0.45">
      <c r="A583" s="129" t="s">
        <v>1229</v>
      </c>
      <c r="B583" s="129" t="s">
        <v>1219</v>
      </c>
      <c r="C583" s="129" t="s">
        <v>1233</v>
      </c>
      <c r="D583" s="5" t="s">
        <v>1233</v>
      </c>
      <c r="E583" s="129">
        <f t="shared" si="74"/>
        <v>42</v>
      </c>
      <c r="F583" s="129">
        <f t="shared" si="75"/>
        <v>51</v>
      </c>
      <c r="G583" s="129" t="s">
        <v>61</v>
      </c>
      <c r="H583" s="129" t="s">
        <v>30</v>
      </c>
      <c r="I583" s="129" t="s">
        <v>31</v>
      </c>
      <c r="J583" s="3">
        <v>1</v>
      </c>
      <c r="K583" s="153"/>
      <c r="L583" s="129" t="s">
        <v>24</v>
      </c>
      <c r="M583" s="129" t="s">
        <v>268</v>
      </c>
      <c r="N583" s="129" t="s">
        <v>26</v>
      </c>
      <c r="O583" s="129" t="s">
        <v>1236</v>
      </c>
      <c r="P583" s="3">
        <v>54</v>
      </c>
      <c r="Q583" s="129" t="s">
        <v>32</v>
      </c>
      <c r="R583" s="129" t="s">
        <v>2152</v>
      </c>
      <c r="S583" s="129" t="s">
        <v>2164</v>
      </c>
      <c r="T583" s="129"/>
      <c r="U583" s="129">
        <v>1</v>
      </c>
      <c r="V583" s="3">
        <v>2050</v>
      </c>
      <c r="W583" s="155"/>
      <c r="X583" s="155"/>
      <c r="Y583" s="155"/>
      <c r="Z583" s="138" t="str">
        <f t="shared" si="77"/>
        <v>40 HC</v>
      </c>
      <c r="AA583" s="135">
        <v>42430</v>
      </c>
      <c r="AB583" s="6">
        <v>60.68</v>
      </c>
      <c r="AC583" s="34" t="s">
        <v>64</v>
      </c>
      <c r="AD583" s="34">
        <f t="shared" si="70"/>
        <v>42</v>
      </c>
      <c r="AE583" s="34">
        <f t="shared" si="71"/>
        <v>18</v>
      </c>
      <c r="AF583" s="49" t="str">
        <f t="shared" si="76"/>
        <v>40</v>
      </c>
      <c r="AG583" s="49" t="str">
        <f t="shared" si="76"/>
        <v>20</v>
      </c>
    </row>
    <row r="584" spans="1:33" s="77" customFormat="1" x14ac:dyDescent="0.45">
      <c r="A584" s="70" t="s">
        <v>1229</v>
      </c>
      <c r="B584" s="70" t="s">
        <v>1224</v>
      </c>
      <c r="C584" s="70" t="s">
        <v>1237</v>
      </c>
      <c r="D584" s="71" t="s">
        <v>1237</v>
      </c>
      <c r="E584" s="70">
        <f t="shared" si="74"/>
        <v>43</v>
      </c>
      <c r="F584" s="70">
        <f t="shared" si="75"/>
        <v>45</v>
      </c>
      <c r="G584" s="70" t="s">
        <v>61</v>
      </c>
      <c r="H584" s="70" t="s">
        <v>30</v>
      </c>
      <c r="I584" s="70" t="s">
        <v>31</v>
      </c>
      <c r="J584" s="72">
        <v>0</v>
      </c>
      <c r="K584" s="70" t="s">
        <v>1238</v>
      </c>
      <c r="L584" s="70" t="s">
        <v>24</v>
      </c>
      <c r="M584" s="70" t="s">
        <v>268</v>
      </c>
      <c r="N584" s="70" t="s">
        <v>26</v>
      </c>
      <c r="O584" s="70" t="s">
        <v>1239</v>
      </c>
      <c r="P584" s="72">
        <v>54</v>
      </c>
      <c r="Q584" s="70" t="s">
        <v>32</v>
      </c>
      <c r="R584" s="70" t="s">
        <v>2150</v>
      </c>
      <c r="S584" s="70" t="s">
        <v>2163</v>
      </c>
      <c r="T584" s="70"/>
      <c r="U584" s="70">
        <v>1</v>
      </c>
      <c r="V584" s="72">
        <v>1708</v>
      </c>
      <c r="W584" s="73">
        <v>1</v>
      </c>
      <c r="X584" s="73">
        <v>0</v>
      </c>
      <c r="Y584" s="73">
        <v>1</v>
      </c>
      <c r="Z584" s="138">
        <f t="shared" si="77"/>
        <v>20</v>
      </c>
      <c r="AA584" s="137">
        <v>29900</v>
      </c>
      <c r="AB584" s="74">
        <v>91.92</v>
      </c>
      <c r="AC584" s="75" t="s">
        <v>64</v>
      </c>
      <c r="AD584" s="75">
        <f t="shared" si="70"/>
        <v>64</v>
      </c>
      <c r="AE584" s="75">
        <f t="shared" si="71"/>
        <v>28</v>
      </c>
      <c r="AF584" s="76" t="str">
        <f>IF(AD584&lt;=14,"LCL",IF(AD584&lt;=28,"20",IF(AD584&lt;=55,"40",IF(AD584&lt;=65,"40 HC",IF(AD584&lt;=83,"45",IF(AD584&gt;83,"???ilość kont"))))))</f>
        <v>40 HC</v>
      </c>
      <c r="AG584" s="76" t="str">
        <f>IF(AE584&lt;=14,"LCL",IF(AE584&lt;=28,"20",IF(AE584&lt;=55,"40",IF(AE584&lt;=65,"40 HC",IF(AE584&lt;=83,"45",IF(AE584&gt;83,"???ilość kont"))))))</f>
        <v>20</v>
      </c>
    </row>
    <row r="585" spans="1:33" x14ac:dyDescent="0.45">
      <c r="A585" s="129" t="s">
        <v>1229</v>
      </c>
      <c r="B585" s="129" t="s">
        <v>1224</v>
      </c>
      <c r="C585" s="129" t="s">
        <v>1237</v>
      </c>
      <c r="D585" s="5" t="s">
        <v>1237</v>
      </c>
      <c r="E585" s="129">
        <f t="shared" si="74"/>
        <v>43</v>
      </c>
      <c r="F585" s="129">
        <f t="shared" si="75"/>
        <v>45</v>
      </c>
      <c r="G585" s="129" t="s">
        <v>61</v>
      </c>
      <c r="H585" s="129" t="s">
        <v>30</v>
      </c>
      <c r="I585" s="129" t="s">
        <v>31</v>
      </c>
      <c r="J585" s="3">
        <v>0</v>
      </c>
      <c r="K585" s="129" t="s">
        <v>1240</v>
      </c>
      <c r="L585" s="129" t="s">
        <v>24</v>
      </c>
      <c r="M585" s="129" t="s">
        <v>268</v>
      </c>
      <c r="N585" s="129" t="s">
        <v>26</v>
      </c>
      <c r="O585" s="129" t="s">
        <v>1241</v>
      </c>
      <c r="P585" s="3">
        <v>54</v>
      </c>
      <c r="Q585" s="129" t="s">
        <v>32</v>
      </c>
      <c r="R585" s="129" t="s">
        <v>2150</v>
      </c>
      <c r="S585" s="129" t="s">
        <v>2163</v>
      </c>
      <c r="T585" s="129"/>
      <c r="U585" s="129">
        <v>1</v>
      </c>
      <c r="V585" s="3">
        <v>1006</v>
      </c>
      <c r="W585" s="30">
        <v>0</v>
      </c>
      <c r="X585" s="30">
        <v>0</v>
      </c>
      <c r="Y585" s="30">
        <v>1</v>
      </c>
      <c r="Z585" s="138" t="str">
        <f t="shared" si="77"/>
        <v>40 HC</v>
      </c>
      <c r="AA585" s="135">
        <v>22618</v>
      </c>
      <c r="AB585" s="6">
        <v>66.010000000000005</v>
      </c>
      <c r="AC585" s="34" t="s">
        <v>64</v>
      </c>
      <c r="AD585" s="34">
        <f t="shared" si="70"/>
        <v>46</v>
      </c>
      <c r="AE585" s="34">
        <f t="shared" si="71"/>
        <v>20</v>
      </c>
      <c r="AF585" s="49" t="str">
        <f t="shared" si="76"/>
        <v>40</v>
      </c>
      <c r="AG585" s="49" t="str">
        <f t="shared" si="76"/>
        <v>20</v>
      </c>
    </row>
    <row r="586" spans="1:33" x14ac:dyDescent="0.45">
      <c r="A586" s="129" t="s">
        <v>1229</v>
      </c>
      <c r="B586" s="129" t="s">
        <v>1224</v>
      </c>
      <c r="C586" s="129" t="s">
        <v>1237</v>
      </c>
      <c r="D586" s="5" t="s">
        <v>1237</v>
      </c>
      <c r="E586" s="129">
        <f t="shared" si="74"/>
        <v>43</v>
      </c>
      <c r="F586" s="129">
        <f t="shared" si="75"/>
        <v>45</v>
      </c>
      <c r="G586" s="129" t="s">
        <v>61</v>
      </c>
      <c r="H586" s="129" t="s">
        <v>30</v>
      </c>
      <c r="I586" s="129" t="s">
        <v>31</v>
      </c>
      <c r="J586" s="3">
        <v>0</v>
      </c>
      <c r="K586" s="129" t="s">
        <v>1242</v>
      </c>
      <c r="L586" s="129" t="s">
        <v>24</v>
      </c>
      <c r="M586" s="129" t="s">
        <v>268</v>
      </c>
      <c r="N586" s="129" t="s">
        <v>26</v>
      </c>
      <c r="O586" s="129" t="s">
        <v>1243</v>
      </c>
      <c r="P586" s="3">
        <v>54</v>
      </c>
      <c r="Q586" s="129" t="s">
        <v>32</v>
      </c>
      <c r="R586" s="129" t="s">
        <v>2157</v>
      </c>
      <c r="S586" s="129" t="s">
        <v>2163</v>
      </c>
      <c r="T586" s="129"/>
      <c r="U586" s="129">
        <v>1</v>
      </c>
      <c r="V586" s="3">
        <v>727</v>
      </c>
      <c r="W586" s="30">
        <v>1</v>
      </c>
      <c r="X586" s="30">
        <v>0</v>
      </c>
      <c r="Y586" s="30">
        <v>0</v>
      </c>
      <c r="Z586" s="138">
        <f t="shared" si="77"/>
        <v>20</v>
      </c>
      <c r="AA586" s="135">
        <v>13798</v>
      </c>
      <c r="AB586" s="6">
        <v>29.16</v>
      </c>
      <c r="AC586" s="34" t="s">
        <v>64</v>
      </c>
      <c r="AD586" s="34">
        <f t="shared" si="70"/>
        <v>20</v>
      </c>
      <c r="AE586" s="34">
        <f t="shared" si="71"/>
        <v>9</v>
      </c>
      <c r="AF586" s="49" t="str">
        <f t="shared" si="76"/>
        <v>20</v>
      </c>
      <c r="AG586" s="49" t="str">
        <f t="shared" si="76"/>
        <v>LCL</v>
      </c>
    </row>
    <row r="587" spans="1:33" x14ac:dyDescent="0.45">
      <c r="A587" s="129" t="s">
        <v>1229</v>
      </c>
      <c r="B587" s="129" t="s">
        <v>1224</v>
      </c>
      <c r="C587" s="129" t="s">
        <v>1237</v>
      </c>
      <c r="D587" s="5" t="s">
        <v>1237</v>
      </c>
      <c r="E587" s="129">
        <f t="shared" si="74"/>
        <v>43</v>
      </c>
      <c r="F587" s="129">
        <f t="shared" si="75"/>
        <v>45</v>
      </c>
      <c r="G587" s="129" t="s">
        <v>61</v>
      </c>
      <c r="H587" s="129" t="s">
        <v>30</v>
      </c>
      <c r="I587" s="129" t="s">
        <v>31</v>
      </c>
      <c r="J587" s="3">
        <v>0</v>
      </c>
      <c r="K587" s="129" t="s">
        <v>1244</v>
      </c>
      <c r="L587" s="129" t="s">
        <v>24</v>
      </c>
      <c r="M587" s="129" t="s">
        <v>268</v>
      </c>
      <c r="N587" s="129" t="s">
        <v>26</v>
      </c>
      <c r="O587" s="129" t="s">
        <v>1245</v>
      </c>
      <c r="P587" s="3">
        <v>54</v>
      </c>
      <c r="Q587" s="129" t="s">
        <v>32</v>
      </c>
      <c r="R587" s="129" t="s">
        <v>2156</v>
      </c>
      <c r="S587" s="129" t="s">
        <v>2163</v>
      </c>
      <c r="T587" s="129"/>
      <c r="U587" s="129">
        <v>1</v>
      </c>
      <c r="V587" s="3">
        <v>2724</v>
      </c>
      <c r="W587" s="30">
        <v>0</v>
      </c>
      <c r="X587" s="30">
        <v>0</v>
      </c>
      <c r="Y587" s="30">
        <v>1</v>
      </c>
      <c r="Z587" s="138" t="str">
        <f t="shared" si="77"/>
        <v>40 HC</v>
      </c>
      <c r="AA587" s="135">
        <v>45913</v>
      </c>
      <c r="AB587" s="6">
        <v>67.53</v>
      </c>
      <c r="AC587" s="34" t="s">
        <v>64</v>
      </c>
      <c r="AD587" s="34">
        <f t="shared" si="70"/>
        <v>47</v>
      </c>
      <c r="AE587" s="34">
        <f t="shared" si="71"/>
        <v>20</v>
      </c>
      <c r="AF587" s="49" t="str">
        <f t="shared" si="76"/>
        <v>40</v>
      </c>
      <c r="AG587" s="49" t="str">
        <f t="shared" si="76"/>
        <v>20</v>
      </c>
    </row>
    <row r="588" spans="1:33" x14ac:dyDescent="0.45">
      <c r="A588" s="129" t="s">
        <v>1229</v>
      </c>
      <c r="B588" s="129" t="s">
        <v>1224</v>
      </c>
      <c r="C588" s="129" t="s">
        <v>1237</v>
      </c>
      <c r="D588" s="5" t="s">
        <v>1237</v>
      </c>
      <c r="E588" s="129">
        <f t="shared" si="74"/>
        <v>43</v>
      </c>
      <c r="F588" s="129">
        <f t="shared" si="75"/>
        <v>45</v>
      </c>
      <c r="G588" s="129" t="s">
        <v>61</v>
      </c>
      <c r="H588" s="129" t="s">
        <v>30</v>
      </c>
      <c r="I588" s="129" t="s">
        <v>31</v>
      </c>
      <c r="J588" s="3">
        <v>1</v>
      </c>
      <c r="K588" s="152" t="s">
        <v>1246</v>
      </c>
      <c r="L588" s="129" t="s">
        <v>24</v>
      </c>
      <c r="M588" s="129" t="s">
        <v>268</v>
      </c>
      <c r="N588" s="129" t="s">
        <v>26</v>
      </c>
      <c r="O588" s="129" t="s">
        <v>1247</v>
      </c>
      <c r="P588" s="3">
        <v>54</v>
      </c>
      <c r="Q588" s="129" t="s">
        <v>32</v>
      </c>
      <c r="R588" s="129" t="s">
        <v>2158</v>
      </c>
      <c r="S588" s="129" t="s">
        <v>2164</v>
      </c>
      <c r="T588" s="129"/>
      <c r="U588" s="129">
        <v>1</v>
      </c>
      <c r="V588" s="3">
        <v>2917</v>
      </c>
      <c r="W588" s="154">
        <v>0</v>
      </c>
      <c r="X588" s="154">
        <v>0</v>
      </c>
      <c r="Y588" s="154">
        <v>1</v>
      </c>
      <c r="Z588" s="138" t="str">
        <f t="shared" si="77"/>
        <v>40 HC</v>
      </c>
      <c r="AA588" s="135">
        <v>56796</v>
      </c>
      <c r="AB588" s="6">
        <v>44.22</v>
      </c>
      <c r="AC588" s="34" t="s">
        <v>64</v>
      </c>
      <c r="AD588" s="34">
        <f t="shared" si="70"/>
        <v>31</v>
      </c>
      <c r="AE588" s="34">
        <f t="shared" si="71"/>
        <v>13</v>
      </c>
      <c r="AF588" s="49" t="str">
        <f t="shared" si="76"/>
        <v>40</v>
      </c>
      <c r="AG588" s="49" t="str">
        <f t="shared" si="76"/>
        <v>LCL</v>
      </c>
    </row>
    <row r="589" spans="1:33" x14ac:dyDescent="0.45">
      <c r="A589" s="129" t="s">
        <v>1229</v>
      </c>
      <c r="B589" s="129" t="s">
        <v>1224</v>
      </c>
      <c r="C589" s="129" t="s">
        <v>1237</v>
      </c>
      <c r="D589" s="5" t="s">
        <v>1237</v>
      </c>
      <c r="E589" s="129">
        <f t="shared" si="74"/>
        <v>43</v>
      </c>
      <c r="F589" s="129">
        <f t="shared" si="75"/>
        <v>45</v>
      </c>
      <c r="G589" s="129" t="s">
        <v>61</v>
      </c>
      <c r="H589" s="129" t="s">
        <v>30</v>
      </c>
      <c r="I589" s="129" t="s">
        <v>31</v>
      </c>
      <c r="J589" s="3">
        <v>1</v>
      </c>
      <c r="K589" s="153"/>
      <c r="L589" s="129" t="s">
        <v>24</v>
      </c>
      <c r="M589" s="129" t="s">
        <v>268</v>
      </c>
      <c r="N589" s="129" t="s">
        <v>26</v>
      </c>
      <c r="O589" s="129" t="s">
        <v>1248</v>
      </c>
      <c r="P589" s="3">
        <v>54</v>
      </c>
      <c r="Q589" s="129" t="s">
        <v>32</v>
      </c>
      <c r="R589" s="129" t="s">
        <v>239</v>
      </c>
      <c r="S589" s="129" t="s">
        <v>2164</v>
      </c>
      <c r="T589" s="129"/>
      <c r="U589" s="129">
        <v>1</v>
      </c>
      <c r="V589" s="3">
        <v>607</v>
      </c>
      <c r="W589" s="155"/>
      <c r="X589" s="155"/>
      <c r="Y589" s="155"/>
      <c r="Z589" s="138" t="str">
        <f t="shared" si="77"/>
        <v>40 HC</v>
      </c>
      <c r="AA589" s="135">
        <v>13141</v>
      </c>
      <c r="AB589" s="6">
        <v>21.88</v>
      </c>
      <c r="AC589" s="34" t="s">
        <v>64</v>
      </c>
      <c r="AD589" s="34">
        <f t="shared" si="70"/>
        <v>15</v>
      </c>
      <c r="AE589" s="34">
        <f t="shared" si="71"/>
        <v>7</v>
      </c>
      <c r="AF589" s="49" t="str">
        <f t="shared" si="76"/>
        <v>20</v>
      </c>
      <c r="AG589" s="49" t="str">
        <f t="shared" si="76"/>
        <v>LCL</v>
      </c>
    </row>
    <row r="590" spans="1:33" x14ac:dyDescent="0.45">
      <c r="A590" s="129" t="s">
        <v>1229</v>
      </c>
      <c r="B590" s="129" t="s">
        <v>1224</v>
      </c>
      <c r="C590" s="129" t="s">
        <v>1249</v>
      </c>
      <c r="D590" s="5" t="s">
        <v>1249</v>
      </c>
      <c r="E590" s="129">
        <f t="shared" si="74"/>
        <v>43</v>
      </c>
      <c r="F590" s="129">
        <f t="shared" si="75"/>
        <v>48</v>
      </c>
      <c r="G590" s="129" t="s">
        <v>61</v>
      </c>
      <c r="H590" s="129" t="s">
        <v>30</v>
      </c>
      <c r="I590" s="129" t="s">
        <v>31</v>
      </c>
      <c r="J590" s="3">
        <v>1</v>
      </c>
      <c r="K590" s="152" t="s">
        <v>1250</v>
      </c>
      <c r="L590" s="129" t="s">
        <v>41</v>
      </c>
      <c r="M590" s="129" t="s">
        <v>268</v>
      </c>
      <c r="N590" s="129" t="s">
        <v>26</v>
      </c>
      <c r="O590" s="129" t="s">
        <v>1251</v>
      </c>
      <c r="P590" s="3">
        <v>54</v>
      </c>
      <c r="Q590" s="129" t="s">
        <v>32</v>
      </c>
      <c r="R590" s="129" t="s">
        <v>2152</v>
      </c>
      <c r="S590" s="129" t="s">
        <v>2164</v>
      </c>
      <c r="T590" s="129"/>
      <c r="U590" s="129">
        <v>1</v>
      </c>
      <c r="V590" s="3">
        <v>644</v>
      </c>
      <c r="W590" s="154">
        <v>0</v>
      </c>
      <c r="X590" s="154">
        <v>0</v>
      </c>
      <c r="Y590" s="154">
        <v>1</v>
      </c>
      <c r="Z590" s="138" t="str">
        <f t="shared" si="77"/>
        <v>40 HC</v>
      </c>
      <c r="AA590" s="135">
        <v>9050</v>
      </c>
      <c r="AB590" s="6">
        <v>14.83</v>
      </c>
      <c r="AC590" s="34" t="s">
        <v>64</v>
      </c>
      <c r="AD590" s="34">
        <f t="shared" si="70"/>
        <v>10</v>
      </c>
      <c r="AE590" s="34">
        <f t="shared" si="71"/>
        <v>4</v>
      </c>
      <c r="AF590" s="49" t="str">
        <f t="shared" si="76"/>
        <v>LCL</v>
      </c>
      <c r="AG590" s="49" t="str">
        <f t="shared" si="76"/>
        <v>LCL</v>
      </c>
    </row>
    <row r="591" spans="1:33" x14ac:dyDescent="0.45">
      <c r="A591" s="129" t="s">
        <v>1229</v>
      </c>
      <c r="B591" s="129" t="s">
        <v>1224</v>
      </c>
      <c r="C591" s="129" t="s">
        <v>1249</v>
      </c>
      <c r="D591" s="5" t="s">
        <v>1249</v>
      </c>
      <c r="E591" s="129">
        <f t="shared" si="74"/>
        <v>43</v>
      </c>
      <c r="F591" s="129">
        <f t="shared" si="75"/>
        <v>48</v>
      </c>
      <c r="G591" s="129" t="s">
        <v>61</v>
      </c>
      <c r="H591" s="129" t="s">
        <v>30</v>
      </c>
      <c r="I591" s="129" t="s">
        <v>31</v>
      </c>
      <c r="J591" s="3">
        <v>1</v>
      </c>
      <c r="K591" s="153"/>
      <c r="L591" s="129" t="s">
        <v>41</v>
      </c>
      <c r="M591" s="129" t="s">
        <v>268</v>
      </c>
      <c r="N591" s="129" t="s">
        <v>26</v>
      </c>
      <c r="O591" s="129" t="s">
        <v>1252</v>
      </c>
      <c r="P591" s="3">
        <v>54</v>
      </c>
      <c r="Q591" s="129" t="s">
        <v>32</v>
      </c>
      <c r="R591" s="129" t="s">
        <v>2157</v>
      </c>
      <c r="S591" s="129" t="s">
        <v>2164</v>
      </c>
      <c r="T591" s="129"/>
      <c r="U591" s="129">
        <v>1</v>
      </c>
      <c r="V591" s="3">
        <v>889</v>
      </c>
      <c r="W591" s="155"/>
      <c r="X591" s="155"/>
      <c r="Y591" s="155"/>
      <c r="Z591" s="138" t="str">
        <f t="shared" si="77"/>
        <v>40 HC</v>
      </c>
      <c r="AA591" s="135">
        <v>17923</v>
      </c>
      <c r="AB591" s="6">
        <v>52.89</v>
      </c>
      <c r="AC591" s="34" t="s">
        <v>64</v>
      </c>
      <c r="AD591" s="34">
        <f t="shared" si="70"/>
        <v>37</v>
      </c>
      <c r="AE591" s="34">
        <f t="shared" si="71"/>
        <v>16</v>
      </c>
      <c r="AF591" s="49" t="str">
        <f t="shared" si="76"/>
        <v>40</v>
      </c>
      <c r="AG591" s="49" t="str">
        <f t="shared" si="76"/>
        <v>20</v>
      </c>
    </row>
    <row r="592" spans="1:33" x14ac:dyDescent="0.45">
      <c r="A592" s="129" t="s">
        <v>1229</v>
      </c>
      <c r="B592" s="129" t="s">
        <v>1224</v>
      </c>
      <c r="C592" s="129" t="s">
        <v>1249</v>
      </c>
      <c r="D592" s="5" t="s">
        <v>1249</v>
      </c>
      <c r="E592" s="129">
        <f t="shared" si="74"/>
        <v>43</v>
      </c>
      <c r="F592" s="129">
        <f t="shared" si="75"/>
        <v>48</v>
      </c>
      <c r="G592" s="129" t="s">
        <v>61</v>
      </c>
      <c r="H592" s="129" t="s">
        <v>30</v>
      </c>
      <c r="I592" s="129" t="s">
        <v>31</v>
      </c>
      <c r="J592" s="3">
        <v>1</v>
      </c>
      <c r="K592" s="152" t="s">
        <v>1253</v>
      </c>
      <c r="L592" s="129" t="s">
        <v>41</v>
      </c>
      <c r="M592" s="129" t="s">
        <v>268</v>
      </c>
      <c r="N592" s="129" t="s">
        <v>26</v>
      </c>
      <c r="O592" s="129" t="s">
        <v>1254</v>
      </c>
      <c r="P592" s="3">
        <v>54</v>
      </c>
      <c r="Q592" s="129" t="s">
        <v>32</v>
      </c>
      <c r="R592" s="129" t="s">
        <v>526</v>
      </c>
      <c r="S592" s="129" t="s">
        <v>2164</v>
      </c>
      <c r="T592" s="129"/>
      <c r="U592" s="129">
        <v>1</v>
      </c>
      <c r="V592" s="3">
        <v>213</v>
      </c>
      <c r="W592" s="154">
        <v>0</v>
      </c>
      <c r="X592" s="154">
        <v>1</v>
      </c>
      <c r="Y592" s="154">
        <v>0</v>
      </c>
      <c r="Z592" s="138">
        <f t="shared" si="77"/>
        <v>40</v>
      </c>
      <c r="AA592" s="135">
        <v>4000</v>
      </c>
      <c r="AB592" s="6">
        <v>10.37</v>
      </c>
      <c r="AC592" s="34" t="s">
        <v>64</v>
      </c>
      <c r="AD592" s="34">
        <f t="shared" si="70"/>
        <v>7</v>
      </c>
      <c r="AE592" s="34">
        <f t="shared" si="71"/>
        <v>3</v>
      </c>
      <c r="AF592" s="49" t="str">
        <f t="shared" si="76"/>
        <v>LCL</v>
      </c>
      <c r="AG592" s="49" t="str">
        <f t="shared" si="76"/>
        <v>LCL</v>
      </c>
    </row>
    <row r="593" spans="1:33" x14ac:dyDescent="0.45">
      <c r="A593" s="129" t="s">
        <v>1229</v>
      </c>
      <c r="B593" s="129" t="s">
        <v>1224</v>
      </c>
      <c r="C593" s="129" t="s">
        <v>1249</v>
      </c>
      <c r="D593" s="5" t="s">
        <v>1249</v>
      </c>
      <c r="E593" s="129">
        <f t="shared" si="74"/>
        <v>43</v>
      </c>
      <c r="F593" s="129">
        <f t="shared" si="75"/>
        <v>48</v>
      </c>
      <c r="G593" s="129" t="s">
        <v>61</v>
      </c>
      <c r="H593" s="129" t="s">
        <v>30</v>
      </c>
      <c r="I593" s="129" t="s">
        <v>31</v>
      </c>
      <c r="J593" s="3">
        <v>1</v>
      </c>
      <c r="K593" s="153"/>
      <c r="L593" s="129" t="s">
        <v>41</v>
      </c>
      <c r="M593" s="129" t="s">
        <v>268</v>
      </c>
      <c r="N593" s="129" t="s">
        <v>26</v>
      </c>
      <c r="O593" s="129" t="s">
        <v>1255</v>
      </c>
      <c r="P593" s="3">
        <v>54</v>
      </c>
      <c r="Q593" s="129" t="s">
        <v>32</v>
      </c>
      <c r="R593" s="129" t="s">
        <v>2149</v>
      </c>
      <c r="S593" s="129" t="s">
        <v>2164</v>
      </c>
      <c r="T593" s="129"/>
      <c r="U593" s="129">
        <v>1</v>
      </c>
      <c r="V593" s="3">
        <v>500</v>
      </c>
      <c r="W593" s="156"/>
      <c r="X593" s="156"/>
      <c r="Y593" s="156"/>
      <c r="Z593" s="138" t="str">
        <f t="shared" si="77"/>
        <v>40 HC</v>
      </c>
      <c r="AA593" s="135">
        <v>10401</v>
      </c>
      <c r="AB593" s="6">
        <v>12.54</v>
      </c>
      <c r="AC593" s="34" t="s">
        <v>64</v>
      </c>
      <c r="AD593" s="34">
        <f t="shared" si="70"/>
        <v>9</v>
      </c>
      <c r="AE593" s="34">
        <f t="shared" si="71"/>
        <v>4</v>
      </c>
      <c r="AF593" s="49" t="str">
        <f t="shared" si="76"/>
        <v>LCL</v>
      </c>
      <c r="AG593" s="49" t="str">
        <f t="shared" si="76"/>
        <v>LCL</v>
      </c>
    </row>
    <row r="594" spans="1:33" x14ac:dyDescent="0.45">
      <c r="A594" s="129" t="s">
        <v>1229</v>
      </c>
      <c r="B594" s="129" t="s">
        <v>1224</v>
      </c>
      <c r="C594" s="129" t="s">
        <v>1249</v>
      </c>
      <c r="D594" s="5" t="s">
        <v>1249</v>
      </c>
      <c r="E594" s="129">
        <f t="shared" si="74"/>
        <v>43</v>
      </c>
      <c r="F594" s="129">
        <f t="shared" si="75"/>
        <v>48</v>
      </c>
      <c r="G594" s="129" t="s">
        <v>61</v>
      </c>
      <c r="H594" s="129" t="s">
        <v>30</v>
      </c>
      <c r="I594" s="129" t="s">
        <v>31</v>
      </c>
      <c r="J594" s="3">
        <v>1</v>
      </c>
      <c r="K594" s="153"/>
      <c r="L594" s="129" t="s">
        <v>41</v>
      </c>
      <c r="M594" s="129" t="s">
        <v>268</v>
      </c>
      <c r="N594" s="129" t="s">
        <v>26</v>
      </c>
      <c r="O594" s="129" t="s">
        <v>1256</v>
      </c>
      <c r="P594" s="3">
        <v>54</v>
      </c>
      <c r="Q594" s="129" t="s">
        <v>32</v>
      </c>
      <c r="R594" s="129" t="s">
        <v>2153</v>
      </c>
      <c r="S594" s="129" t="s">
        <v>2164</v>
      </c>
      <c r="T594" s="129"/>
      <c r="U594" s="129">
        <v>1</v>
      </c>
      <c r="V594" s="3">
        <v>438</v>
      </c>
      <c r="W594" s="156"/>
      <c r="X594" s="156"/>
      <c r="Y594" s="156"/>
      <c r="Z594" s="138" t="str">
        <f t="shared" si="77"/>
        <v>40 HC</v>
      </c>
      <c r="AA594" s="135">
        <v>8852</v>
      </c>
      <c r="AB594" s="6">
        <v>12.04</v>
      </c>
      <c r="AC594" s="34" t="s">
        <v>64</v>
      </c>
      <c r="AD594" s="34">
        <f t="shared" si="70"/>
        <v>8</v>
      </c>
      <c r="AE594" s="34">
        <f t="shared" si="71"/>
        <v>4</v>
      </c>
      <c r="AF594" s="49" t="str">
        <f t="shared" si="76"/>
        <v>LCL</v>
      </c>
      <c r="AG594" s="49" t="str">
        <f t="shared" si="76"/>
        <v>LCL</v>
      </c>
    </row>
    <row r="595" spans="1:33" x14ac:dyDescent="0.45">
      <c r="A595" s="129" t="s">
        <v>1229</v>
      </c>
      <c r="B595" s="129" t="s">
        <v>1224</v>
      </c>
      <c r="C595" s="129" t="s">
        <v>1249</v>
      </c>
      <c r="D595" s="5" t="s">
        <v>1249</v>
      </c>
      <c r="E595" s="129">
        <f t="shared" si="74"/>
        <v>43</v>
      </c>
      <c r="F595" s="129">
        <f t="shared" si="75"/>
        <v>48</v>
      </c>
      <c r="G595" s="129" t="s">
        <v>61</v>
      </c>
      <c r="H595" s="129" t="s">
        <v>30</v>
      </c>
      <c r="I595" s="129" t="s">
        <v>31</v>
      </c>
      <c r="J595" s="3">
        <v>1</v>
      </c>
      <c r="K595" s="153"/>
      <c r="L595" s="129" t="s">
        <v>41</v>
      </c>
      <c r="M595" s="129" t="s">
        <v>268</v>
      </c>
      <c r="N595" s="129" t="s">
        <v>26</v>
      </c>
      <c r="O595" s="129" t="s">
        <v>1257</v>
      </c>
      <c r="P595" s="3">
        <v>54</v>
      </c>
      <c r="Q595" s="129" t="s">
        <v>32</v>
      </c>
      <c r="R595" s="129" t="s">
        <v>2152</v>
      </c>
      <c r="S595" s="129" t="s">
        <v>2164</v>
      </c>
      <c r="T595" s="129"/>
      <c r="U595" s="129">
        <v>1</v>
      </c>
      <c r="V595" s="3">
        <v>861</v>
      </c>
      <c r="W595" s="156"/>
      <c r="X595" s="156"/>
      <c r="Y595" s="156"/>
      <c r="Z595" s="138" t="str">
        <f t="shared" si="77"/>
        <v>40 HC</v>
      </c>
      <c r="AA595" s="135">
        <v>16350</v>
      </c>
      <c r="AB595" s="6">
        <v>11.42</v>
      </c>
      <c r="AC595" s="34" t="s">
        <v>64</v>
      </c>
      <c r="AD595" s="34">
        <f t="shared" si="70"/>
        <v>8</v>
      </c>
      <c r="AE595" s="34">
        <f t="shared" si="71"/>
        <v>3</v>
      </c>
      <c r="AF595" s="49" t="str">
        <f t="shared" si="76"/>
        <v>LCL</v>
      </c>
      <c r="AG595" s="49" t="str">
        <f t="shared" si="76"/>
        <v>LCL</v>
      </c>
    </row>
    <row r="596" spans="1:33" x14ac:dyDescent="0.45">
      <c r="A596" s="129" t="s">
        <v>1229</v>
      </c>
      <c r="B596" s="129" t="s">
        <v>1224</v>
      </c>
      <c r="C596" s="129" t="s">
        <v>1249</v>
      </c>
      <c r="D596" s="5" t="s">
        <v>1249</v>
      </c>
      <c r="E596" s="129">
        <f t="shared" si="74"/>
        <v>43</v>
      </c>
      <c r="F596" s="129">
        <f t="shared" si="75"/>
        <v>48</v>
      </c>
      <c r="G596" s="129" t="s">
        <v>61</v>
      </c>
      <c r="H596" s="129" t="s">
        <v>30</v>
      </c>
      <c r="I596" s="129" t="s">
        <v>31</v>
      </c>
      <c r="J596" s="3">
        <v>1</v>
      </c>
      <c r="K596" s="153"/>
      <c r="L596" s="129" t="s">
        <v>41</v>
      </c>
      <c r="M596" s="129" t="s">
        <v>268</v>
      </c>
      <c r="N596" s="129" t="s">
        <v>26</v>
      </c>
      <c r="O596" s="129" t="s">
        <v>1258</v>
      </c>
      <c r="P596" s="3">
        <v>54</v>
      </c>
      <c r="Q596" s="129" t="s">
        <v>32</v>
      </c>
      <c r="R596" s="129" t="s">
        <v>2158</v>
      </c>
      <c r="S596" s="129" t="s">
        <v>2164</v>
      </c>
      <c r="T596" s="129"/>
      <c r="U596" s="129">
        <v>1</v>
      </c>
      <c r="V596" s="3">
        <v>171</v>
      </c>
      <c r="W596" s="156"/>
      <c r="X596" s="156"/>
      <c r="Y596" s="156"/>
      <c r="Z596" s="138" t="str">
        <f t="shared" si="77"/>
        <v>40 HC</v>
      </c>
      <c r="AA596" s="135">
        <v>4376</v>
      </c>
      <c r="AB596" s="6">
        <v>3.26</v>
      </c>
      <c r="AC596" s="34" t="s">
        <v>64</v>
      </c>
      <c r="AD596" s="34">
        <f t="shared" si="70"/>
        <v>2</v>
      </c>
      <c r="AE596" s="34">
        <f t="shared" si="71"/>
        <v>1</v>
      </c>
      <c r="AF596" s="49" t="str">
        <f t="shared" si="76"/>
        <v>LCL</v>
      </c>
      <c r="AG596" s="49" t="str">
        <f t="shared" si="76"/>
        <v>LCL</v>
      </c>
    </row>
    <row r="597" spans="1:33" x14ac:dyDescent="0.45">
      <c r="A597" s="129" t="s">
        <v>1229</v>
      </c>
      <c r="B597" s="129" t="s">
        <v>1224</v>
      </c>
      <c r="C597" s="129" t="s">
        <v>1249</v>
      </c>
      <c r="D597" s="5" t="s">
        <v>1249</v>
      </c>
      <c r="E597" s="129">
        <f t="shared" si="74"/>
        <v>43</v>
      </c>
      <c r="F597" s="129">
        <f t="shared" si="75"/>
        <v>48</v>
      </c>
      <c r="G597" s="129" t="s">
        <v>61</v>
      </c>
      <c r="H597" s="129" t="s">
        <v>30</v>
      </c>
      <c r="I597" s="129" t="s">
        <v>31</v>
      </c>
      <c r="J597" s="3">
        <v>1</v>
      </c>
      <c r="K597" s="153"/>
      <c r="L597" s="129" t="s">
        <v>41</v>
      </c>
      <c r="M597" s="129" t="s">
        <v>268</v>
      </c>
      <c r="N597" s="129" t="s">
        <v>26</v>
      </c>
      <c r="O597" s="129" t="s">
        <v>1259</v>
      </c>
      <c r="P597" s="3">
        <v>54</v>
      </c>
      <c r="Q597" s="129" t="s">
        <v>32</v>
      </c>
      <c r="R597" s="129" t="s">
        <v>733</v>
      </c>
      <c r="S597" s="129" t="s">
        <v>2164</v>
      </c>
      <c r="T597" s="129"/>
      <c r="U597" s="129">
        <v>1</v>
      </c>
      <c r="V597" s="3">
        <v>392</v>
      </c>
      <c r="W597" s="155"/>
      <c r="X597" s="155"/>
      <c r="Y597" s="155"/>
      <c r="Z597" s="138" t="str">
        <f t="shared" si="77"/>
        <v>40 HC</v>
      </c>
      <c r="AA597" s="135">
        <v>9114</v>
      </c>
      <c r="AB597" s="6">
        <v>6.13</v>
      </c>
      <c r="AC597" s="34" t="s">
        <v>64</v>
      </c>
      <c r="AD597" s="34">
        <f t="shared" si="70"/>
        <v>4</v>
      </c>
      <c r="AE597" s="34">
        <f t="shared" si="71"/>
        <v>2</v>
      </c>
      <c r="AF597" s="49" t="str">
        <f t="shared" si="76"/>
        <v>LCL</v>
      </c>
      <c r="AG597" s="49" t="str">
        <f t="shared" si="76"/>
        <v>LCL</v>
      </c>
    </row>
    <row r="598" spans="1:33" x14ac:dyDescent="0.45">
      <c r="A598" s="129" t="s">
        <v>1229</v>
      </c>
      <c r="B598" s="129" t="s">
        <v>1224</v>
      </c>
      <c r="C598" s="129" t="s">
        <v>1249</v>
      </c>
      <c r="D598" s="5" t="s">
        <v>1249</v>
      </c>
      <c r="E598" s="129">
        <f t="shared" si="74"/>
        <v>43</v>
      </c>
      <c r="F598" s="129">
        <f t="shared" si="75"/>
        <v>48</v>
      </c>
      <c r="G598" s="129" t="s">
        <v>61</v>
      </c>
      <c r="H598" s="129" t="s">
        <v>30</v>
      </c>
      <c r="I598" s="129" t="s">
        <v>31</v>
      </c>
      <c r="J598" s="3">
        <v>1</v>
      </c>
      <c r="K598" s="152" t="s">
        <v>1260</v>
      </c>
      <c r="L598" s="129" t="s">
        <v>41</v>
      </c>
      <c r="M598" s="129" t="s">
        <v>268</v>
      </c>
      <c r="N598" s="129" t="s">
        <v>26</v>
      </c>
      <c r="O598" s="129" t="s">
        <v>1261</v>
      </c>
      <c r="P598" s="3">
        <v>54</v>
      </c>
      <c r="Q598" s="129" t="s">
        <v>32</v>
      </c>
      <c r="R598" s="129" t="s">
        <v>2151</v>
      </c>
      <c r="S598" s="129" t="s">
        <v>2164</v>
      </c>
      <c r="T598" s="129"/>
      <c r="U598" s="129">
        <v>1</v>
      </c>
      <c r="V598" s="3">
        <v>258</v>
      </c>
      <c r="W598" s="154">
        <v>0</v>
      </c>
      <c r="X598" s="154">
        <v>0</v>
      </c>
      <c r="Y598" s="154">
        <v>1</v>
      </c>
      <c r="Z598" s="138" t="str">
        <f t="shared" si="77"/>
        <v>40 HC</v>
      </c>
      <c r="AA598" s="135">
        <v>4320</v>
      </c>
      <c r="AB598" s="6">
        <v>6.06</v>
      </c>
      <c r="AC598" s="34" t="s">
        <v>64</v>
      </c>
      <c r="AD598" s="34">
        <f t="shared" si="70"/>
        <v>4</v>
      </c>
      <c r="AE598" s="34">
        <f t="shared" si="71"/>
        <v>2</v>
      </c>
      <c r="AF598" s="49" t="str">
        <f t="shared" si="76"/>
        <v>LCL</v>
      </c>
      <c r="AG598" s="49" t="str">
        <f t="shared" si="76"/>
        <v>LCL</v>
      </c>
    </row>
    <row r="599" spans="1:33" x14ac:dyDescent="0.45">
      <c r="A599" s="129" t="s">
        <v>1229</v>
      </c>
      <c r="B599" s="129" t="s">
        <v>1224</v>
      </c>
      <c r="C599" s="129" t="s">
        <v>1249</v>
      </c>
      <c r="D599" s="5" t="s">
        <v>1249</v>
      </c>
      <c r="E599" s="129">
        <f t="shared" si="74"/>
        <v>43</v>
      </c>
      <c r="F599" s="129">
        <f t="shared" si="75"/>
        <v>48</v>
      </c>
      <c r="G599" s="129" t="s">
        <v>61</v>
      </c>
      <c r="H599" s="129" t="s">
        <v>30</v>
      </c>
      <c r="I599" s="129" t="s">
        <v>31</v>
      </c>
      <c r="J599" s="3">
        <v>1</v>
      </c>
      <c r="K599" s="153"/>
      <c r="L599" s="129" t="s">
        <v>41</v>
      </c>
      <c r="M599" s="129" t="s">
        <v>268</v>
      </c>
      <c r="N599" s="129" t="s">
        <v>26</v>
      </c>
      <c r="O599" s="129" t="s">
        <v>1262</v>
      </c>
      <c r="P599" s="3">
        <v>54</v>
      </c>
      <c r="Q599" s="129" t="s">
        <v>32</v>
      </c>
      <c r="R599" s="129" t="s">
        <v>2153</v>
      </c>
      <c r="S599" s="129" t="s">
        <v>2164</v>
      </c>
      <c r="T599" s="129"/>
      <c r="U599" s="129">
        <v>1</v>
      </c>
      <c r="V599" s="3">
        <v>436</v>
      </c>
      <c r="W599" s="156"/>
      <c r="X599" s="156"/>
      <c r="Y599" s="156"/>
      <c r="Z599" s="138" t="str">
        <f t="shared" si="77"/>
        <v>40 HC</v>
      </c>
      <c r="AA599" s="135">
        <v>7470</v>
      </c>
      <c r="AB599" s="6">
        <v>13.82</v>
      </c>
      <c r="AC599" s="34" t="s">
        <v>64</v>
      </c>
      <c r="AD599" s="34">
        <f t="shared" si="70"/>
        <v>10</v>
      </c>
      <c r="AE599" s="34">
        <f t="shared" si="71"/>
        <v>4</v>
      </c>
      <c r="AF599" s="49" t="str">
        <f t="shared" si="76"/>
        <v>LCL</v>
      </c>
      <c r="AG599" s="49" t="str">
        <f t="shared" si="76"/>
        <v>LCL</v>
      </c>
    </row>
    <row r="600" spans="1:33" x14ac:dyDescent="0.45">
      <c r="A600" s="129" t="s">
        <v>1229</v>
      </c>
      <c r="B600" s="129" t="s">
        <v>1224</v>
      </c>
      <c r="C600" s="129" t="s">
        <v>1249</v>
      </c>
      <c r="D600" s="5" t="s">
        <v>1249</v>
      </c>
      <c r="E600" s="129">
        <f t="shared" si="74"/>
        <v>43</v>
      </c>
      <c r="F600" s="129">
        <f t="shared" si="75"/>
        <v>48</v>
      </c>
      <c r="G600" s="129" t="s">
        <v>61</v>
      </c>
      <c r="H600" s="129" t="s">
        <v>30</v>
      </c>
      <c r="I600" s="129" t="s">
        <v>31</v>
      </c>
      <c r="J600" s="3">
        <v>1</v>
      </c>
      <c r="K600" s="153"/>
      <c r="L600" s="129" t="s">
        <v>41</v>
      </c>
      <c r="M600" s="129" t="s">
        <v>268</v>
      </c>
      <c r="N600" s="129" t="s">
        <v>26</v>
      </c>
      <c r="O600" s="129" t="s">
        <v>1263</v>
      </c>
      <c r="P600" s="3">
        <v>54</v>
      </c>
      <c r="Q600" s="129" t="s">
        <v>32</v>
      </c>
      <c r="R600" s="129" t="s">
        <v>2153</v>
      </c>
      <c r="S600" s="129" t="s">
        <v>2164</v>
      </c>
      <c r="T600" s="129"/>
      <c r="U600" s="129">
        <v>1</v>
      </c>
      <c r="V600" s="3">
        <v>571</v>
      </c>
      <c r="W600" s="156"/>
      <c r="X600" s="156"/>
      <c r="Y600" s="156"/>
      <c r="Z600" s="138" t="str">
        <f t="shared" si="77"/>
        <v>40 HC</v>
      </c>
      <c r="AA600" s="135">
        <v>8809</v>
      </c>
      <c r="AB600" s="6">
        <v>15.4</v>
      </c>
      <c r="AC600" s="34" t="s">
        <v>64</v>
      </c>
      <c r="AD600" s="34">
        <f t="shared" si="70"/>
        <v>11</v>
      </c>
      <c r="AE600" s="34">
        <f t="shared" si="71"/>
        <v>5</v>
      </c>
      <c r="AF600" s="49" t="str">
        <f t="shared" si="76"/>
        <v>LCL</v>
      </c>
      <c r="AG600" s="49" t="str">
        <f t="shared" si="76"/>
        <v>LCL</v>
      </c>
    </row>
    <row r="601" spans="1:33" x14ac:dyDescent="0.45">
      <c r="A601" s="129" t="s">
        <v>1229</v>
      </c>
      <c r="B601" s="129" t="s">
        <v>1224</v>
      </c>
      <c r="C601" s="129" t="s">
        <v>1249</v>
      </c>
      <c r="D601" s="5" t="s">
        <v>1249</v>
      </c>
      <c r="E601" s="129">
        <f t="shared" si="74"/>
        <v>43</v>
      </c>
      <c r="F601" s="129">
        <f t="shared" si="75"/>
        <v>48</v>
      </c>
      <c r="G601" s="129" t="s">
        <v>61</v>
      </c>
      <c r="H601" s="129" t="s">
        <v>30</v>
      </c>
      <c r="I601" s="129" t="s">
        <v>31</v>
      </c>
      <c r="J601" s="3">
        <v>1</v>
      </c>
      <c r="K601" s="153"/>
      <c r="L601" s="129" t="s">
        <v>41</v>
      </c>
      <c r="M601" s="129" t="s">
        <v>268</v>
      </c>
      <c r="N601" s="129" t="s">
        <v>26</v>
      </c>
      <c r="O601" s="129" t="s">
        <v>1264</v>
      </c>
      <c r="P601" s="3">
        <v>52</v>
      </c>
      <c r="Q601" s="129" t="s">
        <v>32</v>
      </c>
      <c r="R601" s="129" t="s">
        <v>2158</v>
      </c>
      <c r="S601" s="129" t="s">
        <v>2164</v>
      </c>
      <c r="T601" s="129"/>
      <c r="U601" s="129">
        <v>1</v>
      </c>
      <c r="V601" s="3">
        <v>2407</v>
      </c>
      <c r="W601" s="155"/>
      <c r="X601" s="155"/>
      <c r="Y601" s="155"/>
      <c r="Z601" s="138" t="str">
        <f t="shared" si="77"/>
        <v>40 HC</v>
      </c>
      <c r="AA601" s="135">
        <v>48031</v>
      </c>
      <c r="AB601" s="6">
        <v>33.96</v>
      </c>
      <c r="AC601" s="34" t="s">
        <v>64</v>
      </c>
      <c r="AD601" s="34">
        <f t="shared" si="70"/>
        <v>24</v>
      </c>
      <c r="AE601" s="34">
        <f t="shared" si="71"/>
        <v>10</v>
      </c>
      <c r="AF601" s="49" t="str">
        <f t="shared" si="76"/>
        <v>20</v>
      </c>
      <c r="AG601" s="49" t="str">
        <f t="shared" si="76"/>
        <v>LCL</v>
      </c>
    </row>
    <row r="602" spans="1:33" x14ac:dyDescent="0.45">
      <c r="A602" s="129" t="s">
        <v>1229</v>
      </c>
      <c r="B602" s="129" t="s">
        <v>1224</v>
      </c>
      <c r="C602" s="129" t="s">
        <v>1230</v>
      </c>
      <c r="D602" s="5" t="s">
        <v>1230</v>
      </c>
      <c r="E602" s="129">
        <f t="shared" si="74"/>
        <v>43</v>
      </c>
      <c r="F602" s="129">
        <f t="shared" si="75"/>
        <v>49</v>
      </c>
      <c r="G602" s="129" t="s">
        <v>61</v>
      </c>
      <c r="H602" s="129" t="s">
        <v>30</v>
      </c>
      <c r="I602" s="129" t="s">
        <v>31</v>
      </c>
      <c r="J602" s="3">
        <v>0</v>
      </c>
      <c r="K602" s="129" t="s">
        <v>1265</v>
      </c>
      <c r="L602" s="129" t="s">
        <v>41</v>
      </c>
      <c r="M602" s="129" t="s">
        <v>268</v>
      </c>
      <c r="N602" s="129" t="s">
        <v>26</v>
      </c>
      <c r="O602" s="129" t="s">
        <v>1266</v>
      </c>
      <c r="P602" s="3">
        <v>54</v>
      </c>
      <c r="Q602" s="129" t="s">
        <v>32</v>
      </c>
      <c r="R602" s="129" t="s">
        <v>239</v>
      </c>
      <c r="S602" s="129" t="s">
        <v>2163</v>
      </c>
      <c r="T602" s="129"/>
      <c r="U602" s="129">
        <v>1</v>
      </c>
      <c r="V602" s="3">
        <v>1769</v>
      </c>
      <c r="W602" s="30">
        <v>0</v>
      </c>
      <c r="X602" s="30">
        <v>0</v>
      </c>
      <c r="Y602" s="30">
        <v>1</v>
      </c>
      <c r="Z602" s="138" t="str">
        <f t="shared" si="77"/>
        <v>40 HC</v>
      </c>
      <c r="AA602" s="135">
        <v>35748</v>
      </c>
      <c r="AB602" s="6">
        <v>65.150000000000006</v>
      </c>
      <c r="AC602" s="34" t="s">
        <v>64</v>
      </c>
      <c r="AD602" s="34">
        <f t="shared" si="70"/>
        <v>46</v>
      </c>
      <c r="AE602" s="34">
        <f t="shared" si="71"/>
        <v>20</v>
      </c>
      <c r="AF602" s="49" t="str">
        <f t="shared" si="76"/>
        <v>40</v>
      </c>
      <c r="AG602" s="49" t="str">
        <f t="shared" si="76"/>
        <v>20</v>
      </c>
    </row>
    <row r="603" spans="1:33" x14ac:dyDescent="0.45">
      <c r="A603" s="129" t="s">
        <v>1229</v>
      </c>
      <c r="B603" s="129" t="s">
        <v>1224</v>
      </c>
      <c r="C603" s="129" t="s">
        <v>1233</v>
      </c>
      <c r="D603" s="5" t="s">
        <v>1233</v>
      </c>
      <c r="E603" s="129">
        <f t="shared" si="74"/>
        <v>43</v>
      </c>
      <c r="F603" s="129">
        <f t="shared" si="75"/>
        <v>51</v>
      </c>
      <c r="G603" s="129" t="s">
        <v>61</v>
      </c>
      <c r="H603" s="129" t="s">
        <v>30</v>
      </c>
      <c r="I603" s="129" t="s">
        <v>31</v>
      </c>
      <c r="J603" s="3">
        <v>1</v>
      </c>
      <c r="K603" s="152" t="s">
        <v>1267</v>
      </c>
      <c r="L603" s="129" t="s">
        <v>24</v>
      </c>
      <c r="M603" s="129" t="s">
        <v>268</v>
      </c>
      <c r="N603" s="129" t="s">
        <v>26</v>
      </c>
      <c r="O603" s="129" t="s">
        <v>1268</v>
      </c>
      <c r="P603" s="3">
        <v>54</v>
      </c>
      <c r="Q603" s="129" t="s">
        <v>32</v>
      </c>
      <c r="R603" s="129" t="s">
        <v>2151</v>
      </c>
      <c r="S603" s="129" t="s">
        <v>2164</v>
      </c>
      <c r="T603" s="129"/>
      <c r="U603" s="129">
        <v>1</v>
      </c>
      <c r="V603" s="3">
        <v>1203</v>
      </c>
      <c r="W603" s="154">
        <v>0</v>
      </c>
      <c r="X603" s="154">
        <v>0</v>
      </c>
      <c r="Y603" s="154">
        <v>1</v>
      </c>
      <c r="Z603" s="138" t="str">
        <f t="shared" si="77"/>
        <v>40 HC</v>
      </c>
      <c r="AA603" s="135">
        <v>27070</v>
      </c>
      <c r="AB603" s="6">
        <v>25.41</v>
      </c>
      <c r="AC603" s="34" t="s">
        <v>64</v>
      </c>
      <c r="AD603" s="34">
        <f t="shared" si="70"/>
        <v>18</v>
      </c>
      <c r="AE603" s="34">
        <f t="shared" si="71"/>
        <v>8</v>
      </c>
      <c r="AF603" s="49" t="str">
        <f t="shared" si="76"/>
        <v>20</v>
      </c>
      <c r="AG603" s="49" t="str">
        <f t="shared" si="76"/>
        <v>LCL</v>
      </c>
    </row>
    <row r="604" spans="1:33" x14ac:dyDescent="0.45">
      <c r="A604" s="129" t="s">
        <v>1229</v>
      </c>
      <c r="B604" s="129" t="s">
        <v>1224</v>
      </c>
      <c r="C604" s="129" t="s">
        <v>1233</v>
      </c>
      <c r="D604" s="5" t="s">
        <v>1233</v>
      </c>
      <c r="E604" s="129">
        <f t="shared" si="74"/>
        <v>43</v>
      </c>
      <c r="F604" s="129">
        <f t="shared" si="75"/>
        <v>51</v>
      </c>
      <c r="G604" s="129" t="s">
        <v>61</v>
      </c>
      <c r="H604" s="129" t="s">
        <v>30</v>
      </c>
      <c r="I604" s="129" t="s">
        <v>31</v>
      </c>
      <c r="J604" s="3">
        <v>1</v>
      </c>
      <c r="K604" s="153"/>
      <c r="L604" s="129" t="s">
        <v>24</v>
      </c>
      <c r="M604" s="129" t="s">
        <v>268</v>
      </c>
      <c r="N604" s="129" t="s">
        <v>26</v>
      </c>
      <c r="O604" s="129" t="s">
        <v>1269</v>
      </c>
      <c r="P604" s="3">
        <v>54</v>
      </c>
      <c r="Q604" s="129" t="s">
        <v>32</v>
      </c>
      <c r="R604" s="129" t="s">
        <v>2150</v>
      </c>
      <c r="S604" s="129" t="s">
        <v>2164</v>
      </c>
      <c r="T604" s="129"/>
      <c r="U604" s="129">
        <v>1</v>
      </c>
      <c r="V604" s="3">
        <v>477</v>
      </c>
      <c r="W604" s="156"/>
      <c r="X604" s="156"/>
      <c r="Y604" s="156"/>
      <c r="Z604" s="138" t="str">
        <f t="shared" si="77"/>
        <v>40 HC</v>
      </c>
      <c r="AA604" s="135">
        <v>7760</v>
      </c>
      <c r="AB604" s="6">
        <v>12.3</v>
      </c>
      <c r="AC604" s="34" t="s">
        <v>64</v>
      </c>
      <c r="AD604" s="34">
        <f t="shared" si="70"/>
        <v>9</v>
      </c>
      <c r="AE604" s="34">
        <f t="shared" si="71"/>
        <v>4</v>
      </c>
      <c r="AF604" s="49" t="str">
        <f t="shared" si="76"/>
        <v>LCL</v>
      </c>
      <c r="AG604" s="49" t="str">
        <f t="shared" si="76"/>
        <v>LCL</v>
      </c>
    </row>
    <row r="605" spans="1:33" x14ac:dyDescent="0.45">
      <c r="A605" s="129" t="s">
        <v>1229</v>
      </c>
      <c r="B605" s="129" t="s">
        <v>1224</v>
      </c>
      <c r="C605" s="129" t="s">
        <v>1233</v>
      </c>
      <c r="D605" s="5" t="s">
        <v>1233</v>
      </c>
      <c r="E605" s="129">
        <f t="shared" si="74"/>
        <v>43</v>
      </c>
      <c r="F605" s="129">
        <f t="shared" si="75"/>
        <v>51</v>
      </c>
      <c r="G605" s="129" t="s">
        <v>61</v>
      </c>
      <c r="H605" s="129" t="s">
        <v>30</v>
      </c>
      <c r="I605" s="129" t="s">
        <v>31</v>
      </c>
      <c r="J605" s="3">
        <v>1</v>
      </c>
      <c r="K605" s="153"/>
      <c r="L605" s="129" t="s">
        <v>24</v>
      </c>
      <c r="M605" s="129" t="s">
        <v>268</v>
      </c>
      <c r="N605" s="129" t="s">
        <v>26</v>
      </c>
      <c r="O605" s="129" t="s">
        <v>1270</v>
      </c>
      <c r="P605" s="3">
        <v>54</v>
      </c>
      <c r="Q605" s="129" t="s">
        <v>32</v>
      </c>
      <c r="R605" s="129" t="s">
        <v>2158</v>
      </c>
      <c r="S605" s="129" t="s">
        <v>2164</v>
      </c>
      <c r="T605" s="129"/>
      <c r="U605" s="129">
        <v>1</v>
      </c>
      <c r="V605" s="3">
        <v>1885</v>
      </c>
      <c r="W605" s="155"/>
      <c r="X605" s="155"/>
      <c r="Y605" s="155"/>
      <c r="Z605" s="138" t="str">
        <f t="shared" si="77"/>
        <v>40 HC</v>
      </c>
      <c r="AA605" s="135">
        <v>38884</v>
      </c>
      <c r="AB605" s="6">
        <v>27.41</v>
      </c>
      <c r="AC605" s="34" t="s">
        <v>64</v>
      </c>
      <c r="AD605" s="34">
        <f t="shared" si="70"/>
        <v>19</v>
      </c>
      <c r="AE605" s="34">
        <f t="shared" si="71"/>
        <v>8</v>
      </c>
      <c r="AF605" s="49" t="str">
        <f t="shared" si="76"/>
        <v>20</v>
      </c>
      <c r="AG605" s="49" t="str">
        <f t="shared" si="76"/>
        <v>LCL</v>
      </c>
    </row>
    <row r="606" spans="1:33" x14ac:dyDescent="0.45">
      <c r="A606" s="129" t="s">
        <v>1229</v>
      </c>
      <c r="B606" s="129" t="s">
        <v>1224</v>
      </c>
      <c r="C606" s="129" t="s">
        <v>1271</v>
      </c>
      <c r="D606" s="5" t="s">
        <v>1271</v>
      </c>
      <c r="E606" s="129">
        <f t="shared" si="74"/>
        <v>43</v>
      </c>
      <c r="F606" s="129">
        <f t="shared" si="75"/>
        <v>52</v>
      </c>
      <c r="G606" s="129" t="s">
        <v>61</v>
      </c>
      <c r="H606" s="129" t="s">
        <v>30</v>
      </c>
      <c r="I606" s="129" t="s">
        <v>31</v>
      </c>
      <c r="J606" s="3">
        <v>1</v>
      </c>
      <c r="K606" s="152" t="s">
        <v>1272</v>
      </c>
      <c r="L606" s="129" t="s">
        <v>41</v>
      </c>
      <c r="M606" s="129" t="s">
        <v>268</v>
      </c>
      <c r="N606" s="129" t="s">
        <v>26</v>
      </c>
      <c r="O606" s="133" t="s">
        <v>1273</v>
      </c>
      <c r="P606" s="3">
        <v>54</v>
      </c>
      <c r="Q606" s="129" t="s">
        <v>32</v>
      </c>
      <c r="R606" s="129" t="s">
        <v>2156</v>
      </c>
      <c r="S606" s="129" t="s">
        <v>2164</v>
      </c>
      <c r="T606" s="129"/>
      <c r="U606" s="129">
        <v>1</v>
      </c>
      <c r="V606" s="3">
        <v>1080</v>
      </c>
      <c r="W606" s="154">
        <v>0</v>
      </c>
      <c r="X606" s="154">
        <v>0</v>
      </c>
      <c r="Y606" s="154">
        <v>1</v>
      </c>
      <c r="Z606" s="138" t="str">
        <f t="shared" si="77"/>
        <v>40 HC</v>
      </c>
      <c r="AA606" s="135">
        <v>16281</v>
      </c>
      <c r="AB606" s="6">
        <v>42.02</v>
      </c>
      <c r="AC606" s="34" t="s">
        <v>64</v>
      </c>
      <c r="AD606" s="34">
        <f t="shared" si="70"/>
        <v>29</v>
      </c>
      <c r="AE606" s="34">
        <f t="shared" si="71"/>
        <v>13</v>
      </c>
      <c r="AF606" s="49" t="str">
        <f t="shared" si="76"/>
        <v>40</v>
      </c>
      <c r="AG606" s="49" t="str">
        <f t="shared" si="76"/>
        <v>LCL</v>
      </c>
    </row>
    <row r="607" spans="1:33" x14ac:dyDescent="0.45">
      <c r="A607" s="129" t="s">
        <v>1229</v>
      </c>
      <c r="B607" s="129" t="s">
        <v>1224</v>
      </c>
      <c r="C607" s="129" t="s">
        <v>1271</v>
      </c>
      <c r="D607" s="5" t="s">
        <v>1271</v>
      </c>
      <c r="E607" s="129">
        <f t="shared" si="74"/>
        <v>43</v>
      </c>
      <c r="F607" s="129">
        <f t="shared" si="75"/>
        <v>52</v>
      </c>
      <c r="G607" s="129" t="s">
        <v>61</v>
      </c>
      <c r="H607" s="129" t="s">
        <v>30</v>
      </c>
      <c r="I607" s="129" t="s">
        <v>31</v>
      </c>
      <c r="J607" s="3">
        <v>1</v>
      </c>
      <c r="K607" s="153"/>
      <c r="L607" s="129" t="s">
        <v>41</v>
      </c>
      <c r="M607" s="129" t="s">
        <v>268</v>
      </c>
      <c r="N607" s="129" t="s">
        <v>26</v>
      </c>
      <c r="O607" s="129" t="s">
        <v>1274</v>
      </c>
      <c r="P607" s="3">
        <v>54</v>
      </c>
      <c r="Q607" s="129" t="s">
        <v>32</v>
      </c>
      <c r="R607" s="129" t="s">
        <v>2158</v>
      </c>
      <c r="S607" s="129" t="s">
        <v>2164</v>
      </c>
      <c r="T607" s="129"/>
      <c r="U607" s="129">
        <v>1</v>
      </c>
      <c r="V607" s="3">
        <v>2075</v>
      </c>
      <c r="W607" s="155"/>
      <c r="X607" s="155"/>
      <c r="Y607" s="155"/>
      <c r="Z607" s="138" t="str">
        <f t="shared" si="77"/>
        <v>40 HC</v>
      </c>
      <c r="AA607" s="135">
        <v>32507</v>
      </c>
      <c r="AB607" s="6">
        <v>23.9</v>
      </c>
      <c r="AC607" s="34" t="s">
        <v>64</v>
      </c>
      <c r="AD607" s="34">
        <f t="shared" si="70"/>
        <v>17</v>
      </c>
      <c r="AE607" s="34">
        <f t="shared" si="71"/>
        <v>7</v>
      </c>
      <c r="AF607" s="49" t="str">
        <f t="shared" si="76"/>
        <v>20</v>
      </c>
      <c r="AG607" s="49" t="str">
        <f t="shared" si="76"/>
        <v>LCL</v>
      </c>
    </row>
    <row r="608" spans="1:33" x14ac:dyDescent="0.45">
      <c r="A608" s="129" t="s">
        <v>1229</v>
      </c>
      <c r="B608" s="129" t="s">
        <v>1224</v>
      </c>
      <c r="C608" s="129" t="s">
        <v>1275</v>
      </c>
      <c r="D608" s="5" t="s">
        <v>1275</v>
      </c>
      <c r="E608" s="129">
        <f t="shared" si="74"/>
        <v>43</v>
      </c>
      <c r="F608" s="129">
        <f t="shared" si="75"/>
        <v>55</v>
      </c>
      <c r="G608" s="129" t="s">
        <v>61</v>
      </c>
      <c r="H608" s="129" t="s">
        <v>30</v>
      </c>
      <c r="I608" s="129" t="s">
        <v>31</v>
      </c>
      <c r="J608" s="3">
        <v>1</v>
      </c>
      <c r="K608" s="152" t="s">
        <v>1276</v>
      </c>
      <c r="L608" s="129" t="s">
        <v>41</v>
      </c>
      <c r="M608" s="129" t="s">
        <v>268</v>
      </c>
      <c r="N608" s="129" t="s">
        <v>26</v>
      </c>
      <c r="O608" s="129" t="s">
        <v>1277</v>
      </c>
      <c r="P608" s="3">
        <v>54</v>
      </c>
      <c r="Q608" s="129" t="s">
        <v>32</v>
      </c>
      <c r="R608" s="129" t="s">
        <v>2153</v>
      </c>
      <c r="S608" s="129" t="s">
        <v>2164</v>
      </c>
      <c r="T608" s="129"/>
      <c r="U608" s="129">
        <v>1</v>
      </c>
      <c r="V608" s="3">
        <v>802</v>
      </c>
      <c r="W608" s="154">
        <v>0</v>
      </c>
      <c r="X608" s="154">
        <v>0</v>
      </c>
      <c r="Y608" s="154">
        <v>1</v>
      </c>
      <c r="Z608" s="138" t="str">
        <f t="shared" si="77"/>
        <v>40 HC</v>
      </c>
      <c r="AA608" s="135">
        <v>14709</v>
      </c>
      <c r="AB608" s="6">
        <v>18.7</v>
      </c>
      <c r="AC608" s="34" t="s">
        <v>64</v>
      </c>
      <c r="AD608" s="34">
        <f t="shared" si="70"/>
        <v>13</v>
      </c>
      <c r="AE608" s="34">
        <f t="shared" si="71"/>
        <v>6</v>
      </c>
      <c r="AF608" s="49" t="str">
        <f t="shared" si="76"/>
        <v>LCL</v>
      </c>
      <c r="AG608" s="49" t="str">
        <f t="shared" si="76"/>
        <v>LCL</v>
      </c>
    </row>
    <row r="609" spans="1:33" x14ac:dyDescent="0.45">
      <c r="A609" s="129" t="s">
        <v>1229</v>
      </c>
      <c r="B609" s="129" t="s">
        <v>1224</v>
      </c>
      <c r="C609" s="129" t="s">
        <v>1275</v>
      </c>
      <c r="D609" s="5" t="s">
        <v>1275</v>
      </c>
      <c r="E609" s="129">
        <f t="shared" si="74"/>
        <v>43</v>
      </c>
      <c r="F609" s="129">
        <f t="shared" si="75"/>
        <v>55</v>
      </c>
      <c r="G609" s="129" t="s">
        <v>61</v>
      </c>
      <c r="H609" s="129" t="s">
        <v>30</v>
      </c>
      <c r="I609" s="129" t="s">
        <v>31</v>
      </c>
      <c r="J609" s="3">
        <v>1</v>
      </c>
      <c r="K609" s="153"/>
      <c r="L609" s="129" t="s">
        <v>41</v>
      </c>
      <c r="M609" s="129" t="s">
        <v>268</v>
      </c>
      <c r="N609" s="129" t="s">
        <v>26</v>
      </c>
      <c r="O609" s="129" t="s">
        <v>1278</v>
      </c>
      <c r="P609" s="3">
        <v>54</v>
      </c>
      <c r="Q609" s="129" t="s">
        <v>32</v>
      </c>
      <c r="R609" s="129" t="s">
        <v>2150</v>
      </c>
      <c r="S609" s="129" t="s">
        <v>2164</v>
      </c>
      <c r="T609" s="129"/>
      <c r="U609" s="129">
        <v>1</v>
      </c>
      <c r="V609" s="3">
        <v>331</v>
      </c>
      <c r="W609" s="156"/>
      <c r="X609" s="156"/>
      <c r="Y609" s="156"/>
      <c r="Z609" s="138" t="str">
        <f t="shared" si="77"/>
        <v>40 HC</v>
      </c>
      <c r="AA609" s="135">
        <v>8007</v>
      </c>
      <c r="AB609" s="6">
        <v>10.210000000000001</v>
      </c>
      <c r="AC609" s="34" t="s">
        <v>64</v>
      </c>
      <c r="AD609" s="34">
        <f t="shared" si="70"/>
        <v>7</v>
      </c>
      <c r="AE609" s="34">
        <f t="shared" si="71"/>
        <v>3</v>
      </c>
      <c r="AF609" s="49" t="str">
        <f t="shared" si="76"/>
        <v>LCL</v>
      </c>
      <c r="AG609" s="49" t="str">
        <f t="shared" si="76"/>
        <v>LCL</v>
      </c>
    </row>
    <row r="610" spans="1:33" x14ac:dyDescent="0.45">
      <c r="A610" s="129" t="s">
        <v>1229</v>
      </c>
      <c r="B610" s="129" t="s">
        <v>1224</v>
      </c>
      <c r="C610" s="129" t="s">
        <v>1275</v>
      </c>
      <c r="D610" s="5" t="s">
        <v>1275</v>
      </c>
      <c r="E610" s="129">
        <f t="shared" si="74"/>
        <v>43</v>
      </c>
      <c r="F610" s="129">
        <f t="shared" si="75"/>
        <v>55</v>
      </c>
      <c r="G610" s="129" t="s">
        <v>61</v>
      </c>
      <c r="H610" s="129" t="s">
        <v>30</v>
      </c>
      <c r="I610" s="129" t="s">
        <v>31</v>
      </c>
      <c r="J610" s="3">
        <v>1</v>
      </c>
      <c r="K610" s="153"/>
      <c r="L610" s="129" t="s">
        <v>41</v>
      </c>
      <c r="M610" s="129" t="s">
        <v>268</v>
      </c>
      <c r="N610" s="129" t="s">
        <v>26</v>
      </c>
      <c r="O610" s="129" t="s">
        <v>1279</v>
      </c>
      <c r="P610" s="3">
        <v>54</v>
      </c>
      <c r="Q610" s="129" t="s">
        <v>32</v>
      </c>
      <c r="R610" s="129" t="s">
        <v>2157</v>
      </c>
      <c r="S610" s="129" t="s">
        <v>2164</v>
      </c>
      <c r="T610" s="129"/>
      <c r="U610" s="129">
        <v>1</v>
      </c>
      <c r="V610" s="3">
        <v>660</v>
      </c>
      <c r="W610" s="156"/>
      <c r="X610" s="156"/>
      <c r="Y610" s="156"/>
      <c r="Z610" s="138" t="str">
        <f t="shared" si="77"/>
        <v>40 HC</v>
      </c>
      <c r="AA610" s="135">
        <v>10457</v>
      </c>
      <c r="AB610" s="6">
        <v>24.26</v>
      </c>
      <c r="AC610" s="34" t="s">
        <v>64</v>
      </c>
      <c r="AD610" s="34">
        <f t="shared" si="70"/>
        <v>17</v>
      </c>
      <c r="AE610" s="34">
        <f t="shared" si="71"/>
        <v>7</v>
      </c>
      <c r="AF610" s="49" t="str">
        <f t="shared" si="76"/>
        <v>20</v>
      </c>
      <c r="AG610" s="49" t="str">
        <f t="shared" si="76"/>
        <v>LCL</v>
      </c>
    </row>
    <row r="611" spans="1:33" x14ac:dyDescent="0.45">
      <c r="A611" s="129" t="s">
        <v>1229</v>
      </c>
      <c r="B611" s="129" t="s">
        <v>1224</v>
      </c>
      <c r="C611" s="129" t="s">
        <v>1275</v>
      </c>
      <c r="D611" s="5" t="s">
        <v>1275</v>
      </c>
      <c r="E611" s="129">
        <f t="shared" si="74"/>
        <v>43</v>
      </c>
      <c r="F611" s="129">
        <f t="shared" si="75"/>
        <v>55</v>
      </c>
      <c r="G611" s="129" t="s">
        <v>61</v>
      </c>
      <c r="H611" s="129" t="s">
        <v>30</v>
      </c>
      <c r="I611" s="129" t="s">
        <v>31</v>
      </c>
      <c r="J611" s="3">
        <v>1</v>
      </c>
      <c r="K611" s="153"/>
      <c r="L611" s="129" t="s">
        <v>41</v>
      </c>
      <c r="M611" s="129" t="s">
        <v>268</v>
      </c>
      <c r="N611" s="129" t="s">
        <v>26</v>
      </c>
      <c r="O611" s="129" t="s">
        <v>1280</v>
      </c>
      <c r="P611" s="3">
        <v>54</v>
      </c>
      <c r="Q611" s="129" t="s">
        <v>32</v>
      </c>
      <c r="R611" s="129" t="s">
        <v>2157</v>
      </c>
      <c r="S611" s="129" t="s">
        <v>2164</v>
      </c>
      <c r="T611" s="129"/>
      <c r="U611" s="129">
        <v>1</v>
      </c>
      <c r="V611" s="3">
        <v>333</v>
      </c>
      <c r="W611" s="155"/>
      <c r="X611" s="155"/>
      <c r="Y611" s="155"/>
      <c r="Z611" s="138" t="str">
        <f t="shared" si="77"/>
        <v>40 HC</v>
      </c>
      <c r="AA611" s="135">
        <v>5113</v>
      </c>
      <c r="AB611" s="6">
        <v>12.3</v>
      </c>
      <c r="AC611" s="34" t="s">
        <v>64</v>
      </c>
      <c r="AD611" s="34">
        <f t="shared" si="70"/>
        <v>9</v>
      </c>
      <c r="AE611" s="34">
        <f t="shared" si="71"/>
        <v>4</v>
      </c>
      <c r="AF611" s="49" t="str">
        <f t="shared" si="76"/>
        <v>LCL</v>
      </c>
      <c r="AG611" s="49" t="str">
        <f t="shared" si="76"/>
        <v>LCL</v>
      </c>
    </row>
    <row r="612" spans="1:33" x14ac:dyDescent="0.45">
      <c r="A612" s="129" t="s">
        <v>1169</v>
      </c>
      <c r="B612" s="129" t="s">
        <v>1281</v>
      </c>
      <c r="C612" s="129" t="s">
        <v>1249</v>
      </c>
      <c r="D612" s="5" t="s">
        <v>1249</v>
      </c>
      <c r="E612" s="129">
        <f t="shared" si="74"/>
        <v>24</v>
      </c>
      <c r="F612" s="129">
        <f t="shared" si="75"/>
        <v>47</v>
      </c>
      <c r="G612" s="129" t="s">
        <v>85</v>
      </c>
      <c r="H612" s="129" t="s">
        <v>30</v>
      </c>
      <c r="I612" s="129" t="s">
        <v>31</v>
      </c>
      <c r="J612" s="3">
        <v>0</v>
      </c>
      <c r="K612" s="129" t="s">
        <v>1282</v>
      </c>
      <c r="L612" s="129" t="s">
        <v>24</v>
      </c>
      <c r="M612" s="129" t="s">
        <v>87</v>
      </c>
      <c r="N612" s="129" t="s">
        <v>26</v>
      </c>
      <c r="O612" s="129" t="s">
        <v>1283</v>
      </c>
      <c r="P612" s="3">
        <v>54</v>
      </c>
      <c r="Q612" s="129" t="s">
        <v>32</v>
      </c>
      <c r="R612" s="129" t="s">
        <v>1284</v>
      </c>
      <c r="S612" s="129" t="s">
        <v>2163</v>
      </c>
      <c r="T612" s="129"/>
      <c r="U612" s="129">
        <v>1</v>
      </c>
      <c r="V612" s="3">
        <v>2364</v>
      </c>
      <c r="W612" s="30">
        <v>0</v>
      </c>
      <c r="X612" s="30">
        <v>0</v>
      </c>
      <c r="Y612" s="30">
        <v>1</v>
      </c>
      <c r="Z612" s="138" t="str">
        <f t="shared" si="77"/>
        <v>40 HC</v>
      </c>
      <c r="AA612" s="135">
        <v>65694</v>
      </c>
      <c r="AB612" s="6">
        <v>62.12</v>
      </c>
      <c r="AC612" s="34" t="s">
        <v>90</v>
      </c>
      <c r="AD612" s="34">
        <f t="shared" si="70"/>
        <v>43</v>
      </c>
      <c r="AE612" s="34">
        <f t="shared" si="71"/>
        <v>19</v>
      </c>
      <c r="AF612" s="49" t="str">
        <f t="shared" si="76"/>
        <v>40</v>
      </c>
      <c r="AG612" s="49" t="str">
        <f t="shared" si="76"/>
        <v>20</v>
      </c>
    </row>
    <row r="613" spans="1:33" s="77" customFormat="1" x14ac:dyDescent="0.45">
      <c r="A613" s="70" t="s">
        <v>1169</v>
      </c>
      <c r="B613" s="70" t="s">
        <v>1142</v>
      </c>
      <c r="C613" s="70" t="s">
        <v>1040</v>
      </c>
      <c r="D613" s="71" t="s">
        <v>1040</v>
      </c>
      <c r="E613" s="70">
        <f t="shared" si="74"/>
        <v>28</v>
      </c>
      <c r="F613" s="70">
        <f t="shared" si="75"/>
        <v>33</v>
      </c>
      <c r="G613" s="70" t="s">
        <v>1285</v>
      </c>
      <c r="H613" s="70" t="s">
        <v>30</v>
      </c>
      <c r="I613" s="70" t="s">
        <v>31</v>
      </c>
      <c r="J613" s="72">
        <v>0</v>
      </c>
      <c r="K613" s="70" t="s">
        <v>1286</v>
      </c>
      <c r="L613" s="70" t="s">
        <v>24</v>
      </c>
      <c r="M613" s="70" t="s">
        <v>87</v>
      </c>
      <c r="N613" s="70" t="s">
        <v>26</v>
      </c>
      <c r="O613" s="70" t="s">
        <v>1287</v>
      </c>
      <c r="P613" s="72">
        <v>54</v>
      </c>
      <c r="Q613" s="70" t="s">
        <v>32</v>
      </c>
      <c r="R613" s="70" t="s">
        <v>1288</v>
      </c>
      <c r="S613" s="70" t="s">
        <v>2163</v>
      </c>
      <c r="T613" s="70"/>
      <c r="U613" s="70">
        <v>1</v>
      </c>
      <c r="V613" s="72">
        <v>2708</v>
      </c>
      <c r="W613" s="73">
        <v>0</v>
      </c>
      <c r="X613" s="73">
        <v>2</v>
      </c>
      <c r="Y613" s="73">
        <v>0</v>
      </c>
      <c r="Z613" s="138" t="str">
        <f t="shared" si="77"/>
        <v>40 HC</v>
      </c>
      <c r="AA613" s="137">
        <v>47679</v>
      </c>
      <c r="AB613" s="74">
        <v>105.39</v>
      </c>
      <c r="AC613" s="75" t="s">
        <v>1289</v>
      </c>
      <c r="AD613" s="75">
        <f t="shared" si="70"/>
        <v>74</v>
      </c>
      <c r="AE613" s="75">
        <f t="shared" si="71"/>
        <v>32</v>
      </c>
      <c r="AF613" s="76">
        <v>40</v>
      </c>
      <c r="AG613" s="76" t="str">
        <f t="shared" si="76"/>
        <v>40</v>
      </c>
    </row>
    <row r="614" spans="1:33" s="77" customFormat="1" x14ac:dyDescent="0.45">
      <c r="A614" s="70" t="s">
        <v>1169</v>
      </c>
      <c r="B614" s="70" t="s">
        <v>1060</v>
      </c>
      <c r="C614" s="70" t="s">
        <v>1040</v>
      </c>
      <c r="D614" s="71" t="s">
        <v>1040</v>
      </c>
      <c r="E614" s="70">
        <f t="shared" si="74"/>
        <v>29</v>
      </c>
      <c r="F614" s="70">
        <f t="shared" si="75"/>
        <v>33</v>
      </c>
      <c r="G614" s="70" t="s">
        <v>398</v>
      </c>
      <c r="H614" s="70" t="s">
        <v>30</v>
      </c>
      <c r="I614" s="70" t="s">
        <v>31</v>
      </c>
      <c r="J614" s="72">
        <v>0</v>
      </c>
      <c r="K614" s="70" t="s">
        <v>1290</v>
      </c>
      <c r="L614" s="70" t="s">
        <v>41</v>
      </c>
      <c r="M614" s="70" t="s">
        <v>42</v>
      </c>
      <c r="N614" s="70" t="s">
        <v>26</v>
      </c>
      <c r="O614" s="70" t="s">
        <v>1291</v>
      </c>
      <c r="P614" s="72">
        <v>51</v>
      </c>
      <c r="Q614" s="70" t="s">
        <v>32</v>
      </c>
      <c r="R614" s="70" t="s">
        <v>139</v>
      </c>
      <c r="S614" s="70" t="s">
        <v>2163</v>
      </c>
      <c r="T614" s="70"/>
      <c r="U614" s="70">
        <v>1</v>
      </c>
      <c r="V614" s="72">
        <v>2823</v>
      </c>
      <c r="W614" s="73">
        <v>0</v>
      </c>
      <c r="X614" s="73">
        <v>3</v>
      </c>
      <c r="Y614" s="73">
        <v>0</v>
      </c>
      <c r="Z614" s="138" t="str">
        <f t="shared" si="77"/>
        <v>40 HC</v>
      </c>
      <c r="AA614" s="137">
        <v>29011</v>
      </c>
      <c r="AB614" s="74">
        <v>130.94</v>
      </c>
      <c r="AC614" s="75" t="s">
        <v>34</v>
      </c>
      <c r="AD614" s="75">
        <f t="shared" si="70"/>
        <v>92</v>
      </c>
      <c r="AE614" s="75">
        <f t="shared" si="71"/>
        <v>39</v>
      </c>
      <c r="AF614" s="76">
        <v>40</v>
      </c>
      <c r="AG614" s="76" t="str">
        <f t="shared" si="76"/>
        <v>40</v>
      </c>
    </row>
    <row r="615" spans="1:33" x14ac:dyDescent="0.45">
      <c r="A615" s="129" t="s">
        <v>1169</v>
      </c>
      <c r="B615" s="129" t="s">
        <v>1292</v>
      </c>
      <c r="C615" s="129" t="s">
        <v>1293</v>
      </c>
      <c r="D615" s="5" t="s">
        <v>1293</v>
      </c>
      <c r="E615" s="129">
        <f t="shared" si="74"/>
        <v>32</v>
      </c>
      <c r="F615" s="129">
        <f t="shared" si="75"/>
        <v>43</v>
      </c>
      <c r="G615" s="129" t="s">
        <v>85</v>
      </c>
      <c r="H615" s="129" t="s">
        <v>30</v>
      </c>
      <c r="I615" s="129" t="s">
        <v>31</v>
      </c>
      <c r="J615" s="3">
        <v>1</v>
      </c>
      <c r="K615" s="152" t="s">
        <v>1294</v>
      </c>
      <c r="L615" s="129" t="s">
        <v>24</v>
      </c>
      <c r="M615" s="129" t="s">
        <v>87</v>
      </c>
      <c r="N615" s="129" t="s">
        <v>26</v>
      </c>
      <c r="O615" s="129" t="s">
        <v>1295</v>
      </c>
      <c r="P615" s="3">
        <v>54</v>
      </c>
      <c r="Q615" s="129" t="s">
        <v>32</v>
      </c>
      <c r="R615" s="129" t="s">
        <v>2159</v>
      </c>
      <c r="S615" s="129" t="s">
        <v>2164</v>
      </c>
      <c r="T615" s="129"/>
      <c r="U615" s="129">
        <v>1</v>
      </c>
      <c r="V615" s="3">
        <v>481</v>
      </c>
      <c r="W615" s="154">
        <v>1</v>
      </c>
      <c r="X615" s="154">
        <v>0</v>
      </c>
      <c r="Y615" s="154">
        <v>0</v>
      </c>
      <c r="Z615" s="138">
        <f t="shared" si="77"/>
        <v>20</v>
      </c>
      <c r="AA615" s="135">
        <v>7297</v>
      </c>
      <c r="AB615" s="6">
        <v>7.63</v>
      </c>
      <c r="AC615" s="34" t="s">
        <v>90</v>
      </c>
      <c r="AD615" s="34">
        <f t="shared" si="70"/>
        <v>5</v>
      </c>
      <c r="AE615" s="34">
        <f t="shared" si="71"/>
        <v>2</v>
      </c>
      <c r="AF615" s="49" t="str">
        <f t="shared" si="76"/>
        <v>LCL</v>
      </c>
      <c r="AG615" s="49" t="str">
        <f t="shared" si="76"/>
        <v>LCL</v>
      </c>
    </row>
    <row r="616" spans="1:33" x14ac:dyDescent="0.45">
      <c r="A616" s="129" t="s">
        <v>1169</v>
      </c>
      <c r="B616" s="129" t="s">
        <v>1292</v>
      </c>
      <c r="C616" s="129" t="s">
        <v>1293</v>
      </c>
      <c r="D616" s="5" t="s">
        <v>1293</v>
      </c>
      <c r="E616" s="129">
        <f t="shared" si="74"/>
        <v>32</v>
      </c>
      <c r="F616" s="129">
        <f t="shared" si="75"/>
        <v>43</v>
      </c>
      <c r="G616" s="129" t="s">
        <v>85</v>
      </c>
      <c r="H616" s="129" t="s">
        <v>30</v>
      </c>
      <c r="I616" s="129" t="s">
        <v>31</v>
      </c>
      <c r="J616" s="3">
        <v>1</v>
      </c>
      <c r="K616" s="153"/>
      <c r="L616" s="129" t="s">
        <v>24</v>
      </c>
      <c r="M616" s="129" t="s">
        <v>87</v>
      </c>
      <c r="N616" s="129" t="s">
        <v>26</v>
      </c>
      <c r="O616" s="129" t="s">
        <v>1296</v>
      </c>
      <c r="P616" s="3">
        <v>54</v>
      </c>
      <c r="Q616" s="129" t="s">
        <v>32</v>
      </c>
      <c r="R616" s="129" t="s">
        <v>2160</v>
      </c>
      <c r="S616" s="129" t="s">
        <v>2164</v>
      </c>
      <c r="T616" s="129"/>
      <c r="U616" s="129">
        <v>1</v>
      </c>
      <c r="V616" s="3">
        <v>549</v>
      </c>
      <c r="W616" s="155"/>
      <c r="X616" s="155"/>
      <c r="Y616" s="155"/>
      <c r="Z616" s="138" t="str">
        <f t="shared" si="77"/>
        <v>40 HC</v>
      </c>
      <c r="AA616" s="135">
        <v>10199</v>
      </c>
      <c r="AB616" s="6">
        <v>11.74</v>
      </c>
      <c r="AC616" s="34" t="s">
        <v>90</v>
      </c>
      <c r="AD616" s="34">
        <f t="shared" si="70"/>
        <v>8</v>
      </c>
      <c r="AE616" s="34">
        <f t="shared" si="71"/>
        <v>4</v>
      </c>
      <c r="AF616" s="49" t="str">
        <f t="shared" si="76"/>
        <v>LCL</v>
      </c>
      <c r="AG616" s="49" t="str">
        <f t="shared" si="76"/>
        <v>LCL</v>
      </c>
    </row>
    <row r="617" spans="1:33" x14ac:dyDescent="0.45">
      <c r="A617" s="129" t="s">
        <v>1169</v>
      </c>
      <c r="B617" s="129" t="s">
        <v>1040</v>
      </c>
      <c r="C617" s="129" t="s">
        <v>1109</v>
      </c>
      <c r="D617" s="5" t="s">
        <v>1109</v>
      </c>
      <c r="E617" s="129">
        <f t="shared" si="74"/>
        <v>33</v>
      </c>
      <c r="F617" s="129">
        <f t="shared" si="75"/>
        <v>37</v>
      </c>
      <c r="G617" s="129" t="s">
        <v>72</v>
      </c>
      <c r="H617" s="129" t="s">
        <v>30</v>
      </c>
      <c r="I617" s="129" t="s">
        <v>31</v>
      </c>
      <c r="J617" s="3">
        <v>0</v>
      </c>
      <c r="K617" s="129" t="s">
        <v>1297</v>
      </c>
      <c r="L617" s="129" t="s">
        <v>41</v>
      </c>
      <c r="M617" s="129" t="s">
        <v>42</v>
      </c>
      <c r="N617" s="129" t="s">
        <v>26</v>
      </c>
      <c r="O617" s="129" t="s">
        <v>1298</v>
      </c>
      <c r="P617" s="3">
        <v>51</v>
      </c>
      <c r="Q617" s="129" t="s">
        <v>32</v>
      </c>
      <c r="R617" s="129" t="s">
        <v>75</v>
      </c>
      <c r="S617" s="129" t="s">
        <v>2163</v>
      </c>
      <c r="T617" s="129"/>
      <c r="U617" s="129">
        <v>1</v>
      </c>
      <c r="V617" s="3">
        <v>1270</v>
      </c>
      <c r="W617" s="30">
        <v>0</v>
      </c>
      <c r="X617" s="30">
        <v>1</v>
      </c>
      <c r="Y617" s="30">
        <v>0</v>
      </c>
      <c r="Z617" s="138">
        <f t="shared" si="77"/>
        <v>40</v>
      </c>
      <c r="AA617" s="135">
        <v>18960</v>
      </c>
      <c r="AB617" s="6">
        <v>36.229999999999997</v>
      </c>
      <c r="AC617" s="34" t="s">
        <v>34</v>
      </c>
      <c r="AD617" s="34">
        <f t="shared" ref="AD617:AD678" si="78">0.7*AB617</f>
        <v>25</v>
      </c>
      <c r="AE617" s="34">
        <f t="shared" ref="AE617:AE678" si="79">0.3*AB617</f>
        <v>11</v>
      </c>
      <c r="AF617" s="49" t="str">
        <f t="shared" si="76"/>
        <v>20</v>
      </c>
      <c r="AG617" s="49" t="str">
        <f t="shared" si="76"/>
        <v>LCL</v>
      </c>
    </row>
    <row r="618" spans="1:33" x14ac:dyDescent="0.45">
      <c r="A618" s="129" t="s">
        <v>1169</v>
      </c>
      <c r="B618" s="129" t="s">
        <v>1224</v>
      </c>
      <c r="C618" s="129" t="s">
        <v>1237</v>
      </c>
      <c r="D618" s="5" t="s">
        <v>1237</v>
      </c>
      <c r="E618" s="129">
        <f t="shared" si="74"/>
        <v>42</v>
      </c>
      <c r="F618" s="129">
        <f t="shared" si="75"/>
        <v>44</v>
      </c>
      <c r="G618" s="129" t="s">
        <v>61</v>
      </c>
      <c r="H618" s="129" t="s">
        <v>30</v>
      </c>
      <c r="I618" s="129" t="s">
        <v>31</v>
      </c>
      <c r="J618" s="3">
        <v>0</v>
      </c>
      <c r="K618" s="129" t="s">
        <v>1299</v>
      </c>
      <c r="L618" s="129" t="s">
        <v>24</v>
      </c>
      <c r="M618" s="129" t="s">
        <v>268</v>
      </c>
      <c r="N618" s="129" t="s">
        <v>26</v>
      </c>
      <c r="O618" s="129" t="s">
        <v>1300</v>
      </c>
      <c r="P618" s="3">
        <v>54</v>
      </c>
      <c r="Q618" s="129" t="s">
        <v>32</v>
      </c>
      <c r="R618" s="129" t="s">
        <v>526</v>
      </c>
      <c r="S618" s="129" t="s">
        <v>2163</v>
      </c>
      <c r="T618" s="129"/>
      <c r="U618" s="129">
        <v>1</v>
      </c>
      <c r="V618" s="3">
        <v>1933</v>
      </c>
      <c r="W618" s="30">
        <v>0</v>
      </c>
      <c r="X618" s="30">
        <v>0</v>
      </c>
      <c r="Y618" s="30">
        <v>1</v>
      </c>
      <c r="Z618" s="138" t="str">
        <f t="shared" si="77"/>
        <v>40 HC</v>
      </c>
      <c r="AA618" s="135">
        <v>46203</v>
      </c>
      <c r="AB618" s="6">
        <v>66.08</v>
      </c>
      <c r="AC618" s="34" t="s">
        <v>64</v>
      </c>
      <c r="AD618" s="34">
        <f t="shared" si="78"/>
        <v>46</v>
      </c>
      <c r="AE618" s="34">
        <f t="shared" si="79"/>
        <v>20</v>
      </c>
      <c r="AF618" s="49" t="str">
        <f t="shared" si="76"/>
        <v>40</v>
      </c>
      <c r="AG618" s="49" t="str">
        <f t="shared" si="76"/>
        <v>20</v>
      </c>
    </row>
    <row r="619" spans="1:33" x14ac:dyDescent="0.45">
      <c r="A619" s="129" t="s">
        <v>1169</v>
      </c>
      <c r="B619" s="129" t="s">
        <v>1224</v>
      </c>
      <c r="C619" s="129" t="s">
        <v>1237</v>
      </c>
      <c r="D619" s="5" t="s">
        <v>1237</v>
      </c>
      <c r="E619" s="129">
        <f t="shared" si="74"/>
        <v>42</v>
      </c>
      <c r="F619" s="129">
        <f t="shared" si="75"/>
        <v>44</v>
      </c>
      <c r="G619" s="129" t="s">
        <v>61</v>
      </c>
      <c r="H619" s="129" t="s">
        <v>30</v>
      </c>
      <c r="I619" s="129" t="s">
        <v>31</v>
      </c>
      <c r="J619" s="3">
        <v>0</v>
      </c>
      <c r="K619" s="129" t="s">
        <v>1301</v>
      </c>
      <c r="L619" s="129" t="s">
        <v>24</v>
      </c>
      <c r="M619" s="129" t="s">
        <v>268</v>
      </c>
      <c r="N619" s="129" t="s">
        <v>26</v>
      </c>
      <c r="O619" s="129" t="s">
        <v>1302</v>
      </c>
      <c r="P619" s="3">
        <v>54</v>
      </c>
      <c r="Q619" s="129" t="s">
        <v>32</v>
      </c>
      <c r="R619" s="129" t="s">
        <v>2150</v>
      </c>
      <c r="S619" s="129" t="s">
        <v>2163</v>
      </c>
      <c r="T619" s="129"/>
      <c r="U619" s="129">
        <v>1</v>
      </c>
      <c r="V619" s="3">
        <v>1809</v>
      </c>
      <c r="W619" s="30">
        <v>0</v>
      </c>
      <c r="X619" s="30">
        <v>0</v>
      </c>
      <c r="Y619" s="30">
        <v>1</v>
      </c>
      <c r="Z619" s="138" t="str">
        <f t="shared" si="77"/>
        <v>40 HC</v>
      </c>
      <c r="AA619" s="135">
        <v>39283</v>
      </c>
      <c r="AB619" s="6">
        <v>66.91</v>
      </c>
      <c r="AC619" s="34" t="s">
        <v>64</v>
      </c>
      <c r="AD619" s="34">
        <f t="shared" si="78"/>
        <v>47</v>
      </c>
      <c r="AE619" s="34">
        <f t="shared" si="79"/>
        <v>20</v>
      </c>
      <c r="AF619" s="49" t="str">
        <f t="shared" si="76"/>
        <v>40</v>
      </c>
      <c r="AG619" s="49" t="str">
        <f t="shared" si="76"/>
        <v>20</v>
      </c>
    </row>
    <row r="620" spans="1:33" x14ac:dyDescent="0.45">
      <c r="A620" s="129" t="s">
        <v>1169</v>
      </c>
      <c r="B620" s="129" t="s">
        <v>1224</v>
      </c>
      <c r="C620" s="129" t="s">
        <v>1237</v>
      </c>
      <c r="D620" s="5" t="s">
        <v>1237</v>
      </c>
      <c r="E620" s="129">
        <f t="shared" si="74"/>
        <v>42</v>
      </c>
      <c r="F620" s="129">
        <f t="shared" si="75"/>
        <v>44</v>
      </c>
      <c r="G620" s="129" t="s">
        <v>61</v>
      </c>
      <c r="H620" s="129" t="s">
        <v>30</v>
      </c>
      <c r="I620" s="129" t="s">
        <v>31</v>
      </c>
      <c r="J620" s="3">
        <v>1</v>
      </c>
      <c r="K620" s="152" t="s">
        <v>1303</v>
      </c>
      <c r="L620" s="129" t="s">
        <v>24</v>
      </c>
      <c r="M620" s="129" t="s">
        <v>268</v>
      </c>
      <c r="N620" s="129" t="s">
        <v>26</v>
      </c>
      <c r="O620" s="129" t="s">
        <v>1304</v>
      </c>
      <c r="P620" s="3">
        <v>54</v>
      </c>
      <c r="Q620" s="129" t="s">
        <v>32</v>
      </c>
      <c r="R620" s="129" t="s">
        <v>2158</v>
      </c>
      <c r="S620" s="129" t="s">
        <v>2164</v>
      </c>
      <c r="T620" s="129"/>
      <c r="U620" s="129">
        <v>1</v>
      </c>
      <c r="V620" s="3">
        <v>2410</v>
      </c>
      <c r="W620" s="154">
        <v>0</v>
      </c>
      <c r="X620" s="154">
        <v>0</v>
      </c>
      <c r="Y620" s="154">
        <v>1</v>
      </c>
      <c r="Z620" s="138" t="str">
        <f t="shared" si="77"/>
        <v>40 HC</v>
      </c>
      <c r="AA620" s="135">
        <v>48998</v>
      </c>
      <c r="AB620" s="6">
        <v>38.869999999999997</v>
      </c>
      <c r="AC620" s="34" t="s">
        <v>64</v>
      </c>
      <c r="AD620" s="34">
        <f t="shared" si="78"/>
        <v>27</v>
      </c>
      <c r="AE620" s="34">
        <f t="shared" si="79"/>
        <v>12</v>
      </c>
      <c r="AF620" s="49" t="str">
        <f t="shared" si="76"/>
        <v>20</v>
      </c>
      <c r="AG620" s="49" t="str">
        <f t="shared" si="76"/>
        <v>LCL</v>
      </c>
    </row>
    <row r="621" spans="1:33" x14ac:dyDescent="0.45">
      <c r="A621" s="129" t="s">
        <v>1169</v>
      </c>
      <c r="B621" s="129" t="s">
        <v>1224</v>
      </c>
      <c r="C621" s="129" t="s">
        <v>1237</v>
      </c>
      <c r="D621" s="5" t="s">
        <v>1237</v>
      </c>
      <c r="E621" s="129">
        <f t="shared" si="74"/>
        <v>42</v>
      </c>
      <c r="F621" s="129">
        <f t="shared" si="75"/>
        <v>44</v>
      </c>
      <c r="G621" s="129" t="s">
        <v>61</v>
      </c>
      <c r="H621" s="129" t="s">
        <v>30</v>
      </c>
      <c r="I621" s="129" t="s">
        <v>31</v>
      </c>
      <c r="J621" s="3">
        <v>1</v>
      </c>
      <c r="K621" s="153"/>
      <c r="L621" s="129" t="s">
        <v>24</v>
      </c>
      <c r="M621" s="129" t="s">
        <v>268</v>
      </c>
      <c r="N621" s="129" t="s">
        <v>26</v>
      </c>
      <c r="O621" s="129" t="s">
        <v>1305</v>
      </c>
      <c r="P621" s="3">
        <v>52</v>
      </c>
      <c r="Q621" s="129" t="s">
        <v>32</v>
      </c>
      <c r="R621" s="129" t="s">
        <v>733</v>
      </c>
      <c r="S621" s="129" t="s">
        <v>2164</v>
      </c>
      <c r="T621" s="129"/>
      <c r="U621" s="129">
        <v>1</v>
      </c>
      <c r="V621" s="3">
        <v>2125</v>
      </c>
      <c r="W621" s="155"/>
      <c r="X621" s="155"/>
      <c r="Y621" s="155"/>
      <c r="Z621" s="138" t="str">
        <f t="shared" si="77"/>
        <v>40 HC</v>
      </c>
      <c r="AA621" s="135">
        <v>41703</v>
      </c>
      <c r="AB621" s="6">
        <v>27.9</v>
      </c>
      <c r="AC621" s="34" t="s">
        <v>64</v>
      </c>
      <c r="AD621" s="34">
        <f t="shared" si="78"/>
        <v>20</v>
      </c>
      <c r="AE621" s="34">
        <f t="shared" si="79"/>
        <v>8</v>
      </c>
      <c r="AF621" s="49" t="str">
        <f t="shared" si="76"/>
        <v>20</v>
      </c>
      <c r="AG621" s="49" t="str">
        <f t="shared" si="76"/>
        <v>LCL</v>
      </c>
    </row>
    <row r="622" spans="1:33" x14ac:dyDescent="0.45">
      <c r="A622" s="129" t="s">
        <v>1169</v>
      </c>
      <c r="B622" s="129" t="s">
        <v>1224</v>
      </c>
      <c r="C622" s="129" t="s">
        <v>1230</v>
      </c>
      <c r="D622" s="5" t="s">
        <v>1230</v>
      </c>
      <c r="E622" s="129">
        <f t="shared" si="74"/>
        <v>42</v>
      </c>
      <c r="F622" s="129">
        <f t="shared" si="75"/>
        <v>48</v>
      </c>
      <c r="G622" s="129" t="s">
        <v>61</v>
      </c>
      <c r="H622" s="129" t="s">
        <v>30</v>
      </c>
      <c r="I622" s="129" t="s">
        <v>31</v>
      </c>
      <c r="J622" s="3">
        <v>0</v>
      </c>
      <c r="K622" s="129" t="s">
        <v>1306</v>
      </c>
      <c r="L622" s="129" t="s">
        <v>41</v>
      </c>
      <c r="M622" s="129" t="s">
        <v>268</v>
      </c>
      <c r="N622" s="129" t="s">
        <v>26</v>
      </c>
      <c r="O622" s="129" t="s">
        <v>1307</v>
      </c>
      <c r="P622" s="3">
        <v>54</v>
      </c>
      <c r="Q622" s="129" t="s">
        <v>32</v>
      </c>
      <c r="R622" s="129" t="s">
        <v>2150</v>
      </c>
      <c r="S622" s="129" t="s">
        <v>2163</v>
      </c>
      <c r="T622" s="129"/>
      <c r="U622" s="129">
        <v>1</v>
      </c>
      <c r="V622" s="3">
        <v>2661</v>
      </c>
      <c r="W622" s="30">
        <v>0</v>
      </c>
      <c r="X622" s="30">
        <v>0</v>
      </c>
      <c r="Y622" s="30">
        <v>1</v>
      </c>
      <c r="Z622" s="138" t="str">
        <f t="shared" si="77"/>
        <v>40 HC</v>
      </c>
      <c r="AA622" s="135">
        <v>55669</v>
      </c>
      <c r="AB622" s="6">
        <v>67.12</v>
      </c>
      <c r="AC622" s="34" t="s">
        <v>64</v>
      </c>
      <c r="AD622" s="34">
        <f t="shared" si="78"/>
        <v>47</v>
      </c>
      <c r="AE622" s="34">
        <f t="shared" si="79"/>
        <v>20</v>
      </c>
      <c r="AF622" s="49" t="str">
        <f t="shared" si="76"/>
        <v>40</v>
      </c>
      <c r="AG622" s="49" t="str">
        <f t="shared" si="76"/>
        <v>20</v>
      </c>
    </row>
    <row r="623" spans="1:33" s="77" customFormat="1" x14ac:dyDescent="0.45">
      <c r="A623" s="70" t="s">
        <v>1027</v>
      </c>
      <c r="B623" s="70" t="s">
        <v>1194</v>
      </c>
      <c r="C623" s="70" t="s">
        <v>1293</v>
      </c>
      <c r="D623" s="71" t="s">
        <v>1293</v>
      </c>
      <c r="E623" s="70">
        <f t="shared" si="74"/>
        <v>38</v>
      </c>
      <c r="F623" s="70">
        <f t="shared" si="75"/>
        <v>41</v>
      </c>
      <c r="G623" s="70" t="s">
        <v>48</v>
      </c>
      <c r="H623" s="70" t="s">
        <v>30</v>
      </c>
      <c r="I623" s="70" t="s">
        <v>31</v>
      </c>
      <c r="J623" s="72">
        <v>0</v>
      </c>
      <c r="K623" s="70" t="s">
        <v>1308</v>
      </c>
      <c r="L623" s="70" t="s">
        <v>24</v>
      </c>
      <c r="M623" s="70" t="s">
        <v>42</v>
      </c>
      <c r="N623" s="70" t="s">
        <v>26</v>
      </c>
      <c r="O623" s="70" t="s">
        <v>1309</v>
      </c>
      <c r="P623" s="72">
        <v>54</v>
      </c>
      <c r="Q623" s="70" t="s">
        <v>32</v>
      </c>
      <c r="R623" s="70" t="s">
        <v>668</v>
      </c>
      <c r="S623" s="70" t="s">
        <v>2163</v>
      </c>
      <c r="T623" s="70"/>
      <c r="U623" s="70">
        <v>1</v>
      </c>
      <c r="V623" s="72">
        <v>6449</v>
      </c>
      <c r="W623" s="73">
        <v>0</v>
      </c>
      <c r="X623" s="73">
        <v>3</v>
      </c>
      <c r="Y623" s="73">
        <v>0</v>
      </c>
      <c r="Z623" s="138" t="str">
        <f t="shared" si="77"/>
        <v>40 HC</v>
      </c>
      <c r="AA623" s="137">
        <v>131212</v>
      </c>
      <c r="AB623" s="74">
        <v>151.66</v>
      </c>
      <c r="AC623" s="75" t="s">
        <v>34</v>
      </c>
      <c r="AD623" s="75">
        <f t="shared" si="78"/>
        <v>106</v>
      </c>
      <c r="AE623" s="75">
        <f t="shared" si="79"/>
        <v>45</v>
      </c>
      <c r="AF623" s="76">
        <v>40</v>
      </c>
      <c r="AG623" s="76" t="str">
        <f>IF(AE623&lt;=14,"LCL",IF(AE623&lt;=28,"20",IF(AE623&lt;=55,"40",IF(AE623&lt;=65,"40HC",IF(AE623&lt;=83,"45",IF(AE623&gt;83,"???ilość kont"))))))</f>
        <v>40</v>
      </c>
    </row>
    <row r="624" spans="1:33" x14ac:dyDescent="0.45">
      <c r="A624" s="129" t="s">
        <v>1027</v>
      </c>
      <c r="B624" s="129" t="s">
        <v>1194</v>
      </c>
      <c r="C624" s="129" t="s">
        <v>1293</v>
      </c>
      <c r="D624" s="5" t="s">
        <v>1293</v>
      </c>
      <c r="E624" s="129">
        <f t="shared" si="74"/>
        <v>38</v>
      </c>
      <c r="F624" s="129">
        <f t="shared" si="75"/>
        <v>41</v>
      </c>
      <c r="G624" s="129" t="s">
        <v>48</v>
      </c>
      <c r="H624" s="129" t="s">
        <v>30</v>
      </c>
      <c r="I624" s="129" t="s">
        <v>31</v>
      </c>
      <c r="J624" s="3">
        <v>0</v>
      </c>
      <c r="K624" s="129" t="s">
        <v>1310</v>
      </c>
      <c r="L624" s="129" t="s">
        <v>24</v>
      </c>
      <c r="M624" s="129" t="s">
        <v>42</v>
      </c>
      <c r="N624" s="129" t="s">
        <v>26</v>
      </c>
      <c r="O624" s="129" t="s">
        <v>1311</v>
      </c>
      <c r="P624" s="3">
        <v>54</v>
      </c>
      <c r="Q624" s="129" t="s">
        <v>32</v>
      </c>
      <c r="R624" s="129" t="s">
        <v>101</v>
      </c>
      <c r="S624" s="129" t="s">
        <v>2163</v>
      </c>
      <c r="T624" s="129"/>
      <c r="U624" s="129">
        <v>1</v>
      </c>
      <c r="V624" s="3">
        <v>1118</v>
      </c>
      <c r="W624" s="30">
        <v>0</v>
      </c>
      <c r="X624" s="30">
        <v>0</v>
      </c>
      <c r="Y624" s="30">
        <v>1</v>
      </c>
      <c r="Z624" s="138" t="str">
        <f t="shared" si="77"/>
        <v>40 HC</v>
      </c>
      <c r="AA624" s="135">
        <v>11476</v>
      </c>
      <c r="AB624" s="6">
        <v>62.25</v>
      </c>
      <c r="AC624" s="34" t="s">
        <v>34</v>
      </c>
      <c r="AD624" s="34">
        <f t="shared" si="78"/>
        <v>44</v>
      </c>
      <c r="AE624" s="34">
        <f t="shared" si="79"/>
        <v>19</v>
      </c>
      <c r="AF624" s="49" t="str">
        <f t="shared" ref="AF624:AG644" si="80">IF(AD624&lt;=14,"LCL",IF(AD624&lt;=28,"20",IF(AD624&lt;=55,"40",IF(AD624&lt;=65,"40HC",IF(AD624&lt;=83,"45",IF(AD624&gt;83,"???ilość kont"))))))</f>
        <v>40</v>
      </c>
      <c r="AG624" s="49" t="str">
        <f t="shared" si="80"/>
        <v>20</v>
      </c>
    </row>
    <row r="625" spans="1:33" x14ac:dyDescent="0.45">
      <c r="A625" s="129" t="s">
        <v>1027</v>
      </c>
      <c r="B625" s="129" t="s">
        <v>1224</v>
      </c>
      <c r="C625" s="129" t="s">
        <v>1249</v>
      </c>
      <c r="D625" s="5" t="s">
        <v>1249</v>
      </c>
      <c r="E625" s="129">
        <f t="shared" si="74"/>
        <v>40</v>
      </c>
      <c r="F625" s="129">
        <f t="shared" si="75"/>
        <v>45</v>
      </c>
      <c r="G625" s="129" t="s">
        <v>61</v>
      </c>
      <c r="H625" s="129" t="s">
        <v>30</v>
      </c>
      <c r="I625" s="129" t="s">
        <v>31</v>
      </c>
      <c r="J625" s="3">
        <v>0</v>
      </c>
      <c r="K625" s="129" t="s">
        <v>1312</v>
      </c>
      <c r="L625" s="129" t="s">
        <v>24</v>
      </c>
      <c r="M625" s="129" t="s">
        <v>268</v>
      </c>
      <c r="N625" s="129" t="s">
        <v>26</v>
      </c>
      <c r="O625" s="129" t="s">
        <v>1313</v>
      </c>
      <c r="P625" s="3">
        <v>54</v>
      </c>
      <c r="Q625" s="129" t="s">
        <v>32</v>
      </c>
      <c r="R625" s="129" t="s">
        <v>239</v>
      </c>
      <c r="S625" s="129" t="s">
        <v>2163</v>
      </c>
      <c r="T625" s="129"/>
      <c r="U625" s="129">
        <v>1</v>
      </c>
      <c r="V625" s="3">
        <v>820</v>
      </c>
      <c r="W625" s="30">
        <v>1</v>
      </c>
      <c r="X625" s="30">
        <v>0</v>
      </c>
      <c r="Y625" s="30">
        <v>0</v>
      </c>
      <c r="Z625" s="138">
        <f t="shared" si="77"/>
        <v>20</v>
      </c>
      <c r="AA625" s="135">
        <v>15556</v>
      </c>
      <c r="AB625" s="6">
        <v>26.49</v>
      </c>
      <c r="AC625" s="34" t="s">
        <v>64</v>
      </c>
      <c r="AD625" s="34">
        <f t="shared" si="78"/>
        <v>19</v>
      </c>
      <c r="AE625" s="34">
        <f t="shared" si="79"/>
        <v>8</v>
      </c>
      <c r="AF625" s="49" t="str">
        <f t="shared" si="80"/>
        <v>20</v>
      </c>
      <c r="AG625" s="49" t="str">
        <f t="shared" si="80"/>
        <v>LCL</v>
      </c>
    </row>
    <row r="626" spans="1:33" x14ac:dyDescent="0.45">
      <c r="A626" s="129" t="s">
        <v>1027</v>
      </c>
      <c r="B626" s="129" t="s">
        <v>1224</v>
      </c>
      <c r="C626" s="129" t="s">
        <v>1249</v>
      </c>
      <c r="D626" s="5" t="s">
        <v>1249</v>
      </c>
      <c r="E626" s="129">
        <f t="shared" si="74"/>
        <v>40</v>
      </c>
      <c r="F626" s="129">
        <f t="shared" si="75"/>
        <v>45</v>
      </c>
      <c r="G626" s="129" t="s">
        <v>61</v>
      </c>
      <c r="H626" s="129" t="s">
        <v>30</v>
      </c>
      <c r="I626" s="129" t="s">
        <v>31</v>
      </c>
      <c r="J626" s="3">
        <v>1</v>
      </c>
      <c r="K626" s="152" t="s">
        <v>1314</v>
      </c>
      <c r="L626" s="129" t="s">
        <v>41</v>
      </c>
      <c r="M626" s="129" t="s">
        <v>268</v>
      </c>
      <c r="N626" s="129" t="s">
        <v>26</v>
      </c>
      <c r="O626" s="129" t="s">
        <v>1315</v>
      </c>
      <c r="P626" s="3">
        <v>54</v>
      </c>
      <c r="Q626" s="129" t="s">
        <v>32</v>
      </c>
      <c r="R626" s="129" t="s">
        <v>2151</v>
      </c>
      <c r="S626" s="129" t="s">
        <v>2164</v>
      </c>
      <c r="T626" s="129"/>
      <c r="U626" s="129">
        <v>1</v>
      </c>
      <c r="V626" s="3">
        <v>895</v>
      </c>
      <c r="W626" s="154">
        <v>0</v>
      </c>
      <c r="X626" s="154">
        <v>1</v>
      </c>
      <c r="Y626" s="154">
        <v>0</v>
      </c>
      <c r="Z626" s="138">
        <f t="shared" si="77"/>
        <v>40</v>
      </c>
      <c r="AA626" s="135">
        <v>18881</v>
      </c>
      <c r="AB626" s="6">
        <v>16.899999999999999</v>
      </c>
      <c r="AC626" s="34" t="s">
        <v>64</v>
      </c>
      <c r="AD626" s="34">
        <f t="shared" si="78"/>
        <v>12</v>
      </c>
      <c r="AE626" s="34">
        <f t="shared" si="79"/>
        <v>5</v>
      </c>
      <c r="AF626" s="49" t="str">
        <f t="shared" si="80"/>
        <v>LCL</v>
      </c>
      <c r="AG626" s="49" t="str">
        <f t="shared" si="80"/>
        <v>LCL</v>
      </c>
    </row>
    <row r="627" spans="1:33" x14ac:dyDescent="0.45">
      <c r="A627" s="129" t="s">
        <v>1027</v>
      </c>
      <c r="B627" s="129" t="s">
        <v>1224</v>
      </c>
      <c r="C627" s="129" t="s">
        <v>1249</v>
      </c>
      <c r="D627" s="5" t="s">
        <v>1249</v>
      </c>
      <c r="E627" s="129">
        <f t="shared" si="74"/>
        <v>40</v>
      </c>
      <c r="F627" s="129">
        <f t="shared" si="75"/>
        <v>45</v>
      </c>
      <c r="G627" s="129" t="s">
        <v>61</v>
      </c>
      <c r="H627" s="129" t="s">
        <v>30</v>
      </c>
      <c r="I627" s="129" t="s">
        <v>31</v>
      </c>
      <c r="J627" s="3">
        <v>1</v>
      </c>
      <c r="K627" s="153"/>
      <c r="L627" s="129" t="s">
        <v>41</v>
      </c>
      <c r="M627" s="129" t="s">
        <v>268</v>
      </c>
      <c r="N627" s="129" t="s">
        <v>26</v>
      </c>
      <c r="O627" s="129" t="s">
        <v>1316</v>
      </c>
      <c r="P627" s="3">
        <v>54</v>
      </c>
      <c r="Q627" s="129" t="s">
        <v>32</v>
      </c>
      <c r="R627" s="129" t="s">
        <v>2157</v>
      </c>
      <c r="S627" s="129" t="s">
        <v>2164</v>
      </c>
      <c r="T627" s="129"/>
      <c r="U627" s="129">
        <v>1</v>
      </c>
      <c r="V627" s="3">
        <v>178</v>
      </c>
      <c r="W627" s="155"/>
      <c r="X627" s="155"/>
      <c r="Y627" s="155"/>
      <c r="Z627" s="138" t="str">
        <f t="shared" si="77"/>
        <v>40 HC</v>
      </c>
      <c r="AA627" s="135">
        <v>3999</v>
      </c>
      <c r="AB627" s="6">
        <v>16.23</v>
      </c>
      <c r="AC627" s="34" t="s">
        <v>64</v>
      </c>
      <c r="AD627" s="34">
        <f t="shared" si="78"/>
        <v>11</v>
      </c>
      <c r="AE627" s="34">
        <f t="shared" si="79"/>
        <v>5</v>
      </c>
      <c r="AF627" s="49" t="str">
        <f t="shared" si="80"/>
        <v>LCL</v>
      </c>
      <c r="AG627" s="49" t="str">
        <f t="shared" si="80"/>
        <v>LCL</v>
      </c>
    </row>
    <row r="628" spans="1:33" x14ac:dyDescent="0.45">
      <c r="A628" s="129" t="s">
        <v>1317</v>
      </c>
      <c r="B628" s="129" t="s">
        <v>1281</v>
      </c>
      <c r="C628" s="129" t="s">
        <v>1060</v>
      </c>
      <c r="D628" s="5" t="s">
        <v>1060</v>
      </c>
      <c r="E628" s="129">
        <f t="shared" si="74"/>
        <v>21</v>
      </c>
      <c r="F628" s="129">
        <f t="shared" si="75"/>
        <v>26</v>
      </c>
      <c r="G628" s="129" t="s">
        <v>85</v>
      </c>
      <c r="H628" s="129" t="s">
        <v>30</v>
      </c>
      <c r="I628" s="129" t="s">
        <v>31</v>
      </c>
      <c r="J628" s="3">
        <v>0</v>
      </c>
      <c r="K628" s="129" t="s">
        <v>1318</v>
      </c>
      <c r="L628" s="129" t="s">
        <v>24</v>
      </c>
      <c r="M628" s="129" t="s">
        <v>87</v>
      </c>
      <c r="N628" s="129" t="s">
        <v>26</v>
      </c>
      <c r="O628" s="129" t="s">
        <v>1319</v>
      </c>
      <c r="P628" s="3">
        <v>54</v>
      </c>
      <c r="Q628" s="129" t="s">
        <v>32</v>
      </c>
      <c r="R628" s="129" t="s">
        <v>2159</v>
      </c>
      <c r="S628" s="129" t="s">
        <v>2163</v>
      </c>
      <c r="T628" s="129"/>
      <c r="U628" s="129">
        <v>1</v>
      </c>
      <c r="V628" s="3">
        <v>952</v>
      </c>
      <c r="W628" s="30">
        <v>0</v>
      </c>
      <c r="X628" s="30">
        <v>1</v>
      </c>
      <c r="Y628" s="30">
        <v>0</v>
      </c>
      <c r="Z628" s="138">
        <f t="shared" si="77"/>
        <v>40</v>
      </c>
      <c r="AA628" s="135">
        <v>18014</v>
      </c>
      <c r="AB628" s="6">
        <v>32.130000000000003</v>
      </c>
      <c r="AC628" s="34" t="s">
        <v>90</v>
      </c>
      <c r="AD628" s="34">
        <f t="shared" si="78"/>
        <v>22</v>
      </c>
      <c r="AE628" s="34">
        <f t="shared" si="79"/>
        <v>10</v>
      </c>
      <c r="AF628" s="49" t="str">
        <f t="shared" si="80"/>
        <v>20</v>
      </c>
      <c r="AG628" s="49" t="str">
        <f t="shared" si="80"/>
        <v>LCL</v>
      </c>
    </row>
    <row r="629" spans="1:33" x14ac:dyDescent="0.45">
      <c r="A629" s="129" t="s">
        <v>1317</v>
      </c>
      <c r="B629" s="129" t="s">
        <v>1109</v>
      </c>
      <c r="C629" s="129" t="s">
        <v>1249</v>
      </c>
      <c r="D629" s="5" t="s">
        <v>1249</v>
      </c>
      <c r="E629" s="129">
        <f t="shared" si="74"/>
        <v>34</v>
      </c>
      <c r="F629" s="129">
        <f t="shared" si="75"/>
        <v>44</v>
      </c>
      <c r="G629" s="129" t="s">
        <v>61</v>
      </c>
      <c r="H629" s="129" t="s">
        <v>30</v>
      </c>
      <c r="I629" s="129" t="s">
        <v>31</v>
      </c>
      <c r="J629" s="3">
        <v>1</v>
      </c>
      <c r="K629" s="152" t="s">
        <v>1320</v>
      </c>
      <c r="L629" s="129" t="s">
        <v>41</v>
      </c>
      <c r="M629" s="129" t="s">
        <v>42</v>
      </c>
      <c r="N629" s="129" t="s">
        <v>26</v>
      </c>
      <c r="O629" s="129" t="s">
        <v>1321</v>
      </c>
      <c r="P629" s="3">
        <v>54</v>
      </c>
      <c r="Q629" s="129" t="s">
        <v>32</v>
      </c>
      <c r="R629" s="129" t="s">
        <v>2156</v>
      </c>
      <c r="S629" s="129" t="s">
        <v>2164</v>
      </c>
      <c r="T629" s="129"/>
      <c r="U629" s="129">
        <v>1</v>
      </c>
      <c r="V629" s="3">
        <v>238</v>
      </c>
      <c r="W629" s="154">
        <v>1</v>
      </c>
      <c r="X629" s="154">
        <v>0</v>
      </c>
      <c r="Y629" s="154">
        <v>0</v>
      </c>
      <c r="Z629" s="138">
        <f t="shared" si="77"/>
        <v>20</v>
      </c>
      <c r="AA629" s="135">
        <v>2837</v>
      </c>
      <c r="AB629" s="6">
        <v>8.94</v>
      </c>
      <c r="AC629" s="34" t="s">
        <v>64</v>
      </c>
      <c r="AD629" s="34">
        <f t="shared" si="78"/>
        <v>6</v>
      </c>
      <c r="AE629" s="34">
        <f t="shared" si="79"/>
        <v>3</v>
      </c>
      <c r="AF629" s="49" t="str">
        <f t="shared" si="80"/>
        <v>LCL</v>
      </c>
      <c r="AG629" s="49" t="str">
        <f t="shared" si="80"/>
        <v>LCL</v>
      </c>
    </row>
    <row r="630" spans="1:33" x14ac:dyDescent="0.45">
      <c r="A630" s="129" t="s">
        <v>1317</v>
      </c>
      <c r="B630" s="129" t="s">
        <v>1109</v>
      </c>
      <c r="C630" s="129" t="s">
        <v>1249</v>
      </c>
      <c r="D630" s="5" t="s">
        <v>1249</v>
      </c>
      <c r="E630" s="129">
        <f t="shared" si="74"/>
        <v>34</v>
      </c>
      <c r="F630" s="129">
        <f t="shared" si="75"/>
        <v>44</v>
      </c>
      <c r="G630" s="129" t="s">
        <v>61</v>
      </c>
      <c r="H630" s="129" t="s">
        <v>30</v>
      </c>
      <c r="I630" s="129" t="s">
        <v>31</v>
      </c>
      <c r="J630" s="3">
        <v>1</v>
      </c>
      <c r="K630" s="153"/>
      <c r="L630" s="129" t="s">
        <v>41</v>
      </c>
      <c r="M630" s="129" t="s">
        <v>42</v>
      </c>
      <c r="N630" s="129" t="s">
        <v>26</v>
      </c>
      <c r="O630" s="129" t="s">
        <v>1322</v>
      </c>
      <c r="P630" s="3">
        <v>54</v>
      </c>
      <c r="Q630" s="129" t="s">
        <v>32</v>
      </c>
      <c r="R630" s="129" t="s">
        <v>2153</v>
      </c>
      <c r="S630" s="129" t="s">
        <v>2164</v>
      </c>
      <c r="T630" s="129"/>
      <c r="U630" s="129">
        <v>1</v>
      </c>
      <c r="V630" s="3">
        <v>726</v>
      </c>
      <c r="W630" s="155"/>
      <c r="X630" s="155"/>
      <c r="Y630" s="155"/>
      <c r="Z630" s="138" t="str">
        <f t="shared" si="77"/>
        <v>40 HC</v>
      </c>
      <c r="AA630" s="135">
        <v>12315</v>
      </c>
      <c r="AB630" s="6">
        <v>20.41</v>
      </c>
      <c r="AC630" s="34" t="s">
        <v>64</v>
      </c>
      <c r="AD630" s="34">
        <f t="shared" si="78"/>
        <v>14</v>
      </c>
      <c r="AE630" s="34">
        <f t="shared" si="79"/>
        <v>6</v>
      </c>
      <c r="AF630" s="49" t="str">
        <f t="shared" si="80"/>
        <v>LCL</v>
      </c>
      <c r="AG630" s="49" t="str">
        <f t="shared" si="80"/>
        <v>LCL</v>
      </c>
    </row>
    <row r="631" spans="1:33" x14ac:dyDescent="0.45">
      <c r="A631" s="129" t="s">
        <v>1317</v>
      </c>
      <c r="B631" s="129" t="s">
        <v>1224</v>
      </c>
      <c r="C631" s="129" t="s">
        <v>1249</v>
      </c>
      <c r="D631" s="5" t="s">
        <v>1249</v>
      </c>
      <c r="E631" s="129">
        <f t="shared" si="74"/>
        <v>39</v>
      </c>
      <c r="F631" s="129">
        <f t="shared" si="75"/>
        <v>44</v>
      </c>
      <c r="G631" s="129" t="s">
        <v>61</v>
      </c>
      <c r="H631" s="129" t="s">
        <v>30</v>
      </c>
      <c r="I631" s="129" t="s">
        <v>31</v>
      </c>
      <c r="J631" s="3">
        <v>1</v>
      </c>
      <c r="K631" s="152" t="s">
        <v>1314</v>
      </c>
      <c r="L631" s="129" t="s">
        <v>41</v>
      </c>
      <c r="M631" s="129" t="s">
        <v>268</v>
      </c>
      <c r="N631" s="129" t="s">
        <v>26</v>
      </c>
      <c r="O631" s="129" t="s">
        <v>1323</v>
      </c>
      <c r="P631" s="3">
        <v>54</v>
      </c>
      <c r="Q631" s="129" t="s">
        <v>32</v>
      </c>
      <c r="R631" s="129" t="s">
        <v>2157</v>
      </c>
      <c r="S631" s="129" t="s">
        <v>2164</v>
      </c>
      <c r="T631" s="129"/>
      <c r="U631" s="129">
        <v>1</v>
      </c>
      <c r="V631" s="3">
        <v>373</v>
      </c>
      <c r="W631" s="154">
        <v>0</v>
      </c>
      <c r="X631" s="154">
        <v>1</v>
      </c>
      <c r="Y631" s="154">
        <v>0</v>
      </c>
      <c r="Z631" s="138">
        <f t="shared" si="77"/>
        <v>40</v>
      </c>
      <c r="AA631" s="135">
        <v>8193</v>
      </c>
      <c r="AB631" s="6">
        <v>13.81</v>
      </c>
      <c r="AC631" s="34" t="s">
        <v>64</v>
      </c>
      <c r="AD631" s="34">
        <f t="shared" si="78"/>
        <v>10</v>
      </c>
      <c r="AE631" s="34">
        <f t="shared" si="79"/>
        <v>4</v>
      </c>
      <c r="AF631" s="49" t="str">
        <f t="shared" si="80"/>
        <v>LCL</v>
      </c>
      <c r="AG631" s="49" t="str">
        <f t="shared" si="80"/>
        <v>LCL</v>
      </c>
    </row>
    <row r="632" spans="1:33" x14ac:dyDescent="0.45">
      <c r="A632" s="129" t="s">
        <v>1317</v>
      </c>
      <c r="B632" s="129" t="s">
        <v>1224</v>
      </c>
      <c r="C632" s="129" t="s">
        <v>1249</v>
      </c>
      <c r="D632" s="5" t="s">
        <v>1249</v>
      </c>
      <c r="E632" s="129">
        <f t="shared" si="74"/>
        <v>39</v>
      </c>
      <c r="F632" s="129">
        <f t="shared" si="75"/>
        <v>44</v>
      </c>
      <c r="G632" s="129" t="s">
        <v>61</v>
      </c>
      <c r="H632" s="129" t="s">
        <v>30</v>
      </c>
      <c r="I632" s="129" t="s">
        <v>31</v>
      </c>
      <c r="J632" s="3">
        <v>1</v>
      </c>
      <c r="K632" s="153"/>
      <c r="L632" s="129" t="s">
        <v>41</v>
      </c>
      <c r="M632" s="129" t="s">
        <v>268</v>
      </c>
      <c r="N632" s="129" t="s">
        <v>26</v>
      </c>
      <c r="O632" s="129" t="s">
        <v>1324</v>
      </c>
      <c r="P632" s="3">
        <v>54</v>
      </c>
      <c r="Q632" s="129" t="s">
        <v>32</v>
      </c>
      <c r="R632" s="129" t="s">
        <v>2157</v>
      </c>
      <c r="S632" s="129" t="s">
        <v>2164</v>
      </c>
      <c r="T632" s="129"/>
      <c r="U632" s="129">
        <v>1</v>
      </c>
      <c r="V632" s="3">
        <v>316</v>
      </c>
      <c r="W632" s="155"/>
      <c r="X632" s="155"/>
      <c r="Y632" s="155"/>
      <c r="Z632" s="138" t="str">
        <f t="shared" si="77"/>
        <v>40 HC</v>
      </c>
      <c r="AA632" s="135">
        <v>5269</v>
      </c>
      <c r="AB632" s="6">
        <v>9.1199999999999992</v>
      </c>
      <c r="AC632" s="34" t="s">
        <v>64</v>
      </c>
      <c r="AD632" s="34">
        <f t="shared" si="78"/>
        <v>6</v>
      </c>
      <c r="AE632" s="34">
        <f t="shared" si="79"/>
        <v>3</v>
      </c>
      <c r="AF632" s="49" t="str">
        <f t="shared" si="80"/>
        <v>LCL</v>
      </c>
      <c r="AG632" s="49" t="str">
        <f t="shared" si="80"/>
        <v>LCL</v>
      </c>
    </row>
    <row r="633" spans="1:33" x14ac:dyDescent="0.45">
      <c r="A633" s="129" t="s">
        <v>1317</v>
      </c>
      <c r="B633" s="129" t="s">
        <v>1224</v>
      </c>
      <c r="C633" s="129" t="s">
        <v>1271</v>
      </c>
      <c r="D633" s="5" t="s">
        <v>1271</v>
      </c>
      <c r="E633" s="129">
        <f t="shared" si="74"/>
        <v>39</v>
      </c>
      <c r="F633" s="129">
        <f t="shared" si="75"/>
        <v>48</v>
      </c>
      <c r="G633" s="129" t="s">
        <v>48</v>
      </c>
      <c r="H633" s="129" t="s">
        <v>30</v>
      </c>
      <c r="I633" s="129" t="s">
        <v>31</v>
      </c>
      <c r="J633" s="3">
        <v>1</v>
      </c>
      <c r="K633" s="26" t="s">
        <v>2125</v>
      </c>
      <c r="L633" s="129" t="s">
        <v>24</v>
      </c>
      <c r="M633" s="129" t="s">
        <v>42</v>
      </c>
      <c r="N633" s="129" t="s">
        <v>26</v>
      </c>
      <c r="O633" s="129" t="s">
        <v>1325</v>
      </c>
      <c r="P633" s="3">
        <v>52</v>
      </c>
      <c r="Q633" s="129" t="s">
        <v>32</v>
      </c>
      <c r="R633" s="129" t="s">
        <v>185</v>
      </c>
      <c r="S633" s="129" t="s">
        <v>2125</v>
      </c>
      <c r="T633" s="129"/>
      <c r="U633" s="129">
        <v>1</v>
      </c>
      <c r="V633" s="3">
        <v>10</v>
      </c>
      <c r="W633" s="30">
        <v>0</v>
      </c>
      <c r="X633" s="30">
        <v>0</v>
      </c>
      <c r="Y633" s="30">
        <v>0</v>
      </c>
      <c r="Z633" s="138" t="str">
        <f t="shared" si="77"/>
        <v>40 HC</v>
      </c>
      <c r="AA633" s="135">
        <v>3150</v>
      </c>
      <c r="AB633" s="6">
        <v>0.8</v>
      </c>
      <c r="AC633" s="34" t="s">
        <v>34</v>
      </c>
      <c r="AD633" s="34">
        <f t="shared" si="78"/>
        <v>1</v>
      </c>
      <c r="AE633" s="34">
        <f t="shared" si="79"/>
        <v>0</v>
      </c>
      <c r="AF633" s="49" t="str">
        <f t="shared" si="80"/>
        <v>LCL</v>
      </c>
      <c r="AG633" s="49" t="str">
        <f t="shared" si="80"/>
        <v>LCL</v>
      </c>
    </row>
    <row r="634" spans="1:33" x14ac:dyDescent="0.45">
      <c r="A634" s="129" t="s">
        <v>1317</v>
      </c>
      <c r="B634" s="129" t="s">
        <v>1249</v>
      </c>
      <c r="C634" s="129" t="s">
        <v>1271</v>
      </c>
      <c r="D634" s="5" t="s">
        <v>1271</v>
      </c>
      <c r="E634" s="129">
        <f t="shared" si="74"/>
        <v>44</v>
      </c>
      <c r="F634" s="129">
        <f t="shared" si="75"/>
        <v>48</v>
      </c>
      <c r="G634" s="129" t="s">
        <v>48</v>
      </c>
      <c r="H634" s="129" t="s">
        <v>30</v>
      </c>
      <c r="I634" s="129" t="s">
        <v>31</v>
      </c>
      <c r="J634" s="3">
        <v>1</v>
      </c>
      <c r="K634" s="157" t="s">
        <v>25</v>
      </c>
      <c r="L634" s="129" t="s">
        <v>24</v>
      </c>
      <c r="M634" s="129" t="s">
        <v>42</v>
      </c>
      <c r="N634" s="129" t="s">
        <v>26</v>
      </c>
      <c r="O634" s="129" t="s">
        <v>1326</v>
      </c>
      <c r="P634" s="3">
        <v>52</v>
      </c>
      <c r="Q634" s="129" t="s">
        <v>32</v>
      </c>
      <c r="R634" s="129" t="s">
        <v>277</v>
      </c>
      <c r="S634" s="129" t="s">
        <v>2125</v>
      </c>
      <c r="T634" s="129"/>
      <c r="U634" s="129">
        <v>1</v>
      </c>
      <c r="V634" s="3">
        <v>287</v>
      </c>
      <c r="W634" s="30">
        <v>0</v>
      </c>
      <c r="X634" s="30">
        <v>0</v>
      </c>
      <c r="Y634" s="30">
        <v>0</v>
      </c>
      <c r="Z634" s="138" t="str">
        <f t="shared" si="77"/>
        <v>40 HC</v>
      </c>
      <c r="AA634" s="135">
        <v>4501</v>
      </c>
      <c r="AB634" s="6">
        <v>2.77</v>
      </c>
      <c r="AC634" s="34" t="s">
        <v>34</v>
      </c>
      <c r="AD634" s="34">
        <f t="shared" si="78"/>
        <v>2</v>
      </c>
      <c r="AE634" s="34">
        <f t="shared" si="79"/>
        <v>1</v>
      </c>
      <c r="AF634" s="49" t="str">
        <f t="shared" si="80"/>
        <v>LCL</v>
      </c>
      <c r="AG634" s="49" t="str">
        <f t="shared" si="80"/>
        <v>LCL</v>
      </c>
    </row>
    <row r="635" spans="1:33" x14ac:dyDescent="0.45">
      <c r="A635" s="129" t="s">
        <v>1317</v>
      </c>
      <c r="B635" s="129" t="s">
        <v>1249</v>
      </c>
      <c r="C635" s="129" t="s">
        <v>1271</v>
      </c>
      <c r="D635" s="5" t="s">
        <v>1271</v>
      </c>
      <c r="E635" s="129">
        <f t="shared" si="74"/>
        <v>44</v>
      </c>
      <c r="F635" s="129">
        <f t="shared" si="75"/>
        <v>48</v>
      </c>
      <c r="G635" s="129" t="s">
        <v>48</v>
      </c>
      <c r="H635" s="129" t="s">
        <v>30</v>
      </c>
      <c r="I635" s="129" t="s">
        <v>31</v>
      </c>
      <c r="J635" s="3">
        <v>1</v>
      </c>
      <c r="K635" s="158"/>
      <c r="L635" s="129" t="s">
        <v>24</v>
      </c>
      <c r="M635" s="129" t="s">
        <v>42</v>
      </c>
      <c r="N635" s="129" t="s">
        <v>26</v>
      </c>
      <c r="O635" s="129" t="s">
        <v>1327</v>
      </c>
      <c r="P635" s="3">
        <v>52</v>
      </c>
      <c r="Q635" s="129" t="s">
        <v>32</v>
      </c>
      <c r="R635" s="129" t="s">
        <v>275</v>
      </c>
      <c r="S635" s="129" t="s">
        <v>2125</v>
      </c>
      <c r="T635" s="129"/>
      <c r="U635" s="129">
        <v>1</v>
      </c>
      <c r="V635" s="3">
        <v>242</v>
      </c>
      <c r="W635" s="30">
        <v>0</v>
      </c>
      <c r="X635" s="30">
        <v>0</v>
      </c>
      <c r="Y635" s="30">
        <v>0</v>
      </c>
      <c r="Z635" s="138" t="str">
        <f t="shared" si="77"/>
        <v>40 HC</v>
      </c>
      <c r="AA635" s="135">
        <v>3150</v>
      </c>
      <c r="AB635" s="6">
        <v>2.4</v>
      </c>
      <c r="AC635" s="34" t="s">
        <v>34</v>
      </c>
      <c r="AD635" s="34">
        <f t="shared" si="78"/>
        <v>2</v>
      </c>
      <c r="AE635" s="34">
        <f t="shared" si="79"/>
        <v>1</v>
      </c>
      <c r="AF635" s="49" t="str">
        <f t="shared" si="80"/>
        <v>LCL</v>
      </c>
      <c r="AG635" s="49" t="str">
        <f t="shared" si="80"/>
        <v>LCL</v>
      </c>
    </row>
    <row r="636" spans="1:33" x14ac:dyDescent="0.45">
      <c r="A636" s="129" t="s">
        <v>1317</v>
      </c>
      <c r="B636" s="129" t="s">
        <v>1249</v>
      </c>
      <c r="C636" s="129" t="s">
        <v>1271</v>
      </c>
      <c r="D636" s="5" t="s">
        <v>1271</v>
      </c>
      <c r="E636" s="129">
        <f t="shared" si="74"/>
        <v>44</v>
      </c>
      <c r="F636" s="129">
        <f t="shared" si="75"/>
        <v>48</v>
      </c>
      <c r="G636" s="129" t="s">
        <v>48</v>
      </c>
      <c r="H636" s="129" t="s">
        <v>30</v>
      </c>
      <c r="I636" s="129" t="s">
        <v>31</v>
      </c>
      <c r="J636" s="3">
        <v>1</v>
      </c>
      <c r="K636" s="158"/>
      <c r="L636" s="129" t="s">
        <v>24</v>
      </c>
      <c r="M636" s="129" t="s">
        <v>42</v>
      </c>
      <c r="N636" s="129" t="s">
        <v>26</v>
      </c>
      <c r="O636" s="129" t="s">
        <v>1328</v>
      </c>
      <c r="P636" s="3">
        <v>52</v>
      </c>
      <c r="Q636" s="129" t="s">
        <v>32</v>
      </c>
      <c r="R636" s="129" t="s">
        <v>266</v>
      </c>
      <c r="S636" s="129" t="s">
        <v>2125</v>
      </c>
      <c r="T636" s="129"/>
      <c r="U636" s="129">
        <v>1</v>
      </c>
      <c r="V636" s="3">
        <v>792</v>
      </c>
      <c r="W636" s="30">
        <v>0</v>
      </c>
      <c r="X636" s="30">
        <v>0</v>
      </c>
      <c r="Y636" s="30">
        <v>0</v>
      </c>
      <c r="Z636" s="138" t="str">
        <f t="shared" si="77"/>
        <v>40 HC</v>
      </c>
      <c r="AA636" s="135">
        <v>13001</v>
      </c>
      <c r="AB636" s="6">
        <v>11.66</v>
      </c>
      <c r="AC636" s="34" t="s">
        <v>34</v>
      </c>
      <c r="AD636" s="34">
        <f t="shared" si="78"/>
        <v>8</v>
      </c>
      <c r="AE636" s="34">
        <f t="shared" si="79"/>
        <v>3</v>
      </c>
      <c r="AF636" s="49" t="str">
        <f t="shared" si="80"/>
        <v>LCL</v>
      </c>
      <c r="AG636" s="49" t="str">
        <f t="shared" si="80"/>
        <v>LCL</v>
      </c>
    </row>
    <row r="637" spans="1:33" x14ac:dyDescent="0.45">
      <c r="A637" s="129" t="s">
        <v>1329</v>
      </c>
      <c r="B637" s="129" t="s">
        <v>1330</v>
      </c>
      <c r="C637" s="129" t="s">
        <v>1224</v>
      </c>
      <c r="D637" s="5" t="s">
        <v>1224</v>
      </c>
      <c r="E637" s="129">
        <f t="shared" si="74"/>
        <v>31</v>
      </c>
      <c r="F637" s="129">
        <f t="shared" si="75"/>
        <v>38</v>
      </c>
      <c r="G637" s="129" t="s">
        <v>85</v>
      </c>
      <c r="H637" s="129" t="s">
        <v>30</v>
      </c>
      <c r="I637" s="129" t="s">
        <v>31</v>
      </c>
      <c r="J637" s="3">
        <v>0</v>
      </c>
      <c r="K637" s="129" t="s">
        <v>1331</v>
      </c>
      <c r="L637" s="129" t="s">
        <v>24</v>
      </c>
      <c r="M637" s="129" t="s">
        <v>42</v>
      </c>
      <c r="N637" s="129" t="s">
        <v>26</v>
      </c>
      <c r="O637" s="129" t="s">
        <v>1332</v>
      </c>
      <c r="P637" s="3">
        <v>54</v>
      </c>
      <c r="Q637" s="129" t="s">
        <v>32</v>
      </c>
      <c r="R637" s="129" t="s">
        <v>2159</v>
      </c>
      <c r="S637" s="129" t="s">
        <v>2163</v>
      </c>
      <c r="T637" s="129"/>
      <c r="U637" s="129">
        <v>1</v>
      </c>
      <c r="V637" s="3">
        <v>873</v>
      </c>
      <c r="W637" s="30">
        <v>1</v>
      </c>
      <c r="X637" s="30">
        <v>0</v>
      </c>
      <c r="Y637" s="30">
        <v>0</v>
      </c>
      <c r="Z637" s="138">
        <f t="shared" si="77"/>
        <v>20</v>
      </c>
      <c r="AA637" s="135">
        <v>18481</v>
      </c>
      <c r="AB637" s="6">
        <v>12.84</v>
      </c>
      <c r="AC637" s="34" t="s">
        <v>90</v>
      </c>
      <c r="AD637" s="34">
        <f t="shared" si="78"/>
        <v>9</v>
      </c>
      <c r="AE637" s="34">
        <f t="shared" si="79"/>
        <v>4</v>
      </c>
      <c r="AF637" s="49" t="str">
        <f t="shared" si="80"/>
        <v>LCL</v>
      </c>
      <c r="AG637" s="49" t="str">
        <f t="shared" si="80"/>
        <v>LCL</v>
      </c>
    </row>
    <row r="638" spans="1:33" x14ac:dyDescent="0.45">
      <c r="A638" s="129" t="s">
        <v>1199</v>
      </c>
      <c r="B638" s="129" t="s">
        <v>1293</v>
      </c>
      <c r="C638" s="129" t="s">
        <v>1230</v>
      </c>
      <c r="D638" s="5" t="s">
        <v>1230</v>
      </c>
      <c r="E638" s="129">
        <f t="shared" si="74"/>
        <v>38</v>
      </c>
      <c r="F638" s="129">
        <f t="shared" si="75"/>
        <v>43</v>
      </c>
      <c r="G638" s="129" t="s">
        <v>39</v>
      </c>
      <c r="H638" s="129" t="s">
        <v>30</v>
      </c>
      <c r="I638" s="129" t="s">
        <v>31</v>
      </c>
      <c r="J638" s="3">
        <v>0</v>
      </c>
      <c r="K638" s="129" t="s">
        <v>1333</v>
      </c>
      <c r="L638" s="129" t="s">
        <v>24</v>
      </c>
      <c r="M638" s="129" t="s">
        <v>42</v>
      </c>
      <c r="N638" s="129" t="s">
        <v>26</v>
      </c>
      <c r="O638" s="129" t="s">
        <v>1334</v>
      </c>
      <c r="P638" s="3">
        <v>51</v>
      </c>
      <c r="Q638" s="129" t="s">
        <v>32</v>
      </c>
      <c r="R638" s="129" t="s">
        <v>153</v>
      </c>
      <c r="S638" s="129" t="s">
        <v>2163</v>
      </c>
      <c r="T638" s="129"/>
      <c r="U638" s="129">
        <v>1</v>
      </c>
      <c r="V638" s="3">
        <v>1840</v>
      </c>
      <c r="W638" s="30">
        <v>0</v>
      </c>
      <c r="X638" s="30">
        <v>1</v>
      </c>
      <c r="Y638" s="30">
        <v>0</v>
      </c>
      <c r="Z638" s="138">
        <f t="shared" si="77"/>
        <v>40</v>
      </c>
      <c r="AA638" s="135">
        <v>14160</v>
      </c>
      <c r="AB638" s="6">
        <v>53.19</v>
      </c>
      <c r="AC638" s="34" t="s">
        <v>34</v>
      </c>
      <c r="AD638" s="34">
        <f t="shared" si="78"/>
        <v>37</v>
      </c>
      <c r="AE638" s="34">
        <f t="shared" si="79"/>
        <v>16</v>
      </c>
      <c r="AF638" s="49" t="str">
        <f t="shared" si="80"/>
        <v>40</v>
      </c>
      <c r="AG638" s="49" t="str">
        <f t="shared" si="80"/>
        <v>20</v>
      </c>
    </row>
    <row r="639" spans="1:33" x14ac:dyDescent="0.45">
      <c r="A639" s="129" t="s">
        <v>1199</v>
      </c>
      <c r="B639" s="129" t="s">
        <v>1335</v>
      </c>
      <c r="C639" s="129" t="s">
        <v>1336</v>
      </c>
      <c r="D639" s="5" t="s">
        <v>1336</v>
      </c>
      <c r="E639" s="129">
        <f t="shared" ref="E639:E701" si="81">B639-A639</f>
        <v>47</v>
      </c>
      <c r="F639" s="129">
        <f t="shared" ref="F639:F701" si="82">C639-A639</f>
        <v>52</v>
      </c>
      <c r="G639" s="129" t="s">
        <v>29</v>
      </c>
      <c r="H639" s="129" t="s">
        <v>30</v>
      </c>
      <c r="I639" s="129" t="s">
        <v>31</v>
      </c>
      <c r="J639" s="3">
        <v>0</v>
      </c>
      <c r="K639" s="129" t="s">
        <v>1337</v>
      </c>
      <c r="L639" s="129" t="s">
        <v>24</v>
      </c>
      <c r="M639" s="129" t="s">
        <v>42</v>
      </c>
      <c r="N639" s="129" t="s">
        <v>26</v>
      </c>
      <c r="O639" s="129" t="s">
        <v>1338</v>
      </c>
      <c r="P639" s="3">
        <v>52</v>
      </c>
      <c r="Q639" s="129" t="s">
        <v>32</v>
      </c>
      <c r="R639" s="129" t="s">
        <v>82</v>
      </c>
      <c r="S639" s="129" t="s">
        <v>2163</v>
      </c>
      <c r="T639" s="129"/>
      <c r="U639" s="129">
        <v>1</v>
      </c>
      <c r="V639" s="3">
        <v>1612</v>
      </c>
      <c r="W639" s="30">
        <v>0</v>
      </c>
      <c r="X639" s="30">
        <v>1</v>
      </c>
      <c r="Y639" s="30">
        <v>0</v>
      </c>
      <c r="Z639" s="138">
        <f t="shared" si="77"/>
        <v>40</v>
      </c>
      <c r="AA639" s="135">
        <v>28804</v>
      </c>
      <c r="AB639" s="6">
        <v>44.99</v>
      </c>
      <c r="AC639" s="34" t="s">
        <v>34</v>
      </c>
      <c r="AD639" s="34">
        <f t="shared" si="78"/>
        <v>31</v>
      </c>
      <c r="AE639" s="34">
        <f t="shared" si="79"/>
        <v>13</v>
      </c>
      <c r="AF639" s="49" t="str">
        <f t="shared" si="80"/>
        <v>40</v>
      </c>
      <c r="AG639" s="49" t="str">
        <f t="shared" si="80"/>
        <v>LCL</v>
      </c>
    </row>
    <row r="640" spans="1:33" x14ac:dyDescent="0.45">
      <c r="A640" s="129" t="s">
        <v>1199</v>
      </c>
      <c r="B640" s="129" t="s">
        <v>1335</v>
      </c>
      <c r="C640" s="129" t="s">
        <v>1336</v>
      </c>
      <c r="D640" s="5" t="s">
        <v>1336</v>
      </c>
      <c r="E640" s="129">
        <f t="shared" si="81"/>
        <v>47</v>
      </c>
      <c r="F640" s="129">
        <f t="shared" si="82"/>
        <v>52</v>
      </c>
      <c r="G640" s="129" t="s">
        <v>29</v>
      </c>
      <c r="H640" s="129" t="s">
        <v>30</v>
      </c>
      <c r="I640" s="129" t="s">
        <v>31</v>
      </c>
      <c r="J640" s="3">
        <v>0</v>
      </c>
      <c r="K640" s="129" t="s">
        <v>1339</v>
      </c>
      <c r="L640" s="129" t="s">
        <v>24</v>
      </c>
      <c r="M640" s="129" t="s">
        <v>42</v>
      </c>
      <c r="N640" s="129" t="s">
        <v>26</v>
      </c>
      <c r="O640" s="129" t="s">
        <v>1340</v>
      </c>
      <c r="P640" s="3">
        <v>54</v>
      </c>
      <c r="Q640" s="129" t="s">
        <v>32</v>
      </c>
      <c r="R640" s="129" t="s">
        <v>82</v>
      </c>
      <c r="S640" s="129" t="s">
        <v>2163</v>
      </c>
      <c r="T640" s="129"/>
      <c r="U640" s="129">
        <v>1</v>
      </c>
      <c r="V640" s="3">
        <v>968</v>
      </c>
      <c r="W640" s="30">
        <v>0</v>
      </c>
      <c r="X640" s="30">
        <v>1</v>
      </c>
      <c r="Y640" s="30">
        <v>0</v>
      </c>
      <c r="Z640" s="138">
        <f t="shared" si="77"/>
        <v>40</v>
      </c>
      <c r="AA640" s="135">
        <v>19002</v>
      </c>
      <c r="AB640" s="6">
        <v>47.84</v>
      </c>
      <c r="AC640" s="34" t="s">
        <v>34</v>
      </c>
      <c r="AD640" s="34">
        <f t="shared" si="78"/>
        <v>33</v>
      </c>
      <c r="AE640" s="34">
        <f t="shared" si="79"/>
        <v>14</v>
      </c>
      <c r="AF640" s="49" t="str">
        <f t="shared" si="80"/>
        <v>40</v>
      </c>
      <c r="AG640" s="49" t="str">
        <f t="shared" si="80"/>
        <v>LCL</v>
      </c>
    </row>
    <row r="641" spans="1:33" x14ac:dyDescent="0.45">
      <c r="A641" s="129" t="s">
        <v>1199</v>
      </c>
      <c r="B641" s="129" t="s">
        <v>1335</v>
      </c>
      <c r="C641" s="129" t="s">
        <v>1336</v>
      </c>
      <c r="D641" s="5" t="s">
        <v>1336</v>
      </c>
      <c r="E641" s="129">
        <f t="shared" si="81"/>
        <v>47</v>
      </c>
      <c r="F641" s="129">
        <f t="shared" si="82"/>
        <v>52</v>
      </c>
      <c r="G641" s="129" t="s">
        <v>29</v>
      </c>
      <c r="H641" s="129" t="s">
        <v>30</v>
      </c>
      <c r="I641" s="129" t="s">
        <v>31</v>
      </c>
      <c r="J641" s="3">
        <v>0</v>
      </c>
      <c r="K641" s="129" t="s">
        <v>1341</v>
      </c>
      <c r="L641" s="129" t="s">
        <v>24</v>
      </c>
      <c r="M641" s="129" t="s">
        <v>42</v>
      </c>
      <c r="N641" s="129" t="s">
        <v>26</v>
      </c>
      <c r="O641" s="129" t="s">
        <v>1342</v>
      </c>
      <c r="P641" s="3">
        <v>52</v>
      </c>
      <c r="Q641" s="129" t="s">
        <v>32</v>
      </c>
      <c r="R641" s="129" t="s">
        <v>82</v>
      </c>
      <c r="S641" s="129" t="s">
        <v>2163</v>
      </c>
      <c r="T641" s="129"/>
      <c r="U641" s="129">
        <v>1</v>
      </c>
      <c r="V641" s="3">
        <v>2515</v>
      </c>
      <c r="W641" s="30">
        <v>0</v>
      </c>
      <c r="X641" s="30">
        <v>0</v>
      </c>
      <c r="Y641" s="30">
        <v>1</v>
      </c>
      <c r="Z641" s="138" t="str">
        <f t="shared" si="77"/>
        <v>40 HC</v>
      </c>
      <c r="AA641" s="135">
        <v>45108</v>
      </c>
      <c r="AB641" s="6">
        <v>55.09</v>
      </c>
      <c r="AC641" s="34" t="s">
        <v>34</v>
      </c>
      <c r="AD641" s="34">
        <f t="shared" si="78"/>
        <v>39</v>
      </c>
      <c r="AE641" s="34">
        <f t="shared" si="79"/>
        <v>17</v>
      </c>
      <c r="AF641" s="49" t="str">
        <f t="shared" si="80"/>
        <v>40</v>
      </c>
      <c r="AG641" s="49" t="str">
        <f t="shared" si="80"/>
        <v>20</v>
      </c>
    </row>
    <row r="642" spans="1:33" x14ac:dyDescent="0.45">
      <c r="A642" s="129" t="s">
        <v>1018</v>
      </c>
      <c r="B642" s="129" t="s">
        <v>1343</v>
      </c>
      <c r="C642" s="129" t="s">
        <v>1032</v>
      </c>
      <c r="D642" s="5" t="s">
        <v>1032</v>
      </c>
      <c r="E642" s="129">
        <f t="shared" si="81"/>
        <v>4</v>
      </c>
      <c r="F642" s="129">
        <f t="shared" si="82"/>
        <v>13</v>
      </c>
      <c r="G642" s="129" t="s">
        <v>381</v>
      </c>
      <c r="H642" s="129" t="s">
        <v>383</v>
      </c>
      <c r="I642" s="129" t="s">
        <v>380</v>
      </c>
      <c r="J642" s="3">
        <v>1</v>
      </c>
      <c r="K642" s="26" t="s">
        <v>380</v>
      </c>
      <c r="L642" s="26" t="s">
        <v>24</v>
      </c>
      <c r="M642" s="129" t="s">
        <v>384</v>
      </c>
      <c r="N642" s="129" t="s">
        <v>26</v>
      </c>
      <c r="O642" s="129" t="s">
        <v>1344</v>
      </c>
      <c r="P642" s="3">
        <v>54</v>
      </c>
      <c r="Q642" s="129" t="s">
        <v>32</v>
      </c>
      <c r="R642" s="129" t="s">
        <v>1076</v>
      </c>
      <c r="S642" s="36" t="s">
        <v>380</v>
      </c>
      <c r="T642" s="129">
        <v>1</v>
      </c>
      <c r="U642" s="129"/>
      <c r="V642" s="3">
        <v>1025</v>
      </c>
      <c r="W642" s="30">
        <v>0</v>
      </c>
      <c r="X642" s="30">
        <v>0</v>
      </c>
      <c r="Y642" s="30">
        <v>0</v>
      </c>
      <c r="Z642" s="138" t="str">
        <f t="shared" si="77"/>
        <v>40 HC</v>
      </c>
      <c r="AA642" s="135">
        <v>15572</v>
      </c>
      <c r="AB642" s="4"/>
      <c r="AC642" s="34" t="s">
        <v>64</v>
      </c>
      <c r="AD642" s="34">
        <f t="shared" si="78"/>
        <v>0</v>
      </c>
      <c r="AE642" s="34">
        <f t="shared" si="79"/>
        <v>0</v>
      </c>
      <c r="AF642" s="49" t="str">
        <f t="shared" si="80"/>
        <v>LCL</v>
      </c>
      <c r="AG642" s="49" t="str">
        <f t="shared" si="80"/>
        <v>LCL</v>
      </c>
    </row>
    <row r="643" spans="1:33" x14ac:dyDescent="0.45">
      <c r="A643" s="129" t="s">
        <v>1018</v>
      </c>
      <c r="B643" s="129" t="s">
        <v>1089</v>
      </c>
      <c r="C643" s="129" t="s">
        <v>1037</v>
      </c>
      <c r="D643" s="5" t="s">
        <v>1037</v>
      </c>
      <c r="E643" s="129">
        <f t="shared" si="81"/>
        <v>14</v>
      </c>
      <c r="F643" s="129">
        <f t="shared" si="82"/>
        <v>16</v>
      </c>
      <c r="G643" s="129" t="s">
        <v>381</v>
      </c>
      <c r="H643" s="129" t="s">
        <v>383</v>
      </c>
      <c r="I643" s="129" t="s">
        <v>41</v>
      </c>
      <c r="J643" s="3">
        <v>1</v>
      </c>
      <c r="K643" s="26" t="s">
        <v>2125</v>
      </c>
      <c r="L643" s="26" t="s">
        <v>41</v>
      </c>
      <c r="M643" s="129" t="s">
        <v>619</v>
      </c>
      <c r="N643" s="129" t="s">
        <v>26</v>
      </c>
      <c r="O643" s="129" t="s">
        <v>1345</v>
      </c>
      <c r="P643" s="3">
        <v>54</v>
      </c>
      <c r="Q643" s="129" t="s">
        <v>32</v>
      </c>
      <c r="R643" s="129" t="s">
        <v>101</v>
      </c>
      <c r="S643" s="129" t="s">
        <v>2125</v>
      </c>
      <c r="T643" s="129"/>
      <c r="U643" s="129">
        <v>1</v>
      </c>
      <c r="V643" s="3">
        <v>361</v>
      </c>
      <c r="W643" s="30">
        <v>0</v>
      </c>
      <c r="X643" s="30">
        <v>0</v>
      </c>
      <c r="Y643" s="30">
        <v>0</v>
      </c>
      <c r="Z643" s="138" t="str">
        <f t="shared" si="77"/>
        <v>40 HC</v>
      </c>
      <c r="AA643" s="135">
        <v>3690</v>
      </c>
      <c r="AB643" s="6">
        <v>12.96</v>
      </c>
      <c r="AC643" s="34" t="s">
        <v>34</v>
      </c>
      <c r="AD643" s="34">
        <f t="shared" si="78"/>
        <v>9</v>
      </c>
      <c r="AE643" s="34">
        <f t="shared" si="79"/>
        <v>4</v>
      </c>
      <c r="AF643" s="49" t="str">
        <f t="shared" si="80"/>
        <v>LCL</v>
      </c>
      <c r="AG643" s="49" t="str">
        <f t="shared" si="80"/>
        <v>LCL</v>
      </c>
    </row>
    <row r="644" spans="1:33" x14ac:dyDescent="0.45">
      <c r="A644" s="129" t="s">
        <v>1018</v>
      </c>
      <c r="B644" s="129" t="s">
        <v>1109</v>
      </c>
      <c r="C644" s="129" t="s">
        <v>1219</v>
      </c>
      <c r="D644" s="5" t="s">
        <v>1219</v>
      </c>
      <c r="E644" s="129">
        <f t="shared" si="81"/>
        <v>31</v>
      </c>
      <c r="F644" s="129">
        <f t="shared" si="82"/>
        <v>35</v>
      </c>
      <c r="G644" s="129" t="s">
        <v>39</v>
      </c>
      <c r="H644" s="129" t="s">
        <v>30</v>
      </c>
      <c r="I644" s="129" t="s">
        <v>31</v>
      </c>
      <c r="J644" s="3">
        <v>0</v>
      </c>
      <c r="K644" s="129" t="s">
        <v>1346</v>
      </c>
      <c r="L644" s="129" t="s">
        <v>24</v>
      </c>
      <c r="M644" s="129" t="s">
        <v>42</v>
      </c>
      <c r="N644" s="129" t="s">
        <v>26</v>
      </c>
      <c r="O644" s="129" t="s">
        <v>1347</v>
      </c>
      <c r="P644" s="3">
        <v>54</v>
      </c>
      <c r="Q644" s="129" t="s">
        <v>32</v>
      </c>
      <c r="R644" s="129" t="s">
        <v>44</v>
      </c>
      <c r="S644" s="129" t="s">
        <v>2163</v>
      </c>
      <c r="T644" s="129"/>
      <c r="U644" s="129">
        <v>1</v>
      </c>
      <c r="V644" s="3">
        <v>1457</v>
      </c>
      <c r="W644" s="30">
        <v>0</v>
      </c>
      <c r="X644" s="30">
        <v>1</v>
      </c>
      <c r="Y644" s="30">
        <v>0</v>
      </c>
      <c r="Z644" s="138">
        <f t="shared" ref="Z644:Z707" si="83">IF(W644=1,20,IF(X644=1,40,"40 HC"))</f>
        <v>40</v>
      </c>
      <c r="AA644" s="135">
        <v>23637</v>
      </c>
      <c r="AB644" s="6">
        <v>45.37</v>
      </c>
      <c r="AC644" s="34" t="s">
        <v>34</v>
      </c>
      <c r="AD644" s="34">
        <f t="shared" si="78"/>
        <v>32</v>
      </c>
      <c r="AE644" s="34">
        <f t="shared" si="79"/>
        <v>14</v>
      </c>
      <c r="AF644" s="49" t="str">
        <f t="shared" si="80"/>
        <v>40</v>
      </c>
      <c r="AG644" s="49" t="str">
        <f t="shared" si="80"/>
        <v>LCL</v>
      </c>
    </row>
    <row r="645" spans="1:33" s="77" customFormat="1" x14ac:dyDescent="0.45">
      <c r="A645" s="70" t="s">
        <v>1018</v>
      </c>
      <c r="B645" s="70" t="s">
        <v>1109</v>
      </c>
      <c r="C645" s="70" t="s">
        <v>1219</v>
      </c>
      <c r="D645" s="71" t="s">
        <v>1219</v>
      </c>
      <c r="E645" s="70">
        <f t="shared" si="81"/>
        <v>31</v>
      </c>
      <c r="F645" s="70">
        <f t="shared" si="82"/>
        <v>35</v>
      </c>
      <c r="G645" s="70" t="s">
        <v>39</v>
      </c>
      <c r="H645" s="70" t="s">
        <v>30</v>
      </c>
      <c r="I645" s="70" t="s">
        <v>31</v>
      </c>
      <c r="J645" s="72">
        <v>0</v>
      </c>
      <c r="K645" s="70" t="s">
        <v>1348</v>
      </c>
      <c r="L645" s="70" t="s">
        <v>24</v>
      </c>
      <c r="M645" s="70" t="s">
        <v>42</v>
      </c>
      <c r="N645" s="70" t="s">
        <v>26</v>
      </c>
      <c r="O645" s="70" t="s">
        <v>1349</v>
      </c>
      <c r="P645" s="72">
        <v>51</v>
      </c>
      <c r="Q645" s="70" t="s">
        <v>32</v>
      </c>
      <c r="R645" s="70" t="s">
        <v>571</v>
      </c>
      <c r="S645" s="70" t="s">
        <v>2163</v>
      </c>
      <c r="T645" s="70"/>
      <c r="U645" s="70">
        <v>1</v>
      </c>
      <c r="V645" s="72">
        <v>2458</v>
      </c>
      <c r="W645" s="73">
        <v>1</v>
      </c>
      <c r="X645" s="73">
        <v>0</v>
      </c>
      <c r="Y645" s="73">
        <v>2</v>
      </c>
      <c r="Z645" s="138">
        <f t="shared" si="83"/>
        <v>20</v>
      </c>
      <c r="AA645" s="137">
        <v>19740</v>
      </c>
      <c r="AB645" s="74">
        <v>149.27000000000001</v>
      </c>
      <c r="AC645" s="75" t="s">
        <v>34</v>
      </c>
      <c r="AD645" s="75">
        <f t="shared" si="78"/>
        <v>104</v>
      </c>
      <c r="AE645" s="75">
        <f t="shared" si="79"/>
        <v>45</v>
      </c>
      <c r="AF645" s="76">
        <v>40</v>
      </c>
      <c r="AG645" s="76" t="str">
        <f>IF(AE645&lt;=14,"LCL",IF(AE645&lt;=28,"20",IF(AE645&lt;=55,"40",IF(AE645&lt;=65,"40HC",IF(AE645&lt;=83,"45",IF(AE645&gt;83,"???ilość kont"))))))</f>
        <v>40</v>
      </c>
    </row>
    <row r="646" spans="1:33" x14ac:dyDescent="0.45">
      <c r="A646" s="129" t="s">
        <v>1018</v>
      </c>
      <c r="B646" s="129" t="s">
        <v>1109</v>
      </c>
      <c r="C646" s="129" t="s">
        <v>1224</v>
      </c>
      <c r="D646" s="5" t="s">
        <v>1224</v>
      </c>
      <c r="E646" s="129">
        <f t="shared" si="81"/>
        <v>31</v>
      </c>
      <c r="F646" s="129">
        <f t="shared" si="82"/>
        <v>36</v>
      </c>
      <c r="G646" s="129" t="s">
        <v>39</v>
      </c>
      <c r="H646" s="129" t="s">
        <v>30</v>
      </c>
      <c r="I646" s="129" t="s">
        <v>31</v>
      </c>
      <c r="J646" s="3">
        <v>0</v>
      </c>
      <c r="K646" s="129" t="s">
        <v>1350</v>
      </c>
      <c r="L646" s="129" t="s">
        <v>24</v>
      </c>
      <c r="M646" s="129" t="s">
        <v>42</v>
      </c>
      <c r="N646" s="129" t="s">
        <v>26</v>
      </c>
      <c r="O646" s="129" t="s">
        <v>1351</v>
      </c>
      <c r="P646" s="3">
        <v>51</v>
      </c>
      <c r="Q646" s="129" t="s">
        <v>32</v>
      </c>
      <c r="R646" s="129" t="s">
        <v>153</v>
      </c>
      <c r="S646" s="129" t="s">
        <v>2163</v>
      </c>
      <c r="T646" s="129"/>
      <c r="U646" s="129">
        <v>1</v>
      </c>
      <c r="V646" s="3">
        <v>667</v>
      </c>
      <c r="W646" s="30">
        <v>1</v>
      </c>
      <c r="X646" s="30">
        <v>0</v>
      </c>
      <c r="Y646" s="30">
        <v>0</v>
      </c>
      <c r="Z646" s="138">
        <f t="shared" si="83"/>
        <v>20</v>
      </c>
      <c r="AA646" s="135">
        <v>5316</v>
      </c>
      <c r="AB646" s="6">
        <v>26.2</v>
      </c>
      <c r="AC646" s="34" t="s">
        <v>34</v>
      </c>
      <c r="AD646" s="34">
        <f t="shared" si="78"/>
        <v>18</v>
      </c>
      <c r="AE646" s="34">
        <f t="shared" si="79"/>
        <v>8</v>
      </c>
      <c r="AF646" s="49" t="str">
        <f t="shared" ref="AF646:AG678" si="84">IF(AD646&lt;=14,"LCL",IF(AD646&lt;=28,"20",IF(AD646&lt;=55,"40",IF(AD646&lt;=65,"40HC",IF(AD646&lt;=83,"45",IF(AD646&gt;83,"???ilość kont"))))))</f>
        <v>20</v>
      </c>
      <c r="AG646" s="49" t="str">
        <f t="shared" si="84"/>
        <v>LCL</v>
      </c>
    </row>
    <row r="647" spans="1:33" x14ac:dyDescent="0.45">
      <c r="A647" s="129" t="s">
        <v>1018</v>
      </c>
      <c r="B647" s="129" t="s">
        <v>1109</v>
      </c>
      <c r="C647" s="129" t="s">
        <v>1224</v>
      </c>
      <c r="D647" s="5" t="s">
        <v>1224</v>
      </c>
      <c r="E647" s="129">
        <f t="shared" si="81"/>
        <v>31</v>
      </c>
      <c r="F647" s="129">
        <f t="shared" si="82"/>
        <v>36</v>
      </c>
      <c r="G647" s="129" t="s">
        <v>39</v>
      </c>
      <c r="H647" s="129" t="s">
        <v>30</v>
      </c>
      <c r="I647" s="129" t="s">
        <v>31</v>
      </c>
      <c r="J647" s="3">
        <v>0</v>
      </c>
      <c r="K647" s="129" t="s">
        <v>1352</v>
      </c>
      <c r="L647" s="129" t="s">
        <v>24</v>
      </c>
      <c r="M647" s="129" t="s">
        <v>42</v>
      </c>
      <c r="N647" s="129" t="s">
        <v>26</v>
      </c>
      <c r="O647" s="129" t="s">
        <v>1353</v>
      </c>
      <c r="P647" s="3">
        <v>51</v>
      </c>
      <c r="Q647" s="129" t="s">
        <v>32</v>
      </c>
      <c r="R647" s="129" t="s">
        <v>210</v>
      </c>
      <c r="S647" s="129" t="s">
        <v>2163</v>
      </c>
      <c r="T647" s="129"/>
      <c r="U647" s="129">
        <v>1</v>
      </c>
      <c r="V647" s="3">
        <v>587</v>
      </c>
      <c r="W647" s="30">
        <v>1</v>
      </c>
      <c r="X647" s="30">
        <v>0</v>
      </c>
      <c r="Y647" s="30">
        <v>0</v>
      </c>
      <c r="Z647" s="138">
        <f t="shared" si="83"/>
        <v>20</v>
      </c>
      <c r="AA647" s="135">
        <v>3920</v>
      </c>
      <c r="AB647" s="6">
        <v>29.42</v>
      </c>
      <c r="AC647" s="34" t="s">
        <v>34</v>
      </c>
      <c r="AD647" s="34">
        <f t="shared" si="78"/>
        <v>21</v>
      </c>
      <c r="AE647" s="34">
        <f t="shared" si="79"/>
        <v>9</v>
      </c>
      <c r="AF647" s="49" t="str">
        <f t="shared" si="84"/>
        <v>20</v>
      </c>
      <c r="AG647" s="49" t="str">
        <f t="shared" si="84"/>
        <v>LCL</v>
      </c>
    </row>
    <row r="648" spans="1:33" x14ac:dyDescent="0.45">
      <c r="A648" s="129" t="s">
        <v>1018</v>
      </c>
      <c r="B648" s="129" t="s">
        <v>1224</v>
      </c>
      <c r="C648" s="129" t="s">
        <v>1271</v>
      </c>
      <c r="D648" s="5" t="s">
        <v>1271</v>
      </c>
      <c r="E648" s="129">
        <f t="shared" si="81"/>
        <v>36</v>
      </c>
      <c r="F648" s="129">
        <f t="shared" si="82"/>
        <v>45</v>
      </c>
      <c r="G648" s="129" t="s">
        <v>39</v>
      </c>
      <c r="H648" s="129" t="s">
        <v>30</v>
      </c>
      <c r="I648" s="129" t="s">
        <v>31</v>
      </c>
      <c r="J648" s="3">
        <v>1</v>
      </c>
      <c r="K648" s="26" t="s">
        <v>2125</v>
      </c>
      <c r="L648" s="129" t="s">
        <v>24</v>
      </c>
      <c r="M648" s="129" t="s">
        <v>42</v>
      </c>
      <c r="N648" s="129" t="s">
        <v>26</v>
      </c>
      <c r="O648" s="129" t="s">
        <v>1354</v>
      </c>
      <c r="P648" s="3">
        <v>52</v>
      </c>
      <c r="Q648" s="129" t="s">
        <v>32</v>
      </c>
      <c r="R648" s="129" t="s">
        <v>181</v>
      </c>
      <c r="S648" s="129" t="s">
        <v>2125</v>
      </c>
      <c r="T648" s="129"/>
      <c r="U648" s="129">
        <v>1</v>
      </c>
      <c r="V648" s="3">
        <v>57</v>
      </c>
      <c r="W648" s="30">
        <v>0</v>
      </c>
      <c r="X648" s="30">
        <v>0</v>
      </c>
      <c r="Y648" s="30">
        <v>0</v>
      </c>
      <c r="Z648" s="138" t="str">
        <f t="shared" si="83"/>
        <v>40 HC</v>
      </c>
      <c r="AA648" s="135">
        <v>19596</v>
      </c>
      <c r="AB648" s="6">
        <v>4.0999999999999996</v>
      </c>
      <c r="AC648" s="34" t="s">
        <v>34</v>
      </c>
      <c r="AD648" s="34">
        <f t="shared" si="78"/>
        <v>3</v>
      </c>
      <c r="AE648" s="34">
        <f t="shared" si="79"/>
        <v>1</v>
      </c>
      <c r="AF648" s="49" t="str">
        <f t="shared" si="84"/>
        <v>LCL</v>
      </c>
      <c r="AG648" s="49" t="str">
        <f t="shared" si="84"/>
        <v>LCL</v>
      </c>
    </row>
    <row r="649" spans="1:33" x14ac:dyDescent="0.45">
      <c r="A649" s="129" t="s">
        <v>1355</v>
      </c>
      <c r="B649" s="129" t="s">
        <v>1031</v>
      </c>
      <c r="C649" s="129" t="s">
        <v>1028</v>
      </c>
      <c r="D649" s="5" t="s">
        <v>1028</v>
      </c>
      <c r="E649" s="129">
        <f t="shared" si="81"/>
        <v>6</v>
      </c>
      <c r="F649" s="129">
        <f t="shared" si="82"/>
        <v>9</v>
      </c>
      <c r="G649" s="129" t="s">
        <v>381</v>
      </c>
      <c r="H649" s="129" t="s">
        <v>383</v>
      </c>
      <c r="I649" s="129" t="s">
        <v>380</v>
      </c>
      <c r="J649" s="3">
        <v>1</v>
      </c>
      <c r="K649" s="26" t="s">
        <v>380</v>
      </c>
      <c r="L649" s="26" t="s">
        <v>24</v>
      </c>
      <c r="M649" s="129" t="s">
        <v>384</v>
      </c>
      <c r="N649" s="129" t="s">
        <v>26</v>
      </c>
      <c r="O649" s="129" t="s">
        <v>1356</v>
      </c>
      <c r="P649" s="3">
        <v>54</v>
      </c>
      <c r="Q649" s="129" t="s">
        <v>32</v>
      </c>
      <c r="R649" s="129" t="s">
        <v>33</v>
      </c>
      <c r="S649" s="36" t="s">
        <v>380</v>
      </c>
      <c r="T649" s="129">
        <v>1</v>
      </c>
      <c r="U649" s="129"/>
      <c r="V649" s="3">
        <v>653</v>
      </c>
      <c r="W649" s="30">
        <v>0</v>
      </c>
      <c r="X649" s="30">
        <v>0</v>
      </c>
      <c r="Y649" s="30">
        <v>0</v>
      </c>
      <c r="Z649" s="138" t="str">
        <f t="shared" si="83"/>
        <v>40 HC</v>
      </c>
      <c r="AA649" s="135">
        <v>9431</v>
      </c>
      <c r="AB649" s="4"/>
      <c r="AC649" s="34" t="s">
        <v>34</v>
      </c>
      <c r="AD649" s="34">
        <f t="shared" si="78"/>
        <v>0</v>
      </c>
      <c r="AE649" s="34">
        <f t="shared" si="79"/>
        <v>0</v>
      </c>
      <c r="AF649" s="49" t="str">
        <f t="shared" si="84"/>
        <v>LCL</v>
      </c>
      <c r="AG649" s="49" t="str">
        <f t="shared" si="84"/>
        <v>LCL</v>
      </c>
    </row>
    <row r="650" spans="1:33" x14ac:dyDescent="0.45">
      <c r="A650" s="129" t="s">
        <v>1355</v>
      </c>
      <c r="B650" s="129" t="s">
        <v>1293</v>
      </c>
      <c r="C650" s="129" t="s">
        <v>1271</v>
      </c>
      <c r="D650" s="5" t="s">
        <v>1271</v>
      </c>
      <c r="E650" s="129">
        <f t="shared" si="81"/>
        <v>36</v>
      </c>
      <c r="F650" s="129">
        <f t="shared" si="82"/>
        <v>44</v>
      </c>
      <c r="G650" s="129" t="s">
        <v>61</v>
      </c>
      <c r="H650" s="129" t="s">
        <v>30</v>
      </c>
      <c r="I650" s="129" t="s">
        <v>31</v>
      </c>
      <c r="J650" s="3">
        <v>1</v>
      </c>
      <c r="K650" s="152" t="s">
        <v>1357</v>
      </c>
      <c r="L650" s="129" t="s">
        <v>41</v>
      </c>
      <c r="M650" s="129" t="s">
        <v>42</v>
      </c>
      <c r="N650" s="129" t="s">
        <v>26</v>
      </c>
      <c r="O650" s="129" t="s">
        <v>1358</v>
      </c>
      <c r="P650" s="3">
        <v>54</v>
      </c>
      <c r="Q650" s="129" t="s">
        <v>32</v>
      </c>
      <c r="R650" s="129" t="s">
        <v>2156</v>
      </c>
      <c r="S650" s="129" t="s">
        <v>2164</v>
      </c>
      <c r="T650" s="129"/>
      <c r="U650" s="129">
        <v>1</v>
      </c>
      <c r="V650" s="3">
        <v>297</v>
      </c>
      <c r="W650" s="154">
        <v>0</v>
      </c>
      <c r="X650" s="154">
        <v>0</v>
      </c>
      <c r="Y650" s="154">
        <v>1</v>
      </c>
      <c r="Z650" s="138" t="str">
        <f t="shared" si="83"/>
        <v>40 HC</v>
      </c>
      <c r="AA650" s="135">
        <v>3003</v>
      </c>
      <c r="AB650" s="6">
        <v>5.94</v>
      </c>
      <c r="AC650" s="34" t="s">
        <v>64</v>
      </c>
      <c r="AD650" s="34">
        <f t="shared" si="78"/>
        <v>4</v>
      </c>
      <c r="AE650" s="34">
        <f t="shared" si="79"/>
        <v>2</v>
      </c>
      <c r="AF650" s="49" t="str">
        <f t="shared" si="84"/>
        <v>LCL</v>
      </c>
      <c r="AG650" s="49" t="str">
        <f t="shared" si="84"/>
        <v>LCL</v>
      </c>
    </row>
    <row r="651" spans="1:33" x14ac:dyDescent="0.45">
      <c r="A651" s="129" t="s">
        <v>1355</v>
      </c>
      <c r="B651" s="129" t="s">
        <v>1293</v>
      </c>
      <c r="C651" s="129" t="s">
        <v>1271</v>
      </c>
      <c r="D651" s="5" t="s">
        <v>1271</v>
      </c>
      <c r="E651" s="129">
        <f t="shared" si="81"/>
        <v>36</v>
      </c>
      <c r="F651" s="129">
        <f t="shared" si="82"/>
        <v>44</v>
      </c>
      <c r="G651" s="129" t="s">
        <v>61</v>
      </c>
      <c r="H651" s="129" t="s">
        <v>30</v>
      </c>
      <c r="I651" s="129" t="s">
        <v>31</v>
      </c>
      <c r="J651" s="3">
        <v>1</v>
      </c>
      <c r="K651" s="153"/>
      <c r="L651" s="129" t="s">
        <v>41</v>
      </c>
      <c r="M651" s="129" t="s">
        <v>42</v>
      </c>
      <c r="N651" s="129" t="s">
        <v>26</v>
      </c>
      <c r="O651" s="129" t="s">
        <v>1359</v>
      </c>
      <c r="P651" s="3">
        <v>54</v>
      </c>
      <c r="Q651" s="129" t="s">
        <v>32</v>
      </c>
      <c r="R651" s="129" t="s">
        <v>2156</v>
      </c>
      <c r="S651" s="129" t="s">
        <v>2164</v>
      </c>
      <c r="T651" s="129"/>
      <c r="U651" s="129">
        <v>1</v>
      </c>
      <c r="V651" s="3">
        <v>333</v>
      </c>
      <c r="W651" s="156"/>
      <c r="X651" s="156"/>
      <c r="Y651" s="156"/>
      <c r="Z651" s="138" t="str">
        <f t="shared" si="83"/>
        <v>40 HC</v>
      </c>
      <c r="AA651" s="135">
        <v>5479</v>
      </c>
      <c r="AB651" s="6">
        <v>5.42</v>
      </c>
      <c r="AC651" s="34" t="s">
        <v>64</v>
      </c>
      <c r="AD651" s="34">
        <f t="shared" si="78"/>
        <v>4</v>
      </c>
      <c r="AE651" s="34">
        <f t="shared" si="79"/>
        <v>2</v>
      </c>
      <c r="AF651" s="49" t="str">
        <f t="shared" si="84"/>
        <v>LCL</v>
      </c>
      <c r="AG651" s="49" t="str">
        <f t="shared" si="84"/>
        <v>LCL</v>
      </c>
    </row>
    <row r="652" spans="1:33" x14ac:dyDescent="0.45">
      <c r="A652" s="129" t="s">
        <v>1355</v>
      </c>
      <c r="B652" s="129" t="s">
        <v>1293</v>
      </c>
      <c r="C652" s="129" t="s">
        <v>1271</v>
      </c>
      <c r="D652" s="5" t="s">
        <v>1271</v>
      </c>
      <c r="E652" s="129">
        <f t="shared" si="81"/>
        <v>36</v>
      </c>
      <c r="F652" s="129">
        <f t="shared" si="82"/>
        <v>44</v>
      </c>
      <c r="G652" s="129" t="s">
        <v>61</v>
      </c>
      <c r="H652" s="129" t="s">
        <v>30</v>
      </c>
      <c r="I652" s="129" t="s">
        <v>31</v>
      </c>
      <c r="J652" s="3">
        <v>1</v>
      </c>
      <c r="K652" s="153"/>
      <c r="L652" s="129" t="s">
        <v>41</v>
      </c>
      <c r="M652" s="129" t="s">
        <v>42</v>
      </c>
      <c r="N652" s="129" t="s">
        <v>26</v>
      </c>
      <c r="O652" s="129" t="s">
        <v>1360</v>
      </c>
      <c r="P652" s="3">
        <v>54</v>
      </c>
      <c r="Q652" s="129" t="s">
        <v>32</v>
      </c>
      <c r="R652" s="129" t="s">
        <v>2152</v>
      </c>
      <c r="S652" s="129" t="s">
        <v>2164</v>
      </c>
      <c r="T652" s="129"/>
      <c r="U652" s="129">
        <v>1</v>
      </c>
      <c r="V652" s="3">
        <v>674</v>
      </c>
      <c r="W652" s="156"/>
      <c r="X652" s="156"/>
      <c r="Y652" s="156"/>
      <c r="Z652" s="138" t="str">
        <f t="shared" si="83"/>
        <v>40 HC</v>
      </c>
      <c r="AA652" s="135">
        <v>11786</v>
      </c>
      <c r="AB652" s="6">
        <v>23.71</v>
      </c>
      <c r="AC652" s="34" t="s">
        <v>64</v>
      </c>
      <c r="AD652" s="34">
        <f t="shared" si="78"/>
        <v>17</v>
      </c>
      <c r="AE652" s="34">
        <f t="shared" si="79"/>
        <v>7</v>
      </c>
      <c r="AF652" s="49" t="str">
        <f t="shared" si="84"/>
        <v>20</v>
      </c>
      <c r="AG652" s="49" t="str">
        <f t="shared" si="84"/>
        <v>LCL</v>
      </c>
    </row>
    <row r="653" spans="1:33" x14ac:dyDescent="0.45">
      <c r="A653" s="129" t="s">
        <v>1355</v>
      </c>
      <c r="B653" s="129" t="s">
        <v>1293</v>
      </c>
      <c r="C653" s="129" t="s">
        <v>1271</v>
      </c>
      <c r="D653" s="5" t="s">
        <v>1271</v>
      </c>
      <c r="E653" s="129">
        <f t="shared" si="81"/>
        <v>36</v>
      </c>
      <c r="F653" s="129">
        <f t="shared" si="82"/>
        <v>44</v>
      </c>
      <c r="G653" s="129" t="s">
        <v>61</v>
      </c>
      <c r="H653" s="129" t="s">
        <v>30</v>
      </c>
      <c r="I653" s="129" t="s">
        <v>31</v>
      </c>
      <c r="J653" s="3">
        <v>1</v>
      </c>
      <c r="K653" s="153"/>
      <c r="L653" s="129" t="s">
        <v>41</v>
      </c>
      <c r="M653" s="129" t="s">
        <v>42</v>
      </c>
      <c r="N653" s="129" t="s">
        <v>26</v>
      </c>
      <c r="O653" s="129" t="s">
        <v>1361</v>
      </c>
      <c r="P653" s="3">
        <v>54</v>
      </c>
      <c r="Q653" s="129" t="s">
        <v>32</v>
      </c>
      <c r="R653" s="129" t="s">
        <v>2157</v>
      </c>
      <c r="S653" s="129" t="s">
        <v>2164</v>
      </c>
      <c r="T653" s="129"/>
      <c r="U653" s="129">
        <v>1</v>
      </c>
      <c r="V653" s="3">
        <v>1058</v>
      </c>
      <c r="W653" s="155"/>
      <c r="X653" s="155"/>
      <c r="Y653" s="155"/>
      <c r="Z653" s="138" t="str">
        <f t="shared" si="83"/>
        <v>40 HC</v>
      </c>
      <c r="AA653" s="135">
        <v>14193</v>
      </c>
      <c r="AB653" s="6">
        <v>34.479999999999997</v>
      </c>
      <c r="AC653" s="34" t="s">
        <v>64</v>
      </c>
      <c r="AD653" s="34">
        <f t="shared" si="78"/>
        <v>24</v>
      </c>
      <c r="AE653" s="34">
        <f t="shared" si="79"/>
        <v>10</v>
      </c>
      <c r="AF653" s="49" t="str">
        <f t="shared" si="84"/>
        <v>20</v>
      </c>
      <c r="AG653" s="49" t="str">
        <f t="shared" si="84"/>
        <v>LCL</v>
      </c>
    </row>
    <row r="654" spans="1:33" x14ac:dyDescent="0.45">
      <c r="A654" s="129" t="s">
        <v>1362</v>
      </c>
      <c r="B654" s="129" t="s">
        <v>1249</v>
      </c>
      <c r="C654" s="129" t="s">
        <v>1271</v>
      </c>
      <c r="D654" s="5" t="s">
        <v>1271</v>
      </c>
      <c r="E654" s="129">
        <f t="shared" si="81"/>
        <v>38</v>
      </c>
      <c r="F654" s="129">
        <f t="shared" si="82"/>
        <v>42</v>
      </c>
      <c r="G654" s="129" t="s">
        <v>48</v>
      </c>
      <c r="H654" s="129" t="s">
        <v>30</v>
      </c>
      <c r="I654" s="129" t="s">
        <v>31</v>
      </c>
      <c r="J654" s="3">
        <v>0</v>
      </c>
      <c r="K654" s="129" t="s">
        <v>1363</v>
      </c>
      <c r="L654" s="129" t="s">
        <v>41</v>
      </c>
      <c r="M654" s="129" t="s">
        <v>42</v>
      </c>
      <c r="N654" s="129" t="s">
        <v>26</v>
      </c>
      <c r="O654" s="129" t="s">
        <v>1364</v>
      </c>
      <c r="P654" s="3">
        <v>54</v>
      </c>
      <c r="Q654" s="129" t="s">
        <v>32</v>
      </c>
      <c r="R654" s="129" t="s">
        <v>101</v>
      </c>
      <c r="S654" s="129" t="s">
        <v>2163</v>
      </c>
      <c r="T654" s="129"/>
      <c r="U654" s="129">
        <v>1</v>
      </c>
      <c r="V654" s="3">
        <v>856</v>
      </c>
      <c r="W654" s="30">
        <v>0</v>
      </c>
      <c r="X654" s="30">
        <v>1</v>
      </c>
      <c r="Y654" s="30">
        <v>0</v>
      </c>
      <c r="Z654" s="138">
        <f t="shared" si="83"/>
        <v>40</v>
      </c>
      <c r="AA654" s="135">
        <v>9585</v>
      </c>
      <c r="AB654" s="6">
        <v>45.9</v>
      </c>
      <c r="AC654" s="34" t="s">
        <v>34</v>
      </c>
      <c r="AD654" s="34">
        <f t="shared" si="78"/>
        <v>32</v>
      </c>
      <c r="AE654" s="34">
        <f t="shared" si="79"/>
        <v>14</v>
      </c>
      <c r="AF654" s="49" t="str">
        <f t="shared" si="84"/>
        <v>40</v>
      </c>
      <c r="AG654" s="49" t="str">
        <f t="shared" si="84"/>
        <v>LCL</v>
      </c>
    </row>
    <row r="655" spans="1:33" x14ac:dyDescent="0.45">
      <c r="A655" s="129" t="s">
        <v>1343</v>
      </c>
      <c r="B655" s="129" t="s">
        <v>1293</v>
      </c>
      <c r="C655" s="129" t="s">
        <v>1271</v>
      </c>
      <c r="D655" s="5" t="s">
        <v>1271</v>
      </c>
      <c r="E655" s="129">
        <f t="shared" si="81"/>
        <v>33</v>
      </c>
      <c r="F655" s="129">
        <f t="shared" si="82"/>
        <v>41</v>
      </c>
      <c r="G655" s="129" t="s">
        <v>61</v>
      </c>
      <c r="H655" s="129" t="s">
        <v>30</v>
      </c>
      <c r="I655" s="129" t="s">
        <v>31</v>
      </c>
      <c r="J655" s="3">
        <v>0</v>
      </c>
      <c r="K655" s="129" t="s">
        <v>1365</v>
      </c>
      <c r="L655" s="129" t="s">
        <v>41</v>
      </c>
      <c r="M655" s="129" t="s">
        <v>42</v>
      </c>
      <c r="N655" s="129" t="s">
        <v>26</v>
      </c>
      <c r="O655" s="129" t="s">
        <v>1366</v>
      </c>
      <c r="P655" s="3">
        <v>54</v>
      </c>
      <c r="Q655" s="129" t="s">
        <v>32</v>
      </c>
      <c r="R655" s="129" t="s">
        <v>2151</v>
      </c>
      <c r="S655" s="129" t="s">
        <v>2163</v>
      </c>
      <c r="T655" s="129"/>
      <c r="U655" s="129">
        <v>1</v>
      </c>
      <c r="V655" s="3">
        <v>792</v>
      </c>
      <c r="W655" s="30">
        <v>1</v>
      </c>
      <c r="X655" s="30">
        <v>0</v>
      </c>
      <c r="Y655" s="30">
        <v>0</v>
      </c>
      <c r="Z655" s="138">
        <f t="shared" si="83"/>
        <v>20</v>
      </c>
      <c r="AA655" s="135">
        <v>14475</v>
      </c>
      <c r="AB655" s="6">
        <v>25.2</v>
      </c>
      <c r="AC655" s="34" t="s">
        <v>64</v>
      </c>
      <c r="AD655" s="34">
        <f t="shared" si="78"/>
        <v>18</v>
      </c>
      <c r="AE655" s="34">
        <f t="shared" si="79"/>
        <v>8</v>
      </c>
      <c r="AF655" s="49" t="str">
        <f t="shared" si="84"/>
        <v>20</v>
      </c>
      <c r="AG655" s="49" t="str">
        <f t="shared" si="84"/>
        <v>LCL</v>
      </c>
    </row>
    <row r="656" spans="1:33" x14ac:dyDescent="0.45">
      <c r="A656" s="129" t="s">
        <v>1343</v>
      </c>
      <c r="B656" s="129" t="s">
        <v>1367</v>
      </c>
      <c r="C656" s="129" t="s">
        <v>1233</v>
      </c>
      <c r="D656" s="5" t="s">
        <v>1233</v>
      </c>
      <c r="E656" s="129">
        <f t="shared" si="81"/>
        <v>36</v>
      </c>
      <c r="F656" s="129">
        <f t="shared" si="82"/>
        <v>40</v>
      </c>
      <c r="G656" s="129" t="s">
        <v>29</v>
      </c>
      <c r="H656" s="129" t="s">
        <v>30</v>
      </c>
      <c r="I656" s="129" t="s">
        <v>31</v>
      </c>
      <c r="J656" s="3">
        <v>0</v>
      </c>
      <c r="K656" s="129" t="s">
        <v>1368</v>
      </c>
      <c r="L656" s="129" t="s">
        <v>24</v>
      </c>
      <c r="M656" s="129" t="s">
        <v>87</v>
      </c>
      <c r="N656" s="129" t="s">
        <v>26</v>
      </c>
      <c r="O656" s="129" t="s">
        <v>1369</v>
      </c>
      <c r="P656" s="3">
        <v>54</v>
      </c>
      <c r="Q656" s="129" t="s">
        <v>32</v>
      </c>
      <c r="R656" s="129" t="s">
        <v>1158</v>
      </c>
      <c r="S656" s="129" t="s">
        <v>2163</v>
      </c>
      <c r="T656" s="129"/>
      <c r="U656" s="129">
        <v>1</v>
      </c>
      <c r="V656" s="3">
        <v>1620</v>
      </c>
      <c r="W656" s="30">
        <v>1</v>
      </c>
      <c r="X656" s="30">
        <v>0</v>
      </c>
      <c r="Y656" s="30">
        <v>0</v>
      </c>
      <c r="Z656" s="138">
        <f t="shared" si="83"/>
        <v>20</v>
      </c>
      <c r="AA656" s="135">
        <v>12038</v>
      </c>
      <c r="AB656" s="6">
        <v>27.75</v>
      </c>
      <c r="AC656" s="34" t="s">
        <v>34</v>
      </c>
      <c r="AD656" s="34">
        <f t="shared" si="78"/>
        <v>19</v>
      </c>
      <c r="AE656" s="34">
        <f t="shared" si="79"/>
        <v>8</v>
      </c>
      <c r="AF656" s="49" t="str">
        <f t="shared" si="84"/>
        <v>20</v>
      </c>
      <c r="AG656" s="49" t="str">
        <f t="shared" si="84"/>
        <v>LCL</v>
      </c>
    </row>
    <row r="657" spans="1:33" x14ac:dyDescent="0.45">
      <c r="A657" s="129" t="s">
        <v>1343</v>
      </c>
      <c r="B657" s="129" t="s">
        <v>1249</v>
      </c>
      <c r="C657" s="129" t="s">
        <v>1233</v>
      </c>
      <c r="D657" s="5" t="s">
        <v>1233</v>
      </c>
      <c r="E657" s="129">
        <f t="shared" si="81"/>
        <v>37</v>
      </c>
      <c r="F657" s="129">
        <f t="shared" si="82"/>
        <v>40</v>
      </c>
      <c r="G657" s="129" t="s">
        <v>29</v>
      </c>
      <c r="H657" s="129" t="s">
        <v>30</v>
      </c>
      <c r="I657" s="129" t="s">
        <v>31</v>
      </c>
      <c r="J657" s="3">
        <v>0</v>
      </c>
      <c r="K657" s="129" t="s">
        <v>1370</v>
      </c>
      <c r="L657" s="129" t="s">
        <v>24</v>
      </c>
      <c r="M657" s="129" t="s">
        <v>87</v>
      </c>
      <c r="N657" s="129" t="s">
        <v>26</v>
      </c>
      <c r="O657" s="129" t="s">
        <v>1371</v>
      </c>
      <c r="P657" s="3">
        <v>54</v>
      </c>
      <c r="Q657" s="129" t="s">
        <v>32</v>
      </c>
      <c r="R657" s="129" t="s">
        <v>1158</v>
      </c>
      <c r="S657" s="129" t="s">
        <v>2163</v>
      </c>
      <c r="T657" s="129"/>
      <c r="U657" s="129">
        <v>1</v>
      </c>
      <c r="V657" s="3">
        <v>2654</v>
      </c>
      <c r="W657" s="30">
        <v>0</v>
      </c>
      <c r="X657" s="30">
        <v>1</v>
      </c>
      <c r="Y657" s="30">
        <v>0</v>
      </c>
      <c r="Z657" s="138">
        <f t="shared" si="83"/>
        <v>40</v>
      </c>
      <c r="AA657" s="135">
        <v>21299</v>
      </c>
      <c r="AB657" s="6">
        <v>56.39</v>
      </c>
      <c r="AC657" s="34" t="s">
        <v>34</v>
      </c>
      <c r="AD657" s="34">
        <f t="shared" si="78"/>
        <v>39</v>
      </c>
      <c r="AE657" s="34">
        <f t="shared" si="79"/>
        <v>17</v>
      </c>
      <c r="AF657" s="49" t="str">
        <f t="shared" si="84"/>
        <v>40</v>
      </c>
      <c r="AG657" s="49" t="str">
        <f t="shared" si="84"/>
        <v>20</v>
      </c>
    </row>
    <row r="658" spans="1:33" x14ac:dyDescent="0.45">
      <c r="A658" s="129" t="s">
        <v>1343</v>
      </c>
      <c r="B658" s="129" t="s">
        <v>1249</v>
      </c>
      <c r="C658" s="129" t="s">
        <v>1271</v>
      </c>
      <c r="D658" s="5" t="s">
        <v>1271</v>
      </c>
      <c r="E658" s="129">
        <f t="shared" si="81"/>
        <v>37</v>
      </c>
      <c r="F658" s="129">
        <f t="shared" si="82"/>
        <v>41</v>
      </c>
      <c r="G658" s="129" t="s">
        <v>48</v>
      </c>
      <c r="H658" s="129" t="s">
        <v>30</v>
      </c>
      <c r="I658" s="129" t="s">
        <v>31</v>
      </c>
      <c r="J658" s="3">
        <v>1</v>
      </c>
      <c r="K658" s="26" t="s">
        <v>2125</v>
      </c>
      <c r="L658" s="129" t="s">
        <v>24</v>
      </c>
      <c r="M658" s="129" t="s">
        <v>42</v>
      </c>
      <c r="N658" s="129" t="s">
        <v>26</v>
      </c>
      <c r="O658" s="129" t="s">
        <v>1372</v>
      </c>
      <c r="P658" s="3">
        <v>52</v>
      </c>
      <c r="Q658" s="129" t="s">
        <v>32</v>
      </c>
      <c r="R658" s="129" t="s">
        <v>266</v>
      </c>
      <c r="S658" s="129" t="s">
        <v>2125</v>
      </c>
      <c r="T658" s="129"/>
      <c r="U658" s="129">
        <v>1</v>
      </c>
      <c r="V658" s="3">
        <v>512</v>
      </c>
      <c r="W658" s="30">
        <v>0</v>
      </c>
      <c r="X658" s="30">
        <v>0</v>
      </c>
      <c r="Y658" s="30">
        <v>0</v>
      </c>
      <c r="Z658" s="138" t="str">
        <f t="shared" si="83"/>
        <v>40 HC</v>
      </c>
      <c r="AA658" s="135">
        <v>7200</v>
      </c>
      <c r="AB658" s="6">
        <v>5.51</v>
      </c>
      <c r="AC658" s="34" t="s">
        <v>34</v>
      </c>
      <c r="AD658" s="34">
        <f t="shared" si="78"/>
        <v>4</v>
      </c>
      <c r="AE658" s="34">
        <f t="shared" si="79"/>
        <v>2</v>
      </c>
      <c r="AF658" s="49" t="str">
        <f t="shared" si="84"/>
        <v>LCL</v>
      </c>
      <c r="AG658" s="49" t="str">
        <f t="shared" si="84"/>
        <v>LCL</v>
      </c>
    </row>
    <row r="659" spans="1:33" x14ac:dyDescent="0.45">
      <c r="A659" s="129" t="s">
        <v>1373</v>
      </c>
      <c r="B659" s="129" t="s">
        <v>1089</v>
      </c>
      <c r="C659" s="129" t="s">
        <v>1086</v>
      </c>
      <c r="D659" s="5" t="s">
        <v>1086</v>
      </c>
      <c r="E659" s="129">
        <f t="shared" si="81"/>
        <v>8</v>
      </c>
      <c r="F659" s="129">
        <f t="shared" si="82"/>
        <v>18</v>
      </c>
      <c r="G659" s="129" t="s">
        <v>381</v>
      </c>
      <c r="H659" s="129" t="s">
        <v>383</v>
      </c>
      <c r="I659" s="129" t="s">
        <v>41</v>
      </c>
      <c r="J659" s="3">
        <v>1</v>
      </c>
      <c r="K659" s="26" t="s">
        <v>2125</v>
      </c>
      <c r="L659" s="26" t="s">
        <v>41</v>
      </c>
      <c r="M659" s="129" t="s">
        <v>619</v>
      </c>
      <c r="N659" s="129" t="s">
        <v>26</v>
      </c>
      <c r="O659" s="129" t="s">
        <v>1374</v>
      </c>
      <c r="P659" s="3">
        <v>54</v>
      </c>
      <c r="Q659" s="129" t="s">
        <v>32</v>
      </c>
      <c r="R659" s="129" t="s">
        <v>214</v>
      </c>
      <c r="S659" s="129" t="s">
        <v>2125</v>
      </c>
      <c r="T659" s="129"/>
      <c r="U659" s="129">
        <v>1</v>
      </c>
      <c r="V659" s="3">
        <v>315</v>
      </c>
      <c r="W659" s="30">
        <v>0</v>
      </c>
      <c r="X659" s="30">
        <v>0</v>
      </c>
      <c r="Y659" s="30">
        <v>0</v>
      </c>
      <c r="Z659" s="138" t="str">
        <f t="shared" si="83"/>
        <v>40 HC</v>
      </c>
      <c r="AA659" s="135">
        <v>4891</v>
      </c>
      <c r="AB659" s="6">
        <v>5.98</v>
      </c>
      <c r="AC659" s="34" t="s">
        <v>34</v>
      </c>
      <c r="AD659" s="34">
        <f t="shared" si="78"/>
        <v>4</v>
      </c>
      <c r="AE659" s="34">
        <f t="shared" si="79"/>
        <v>2</v>
      </c>
      <c r="AF659" s="49" t="str">
        <f t="shared" si="84"/>
        <v>LCL</v>
      </c>
      <c r="AG659" s="49" t="str">
        <f t="shared" si="84"/>
        <v>LCL</v>
      </c>
    </row>
    <row r="660" spans="1:33" x14ac:dyDescent="0.45">
      <c r="A660" s="129" t="s">
        <v>1373</v>
      </c>
      <c r="B660" s="129" t="s">
        <v>1219</v>
      </c>
      <c r="C660" s="129" t="s">
        <v>1230</v>
      </c>
      <c r="D660" s="5" t="s">
        <v>1230</v>
      </c>
      <c r="E660" s="129">
        <f t="shared" si="81"/>
        <v>29</v>
      </c>
      <c r="F660" s="129">
        <f t="shared" si="82"/>
        <v>36</v>
      </c>
      <c r="G660" s="129" t="s">
        <v>1172</v>
      </c>
      <c r="H660" s="129" t="s">
        <v>30</v>
      </c>
      <c r="I660" s="129" t="s">
        <v>31</v>
      </c>
      <c r="J660" s="3">
        <v>0</v>
      </c>
      <c r="K660" s="129" t="s">
        <v>1375</v>
      </c>
      <c r="L660" s="129" t="s">
        <v>41</v>
      </c>
      <c r="M660" s="129" t="s">
        <v>268</v>
      </c>
      <c r="N660" s="129" t="s">
        <v>26</v>
      </c>
      <c r="O660" s="129" t="s">
        <v>1376</v>
      </c>
      <c r="P660" s="3">
        <v>54</v>
      </c>
      <c r="Q660" s="129" t="s">
        <v>32</v>
      </c>
      <c r="R660" s="129" t="s">
        <v>149</v>
      </c>
      <c r="S660" s="129" t="s">
        <v>2163</v>
      </c>
      <c r="T660" s="129"/>
      <c r="U660" s="129">
        <v>1</v>
      </c>
      <c r="V660" s="3">
        <v>935</v>
      </c>
      <c r="W660" s="30">
        <v>1</v>
      </c>
      <c r="X660" s="30">
        <v>0</v>
      </c>
      <c r="Y660" s="30">
        <v>0</v>
      </c>
      <c r="Z660" s="138">
        <f t="shared" si="83"/>
        <v>20</v>
      </c>
      <c r="AA660" s="135">
        <v>19580</v>
      </c>
      <c r="AB660" s="6">
        <v>29.78</v>
      </c>
      <c r="AC660" s="34" t="s">
        <v>90</v>
      </c>
      <c r="AD660" s="34">
        <f t="shared" si="78"/>
        <v>21</v>
      </c>
      <c r="AE660" s="34">
        <f t="shared" si="79"/>
        <v>9</v>
      </c>
      <c r="AF660" s="49" t="str">
        <f t="shared" si="84"/>
        <v>20</v>
      </c>
      <c r="AG660" s="49" t="str">
        <f t="shared" si="84"/>
        <v>LCL</v>
      </c>
    </row>
    <row r="661" spans="1:33" x14ac:dyDescent="0.45">
      <c r="A661" s="129" t="s">
        <v>1373</v>
      </c>
      <c r="B661" s="129" t="s">
        <v>1293</v>
      </c>
      <c r="C661" s="129" t="s">
        <v>1233</v>
      </c>
      <c r="D661" s="5" t="s">
        <v>1233</v>
      </c>
      <c r="E661" s="129">
        <f t="shared" si="81"/>
        <v>31</v>
      </c>
      <c r="F661" s="129">
        <f t="shared" si="82"/>
        <v>38</v>
      </c>
      <c r="G661" s="129" t="s">
        <v>39</v>
      </c>
      <c r="H661" s="129" t="s">
        <v>30</v>
      </c>
      <c r="I661" s="129" t="s">
        <v>31</v>
      </c>
      <c r="J661" s="3">
        <v>0</v>
      </c>
      <c r="K661" s="129" t="s">
        <v>1377</v>
      </c>
      <c r="L661" s="129" t="s">
        <v>41</v>
      </c>
      <c r="M661" s="129" t="s">
        <v>42</v>
      </c>
      <c r="N661" s="129" t="s">
        <v>26</v>
      </c>
      <c r="O661" s="129" t="s">
        <v>1378</v>
      </c>
      <c r="P661" s="3">
        <v>51</v>
      </c>
      <c r="Q661" s="129" t="s">
        <v>32</v>
      </c>
      <c r="R661" s="129" t="s">
        <v>133</v>
      </c>
      <c r="S661" s="129" t="s">
        <v>2163</v>
      </c>
      <c r="T661" s="129"/>
      <c r="U661" s="129">
        <v>1</v>
      </c>
      <c r="V661" s="3">
        <v>377</v>
      </c>
      <c r="W661" s="30">
        <v>1</v>
      </c>
      <c r="X661" s="30">
        <v>0</v>
      </c>
      <c r="Y661" s="30">
        <v>0</v>
      </c>
      <c r="Z661" s="138">
        <f t="shared" si="83"/>
        <v>20</v>
      </c>
      <c r="AA661" s="135">
        <v>5400</v>
      </c>
      <c r="AB661" s="6">
        <v>25.54</v>
      </c>
      <c r="AC661" s="34" t="s">
        <v>34</v>
      </c>
      <c r="AD661" s="34">
        <f t="shared" si="78"/>
        <v>18</v>
      </c>
      <c r="AE661" s="34">
        <f t="shared" si="79"/>
        <v>8</v>
      </c>
      <c r="AF661" s="49" t="str">
        <f t="shared" si="84"/>
        <v>20</v>
      </c>
      <c r="AG661" s="49" t="str">
        <f t="shared" si="84"/>
        <v>LCL</v>
      </c>
    </row>
    <row r="662" spans="1:33" x14ac:dyDescent="0.45">
      <c r="A662" s="129" t="s">
        <v>1373</v>
      </c>
      <c r="B662" s="129" t="s">
        <v>1249</v>
      </c>
      <c r="C662" s="129" t="s">
        <v>1271</v>
      </c>
      <c r="D662" s="5" t="s">
        <v>1271</v>
      </c>
      <c r="E662" s="129">
        <f t="shared" si="81"/>
        <v>35</v>
      </c>
      <c r="F662" s="129">
        <f t="shared" si="82"/>
        <v>39</v>
      </c>
      <c r="G662" s="129" t="s">
        <v>39</v>
      </c>
      <c r="H662" s="129" t="s">
        <v>30</v>
      </c>
      <c r="I662" s="129" t="s">
        <v>31</v>
      </c>
      <c r="J662" s="3">
        <v>1</v>
      </c>
      <c r="K662" s="26" t="s">
        <v>2125</v>
      </c>
      <c r="L662" s="129" t="s">
        <v>24</v>
      </c>
      <c r="M662" s="129" t="s">
        <v>42</v>
      </c>
      <c r="N662" s="129" t="s">
        <v>26</v>
      </c>
      <c r="O662" s="129" t="s">
        <v>1379</v>
      </c>
      <c r="P662" s="3">
        <v>54</v>
      </c>
      <c r="Q662" s="129" t="s">
        <v>32</v>
      </c>
      <c r="R662" s="129" t="s">
        <v>179</v>
      </c>
      <c r="S662" s="129" t="s">
        <v>2125</v>
      </c>
      <c r="T662" s="129"/>
      <c r="U662" s="129">
        <v>1</v>
      </c>
      <c r="V662" s="3">
        <v>33</v>
      </c>
      <c r="W662" s="30">
        <v>0</v>
      </c>
      <c r="X662" s="30">
        <v>0</v>
      </c>
      <c r="Y662" s="30">
        <v>0</v>
      </c>
      <c r="Z662" s="138" t="str">
        <f t="shared" si="83"/>
        <v>40 HC</v>
      </c>
      <c r="AA662" s="135">
        <v>1102</v>
      </c>
      <c r="AB662" s="6">
        <v>1.1299999999999999</v>
      </c>
      <c r="AC662" s="34" t="s">
        <v>34</v>
      </c>
      <c r="AD662" s="34">
        <f t="shared" si="78"/>
        <v>1</v>
      </c>
      <c r="AE662" s="34">
        <f t="shared" si="79"/>
        <v>0</v>
      </c>
      <c r="AF662" s="49" t="str">
        <f t="shared" si="84"/>
        <v>LCL</v>
      </c>
      <c r="AG662" s="49" t="str">
        <f t="shared" si="84"/>
        <v>LCL</v>
      </c>
    </row>
    <row r="663" spans="1:33" x14ac:dyDescent="0.45">
      <c r="A663" s="129" t="s">
        <v>1031</v>
      </c>
      <c r="B663" s="129" t="s">
        <v>1207</v>
      </c>
      <c r="C663" s="129" t="s">
        <v>1089</v>
      </c>
      <c r="D663" s="5" t="s">
        <v>1089</v>
      </c>
      <c r="E663" s="129">
        <f t="shared" si="81"/>
        <v>2</v>
      </c>
      <c r="F663" s="129">
        <f t="shared" si="82"/>
        <v>7</v>
      </c>
      <c r="G663" s="129" t="s">
        <v>381</v>
      </c>
      <c r="H663" s="129" t="s">
        <v>383</v>
      </c>
      <c r="I663" s="129" t="s">
        <v>380</v>
      </c>
      <c r="J663" s="3">
        <v>1</v>
      </c>
      <c r="K663" s="26" t="s">
        <v>380</v>
      </c>
      <c r="L663" s="26" t="s">
        <v>24</v>
      </c>
      <c r="M663" s="129" t="s">
        <v>384</v>
      </c>
      <c r="N663" s="129" t="s">
        <v>26</v>
      </c>
      <c r="O663" s="129" t="s">
        <v>1380</v>
      </c>
      <c r="P663" s="3">
        <v>54</v>
      </c>
      <c r="Q663" s="129" t="s">
        <v>32</v>
      </c>
      <c r="R663" s="129" t="s">
        <v>2151</v>
      </c>
      <c r="S663" s="36" t="s">
        <v>380</v>
      </c>
      <c r="T663" s="129">
        <v>1</v>
      </c>
      <c r="U663" s="129"/>
      <c r="V663" s="3">
        <v>996</v>
      </c>
      <c r="W663" s="30">
        <v>0</v>
      </c>
      <c r="X663" s="30">
        <v>0</v>
      </c>
      <c r="Y663" s="30">
        <v>0</v>
      </c>
      <c r="Z663" s="138" t="str">
        <f t="shared" si="83"/>
        <v>40 HC</v>
      </c>
      <c r="AA663" s="135">
        <v>24696</v>
      </c>
      <c r="AB663" s="6">
        <v>14.78</v>
      </c>
      <c r="AC663" s="34" t="s">
        <v>64</v>
      </c>
      <c r="AD663" s="34">
        <f t="shared" si="78"/>
        <v>10</v>
      </c>
      <c r="AE663" s="34">
        <f t="shared" si="79"/>
        <v>4</v>
      </c>
      <c r="AF663" s="49" t="str">
        <f t="shared" si="84"/>
        <v>LCL</v>
      </c>
      <c r="AG663" s="49" t="str">
        <f t="shared" si="84"/>
        <v>LCL</v>
      </c>
    </row>
    <row r="664" spans="1:33" s="77" customFormat="1" x14ac:dyDescent="0.45">
      <c r="A664" s="70" t="s">
        <v>1031</v>
      </c>
      <c r="B664" s="70" t="s">
        <v>1381</v>
      </c>
      <c r="C664" s="70" t="s">
        <v>1382</v>
      </c>
      <c r="D664" s="71" t="s">
        <v>1382</v>
      </c>
      <c r="E664" s="70">
        <f t="shared" si="81"/>
        <v>45</v>
      </c>
      <c r="F664" s="70">
        <f t="shared" si="82"/>
        <v>50</v>
      </c>
      <c r="G664" s="70" t="s">
        <v>29</v>
      </c>
      <c r="H664" s="70" t="s">
        <v>30</v>
      </c>
      <c r="I664" s="70" t="s">
        <v>31</v>
      </c>
      <c r="J664" s="72">
        <v>0</v>
      </c>
      <c r="K664" s="70" t="s">
        <v>1383</v>
      </c>
      <c r="L664" s="70" t="s">
        <v>41</v>
      </c>
      <c r="M664" s="70" t="s">
        <v>42</v>
      </c>
      <c r="N664" s="70" t="s">
        <v>26</v>
      </c>
      <c r="O664" s="70" t="s">
        <v>1384</v>
      </c>
      <c r="P664" s="72">
        <v>51</v>
      </c>
      <c r="Q664" s="70" t="s">
        <v>32</v>
      </c>
      <c r="R664" s="70" t="s">
        <v>571</v>
      </c>
      <c r="S664" s="70" t="s">
        <v>2163</v>
      </c>
      <c r="T664" s="70"/>
      <c r="U664" s="70">
        <v>1</v>
      </c>
      <c r="V664" s="72">
        <v>2339</v>
      </c>
      <c r="W664" s="73">
        <v>0</v>
      </c>
      <c r="X664" s="73">
        <v>1</v>
      </c>
      <c r="Y664" s="73">
        <v>1</v>
      </c>
      <c r="Z664" s="138">
        <f t="shared" si="83"/>
        <v>40</v>
      </c>
      <c r="AA664" s="137">
        <v>24180</v>
      </c>
      <c r="AB664" s="74">
        <v>106.08</v>
      </c>
      <c r="AC664" s="75" t="s">
        <v>34</v>
      </c>
      <c r="AD664" s="75">
        <f t="shared" si="78"/>
        <v>74</v>
      </c>
      <c r="AE664" s="75">
        <f t="shared" si="79"/>
        <v>32</v>
      </c>
      <c r="AF664" s="76">
        <v>40</v>
      </c>
      <c r="AG664" s="76" t="str">
        <f t="shared" si="84"/>
        <v>40</v>
      </c>
    </row>
    <row r="665" spans="1:33" x14ac:dyDescent="0.45">
      <c r="A665" s="129" t="s">
        <v>1022</v>
      </c>
      <c r="B665" s="129" t="s">
        <v>1142</v>
      </c>
      <c r="C665" s="129" t="s">
        <v>1155</v>
      </c>
      <c r="D665" s="5" t="s">
        <v>1155</v>
      </c>
      <c r="E665" s="129">
        <f t="shared" si="81"/>
        <v>14</v>
      </c>
      <c r="F665" s="129">
        <f t="shared" si="82"/>
        <v>22</v>
      </c>
      <c r="G665" s="129" t="s">
        <v>381</v>
      </c>
      <c r="H665" s="129" t="s">
        <v>383</v>
      </c>
      <c r="I665" s="129" t="s">
        <v>1385</v>
      </c>
      <c r="J665" s="3">
        <v>1</v>
      </c>
      <c r="K665" s="27" t="s">
        <v>380</v>
      </c>
      <c r="L665" s="26" t="s">
        <v>24</v>
      </c>
      <c r="M665" s="129" t="s">
        <v>384</v>
      </c>
      <c r="N665" s="129" t="s">
        <v>26</v>
      </c>
      <c r="O665" s="129" t="s">
        <v>1386</v>
      </c>
      <c r="P665" s="3">
        <v>54</v>
      </c>
      <c r="Q665" s="129" t="s">
        <v>32</v>
      </c>
      <c r="R665" s="129" t="s">
        <v>526</v>
      </c>
      <c r="S665" s="129" t="s">
        <v>380</v>
      </c>
      <c r="T665" s="129">
        <v>1</v>
      </c>
      <c r="U665" s="129"/>
      <c r="V665" s="3">
        <v>1084</v>
      </c>
      <c r="W665" s="30">
        <v>0</v>
      </c>
      <c r="X665" s="30">
        <v>0</v>
      </c>
      <c r="Y665" s="30">
        <v>0</v>
      </c>
      <c r="Z665" s="138" t="str">
        <f t="shared" si="83"/>
        <v>40 HC</v>
      </c>
      <c r="AA665" s="135">
        <v>22260</v>
      </c>
      <c r="AB665" s="6">
        <v>38.47</v>
      </c>
      <c r="AC665" s="34" t="s">
        <v>64</v>
      </c>
      <c r="AD665" s="34">
        <f t="shared" si="78"/>
        <v>27</v>
      </c>
      <c r="AE665" s="34">
        <f t="shared" si="79"/>
        <v>12</v>
      </c>
      <c r="AF665" s="49" t="str">
        <f t="shared" si="84"/>
        <v>20</v>
      </c>
      <c r="AG665" s="49" t="str">
        <f t="shared" si="84"/>
        <v>LCL</v>
      </c>
    </row>
    <row r="666" spans="1:33" x14ac:dyDescent="0.45">
      <c r="A666" s="129" t="s">
        <v>1022</v>
      </c>
      <c r="B666" s="129" t="s">
        <v>1142</v>
      </c>
      <c r="C666" s="129" t="s">
        <v>1155</v>
      </c>
      <c r="D666" s="5" t="s">
        <v>1155</v>
      </c>
      <c r="E666" s="129">
        <f t="shared" si="81"/>
        <v>14</v>
      </c>
      <c r="F666" s="129">
        <f t="shared" si="82"/>
        <v>22</v>
      </c>
      <c r="G666" s="129" t="s">
        <v>381</v>
      </c>
      <c r="H666" s="129" t="s">
        <v>383</v>
      </c>
      <c r="I666" s="129" t="s">
        <v>1385</v>
      </c>
      <c r="J666" s="3">
        <v>1</v>
      </c>
      <c r="K666" s="28" t="s">
        <v>380</v>
      </c>
      <c r="L666" s="26" t="s">
        <v>24</v>
      </c>
      <c r="M666" s="129" t="s">
        <v>384</v>
      </c>
      <c r="N666" s="129" t="s">
        <v>26</v>
      </c>
      <c r="O666" s="129" t="s">
        <v>1387</v>
      </c>
      <c r="P666" s="3">
        <v>54</v>
      </c>
      <c r="Q666" s="129" t="s">
        <v>32</v>
      </c>
      <c r="R666" s="129" t="s">
        <v>526</v>
      </c>
      <c r="S666" s="129" t="s">
        <v>380</v>
      </c>
      <c r="T666" s="129">
        <v>1</v>
      </c>
      <c r="U666" s="129"/>
      <c r="V666" s="3">
        <v>1110</v>
      </c>
      <c r="W666" s="30">
        <v>0</v>
      </c>
      <c r="X666" s="30">
        <v>0</v>
      </c>
      <c r="Y666" s="30">
        <v>0</v>
      </c>
      <c r="Z666" s="138" t="str">
        <f t="shared" si="83"/>
        <v>40 HC</v>
      </c>
      <c r="AA666" s="135">
        <v>26036</v>
      </c>
      <c r="AB666" s="6">
        <v>22.5</v>
      </c>
      <c r="AC666" s="34" t="s">
        <v>64</v>
      </c>
      <c r="AD666" s="34">
        <f t="shared" si="78"/>
        <v>16</v>
      </c>
      <c r="AE666" s="34">
        <f t="shared" si="79"/>
        <v>7</v>
      </c>
      <c r="AF666" s="49" t="str">
        <f t="shared" si="84"/>
        <v>20</v>
      </c>
      <c r="AG666" s="49" t="str">
        <f t="shared" si="84"/>
        <v>LCL</v>
      </c>
    </row>
    <row r="667" spans="1:33" x14ac:dyDescent="0.45">
      <c r="A667" s="129" t="s">
        <v>1022</v>
      </c>
      <c r="B667" s="129" t="s">
        <v>1293</v>
      </c>
      <c r="C667" s="129" t="s">
        <v>1388</v>
      </c>
      <c r="D667" s="5" t="s">
        <v>1388</v>
      </c>
      <c r="E667" s="129">
        <f t="shared" si="81"/>
        <v>29</v>
      </c>
      <c r="F667" s="129">
        <f t="shared" si="82"/>
        <v>35</v>
      </c>
      <c r="G667" s="129" t="s">
        <v>398</v>
      </c>
      <c r="H667" s="129" t="s">
        <v>30</v>
      </c>
      <c r="I667" s="129" t="s">
        <v>31</v>
      </c>
      <c r="J667" s="3">
        <v>0</v>
      </c>
      <c r="K667" s="129" t="s">
        <v>1389</v>
      </c>
      <c r="L667" s="129" t="s">
        <v>41</v>
      </c>
      <c r="M667" s="129" t="s">
        <v>42</v>
      </c>
      <c r="N667" s="129" t="s">
        <v>26</v>
      </c>
      <c r="O667" s="129" t="s">
        <v>1390</v>
      </c>
      <c r="P667" s="3">
        <v>51</v>
      </c>
      <c r="Q667" s="129" t="s">
        <v>32</v>
      </c>
      <c r="R667" s="129" t="s">
        <v>121</v>
      </c>
      <c r="S667" s="129" t="s">
        <v>2163</v>
      </c>
      <c r="T667" s="129"/>
      <c r="U667" s="129">
        <v>1</v>
      </c>
      <c r="V667" s="3">
        <v>765</v>
      </c>
      <c r="W667" s="30">
        <v>0</v>
      </c>
      <c r="X667" s="30">
        <v>0</v>
      </c>
      <c r="Y667" s="30">
        <v>1</v>
      </c>
      <c r="Z667" s="138" t="str">
        <f t="shared" si="83"/>
        <v>40 HC</v>
      </c>
      <c r="AA667" s="135">
        <v>10000</v>
      </c>
      <c r="AB667" s="6">
        <v>54.39</v>
      </c>
      <c r="AC667" s="34" t="s">
        <v>34</v>
      </c>
      <c r="AD667" s="34">
        <f t="shared" si="78"/>
        <v>38</v>
      </c>
      <c r="AE667" s="34">
        <f t="shared" si="79"/>
        <v>16</v>
      </c>
      <c r="AF667" s="49" t="str">
        <f t="shared" si="84"/>
        <v>40</v>
      </c>
      <c r="AG667" s="49" t="str">
        <f t="shared" si="84"/>
        <v>20</v>
      </c>
    </row>
    <row r="668" spans="1:33" s="77" customFormat="1" x14ac:dyDescent="0.45">
      <c r="A668" s="70" t="s">
        <v>1022</v>
      </c>
      <c r="B668" s="70" t="s">
        <v>1293</v>
      </c>
      <c r="C668" s="70" t="s">
        <v>1388</v>
      </c>
      <c r="D668" s="71" t="s">
        <v>1388</v>
      </c>
      <c r="E668" s="70">
        <f t="shared" si="81"/>
        <v>29</v>
      </c>
      <c r="F668" s="70">
        <f t="shared" si="82"/>
        <v>35</v>
      </c>
      <c r="G668" s="70" t="s">
        <v>72</v>
      </c>
      <c r="H668" s="70" t="s">
        <v>30</v>
      </c>
      <c r="I668" s="70" t="s">
        <v>31</v>
      </c>
      <c r="J668" s="72">
        <v>0</v>
      </c>
      <c r="K668" s="70" t="s">
        <v>1391</v>
      </c>
      <c r="L668" s="70" t="s">
        <v>41</v>
      </c>
      <c r="M668" s="70" t="s">
        <v>42</v>
      </c>
      <c r="N668" s="70" t="s">
        <v>26</v>
      </c>
      <c r="O668" s="70" t="s">
        <v>1392</v>
      </c>
      <c r="P668" s="72">
        <v>51</v>
      </c>
      <c r="Q668" s="70" t="s">
        <v>32</v>
      </c>
      <c r="R668" s="70" t="s">
        <v>542</v>
      </c>
      <c r="S668" s="70" t="s">
        <v>2163</v>
      </c>
      <c r="T668" s="70"/>
      <c r="U668" s="70">
        <v>1</v>
      </c>
      <c r="V668" s="72">
        <v>1128</v>
      </c>
      <c r="W668" s="73">
        <v>0</v>
      </c>
      <c r="X668" s="73">
        <v>2</v>
      </c>
      <c r="Y668" s="73">
        <v>0</v>
      </c>
      <c r="Z668" s="138" t="str">
        <f t="shared" si="83"/>
        <v>40 HC</v>
      </c>
      <c r="AA668" s="137">
        <v>12380</v>
      </c>
      <c r="AB668" s="74">
        <v>84.4</v>
      </c>
      <c r="AC668" s="75" t="s">
        <v>34</v>
      </c>
      <c r="AD668" s="75">
        <f t="shared" si="78"/>
        <v>59</v>
      </c>
      <c r="AE668" s="75">
        <f t="shared" si="79"/>
        <v>25</v>
      </c>
      <c r="AF668" s="76" t="str">
        <f>IF(AD668&lt;=14,"LCL",IF(AD668&lt;=28,"20",IF(AD668&lt;=55,"40",IF(AD668&lt;=65,"40 HC",IF(AD668&lt;=83,"45",IF(AD668&gt;83,"???ilość kont"))))))</f>
        <v>40 HC</v>
      </c>
      <c r="AG668" s="76" t="str">
        <f>IF(AE668&lt;=14,"LCL",IF(AE668&lt;=28,"20",IF(AE668&lt;=55,"40",IF(AE668&lt;=65,"40 HC",IF(AE668&lt;=83,"45",IF(AE668&gt;83,"???ilość kont"))))))</f>
        <v>20</v>
      </c>
    </row>
    <row r="669" spans="1:33" x14ac:dyDescent="0.45">
      <c r="A669" s="129" t="s">
        <v>1022</v>
      </c>
      <c r="B669" s="129" t="s">
        <v>1293</v>
      </c>
      <c r="C669" s="129" t="s">
        <v>1233</v>
      </c>
      <c r="D669" s="5" t="s">
        <v>1233</v>
      </c>
      <c r="E669" s="129">
        <f t="shared" si="81"/>
        <v>29</v>
      </c>
      <c r="F669" s="129">
        <f t="shared" si="82"/>
        <v>36</v>
      </c>
      <c r="G669" s="129" t="s">
        <v>398</v>
      </c>
      <c r="H669" s="129" t="s">
        <v>30</v>
      </c>
      <c r="I669" s="129" t="s">
        <v>31</v>
      </c>
      <c r="J669" s="3">
        <v>0</v>
      </c>
      <c r="K669" s="129" t="s">
        <v>1393</v>
      </c>
      <c r="L669" s="129" t="s">
        <v>41</v>
      </c>
      <c r="M669" s="129" t="s">
        <v>42</v>
      </c>
      <c r="N669" s="129" t="s">
        <v>26</v>
      </c>
      <c r="O669" s="129" t="s">
        <v>1394</v>
      </c>
      <c r="P669" s="3">
        <v>51</v>
      </c>
      <c r="Q669" s="129" t="s">
        <v>32</v>
      </c>
      <c r="R669" s="129" t="s">
        <v>139</v>
      </c>
      <c r="S669" s="129" t="s">
        <v>2163</v>
      </c>
      <c r="T669" s="129"/>
      <c r="U669" s="129">
        <v>1</v>
      </c>
      <c r="V669" s="3">
        <v>706</v>
      </c>
      <c r="W669" s="30">
        <v>0</v>
      </c>
      <c r="X669" s="30">
        <v>1</v>
      </c>
      <c r="Y669" s="30">
        <v>0</v>
      </c>
      <c r="Z669" s="138">
        <f t="shared" si="83"/>
        <v>40</v>
      </c>
      <c r="AA669" s="135">
        <v>7399</v>
      </c>
      <c r="AB669" s="6">
        <v>49.37</v>
      </c>
      <c r="AC669" s="34" t="s">
        <v>34</v>
      </c>
      <c r="AD669" s="34">
        <f t="shared" si="78"/>
        <v>35</v>
      </c>
      <c r="AE669" s="34">
        <f t="shared" si="79"/>
        <v>15</v>
      </c>
      <c r="AF669" s="49" t="str">
        <f t="shared" si="84"/>
        <v>40</v>
      </c>
      <c r="AG669" s="49" t="str">
        <f t="shared" si="84"/>
        <v>20</v>
      </c>
    </row>
    <row r="670" spans="1:33" x14ac:dyDescent="0.45">
      <c r="A670" s="129" t="s">
        <v>1395</v>
      </c>
      <c r="B670" s="129" t="s">
        <v>1086</v>
      </c>
      <c r="C670" s="129" t="s">
        <v>1219</v>
      </c>
      <c r="D670" s="5" t="s">
        <v>1219</v>
      </c>
      <c r="E670" s="129">
        <f t="shared" si="81"/>
        <v>13</v>
      </c>
      <c r="F670" s="129">
        <f t="shared" si="82"/>
        <v>24</v>
      </c>
      <c r="G670" s="129" t="s">
        <v>381</v>
      </c>
      <c r="H670" s="129" t="s">
        <v>383</v>
      </c>
      <c r="I670" s="129" t="s">
        <v>41</v>
      </c>
      <c r="J670" s="3">
        <v>0</v>
      </c>
      <c r="K670" s="129" t="s">
        <v>1396</v>
      </c>
      <c r="L670" s="26" t="s">
        <v>41</v>
      </c>
      <c r="M670" s="129" t="s">
        <v>619</v>
      </c>
      <c r="N670" s="129" t="s">
        <v>26</v>
      </c>
      <c r="O670" s="129" t="s">
        <v>1397</v>
      </c>
      <c r="P670" s="3">
        <v>52</v>
      </c>
      <c r="Q670" s="129" t="s">
        <v>32</v>
      </c>
      <c r="R670" s="129" t="s">
        <v>82</v>
      </c>
      <c r="S670" s="129" t="s">
        <v>2163</v>
      </c>
      <c r="T670" s="129"/>
      <c r="U670" s="129">
        <v>1</v>
      </c>
      <c r="V670" s="3">
        <v>2497</v>
      </c>
      <c r="W670" s="30">
        <v>0</v>
      </c>
      <c r="X670" s="30">
        <v>1</v>
      </c>
      <c r="Y670" s="30">
        <v>0</v>
      </c>
      <c r="Z670" s="138">
        <f t="shared" si="83"/>
        <v>40</v>
      </c>
      <c r="AA670" s="135">
        <v>43829</v>
      </c>
      <c r="AB670" s="6">
        <v>51.05</v>
      </c>
      <c r="AC670" s="34" t="s">
        <v>34</v>
      </c>
      <c r="AD670" s="34">
        <f t="shared" si="78"/>
        <v>36</v>
      </c>
      <c r="AE670" s="34">
        <f t="shared" si="79"/>
        <v>15</v>
      </c>
      <c r="AF670" s="49" t="str">
        <f t="shared" si="84"/>
        <v>40</v>
      </c>
      <c r="AG670" s="49" t="str">
        <f t="shared" si="84"/>
        <v>20</v>
      </c>
    </row>
    <row r="671" spans="1:33" x14ac:dyDescent="0.45">
      <c r="A671" s="129" t="s">
        <v>1395</v>
      </c>
      <c r="B671" s="129" t="s">
        <v>1335</v>
      </c>
      <c r="C671" s="129" t="s">
        <v>1381</v>
      </c>
      <c r="D671" s="5" t="s">
        <v>1381</v>
      </c>
      <c r="E671" s="129">
        <f t="shared" si="81"/>
        <v>35</v>
      </c>
      <c r="F671" s="129">
        <f t="shared" si="82"/>
        <v>41</v>
      </c>
      <c r="G671" s="129" t="s">
        <v>48</v>
      </c>
      <c r="H671" s="129" t="s">
        <v>30</v>
      </c>
      <c r="I671" s="129" t="s">
        <v>31</v>
      </c>
      <c r="J671" s="3">
        <v>1</v>
      </c>
      <c r="K671" s="26" t="s">
        <v>2125</v>
      </c>
      <c r="L671" s="129" t="s">
        <v>24</v>
      </c>
      <c r="M671" s="129" t="s">
        <v>42</v>
      </c>
      <c r="N671" s="129" t="s">
        <v>26</v>
      </c>
      <c r="O671" s="129" t="s">
        <v>1398</v>
      </c>
      <c r="P671" s="3">
        <v>52</v>
      </c>
      <c r="Q671" s="129" t="s">
        <v>32</v>
      </c>
      <c r="R671" s="129" t="s">
        <v>1399</v>
      </c>
      <c r="S671" s="129" t="s">
        <v>2125</v>
      </c>
      <c r="T671" s="129"/>
      <c r="U671" s="129">
        <v>1</v>
      </c>
      <c r="V671" s="3">
        <v>58</v>
      </c>
      <c r="W671" s="30">
        <v>0</v>
      </c>
      <c r="X671" s="30">
        <v>0</v>
      </c>
      <c r="Y671" s="30">
        <v>0</v>
      </c>
      <c r="Z671" s="138" t="str">
        <f t="shared" si="83"/>
        <v>40 HC</v>
      </c>
      <c r="AA671" s="135">
        <v>14400</v>
      </c>
      <c r="AB671" s="6">
        <v>3.2</v>
      </c>
      <c r="AC671" s="34" t="s">
        <v>34</v>
      </c>
      <c r="AD671" s="34">
        <f t="shared" si="78"/>
        <v>2</v>
      </c>
      <c r="AE671" s="34">
        <f t="shared" si="79"/>
        <v>1</v>
      </c>
      <c r="AF671" s="49" t="str">
        <f t="shared" si="84"/>
        <v>LCL</v>
      </c>
      <c r="AG671" s="49" t="str">
        <f t="shared" si="84"/>
        <v>LCL</v>
      </c>
    </row>
    <row r="672" spans="1:33" x14ac:dyDescent="0.45">
      <c r="A672" s="129" t="s">
        <v>1032</v>
      </c>
      <c r="B672" s="129" t="s">
        <v>1052</v>
      </c>
      <c r="C672" s="129" t="s">
        <v>1053</v>
      </c>
      <c r="D672" s="5" t="s">
        <v>1053</v>
      </c>
      <c r="E672" s="129">
        <f t="shared" si="81"/>
        <v>2</v>
      </c>
      <c r="F672" s="129">
        <f t="shared" si="82"/>
        <v>7</v>
      </c>
      <c r="G672" s="129" t="s">
        <v>381</v>
      </c>
      <c r="H672" s="129" t="s">
        <v>383</v>
      </c>
      <c r="I672" s="129" t="s">
        <v>380</v>
      </c>
      <c r="J672" s="3">
        <v>1</v>
      </c>
      <c r="K672" s="26" t="s">
        <v>380</v>
      </c>
      <c r="L672" s="26" t="s">
        <v>24</v>
      </c>
      <c r="M672" s="129" t="s">
        <v>390</v>
      </c>
      <c r="N672" s="129" t="s">
        <v>26</v>
      </c>
      <c r="O672" s="129" t="s">
        <v>1400</v>
      </c>
      <c r="P672" s="3">
        <v>54</v>
      </c>
      <c r="Q672" s="129" t="s">
        <v>32</v>
      </c>
      <c r="R672" s="129" t="s">
        <v>2154</v>
      </c>
      <c r="S672" s="36" t="s">
        <v>380</v>
      </c>
      <c r="T672" s="129">
        <v>1</v>
      </c>
      <c r="U672" s="129"/>
      <c r="V672" s="3">
        <v>575</v>
      </c>
      <c r="W672" s="30">
        <v>0</v>
      </c>
      <c r="X672" s="30">
        <v>0</v>
      </c>
      <c r="Y672" s="30">
        <v>0</v>
      </c>
      <c r="Z672" s="138" t="str">
        <f t="shared" si="83"/>
        <v>40 HC</v>
      </c>
      <c r="AA672" s="135">
        <v>8625</v>
      </c>
      <c r="AB672" s="6">
        <v>16.559999999999999</v>
      </c>
      <c r="AC672" s="34" t="s">
        <v>64</v>
      </c>
      <c r="AD672" s="34">
        <f t="shared" si="78"/>
        <v>12</v>
      </c>
      <c r="AE672" s="34">
        <f t="shared" si="79"/>
        <v>5</v>
      </c>
      <c r="AF672" s="49" t="str">
        <f t="shared" si="84"/>
        <v>LCL</v>
      </c>
      <c r="AG672" s="49" t="str">
        <f t="shared" si="84"/>
        <v>LCL</v>
      </c>
    </row>
    <row r="673" spans="1:33" x14ac:dyDescent="0.45">
      <c r="A673" s="129" t="s">
        <v>1032</v>
      </c>
      <c r="B673" s="129" t="s">
        <v>1052</v>
      </c>
      <c r="C673" s="129" t="s">
        <v>1053</v>
      </c>
      <c r="D673" s="5" t="s">
        <v>1053</v>
      </c>
      <c r="E673" s="129">
        <f t="shared" si="81"/>
        <v>2</v>
      </c>
      <c r="F673" s="129">
        <f t="shared" si="82"/>
        <v>7</v>
      </c>
      <c r="G673" s="129" t="s">
        <v>381</v>
      </c>
      <c r="H673" s="129" t="s">
        <v>383</v>
      </c>
      <c r="I673" s="129" t="s">
        <v>380</v>
      </c>
      <c r="J673" s="3">
        <v>1</v>
      </c>
      <c r="K673" s="26" t="s">
        <v>380</v>
      </c>
      <c r="L673" s="26" t="s">
        <v>24</v>
      </c>
      <c r="M673" s="129" t="s">
        <v>390</v>
      </c>
      <c r="N673" s="129" t="s">
        <v>26</v>
      </c>
      <c r="O673" s="129" t="s">
        <v>1401</v>
      </c>
      <c r="P673" s="3">
        <v>52</v>
      </c>
      <c r="Q673" s="129" t="s">
        <v>32</v>
      </c>
      <c r="R673" s="129" t="s">
        <v>2158</v>
      </c>
      <c r="S673" s="36" t="s">
        <v>380</v>
      </c>
      <c r="T673" s="129">
        <v>1</v>
      </c>
      <c r="U673" s="129"/>
      <c r="V673" s="3">
        <v>233</v>
      </c>
      <c r="W673" s="30">
        <v>0</v>
      </c>
      <c r="X673" s="30">
        <v>0</v>
      </c>
      <c r="Y673" s="30">
        <v>0</v>
      </c>
      <c r="Z673" s="138" t="str">
        <f t="shared" si="83"/>
        <v>40 HC</v>
      </c>
      <c r="AA673" s="135">
        <v>2240</v>
      </c>
      <c r="AB673" s="6">
        <v>1.66</v>
      </c>
      <c r="AC673" s="34" t="s">
        <v>64</v>
      </c>
      <c r="AD673" s="34">
        <f t="shared" si="78"/>
        <v>1</v>
      </c>
      <c r="AE673" s="34">
        <f t="shared" si="79"/>
        <v>0</v>
      </c>
      <c r="AF673" s="49" t="str">
        <f t="shared" si="84"/>
        <v>LCL</v>
      </c>
      <c r="AG673" s="49" t="str">
        <f t="shared" si="84"/>
        <v>LCL</v>
      </c>
    </row>
    <row r="674" spans="1:33" x14ac:dyDescent="0.45">
      <c r="A674" s="129" t="s">
        <v>1032</v>
      </c>
      <c r="B674" s="129" t="s">
        <v>1037</v>
      </c>
      <c r="C674" s="129" t="s">
        <v>1142</v>
      </c>
      <c r="D674" s="5" t="s">
        <v>1142</v>
      </c>
      <c r="E674" s="129">
        <f t="shared" si="81"/>
        <v>3</v>
      </c>
      <c r="F674" s="129">
        <f t="shared" si="82"/>
        <v>9</v>
      </c>
      <c r="G674" s="129" t="s">
        <v>381</v>
      </c>
      <c r="H674" s="129" t="s">
        <v>383</v>
      </c>
      <c r="I674" s="129" t="s">
        <v>380</v>
      </c>
      <c r="J674" s="3">
        <v>1</v>
      </c>
      <c r="K674" s="26" t="s">
        <v>380</v>
      </c>
      <c r="L674" s="26" t="s">
        <v>24</v>
      </c>
      <c r="M674" s="129" t="s">
        <v>390</v>
      </c>
      <c r="N674" s="129" t="s">
        <v>26</v>
      </c>
      <c r="O674" s="129" t="s">
        <v>1402</v>
      </c>
      <c r="P674" s="3">
        <v>54</v>
      </c>
      <c r="Q674" s="129" t="s">
        <v>32</v>
      </c>
      <c r="R674" s="129" t="s">
        <v>94</v>
      </c>
      <c r="S674" s="36" t="s">
        <v>380</v>
      </c>
      <c r="T674" s="129">
        <v>1</v>
      </c>
      <c r="U674" s="129"/>
      <c r="V674" s="3">
        <v>688</v>
      </c>
      <c r="W674" s="30">
        <v>0</v>
      </c>
      <c r="X674" s="30">
        <v>0</v>
      </c>
      <c r="Y674" s="30">
        <v>0</v>
      </c>
      <c r="Z674" s="138" t="str">
        <f t="shared" si="83"/>
        <v>40 HC</v>
      </c>
      <c r="AA674" s="135">
        <v>12852</v>
      </c>
      <c r="AB674" s="6">
        <v>9.6</v>
      </c>
      <c r="AC674" s="34" t="s">
        <v>90</v>
      </c>
      <c r="AD674" s="34">
        <f t="shared" si="78"/>
        <v>7</v>
      </c>
      <c r="AE674" s="34">
        <f t="shared" si="79"/>
        <v>3</v>
      </c>
      <c r="AF674" s="49" t="str">
        <f t="shared" si="84"/>
        <v>LCL</v>
      </c>
      <c r="AG674" s="49" t="str">
        <f t="shared" si="84"/>
        <v>LCL</v>
      </c>
    </row>
    <row r="675" spans="1:33" x14ac:dyDescent="0.45">
      <c r="A675" s="129" t="s">
        <v>1032</v>
      </c>
      <c r="B675" s="129" t="s">
        <v>1403</v>
      </c>
      <c r="C675" s="129" t="s">
        <v>1381</v>
      </c>
      <c r="D675" s="5" t="s">
        <v>1381</v>
      </c>
      <c r="E675" s="129">
        <f t="shared" si="81"/>
        <v>36</v>
      </c>
      <c r="F675" s="129">
        <f t="shared" si="82"/>
        <v>39</v>
      </c>
      <c r="G675" s="129" t="s">
        <v>61</v>
      </c>
      <c r="H675" s="129" t="s">
        <v>30</v>
      </c>
      <c r="I675" s="129" t="s">
        <v>31</v>
      </c>
      <c r="J675" s="3">
        <v>1</v>
      </c>
      <c r="K675" s="152" t="s">
        <v>1404</v>
      </c>
      <c r="L675" s="129" t="s">
        <v>24</v>
      </c>
      <c r="M675" s="129" t="s">
        <v>268</v>
      </c>
      <c r="N675" s="129" t="s">
        <v>26</v>
      </c>
      <c r="O675" s="129" t="s">
        <v>1405</v>
      </c>
      <c r="P675" s="3">
        <v>54</v>
      </c>
      <c r="Q675" s="129" t="s">
        <v>32</v>
      </c>
      <c r="R675" s="129" t="s">
        <v>2156</v>
      </c>
      <c r="S675" s="129" t="s">
        <v>2164</v>
      </c>
      <c r="T675" s="129"/>
      <c r="U675" s="129">
        <v>1</v>
      </c>
      <c r="V675" s="3">
        <v>331</v>
      </c>
      <c r="W675" s="154">
        <v>0</v>
      </c>
      <c r="X675" s="154">
        <v>0</v>
      </c>
      <c r="Y675" s="154">
        <v>1</v>
      </c>
      <c r="Z675" s="138" t="str">
        <f t="shared" si="83"/>
        <v>40 HC</v>
      </c>
      <c r="AA675" s="135">
        <v>6634</v>
      </c>
      <c r="AB675" s="6">
        <v>9.5299999999999994</v>
      </c>
      <c r="AC675" s="34" t="s">
        <v>64</v>
      </c>
      <c r="AD675" s="34">
        <f t="shared" si="78"/>
        <v>7</v>
      </c>
      <c r="AE675" s="34">
        <f t="shared" si="79"/>
        <v>3</v>
      </c>
      <c r="AF675" s="49" t="str">
        <f t="shared" si="84"/>
        <v>LCL</v>
      </c>
      <c r="AG675" s="49" t="str">
        <f t="shared" si="84"/>
        <v>LCL</v>
      </c>
    </row>
    <row r="676" spans="1:33" x14ac:dyDescent="0.45">
      <c r="A676" s="129" t="s">
        <v>1032</v>
      </c>
      <c r="B676" s="129" t="s">
        <v>1403</v>
      </c>
      <c r="C676" s="129" t="s">
        <v>1381</v>
      </c>
      <c r="D676" s="5" t="s">
        <v>1381</v>
      </c>
      <c r="E676" s="129">
        <f t="shared" si="81"/>
        <v>36</v>
      </c>
      <c r="F676" s="129">
        <f t="shared" si="82"/>
        <v>39</v>
      </c>
      <c r="G676" s="129" t="s">
        <v>61</v>
      </c>
      <c r="H676" s="129" t="s">
        <v>30</v>
      </c>
      <c r="I676" s="129" t="s">
        <v>31</v>
      </c>
      <c r="J676" s="3">
        <v>1</v>
      </c>
      <c r="K676" s="153"/>
      <c r="L676" s="129" t="s">
        <v>24</v>
      </c>
      <c r="M676" s="129" t="s">
        <v>268</v>
      </c>
      <c r="N676" s="129" t="s">
        <v>26</v>
      </c>
      <c r="O676" s="129" t="s">
        <v>1406</v>
      </c>
      <c r="P676" s="3">
        <v>54</v>
      </c>
      <c r="Q676" s="129" t="s">
        <v>32</v>
      </c>
      <c r="R676" s="129" t="s">
        <v>2156</v>
      </c>
      <c r="S676" s="129" t="s">
        <v>2164</v>
      </c>
      <c r="T676" s="129"/>
      <c r="U676" s="129">
        <v>1</v>
      </c>
      <c r="V676" s="3">
        <v>575</v>
      </c>
      <c r="W676" s="156"/>
      <c r="X676" s="156"/>
      <c r="Y676" s="156"/>
      <c r="Z676" s="138" t="str">
        <f t="shared" si="83"/>
        <v>40 HC</v>
      </c>
      <c r="AA676" s="135">
        <v>7440</v>
      </c>
      <c r="AB676" s="6">
        <v>16.03</v>
      </c>
      <c r="AC676" s="34" t="s">
        <v>64</v>
      </c>
      <c r="AD676" s="34">
        <f t="shared" si="78"/>
        <v>11</v>
      </c>
      <c r="AE676" s="34">
        <f t="shared" si="79"/>
        <v>5</v>
      </c>
      <c r="AF676" s="49" t="str">
        <f t="shared" si="84"/>
        <v>LCL</v>
      </c>
      <c r="AG676" s="49" t="str">
        <f t="shared" si="84"/>
        <v>LCL</v>
      </c>
    </row>
    <row r="677" spans="1:33" x14ac:dyDescent="0.45">
      <c r="A677" s="129" t="s">
        <v>1032</v>
      </c>
      <c r="B677" s="129" t="s">
        <v>1403</v>
      </c>
      <c r="C677" s="129" t="s">
        <v>1381</v>
      </c>
      <c r="D677" s="5" t="s">
        <v>1381</v>
      </c>
      <c r="E677" s="129">
        <f t="shared" si="81"/>
        <v>36</v>
      </c>
      <c r="F677" s="129">
        <f t="shared" si="82"/>
        <v>39</v>
      </c>
      <c r="G677" s="129" t="s">
        <v>61</v>
      </c>
      <c r="H677" s="129" t="s">
        <v>30</v>
      </c>
      <c r="I677" s="129" t="s">
        <v>31</v>
      </c>
      <c r="J677" s="3">
        <v>1</v>
      </c>
      <c r="K677" s="153"/>
      <c r="L677" s="129" t="s">
        <v>24</v>
      </c>
      <c r="M677" s="129" t="s">
        <v>268</v>
      </c>
      <c r="N677" s="129" t="s">
        <v>26</v>
      </c>
      <c r="O677" s="129" t="s">
        <v>1407</v>
      </c>
      <c r="P677" s="3">
        <v>54</v>
      </c>
      <c r="Q677" s="129" t="s">
        <v>32</v>
      </c>
      <c r="R677" s="129" t="s">
        <v>2156</v>
      </c>
      <c r="S677" s="129" t="s">
        <v>2164</v>
      </c>
      <c r="T677" s="129"/>
      <c r="U677" s="129">
        <v>1</v>
      </c>
      <c r="V677" s="3">
        <v>409</v>
      </c>
      <c r="W677" s="156"/>
      <c r="X677" s="156"/>
      <c r="Y677" s="156"/>
      <c r="Z677" s="138" t="str">
        <f t="shared" si="83"/>
        <v>40 HC</v>
      </c>
      <c r="AA677" s="135">
        <v>6127</v>
      </c>
      <c r="AB677" s="6">
        <v>9.98</v>
      </c>
      <c r="AC677" s="34" t="s">
        <v>64</v>
      </c>
      <c r="AD677" s="34">
        <f t="shared" si="78"/>
        <v>7</v>
      </c>
      <c r="AE677" s="34">
        <f t="shared" si="79"/>
        <v>3</v>
      </c>
      <c r="AF677" s="49" t="str">
        <f t="shared" si="84"/>
        <v>LCL</v>
      </c>
      <c r="AG677" s="49" t="str">
        <f t="shared" si="84"/>
        <v>LCL</v>
      </c>
    </row>
    <row r="678" spans="1:33" x14ac:dyDescent="0.45">
      <c r="A678" s="129" t="s">
        <v>1032</v>
      </c>
      <c r="B678" s="129" t="s">
        <v>1403</v>
      </c>
      <c r="C678" s="129" t="s">
        <v>1381</v>
      </c>
      <c r="D678" s="5" t="s">
        <v>1381</v>
      </c>
      <c r="E678" s="129">
        <f t="shared" si="81"/>
        <v>36</v>
      </c>
      <c r="F678" s="129">
        <f t="shared" si="82"/>
        <v>39</v>
      </c>
      <c r="G678" s="129" t="s">
        <v>61</v>
      </c>
      <c r="H678" s="129" t="s">
        <v>30</v>
      </c>
      <c r="I678" s="129" t="s">
        <v>31</v>
      </c>
      <c r="J678" s="3">
        <v>1</v>
      </c>
      <c r="K678" s="153"/>
      <c r="L678" s="129" t="s">
        <v>24</v>
      </c>
      <c r="M678" s="129" t="s">
        <v>268</v>
      </c>
      <c r="N678" s="129" t="s">
        <v>26</v>
      </c>
      <c r="O678" s="129" t="s">
        <v>1408</v>
      </c>
      <c r="P678" s="3">
        <v>54</v>
      </c>
      <c r="Q678" s="129" t="s">
        <v>32</v>
      </c>
      <c r="R678" s="129" t="s">
        <v>2151</v>
      </c>
      <c r="S678" s="129" t="s">
        <v>2164</v>
      </c>
      <c r="T678" s="129"/>
      <c r="U678" s="129">
        <v>1</v>
      </c>
      <c r="V678" s="3">
        <v>1177</v>
      </c>
      <c r="W678" s="155"/>
      <c r="X678" s="155"/>
      <c r="Y678" s="155"/>
      <c r="Z678" s="138" t="str">
        <f t="shared" si="83"/>
        <v>40 HC</v>
      </c>
      <c r="AA678" s="135">
        <v>19591</v>
      </c>
      <c r="AB678" s="6">
        <v>31.65</v>
      </c>
      <c r="AC678" s="34" t="s">
        <v>64</v>
      </c>
      <c r="AD678" s="34">
        <f t="shared" si="78"/>
        <v>22</v>
      </c>
      <c r="AE678" s="34">
        <f t="shared" si="79"/>
        <v>9</v>
      </c>
      <c r="AF678" s="49" t="str">
        <f t="shared" si="84"/>
        <v>20</v>
      </c>
      <c r="AG678" s="49" t="str">
        <f t="shared" si="84"/>
        <v>LCL</v>
      </c>
    </row>
    <row r="679" spans="1:33" s="77" customFormat="1" ht="31.5" x14ac:dyDescent="0.45">
      <c r="A679" s="70" t="s">
        <v>1049</v>
      </c>
      <c r="B679" s="70" t="s">
        <v>1409</v>
      </c>
      <c r="C679" s="70" t="s">
        <v>1410</v>
      </c>
      <c r="D679" s="71" t="s">
        <v>1410</v>
      </c>
      <c r="E679" s="70">
        <f t="shared" si="81"/>
        <v>38</v>
      </c>
      <c r="F679" s="70">
        <f t="shared" si="82"/>
        <v>42</v>
      </c>
      <c r="G679" s="70" t="s">
        <v>48</v>
      </c>
      <c r="H679" s="70" t="s">
        <v>30</v>
      </c>
      <c r="I679" s="70" t="s">
        <v>31</v>
      </c>
      <c r="J679" s="72">
        <v>0</v>
      </c>
      <c r="K679" s="70" t="s">
        <v>1411</v>
      </c>
      <c r="L679" s="70" t="s">
        <v>24</v>
      </c>
      <c r="M679" s="70" t="s">
        <v>42</v>
      </c>
      <c r="N679" s="70" t="s">
        <v>26</v>
      </c>
      <c r="O679" s="70" t="s">
        <v>1412</v>
      </c>
      <c r="P679" s="72">
        <v>54</v>
      </c>
      <c r="Q679" s="70" t="s">
        <v>32</v>
      </c>
      <c r="R679" s="70" t="s">
        <v>1183</v>
      </c>
      <c r="S679" s="70" t="s">
        <v>2163</v>
      </c>
      <c r="T679" s="70"/>
      <c r="U679" s="70">
        <v>1</v>
      </c>
      <c r="V679" s="72">
        <v>4214</v>
      </c>
      <c r="W679" s="73">
        <v>0</v>
      </c>
      <c r="X679" s="73">
        <v>4</v>
      </c>
      <c r="Y679" s="73">
        <v>3</v>
      </c>
      <c r="Z679" s="138" t="str">
        <f t="shared" si="83"/>
        <v>40 HC</v>
      </c>
      <c r="AA679" s="137">
        <v>48298</v>
      </c>
      <c r="AB679" s="74">
        <v>414</v>
      </c>
      <c r="AC679" s="75" t="s">
        <v>34</v>
      </c>
      <c r="AD679" s="75">
        <f t="shared" ref="AD679:AD731" si="85">0.7*AB679</f>
        <v>290</v>
      </c>
      <c r="AE679" s="75">
        <f t="shared" ref="AE679:AE731" si="86">0.3*AB679</f>
        <v>124</v>
      </c>
      <c r="AF679" s="76" t="s">
        <v>2139</v>
      </c>
      <c r="AG679" s="76" t="s">
        <v>2139</v>
      </c>
    </row>
    <row r="680" spans="1:33" x14ac:dyDescent="0.45">
      <c r="A680" s="129" t="s">
        <v>1049</v>
      </c>
      <c r="B680" s="129" t="s">
        <v>1409</v>
      </c>
      <c r="C680" s="129" t="s">
        <v>1413</v>
      </c>
      <c r="D680" s="5" t="s">
        <v>1413</v>
      </c>
      <c r="E680" s="129">
        <f t="shared" si="81"/>
        <v>38</v>
      </c>
      <c r="F680" s="129">
        <f t="shared" si="82"/>
        <v>45</v>
      </c>
      <c r="G680" s="129" t="s">
        <v>48</v>
      </c>
      <c r="H680" s="129" t="s">
        <v>30</v>
      </c>
      <c r="I680" s="129" t="s">
        <v>31</v>
      </c>
      <c r="J680" s="3">
        <v>0</v>
      </c>
      <c r="K680" s="129" t="s">
        <v>1414</v>
      </c>
      <c r="L680" s="129" t="s">
        <v>41</v>
      </c>
      <c r="M680" s="129" t="s">
        <v>42</v>
      </c>
      <c r="N680" s="129" t="s">
        <v>26</v>
      </c>
      <c r="O680" s="129" t="s">
        <v>1415</v>
      </c>
      <c r="P680" s="3">
        <v>54</v>
      </c>
      <c r="Q680" s="129" t="s">
        <v>32</v>
      </c>
      <c r="R680" s="129" t="s">
        <v>101</v>
      </c>
      <c r="S680" s="129" t="s">
        <v>2163</v>
      </c>
      <c r="T680" s="129"/>
      <c r="U680" s="129">
        <v>1</v>
      </c>
      <c r="V680" s="3">
        <v>332</v>
      </c>
      <c r="W680" s="30">
        <v>1</v>
      </c>
      <c r="X680" s="30">
        <v>0</v>
      </c>
      <c r="Y680" s="30">
        <v>0</v>
      </c>
      <c r="Z680" s="138">
        <f t="shared" si="83"/>
        <v>20</v>
      </c>
      <c r="AA680" s="135">
        <v>3280</v>
      </c>
      <c r="AB680" s="6">
        <v>26.9</v>
      </c>
      <c r="AC680" s="34" t="s">
        <v>34</v>
      </c>
      <c r="AD680" s="34">
        <f t="shared" si="85"/>
        <v>19</v>
      </c>
      <c r="AE680" s="34">
        <f t="shared" si="86"/>
        <v>8</v>
      </c>
      <c r="AF680" s="49" t="str">
        <f t="shared" ref="AF680:AG694" si="87">IF(AD680&lt;=14,"LCL",IF(AD680&lt;=28,"20",IF(AD680&lt;=55,"40",IF(AD680&lt;=65,"40HC",IF(AD680&lt;=83,"45",IF(AD680&gt;83,"???ilość kont"))))))</f>
        <v>20</v>
      </c>
      <c r="AG680" s="49" t="str">
        <f t="shared" si="87"/>
        <v>LCL</v>
      </c>
    </row>
    <row r="681" spans="1:33" s="77" customFormat="1" x14ac:dyDescent="0.45">
      <c r="A681" s="70" t="s">
        <v>1049</v>
      </c>
      <c r="B681" s="70" t="s">
        <v>1409</v>
      </c>
      <c r="C681" s="70" t="s">
        <v>1413</v>
      </c>
      <c r="D681" s="71" t="s">
        <v>1413</v>
      </c>
      <c r="E681" s="70">
        <f t="shared" si="81"/>
        <v>38</v>
      </c>
      <c r="F681" s="70">
        <f t="shared" si="82"/>
        <v>45</v>
      </c>
      <c r="G681" s="70" t="s">
        <v>48</v>
      </c>
      <c r="H681" s="70" t="s">
        <v>30</v>
      </c>
      <c r="I681" s="70" t="s">
        <v>31</v>
      </c>
      <c r="J681" s="72">
        <v>0</v>
      </c>
      <c r="K681" s="70" t="s">
        <v>1416</v>
      </c>
      <c r="L681" s="70" t="s">
        <v>41</v>
      </c>
      <c r="M681" s="70" t="s">
        <v>42</v>
      </c>
      <c r="N681" s="70" t="s">
        <v>26</v>
      </c>
      <c r="O681" s="70" t="s">
        <v>1417</v>
      </c>
      <c r="P681" s="72">
        <v>51</v>
      </c>
      <c r="Q681" s="70" t="s">
        <v>32</v>
      </c>
      <c r="R681" s="70" t="s">
        <v>739</v>
      </c>
      <c r="S681" s="70" t="s">
        <v>2163</v>
      </c>
      <c r="T681" s="70"/>
      <c r="U681" s="70">
        <v>1</v>
      </c>
      <c r="V681" s="72">
        <v>2713</v>
      </c>
      <c r="W681" s="73">
        <v>0</v>
      </c>
      <c r="X681" s="73">
        <v>2</v>
      </c>
      <c r="Y681" s="73">
        <v>0</v>
      </c>
      <c r="Z681" s="138" t="str">
        <f t="shared" si="83"/>
        <v>40 HC</v>
      </c>
      <c r="AA681" s="137">
        <v>42410</v>
      </c>
      <c r="AB681" s="74">
        <v>101.24</v>
      </c>
      <c r="AC681" s="75" t="s">
        <v>34</v>
      </c>
      <c r="AD681" s="75">
        <f t="shared" si="85"/>
        <v>71</v>
      </c>
      <c r="AE681" s="75">
        <f t="shared" si="86"/>
        <v>30</v>
      </c>
      <c r="AF681" s="76">
        <v>40</v>
      </c>
      <c r="AG681" s="76" t="str">
        <f t="shared" si="87"/>
        <v>40</v>
      </c>
    </row>
    <row r="682" spans="1:33" x14ac:dyDescent="0.45">
      <c r="A682" s="129" t="s">
        <v>1049</v>
      </c>
      <c r="B682" s="129" t="s">
        <v>1409</v>
      </c>
      <c r="C682" s="129" t="s">
        <v>1413</v>
      </c>
      <c r="D682" s="5" t="s">
        <v>1413</v>
      </c>
      <c r="E682" s="129">
        <f t="shared" si="81"/>
        <v>38</v>
      </c>
      <c r="F682" s="129">
        <f t="shared" si="82"/>
        <v>45</v>
      </c>
      <c r="G682" s="129" t="s">
        <v>48</v>
      </c>
      <c r="H682" s="129" t="s">
        <v>30</v>
      </c>
      <c r="I682" s="129" t="s">
        <v>31</v>
      </c>
      <c r="J682" s="3">
        <v>1</v>
      </c>
      <c r="K682" s="152" t="s">
        <v>1418</v>
      </c>
      <c r="L682" s="129" t="s">
        <v>41</v>
      </c>
      <c r="M682" s="129" t="s">
        <v>42</v>
      </c>
      <c r="N682" s="129" t="s">
        <v>26</v>
      </c>
      <c r="O682" s="129" t="s">
        <v>1419</v>
      </c>
      <c r="P682" s="3">
        <v>52</v>
      </c>
      <c r="Q682" s="129" t="s">
        <v>32</v>
      </c>
      <c r="R682" s="129" t="s">
        <v>331</v>
      </c>
      <c r="S682" s="129" t="s">
        <v>2164</v>
      </c>
      <c r="T682" s="129"/>
      <c r="U682" s="129">
        <v>1</v>
      </c>
      <c r="V682" s="3">
        <v>266</v>
      </c>
      <c r="W682" s="154">
        <v>1</v>
      </c>
      <c r="X682" s="154">
        <v>0</v>
      </c>
      <c r="Y682" s="154">
        <v>0</v>
      </c>
      <c r="Z682" s="138">
        <f t="shared" si="83"/>
        <v>20</v>
      </c>
      <c r="AA682" s="135">
        <v>2028</v>
      </c>
      <c r="AB682" s="6">
        <v>6.77</v>
      </c>
      <c r="AC682" s="34" t="s">
        <v>34</v>
      </c>
      <c r="AD682" s="34">
        <f t="shared" si="85"/>
        <v>5</v>
      </c>
      <c r="AE682" s="34">
        <f t="shared" si="86"/>
        <v>2</v>
      </c>
      <c r="AF682" s="49" t="str">
        <f t="shared" si="87"/>
        <v>LCL</v>
      </c>
      <c r="AG682" s="49" t="str">
        <f t="shared" si="87"/>
        <v>LCL</v>
      </c>
    </row>
    <row r="683" spans="1:33" x14ac:dyDescent="0.45">
      <c r="A683" s="129" t="s">
        <v>1049</v>
      </c>
      <c r="B683" s="129" t="s">
        <v>1409</v>
      </c>
      <c r="C683" s="129" t="s">
        <v>1413</v>
      </c>
      <c r="D683" s="5" t="s">
        <v>1413</v>
      </c>
      <c r="E683" s="129">
        <f t="shared" si="81"/>
        <v>38</v>
      </c>
      <c r="F683" s="129">
        <f t="shared" si="82"/>
        <v>45</v>
      </c>
      <c r="G683" s="129" t="s">
        <v>48</v>
      </c>
      <c r="H683" s="129" t="s">
        <v>30</v>
      </c>
      <c r="I683" s="129" t="s">
        <v>31</v>
      </c>
      <c r="J683" s="3">
        <v>1</v>
      </c>
      <c r="K683" s="153"/>
      <c r="L683" s="129" t="s">
        <v>41</v>
      </c>
      <c r="M683" s="129" t="s">
        <v>42</v>
      </c>
      <c r="N683" s="129" t="s">
        <v>26</v>
      </c>
      <c r="O683" s="129" t="s">
        <v>1420</v>
      </c>
      <c r="P683" s="3">
        <v>52</v>
      </c>
      <c r="Q683" s="129" t="s">
        <v>32</v>
      </c>
      <c r="R683" s="129" t="s">
        <v>1421</v>
      </c>
      <c r="S683" s="129" t="s">
        <v>2164</v>
      </c>
      <c r="T683" s="129"/>
      <c r="U683" s="129">
        <v>1</v>
      </c>
      <c r="V683" s="3">
        <v>525</v>
      </c>
      <c r="W683" s="156"/>
      <c r="X683" s="156"/>
      <c r="Y683" s="156"/>
      <c r="Z683" s="138" t="str">
        <f t="shared" si="83"/>
        <v>40 HC</v>
      </c>
      <c r="AA683" s="135">
        <v>7179</v>
      </c>
      <c r="AB683" s="6">
        <v>9.2899999999999991</v>
      </c>
      <c r="AC683" s="34" t="s">
        <v>34</v>
      </c>
      <c r="AD683" s="34">
        <f t="shared" si="85"/>
        <v>7</v>
      </c>
      <c r="AE683" s="34">
        <f t="shared" si="86"/>
        <v>3</v>
      </c>
      <c r="AF683" s="49" t="str">
        <f t="shared" si="87"/>
        <v>LCL</v>
      </c>
      <c r="AG683" s="49" t="str">
        <f t="shared" si="87"/>
        <v>LCL</v>
      </c>
    </row>
    <row r="684" spans="1:33" x14ac:dyDescent="0.45">
      <c r="A684" s="129" t="s">
        <v>1049</v>
      </c>
      <c r="B684" s="129" t="s">
        <v>1409</v>
      </c>
      <c r="C684" s="129" t="s">
        <v>1413</v>
      </c>
      <c r="D684" s="5" t="s">
        <v>1413</v>
      </c>
      <c r="E684" s="129">
        <f t="shared" si="81"/>
        <v>38</v>
      </c>
      <c r="F684" s="129">
        <f t="shared" si="82"/>
        <v>45</v>
      </c>
      <c r="G684" s="129" t="s">
        <v>48</v>
      </c>
      <c r="H684" s="129" t="s">
        <v>30</v>
      </c>
      <c r="I684" s="129" t="s">
        <v>31</v>
      </c>
      <c r="J684" s="3">
        <v>1</v>
      </c>
      <c r="K684" s="153"/>
      <c r="L684" s="129" t="s">
        <v>41</v>
      </c>
      <c r="M684" s="129" t="s">
        <v>42</v>
      </c>
      <c r="N684" s="129" t="s">
        <v>26</v>
      </c>
      <c r="O684" s="129" t="s">
        <v>1422</v>
      </c>
      <c r="P684" s="3">
        <v>52</v>
      </c>
      <c r="Q684" s="129" t="s">
        <v>32</v>
      </c>
      <c r="R684" s="129" t="s">
        <v>183</v>
      </c>
      <c r="S684" s="129" t="s">
        <v>2164</v>
      </c>
      <c r="T684" s="129"/>
      <c r="U684" s="129">
        <v>1</v>
      </c>
      <c r="V684" s="3">
        <v>47</v>
      </c>
      <c r="W684" s="155"/>
      <c r="X684" s="155"/>
      <c r="Y684" s="155"/>
      <c r="Z684" s="138" t="str">
        <f t="shared" si="83"/>
        <v>40 HC</v>
      </c>
      <c r="AA684" s="135">
        <v>1850</v>
      </c>
      <c r="AB684" s="6">
        <v>2.38</v>
      </c>
      <c r="AC684" s="34" t="s">
        <v>34</v>
      </c>
      <c r="AD684" s="34">
        <f t="shared" si="85"/>
        <v>2</v>
      </c>
      <c r="AE684" s="34">
        <f t="shared" si="86"/>
        <v>1</v>
      </c>
      <c r="AF684" s="49" t="str">
        <f t="shared" si="87"/>
        <v>LCL</v>
      </c>
      <c r="AG684" s="49" t="str">
        <f t="shared" si="87"/>
        <v>LCL</v>
      </c>
    </row>
    <row r="685" spans="1:33" x14ac:dyDescent="0.45">
      <c r="A685" s="129" t="s">
        <v>1281</v>
      </c>
      <c r="B685" s="129" t="s">
        <v>1409</v>
      </c>
      <c r="C685" s="129" t="s">
        <v>1413</v>
      </c>
      <c r="D685" s="5" t="s">
        <v>1413</v>
      </c>
      <c r="E685" s="129">
        <f t="shared" si="81"/>
        <v>37</v>
      </c>
      <c r="F685" s="129">
        <f t="shared" si="82"/>
        <v>44</v>
      </c>
      <c r="G685" s="129" t="s">
        <v>39</v>
      </c>
      <c r="H685" s="129" t="s">
        <v>30</v>
      </c>
      <c r="I685" s="129" t="s">
        <v>31</v>
      </c>
      <c r="J685" s="3">
        <v>0</v>
      </c>
      <c r="K685" s="129" t="s">
        <v>1423</v>
      </c>
      <c r="L685" s="129" t="s">
        <v>41</v>
      </c>
      <c r="M685" s="129" t="s">
        <v>42</v>
      </c>
      <c r="N685" s="129" t="s">
        <v>26</v>
      </c>
      <c r="O685" s="129" t="s">
        <v>1424</v>
      </c>
      <c r="P685" s="3">
        <v>54</v>
      </c>
      <c r="Q685" s="129" t="s">
        <v>32</v>
      </c>
      <c r="R685" s="129" t="s">
        <v>621</v>
      </c>
      <c r="S685" s="129" t="s">
        <v>2163</v>
      </c>
      <c r="T685" s="129"/>
      <c r="U685" s="129">
        <v>1</v>
      </c>
      <c r="V685" s="3">
        <v>1462</v>
      </c>
      <c r="W685" s="30">
        <v>0</v>
      </c>
      <c r="X685" s="30">
        <v>1</v>
      </c>
      <c r="Y685" s="30">
        <v>0</v>
      </c>
      <c r="Z685" s="138">
        <f t="shared" si="83"/>
        <v>40</v>
      </c>
      <c r="AA685" s="135">
        <v>19178</v>
      </c>
      <c r="AB685" s="6">
        <v>41.64</v>
      </c>
      <c r="AC685" s="34" t="s">
        <v>34</v>
      </c>
      <c r="AD685" s="34">
        <f t="shared" si="85"/>
        <v>29</v>
      </c>
      <c r="AE685" s="34">
        <f t="shared" si="86"/>
        <v>12</v>
      </c>
      <c r="AF685" s="49" t="str">
        <f t="shared" si="87"/>
        <v>40</v>
      </c>
      <c r="AG685" s="49" t="str">
        <f t="shared" si="87"/>
        <v>LCL</v>
      </c>
    </row>
    <row r="686" spans="1:33" x14ac:dyDescent="0.45">
      <c r="A686" s="129" t="s">
        <v>1425</v>
      </c>
      <c r="B686" s="129" t="s">
        <v>1060</v>
      </c>
      <c r="C686" s="129" t="s">
        <v>1109</v>
      </c>
      <c r="D686" s="5" t="s">
        <v>1109</v>
      </c>
      <c r="E686" s="129">
        <f t="shared" si="81"/>
        <v>4</v>
      </c>
      <c r="F686" s="129">
        <f t="shared" si="82"/>
        <v>12</v>
      </c>
      <c r="G686" s="129" t="s">
        <v>381</v>
      </c>
      <c r="H686" s="129" t="s">
        <v>383</v>
      </c>
      <c r="I686" s="129" t="s">
        <v>380</v>
      </c>
      <c r="J686" s="3">
        <v>1</v>
      </c>
      <c r="K686" s="26" t="s">
        <v>380</v>
      </c>
      <c r="L686" s="26" t="s">
        <v>24</v>
      </c>
      <c r="M686" s="129" t="s">
        <v>384</v>
      </c>
      <c r="N686" s="129" t="s">
        <v>26</v>
      </c>
      <c r="O686" s="129" t="s">
        <v>1426</v>
      </c>
      <c r="P686" s="3">
        <v>54</v>
      </c>
      <c r="Q686" s="129" t="s">
        <v>32</v>
      </c>
      <c r="R686" s="129" t="s">
        <v>1288</v>
      </c>
      <c r="S686" s="36" t="s">
        <v>380</v>
      </c>
      <c r="T686" s="129">
        <v>1</v>
      </c>
      <c r="U686" s="129"/>
      <c r="V686" s="3">
        <v>1054</v>
      </c>
      <c r="W686" s="30">
        <v>0</v>
      </c>
      <c r="X686" s="30">
        <v>0</v>
      </c>
      <c r="Y686" s="30">
        <v>0</v>
      </c>
      <c r="Z686" s="138" t="str">
        <f t="shared" si="83"/>
        <v>40 HC</v>
      </c>
      <c r="AA686" s="135">
        <v>18571</v>
      </c>
      <c r="AB686" s="4"/>
      <c r="AC686" s="34" t="s">
        <v>1289</v>
      </c>
      <c r="AD686" s="34">
        <f t="shared" si="85"/>
        <v>0</v>
      </c>
      <c r="AE686" s="34">
        <f t="shared" si="86"/>
        <v>0</v>
      </c>
      <c r="AF686" s="49" t="str">
        <f t="shared" si="87"/>
        <v>LCL</v>
      </c>
      <c r="AG686" s="49" t="str">
        <f t="shared" si="87"/>
        <v>LCL</v>
      </c>
    </row>
    <row r="687" spans="1:33" x14ac:dyDescent="0.45">
      <c r="A687" s="129" t="s">
        <v>1425</v>
      </c>
      <c r="B687" s="129" t="s">
        <v>1060</v>
      </c>
      <c r="C687" s="129" t="s">
        <v>1388</v>
      </c>
      <c r="D687" s="5" t="s">
        <v>1388</v>
      </c>
      <c r="E687" s="129">
        <f t="shared" si="81"/>
        <v>4</v>
      </c>
      <c r="F687" s="129">
        <f t="shared" si="82"/>
        <v>24</v>
      </c>
      <c r="G687" s="129" t="s">
        <v>381</v>
      </c>
      <c r="H687" s="129" t="s">
        <v>383</v>
      </c>
      <c r="I687" s="129" t="s">
        <v>380</v>
      </c>
      <c r="J687" s="3">
        <v>1</v>
      </c>
      <c r="K687" s="26" t="s">
        <v>380</v>
      </c>
      <c r="L687" s="26" t="s">
        <v>24</v>
      </c>
      <c r="M687" s="129" t="s">
        <v>384</v>
      </c>
      <c r="N687" s="129" t="s">
        <v>26</v>
      </c>
      <c r="O687" s="129" t="s">
        <v>1427</v>
      </c>
      <c r="P687" s="3">
        <v>54</v>
      </c>
      <c r="Q687" s="129" t="s">
        <v>32</v>
      </c>
      <c r="R687" s="129" t="s">
        <v>1428</v>
      </c>
      <c r="S687" s="36" t="s">
        <v>380</v>
      </c>
      <c r="T687" s="129">
        <v>1</v>
      </c>
      <c r="U687" s="129"/>
      <c r="V687" s="3">
        <v>646</v>
      </c>
      <c r="W687" s="30">
        <v>0</v>
      </c>
      <c r="X687" s="30">
        <v>0</v>
      </c>
      <c r="Y687" s="30">
        <v>0</v>
      </c>
      <c r="Z687" s="138" t="str">
        <f t="shared" si="83"/>
        <v>40 HC</v>
      </c>
      <c r="AA687" s="135">
        <v>11605</v>
      </c>
      <c r="AB687" s="6">
        <v>17.690000000000001</v>
      </c>
      <c r="AC687" s="34" t="s">
        <v>64</v>
      </c>
      <c r="AD687" s="34">
        <f t="shared" si="85"/>
        <v>12</v>
      </c>
      <c r="AE687" s="34">
        <f t="shared" si="86"/>
        <v>5</v>
      </c>
      <c r="AF687" s="49" t="str">
        <f t="shared" si="87"/>
        <v>LCL</v>
      </c>
      <c r="AG687" s="49" t="str">
        <f t="shared" si="87"/>
        <v>LCL</v>
      </c>
    </row>
    <row r="688" spans="1:33" x14ac:dyDescent="0.45">
      <c r="A688" s="129" t="s">
        <v>1425</v>
      </c>
      <c r="B688" s="129" t="s">
        <v>1060</v>
      </c>
      <c r="C688" s="129" t="s">
        <v>1413</v>
      </c>
      <c r="D688" s="5" t="s">
        <v>1413</v>
      </c>
      <c r="E688" s="129">
        <f t="shared" si="81"/>
        <v>4</v>
      </c>
      <c r="F688" s="129">
        <f t="shared" si="82"/>
        <v>43</v>
      </c>
      <c r="G688" s="129" t="s">
        <v>381</v>
      </c>
      <c r="H688" s="129" t="s">
        <v>383</v>
      </c>
      <c r="I688" s="129" t="s">
        <v>380</v>
      </c>
      <c r="J688" s="3">
        <v>1</v>
      </c>
      <c r="K688" s="26" t="s">
        <v>380</v>
      </c>
      <c r="L688" s="26" t="s">
        <v>24</v>
      </c>
      <c r="M688" s="129" t="s">
        <v>384</v>
      </c>
      <c r="N688" s="129" t="s">
        <v>26</v>
      </c>
      <c r="O688" s="129" t="s">
        <v>1429</v>
      </c>
      <c r="P688" s="3">
        <v>54</v>
      </c>
      <c r="Q688" s="129" t="s">
        <v>32</v>
      </c>
      <c r="R688" s="129" t="s">
        <v>1428</v>
      </c>
      <c r="S688" s="36" t="s">
        <v>380</v>
      </c>
      <c r="T688" s="129">
        <v>1</v>
      </c>
      <c r="U688" s="129"/>
      <c r="V688" s="3">
        <v>319</v>
      </c>
      <c r="W688" s="30">
        <v>0</v>
      </c>
      <c r="X688" s="30">
        <v>0</v>
      </c>
      <c r="Y688" s="30">
        <v>0</v>
      </c>
      <c r="Z688" s="138" t="str">
        <f t="shared" si="83"/>
        <v>40 HC</v>
      </c>
      <c r="AA688" s="135">
        <v>6650</v>
      </c>
      <c r="AB688" s="6">
        <v>12.34</v>
      </c>
      <c r="AC688" s="34" t="s">
        <v>64</v>
      </c>
      <c r="AD688" s="34">
        <f t="shared" si="85"/>
        <v>9</v>
      </c>
      <c r="AE688" s="34">
        <f t="shared" si="86"/>
        <v>4</v>
      </c>
      <c r="AF688" s="49" t="str">
        <f t="shared" si="87"/>
        <v>LCL</v>
      </c>
      <c r="AG688" s="49" t="str">
        <f t="shared" si="87"/>
        <v>LCL</v>
      </c>
    </row>
    <row r="689" spans="1:33" x14ac:dyDescent="0.45">
      <c r="A689" s="129" t="s">
        <v>1425</v>
      </c>
      <c r="B689" s="129" t="s">
        <v>1040</v>
      </c>
      <c r="C689" s="129" t="s">
        <v>1155</v>
      </c>
      <c r="D689" s="5" t="s">
        <v>1155</v>
      </c>
      <c r="E689" s="129">
        <f t="shared" si="81"/>
        <v>8</v>
      </c>
      <c r="F689" s="129">
        <f t="shared" si="82"/>
        <v>11</v>
      </c>
      <c r="G689" s="129" t="s">
        <v>381</v>
      </c>
      <c r="H689" s="129" t="s">
        <v>383</v>
      </c>
      <c r="I689" s="129" t="s">
        <v>380</v>
      </c>
      <c r="J689" s="3">
        <v>1</v>
      </c>
      <c r="K689" s="26" t="s">
        <v>380</v>
      </c>
      <c r="L689" s="26" t="s">
        <v>24</v>
      </c>
      <c r="M689" s="129" t="s">
        <v>384</v>
      </c>
      <c r="N689" s="129" t="s">
        <v>26</v>
      </c>
      <c r="O689" s="129" t="s">
        <v>1430</v>
      </c>
      <c r="P689" s="3">
        <v>54</v>
      </c>
      <c r="Q689" s="129" t="s">
        <v>27</v>
      </c>
      <c r="R689" s="129" t="s">
        <v>2160</v>
      </c>
      <c r="S689" s="36" t="s">
        <v>380</v>
      </c>
      <c r="T689" s="129">
        <v>1</v>
      </c>
      <c r="U689" s="129"/>
      <c r="V689" s="3">
        <v>294</v>
      </c>
      <c r="W689" s="30">
        <v>0</v>
      </c>
      <c r="X689" s="30">
        <v>0</v>
      </c>
      <c r="Y689" s="30">
        <v>0</v>
      </c>
      <c r="Z689" s="138" t="str">
        <f t="shared" si="83"/>
        <v>40 HC</v>
      </c>
      <c r="AA689" s="135">
        <v>6020</v>
      </c>
      <c r="AB689" s="4"/>
      <c r="AC689" s="34" t="s">
        <v>90</v>
      </c>
      <c r="AD689" s="34">
        <f t="shared" si="85"/>
        <v>0</v>
      </c>
      <c r="AE689" s="34">
        <f t="shared" si="86"/>
        <v>0</v>
      </c>
      <c r="AF689" s="49" t="str">
        <f t="shared" si="87"/>
        <v>LCL</v>
      </c>
      <c r="AG689" s="49" t="str">
        <f t="shared" si="87"/>
        <v>LCL</v>
      </c>
    </row>
    <row r="690" spans="1:33" x14ac:dyDescent="0.45">
      <c r="A690" s="129" t="s">
        <v>1425</v>
      </c>
      <c r="B690" s="129" t="s">
        <v>1040</v>
      </c>
      <c r="C690" s="129" t="s">
        <v>1155</v>
      </c>
      <c r="D690" s="5" t="s">
        <v>1155</v>
      </c>
      <c r="E690" s="129">
        <f t="shared" si="81"/>
        <v>8</v>
      </c>
      <c r="F690" s="129">
        <f t="shared" si="82"/>
        <v>11</v>
      </c>
      <c r="G690" s="129" t="s">
        <v>381</v>
      </c>
      <c r="H690" s="129" t="s">
        <v>383</v>
      </c>
      <c r="I690" s="129" t="s">
        <v>380</v>
      </c>
      <c r="J690" s="3">
        <v>1</v>
      </c>
      <c r="K690" s="26" t="s">
        <v>380</v>
      </c>
      <c r="L690" s="26" t="s">
        <v>24</v>
      </c>
      <c r="M690" s="129" t="s">
        <v>384</v>
      </c>
      <c r="N690" s="129" t="s">
        <v>26</v>
      </c>
      <c r="O690" s="129" t="s">
        <v>1431</v>
      </c>
      <c r="P690" s="3">
        <v>54</v>
      </c>
      <c r="Q690" s="129" t="s">
        <v>32</v>
      </c>
      <c r="R690" s="129" t="s">
        <v>2160</v>
      </c>
      <c r="S690" s="36" t="s">
        <v>380</v>
      </c>
      <c r="T690" s="129">
        <v>1</v>
      </c>
      <c r="U690" s="129"/>
      <c r="V690" s="3">
        <v>579</v>
      </c>
      <c r="W690" s="30">
        <v>0</v>
      </c>
      <c r="X690" s="30">
        <v>0</v>
      </c>
      <c r="Y690" s="30">
        <v>0</v>
      </c>
      <c r="Z690" s="138" t="str">
        <f t="shared" si="83"/>
        <v>40 HC</v>
      </c>
      <c r="AA690" s="135">
        <v>11902</v>
      </c>
      <c r="AB690" s="4"/>
      <c r="AC690" s="34" t="s">
        <v>90</v>
      </c>
      <c r="AD690" s="34">
        <f t="shared" si="85"/>
        <v>0</v>
      </c>
      <c r="AE690" s="34">
        <f t="shared" si="86"/>
        <v>0</v>
      </c>
      <c r="AF690" s="49" t="str">
        <f t="shared" si="87"/>
        <v>LCL</v>
      </c>
      <c r="AG690" s="49" t="str">
        <f t="shared" si="87"/>
        <v>LCL</v>
      </c>
    </row>
    <row r="691" spans="1:33" x14ac:dyDescent="0.45">
      <c r="A691" s="129" t="s">
        <v>1425</v>
      </c>
      <c r="B691" s="129" t="s">
        <v>1432</v>
      </c>
      <c r="C691" s="129" t="s">
        <v>1413</v>
      </c>
      <c r="D691" s="5" t="s">
        <v>1413</v>
      </c>
      <c r="E691" s="129">
        <f t="shared" si="81"/>
        <v>37</v>
      </c>
      <c r="F691" s="129">
        <f t="shared" si="82"/>
        <v>43</v>
      </c>
      <c r="G691" s="129" t="s">
        <v>61</v>
      </c>
      <c r="H691" s="129" t="s">
        <v>30</v>
      </c>
      <c r="I691" s="129" t="s">
        <v>31</v>
      </c>
      <c r="J691" s="3">
        <v>0</v>
      </c>
      <c r="K691" s="129" t="s">
        <v>1433</v>
      </c>
      <c r="L691" s="129" t="s">
        <v>41</v>
      </c>
      <c r="M691" s="129" t="s">
        <v>268</v>
      </c>
      <c r="N691" s="129" t="s">
        <v>26</v>
      </c>
      <c r="O691" s="129" t="s">
        <v>1434</v>
      </c>
      <c r="P691" s="3">
        <v>54</v>
      </c>
      <c r="Q691" s="129" t="s">
        <v>32</v>
      </c>
      <c r="R691" s="129" t="s">
        <v>2158</v>
      </c>
      <c r="S691" s="129" t="s">
        <v>2163</v>
      </c>
      <c r="T691" s="129"/>
      <c r="U691" s="129">
        <v>1</v>
      </c>
      <c r="V691" s="3">
        <v>3004</v>
      </c>
      <c r="W691" s="30">
        <v>0</v>
      </c>
      <c r="X691" s="30">
        <v>1</v>
      </c>
      <c r="Y691" s="30">
        <v>0</v>
      </c>
      <c r="Z691" s="138">
        <f t="shared" si="83"/>
        <v>40</v>
      </c>
      <c r="AA691" s="135">
        <v>59376</v>
      </c>
      <c r="AB691" s="6">
        <v>47.75</v>
      </c>
      <c r="AC691" s="34" t="s">
        <v>64</v>
      </c>
      <c r="AD691" s="34">
        <f t="shared" si="85"/>
        <v>33</v>
      </c>
      <c r="AE691" s="34">
        <f t="shared" si="86"/>
        <v>14</v>
      </c>
      <c r="AF691" s="49" t="str">
        <f t="shared" si="87"/>
        <v>40</v>
      </c>
      <c r="AG691" s="49" t="str">
        <f t="shared" si="87"/>
        <v>LCL</v>
      </c>
    </row>
    <row r="692" spans="1:33" x14ac:dyDescent="0.45">
      <c r="A692" s="129" t="s">
        <v>1053</v>
      </c>
      <c r="B692" s="129" t="s">
        <v>1060</v>
      </c>
      <c r="C692" s="129" t="s">
        <v>1109</v>
      </c>
      <c r="D692" s="5" t="s">
        <v>1109</v>
      </c>
      <c r="E692" s="129">
        <f t="shared" si="81"/>
        <v>3</v>
      </c>
      <c r="F692" s="129">
        <f t="shared" si="82"/>
        <v>11</v>
      </c>
      <c r="G692" s="129" t="s">
        <v>381</v>
      </c>
      <c r="H692" s="129" t="s">
        <v>383</v>
      </c>
      <c r="I692" s="129" t="s">
        <v>380</v>
      </c>
      <c r="J692" s="3">
        <v>1</v>
      </c>
      <c r="K692" s="26" t="s">
        <v>380</v>
      </c>
      <c r="L692" s="26" t="s">
        <v>24</v>
      </c>
      <c r="M692" s="129" t="s">
        <v>384</v>
      </c>
      <c r="N692" s="129" t="s">
        <v>26</v>
      </c>
      <c r="O692" s="129" t="s">
        <v>1435</v>
      </c>
      <c r="P692" s="3">
        <v>54</v>
      </c>
      <c r="Q692" s="129" t="s">
        <v>32</v>
      </c>
      <c r="R692" s="129" t="s">
        <v>1076</v>
      </c>
      <c r="S692" s="36" t="s">
        <v>380</v>
      </c>
      <c r="T692" s="129">
        <v>1</v>
      </c>
      <c r="U692" s="129"/>
      <c r="V692" s="3">
        <v>431</v>
      </c>
      <c r="W692" s="30">
        <v>0</v>
      </c>
      <c r="X692" s="30">
        <v>0</v>
      </c>
      <c r="Y692" s="30">
        <v>0</v>
      </c>
      <c r="Z692" s="138" t="str">
        <f t="shared" si="83"/>
        <v>40 HC</v>
      </c>
      <c r="AA692" s="135">
        <v>5001</v>
      </c>
      <c r="AB692" s="6">
        <v>14.6</v>
      </c>
      <c r="AC692" s="34" t="s">
        <v>64</v>
      </c>
      <c r="AD692" s="34">
        <f t="shared" si="85"/>
        <v>10</v>
      </c>
      <c r="AE692" s="34">
        <f t="shared" si="86"/>
        <v>4</v>
      </c>
      <c r="AF692" s="49" t="str">
        <f t="shared" si="87"/>
        <v>LCL</v>
      </c>
      <c r="AG692" s="49" t="str">
        <f t="shared" si="87"/>
        <v>LCL</v>
      </c>
    </row>
    <row r="693" spans="1:33" x14ac:dyDescent="0.45">
      <c r="A693" s="129" t="s">
        <v>1053</v>
      </c>
      <c r="B693" s="129" t="s">
        <v>1403</v>
      </c>
      <c r="C693" s="129" t="s">
        <v>1409</v>
      </c>
      <c r="D693" s="5" t="s">
        <v>1409</v>
      </c>
      <c r="E693" s="129">
        <f t="shared" si="81"/>
        <v>29</v>
      </c>
      <c r="F693" s="129">
        <f t="shared" si="82"/>
        <v>35</v>
      </c>
      <c r="G693" s="129" t="s">
        <v>85</v>
      </c>
      <c r="H693" s="129" t="s">
        <v>30</v>
      </c>
      <c r="I693" s="129" t="s">
        <v>31</v>
      </c>
      <c r="J693" s="3">
        <v>1</v>
      </c>
      <c r="K693" s="152" t="s">
        <v>1436</v>
      </c>
      <c r="L693" s="129" t="s">
        <v>24</v>
      </c>
      <c r="M693" s="129" t="s">
        <v>87</v>
      </c>
      <c r="N693" s="129" t="s">
        <v>26</v>
      </c>
      <c r="O693" s="129" t="s">
        <v>1437</v>
      </c>
      <c r="P693" s="3">
        <v>54</v>
      </c>
      <c r="Q693" s="129" t="s">
        <v>32</v>
      </c>
      <c r="R693" s="129" t="s">
        <v>2159</v>
      </c>
      <c r="S693" s="129" t="s">
        <v>2164</v>
      </c>
      <c r="T693" s="129"/>
      <c r="U693" s="129">
        <v>1</v>
      </c>
      <c r="V693" s="3">
        <v>299</v>
      </c>
      <c r="W693" s="154">
        <v>1</v>
      </c>
      <c r="X693" s="154">
        <v>0</v>
      </c>
      <c r="Y693" s="154">
        <v>0</v>
      </c>
      <c r="Z693" s="138">
        <f t="shared" si="83"/>
        <v>20</v>
      </c>
      <c r="AA693" s="135">
        <v>6368</v>
      </c>
      <c r="AB693" s="6">
        <v>3.18</v>
      </c>
      <c r="AC693" s="34" t="s">
        <v>90</v>
      </c>
      <c r="AD693" s="34">
        <f t="shared" si="85"/>
        <v>2</v>
      </c>
      <c r="AE693" s="34">
        <f t="shared" si="86"/>
        <v>1</v>
      </c>
      <c r="AF693" s="49" t="str">
        <f t="shared" si="87"/>
        <v>LCL</v>
      </c>
      <c r="AG693" s="49" t="str">
        <f t="shared" si="87"/>
        <v>LCL</v>
      </c>
    </row>
    <row r="694" spans="1:33" x14ac:dyDescent="0.45">
      <c r="A694" s="129" t="s">
        <v>1053</v>
      </c>
      <c r="B694" s="129" t="s">
        <v>1403</v>
      </c>
      <c r="C694" s="129" t="s">
        <v>1409</v>
      </c>
      <c r="D694" s="5" t="s">
        <v>1409</v>
      </c>
      <c r="E694" s="129">
        <f t="shared" si="81"/>
        <v>29</v>
      </c>
      <c r="F694" s="129">
        <f t="shared" si="82"/>
        <v>35</v>
      </c>
      <c r="G694" s="129" t="s">
        <v>85</v>
      </c>
      <c r="H694" s="129" t="s">
        <v>30</v>
      </c>
      <c r="I694" s="129" t="s">
        <v>31</v>
      </c>
      <c r="J694" s="3">
        <v>1</v>
      </c>
      <c r="K694" s="153"/>
      <c r="L694" s="129" t="s">
        <v>24</v>
      </c>
      <c r="M694" s="129" t="s">
        <v>87</v>
      </c>
      <c r="N694" s="129" t="s">
        <v>26</v>
      </c>
      <c r="O694" s="129" t="s">
        <v>1438</v>
      </c>
      <c r="P694" s="3">
        <v>54</v>
      </c>
      <c r="Q694" s="129" t="s">
        <v>32</v>
      </c>
      <c r="R694" s="129" t="s">
        <v>2160</v>
      </c>
      <c r="S694" s="129" t="s">
        <v>2164</v>
      </c>
      <c r="T694" s="129"/>
      <c r="U694" s="129">
        <v>1</v>
      </c>
      <c r="V694" s="3">
        <v>1367</v>
      </c>
      <c r="W694" s="155"/>
      <c r="X694" s="155"/>
      <c r="Y694" s="155"/>
      <c r="Z694" s="138" t="str">
        <f t="shared" si="83"/>
        <v>40 HC</v>
      </c>
      <c r="AA694" s="135">
        <v>25772</v>
      </c>
      <c r="AB694" s="6">
        <v>27.26</v>
      </c>
      <c r="AC694" s="34" t="s">
        <v>90</v>
      </c>
      <c r="AD694" s="34">
        <f t="shared" si="85"/>
        <v>19</v>
      </c>
      <c r="AE694" s="34">
        <f t="shared" si="86"/>
        <v>8</v>
      </c>
      <c r="AF694" s="49" t="str">
        <f t="shared" si="87"/>
        <v>20</v>
      </c>
      <c r="AG694" s="49" t="str">
        <f t="shared" si="87"/>
        <v>LCL</v>
      </c>
    </row>
    <row r="695" spans="1:33" s="77" customFormat="1" x14ac:dyDescent="0.45">
      <c r="A695" s="70" t="s">
        <v>1053</v>
      </c>
      <c r="B695" s="70" t="s">
        <v>1381</v>
      </c>
      <c r="C695" s="70" t="s">
        <v>1382</v>
      </c>
      <c r="D695" s="71" t="s">
        <v>1382</v>
      </c>
      <c r="E695" s="70">
        <f t="shared" si="81"/>
        <v>32</v>
      </c>
      <c r="F695" s="70">
        <f t="shared" si="82"/>
        <v>37</v>
      </c>
      <c r="G695" s="70" t="s">
        <v>39</v>
      </c>
      <c r="H695" s="70" t="s">
        <v>30</v>
      </c>
      <c r="I695" s="70" t="s">
        <v>31</v>
      </c>
      <c r="J695" s="72">
        <v>0</v>
      </c>
      <c r="K695" s="70" t="s">
        <v>1439</v>
      </c>
      <c r="L695" s="70" t="s">
        <v>24</v>
      </c>
      <c r="M695" s="70" t="s">
        <v>42</v>
      </c>
      <c r="N695" s="70" t="s">
        <v>26</v>
      </c>
      <c r="O695" s="70" t="s">
        <v>1440</v>
      </c>
      <c r="P695" s="72">
        <v>54</v>
      </c>
      <c r="Q695" s="70" t="s">
        <v>32</v>
      </c>
      <c r="R695" s="70" t="s">
        <v>44</v>
      </c>
      <c r="S695" s="70" t="s">
        <v>2163</v>
      </c>
      <c r="T695" s="70"/>
      <c r="U695" s="70">
        <v>1</v>
      </c>
      <c r="V695" s="72">
        <v>3357</v>
      </c>
      <c r="W695" s="73">
        <v>0</v>
      </c>
      <c r="X695" s="73">
        <v>0</v>
      </c>
      <c r="Y695" s="73">
        <v>3</v>
      </c>
      <c r="Z695" s="138" t="str">
        <f t="shared" si="83"/>
        <v>40 HC</v>
      </c>
      <c r="AA695" s="137">
        <v>60711</v>
      </c>
      <c r="AB695" s="74">
        <v>195.65</v>
      </c>
      <c r="AC695" s="75" t="s">
        <v>34</v>
      </c>
      <c r="AD695" s="75">
        <f t="shared" si="85"/>
        <v>137</v>
      </c>
      <c r="AE695" s="75">
        <f t="shared" si="86"/>
        <v>59</v>
      </c>
      <c r="AF695" s="76" t="s">
        <v>2139</v>
      </c>
      <c r="AG695" s="76">
        <v>40</v>
      </c>
    </row>
    <row r="696" spans="1:33" s="77" customFormat="1" ht="21" x14ac:dyDescent="0.45">
      <c r="A696" s="70" t="s">
        <v>1053</v>
      </c>
      <c r="B696" s="70" t="s">
        <v>1381</v>
      </c>
      <c r="C696" s="70" t="s">
        <v>1441</v>
      </c>
      <c r="D696" s="71" t="s">
        <v>1441</v>
      </c>
      <c r="E696" s="70">
        <f t="shared" si="81"/>
        <v>32</v>
      </c>
      <c r="F696" s="70">
        <f t="shared" si="82"/>
        <v>38</v>
      </c>
      <c r="G696" s="70" t="s">
        <v>39</v>
      </c>
      <c r="H696" s="70" t="s">
        <v>30</v>
      </c>
      <c r="I696" s="70" t="s">
        <v>31</v>
      </c>
      <c r="J696" s="72">
        <v>0</v>
      </c>
      <c r="K696" s="70" t="s">
        <v>1442</v>
      </c>
      <c r="L696" s="70" t="s">
        <v>24</v>
      </c>
      <c r="M696" s="70" t="s">
        <v>42</v>
      </c>
      <c r="N696" s="70" t="s">
        <v>26</v>
      </c>
      <c r="O696" s="70" t="s">
        <v>1443</v>
      </c>
      <c r="P696" s="72">
        <v>54</v>
      </c>
      <c r="Q696" s="70" t="s">
        <v>32</v>
      </c>
      <c r="R696" s="70" t="s">
        <v>44</v>
      </c>
      <c r="S696" s="70" t="s">
        <v>2163</v>
      </c>
      <c r="T696" s="70"/>
      <c r="U696" s="70">
        <v>1</v>
      </c>
      <c r="V696" s="72">
        <v>5861</v>
      </c>
      <c r="W696" s="73">
        <v>0</v>
      </c>
      <c r="X696" s="73">
        <v>0</v>
      </c>
      <c r="Y696" s="73">
        <v>4</v>
      </c>
      <c r="Z696" s="138" t="str">
        <f t="shared" si="83"/>
        <v>40 HC</v>
      </c>
      <c r="AA696" s="137">
        <v>112832</v>
      </c>
      <c r="AB696" s="74">
        <v>258</v>
      </c>
      <c r="AC696" s="75" t="s">
        <v>34</v>
      </c>
      <c r="AD696" s="75">
        <f t="shared" si="85"/>
        <v>181</v>
      </c>
      <c r="AE696" s="75">
        <f t="shared" si="86"/>
        <v>77</v>
      </c>
      <c r="AF696" s="76" t="s">
        <v>2139</v>
      </c>
      <c r="AG696" s="76">
        <v>40</v>
      </c>
    </row>
    <row r="697" spans="1:33" s="77" customFormat="1" ht="21" x14ac:dyDescent="0.45">
      <c r="A697" s="70" t="s">
        <v>1053</v>
      </c>
      <c r="B697" s="70" t="s">
        <v>1381</v>
      </c>
      <c r="C697" s="70" t="s">
        <v>1410</v>
      </c>
      <c r="D697" s="71" t="s">
        <v>1410</v>
      </c>
      <c r="E697" s="70">
        <f t="shared" si="81"/>
        <v>32</v>
      </c>
      <c r="F697" s="70">
        <f t="shared" si="82"/>
        <v>39</v>
      </c>
      <c r="G697" s="70" t="s">
        <v>39</v>
      </c>
      <c r="H697" s="70" t="s">
        <v>30</v>
      </c>
      <c r="I697" s="70" t="s">
        <v>31</v>
      </c>
      <c r="J697" s="72">
        <v>0</v>
      </c>
      <c r="K697" s="70" t="s">
        <v>1444</v>
      </c>
      <c r="L697" s="70" t="s">
        <v>24</v>
      </c>
      <c r="M697" s="70" t="s">
        <v>42</v>
      </c>
      <c r="N697" s="70" t="s">
        <v>26</v>
      </c>
      <c r="O697" s="70" t="s">
        <v>1445</v>
      </c>
      <c r="P697" s="72">
        <v>54</v>
      </c>
      <c r="Q697" s="70" t="s">
        <v>32</v>
      </c>
      <c r="R697" s="70" t="s">
        <v>340</v>
      </c>
      <c r="S697" s="70" t="s">
        <v>2163</v>
      </c>
      <c r="T697" s="70"/>
      <c r="U697" s="70">
        <v>1</v>
      </c>
      <c r="V697" s="72">
        <v>4380</v>
      </c>
      <c r="W697" s="73">
        <v>0</v>
      </c>
      <c r="X697" s="73">
        <v>4</v>
      </c>
      <c r="Y697" s="73">
        <v>0</v>
      </c>
      <c r="Z697" s="138" t="str">
        <f t="shared" si="83"/>
        <v>40 HC</v>
      </c>
      <c r="AA697" s="137">
        <v>55386</v>
      </c>
      <c r="AB697" s="74">
        <v>225.78</v>
      </c>
      <c r="AC697" s="75" t="s">
        <v>34</v>
      </c>
      <c r="AD697" s="75">
        <f t="shared" si="85"/>
        <v>158</v>
      </c>
      <c r="AE697" s="75">
        <f t="shared" si="86"/>
        <v>68</v>
      </c>
      <c r="AF697" s="76" t="s">
        <v>2139</v>
      </c>
      <c r="AG697" s="76">
        <v>40</v>
      </c>
    </row>
    <row r="698" spans="1:33" x14ac:dyDescent="0.45">
      <c r="A698" s="129" t="s">
        <v>1073</v>
      </c>
      <c r="B698" s="129" t="s">
        <v>1292</v>
      </c>
      <c r="C698" s="129" t="s">
        <v>1413</v>
      </c>
      <c r="D698" s="5" t="s">
        <v>1413</v>
      </c>
      <c r="E698" s="129">
        <f t="shared" si="81"/>
        <v>5</v>
      </c>
      <c r="F698" s="129">
        <f t="shared" si="82"/>
        <v>41</v>
      </c>
      <c r="G698" s="129" t="s">
        <v>381</v>
      </c>
      <c r="H698" s="129" t="s">
        <v>383</v>
      </c>
      <c r="I698" s="129" t="s">
        <v>380</v>
      </c>
      <c r="J698" s="3">
        <v>1</v>
      </c>
      <c r="K698" s="26" t="s">
        <v>380</v>
      </c>
      <c r="L698" s="26" t="s">
        <v>24</v>
      </c>
      <c r="M698" s="129" t="s">
        <v>384</v>
      </c>
      <c r="N698" s="129" t="s">
        <v>26</v>
      </c>
      <c r="O698" s="129" t="s">
        <v>1446</v>
      </c>
      <c r="P698" s="3">
        <v>54</v>
      </c>
      <c r="Q698" s="129" t="s">
        <v>32</v>
      </c>
      <c r="R698" s="129" t="s">
        <v>1428</v>
      </c>
      <c r="S698" s="36" t="s">
        <v>380</v>
      </c>
      <c r="T698" s="129">
        <v>1</v>
      </c>
      <c r="U698" s="129"/>
      <c r="V698" s="3">
        <v>293</v>
      </c>
      <c r="W698" s="30">
        <v>0</v>
      </c>
      <c r="X698" s="30">
        <v>0</v>
      </c>
      <c r="Y698" s="30">
        <v>0</v>
      </c>
      <c r="Z698" s="138" t="str">
        <f t="shared" si="83"/>
        <v>40 HC</v>
      </c>
      <c r="AA698" s="135">
        <v>4724</v>
      </c>
      <c r="AB698" s="4"/>
      <c r="AC698" s="34" t="s">
        <v>64</v>
      </c>
      <c r="AD698" s="34">
        <f t="shared" si="85"/>
        <v>0</v>
      </c>
      <c r="AE698" s="34">
        <f t="shared" si="86"/>
        <v>0</v>
      </c>
      <c r="AF698" s="49" t="str">
        <f t="shared" ref="AF698:AG716" si="88">IF(AD698&lt;=14,"LCL",IF(AD698&lt;=28,"20",IF(AD698&lt;=55,"40",IF(AD698&lt;=65,"40HC",IF(AD698&lt;=83,"45",IF(AD698&gt;83,"???ilość kont"))))))</f>
        <v>LCL</v>
      </c>
      <c r="AG698" s="49" t="str">
        <f t="shared" si="88"/>
        <v>LCL</v>
      </c>
    </row>
    <row r="699" spans="1:33" x14ac:dyDescent="0.45">
      <c r="A699" s="129" t="s">
        <v>1073</v>
      </c>
      <c r="B699" s="129" t="s">
        <v>1212</v>
      </c>
      <c r="C699" s="129" t="s">
        <v>1219</v>
      </c>
      <c r="D699" s="5" t="s">
        <v>1219</v>
      </c>
      <c r="E699" s="129">
        <f t="shared" si="81"/>
        <v>7</v>
      </c>
      <c r="F699" s="129">
        <f t="shared" si="82"/>
        <v>14</v>
      </c>
      <c r="G699" s="129" t="s">
        <v>381</v>
      </c>
      <c r="H699" s="129" t="s">
        <v>383</v>
      </c>
      <c r="I699" s="129" t="s">
        <v>380</v>
      </c>
      <c r="J699" s="3">
        <v>1</v>
      </c>
      <c r="K699" s="26" t="s">
        <v>380</v>
      </c>
      <c r="L699" s="26" t="s">
        <v>24</v>
      </c>
      <c r="M699" s="129" t="s">
        <v>384</v>
      </c>
      <c r="N699" s="129" t="s">
        <v>26</v>
      </c>
      <c r="O699" s="129" t="s">
        <v>1447</v>
      </c>
      <c r="P699" s="3">
        <v>54</v>
      </c>
      <c r="Q699" s="129" t="s">
        <v>32</v>
      </c>
      <c r="R699" s="129" t="s">
        <v>33</v>
      </c>
      <c r="S699" s="36" t="s">
        <v>380</v>
      </c>
      <c r="T699" s="129">
        <v>1</v>
      </c>
      <c r="U699" s="129"/>
      <c r="V699" s="3">
        <v>364</v>
      </c>
      <c r="W699" s="30">
        <v>0</v>
      </c>
      <c r="X699" s="30">
        <v>0</v>
      </c>
      <c r="Y699" s="30">
        <v>0</v>
      </c>
      <c r="Z699" s="138" t="str">
        <f t="shared" si="83"/>
        <v>40 HC</v>
      </c>
      <c r="AA699" s="135">
        <v>4294</v>
      </c>
      <c r="AB699" s="4"/>
      <c r="AC699" s="34" t="s">
        <v>34</v>
      </c>
      <c r="AD699" s="34">
        <f t="shared" si="85"/>
        <v>0</v>
      </c>
      <c r="AE699" s="34">
        <f t="shared" si="86"/>
        <v>0</v>
      </c>
      <c r="AF699" s="49" t="str">
        <f t="shared" si="88"/>
        <v>LCL</v>
      </c>
      <c r="AG699" s="49" t="str">
        <f t="shared" si="88"/>
        <v>LCL</v>
      </c>
    </row>
    <row r="700" spans="1:33" x14ac:dyDescent="0.45">
      <c r="A700" s="129" t="s">
        <v>1073</v>
      </c>
      <c r="B700" s="129" t="s">
        <v>1448</v>
      </c>
      <c r="C700" s="129" t="s">
        <v>1449</v>
      </c>
      <c r="D700" s="5" t="s">
        <v>1449</v>
      </c>
      <c r="E700" s="129">
        <f t="shared" si="81"/>
        <v>57</v>
      </c>
      <c r="F700" s="129">
        <f t="shared" si="82"/>
        <v>69</v>
      </c>
      <c r="G700" s="129" t="s">
        <v>61</v>
      </c>
      <c r="H700" s="129" t="s">
        <v>30</v>
      </c>
      <c r="I700" s="129" t="s">
        <v>31</v>
      </c>
      <c r="J700" s="3">
        <v>1</v>
      </c>
      <c r="K700" s="152" t="s">
        <v>1450</v>
      </c>
      <c r="L700" s="129" t="s">
        <v>41</v>
      </c>
      <c r="M700" s="129" t="s">
        <v>1451</v>
      </c>
      <c r="N700" s="129" t="s">
        <v>26</v>
      </c>
      <c r="O700" s="129" t="s">
        <v>1452</v>
      </c>
      <c r="P700" s="3">
        <v>54</v>
      </c>
      <c r="Q700" s="129" t="s">
        <v>32</v>
      </c>
      <c r="R700" s="129" t="s">
        <v>2151</v>
      </c>
      <c r="S700" s="129" t="s">
        <v>2164</v>
      </c>
      <c r="T700" s="129"/>
      <c r="U700" s="129">
        <v>1</v>
      </c>
      <c r="V700" s="3">
        <v>400</v>
      </c>
      <c r="W700" s="154">
        <v>0</v>
      </c>
      <c r="X700" s="154">
        <v>1</v>
      </c>
      <c r="Y700" s="154">
        <v>0</v>
      </c>
      <c r="Z700" s="138">
        <f t="shared" si="83"/>
        <v>40</v>
      </c>
      <c r="AA700" s="135">
        <v>8346</v>
      </c>
      <c r="AB700" s="6">
        <v>12.71</v>
      </c>
      <c r="AC700" s="34" t="s">
        <v>64</v>
      </c>
      <c r="AD700" s="34">
        <f t="shared" si="85"/>
        <v>9</v>
      </c>
      <c r="AE700" s="34">
        <f t="shared" si="86"/>
        <v>4</v>
      </c>
      <c r="AF700" s="49" t="str">
        <f t="shared" si="88"/>
        <v>LCL</v>
      </c>
      <c r="AG700" s="49" t="str">
        <f t="shared" si="88"/>
        <v>LCL</v>
      </c>
    </row>
    <row r="701" spans="1:33" x14ac:dyDescent="0.45">
      <c r="A701" s="129" t="s">
        <v>1073</v>
      </c>
      <c r="B701" s="129" t="s">
        <v>1448</v>
      </c>
      <c r="C701" s="129" t="s">
        <v>1449</v>
      </c>
      <c r="D701" s="5" t="s">
        <v>1449</v>
      </c>
      <c r="E701" s="129">
        <f t="shared" si="81"/>
        <v>57</v>
      </c>
      <c r="F701" s="129">
        <f t="shared" si="82"/>
        <v>69</v>
      </c>
      <c r="G701" s="129" t="s">
        <v>61</v>
      </c>
      <c r="H701" s="129" t="s">
        <v>30</v>
      </c>
      <c r="I701" s="129" t="s">
        <v>31</v>
      </c>
      <c r="J701" s="3">
        <v>1</v>
      </c>
      <c r="K701" s="153"/>
      <c r="L701" s="129" t="s">
        <v>41</v>
      </c>
      <c r="M701" s="129" t="s">
        <v>1451</v>
      </c>
      <c r="N701" s="129" t="s">
        <v>26</v>
      </c>
      <c r="O701" s="129" t="s">
        <v>1453</v>
      </c>
      <c r="P701" s="3">
        <v>54</v>
      </c>
      <c r="Q701" s="129" t="s">
        <v>32</v>
      </c>
      <c r="R701" s="129" t="s">
        <v>2158</v>
      </c>
      <c r="S701" s="129" t="s">
        <v>2164</v>
      </c>
      <c r="T701" s="129"/>
      <c r="U701" s="129">
        <v>1</v>
      </c>
      <c r="V701" s="3">
        <v>520</v>
      </c>
      <c r="W701" s="156"/>
      <c r="X701" s="156"/>
      <c r="Y701" s="156"/>
      <c r="Z701" s="138" t="str">
        <f t="shared" si="83"/>
        <v>40 HC</v>
      </c>
      <c r="AA701" s="135">
        <v>9635</v>
      </c>
      <c r="AB701" s="6">
        <v>9.35</v>
      </c>
      <c r="AC701" s="34" t="s">
        <v>64</v>
      </c>
      <c r="AD701" s="34">
        <f t="shared" si="85"/>
        <v>7</v>
      </c>
      <c r="AE701" s="34">
        <f t="shared" si="86"/>
        <v>3</v>
      </c>
      <c r="AF701" s="49" t="str">
        <f t="shared" si="88"/>
        <v>LCL</v>
      </c>
      <c r="AG701" s="49" t="str">
        <f t="shared" si="88"/>
        <v>LCL</v>
      </c>
    </row>
    <row r="702" spans="1:33" x14ac:dyDescent="0.45">
      <c r="A702" s="129" t="s">
        <v>1073</v>
      </c>
      <c r="B702" s="129" t="s">
        <v>1448</v>
      </c>
      <c r="C702" s="129" t="s">
        <v>1449</v>
      </c>
      <c r="D702" s="5" t="s">
        <v>1449</v>
      </c>
      <c r="E702" s="129">
        <f t="shared" ref="E702:E763" si="89">B702-A702</f>
        <v>57</v>
      </c>
      <c r="F702" s="129">
        <f t="shared" ref="F702:F763" si="90">C702-A702</f>
        <v>69</v>
      </c>
      <c r="G702" s="129" t="s">
        <v>61</v>
      </c>
      <c r="H702" s="129" t="s">
        <v>30</v>
      </c>
      <c r="I702" s="129" t="s">
        <v>31</v>
      </c>
      <c r="J702" s="3">
        <v>1</v>
      </c>
      <c r="K702" s="153"/>
      <c r="L702" s="129" t="s">
        <v>41</v>
      </c>
      <c r="M702" s="129" t="s">
        <v>1451</v>
      </c>
      <c r="N702" s="129" t="s">
        <v>26</v>
      </c>
      <c r="O702" s="129" t="s">
        <v>1454</v>
      </c>
      <c r="P702" s="3">
        <v>54</v>
      </c>
      <c r="Q702" s="129" t="s">
        <v>32</v>
      </c>
      <c r="R702" s="129" t="s">
        <v>2158</v>
      </c>
      <c r="S702" s="129" t="s">
        <v>2164</v>
      </c>
      <c r="T702" s="129"/>
      <c r="U702" s="129">
        <v>1</v>
      </c>
      <c r="V702" s="3">
        <v>845</v>
      </c>
      <c r="W702" s="156"/>
      <c r="X702" s="156"/>
      <c r="Y702" s="156"/>
      <c r="Z702" s="138" t="str">
        <f t="shared" si="83"/>
        <v>40 HC</v>
      </c>
      <c r="AA702" s="135">
        <v>14946</v>
      </c>
      <c r="AB702" s="6">
        <v>7.52</v>
      </c>
      <c r="AC702" s="34" t="s">
        <v>64</v>
      </c>
      <c r="AD702" s="34">
        <f t="shared" si="85"/>
        <v>5</v>
      </c>
      <c r="AE702" s="34">
        <f t="shared" si="86"/>
        <v>2</v>
      </c>
      <c r="AF702" s="49" t="str">
        <f t="shared" si="88"/>
        <v>LCL</v>
      </c>
      <c r="AG702" s="49" t="str">
        <f t="shared" si="88"/>
        <v>LCL</v>
      </c>
    </row>
    <row r="703" spans="1:33" x14ac:dyDescent="0.45">
      <c r="A703" s="129" t="s">
        <v>1073</v>
      </c>
      <c r="B703" s="129" t="s">
        <v>1448</v>
      </c>
      <c r="C703" s="129" t="s">
        <v>1449</v>
      </c>
      <c r="D703" s="5" t="s">
        <v>1449</v>
      </c>
      <c r="E703" s="129">
        <f t="shared" si="89"/>
        <v>57</v>
      </c>
      <c r="F703" s="129">
        <f t="shared" si="90"/>
        <v>69</v>
      </c>
      <c r="G703" s="129" t="s">
        <v>61</v>
      </c>
      <c r="H703" s="129" t="s">
        <v>30</v>
      </c>
      <c r="I703" s="129" t="s">
        <v>31</v>
      </c>
      <c r="J703" s="3">
        <v>1</v>
      </c>
      <c r="K703" s="153"/>
      <c r="L703" s="129" t="s">
        <v>41</v>
      </c>
      <c r="M703" s="129" t="s">
        <v>1451</v>
      </c>
      <c r="N703" s="129" t="s">
        <v>26</v>
      </c>
      <c r="O703" s="129" t="s">
        <v>1455</v>
      </c>
      <c r="P703" s="3">
        <v>52</v>
      </c>
      <c r="Q703" s="129" t="s">
        <v>32</v>
      </c>
      <c r="R703" s="129" t="s">
        <v>2157</v>
      </c>
      <c r="S703" s="129" t="s">
        <v>2164</v>
      </c>
      <c r="T703" s="129"/>
      <c r="U703" s="129">
        <v>1</v>
      </c>
      <c r="V703" s="3">
        <v>1801</v>
      </c>
      <c r="W703" s="155"/>
      <c r="X703" s="155"/>
      <c r="Y703" s="155"/>
      <c r="Z703" s="138" t="str">
        <f t="shared" si="83"/>
        <v>40 HC</v>
      </c>
      <c r="AA703" s="135">
        <v>27800</v>
      </c>
      <c r="AB703" s="6">
        <v>14.98</v>
      </c>
      <c r="AC703" s="34" t="s">
        <v>64</v>
      </c>
      <c r="AD703" s="34">
        <f t="shared" si="85"/>
        <v>10</v>
      </c>
      <c r="AE703" s="34">
        <f t="shared" si="86"/>
        <v>4</v>
      </c>
      <c r="AF703" s="49" t="str">
        <f t="shared" si="88"/>
        <v>LCL</v>
      </c>
      <c r="AG703" s="49" t="str">
        <f t="shared" si="88"/>
        <v>LCL</v>
      </c>
    </row>
    <row r="704" spans="1:33" x14ac:dyDescent="0.45">
      <c r="A704" s="129" t="s">
        <v>1142</v>
      </c>
      <c r="B704" s="129" t="s">
        <v>1086</v>
      </c>
      <c r="C704" s="129" t="s">
        <v>1212</v>
      </c>
      <c r="D704" s="5" t="s">
        <v>1212</v>
      </c>
      <c r="E704" s="129">
        <f t="shared" si="89"/>
        <v>2</v>
      </c>
      <c r="F704" s="129">
        <f t="shared" si="90"/>
        <v>6</v>
      </c>
      <c r="G704" s="129" t="s">
        <v>381</v>
      </c>
      <c r="H704" s="129" t="s">
        <v>383</v>
      </c>
      <c r="I704" s="129" t="s">
        <v>380</v>
      </c>
      <c r="J704" s="3">
        <v>1</v>
      </c>
      <c r="K704" s="26" t="s">
        <v>380</v>
      </c>
      <c r="L704" s="26" t="s">
        <v>24</v>
      </c>
      <c r="M704" s="129" t="s">
        <v>390</v>
      </c>
      <c r="N704" s="129" t="s">
        <v>26</v>
      </c>
      <c r="O704" s="129" t="s">
        <v>1456</v>
      </c>
      <c r="P704" s="3">
        <v>54</v>
      </c>
      <c r="Q704" s="129" t="s">
        <v>32</v>
      </c>
      <c r="R704" s="129" t="s">
        <v>1284</v>
      </c>
      <c r="S704" s="36" t="s">
        <v>380</v>
      </c>
      <c r="T704" s="129">
        <v>1</v>
      </c>
      <c r="U704" s="129"/>
      <c r="V704" s="3">
        <v>309</v>
      </c>
      <c r="W704" s="30">
        <v>0</v>
      </c>
      <c r="X704" s="30">
        <v>0</v>
      </c>
      <c r="Y704" s="30">
        <v>0</v>
      </c>
      <c r="Z704" s="138" t="str">
        <f t="shared" si="83"/>
        <v>40 HC</v>
      </c>
      <c r="AA704" s="135">
        <v>9201</v>
      </c>
      <c r="AB704" s="6">
        <v>5.96</v>
      </c>
      <c r="AC704" s="34" t="s">
        <v>90</v>
      </c>
      <c r="AD704" s="34">
        <f t="shared" si="85"/>
        <v>4</v>
      </c>
      <c r="AE704" s="34">
        <f t="shared" si="86"/>
        <v>2</v>
      </c>
      <c r="AF704" s="49" t="str">
        <f t="shared" si="88"/>
        <v>LCL</v>
      </c>
      <c r="AG704" s="49" t="str">
        <f t="shared" si="88"/>
        <v>LCL</v>
      </c>
    </row>
    <row r="705" spans="1:33" x14ac:dyDescent="0.45">
      <c r="A705" s="129" t="s">
        <v>1142</v>
      </c>
      <c r="B705" s="129" t="s">
        <v>1381</v>
      </c>
      <c r="C705" s="129" t="s">
        <v>1441</v>
      </c>
      <c r="D705" s="5" t="s">
        <v>1441</v>
      </c>
      <c r="E705" s="129">
        <f t="shared" si="89"/>
        <v>30</v>
      </c>
      <c r="F705" s="129">
        <f t="shared" si="90"/>
        <v>36</v>
      </c>
      <c r="G705" s="129" t="s">
        <v>72</v>
      </c>
      <c r="H705" s="129" t="s">
        <v>30</v>
      </c>
      <c r="I705" s="129" t="s">
        <v>31</v>
      </c>
      <c r="J705" s="3">
        <v>0</v>
      </c>
      <c r="K705" s="129" t="s">
        <v>1457</v>
      </c>
      <c r="L705" s="129" t="s">
        <v>24</v>
      </c>
      <c r="M705" s="129" t="s">
        <v>42</v>
      </c>
      <c r="N705" s="129" t="s">
        <v>26</v>
      </c>
      <c r="O705" s="129" t="s">
        <v>1458</v>
      </c>
      <c r="P705" s="3">
        <v>51</v>
      </c>
      <c r="Q705" s="129" t="s">
        <v>32</v>
      </c>
      <c r="R705" s="129" t="s">
        <v>75</v>
      </c>
      <c r="S705" s="129" t="s">
        <v>2163</v>
      </c>
      <c r="T705" s="129"/>
      <c r="U705" s="129">
        <v>1</v>
      </c>
      <c r="V705" s="3">
        <v>978</v>
      </c>
      <c r="W705" s="30">
        <v>0</v>
      </c>
      <c r="X705" s="30">
        <v>1</v>
      </c>
      <c r="Y705" s="30">
        <v>0</v>
      </c>
      <c r="Z705" s="138">
        <f t="shared" si="83"/>
        <v>40</v>
      </c>
      <c r="AA705" s="135">
        <v>13075</v>
      </c>
      <c r="AB705" s="6">
        <v>31.57</v>
      </c>
      <c r="AC705" s="34" t="s">
        <v>34</v>
      </c>
      <c r="AD705" s="34">
        <f t="shared" si="85"/>
        <v>22</v>
      </c>
      <c r="AE705" s="34">
        <f t="shared" si="86"/>
        <v>9</v>
      </c>
      <c r="AF705" s="49" t="str">
        <f t="shared" si="88"/>
        <v>20</v>
      </c>
      <c r="AG705" s="49" t="str">
        <f t="shared" si="88"/>
        <v>LCL</v>
      </c>
    </row>
    <row r="706" spans="1:33" x14ac:dyDescent="0.45">
      <c r="A706" s="129" t="s">
        <v>1142</v>
      </c>
      <c r="B706" s="129" t="s">
        <v>1381</v>
      </c>
      <c r="C706" s="129" t="s">
        <v>1410</v>
      </c>
      <c r="D706" s="5" t="s">
        <v>1410</v>
      </c>
      <c r="E706" s="129">
        <f t="shared" si="89"/>
        <v>30</v>
      </c>
      <c r="F706" s="129">
        <f t="shared" si="90"/>
        <v>37</v>
      </c>
      <c r="G706" s="129" t="s">
        <v>72</v>
      </c>
      <c r="H706" s="129" t="s">
        <v>30</v>
      </c>
      <c r="I706" s="129" t="s">
        <v>31</v>
      </c>
      <c r="J706" s="3">
        <v>1</v>
      </c>
      <c r="K706" s="26" t="s">
        <v>2125</v>
      </c>
      <c r="L706" s="129" t="s">
        <v>41</v>
      </c>
      <c r="M706" s="129" t="s">
        <v>42</v>
      </c>
      <c r="N706" s="129" t="s">
        <v>26</v>
      </c>
      <c r="O706" s="129" t="s">
        <v>1459</v>
      </c>
      <c r="P706" s="3">
        <v>51</v>
      </c>
      <c r="Q706" s="129" t="s">
        <v>32</v>
      </c>
      <c r="R706" s="129" t="s">
        <v>542</v>
      </c>
      <c r="S706" s="129" t="s">
        <v>2125</v>
      </c>
      <c r="T706" s="129"/>
      <c r="U706" s="129">
        <v>1</v>
      </c>
      <c r="V706" s="3">
        <v>185</v>
      </c>
      <c r="W706" s="30">
        <v>0</v>
      </c>
      <c r="X706" s="30">
        <v>0</v>
      </c>
      <c r="Y706" s="30">
        <v>0</v>
      </c>
      <c r="Z706" s="138" t="str">
        <f t="shared" si="83"/>
        <v>40 HC</v>
      </c>
      <c r="AA706" s="135">
        <v>1950</v>
      </c>
      <c r="AB706" s="6">
        <v>11.93</v>
      </c>
      <c r="AC706" s="34" t="s">
        <v>34</v>
      </c>
      <c r="AD706" s="34">
        <f t="shared" si="85"/>
        <v>8</v>
      </c>
      <c r="AE706" s="34">
        <f t="shared" si="86"/>
        <v>4</v>
      </c>
      <c r="AF706" s="49" t="str">
        <f t="shared" si="88"/>
        <v>LCL</v>
      </c>
      <c r="AG706" s="49" t="str">
        <f t="shared" si="88"/>
        <v>LCL</v>
      </c>
    </row>
    <row r="707" spans="1:33" x14ac:dyDescent="0.45">
      <c r="A707" s="129" t="s">
        <v>1142</v>
      </c>
      <c r="B707" s="129" t="s">
        <v>1460</v>
      </c>
      <c r="C707" s="129" t="s">
        <v>1382</v>
      </c>
      <c r="D707" s="5" t="s">
        <v>1382</v>
      </c>
      <c r="E707" s="129">
        <f t="shared" si="89"/>
        <v>32</v>
      </c>
      <c r="F707" s="129">
        <f t="shared" si="90"/>
        <v>35</v>
      </c>
      <c r="G707" s="129" t="s">
        <v>85</v>
      </c>
      <c r="H707" s="129" t="s">
        <v>30</v>
      </c>
      <c r="I707" s="129" t="s">
        <v>31</v>
      </c>
      <c r="J707" s="3">
        <v>0</v>
      </c>
      <c r="K707" s="129" t="s">
        <v>1461</v>
      </c>
      <c r="L707" s="129" t="s">
        <v>24</v>
      </c>
      <c r="M707" s="129" t="s">
        <v>87</v>
      </c>
      <c r="N707" s="129" t="s">
        <v>26</v>
      </c>
      <c r="O707" s="129" t="s">
        <v>1462</v>
      </c>
      <c r="P707" s="3">
        <v>54</v>
      </c>
      <c r="Q707" s="129" t="s">
        <v>32</v>
      </c>
      <c r="R707" s="129" t="s">
        <v>2159</v>
      </c>
      <c r="S707" s="129" t="s">
        <v>2163</v>
      </c>
      <c r="T707" s="129"/>
      <c r="U707" s="129">
        <v>1</v>
      </c>
      <c r="V707" s="3">
        <v>588</v>
      </c>
      <c r="W707" s="30">
        <v>1</v>
      </c>
      <c r="X707" s="30">
        <v>0</v>
      </c>
      <c r="Y707" s="30">
        <v>0</v>
      </c>
      <c r="Z707" s="138">
        <f t="shared" si="83"/>
        <v>20</v>
      </c>
      <c r="AA707" s="135">
        <v>9639</v>
      </c>
      <c r="AB707" s="6">
        <v>16.079999999999998</v>
      </c>
      <c r="AC707" s="34" t="s">
        <v>90</v>
      </c>
      <c r="AD707" s="34">
        <f t="shared" si="85"/>
        <v>11</v>
      </c>
      <c r="AE707" s="34">
        <f t="shared" si="86"/>
        <v>5</v>
      </c>
      <c r="AF707" s="49" t="str">
        <f t="shared" si="88"/>
        <v>LCL</v>
      </c>
      <c r="AG707" s="49" t="str">
        <f t="shared" si="88"/>
        <v>LCL</v>
      </c>
    </row>
    <row r="708" spans="1:33" x14ac:dyDescent="0.45">
      <c r="A708" s="129" t="s">
        <v>1142</v>
      </c>
      <c r="B708" s="129" t="s">
        <v>1441</v>
      </c>
      <c r="C708" s="129" t="s">
        <v>1463</v>
      </c>
      <c r="D708" s="5" t="s">
        <v>1463</v>
      </c>
      <c r="E708" s="129">
        <f t="shared" si="89"/>
        <v>36</v>
      </c>
      <c r="F708" s="129">
        <f t="shared" si="90"/>
        <v>41</v>
      </c>
      <c r="G708" s="129" t="s">
        <v>85</v>
      </c>
      <c r="H708" s="129" t="s">
        <v>30</v>
      </c>
      <c r="I708" s="129" t="s">
        <v>31</v>
      </c>
      <c r="J708" s="3">
        <v>0</v>
      </c>
      <c r="K708" s="129" t="s">
        <v>1464</v>
      </c>
      <c r="L708" s="129" t="s">
        <v>41</v>
      </c>
      <c r="M708" s="129" t="s">
        <v>42</v>
      </c>
      <c r="N708" s="129" t="s">
        <v>26</v>
      </c>
      <c r="O708" s="129" t="s">
        <v>1465</v>
      </c>
      <c r="P708" s="3">
        <v>54</v>
      </c>
      <c r="Q708" s="129" t="s">
        <v>32</v>
      </c>
      <c r="R708" s="129" t="s">
        <v>2159</v>
      </c>
      <c r="S708" s="129" t="s">
        <v>2163</v>
      </c>
      <c r="T708" s="129"/>
      <c r="U708" s="129">
        <v>1</v>
      </c>
      <c r="V708" s="3">
        <v>1075</v>
      </c>
      <c r="W708" s="30">
        <v>1</v>
      </c>
      <c r="X708" s="30">
        <v>0</v>
      </c>
      <c r="Y708" s="30">
        <v>0</v>
      </c>
      <c r="Z708" s="138">
        <f t="shared" ref="Z708:Z771" si="91">IF(W708=1,20,IF(X708=1,40,"40 HC"))</f>
        <v>20</v>
      </c>
      <c r="AA708" s="135">
        <v>21100</v>
      </c>
      <c r="AB708" s="6">
        <v>14.07</v>
      </c>
      <c r="AC708" s="34" t="s">
        <v>90</v>
      </c>
      <c r="AD708" s="34">
        <f t="shared" si="85"/>
        <v>10</v>
      </c>
      <c r="AE708" s="34">
        <f t="shared" si="86"/>
        <v>4</v>
      </c>
      <c r="AF708" s="49" t="str">
        <f t="shared" si="88"/>
        <v>LCL</v>
      </c>
      <c r="AG708" s="49" t="str">
        <f t="shared" si="88"/>
        <v>LCL</v>
      </c>
    </row>
    <row r="709" spans="1:33" x14ac:dyDescent="0.45">
      <c r="A709" s="129" t="s">
        <v>1142</v>
      </c>
      <c r="B709" s="129" t="s">
        <v>1463</v>
      </c>
      <c r="C709" s="129" t="s">
        <v>1466</v>
      </c>
      <c r="D709" s="5" t="s">
        <v>1466</v>
      </c>
      <c r="E709" s="129">
        <f t="shared" si="89"/>
        <v>41</v>
      </c>
      <c r="F709" s="129">
        <f t="shared" si="90"/>
        <v>44</v>
      </c>
      <c r="G709" s="129" t="s">
        <v>61</v>
      </c>
      <c r="H709" s="129" t="s">
        <v>30</v>
      </c>
      <c r="I709" s="129" t="s">
        <v>31</v>
      </c>
      <c r="J709" s="3">
        <v>1</v>
      </c>
      <c r="K709" s="152" t="s">
        <v>1467</v>
      </c>
      <c r="L709" s="129" t="s">
        <v>24</v>
      </c>
      <c r="M709" s="129" t="s">
        <v>268</v>
      </c>
      <c r="N709" s="129" t="s">
        <v>26</v>
      </c>
      <c r="O709" s="129" t="s">
        <v>1468</v>
      </c>
      <c r="P709" s="3">
        <v>54</v>
      </c>
      <c r="Q709" s="129" t="s">
        <v>32</v>
      </c>
      <c r="R709" s="129" t="s">
        <v>2154</v>
      </c>
      <c r="S709" s="129" t="s">
        <v>2164</v>
      </c>
      <c r="T709" s="129"/>
      <c r="U709" s="129">
        <v>1</v>
      </c>
      <c r="V709" s="3">
        <v>1207</v>
      </c>
      <c r="W709" s="154">
        <v>0</v>
      </c>
      <c r="X709" s="154">
        <v>0</v>
      </c>
      <c r="Y709" s="154">
        <v>1</v>
      </c>
      <c r="Z709" s="138" t="str">
        <f t="shared" si="91"/>
        <v>40 HC</v>
      </c>
      <c r="AA709" s="135">
        <v>17384</v>
      </c>
      <c r="AB709" s="6">
        <v>34.770000000000003</v>
      </c>
      <c r="AC709" s="34" t="s">
        <v>64</v>
      </c>
      <c r="AD709" s="34">
        <f t="shared" si="85"/>
        <v>24</v>
      </c>
      <c r="AE709" s="34">
        <f t="shared" si="86"/>
        <v>10</v>
      </c>
      <c r="AF709" s="49" t="str">
        <f t="shared" si="88"/>
        <v>20</v>
      </c>
      <c r="AG709" s="49" t="str">
        <f t="shared" si="88"/>
        <v>LCL</v>
      </c>
    </row>
    <row r="710" spans="1:33" x14ac:dyDescent="0.45">
      <c r="A710" s="129" t="s">
        <v>1142</v>
      </c>
      <c r="B710" s="129" t="s">
        <v>1463</v>
      </c>
      <c r="C710" s="129" t="s">
        <v>1466</v>
      </c>
      <c r="D710" s="5" t="s">
        <v>1466</v>
      </c>
      <c r="E710" s="129">
        <f t="shared" si="89"/>
        <v>41</v>
      </c>
      <c r="F710" s="129">
        <f t="shared" si="90"/>
        <v>44</v>
      </c>
      <c r="G710" s="129" t="s">
        <v>61</v>
      </c>
      <c r="H710" s="129" t="s">
        <v>30</v>
      </c>
      <c r="I710" s="129" t="s">
        <v>31</v>
      </c>
      <c r="J710" s="3">
        <v>1</v>
      </c>
      <c r="K710" s="153"/>
      <c r="L710" s="129" t="s">
        <v>24</v>
      </c>
      <c r="M710" s="129" t="s">
        <v>268</v>
      </c>
      <c r="N710" s="129" t="s">
        <v>26</v>
      </c>
      <c r="O710" s="129" t="s">
        <v>1469</v>
      </c>
      <c r="P710" s="3">
        <v>54</v>
      </c>
      <c r="Q710" s="129" t="s">
        <v>32</v>
      </c>
      <c r="R710" s="129" t="s">
        <v>2158</v>
      </c>
      <c r="S710" s="129" t="s">
        <v>2164</v>
      </c>
      <c r="T710" s="129"/>
      <c r="U710" s="129">
        <v>1</v>
      </c>
      <c r="V710" s="3">
        <v>2558</v>
      </c>
      <c r="W710" s="155"/>
      <c r="X710" s="155"/>
      <c r="Y710" s="155"/>
      <c r="Z710" s="138" t="str">
        <f t="shared" si="91"/>
        <v>40 HC</v>
      </c>
      <c r="AA710" s="135">
        <v>50941</v>
      </c>
      <c r="AB710" s="6">
        <v>34.85</v>
      </c>
      <c r="AC710" s="34" t="s">
        <v>64</v>
      </c>
      <c r="AD710" s="34">
        <f t="shared" si="85"/>
        <v>24</v>
      </c>
      <c r="AE710" s="34">
        <f t="shared" si="86"/>
        <v>10</v>
      </c>
      <c r="AF710" s="49" t="str">
        <f t="shared" si="88"/>
        <v>20</v>
      </c>
      <c r="AG710" s="49" t="str">
        <f t="shared" si="88"/>
        <v>LCL</v>
      </c>
    </row>
    <row r="711" spans="1:33" x14ac:dyDescent="0.45">
      <c r="A711" s="129" t="s">
        <v>1060</v>
      </c>
      <c r="B711" s="129" t="s">
        <v>1292</v>
      </c>
      <c r="C711" s="129" t="s">
        <v>1230</v>
      </c>
      <c r="D711" s="5" t="s">
        <v>1230</v>
      </c>
      <c r="E711" s="129">
        <f t="shared" si="89"/>
        <v>3</v>
      </c>
      <c r="F711" s="129">
        <f t="shared" si="90"/>
        <v>19</v>
      </c>
      <c r="G711" s="129" t="s">
        <v>381</v>
      </c>
      <c r="H711" s="129" t="s">
        <v>383</v>
      </c>
      <c r="I711" s="129" t="s">
        <v>380</v>
      </c>
      <c r="J711" s="3">
        <v>1</v>
      </c>
      <c r="K711" s="26" t="s">
        <v>380</v>
      </c>
      <c r="L711" s="26" t="s">
        <v>24</v>
      </c>
      <c r="M711" s="129" t="s">
        <v>384</v>
      </c>
      <c r="N711" s="129" t="s">
        <v>26</v>
      </c>
      <c r="O711" s="129" t="s">
        <v>1470</v>
      </c>
      <c r="P711" s="3">
        <v>54</v>
      </c>
      <c r="Q711" s="129" t="s">
        <v>32</v>
      </c>
      <c r="R711" s="129" t="s">
        <v>2149</v>
      </c>
      <c r="S711" s="36" t="s">
        <v>380</v>
      </c>
      <c r="T711" s="129">
        <v>1</v>
      </c>
      <c r="U711" s="129"/>
      <c r="V711" s="3">
        <v>789</v>
      </c>
      <c r="W711" s="30">
        <v>0</v>
      </c>
      <c r="X711" s="30">
        <v>0</v>
      </c>
      <c r="Y711" s="30">
        <v>0</v>
      </c>
      <c r="Z711" s="138" t="str">
        <f t="shared" si="91"/>
        <v>40 HC</v>
      </c>
      <c r="AA711" s="135">
        <v>18249</v>
      </c>
      <c r="AB711" s="4"/>
      <c r="AC711" s="34" t="s">
        <v>64</v>
      </c>
      <c r="AD711" s="34">
        <f t="shared" si="85"/>
        <v>0</v>
      </c>
      <c r="AE711" s="34">
        <f t="shared" si="86"/>
        <v>0</v>
      </c>
      <c r="AF711" s="49" t="str">
        <f t="shared" si="88"/>
        <v>LCL</v>
      </c>
      <c r="AG711" s="49" t="str">
        <f t="shared" si="88"/>
        <v>LCL</v>
      </c>
    </row>
    <row r="712" spans="1:33" x14ac:dyDescent="0.45">
      <c r="A712" s="129" t="s">
        <v>1060</v>
      </c>
      <c r="B712" s="129" t="s">
        <v>1292</v>
      </c>
      <c r="C712" s="129" t="s">
        <v>1230</v>
      </c>
      <c r="D712" s="5" t="s">
        <v>1230</v>
      </c>
      <c r="E712" s="129">
        <f t="shared" si="89"/>
        <v>3</v>
      </c>
      <c r="F712" s="129">
        <f t="shared" si="90"/>
        <v>19</v>
      </c>
      <c r="G712" s="129" t="s">
        <v>381</v>
      </c>
      <c r="H712" s="129" t="s">
        <v>383</v>
      </c>
      <c r="I712" s="129" t="s">
        <v>380</v>
      </c>
      <c r="J712" s="3">
        <v>1</v>
      </c>
      <c r="K712" s="26" t="s">
        <v>380</v>
      </c>
      <c r="L712" s="26" t="s">
        <v>24</v>
      </c>
      <c r="M712" s="129" t="s">
        <v>384</v>
      </c>
      <c r="N712" s="129" t="s">
        <v>26</v>
      </c>
      <c r="O712" s="129" t="s">
        <v>1471</v>
      </c>
      <c r="P712" s="3">
        <v>54</v>
      </c>
      <c r="Q712" s="129" t="s">
        <v>32</v>
      </c>
      <c r="R712" s="129" t="s">
        <v>2157</v>
      </c>
      <c r="S712" s="36" t="s">
        <v>380</v>
      </c>
      <c r="T712" s="129">
        <v>1</v>
      </c>
      <c r="U712" s="129"/>
      <c r="V712" s="3">
        <v>311</v>
      </c>
      <c r="W712" s="30">
        <v>0</v>
      </c>
      <c r="X712" s="30">
        <v>0</v>
      </c>
      <c r="Y712" s="30">
        <v>0</v>
      </c>
      <c r="Z712" s="138" t="str">
        <f t="shared" si="91"/>
        <v>40 HC</v>
      </c>
      <c r="AA712" s="135">
        <v>3080</v>
      </c>
      <c r="AB712" s="4"/>
      <c r="AC712" s="34" t="s">
        <v>64</v>
      </c>
      <c r="AD712" s="34">
        <f t="shared" si="85"/>
        <v>0</v>
      </c>
      <c r="AE712" s="34">
        <f t="shared" si="86"/>
        <v>0</v>
      </c>
      <c r="AF712" s="49" t="str">
        <f t="shared" si="88"/>
        <v>LCL</v>
      </c>
      <c r="AG712" s="49" t="str">
        <f t="shared" si="88"/>
        <v>LCL</v>
      </c>
    </row>
    <row r="713" spans="1:33" x14ac:dyDescent="0.45">
      <c r="A713" s="129" t="s">
        <v>1060</v>
      </c>
      <c r="B713" s="129" t="s">
        <v>1472</v>
      </c>
      <c r="C713" s="129" t="s">
        <v>1473</v>
      </c>
      <c r="D713" s="5" t="s">
        <v>1473</v>
      </c>
      <c r="E713" s="129">
        <f t="shared" si="89"/>
        <v>37</v>
      </c>
      <c r="F713" s="129">
        <f t="shared" si="90"/>
        <v>48</v>
      </c>
      <c r="G713" s="129" t="s">
        <v>61</v>
      </c>
      <c r="H713" s="129" t="s">
        <v>30</v>
      </c>
      <c r="I713" s="129" t="s">
        <v>31</v>
      </c>
      <c r="J713" s="3">
        <v>0</v>
      </c>
      <c r="K713" s="129" t="s">
        <v>1474</v>
      </c>
      <c r="L713" s="129" t="s">
        <v>41</v>
      </c>
      <c r="M713" s="129" t="s">
        <v>42</v>
      </c>
      <c r="N713" s="129" t="s">
        <v>26</v>
      </c>
      <c r="O713" s="129" t="s">
        <v>1475</v>
      </c>
      <c r="P713" s="3">
        <v>54</v>
      </c>
      <c r="Q713" s="129" t="s">
        <v>32</v>
      </c>
      <c r="R713" s="129" t="s">
        <v>2157</v>
      </c>
      <c r="S713" s="129" t="s">
        <v>2163</v>
      </c>
      <c r="T713" s="129"/>
      <c r="U713" s="129">
        <v>1</v>
      </c>
      <c r="V713" s="3">
        <v>552</v>
      </c>
      <c r="W713" s="30">
        <v>1</v>
      </c>
      <c r="X713" s="30">
        <v>0</v>
      </c>
      <c r="Y713" s="30">
        <v>0</v>
      </c>
      <c r="Z713" s="138">
        <f t="shared" si="91"/>
        <v>20</v>
      </c>
      <c r="AA713" s="135">
        <v>9777</v>
      </c>
      <c r="AB713" s="6">
        <v>23.39</v>
      </c>
      <c r="AC713" s="34" t="s">
        <v>64</v>
      </c>
      <c r="AD713" s="34">
        <f t="shared" si="85"/>
        <v>16</v>
      </c>
      <c r="AE713" s="34">
        <f t="shared" si="86"/>
        <v>7</v>
      </c>
      <c r="AF713" s="49" t="str">
        <f t="shared" si="88"/>
        <v>20</v>
      </c>
      <c r="AG713" s="49" t="str">
        <f t="shared" si="88"/>
        <v>LCL</v>
      </c>
    </row>
    <row r="714" spans="1:33" x14ac:dyDescent="0.45">
      <c r="A714" s="129" t="s">
        <v>1060</v>
      </c>
      <c r="B714" s="129" t="s">
        <v>1472</v>
      </c>
      <c r="C714" s="129" t="s">
        <v>1448</v>
      </c>
      <c r="D714" s="5" t="s">
        <v>1448</v>
      </c>
      <c r="E714" s="129">
        <f t="shared" si="89"/>
        <v>37</v>
      </c>
      <c r="F714" s="129">
        <f t="shared" si="90"/>
        <v>55</v>
      </c>
      <c r="G714" s="129" t="s">
        <v>61</v>
      </c>
      <c r="H714" s="129" t="s">
        <v>30</v>
      </c>
      <c r="I714" s="129" t="s">
        <v>31</v>
      </c>
      <c r="J714" s="3">
        <v>1</v>
      </c>
      <c r="K714" s="152" t="s">
        <v>1476</v>
      </c>
      <c r="L714" s="129" t="s">
        <v>41</v>
      </c>
      <c r="M714" s="129" t="s">
        <v>42</v>
      </c>
      <c r="N714" s="129" t="s">
        <v>26</v>
      </c>
      <c r="O714" s="129" t="s">
        <v>1477</v>
      </c>
      <c r="P714" s="3">
        <v>54</v>
      </c>
      <c r="Q714" s="129" t="s">
        <v>32</v>
      </c>
      <c r="R714" s="129" t="s">
        <v>2156</v>
      </c>
      <c r="S714" s="129" t="s">
        <v>2164</v>
      </c>
      <c r="T714" s="129"/>
      <c r="U714" s="129">
        <v>1</v>
      </c>
      <c r="V714" s="3">
        <v>378</v>
      </c>
      <c r="W714" s="154">
        <v>0</v>
      </c>
      <c r="X714" s="154">
        <v>0</v>
      </c>
      <c r="Y714" s="154">
        <v>1</v>
      </c>
      <c r="Z714" s="138" t="str">
        <f t="shared" si="91"/>
        <v>40 HC</v>
      </c>
      <c r="AA714" s="135">
        <v>5855</v>
      </c>
      <c r="AB714" s="6">
        <v>15.76</v>
      </c>
      <c r="AC714" s="34" t="s">
        <v>64</v>
      </c>
      <c r="AD714" s="34">
        <f t="shared" si="85"/>
        <v>11</v>
      </c>
      <c r="AE714" s="34">
        <f t="shared" si="86"/>
        <v>5</v>
      </c>
      <c r="AF714" s="49" t="str">
        <f t="shared" si="88"/>
        <v>LCL</v>
      </c>
      <c r="AG714" s="49" t="str">
        <f t="shared" si="88"/>
        <v>LCL</v>
      </c>
    </row>
    <row r="715" spans="1:33" x14ac:dyDescent="0.45">
      <c r="A715" s="129" t="s">
        <v>1060</v>
      </c>
      <c r="B715" s="129" t="s">
        <v>1472</v>
      </c>
      <c r="C715" s="129" t="s">
        <v>1448</v>
      </c>
      <c r="D715" s="5" t="s">
        <v>1448</v>
      </c>
      <c r="E715" s="129">
        <f t="shared" si="89"/>
        <v>37</v>
      </c>
      <c r="F715" s="129">
        <f t="shared" si="90"/>
        <v>55</v>
      </c>
      <c r="G715" s="129" t="s">
        <v>61</v>
      </c>
      <c r="H715" s="129" t="s">
        <v>30</v>
      </c>
      <c r="I715" s="129" t="s">
        <v>31</v>
      </c>
      <c r="J715" s="3">
        <v>1</v>
      </c>
      <c r="K715" s="153"/>
      <c r="L715" s="129" t="s">
        <v>41</v>
      </c>
      <c r="M715" s="129" t="s">
        <v>42</v>
      </c>
      <c r="N715" s="129" t="s">
        <v>26</v>
      </c>
      <c r="O715" s="129" t="s">
        <v>1478</v>
      </c>
      <c r="P715" s="3">
        <v>54</v>
      </c>
      <c r="Q715" s="129" t="s">
        <v>32</v>
      </c>
      <c r="R715" s="129" t="s">
        <v>2150</v>
      </c>
      <c r="S715" s="129" t="s">
        <v>2164</v>
      </c>
      <c r="T715" s="129"/>
      <c r="U715" s="129">
        <v>1</v>
      </c>
      <c r="V715" s="3">
        <v>2027</v>
      </c>
      <c r="W715" s="156"/>
      <c r="X715" s="156"/>
      <c r="Y715" s="156"/>
      <c r="Z715" s="138" t="str">
        <f t="shared" si="91"/>
        <v>40 HC</v>
      </c>
      <c r="AA715" s="135">
        <v>40938</v>
      </c>
      <c r="AB715" s="6">
        <v>33.51</v>
      </c>
      <c r="AC715" s="34" t="s">
        <v>64</v>
      </c>
      <c r="AD715" s="34">
        <f t="shared" si="85"/>
        <v>23</v>
      </c>
      <c r="AE715" s="34">
        <f t="shared" si="86"/>
        <v>10</v>
      </c>
      <c r="AF715" s="49" t="str">
        <f t="shared" si="88"/>
        <v>20</v>
      </c>
      <c r="AG715" s="49" t="str">
        <f t="shared" si="88"/>
        <v>LCL</v>
      </c>
    </row>
    <row r="716" spans="1:33" x14ac:dyDescent="0.45">
      <c r="A716" s="129" t="s">
        <v>1060</v>
      </c>
      <c r="B716" s="129" t="s">
        <v>1472</v>
      </c>
      <c r="C716" s="129" t="s">
        <v>1448</v>
      </c>
      <c r="D716" s="5" t="s">
        <v>1448</v>
      </c>
      <c r="E716" s="129">
        <f t="shared" si="89"/>
        <v>37</v>
      </c>
      <c r="F716" s="129">
        <f t="shared" si="90"/>
        <v>55</v>
      </c>
      <c r="G716" s="129" t="s">
        <v>61</v>
      </c>
      <c r="H716" s="129" t="s">
        <v>30</v>
      </c>
      <c r="I716" s="129" t="s">
        <v>31</v>
      </c>
      <c r="J716" s="3">
        <v>1</v>
      </c>
      <c r="K716" s="153"/>
      <c r="L716" s="129" t="s">
        <v>41</v>
      </c>
      <c r="M716" s="129" t="s">
        <v>42</v>
      </c>
      <c r="N716" s="129" t="s">
        <v>26</v>
      </c>
      <c r="O716" s="129" t="s">
        <v>1479</v>
      </c>
      <c r="P716" s="3">
        <v>54</v>
      </c>
      <c r="Q716" s="129" t="s">
        <v>32</v>
      </c>
      <c r="R716" s="129" t="s">
        <v>2152</v>
      </c>
      <c r="S716" s="129" t="s">
        <v>2164</v>
      </c>
      <c r="T716" s="129"/>
      <c r="U716" s="129">
        <v>1</v>
      </c>
      <c r="V716" s="3">
        <v>994</v>
      </c>
      <c r="W716" s="155"/>
      <c r="X716" s="155"/>
      <c r="Y716" s="155"/>
      <c r="Z716" s="138" t="str">
        <f t="shared" si="91"/>
        <v>40 HC</v>
      </c>
      <c r="AA716" s="135">
        <v>15125</v>
      </c>
      <c r="AB716" s="6">
        <v>20.73</v>
      </c>
      <c r="AC716" s="34" t="s">
        <v>64</v>
      </c>
      <c r="AD716" s="34">
        <f t="shared" si="85"/>
        <v>15</v>
      </c>
      <c r="AE716" s="34">
        <f t="shared" si="86"/>
        <v>6</v>
      </c>
      <c r="AF716" s="49" t="str">
        <f t="shared" si="88"/>
        <v>20</v>
      </c>
      <c r="AG716" s="49" t="str">
        <f t="shared" si="88"/>
        <v>LCL</v>
      </c>
    </row>
    <row r="717" spans="1:33" s="77" customFormat="1" x14ac:dyDescent="0.45">
      <c r="A717" s="70" t="s">
        <v>1086</v>
      </c>
      <c r="B717" s="70" t="s">
        <v>1480</v>
      </c>
      <c r="C717" s="70" t="s">
        <v>1481</v>
      </c>
      <c r="D717" s="71" t="s">
        <v>1481</v>
      </c>
      <c r="E717" s="70">
        <f t="shared" si="89"/>
        <v>40</v>
      </c>
      <c r="F717" s="70">
        <f t="shared" si="90"/>
        <v>45</v>
      </c>
      <c r="G717" s="70" t="s">
        <v>48</v>
      </c>
      <c r="H717" s="70" t="s">
        <v>30</v>
      </c>
      <c r="I717" s="70" t="s">
        <v>31</v>
      </c>
      <c r="J717" s="72">
        <v>0</v>
      </c>
      <c r="K717" s="70" t="s">
        <v>1482</v>
      </c>
      <c r="L717" s="70" t="s">
        <v>41</v>
      </c>
      <c r="M717" s="70" t="s">
        <v>42</v>
      </c>
      <c r="N717" s="70" t="s">
        <v>26</v>
      </c>
      <c r="O717" s="70" t="s">
        <v>1483</v>
      </c>
      <c r="P717" s="72">
        <v>52</v>
      </c>
      <c r="Q717" s="70" t="s">
        <v>32</v>
      </c>
      <c r="R717" s="70" t="s">
        <v>266</v>
      </c>
      <c r="S717" s="70" t="s">
        <v>2163</v>
      </c>
      <c r="T717" s="70"/>
      <c r="U717" s="70">
        <v>1</v>
      </c>
      <c r="V717" s="72">
        <v>11325</v>
      </c>
      <c r="W717" s="73">
        <v>0</v>
      </c>
      <c r="X717" s="73">
        <v>0</v>
      </c>
      <c r="Y717" s="73">
        <v>3</v>
      </c>
      <c r="Z717" s="138" t="str">
        <f t="shared" si="91"/>
        <v>40 HC</v>
      </c>
      <c r="AA717" s="137">
        <v>166098</v>
      </c>
      <c r="AB717" s="74">
        <v>174.15</v>
      </c>
      <c r="AC717" s="75" t="s">
        <v>34</v>
      </c>
      <c r="AD717" s="75">
        <f t="shared" si="85"/>
        <v>122</v>
      </c>
      <c r="AE717" s="75">
        <f t="shared" si="86"/>
        <v>52</v>
      </c>
      <c r="AF717" s="76" t="s">
        <v>2139</v>
      </c>
      <c r="AG717" s="76">
        <v>40</v>
      </c>
    </row>
    <row r="718" spans="1:33" s="77" customFormat="1" ht="31.5" x14ac:dyDescent="0.45">
      <c r="A718" s="70" t="s">
        <v>1086</v>
      </c>
      <c r="B718" s="70" t="s">
        <v>1480</v>
      </c>
      <c r="C718" s="70" t="s">
        <v>1484</v>
      </c>
      <c r="D718" s="71" t="s">
        <v>1484</v>
      </c>
      <c r="E718" s="70">
        <f t="shared" si="89"/>
        <v>40</v>
      </c>
      <c r="F718" s="70">
        <f t="shared" si="90"/>
        <v>46</v>
      </c>
      <c r="G718" s="70" t="s">
        <v>48</v>
      </c>
      <c r="H718" s="70" t="s">
        <v>30</v>
      </c>
      <c r="I718" s="70" t="s">
        <v>31</v>
      </c>
      <c r="J718" s="72">
        <v>0</v>
      </c>
      <c r="K718" s="70" t="s">
        <v>1485</v>
      </c>
      <c r="L718" s="70" t="s">
        <v>41</v>
      </c>
      <c r="M718" s="70" t="s">
        <v>42</v>
      </c>
      <c r="N718" s="70" t="s">
        <v>26</v>
      </c>
      <c r="O718" s="70" t="s">
        <v>1486</v>
      </c>
      <c r="P718" s="72">
        <v>54</v>
      </c>
      <c r="Q718" s="70" t="s">
        <v>32</v>
      </c>
      <c r="R718" s="70" t="s">
        <v>101</v>
      </c>
      <c r="S718" s="70" t="s">
        <v>2163</v>
      </c>
      <c r="T718" s="70"/>
      <c r="U718" s="70">
        <v>1</v>
      </c>
      <c r="V718" s="72">
        <v>6227</v>
      </c>
      <c r="W718" s="73">
        <v>0</v>
      </c>
      <c r="X718" s="73">
        <v>3</v>
      </c>
      <c r="Y718" s="73">
        <v>7</v>
      </c>
      <c r="Z718" s="138" t="str">
        <f t="shared" si="91"/>
        <v>40 HC</v>
      </c>
      <c r="AA718" s="137">
        <v>62883</v>
      </c>
      <c r="AB718" s="74">
        <v>586.37</v>
      </c>
      <c r="AC718" s="75" t="s">
        <v>34</v>
      </c>
      <c r="AD718" s="75">
        <f t="shared" si="85"/>
        <v>410</v>
      </c>
      <c r="AE718" s="75">
        <f t="shared" si="86"/>
        <v>176</v>
      </c>
      <c r="AF718" s="76" t="s">
        <v>2139</v>
      </c>
      <c r="AG718" s="76" t="s">
        <v>2139</v>
      </c>
    </row>
    <row r="719" spans="1:33" x14ac:dyDescent="0.45">
      <c r="A719" s="129" t="s">
        <v>1086</v>
      </c>
      <c r="B719" s="129" t="s">
        <v>1480</v>
      </c>
      <c r="C719" s="129" t="s">
        <v>1473</v>
      </c>
      <c r="D719" s="5" t="s">
        <v>1473</v>
      </c>
      <c r="E719" s="129">
        <f t="shared" si="89"/>
        <v>40</v>
      </c>
      <c r="F719" s="129">
        <f t="shared" si="90"/>
        <v>47</v>
      </c>
      <c r="G719" s="129" t="s">
        <v>48</v>
      </c>
      <c r="H719" s="129" t="s">
        <v>30</v>
      </c>
      <c r="I719" s="129" t="s">
        <v>31</v>
      </c>
      <c r="J719" s="3">
        <v>0</v>
      </c>
      <c r="K719" s="129" t="s">
        <v>1487</v>
      </c>
      <c r="L719" s="129" t="s">
        <v>41</v>
      </c>
      <c r="M719" s="129" t="s">
        <v>42</v>
      </c>
      <c r="N719" s="129" t="s">
        <v>26</v>
      </c>
      <c r="O719" s="129" t="s">
        <v>1488</v>
      </c>
      <c r="P719" s="3">
        <v>52</v>
      </c>
      <c r="Q719" s="129" t="s">
        <v>32</v>
      </c>
      <c r="R719" s="129" t="s">
        <v>275</v>
      </c>
      <c r="S719" s="129" t="s">
        <v>2163</v>
      </c>
      <c r="T719" s="129"/>
      <c r="U719" s="129">
        <v>1</v>
      </c>
      <c r="V719" s="3">
        <v>2609</v>
      </c>
      <c r="W719" s="30">
        <v>0</v>
      </c>
      <c r="X719" s="30">
        <v>1</v>
      </c>
      <c r="Y719" s="30">
        <v>0</v>
      </c>
      <c r="Z719" s="138">
        <f t="shared" si="91"/>
        <v>40</v>
      </c>
      <c r="AA719" s="135">
        <v>35398</v>
      </c>
      <c r="AB719" s="6">
        <v>34.659999999999997</v>
      </c>
      <c r="AC719" s="34" t="s">
        <v>34</v>
      </c>
      <c r="AD719" s="34">
        <f t="shared" si="85"/>
        <v>24</v>
      </c>
      <c r="AE719" s="34">
        <f t="shared" si="86"/>
        <v>10</v>
      </c>
      <c r="AF719" s="49" t="str">
        <f t="shared" ref="AF719:AG742" si="92">IF(AD719&lt;=14,"LCL",IF(AD719&lt;=28,"20",IF(AD719&lt;=55,"40",IF(AD719&lt;=65,"40HC",IF(AD719&lt;=83,"45",IF(AD719&gt;83,"???ilość kont"))))))</f>
        <v>20</v>
      </c>
      <c r="AG719" s="49" t="str">
        <f t="shared" si="92"/>
        <v>LCL</v>
      </c>
    </row>
    <row r="720" spans="1:33" x14ac:dyDescent="0.45">
      <c r="A720" s="129" t="s">
        <v>1086</v>
      </c>
      <c r="B720" s="129" t="s">
        <v>1480</v>
      </c>
      <c r="C720" s="129" t="s">
        <v>1473</v>
      </c>
      <c r="D720" s="5" t="s">
        <v>1473</v>
      </c>
      <c r="E720" s="129">
        <f t="shared" si="89"/>
        <v>40</v>
      </c>
      <c r="F720" s="129">
        <f t="shared" si="90"/>
        <v>47</v>
      </c>
      <c r="G720" s="129" t="s">
        <v>48</v>
      </c>
      <c r="H720" s="129" t="s">
        <v>30</v>
      </c>
      <c r="I720" s="129" t="s">
        <v>31</v>
      </c>
      <c r="J720" s="3">
        <v>1</v>
      </c>
      <c r="K720" s="152" t="s">
        <v>1489</v>
      </c>
      <c r="L720" s="129" t="s">
        <v>41</v>
      </c>
      <c r="M720" s="129" t="s">
        <v>42</v>
      </c>
      <c r="N720" s="129" t="s">
        <v>26</v>
      </c>
      <c r="O720" s="129" t="s">
        <v>1490</v>
      </c>
      <c r="P720" s="3">
        <v>52</v>
      </c>
      <c r="Q720" s="129" t="s">
        <v>32</v>
      </c>
      <c r="R720" s="129" t="s">
        <v>277</v>
      </c>
      <c r="S720" s="129" t="s">
        <v>2164</v>
      </c>
      <c r="T720" s="129"/>
      <c r="U720" s="129">
        <v>1</v>
      </c>
      <c r="V720" s="3">
        <v>517</v>
      </c>
      <c r="W720" s="154">
        <v>0</v>
      </c>
      <c r="X720" s="154">
        <v>0</v>
      </c>
      <c r="Y720" s="154">
        <v>1</v>
      </c>
      <c r="Z720" s="138" t="str">
        <f t="shared" si="91"/>
        <v>40 HC</v>
      </c>
      <c r="AA720" s="135">
        <v>6400</v>
      </c>
      <c r="AB720" s="6">
        <v>6.68</v>
      </c>
      <c r="AC720" s="34" t="s">
        <v>34</v>
      </c>
      <c r="AD720" s="34">
        <f t="shared" si="85"/>
        <v>5</v>
      </c>
      <c r="AE720" s="34">
        <f t="shared" si="86"/>
        <v>2</v>
      </c>
      <c r="AF720" s="49" t="str">
        <f t="shared" si="92"/>
        <v>LCL</v>
      </c>
      <c r="AG720" s="49" t="str">
        <f t="shared" si="92"/>
        <v>LCL</v>
      </c>
    </row>
    <row r="721" spans="1:33" x14ac:dyDescent="0.45">
      <c r="A721" s="129" t="s">
        <v>1086</v>
      </c>
      <c r="B721" s="129" t="s">
        <v>1480</v>
      </c>
      <c r="C721" s="129" t="s">
        <v>1473</v>
      </c>
      <c r="D721" s="5" t="s">
        <v>1473</v>
      </c>
      <c r="E721" s="129">
        <f t="shared" si="89"/>
        <v>40</v>
      </c>
      <c r="F721" s="129">
        <f t="shared" si="90"/>
        <v>47</v>
      </c>
      <c r="G721" s="129" t="s">
        <v>48</v>
      </c>
      <c r="H721" s="129" t="s">
        <v>30</v>
      </c>
      <c r="I721" s="129" t="s">
        <v>31</v>
      </c>
      <c r="J721" s="3">
        <v>1</v>
      </c>
      <c r="K721" s="153"/>
      <c r="L721" s="129" t="s">
        <v>41</v>
      </c>
      <c r="M721" s="129" t="s">
        <v>42</v>
      </c>
      <c r="N721" s="129" t="s">
        <v>26</v>
      </c>
      <c r="O721" s="129" t="s">
        <v>1491</v>
      </c>
      <c r="P721" s="3">
        <v>54</v>
      </c>
      <c r="Q721" s="129" t="s">
        <v>32</v>
      </c>
      <c r="R721" s="129" t="s">
        <v>271</v>
      </c>
      <c r="S721" s="129" t="s">
        <v>2164</v>
      </c>
      <c r="T721" s="129"/>
      <c r="U721" s="129">
        <v>1</v>
      </c>
      <c r="V721" s="3">
        <v>326</v>
      </c>
      <c r="W721" s="156"/>
      <c r="X721" s="156"/>
      <c r="Y721" s="156"/>
      <c r="Z721" s="138" t="str">
        <f t="shared" si="91"/>
        <v>40 HC</v>
      </c>
      <c r="AA721" s="135">
        <v>2722</v>
      </c>
      <c r="AB721" s="6">
        <v>21.7</v>
      </c>
      <c r="AC721" s="34" t="s">
        <v>34</v>
      </c>
      <c r="AD721" s="34">
        <f t="shared" si="85"/>
        <v>15</v>
      </c>
      <c r="AE721" s="34">
        <f t="shared" si="86"/>
        <v>7</v>
      </c>
      <c r="AF721" s="49" t="str">
        <f t="shared" si="92"/>
        <v>20</v>
      </c>
      <c r="AG721" s="49" t="str">
        <f t="shared" si="92"/>
        <v>LCL</v>
      </c>
    </row>
    <row r="722" spans="1:33" x14ac:dyDescent="0.45">
      <c r="A722" s="129" t="s">
        <v>1086</v>
      </c>
      <c r="B722" s="129" t="s">
        <v>1480</v>
      </c>
      <c r="C722" s="129" t="s">
        <v>1473</v>
      </c>
      <c r="D722" s="5" t="s">
        <v>1473</v>
      </c>
      <c r="E722" s="129">
        <f t="shared" si="89"/>
        <v>40</v>
      </c>
      <c r="F722" s="129">
        <f t="shared" si="90"/>
        <v>47</v>
      </c>
      <c r="G722" s="129" t="s">
        <v>48</v>
      </c>
      <c r="H722" s="129" t="s">
        <v>30</v>
      </c>
      <c r="I722" s="129" t="s">
        <v>31</v>
      </c>
      <c r="J722" s="3">
        <v>1</v>
      </c>
      <c r="K722" s="153"/>
      <c r="L722" s="129" t="s">
        <v>41</v>
      </c>
      <c r="M722" s="129" t="s">
        <v>42</v>
      </c>
      <c r="N722" s="129" t="s">
        <v>26</v>
      </c>
      <c r="O722" s="129" t="s">
        <v>1492</v>
      </c>
      <c r="P722" s="3">
        <v>54</v>
      </c>
      <c r="Q722" s="129" t="s">
        <v>32</v>
      </c>
      <c r="R722" s="129" t="s">
        <v>1493</v>
      </c>
      <c r="S722" s="129" t="s">
        <v>2164</v>
      </c>
      <c r="T722" s="129"/>
      <c r="U722" s="129">
        <v>1</v>
      </c>
      <c r="V722" s="3">
        <v>437</v>
      </c>
      <c r="W722" s="155"/>
      <c r="X722" s="155"/>
      <c r="Y722" s="155"/>
      <c r="Z722" s="138" t="str">
        <f t="shared" si="91"/>
        <v>40 HC</v>
      </c>
      <c r="AA722" s="135">
        <v>4050</v>
      </c>
      <c r="AB722" s="6">
        <v>36.42</v>
      </c>
      <c r="AC722" s="34" t="s">
        <v>34</v>
      </c>
      <c r="AD722" s="34">
        <f t="shared" si="85"/>
        <v>25</v>
      </c>
      <c r="AE722" s="34">
        <f t="shared" si="86"/>
        <v>11</v>
      </c>
      <c r="AF722" s="49" t="str">
        <f t="shared" si="92"/>
        <v>20</v>
      </c>
      <c r="AG722" s="49" t="str">
        <f t="shared" si="92"/>
        <v>LCL</v>
      </c>
    </row>
    <row r="723" spans="1:33" x14ac:dyDescent="0.45">
      <c r="A723" s="129" t="s">
        <v>1086</v>
      </c>
      <c r="B723" s="129" t="s">
        <v>1480</v>
      </c>
      <c r="C723" s="129" t="s">
        <v>1473</v>
      </c>
      <c r="D723" s="5" t="s">
        <v>1473</v>
      </c>
      <c r="E723" s="129">
        <f t="shared" si="89"/>
        <v>40</v>
      </c>
      <c r="F723" s="129">
        <f t="shared" si="90"/>
        <v>47</v>
      </c>
      <c r="G723" s="129" t="s">
        <v>48</v>
      </c>
      <c r="H723" s="129" t="s">
        <v>30</v>
      </c>
      <c r="I723" s="129" t="s">
        <v>31</v>
      </c>
      <c r="J723" s="3">
        <v>1</v>
      </c>
      <c r="K723" s="152" t="s">
        <v>1494</v>
      </c>
      <c r="L723" s="129" t="s">
        <v>41</v>
      </c>
      <c r="M723" s="129" t="s">
        <v>42</v>
      </c>
      <c r="N723" s="129" t="s">
        <v>26</v>
      </c>
      <c r="O723" s="129" t="s">
        <v>1495</v>
      </c>
      <c r="P723" s="3">
        <v>52</v>
      </c>
      <c r="Q723" s="129" t="s">
        <v>32</v>
      </c>
      <c r="R723" s="129" t="s">
        <v>273</v>
      </c>
      <c r="S723" s="129" t="s">
        <v>2164</v>
      </c>
      <c r="T723" s="129"/>
      <c r="U723" s="129">
        <v>1</v>
      </c>
      <c r="V723" s="3">
        <v>1174</v>
      </c>
      <c r="W723" s="154">
        <v>0</v>
      </c>
      <c r="X723" s="154">
        <v>1</v>
      </c>
      <c r="Y723" s="154">
        <v>0</v>
      </c>
      <c r="Z723" s="138">
        <f t="shared" si="91"/>
        <v>40</v>
      </c>
      <c r="AA723" s="135">
        <v>15821</v>
      </c>
      <c r="AB723" s="6">
        <v>31.46</v>
      </c>
      <c r="AC723" s="34" t="s">
        <v>34</v>
      </c>
      <c r="AD723" s="34">
        <f t="shared" si="85"/>
        <v>22</v>
      </c>
      <c r="AE723" s="34">
        <f t="shared" si="86"/>
        <v>9</v>
      </c>
      <c r="AF723" s="49" t="str">
        <f t="shared" si="92"/>
        <v>20</v>
      </c>
      <c r="AG723" s="49" t="str">
        <f t="shared" si="92"/>
        <v>LCL</v>
      </c>
    </row>
    <row r="724" spans="1:33" x14ac:dyDescent="0.45">
      <c r="A724" s="129" t="s">
        <v>1086</v>
      </c>
      <c r="B724" s="129" t="s">
        <v>1480</v>
      </c>
      <c r="C724" s="129" t="s">
        <v>1473</v>
      </c>
      <c r="D724" s="5" t="s">
        <v>1473</v>
      </c>
      <c r="E724" s="129">
        <f t="shared" si="89"/>
        <v>40</v>
      </c>
      <c r="F724" s="129">
        <f t="shared" si="90"/>
        <v>47</v>
      </c>
      <c r="G724" s="129" t="s">
        <v>48</v>
      </c>
      <c r="H724" s="129" t="s">
        <v>30</v>
      </c>
      <c r="I724" s="129" t="s">
        <v>31</v>
      </c>
      <c r="J724" s="3">
        <v>1</v>
      </c>
      <c r="K724" s="153"/>
      <c r="L724" s="129" t="s">
        <v>41</v>
      </c>
      <c r="M724" s="129" t="s">
        <v>42</v>
      </c>
      <c r="N724" s="129" t="s">
        <v>26</v>
      </c>
      <c r="O724" s="129" t="s">
        <v>1496</v>
      </c>
      <c r="P724" s="3">
        <v>52</v>
      </c>
      <c r="Q724" s="129" t="s">
        <v>32</v>
      </c>
      <c r="R724" s="129" t="s">
        <v>185</v>
      </c>
      <c r="S724" s="129" t="s">
        <v>2164</v>
      </c>
      <c r="T724" s="129"/>
      <c r="U724" s="129">
        <v>1</v>
      </c>
      <c r="V724" s="3">
        <v>113</v>
      </c>
      <c r="W724" s="156"/>
      <c r="X724" s="156"/>
      <c r="Y724" s="156"/>
      <c r="Z724" s="138" t="str">
        <f t="shared" si="91"/>
        <v>40 HC</v>
      </c>
      <c r="AA724" s="135">
        <v>7452</v>
      </c>
      <c r="AB724" s="6">
        <v>8.6199999999999992</v>
      </c>
      <c r="AC724" s="34" t="s">
        <v>34</v>
      </c>
      <c r="AD724" s="34">
        <f t="shared" si="85"/>
        <v>6</v>
      </c>
      <c r="AE724" s="34">
        <f t="shared" si="86"/>
        <v>3</v>
      </c>
      <c r="AF724" s="49" t="str">
        <f t="shared" si="92"/>
        <v>LCL</v>
      </c>
      <c r="AG724" s="49" t="str">
        <f t="shared" si="92"/>
        <v>LCL</v>
      </c>
    </row>
    <row r="725" spans="1:33" x14ac:dyDescent="0.45">
      <c r="A725" s="129" t="s">
        <v>1086</v>
      </c>
      <c r="B725" s="129" t="s">
        <v>1480</v>
      </c>
      <c r="C725" s="129" t="s">
        <v>1473</v>
      </c>
      <c r="D725" s="5" t="s">
        <v>1473</v>
      </c>
      <c r="E725" s="129">
        <f t="shared" si="89"/>
        <v>40</v>
      </c>
      <c r="F725" s="129">
        <f t="shared" si="90"/>
        <v>47</v>
      </c>
      <c r="G725" s="129" t="s">
        <v>48</v>
      </c>
      <c r="H725" s="129" t="s">
        <v>30</v>
      </c>
      <c r="I725" s="129" t="s">
        <v>31</v>
      </c>
      <c r="J725" s="3">
        <v>1</v>
      </c>
      <c r="K725" s="153"/>
      <c r="L725" s="129" t="s">
        <v>41</v>
      </c>
      <c r="M725" s="129" t="s">
        <v>42</v>
      </c>
      <c r="N725" s="129" t="s">
        <v>26</v>
      </c>
      <c r="O725" s="129" t="s">
        <v>1497</v>
      </c>
      <c r="P725" s="3">
        <v>54</v>
      </c>
      <c r="Q725" s="129" t="s">
        <v>32</v>
      </c>
      <c r="R725" s="129" t="s">
        <v>260</v>
      </c>
      <c r="S725" s="129" t="s">
        <v>2164</v>
      </c>
      <c r="T725" s="129"/>
      <c r="U725" s="129">
        <v>1</v>
      </c>
      <c r="V725" s="3">
        <v>635</v>
      </c>
      <c r="W725" s="155"/>
      <c r="X725" s="155"/>
      <c r="Y725" s="155"/>
      <c r="Z725" s="138" t="str">
        <f t="shared" si="91"/>
        <v>40 HC</v>
      </c>
      <c r="AA725" s="135">
        <v>8298</v>
      </c>
      <c r="AB725" s="6">
        <v>15.62</v>
      </c>
      <c r="AC725" s="34" t="s">
        <v>34</v>
      </c>
      <c r="AD725" s="34">
        <f t="shared" si="85"/>
        <v>11</v>
      </c>
      <c r="AE725" s="34">
        <f t="shared" si="86"/>
        <v>5</v>
      </c>
      <c r="AF725" s="49" t="str">
        <f t="shared" si="92"/>
        <v>LCL</v>
      </c>
      <c r="AG725" s="49" t="str">
        <f t="shared" si="92"/>
        <v>LCL</v>
      </c>
    </row>
    <row r="726" spans="1:33" x14ac:dyDescent="0.45">
      <c r="A726" s="129" t="s">
        <v>1498</v>
      </c>
      <c r="B726" s="129" t="s">
        <v>1040</v>
      </c>
      <c r="C726" s="129" t="s">
        <v>1249</v>
      </c>
      <c r="D726" s="5" t="s">
        <v>1249</v>
      </c>
      <c r="E726" s="129">
        <f t="shared" si="89"/>
        <v>2</v>
      </c>
      <c r="F726" s="129">
        <f t="shared" si="90"/>
        <v>16</v>
      </c>
      <c r="G726" s="129" t="s">
        <v>381</v>
      </c>
      <c r="H726" s="129" t="s">
        <v>383</v>
      </c>
      <c r="I726" s="129" t="s">
        <v>380</v>
      </c>
      <c r="J726" s="3">
        <v>1</v>
      </c>
      <c r="K726" s="26" t="s">
        <v>380</v>
      </c>
      <c r="L726" s="26" t="s">
        <v>24</v>
      </c>
      <c r="M726" s="129" t="s">
        <v>384</v>
      </c>
      <c r="N726" s="129" t="s">
        <v>26</v>
      </c>
      <c r="O726" s="129" t="s">
        <v>1499</v>
      </c>
      <c r="P726" s="3">
        <v>54</v>
      </c>
      <c r="Q726" s="129" t="s">
        <v>32</v>
      </c>
      <c r="R726" s="129" t="s">
        <v>1076</v>
      </c>
      <c r="S726" s="36" t="s">
        <v>380</v>
      </c>
      <c r="T726" s="129">
        <v>1</v>
      </c>
      <c r="U726" s="129"/>
      <c r="V726" s="3">
        <v>1082</v>
      </c>
      <c r="W726" s="30">
        <v>0</v>
      </c>
      <c r="X726" s="30">
        <v>0</v>
      </c>
      <c r="Y726" s="30">
        <v>0</v>
      </c>
      <c r="Z726" s="138" t="str">
        <f t="shared" si="91"/>
        <v>40 HC</v>
      </c>
      <c r="AA726" s="135">
        <v>14907</v>
      </c>
      <c r="AB726" s="6">
        <v>24.28</v>
      </c>
      <c r="AC726" s="34" t="s">
        <v>64</v>
      </c>
      <c r="AD726" s="34">
        <f t="shared" si="85"/>
        <v>17</v>
      </c>
      <c r="AE726" s="34">
        <f t="shared" si="86"/>
        <v>7</v>
      </c>
      <c r="AF726" s="49" t="str">
        <f t="shared" si="92"/>
        <v>20</v>
      </c>
      <c r="AG726" s="49" t="str">
        <f t="shared" si="92"/>
        <v>LCL</v>
      </c>
    </row>
    <row r="727" spans="1:33" x14ac:dyDescent="0.45">
      <c r="A727" s="129" t="s">
        <v>1498</v>
      </c>
      <c r="B727" s="129" t="s">
        <v>1040</v>
      </c>
      <c r="C727" s="129" t="s">
        <v>1249</v>
      </c>
      <c r="D727" s="5" t="s">
        <v>1249</v>
      </c>
      <c r="E727" s="129">
        <f t="shared" si="89"/>
        <v>2</v>
      </c>
      <c r="F727" s="129">
        <f t="shared" si="90"/>
        <v>16</v>
      </c>
      <c r="G727" s="129" t="s">
        <v>381</v>
      </c>
      <c r="H727" s="129" t="s">
        <v>383</v>
      </c>
      <c r="I727" s="129" t="s">
        <v>380</v>
      </c>
      <c r="J727" s="3">
        <v>1</v>
      </c>
      <c r="K727" s="26" t="s">
        <v>380</v>
      </c>
      <c r="L727" s="26" t="s">
        <v>24</v>
      </c>
      <c r="M727" s="129" t="s">
        <v>384</v>
      </c>
      <c r="N727" s="129" t="s">
        <v>26</v>
      </c>
      <c r="O727" s="129" t="s">
        <v>1500</v>
      </c>
      <c r="P727" s="3">
        <v>54</v>
      </c>
      <c r="Q727" s="129" t="s">
        <v>32</v>
      </c>
      <c r="R727" s="129" t="s">
        <v>1076</v>
      </c>
      <c r="S727" s="36" t="s">
        <v>380</v>
      </c>
      <c r="T727" s="129">
        <v>1</v>
      </c>
      <c r="U727" s="129"/>
      <c r="V727" s="3">
        <v>955</v>
      </c>
      <c r="W727" s="30">
        <v>0</v>
      </c>
      <c r="X727" s="30">
        <v>0</v>
      </c>
      <c r="Y727" s="30">
        <v>0</v>
      </c>
      <c r="Z727" s="138" t="str">
        <f t="shared" si="91"/>
        <v>40 HC</v>
      </c>
      <c r="AA727" s="135">
        <v>12491</v>
      </c>
      <c r="AB727" s="6">
        <v>23.87</v>
      </c>
      <c r="AC727" s="34" t="s">
        <v>64</v>
      </c>
      <c r="AD727" s="34">
        <f t="shared" si="85"/>
        <v>17</v>
      </c>
      <c r="AE727" s="34">
        <f t="shared" si="86"/>
        <v>7</v>
      </c>
      <c r="AF727" s="49" t="str">
        <f t="shared" si="92"/>
        <v>20</v>
      </c>
      <c r="AG727" s="49" t="str">
        <f t="shared" si="92"/>
        <v>LCL</v>
      </c>
    </row>
    <row r="728" spans="1:33" x14ac:dyDescent="0.45">
      <c r="A728" s="129" t="s">
        <v>1498</v>
      </c>
      <c r="B728" s="129" t="s">
        <v>1040</v>
      </c>
      <c r="C728" s="129" t="s">
        <v>1249</v>
      </c>
      <c r="D728" s="5" t="s">
        <v>1249</v>
      </c>
      <c r="E728" s="129">
        <f t="shared" si="89"/>
        <v>2</v>
      </c>
      <c r="F728" s="129">
        <f t="shared" si="90"/>
        <v>16</v>
      </c>
      <c r="G728" s="129" t="s">
        <v>381</v>
      </c>
      <c r="H728" s="129" t="s">
        <v>383</v>
      </c>
      <c r="I728" s="129" t="s">
        <v>380</v>
      </c>
      <c r="J728" s="3">
        <v>1</v>
      </c>
      <c r="K728" s="26" t="s">
        <v>380</v>
      </c>
      <c r="L728" s="26" t="s">
        <v>24</v>
      </c>
      <c r="M728" s="129" t="s">
        <v>384</v>
      </c>
      <c r="N728" s="129" t="s">
        <v>26</v>
      </c>
      <c r="O728" s="129" t="s">
        <v>1501</v>
      </c>
      <c r="P728" s="3">
        <v>54</v>
      </c>
      <c r="Q728" s="129" t="s">
        <v>32</v>
      </c>
      <c r="R728" s="129" t="s">
        <v>1076</v>
      </c>
      <c r="S728" s="36" t="s">
        <v>380</v>
      </c>
      <c r="T728" s="129">
        <v>1</v>
      </c>
      <c r="U728" s="129"/>
      <c r="V728" s="3">
        <v>413</v>
      </c>
      <c r="W728" s="30">
        <v>0</v>
      </c>
      <c r="X728" s="30">
        <v>0</v>
      </c>
      <c r="Y728" s="30">
        <v>0</v>
      </c>
      <c r="Z728" s="138" t="str">
        <f t="shared" si="91"/>
        <v>40 HC</v>
      </c>
      <c r="AA728" s="135">
        <v>5864</v>
      </c>
      <c r="AB728" s="6">
        <v>10.77</v>
      </c>
      <c r="AC728" s="34" t="s">
        <v>64</v>
      </c>
      <c r="AD728" s="34">
        <f t="shared" si="85"/>
        <v>8</v>
      </c>
      <c r="AE728" s="34">
        <f t="shared" si="86"/>
        <v>3</v>
      </c>
      <c r="AF728" s="49" t="str">
        <f t="shared" si="92"/>
        <v>LCL</v>
      </c>
      <c r="AG728" s="49" t="str">
        <f t="shared" si="92"/>
        <v>LCL</v>
      </c>
    </row>
    <row r="729" spans="1:33" x14ac:dyDescent="0.45">
      <c r="A729" s="129" t="s">
        <v>1498</v>
      </c>
      <c r="B729" s="129" t="s">
        <v>1212</v>
      </c>
      <c r="C729" s="129" t="s">
        <v>1293</v>
      </c>
      <c r="D729" s="5" t="s">
        <v>1293</v>
      </c>
      <c r="E729" s="129">
        <f t="shared" si="89"/>
        <v>3</v>
      </c>
      <c r="F729" s="129">
        <f t="shared" si="90"/>
        <v>12</v>
      </c>
      <c r="G729" s="129" t="s">
        <v>381</v>
      </c>
      <c r="H729" s="129" t="s">
        <v>383</v>
      </c>
      <c r="I729" s="129" t="s">
        <v>380</v>
      </c>
      <c r="J729" s="3">
        <v>1</v>
      </c>
      <c r="K729" s="26" t="s">
        <v>380</v>
      </c>
      <c r="L729" s="26" t="s">
        <v>24</v>
      </c>
      <c r="M729" s="129" t="s">
        <v>384</v>
      </c>
      <c r="N729" s="129" t="s">
        <v>26</v>
      </c>
      <c r="O729" s="129" t="s">
        <v>1502</v>
      </c>
      <c r="P729" s="3">
        <v>54</v>
      </c>
      <c r="Q729" s="129" t="s">
        <v>32</v>
      </c>
      <c r="R729" s="129" t="s">
        <v>149</v>
      </c>
      <c r="S729" s="36" t="s">
        <v>380</v>
      </c>
      <c r="T729" s="129">
        <v>1</v>
      </c>
      <c r="U729" s="129"/>
      <c r="V729" s="3">
        <v>321</v>
      </c>
      <c r="W729" s="30">
        <v>0</v>
      </c>
      <c r="X729" s="30">
        <v>0</v>
      </c>
      <c r="Y729" s="30">
        <v>0</v>
      </c>
      <c r="Z729" s="138" t="str">
        <f t="shared" si="91"/>
        <v>40 HC</v>
      </c>
      <c r="AA729" s="135">
        <v>3601</v>
      </c>
      <c r="AB729" s="4"/>
      <c r="AC729" s="34" t="s">
        <v>90</v>
      </c>
      <c r="AD729" s="34">
        <f t="shared" si="85"/>
        <v>0</v>
      </c>
      <c r="AE729" s="34">
        <f t="shared" si="86"/>
        <v>0</v>
      </c>
      <c r="AF729" s="49" t="str">
        <f t="shared" si="92"/>
        <v>LCL</v>
      </c>
      <c r="AG729" s="49" t="str">
        <f t="shared" si="92"/>
        <v>LCL</v>
      </c>
    </row>
    <row r="730" spans="1:33" x14ac:dyDescent="0.45">
      <c r="A730" s="129" t="s">
        <v>1498</v>
      </c>
      <c r="B730" s="129" t="s">
        <v>1330</v>
      </c>
      <c r="C730" s="129" t="s">
        <v>1293</v>
      </c>
      <c r="D730" s="5" t="s">
        <v>1293</v>
      </c>
      <c r="E730" s="129">
        <f t="shared" si="89"/>
        <v>4</v>
      </c>
      <c r="F730" s="129">
        <f t="shared" si="90"/>
        <v>12</v>
      </c>
      <c r="G730" s="129" t="s">
        <v>381</v>
      </c>
      <c r="H730" s="129" t="s">
        <v>383</v>
      </c>
      <c r="I730" s="129" t="s">
        <v>380</v>
      </c>
      <c r="J730" s="3">
        <v>1</v>
      </c>
      <c r="K730" s="26" t="s">
        <v>380</v>
      </c>
      <c r="L730" s="26" t="s">
        <v>24</v>
      </c>
      <c r="M730" s="129" t="s">
        <v>384</v>
      </c>
      <c r="N730" s="129" t="s">
        <v>26</v>
      </c>
      <c r="O730" s="129" t="s">
        <v>1503</v>
      </c>
      <c r="P730" s="3">
        <v>54</v>
      </c>
      <c r="Q730" s="129" t="s">
        <v>32</v>
      </c>
      <c r="R730" s="129" t="s">
        <v>2151</v>
      </c>
      <c r="S730" s="36" t="s">
        <v>380</v>
      </c>
      <c r="T730" s="129">
        <v>1</v>
      </c>
      <c r="U730" s="129"/>
      <c r="V730" s="3">
        <v>1482</v>
      </c>
      <c r="W730" s="30">
        <v>0</v>
      </c>
      <c r="X730" s="30">
        <v>0</v>
      </c>
      <c r="Y730" s="30">
        <v>0</v>
      </c>
      <c r="Z730" s="138" t="str">
        <f t="shared" si="91"/>
        <v>40 HC</v>
      </c>
      <c r="AA730" s="135">
        <v>34010</v>
      </c>
      <c r="AB730" s="6">
        <v>29.53</v>
      </c>
      <c r="AC730" s="34" t="s">
        <v>64</v>
      </c>
      <c r="AD730" s="34">
        <f t="shared" si="85"/>
        <v>21</v>
      </c>
      <c r="AE730" s="34">
        <f t="shared" si="86"/>
        <v>9</v>
      </c>
      <c r="AF730" s="49" t="str">
        <f t="shared" si="92"/>
        <v>20</v>
      </c>
      <c r="AG730" s="49" t="str">
        <f t="shared" si="92"/>
        <v>LCL</v>
      </c>
    </row>
    <row r="731" spans="1:33" x14ac:dyDescent="0.45">
      <c r="A731" s="129" t="s">
        <v>1498</v>
      </c>
      <c r="B731" s="129" t="s">
        <v>1367</v>
      </c>
      <c r="C731" s="129" t="s">
        <v>1271</v>
      </c>
      <c r="D731" s="5" t="s">
        <v>1271</v>
      </c>
      <c r="E731" s="129">
        <f t="shared" si="89"/>
        <v>15</v>
      </c>
      <c r="F731" s="129">
        <f t="shared" si="90"/>
        <v>20</v>
      </c>
      <c r="G731" s="129" t="s">
        <v>381</v>
      </c>
      <c r="H731" s="129" t="s">
        <v>383</v>
      </c>
      <c r="I731" s="129" t="s">
        <v>41</v>
      </c>
      <c r="J731" s="3">
        <v>0</v>
      </c>
      <c r="K731" s="129" t="s">
        <v>1504</v>
      </c>
      <c r="L731" s="26" t="s">
        <v>41</v>
      </c>
      <c r="M731" s="129" t="s">
        <v>619</v>
      </c>
      <c r="N731" s="129" t="s">
        <v>26</v>
      </c>
      <c r="O731" s="129" t="s">
        <v>1505</v>
      </c>
      <c r="P731" s="3">
        <v>54</v>
      </c>
      <c r="Q731" s="129" t="s">
        <v>32</v>
      </c>
      <c r="R731" s="129" t="s">
        <v>82</v>
      </c>
      <c r="S731" s="129" t="s">
        <v>2163</v>
      </c>
      <c r="T731" s="129"/>
      <c r="U731" s="129">
        <v>1</v>
      </c>
      <c r="V731" s="3">
        <v>1239</v>
      </c>
      <c r="W731" s="30">
        <v>0</v>
      </c>
      <c r="X731" s="30">
        <v>1</v>
      </c>
      <c r="Y731" s="30">
        <v>0</v>
      </c>
      <c r="Z731" s="138">
        <f t="shared" si="91"/>
        <v>40</v>
      </c>
      <c r="AA731" s="135">
        <v>10900</v>
      </c>
      <c r="AB731" s="4"/>
      <c r="AC731" s="34" t="s">
        <v>34</v>
      </c>
      <c r="AD731" s="34">
        <f t="shared" si="85"/>
        <v>0</v>
      </c>
      <c r="AE731" s="34">
        <f t="shared" si="86"/>
        <v>0</v>
      </c>
      <c r="AF731" s="49" t="str">
        <f t="shared" si="92"/>
        <v>LCL</v>
      </c>
      <c r="AG731" s="49" t="str">
        <f t="shared" si="92"/>
        <v>LCL</v>
      </c>
    </row>
    <row r="732" spans="1:33" x14ac:dyDescent="0.45">
      <c r="A732" s="129" t="s">
        <v>1498</v>
      </c>
      <c r="B732" s="129" t="s">
        <v>1506</v>
      </c>
      <c r="C732" s="129" t="s">
        <v>1382</v>
      </c>
      <c r="D732" s="5" t="s">
        <v>1382</v>
      </c>
      <c r="E732" s="129">
        <f t="shared" si="89"/>
        <v>28</v>
      </c>
      <c r="F732" s="129">
        <f t="shared" si="90"/>
        <v>32</v>
      </c>
      <c r="G732" s="129" t="s">
        <v>85</v>
      </c>
      <c r="H732" s="129" t="s">
        <v>30</v>
      </c>
      <c r="I732" s="129" t="s">
        <v>31</v>
      </c>
      <c r="J732" s="3">
        <v>1</v>
      </c>
      <c r="K732" s="152" t="s">
        <v>1507</v>
      </c>
      <c r="L732" s="129" t="s">
        <v>24</v>
      </c>
      <c r="M732" s="129" t="s">
        <v>87</v>
      </c>
      <c r="N732" s="129" t="s">
        <v>26</v>
      </c>
      <c r="O732" s="129" t="s">
        <v>1508</v>
      </c>
      <c r="P732" s="3">
        <v>52</v>
      </c>
      <c r="Q732" s="129" t="s">
        <v>32</v>
      </c>
      <c r="R732" s="129" t="s">
        <v>2159</v>
      </c>
      <c r="S732" s="129" t="s">
        <v>2164</v>
      </c>
      <c r="T732" s="129"/>
      <c r="U732" s="129">
        <v>1</v>
      </c>
      <c r="V732" s="3">
        <v>1160</v>
      </c>
      <c r="W732" s="154">
        <v>0</v>
      </c>
      <c r="X732" s="154">
        <v>0</v>
      </c>
      <c r="Y732" s="154">
        <v>1</v>
      </c>
      <c r="Z732" s="138" t="str">
        <f t="shared" si="91"/>
        <v>40 HC</v>
      </c>
      <c r="AA732" s="135">
        <v>17643</v>
      </c>
      <c r="AB732" s="6">
        <v>6.2</v>
      </c>
      <c r="AC732" s="34" t="s">
        <v>90</v>
      </c>
      <c r="AD732" s="34">
        <f t="shared" ref="AD732:AD793" si="93">0.7*AB732</f>
        <v>4</v>
      </c>
      <c r="AE732" s="34">
        <f t="shared" ref="AE732:AE793" si="94">0.3*AB732</f>
        <v>2</v>
      </c>
      <c r="AF732" s="49" t="str">
        <f t="shared" si="92"/>
        <v>LCL</v>
      </c>
      <c r="AG732" s="49" t="str">
        <f t="shared" si="92"/>
        <v>LCL</v>
      </c>
    </row>
    <row r="733" spans="1:33" x14ac:dyDescent="0.45">
      <c r="A733" s="129" t="s">
        <v>1498</v>
      </c>
      <c r="B733" s="129" t="s">
        <v>1506</v>
      </c>
      <c r="C733" s="129" t="s">
        <v>1382</v>
      </c>
      <c r="D733" s="5" t="s">
        <v>1382</v>
      </c>
      <c r="E733" s="129">
        <f t="shared" si="89"/>
        <v>28</v>
      </c>
      <c r="F733" s="129">
        <f t="shared" si="90"/>
        <v>32</v>
      </c>
      <c r="G733" s="129" t="s">
        <v>85</v>
      </c>
      <c r="H733" s="129" t="s">
        <v>30</v>
      </c>
      <c r="I733" s="129" t="s">
        <v>31</v>
      </c>
      <c r="J733" s="3">
        <v>1</v>
      </c>
      <c r="K733" s="153"/>
      <c r="L733" s="129" t="s">
        <v>24</v>
      </c>
      <c r="M733" s="129" t="s">
        <v>87</v>
      </c>
      <c r="N733" s="129" t="s">
        <v>26</v>
      </c>
      <c r="O733" s="129" t="s">
        <v>1509</v>
      </c>
      <c r="P733" s="3">
        <v>54</v>
      </c>
      <c r="Q733" s="129" t="s">
        <v>32</v>
      </c>
      <c r="R733" s="129" t="s">
        <v>296</v>
      </c>
      <c r="S733" s="129" t="s">
        <v>2164</v>
      </c>
      <c r="T733" s="129"/>
      <c r="U733" s="129">
        <v>1</v>
      </c>
      <c r="V733" s="3">
        <v>2034</v>
      </c>
      <c r="W733" s="156"/>
      <c r="X733" s="156"/>
      <c r="Y733" s="156"/>
      <c r="Z733" s="138" t="str">
        <f t="shared" si="91"/>
        <v>40 HC</v>
      </c>
      <c r="AA733" s="135">
        <v>40975</v>
      </c>
      <c r="AB733" s="6">
        <v>43.19</v>
      </c>
      <c r="AC733" s="34" t="s">
        <v>90</v>
      </c>
      <c r="AD733" s="34">
        <f t="shared" si="93"/>
        <v>30</v>
      </c>
      <c r="AE733" s="34">
        <f t="shared" si="94"/>
        <v>13</v>
      </c>
      <c r="AF733" s="49" t="str">
        <f t="shared" si="92"/>
        <v>40</v>
      </c>
      <c r="AG733" s="49" t="str">
        <f t="shared" si="92"/>
        <v>LCL</v>
      </c>
    </row>
    <row r="734" spans="1:33" x14ac:dyDescent="0.45">
      <c r="A734" s="129" t="s">
        <v>1498</v>
      </c>
      <c r="B734" s="129" t="s">
        <v>1506</v>
      </c>
      <c r="C734" s="129" t="s">
        <v>1382</v>
      </c>
      <c r="D734" s="5" t="s">
        <v>1382</v>
      </c>
      <c r="E734" s="129">
        <f t="shared" si="89"/>
        <v>28</v>
      </c>
      <c r="F734" s="129">
        <f t="shared" si="90"/>
        <v>32</v>
      </c>
      <c r="G734" s="129" t="s">
        <v>85</v>
      </c>
      <c r="H734" s="129" t="s">
        <v>30</v>
      </c>
      <c r="I734" s="129" t="s">
        <v>31</v>
      </c>
      <c r="J734" s="3">
        <v>1</v>
      </c>
      <c r="K734" s="153"/>
      <c r="L734" s="129" t="s">
        <v>24</v>
      </c>
      <c r="M734" s="129" t="s">
        <v>87</v>
      </c>
      <c r="N734" s="129" t="s">
        <v>26</v>
      </c>
      <c r="O734" s="129" t="s">
        <v>1510</v>
      </c>
      <c r="P734" s="3">
        <v>54</v>
      </c>
      <c r="Q734" s="129" t="s">
        <v>32</v>
      </c>
      <c r="R734" s="129" t="s">
        <v>2160</v>
      </c>
      <c r="S734" s="129" t="s">
        <v>2164</v>
      </c>
      <c r="T734" s="129"/>
      <c r="U734" s="129">
        <v>1</v>
      </c>
      <c r="V734" s="3">
        <v>288</v>
      </c>
      <c r="W734" s="155"/>
      <c r="X734" s="155"/>
      <c r="Y734" s="155"/>
      <c r="Z734" s="138" t="str">
        <f t="shared" si="91"/>
        <v>40 HC</v>
      </c>
      <c r="AA734" s="135">
        <v>5328</v>
      </c>
      <c r="AB734" s="6">
        <v>5.78</v>
      </c>
      <c r="AC734" s="34" t="s">
        <v>90</v>
      </c>
      <c r="AD734" s="34">
        <f t="shared" si="93"/>
        <v>4</v>
      </c>
      <c r="AE734" s="34">
        <f t="shared" si="94"/>
        <v>2</v>
      </c>
      <c r="AF734" s="49" t="str">
        <f t="shared" si="92"/>
        <v>LCL</v>
      </c>
      <c r="AG734" s="49" t="str">
        <f t="shared" si="92"/>
        <v>LCL</v>
      </c>
    </row>
    <row r="735" spans="1:33" x14ac:dyDescent="0.45">
      <c r="A735" s="129" t="s">
        <v>1498</v>
      </c>
      <c r="B735" s="129" t="s">
        <v>1441</v>
      </c>
      <c r="C735" s="129" t="s">
        <v>1463</v>
      </c>
      <c r="D735" s="5" t="s">
        <v>1463</v>
      </c>
      <c r="E735" s="129">
        <f t="shared" si="89"/>
        <v>33</v>
      </c>
      <c r="F735" s="129">
        <f t="shared" si="90"/>
        <v>38</v>
      </c>
      <c r="G735" s="129" t="s">
        <v>85</v>
      </c>
      <c r="H735" s="129" t="s">
        <v>30</v>
      </c>
      <c r="I735" s="129" t="s">
        <v>31</v>
      </c>
      <c r="J735" s="3">
        <v>0</v>
      </c>
      <c r="K735" s="129" t="s">
        <v>1511</v>
      </c>
      <c r="L735" s="129" t="s">
        <v>41</v>
      </c>
      <c r="M735" s="129" t="s">
        <v>42</v>
      </c>
      <c r="N735" s="129" t="s">
        <v>26</v>
      </c>
      <c r="O735" s="129" t="s">
        <v>1512</v>
      </c>
      <c r="P735" s="3">
        <v>54</v>
      </c>
      <c r="Q735" s="129" t="s">
        <v>32</v>
      </c>
      <c r="R735" s="129" t="s">
        <v>2159</v>
      </c>
      <c r="S735" s="129" t="s">
        <v>2163</v>
      </c>
      <c r="T735" s="129"/>
      <c r="U735" s="129">
        <v>1</v>
      </c>
      <c r="V735" s="3">
        <v>847</v>
      </c>
      <c r="W735" s="30">
        <v>1</v>
      </c>
      <c r="X735" s="30">
        <v>0</v>
      </c>
      <c r="Y735" s="30">
        <v>0</v>
      </c>
      <c r="Z735" s="138">
        <f t="shared" si="91"/>
        <v>20</v>
      </c>
      <c r="AA735" s="135">
        <v>16737</v>
      </c>
      <c r="AB735" s="6">
        <v>21.97</v>
      </c>
      <c r="AC735" s="34" t="s">
        <v>90</v>
      </c>
      <c r="AD735" s="34">
        <f t="shared" si="93"/>
        <v>15</v>
      </c>
      <c r="AE735" s="34">
        <f t="shared" si="94"/>
        <v>7</v>
      </c>
      <c r="AF735" s="49" t="str">
        <f t="shared" si="92"/>
        <v>20</v>
      </c>
      <c r="AG735" s="49" t="str">
        <f t="shared" si="92"/>
        <v>LCL</v>
      </c>
    </row>
    <row r="736" spans="1:33" x14ac:dyDescent="0.45">
      <c r="A736" s="129" t="s">
        <v>1498</v>
      </c>
      <c r="B736" s="129" t="s">
        <v>1513</v>
      </c>
      <c r="C736" s="129" t="s">
        <v>1514</v>
      </c>
      <c r="D736" s="5" t="s">
        <v>1514</v>
      </c>
      <c r="E736" s="129">
        <f t="shared" si="89"/>
        <v>36</v>
      </c>
      <c r="F736" s="129">
        <f t="shared" si="90"/>
        <v>59</v>
      </c>
      <c r="G736" s="129" t="s">
        <v>61</v>
      </c>
      <c r="H736" s="129" t="s">
        <v>30</v>
      </c>
      <c r="I736" s="129" t="s">
        <v>31</v>
      </c>
      <c r="J736" s="3">
        <v>1</v>
      </c>
      <c r="K736" s="152" t="s">
        <v>1515</v>
      </c>
      <c r="L736" s="129" t="s">
        <v>41</v>
      </c>
      <c r="M736" s="129" t="s">
        <v>42</v>
      </c>
      <c r="N736" s="129" t="s">
        <v>26</v>
      </c>
      <c r="O736" s="129" t="s">
        <v>1516</v>
      </c>
      <c r="P736" s="3">
        <v>54</v>
      </c>
      <c r="Q736" s="129" t="s">
        <v>32</v>
      </c>
      <c r="R736" s="129" t="s">
        <v>2150</v>
      </c>
      <c r="S736" s="129" t="s">
        <v>2164</v>
      </c>
      <c r="T736" s="129"/>
      <c r="U736" s="129">
        <v>1</v>
      </c>
      <c r="V736" s="3">
        <v>951</v>
      </c>
      <c r="W736" s="154">
        <v>1</v>
      </c>
      <c r="X736" s="154">
        <v>0</v>
      </c>
      <c r="Y736" s="154">
        <v>0</v>
      </c>
      <c r="Z736" s="138">
        <f t="shared" si="91"/>
        <v>20</v>
      </c>
      <c r="AA736" s="135">
        <v>17415</v>
      </c>
      <c r="AB736" s="6">
        <v>16</v>
      </c>
      <c r="AC736" s="34" t="s">
        <v>64</v>
      </c>
      <c r="AD736" s="34">
        <f t="shared" si="93"/>
        <v>11</v>
      </c>
      <c r="AE736" s="34">
        <f t="shared" si="94"/>
        <v>5</v>
      </c>
      <c r="AF736" s="49" t="str">
        <f t="shared" si="92"/>
        <v>LCL</v>
      </c>
      <c r="AG736" s="49" t="str">
        <f t="shared" si="92"/>
        <v>LCL</v>
      </c>
    </row>
    <row r="737" spans="1:33" x14ac:dyDescent="0.45">
      <c r="A737" s="129" t="s">
        <v>1498</v>
      </c>
      <c r="B737" s="129" t="s">
        <v>1513</v>
      </c>
      <c r="C737" s="129" t="s">
        <v>1514</v>
      </c>
      <c r="D737" s="5" t="s">
        <v>1514</v>
      </c>
      <c r="E737" s="129">
        <f t="shared" si="89"/>
        <v>36</v>
      </c>
      <c r="F737" s="129">
        <f t="shared" si="90"/>
        <v>59</v>
      </c>
      <c r="G737" s="129" t="s">
        <v>61</v>
      </c>
      <c r="H737" s="129" t="s">
        <v>30</v>
      </c>
      <c r="I737" s="129" t="s">
        <v>31</v>
      </c>
      <c r="J737" s="3">
        <v>1</v>
      </c>
      <c r="K737" s="153"/>
      <c r="L737" s="129" t="s">
        <v>41</v>
      </c>
      <c r="M737" s="129" t="s">
        <v>42</v>
      </c>
      <c r="N737" s="129" t="s">
        <v>26</v>
      </c>
      <c r="O737" s="129" t="s">
        <v>1517</v>
      </c>
      <c r="P737" s="3">
        <v>54</v>
      </c>
      <c r="Q737" s="129" t="s">
        <v>32</v>
      </c>
      <c r="R737" s="129" t="s">
        <v>2158</v>
      </c>
      <c r="S737" s="129" t="s">
        <v>2164</v>
      </c>
      <c r="T737" s="129"/>
      <c r="U737" s="129">
        <v>1</v>
      </c>
      <c r="V737" s="3">
        <v>783</v>
      </c>
      <c r="W737" s="155"/>
      <c r="X737" s="155"/>
      <c r="Y737" s="155"/>
      <c r="Z737" s="138" t="str">
        <f t="shared" si="91"/>
        <v>40 HC</v>
      </c>
      <c r="AA737" s="135">
        <v>14295</v>
      </c>
      <c r="AB737" s="6">
        <v>14</v>
      </c>
      <c r="AC737" s="34" t="s">
        <v>64</v>
      </c>
      <c r="AD737" s="34">
        <f t="shared" si="93"/>
        <v>10</v>
      </c>
      <c r="AE737" s="34">
        <f t="shared" si="94"/>
        <v>4</v>
      </c>
      <c r="AF737" s="49" t="str">
        <f t="shared" si="92"/>
        <v>LCL</v>
      </c>
      <c r="AG737" s="49" t="str">
        <f t="shared" si="92"/>
        <v>LCL</v>
      </c>
    </row>
    <row r="738" spans="1:33" x14ac:dyDescent="0.45">
      <c r="A738" s="129" t="s">
        <v>1292</v>
      </c>
      <c r="B738" s="129" t="s">
        <v>1212</v>
      </c>
      <c r="C738" s="129" t="s">
        <v>1155</v>
      </c>
      <c r="D738" s="5" t="s">
        <v>1155</v>
      </c>
      <c r="E738" s="129">
        <f t="shared" si="89"/>
        <v>2</v>
      </c>
      <c r="F738" s="129">
        <f t="shared" si="90"/>
        <v>4</v>
      </c>
      <c r="G738" s="129" t="s">
        <v>381</v>
      </c>
      <c r="H738" s="129" t="s">
        <v>383</v>
      </c>
      <c r="I738" s="129" t="s">
        <v>380</v>
      </c>
      <c r="J738" s="3">
        <v>1</v>
      </c>
      <c r="K738" s="26" t="s">
        <v>380</v>
      </c>
      <c r="L738" s="26" t="s">
        <v>24</v>
      </c>
      <c r="M738" s="129" t="s">
        <v>390</v>
      </c>
      <c r="N738" s="129" t="s">
        <v>26</v>
      </c>
      <c r="O738" s="129" t="s">
        <v>1518</v>
      </c>
      <c r="P738" s="3">
        <v>54</v>
      </c>
      <c r="Q738" s="129" t="s">
        <v>32</v>
      </c>
      <c r="R738" s="129" t="s">
        <v>82</v>
      </c>
      <c r="S738" s="36" t="s">
        <v>380</v>
      </c>
      <c r="T738" s="129">
        <v>1</v>
      </c>
      <c r="U738" s="129"/>
      <c r="V738" s="3">
        <v>2374</v>
      </c>
      <c r="W738" s="30">
        <v>0</v>
      </c>
      <c r="X738" s="30">
        <v>0</v>
      </c>
      <c r="Y738" s="30">
        <v>0</v>
      </c>
      <c r="Z738" s="138" t="str">
        <f t="shared" si="91"/>
        <v>40 HC</v>
      </c>
      <c r="AA738" s="135">
        <v>39599</v>
      </c>
      <c r="AB738" s="6">
        <v>57.52</v>
      </c>
      <c r="AC738" s="34" t="s">
        <v>34</v>
      </c>
      <c r="AD738" s="34">
        <f t="shared" si="93"/>
        <v>40</v>
      </c>
      <c r="AE738" s="34">
        <f t="shared" si="94"/>
        <v>17</v>
      </c>
      <c r="AF738" s="49" t="str">
        <f t="shared" si="92"/>
        <v>40</v>
      </c>
      <c r="AG738" s="49" t="str">
        <f t="shared" si="92"/>
        <v>20</v>
      </c>
    </row>
    <row r="739" spans="1:33" x14ac:dyDescent="0.45">
      <c r="A739" s="129" t="s">
        <v>1292</v>
      </c>
      <c r="B739" s="129" t="s">
        <v>1473</v>
      </c>
      <c r="C739" s="129" t="s">
        <v>1448</v>
      </c>
      <c r="D739" s="5" t="s">
        <v>1448</v>
      </c>
      <c r="E739" s="129">
        <f t="shared" si="89"/>
        <v>45</v>
      </c>
      <c r="F739" s="129">
        <f t="shared" si="90"/>
        <v>52</v>
      </c>
      <c r="G739" s="129" t="s">
        <v>61</v>
      </c>
      <c r="H739" s="129" t="s">
        <v>30</v>
      </c>
      <c r="I739" s="129" t="s">
        <v>31</v>
      </c>
      <c r="J739" s="3">
        <v>1</v>
      </c>
      <c r="K739" s="152" t="s">
        <v>1519</v>
      </c>
      <c r="L739" s="129" t="s">
        <v>41</v>
      </c>
      <c r="M739" s="129" t="s">
        <v>268</v>
      </c>
      <c r="N739" s="129" t="s">
        <v>26</v>
      </c>
      <c r="O739" s="129" t="s">
        <v>1520</v>
      </c>
      <c r="P739" s="3">
        <v>54</v>
      </c>
      <c r="Q739" s="129" t="s">
        <v>32</v>
      </c>
      <c r="R739" s="129" t="s">
        <v>2154</v>
      </c>
      <c r="S739" s="129" t="s">
        <v>2164</v>
      </c>
      <c r="T739" s="129"/>
      <c r="U739" s="129">
        <v>1</v>
      </c>
      <c r="V739" s="3">
        <v>799</v>
      </c>
      <c r="W739" s="154">
        <v>0</v>
      </c>
      <c r="X739" s="154">
        <v>0</v>
      </c>
      <c r="Y739" s="154">
        <v>1</v>
      </c>
      <c r="Z739" s="138" t="str">
        <f t="shared" si="91"/>
        <v>40 HC</v>
      </c>
      <c r="AA739" s="135">
        <v>11881</v>
      </c>
      <c r="AB739" s="6">
        <v>19.68</v>
      </c>
      <c r="AC739" s="34" t="s">
        <v>64</v>
      </c>
      <c r="AD739" s="34">
        <f t="shared" si="93"/>
        <v>14</v>
      </c>
      <c r="AE739" s="34">
        <f t="shared" si="94"/>
        <v>6</v>
      </c>
      <c r="AF739" s="49" t="str">
        <f t="shared" si="92"/>
        <v>LCL</v>
      </c>
      <c r="AG739" s="49" t="str">
        <f t="shared" si="92"/>
        <v>LCL</v>
      </c>
    </row>
    <row r="740" spans="1:33" x14ac:dyDescent="0.45">
      <c r="A740" s="129" t="s">
        <v>1292</v>
      </c>
      <c r="B740" s="129" t="s">
        <v>1473</v>
      </c>
      <c r="C740" s="129" t="s">
        <v>1448</v>
      </c>
      <c r="D740" s="5" t="s">
        <v>1448</v>
      </c>
      <c r="E740" s="129">
        <f t="shared" si="89"/>
        <v>45</v>
      </c>
      <c r="F740" s="129">
        <f t="shared" si="90"/>
        <v>52</v>
      </c>
      <c r="G740" s="129" t="s">
        <v>61</v>
      </c>
      <c r="H740" s="129" t="s">
        <v>30</v>
      </c>
      <c r="I740" s="129" t="s">
        <v>31</v>
      </c>
      <c r="J740" s="3">
        <v>1</v>
      </c>
      <c r="K740" s="153"/>
      <c r="L740" s="129" t="s">
        <v>41</v>
      </c>
      <c r="M740" s="129" t="s">
        <v>268</v>
      </c>
      <c r="N740" s="129" t="s">
        <v>26</v>
      </c>
      <c r="O740" s="129" t="s">
        <v>1521</v>
      </c>
      <c r="P740" s="3">
        <v>54</v>
      </c>
      <c r="Q740" s="129" t="s">
        <v>32</v>
      </c>
      <c r="R740" s="129" t="s">
        <v>2158</v>
      </c>
      <c r="S740" s="129" t="s">
        <v>2164</v>
      </c>
      <c r="T740" s="129"/>
      <c r="U740" s="129">
        <v>1</v>
      </c>
      <c r="V740" s="3">
        <v>2904</v>
      </c>
      <c r="W740" s="155"/>
      <c r="X740" s="155"/>
      <c r="Y740" s="155"/>
      <c r="Z740" s="138" t="str">
        <f t="shared" si="91"/>
        <v>40 HC</v>
      </c>
      <c r="AA740" s="135">
        <v>55389</v>
      </c>
      <c r="AB740" s="6">
        <v>43.31</v>
      </c>
      <c r="AC740" s="34" t="s">
        <v>64</v>
      </c>
      <c r="AD740" s="34">
        <f t="shared" si="93"/>
        <v>30</v>
      </c>
      <c r="AE740" s="34">
        <f t="shared" si="94"/>
        <v>13</v>
      </c>
      <c r="AF740" s="49" t="str">
        <f t="shared" si="92"/>
        <v>40</v>
      </c>
      <c r="AG740" s="49" t="str">
        <f t="shared" si="92"/>
        <v>LCL</v>
      </c>
    </row>
    <row r="741" spans="1:33" x14ac:dyDescent="0.45">
      <c r="A741" s="129" t="s">
        <v>1040</v>
      </c>
      <c r="B741" s="129" t="s">
        <v>1330</v>
      </c>
      <c r="C741" s="129" t="s">
        <v>1249</v>
      </c>
      <c r="D741" s="5" t="s">
        <v>1249</v>
      </c>
      <c r="E741" s="129">
        <f t="shared" si="89"/>
        <v>2</v>
      </c>
      <c r="F741" s="129">
        <f t="shared" si="90"/>
        <v>14</v>
      </c>
      <c r="G741" s="129" t="s">
        <v>381</v>
      </c>
      <c r="H741" s="129" t="s">
        <v>383</v>
      </c>
      <c r="I741" s="129" t="s">
        <v>380</v>
      </c>
      <c r="J741" s="3">
        <v>1</v>
      </c>
      <c r="K741" s="26" t="s">
        <v>380</v>
      </c>
      <c r="L741" s="26" t="s">
        <v>24</v>
      </c>
      <c r="M741" s="129" t="s">
        <v>384</v>
      </c>
      <c r="N741" s="129" t="s">
        <v>26</v>
      </c>
      <c r="O741" s="129" t="s">
        <v>1522</v>
      </c>
      <c r="P741" s="3">
        <v>54</v>
      </c>
      <c r="Q741" s="129" t="s">
        <v>32</v>
      </c>
      <c r="R741" s="129" t="s">
        <v>1076</v>
      </c>
      <c r="S741" s="36" t="s">
        <v>380</v>
      </c>
      <c r="T741" s="129">
        <v>1</v>
      </c>
      <c r="U741" s="129"/>
      <c r="V741" s="3">
        <v>495</v>
      </c>
      <c r="W741" s="30">
        <v>0</v>
      </c>
      <c r="X741" s="30">
        <v>0</v>
      </c>
      <c r="Y741" s="30">
        <v>0</v>
      </c>
      <c r="Z741" s="138" t="str">
        <f t="shared" si="91"/>
        <v>40 HC</v>
      </c>
      <c r="AA741" s="135">
        <v>6987</v>
      </c>
      <c r="AB741" s="6">
        <v>12.46</v>
      </c>
      <c r="AC741" s="34" t="s">
        <v>64</v>
      </c>
      <c r="AD741" s="34">
        <f t="shared" si="93"/>
        <v>9</v>
      </c>
      <c r="AE741" s="34">
        <f t="shared" si="94"/>
        <v>4</v>
      </c>
      <c r="AF741" s="49" t="str">
        <f t="shared" si="92"/>
        <v>LCL</v>
      </c>
      <c r="AG741" s="49" t="str">
        <f t="shared" si="92"/>
        <v>LCL</v>
      </c>
    </row>
    <row r="742" spans="1:33" x14ac:dyDescent="0.45">
      <c r="A742" s="129" t="s">
        <v>1040</v>
      </c>
      <c r="B742" s="129" t="s">
        <v>1336</v>
      </c>
      <c r="C742" s="129" t="s">
        <v>1523</v>
      </c>
      <c r="D742" s="5" t="s">
        <v>1523</v>
      </c>
      <c r="E742" s="129">
        <f t="shared" si="89"/>
        <v>24</v>
      </c>
      <c r="F742" s="129">
        <f t="shared" si="90"/>
        <v>38</v>
      </c>
      <c r="G742" s="129" t="s">
        <v>1172</v>
      </c>
      <c r="H742" s="129" t="s">
        <v>30</v>
      </c>
      <c r="I742" s="129" t="s">
        <v>31</v>
      </c>
      <c r="J742" s="3">
        <v>0</v>
      </c>
      <c r="K742" s="129" t="s">
        <v>1524</v>
      </c>
      <c r="L742" s="129" t="s">
        <v>24</v>
      </c>
      <c r="M742" s="129" t="s">
        <v>87</v>
      </c>
      <c r="N742" s="129" t="s">
        <v>26</v>
      </c>
      <c r="O742" s="129" t="s">
        <v>1525</v>
      </c>
      <c r="P742" s="3">
        <v>54</v>
      </c>
      <c r="Q742" s="129" t="s">
        <v>32</v>
      </c>
      <c r="R742" s="129" t="s">
        <v>149</v>
      </c>
      <c r="S742" s="129" t="s">
        <v>2163</v>
      </c>
      <c r="T742" s="129"/>
      <c r="U742" s="129">
        <v>1</v>
      </c>
      <c r="V742" s="3">
        <v>3375</v>
      </c>
      <c r="W742" s="30">
        <v>0</v>
      </c>
      <c r="X742" s="30">
        <v>0</v>
      </c>
      <c r="Y742" s="30">
        <v>1</v>
      </c>
      <c r="Z742" s="138" t="str">
        <f t="shared" si="91"/>
        <v>40 HC</v>
      </c>
      <c r="AA742" s="135">
        <v>45400</v>
      </c>
      <c r="AB742" s="6">
        <v>67.819999999999993</v>
      </c>
      <c r="AC742" s="34" t="s">
        <v>90</v>
      </c>
      <c r="AD742" s="34">
        <f t="shared" si="93"/>
        <v>47</v>
      </c>
      <c r="AE742" s="34">
        <f t="shared" si="94"/>
        <v>20</v>
      </c>
      <c r="AF742" s="49" t="str">
        <f t="shared" si="92"/>
        <v>40</v>
      </c>
      <c r="AG742" s="49" t="str">
        <f t="shared" si="92"/>
        <v>20</v>
      </c>
    </row>
    <row r="743" spans="1:33" s="77" customFormat="1" ht="21" x14ac:dyDescent="0.45">
      <c r="A743" s="70" t="s">
        <v>1040</v>
      </c>
      <c r="B743" s="70" t="s">
        <v>1472</v>
      </c>
      <c r="C743" s="70" t="s">
        <v>1480</v>
      </c>
      <c r="D743" s="71" t="s">
        <v>1480</v>
      </c>
      <c r="E743" s="70">
        <f t="shared" si="89"/>
        <v>33</v>
      </c>
      <c r="F743" s="70">
        <f t="shared" si="90"/>
        <v>37</v>
      </c>
      <c r="G743" s="70" t="s">
        <v>39</v>
      </c>
      <c r="H743" s="70" t="s">
        <v>30</v>
      </c>
      <c r="I743" s="70" t="s">
        <v>31</v>
      </c>
      <c r="J743" s="72">
        <v>0</v>
      </c>
      <c r="K743" s="70" t="s">
        <v>1526</v>
      </c>
      <c r="L743" s="70" t="s">
        <v>24</v>
      </c>
      <c r="M743" s="70" t="s">
        <v>42</v>
      </c>
      <c r="N743" s="70" t="s">
        <v>26</v>
      </c>
      <c r="O743" s="70" t="s">
        <v>1527</v>
      </c>
      <c r="P743" s="72">
        <v>54</v>
      </c>
      <c r="Q743" s="70" t="s">
        <v>32</v>
      </c>
      <c r="R743" s="70" t="s">
        <v>44</v>
      </c>
      <c r="S743" s="70" t="s">
        <v>2163</v>
      </c>
      <c r="T743" s="70"/>
      <c r="U743" s="70">
        <v>1</v>
      </c>
      <c r="V743" s="72">
        <v>5178</v>
      </c>
      <c r="W743" s="73">
        <v>0</v>
      </c>
      <c r="X743" s="73">
        <v>0</v>
      </c>
      <c r="Y743" s="73">
        <v>4</v>
      </c>
      <c r="Z743" s="138" t="str">
        <f t="shared" si="91"/>
        <v>40 HC</v>
      </c>
      <c r="AA743" s="137">
        <v>93391</v>
      </c>
      <c r="AB743" s="74">
        <v>268.73</v>
      </c>
      <c r="AC743" s="75" t="s">
        <v>34</v>
      </c>
      <c r="AD743" s="75">
        <f t="shared" si="93"/>
        <v>188</v>
      </c>
      <c r="AE743" s="75">
        <f t="shared" si="94"/>
        <v>81</v>
      </c>
      <c r="AF743" s="76" t="s">
        <v>2139</v>
      </c>
      <c r="AG743" s="76" t="s">
        <v>2139</v>
      </c>
    </row>
    <row r="744" spans="1:33" x14ac:dyDescent="0.45">
      <c r="A744" s="129" t="s">
        <v>1040</v>
      </c>
      <c r="B744" s="129" t="s">
        <v>1472</v>
      </c>
      <c r="C744" s="129" t="s">
        <v>1523</v>
      </c>
      <c r="D744" s="5" t="s">
        <v>1523</v>
      </c>
      <c r="E744" s="129">
        <f t="shared" si="89"/>
        <v>33</v>
      </c>
      <c r="F744" s="129">
        <f t="shared" si="90"/>
        <v>38</v>
      </c>
      <c r="G744" s="129" t="s">
        <v>39</v>
      </c>
      <c r="H744" s="129" t="s">
        <v>30</v>
      </c>
      <c r="I744" s="129" t="s">
        <v>31</v>
      </c>
      <c r="J744" s="3">
        <v>0</v>
      </c>
      <c r="K744" s="129" t="s">
        <v>1528</v>
      </c>
      <c r="L744" s="129" t="s">
        <v>24</v>
      </c>
      <c r="M744" s="129" t="s">
        <v>42</v>
      </c>
      <c r="N744" s="129" t="s">
        <v>26</v>
      </c>
      <c r="O744" s="129" t="s">
        <v>1529</v>
      </c>
      <c r="P744" s="3">
        <v>51</v>
      </c>
      <c r="Q744" s="129" t="s">
        <v>32</v>
      </c>
      <c r="R744" s="129" t="s">
        <v>153</v>
      </c>
      <c r="S744" s="129" t="s">
        <v>2163</v>
      </c>
      <c r="T744" s="129"/>
      <c r="U744" s="129">
        <v>1</v>
      </c>
      <c r="V744" s="3">
        <v>871</v>
      </c>
      <c r="W744" s="30">
        <v>1</v>
      </c>
      <c r="X744" s="30">
        <v>0</v>
      </c>
      <c r="Y744" s="30">
        <v>0</v>
      </c>
      <c r="Z744" s="138">
        <f t="shared" si="91"/>
        <v>20</v>
      </c>
      <c r="AA744" s="135">
        <v>7534</v>
      </c>
      <c r="AB744" s="6">
        <v>25.26</v>
      </c>
      <c r="AC744" s="34" t="s">
        <v>34</v>
      </c>
      <c r="AD744" s="34">
        <f t="shared" si="93"/>
        <v>18</v>
      </c>
      <c r="AE744" s="34">
        <f t="shared" si="94"/>
        <v>8</v>
      </c>
      <c r="AF744" s="49" t="str">
        <f t="shared" ref="AF744:AG775" si="95">IF(AD744&lt;=14,"LCL",IF(AD744&lt;=28,"20",IF(AD744&lt;=55,"40",IF(AD744&lt;=65,"40HC",IF(AD744&lt;=83,"45",IF(AD744&gt;83,"???ilość kont"))))))</f>
        <v>20</v>
      </c>
      <c r="AG744" s="49" t="str">
        <f t="shared" si="95"/>
        <v>LCL</v>
      </c>
    </row>
    <row r="745" spans="1:33" s="77" customFormat="1" x14ac:dyDescent="0.45">
      <c r="A745" s="70" t="s">
        <v>1040</v>
      </c>
      <c r="B745" s="70" t="s">
        <v>1472</v>
      </c>
      <c r="C745" s="70" t="s">
        <v>1523</v>
      </c>
      <c r="D745" s="71" t="s">
        <v>1523</v>
      </c>
      <c r="E745" s="70">
        <f t="shared" si="89"/>
        <v>33</v>
      </c>
      <c r="F745" s="70">
        <f t="shared" si="90"/>
        <v>38</v>
      </c>
      <c r="G745" s="70" t="s">
        <v>39</v>
      </c>
      <c r="H745" s="70" t="s">
        <v>30</v>
      </c>
      <c r="I745" s="70" t="s">
        <v>31</v>
      </c>
      <c r="J745" s="72">
        <v>0</v>
      </c>
      <c r="K745" s="70" t="s">
        <v>1530</v>
      </c>
      <c r="L745" s="70" t="s">
        <v>24</v>
      </c>
      <c r="M745" s="70" t="s">
        <v>42</v>
      </c>
      <c r="N745" s="70" t="s">
        <v>26</v>
      </c>
      <c r="O745" s="70" t="s">
        <v>1531</v>
      </c>
      <c r="P745" s="72">
        <v>51</v>
      </c>
      <c r="Q745" s="70" t="s">
        <v>32</v>
      </c>
      <c r="R745" s="70" t="s">
        <v>133</v>
      </c>
      <c r="S745" s="70" t="s">
        <v>2163</v>
      </c>
      <c r="T745" s="70"/>
      <c r="U745" s="70">
        <v>1</v>
      </c>
      <c r="V745" s="72">
        <v>1983</v>
      </c>
      <c r="W745" s="73">
        <v>0</v>
      </c>
      <c r="X745" s="73">
        <v>2</v>
      </c>
      <c r="Y745" s="73">
        <v>0</v>
      </c>
      <c r="Z745" s="138" t="str">
        <f t="shared" si="91"/>
        <v>40 HC</v>
      </c>
      <c r="AA745" s="137">
        <v>28160</v>
      </c>
      <c r="AB745" s="74">
        <v>98.65</v>
      </c>
      <c r="AC745" s="75" t="s">
        <v>34</v>
      </c>
      <c r="AD745" s="75">
        <f t="shared" si="93"/>
        <v>69</v>
      </c>
      <c r="AE745" s="75">
        <f t="shared" si="94"/>
        <v>30</v>
      </c>
      <c r="AF745" s="76" t="s">
        <v>2139</v>
      </c>
      <c r="AG745" s="76" t="str">
        <f>IF(AE745&lt;=14,"LCL",IF(AE745&lt;=28,"20",IF(AE745&lt;=55,"40",IF(AE745&lt;=65,"40 HC",IF(AE745&lt;=83,"45",IF(AE745&gt;83,"???ilość kont"))))))</f>
        <v>40</v>
      </c>
    </row>
    <row r="746" spans="1:33" x14ac:dyDescent="0.45">
      <c r="A746" s="129" t="s">
        <v>1040</v>
      </c>
      <c r="B746" s="129" t="s">
        <v>1472</v>
      </c>
      <c r="C746" s="129" t="s">
        <v>1523</v>
      </c>
      <c r="D746" s="5" t="s">
        <v>1523</v>
      </c>
      <c r="E746" s="129">
        <f t="shared" si="89"/>
        <v>33</v>
      </c>
      <c r="F746" s="129">
        <f t="shared" si="90"/>
        <v>38</v>
      </c>
      <c r="G746" s="129" t="s">
        <v>39</v>
      </c>
      <c r="H746" s="129" t="s">
        <v>30</v>
      </c>
      <c r="I746" s="129" t="s">
        <v>31</v>
      </c>
      <c r="J746" s="3">
        <v>1</v>
      </c>
      <c r="K746" s="152" t="s">
        <v>1532</v>
      </c>
      <c r="L746" s="129" t="s">
        <v>24</v>
      </c>
      <c r="M746" s="129" t="s">
        <v>42</v>
      </c>
      <c r="N746" s="129" t="s">
        <v>26</v>
      </c>
      <c r="O746" s="129" t="s">
        <v>1533</v>
      </c>
      <c r="P746" s="3">
        <v>54</v>
      </c>
      <c r="Q746" s="129" t="s">
        <v>32</v>
      </c>
      <c r="R746" s="129" t="s">
        <v>349</v>
      </c>
      <c r="S746" s="129" t="s">
        <v>2164</v>
      </c>
      <c r="T746" s="129"/>
      <c r="U746" s="129">
        <v>1</v>
      </c>
      <c r="V746" s="3">
        <v>501</v>
      </c>
      <c r="W746" s="154">
        <v>0</v>
      </c>
      <c r="X746" s="154">
        <v>1</v>
      </c>
      <c r="Y746" s="154">
        <v>0</v>
      </c>
      <c r="Z746" s="138">
        <f t="shared" si="91"/>
        <v>40</v>
      </c>
      <c r="AA746" s="135">
        <v>8692</v>
      </c>
      <c r="AB746" s="6">
        <v>19.010000000000002</v>
      </c>
      <c r="AC746" s="34" t="s">
        <v>34</v>
      </c>
      <c r="AD746" s="34">
        <f t="shared" si="93"/>
        <v>13</v>
      </c>
      <c r="AE746" s="34">
        <f t="shared" si="94"/>
        <v>6</v>
      </c>
      <c r="AF746" s="49" t="str">
        <f t="shared" si="95"/>
        <v>LCL</v>
      </c>
      <c r="AG746" s="49" t="str">
        <f t="shared" si="95"/>
        <v>LCL</v>
      </c>
    </row>
    <row r="747" spans="1:33" x14ac:dyDescent="0.45">
      <c r="A747" s="129" t="s">
        <v>1040</v>
      </c>
      <c r="B747" s="129" t="s">
        <v>1472</v>
      </c>
      <c r="C747" s="129" t="s">
        <v>1523</v>
      </c>
      <c r="D747" s="5" t="s">
        <v>1523</v>
      </c>
      <c r="E747" s="129">
        <f t="shared" si="89"/>
        <v>33</v>
      </c>
      <c r="F747" s="129">
        <f t="shared" si="90"/>
        <v>38</v>
      </c>
      <c r="G747" s="129" t="s">
        <v>39</v>
      </c>
      <c r="H747" s="129" t="s">
        <v>30</v>
      </c>
      <c r="I747" s="129" t="s">
        <v>31</v>
      </c>
      <c r="J747" s="3">
        <v>1</v>
      </c>
      <c r="K747" s="153"/>
      <c r="L747" s="129" t="s">
        <v>24</v>
      </c>
      <c r="M747" s="129" t="s">
        <v>42</v>
      </c>
      <c r="N747" s="129" t="s">
        <v>26</v>
      </c>
      <c r="O747" s="129" t="s">
        <v>1534</v>
      </c>
      <c r="P747" s="3">
        <v>54</v>
      </c>
      <c r="Q747" s="129" t="s">
        <v>32</v>
      </c>
      <c r="R747" s="129" t="s">
        <v>129</v>
      </c>
      <c r="S747" s="129" t="s">
        <v>2164</v>
      </c>
      <c r="T747" s="129"/>
      <c r="U747" s="129">
        <v>1</v>
      </c>
      <c r="V747" s="3">
        <v>842</v>
      </c>
      <c r="W747" s="155"/>
      <c r="X747" s="155"/>
      <c r="Y747" s="155"/>
      <c r="Z747" s="138" t="str">
        <f t="shared" si="91"/>
        <v>40 HC</v>
      </c>
      <c r="AA747" s="135">
        <v>14108</v>
      </c>
      <c r="AB747" s="6">
        <v>35.65</v>
      </c>
      <c r="AC747" s="34" t="s">
        <v>34</v>
      </c>
      <c r="AD747" s="34">
        <f t="shared" si="93"/>
        <v>25</v>
      </c>
      <c r="AE747" s="34">
        <f t="shared" si="94"/>
        <v>11</v>
      </c>
      <c r="AF747" s="49" t="str">
        <f t="shared" si="95"/>
        <v>20</v>
      </c>
      <c r="AG747" s="49" t="str">
        <f t="shared" si="95"/>
        <v>LCL</v>
      </c>
    </row>
    <row r="748" spans="1:33" x14ac:dyDescent="0.45">
      <c r="A748" s="129" t="s">
        <v>1040</v>
      </c>
      <c r="B748" s="129" t="s">
        <v>1480</v>
      </c>
      <c r="C748" s="129" t="s">
        <v>1481</v>
      </c>
      <c r="D748" s="5" t="s">
        <v>1481</v>
      </c>
      <c r="E748" s="129">
        <f t="shared" si="89"/>
        <v>37</v>
      </c>
      <c r="F748" s="129">
        <f t="shared" si="90"/>
        <v>42</v>
      </c>
      <c r="G748" s="129" t="s">
        <v>61</v>
      </c>
      <c r="H748" s="129" t="s">
        <v>30</v>
      </c>
      <c r="I748" s="129" t="s">
        <v>31</v>
      </c>
      <c r="J748" s="3">
        <v>0</v>
      </c>
      <c r="K748" s="129" t="s">
        <v>1535</v>
      </c>
      <c r="L748" s="129" t="s">
        <v>41</v>
      </c>
      <c r="M748" s="129" t="s">
        <v>268</v>
      </c>
      <c r="N748" s="129" t="s">
        <v>26</v>
      </c>
      <c r="O748" s="129" t="s">
        <v>1536</v>
      </c>
      <c r="P748" s="3">
        <v>54</v>
      </c>
      <c r="Q748" s="129" t="s">
        <v>32</v>
      </c>
      <c r="R748" s="129" t="s">
        <v>2154</v>
      </c>
      <c r="S748" s="129" t="s">
        <v>2163</v>
      </c>
      <c r="T748" s="129"/>
      <c r="U748" s="129">
        <v>1</v>
      </c>
      <c r="V748" s="3">
        <v>977</v>
      </c>
      <c r="W748" s="30">
        <v>1</v>
      </c>
      <c r="X748" s="30">
        <v>0</v>
      </c>
      <c r="Y748" s="30">
        <v>0</v>
      </c>
      <c r="Z748" s="138">
        <f t="shared" si="91"/>
        <v>20</v>
      </c>
      <c r="AA748" s="135">
        <v>12770</v>
      </c>
      <c r="AB748" s="6">
        <v>25.26</v>
      </c>
      <c r="AC748" s="34" t="s">
        <v>64</v>
      </c>
      <c r="AD748" s="34">
        <f t="shared" si="93"/>
        <v>18</v>
      </c>
      <c r="AE748" s="34">
        <f t="shared" si="94"/>
        <v>8</v>
      </c>
      <c r="AF748" s="49" t="str">
        <f t="shared" si="95"/>
        <v>20</v>
      </c>
      <c r="AG748" s="49" t="str">
        <f t="shared" si="95"/>
        <v>LCL</v>
      </c>
    </row>
    <row r="749" spans="1:33" x14ac:dyDescent="0.45">
      <c r="A749" s="129" t="s">
        <v>1040</v>
      </c>
      <c r="B749" s="129" t="s">
        <v>1523</v>
      </c>
      <c r="C749" s="129" t="s">
        <v>1514</v>
      </c>
      <c r="D749" s="5" t="s">
        <v>1514</v>
      </c>
      <c r="E749" s="129">
        <f t="shared" si="89"/>
        <v>38</v>
      </c>
      <c r="F749" s="129">
        <f t="shared" si="90"/>
        <v>57</v>
      </c>
      <c r="G749" s="129" t="s">
        <v>61</v>
      </c>
      <c r="H749" s="129" t="s">
        <v>30</v>
      </c>
      <c r="I749" s="129" t="s">
        <v>31</v>
      </c>
      <c r="J749" s="3">
        <v>0</v>
      </c>
      <c r="K749" s="129" t="s">
        <v>1537</v>
      </c>
      <c r="L749" s="129" t="s">
        <v>41</v>
      </c>
      <c r="M749" s="129" t="s">
        <v>268</v>
      </c>
      <c r="N749" s="129" t="s">
        <v>26</v>
      </c>
      <c r="O749" s="129" t="s">
        <v>1538</v>
      </c>
      <c r="P749" s="3">
        <v>54</v>
      </c>
      <c r="Q749" s="129" t="s">
        <v>32</v>
      </c>
      <c r="R749" s="129" t="s">
        <v>2157</v>
      </c>
      <c r="S749" s="129" t="s">
        <v>2163</v>
      </c>
      <c r="T749" s="129"/>
      <c r="U749" s="129">
        <v>1</v>
      </c>
      <c r="V749" s="3">
        <v>1084</v>
      </c>
      <c r="W749" s="30">
        <v>0</v>
      </c>
      <c r="X749" s="30">
        <v>0</v>
      </c>
      <c r="Y749" s="30">
        <v>1</v>
      </c>
      <c r="Z749" s="138" t="str">
        <f t="shared" si="91"/>
        <v>40 HC</v>
      </c>
      <c r="AA749" s="135">
        <v>18694</v>
      </c>
      <c r="AB749" s="6">
        <v>69.31</v>
      </c>
      <c r="AC749" s="34" t="s">
        <v>64</v>
      </c>
      <c r="AD749" s="34">
        <f t="shared" si="93"/>
        <v>49</v>
      </c>
      <c r="AE749" s="34">
        <f t="shared" si="94"/>
        <v>21</v>
      </c>
      <c r="AF749" s="49" t="str">
        <f t="shared" si="95"/>
        <v>40</v>
      </c>
      <c r="AG749" s="49" t="str">
        <f t="shared" si="95"/>
        <v>20</v>
      </c>
    </row>
    <row r="750" spans="1:33" x14ac:dyDescent="0.45">
      <c r="A750" s="129" t="s">
        <v>1040</v>
      </c>
      <c r="B750" s="129" t="s">
        <v>1523</v>
      </c>
      <c r="C750" s="129" t="s">
        <v>1514</v>
      </c>
      <c r="D750" s="5" t="s">
        <v>1514</v>
      </c>
      <c r="E750" s="129">
        <f t="shared" si="89"/>
        <v>38</v>
      </c>
      <c r="F750" s="129">
        <f t="shared" si="90"/>
        <v>57</v>
      </c>
      <c r="G750" s="129" t="s">
        <v>61</v>
      </c>
      <c r="H750" s="129" t="s">
        <v>30</v>
      </c>
      <c r="I750" s="129" t="s">
        <v>31</v>
      </c>
      <c r="J750" s="3">
        <v>1</v>
      </c>
      <c r="K750" s="152" t="s">
        <v>1539</v>
      </c>
      <c r="L750" s="129" t="s">
        <v>41</v>
      </c>
      <c r="M750" s="129" t="s">
        <v>268</v>
      </c>
      <c r="N750" s="129" t="s">
        <v>26</v>
      </c>
      <c r="O750" s="129" t="s">
        <v>1540</v>
      </c>
      <c r="P750" s="3">
        <v>54</v>
      </c>
      <c r="Q750" s="129" t="s">
        <v>32</v>
      </c>
      <c r="R750" s="129" t="s">
        <v>2154</v>
      </c>
      <c r="S750" s="129" t="s">
        <v>2164</v>
      </c>
      <c r="T750" s="129"/>
      <c r="U750" s="129">
        <v>1</v>
      </c>
      <c r="V750" s="3">
        <v>1118</v>
      </c>
      <c r="W750" s="154">
        <v>0</v>
      </c>
      <c r="X750" s="154">
        <v>0</v>
      </c>
      <c r="Y750" s="154">
        <v>1</v>
      </c>
      <c r="Z750" s="138" t="str">
        <f t="shared" si="91"/>
        <v>40 HC</v>
      </c>
      <c r="AA750" s="135">
        <v>21023</v>
      </c>
      <c r="AB750" s="6">
        <v>41.29</v>
      </c>
      <c r="AC750" s="34" t="s">
        <v>64</v>
      </c>
      <c r="AD750" s="34">
        <f t="shared" si="93"/>
        <v>29</v>
      </c>
      <c r="AE750" s="34">
        <f t="shared" si="94"/>
        <v>12</v>
      </c>
      <c r="AF750" s="49" t="str">
        <f t="shared" si="95"/>
        <v>40</v>
      </c>
      <c r="AG750" s="49" t="str">
        <f t="shared" si="95"/>
        <v>LCL</v>
      </c>
    </row>
    <row r="751" spans="1:33" x14ac:dyDescent="0.45">
      <c r="A751" s="129" t="s">
        <v>1040</v>
      </c>
      <c r="B751" s="129" t="s">
        <v>1523</v>
      </c>
      <c r="C751" s="129" t="s">
        <v>1514</v>
      </c>
      <c r="D751" s="5" t="s">
        <v>1514</v>
      </c>
      <c r="E751" s="129">
        <f t="shared" si="89"/>
        <v>38</v>
      </c>
      <c r="F751" s="129">
        <f t="shared" si="90"/>
        <v>57</v>
      </c>
      <c r="G751" s="129" t="s">
        <v>61</v>
      </c>
      <c r="H751" s="129" t="s">
        <v>30</v>
      </c>
      <c r="I751" s="129" t="s">
        <v>31</v>
      </c>
      <c r="J751" s="3">
        <v>1</v>
      </c>
      <c r="K751" s="153"/>
      <c r="L751" s="129" t="s">
        <v>41</v>
      </c>
      <c r="M751" s="129" t="s">
        <v>268</v>
      </c>
      <c r="N751" s="129" t="s">
        <v>26</v>
      </c>
      <c r="O751" s="129" t="s">
        <v>1541</v>
      </c>
      <c r="P751" s="3">
        <v>54</v>
      </c>
      <c r="Q751" s="129" t="s">
        <v>32</v>
      </c>
      <c r="R751" s="129" t="s">
        <v>2150</v>
      </c>
      <c r="S751" s="129" t="s">
        <v>2164</v>
      </c>
      <c r="T751" s="129"/>
      <c r="U751" s="129">
        <v>1</v>
      </c>
      <c r="V751" s="3">
        <v>250</v>
      </c>
      <c r="W751" s="156"/>
      <c r="X751" s="156"/>
      <c r="Y751" s="156"/>
      <c r="Z751" s="138" t="str">
        <f t="shared" si="91"/>
        <v>40 HC</v>
      </c>
      <c r="AA751" s="135">
        <v>3968</v>
      </c>
      <c r="AB751" s="6">
        <v>10.130000000000001</v>
      </c>
      <c r="AC751" s="34" t="s">
        <v>64</v>
      </c>
      <c r="AD751" s="34">
        <f t="shared" si="93"/>
        <v>7</v>
      </c>
      <c r="AE751" s="34">
        <f t="shared" si="94"/>
        <v>3</v>
      </c>
      <c r="AF751" s="49" t="str">
        <f t="shared" si="95"/>
        <v>LCL</v>
      </c>
      <c r="AG751" s="49" t="str">
        <f t="shared" si="95"/>
        <v>LCL</v>
      </c>
    </row>
    <row r="752" spans="1:33" x14ac:dyDescent="0.45">
      <c r="A752" s="129" t="s">
        <v>1040</v>
      </c>
      <c r="B752" s="129" t="s">
        <v>1523</v>
      </c>
      <c r="C752" s="129" t="s">
        <v>1514</v>
      </c>
      <c r="D752" s="5" t="s">
        <v>1514</v>
      </c>
      <c r="E752" s="129">
        <f t="shared" si="89"/>
        <v>38</v>
      </c>
      <c r="F752" s="129">
        <f t="shared" si="90"/>
        <v>57</v>
      </c>
      <c r="G752" s="129" t="s">
        <v>61</v>
      </c>
      <c r="H752" s="129" t="s">
        <v>30</v>
      </c>
      <c r="I752" s="129" t="s">
        <v>31</v>
      </c>
      <c r="J752" s="3">
        <v>1</v>
      </c>
      <c r="K752" s="153"/>
      <c r="L752" s="129" t="s">
        <v>41</v>
      </c>
      <c r="M752" s="129" t="s">
        <v>268</v>
      </c>
      <c r="N752" s="129" t="s">
        <v>26</v>
      </c>
      <c r="O752" s="129" t="s">
        <v>1542</v>
      </c>
      <c r="P752" s="3">
        <v>54</v>
      </c>
      <c r="Q752" s="129" t="s">
        <v>32</v>
      </c>
      <c r="R752" s="129" t="s">
        <v>2157</v>
      </c>
      <c r="S752" s="129" t="s">
        <v>2164</v>
      </c>
      <c r="T752" s="129"/>
      <c r="U752" s="129">
        <v>1</v>
      </c>
      <c r="V752" s="3">
        <v>507</v>
      </c>
      <c r="W752" s="155"/>
      <c r="X752" s="155"/>
      <c r="Y752" s="155"/>
      <c r="Z752" s="138" t="str">
        <f t="shared" si="91"/>
        <v>40 HC</v>
      </c>
      <c r="AA752" s="135">
        <v>7647</v>
      </c>
      <c r="AB752" s="6">
        <v>15.49</v>
      </c>
      <c r="AC752" s="34" t="s">
        <v>64</v>
      </c>
      <c r="AD752" s="34">
        <f t="shared" si="93"/>
        <v>11</v>
      </c>
      <c r="AE752" s="34">
        <f t="shared" si="94"/>
        <v>5</v>
      </c>
      <c r="AF752" s="49" t="str">
        <f t="shared" si="95"/>
        <v>LCL</v>
      </c>
      <c r="AG752" s="49" t="str">
        <f t="shared" si="95"/>
        <v>LCL</v>
      </c>
    </row>
    <row r="753" spans="1:33" x14ac:dyDescent="0.45">
      <c r="A753" s="129" t="s">
        <v>1040</v>
      </c>
      <c r="B753" s="129" t="s">
        <v>1523</v>
      </c>
      <c r="C753" s="129" t="s">
        <v>1543</v>
      </c>
      <c r="D753" s="5" t="s">
        <v>1543</v>
      </c>
      <c r="E753" s="129">
        <f t="shared" si="89"/>
        <v>38</v>
      </c>
      <c r="F753" s="129">
        <f t="shared" si="90"/>
        <v>58</v>
      </c>
      <c r="G753" s="129" t="s">
        <v>61</v>
      </c>
      <c r="H753" s="129" t="s">
        <v>30</v>
      </c>
      <c r="I753" s="129" t="s">
        <v>31</v>
      </c>
      <c r="J753" s="3">
        <v>0</v>
      </c>
      <c r="K753" s="129" t="s">
        <v>1544</v>
      </c>
      <c r="L753" s="129" t="s">
        <v>24</v>
      </c>
      <c r="M753" s="129" t="s">
        <v>268</v>
      </c>
      <c r="N753" s="129" t="s">
        <v>26</v>
      </c>
      <c r="O753" s="129" t="s">
        <v>1545</v>
      </c>
      <c r="P753" s="3">
        <v>54</v>
      </c>
      <c r="Q753" s="129" t="s">
        <v>32</v>
      </c>
      <c r="R753" s="129" t="s">
        <v>2150</v>
      </c>
      <c r="S753" s="129" t="s">
        <v>2163</v>
      </c>
      <c r="T753" s="129"/>
      <c r="U753" s="129">
        <v>1</v>
      </c>
      <c r="V753" s="3">
        <v>1635</v>
      </c>
      <c r="W753" s="30">
        <v>0</v>
      </c>
      <c r="X753" s="30">
        <v>0</v>
      </c>
      <c r="Y753" s="30">
        <v>1</v>
      </c>
      <c r="Z753" s="138" t="str">
        <f t="shared" si="91"/>
        <v>40 HC</v>
      </c>
      <c r="AA753" s="135">
        <v>29952</v>
      </c>
      <c r="AB753" s="6">
        <v>64.099999999999994</v>
      </c>
      <c r="AC753" s="34" t="s">
        <v>64</v>
      </c>
      <c r="AD753" s="34">
        <f t="shared" si="93"/>
        <v>45</v>
      </c>
      <c r="AE753" s="34">
        <f t="shared" si="94"/>
        <v>19</v>
      </c>
      <c r="AF753" s="49" t="str">
        <f t="shared" si="95"/>
        <v>40</v>
      </c>
      <c r="AG753" s="49" t="str">
        <f t="shared" si="95"/>
        <v>20</v>
      </c>
    </row>
    <row r="754" spans="1:33" x14ac:dyDescent="0.45">
      <c r="A754" s="129" t="s">
        <v>1212</v>
      </c>
      <c r="B754" s="129" t="s">
        <v>1155</v>
      </c>
      <c r="C754" s="129" t="s">
        <v>1249</v>
      </c>
      <c r="D754" s="5" t="s">
        <v>1249</v>
      </c>
      <c r="E754" s="129">
        <f t="shared" si="89"/>
        <v>2</v>
      </c>
      <c r="F754" s="129">
        <f t="shared" si="90"/>
        <v>13</v>
      </c>
      <c r="G754" s="129" t="s">
        <v>381</v>
      </c>
      <c r="H754" s="129" t="s">
        <v>383</v>
      </c>
      <c r="I754" s="129" t="s">
        <v>380</v>
      </c>
      <c r="J754" s="3">
        <v>1</v>
      </c>
      <c r="K754" s="26" t="s">
        <v>380</v>
      </c>
      <c r="L754" s="26" t="s">
        <v>24</v>
      </c>
      <c r="M754" s="129" t="s">
        <v>384</v>
      </c>
      <c r="N754" s="129" t="s">
        <v>26</v>
      </c>
      <c r="O754" s="129" t="s">
        <v>1546</v>
      </c>
      <c r="P754" s="3">
        <v>54</v>
      </c>
      <c r="Q754" s="129" t="s">
        <v>32</v>
      </c>
      <c r="R754" s="129" t="s">
        <v>1076</v>
      </c>
      <c r="S754" s="36" t="s">
        <v>380</v>
      </c>
      <c r="T754" s="129">
        <v>1</v>
      </c>
      <c r="U754" s="129"/>
      <c r="V754" s="3">
        <v>584</v>
      </c>
      <c r="W754" s="30">
        <v>0</v>
      </c>
      <c r="X754" s="30">
        <v>0</v>
      </c>
      <c r="Y754" s="30">
        <v>0</v>
      </c>
      <c r="Z754" s="138" t="str">
        <f t="shared" si="91"/>
        <v>40 HC</v>
      </c>
      <c r="AA754" s="135">
        <v>7435</v>
      </c>
      <c r="AB754" s="4"/>
      <c r="AC754" s="34" t="s">
        <v>64</v>
      </c>
      <c r="AD754" s="34">
        <f t="shared" si="93"/>
        <v>0</v>
      </c>
      <c r="AE754" s="34">
        <f t="shared" si="94"/>
        <v>0</v>
      </c>
      <c r="AF754" s="49" t="str">
        <f t="shared" si="95"/>
        <v>LCL</v>
      </c>
      <c r="AG754" s="49" t="str">
        <f t="shared" si="95"/>
        <v>LCL</v>
      </c>
    </row>
    <row r="755" spans="1:33" x14ac:dyDescent="0.45">
      <c r="A755" s="129" t="s">
        <v>1212</v>
      </c>
      <c r="B755" s="129" t="s">
        <v>1194</v>
      </c>
      <c r="C755" s="129" t="s">
        <v>1219</v>
      </c>
      <c r="D755" s="5" t="s">
        <v>1219</v>
      </c>
      <c r="E755" s="129">
        <f t="shared" si="89"/>
        <v>6</v>
      </c>
      <c r="F755" s="129">
        <f t="shared" si="90"/>
        <v>7</v>
      </c>
      <c r="G755" s="129" t="s">
        <v>384</v>
      </c>
      <c r="H755" s="129" t="s">
        <v>383</v>
      </c>
      <c r="I755" s="129" t="s">
        <v>380</v>
      </c>
      <c r="J755" s="3">
        <v>1</v>
      </c>
      <c r="K755" s="26" t="s">
        <v>380</v>
      </c>
      <c r="L755" s="26" t="s">
        <v>24</v>
      </c>
      <c r="M755" s="129" t="s">
        <v>390</v>
      </c>
      <c r="N755" s="129" t="s">
        <v>26</v>
      </c>
      <c r="O755" s="129" t="s">
        <v>1547</v>
      </c>
      <c r="P755" s="3">
        <v>54</v>
      </c>
      <c r="Q755" s="129" t="s">
        <v>32</v>
      </c>
      <c r="R755" s="129" t="s">
        <v>2153</v>
      </c>
      <c r="S755" s="36" t="s">
        <v>380</v>
      </c>
      <c r="T755" s="129">
        <v>1</v>
      </c>
      <c r="U755" s="129"/>
      <c r="V755" s="3">
        <v>302</v>
      </c>
      <c r="W755" s="30">
        <v>0</v>
      </c>
      <c r="X755" s="30">
        <v>0</v>
      </c>
      <c r="Y755" s="30">
        <v>0</v>
      </c>
      <c r="Z755" s="138" t="str">
        <f t="shared" si="91"/>
        <v>40 HC</v>
      </c>
      <c r="AA755" s="135">
        <v>3701</v>
      </c>
      <c r="AB755" s="6">
        <v>8.43</v>
      </c>
      <c r="AC755" s="34" t="s">
        <v>64</v>
      </c>
      <c r="AD755" s="34">
        <f t="shared" si="93"/>
        <v>6</v>
      </c>
      <c r="AE755" s="34">
        <f t="shared" si="94"/>
        <v>3</v>
      </c>
      <c r="AF755" s="49" t="str">
        <f t="shared" si="95"/>
        <v>LCL</v>
      </c>
      <c r="AG755" s="49" t="str">
        <f t="shared" si="95"/>
        <v>LCL</v>
      </c>
    </row>
    <row r="756" spans="1:33" x14ac:dyDescent="0.45">
      <c r="A756" s="129" t="s">
        <v>1330</v>
      </c>
      <c r="B756" s="129" t="s">
        <v>1472</v>
      </c>
      <c r="C756" s="129" t="s">
        <v>1523</v>
      </c>
      <c r="D756" s="5" t="s">
        <v>1523</v>
      </c>
      <c r="E756" s="129">
        <f t="shared" si="89"/>
        <v>31</v>
      </c>
      <c r="F756" s="129">
        <f t="shared" si="90"/>
        <v>36</v>
      </c>
      <c r="G756" s="129" t="s">
        <v>398</v>
      </c>
      <c r="H756" s="129" t="s">
        <v>30</v>
      </c>
      <c r="I756" s="129" t="s">
        <v>31</v>
      </c>
      <c r="J756" s="3">
        <v>0</v>
      </c>
      <c r="K756" s="129" t="s">
        <v>1548</v>
      </c>
      <c r="L756" s="129" t="s">
        <v>24</v>
      </c>
      <c r="M756" s="129" t="s">
        <v>42</v>
      </c>
      <c r="N756" s="129" t="s">
        <v>26</v>
      </c>
      <c r="O756" s="129" t="s">
        <v>1549</v>
      </c>
      <c r="P756" s="3">
        <v>51</v>
      </c>
      <c r="Q756" s="129" t="s">
        <v>32</v>
      </c>
      <c r="R756" s="129" t="s">
        <v>121</v>
      </c>
      <c r="S756" s="129" t="s">
        <v>2163</v>
      </c>
      <c r="T756" s="129"/>
      <c r="U756" s="129">
        <v>1</v>
      </c>
      <c r="V756" s="3">
        <v>1259</v>
      </c>
      <c r="W756" s="30">
        <v>1</v>
      </c>
      <c r="X756" s="30">
        <v>0</v>
      </c>
      <c r="Y756" s="30">
        <v>0</v>
      </c>
      <c r="Z756" s="138">
        <f t="shared" si="91"/>
        <v>20</v>
      </c>
      <c r="AA756" s="135">
        <v>11060</v>
      </c>
      <c r="AB756" s="6">
        <v>26.09</v>
      </c>
      <c r="AC756" s="34" t="s">
        <v>34</v>
      </c>
      <c r="AD756" s="34">
        <f t="shared" si="93"/>
        <v>18</v>
      </c>
      <c r="AE756" s="34">
        <f t="shared" si="94"/>
        <v>8</v>
      </c>
      <c r="AF756" s="49" t="str">
        <f t="shared" si="95"/>
        <v>20</v>
      </c>
      <c r="AG756" s="49" t="str">
        <f t="shared" si="95"/>
        <v>LCL</v>
      </c>
    </row>
    <row r="757" spans="1:33" x14ac:dyDescent="0.45">
      <c r="A757" s="129" t="s">
        <v>1155</v>
      </c>
      <c r="B757" s="129" t="s">
        <v>1473</v>
      </c>
      <c r="C757" s="129" t="s">
        <v>1550</v>
      </c>
      <c r="D757" s="5" t="s">
        <v>1550</v>
      </c>
      <c r="E757" s="129">
        <f t="shared" si="89"/>
        <v>41</v>
      </c>
      <c r="F757" s="129">
        <f t="shared" si="90"/>
        <v>67</v>
      </c>
      <c r="G757" s="129" t="s">
        <v>61</v>
      </c>
      <c r="H757" s="129" t="s">
        <v>30</v>
      </c>
      <c r="I757" s="129" t="s">
        <v>31</v>
      </c>
      <c r="J757" s="3">
        <v>1</v>
      </c>
      <c r="K757" s="152" t="s">
        <v>1551</v>
      </c>
      <c r="L757" s="129" t="s">
        <v>41</v>
      </c>
      <c r="M757" s="129" t="s">
        <v>268</v>
      </c>
      <c r="N757" s="129" t="s">
        <v>26</v>
      </c>
      <c r="O757" s="129" t="s">
        <v>1552</v>
      </c>
      <c r="P757" s="3">
        <v>54</v>
      </c>
      <c r="Q757" s="129" t="s">
        <v>32</v>
      </c>
      <c r="R757" s="129" t="s">
        <v>2150</v>
      </c>
      <c r="S757" s="129" t="s">
        <v>2164</v>
      </c>
      <c r="T757" s="129"/>
      <c r="U757" s="129">
        <v>1</v>
      </c>
      <c r="V757" s="3">
        <v>243</v>
      </c>
      <c r="W757" s="154">
        <v>1</v>
      </c>
      <c r="X757" s="154">
        <v>0</v>
      </c>
      <c r="Y757" s="154">
        <v>0</v>
      </c>
      <c r="Z757" s="138">
        <f t="shared" si="91"/>
        <v>20</v>
      </c>
      <c r="AA757" s="135">
        <v>3550</v>
      </c>
      <c r="AB757" s="6">
        <v>7.82</v>
      </c>
      <c r="AC757" s="34" t="s">
        <v>64</v>
      </c>
      <c r="AD757" s="34">
        <f t="shared" si="93"/>
        <v>5</v>
      </c>
      <c r="AE757" s="34">
        <f t="shared" si="94"/>
        <v>2</v>
      </c>
      <c r="AF757" s="49" t="str">
        <f t="shared" si="95"/>
        <v>LCL</v>
      </c>
      <c r="AG757" s="49" t="str">
        <f t="shared" si="95"/>
        <v>LCL</v>
      </c>
    </row>
    <row r="758" spans="1:33" x14ac:dyDescent="0.45">
      <c r="A758" s="129" t="s">
        <v>1155</v>
      </c>
      <c r="B758" s="129" t="s">
        <v>1473</v>
      </c>
      <c r="C758" s="129" t="s">
        <v>1550</v>
      </c>
      <c r="D758" s="5" t="s">
        <v>1550</v>
      </c>
      <c r="E758" s="129">
        <f t="shared" si="89"/>
        <v>41</v>
      </c>
      <c r="F758" s="129">
        <f t="shared" si="90"/>
        <v>67</v>
      </c>
      <c r="G758" s="129" t="s">
        <v>61</v>
      </c>
      <c r="H758" s="129" t="s">
        <v>30</v>
      </c>
      <c r="I758" s="129" t="s">
        <v>31</v>
      </c>
      <c r="J758" s="3">
        <v>1</v>
      </c>
      <c r="K758" s="153"/>
      <c r="L758" s="129" t="s">
        <v>41</v>
      </c>
      <c r="M758" s="129" t="s">
        <v>268</v>
      </c>
      <c r="N758" s="129" t="s">
        <v>26</v>
      </c>
      <c r="O758" s="129" t="s">
        <v>1553</v>
      </c>
      <c r="P758" s="3">
        <v>54</v>
      </c>
      <c r="Q758" s="129" t="s">
        <v>32</v>
      </c>
      <c r="R758" s="129" t="s">
        <v>2157</v>
      </c>
      <c r="S758" s="129" t="s">
        <v>2164</v>
      </c>
      <c r="T758" s="129"/>
      <c r="U758" s="129">
        <v>1</v>
      </c>
      <c r="V758" s="3">
        <v>334</v>
      </c>
      <c r="W758" s="156"/>
      <c r="X758" s="156"/>
      <c r="Y758" s="156"/>
      <c r="Z758" s="138" t="str">
        <f t="shared" si="91"/>
        <v>40 HC</v>
      </c>
      <c r="AA758" s="135">
        <v>4462</v>
      </c>
      <c r="AB758" s="6">
        <v>6.45</v>
      </c>
      <c r="AC758" s="34" t="s">
        <v>64</v>
      </c>
      <c r="AD758" s="34">
        <f t="shared" si="93"/>
        <v>5</v>
      </c>
      <c r="AE758" s="34">
        <f t="shared" si="94"/>
        <v>2</v>
      </c>
      <c r="AF758" s="49" t="str">
        <f t="shared" si="95"/>
        <v>LCL</v>
      </c>
      <c r="AG758" s="49" t="str">
        <f t="shared" si="95"/>
        <v>LCL</v>
      </c>
    </row>
    <row r="759" spans="1:33" x14ac:dyDescent="0.45">
      <c r="A759" s="129" t="s">
        <v>1155</v>
      </c>
      <c r="B759" s="129" t="s">
        <v>1473</v>
      </c>
      <c r="C759" s="129" t="s">
        <v>1550</v>
      </c>
      <c r="D759" s="5" t="s">
        <v>1550</v>
      </c>
      <c r="E759" s="129">
        <f t="shared" si="89"/>
        <v>41</v>
      </c>
      <c r="F759" s="129">
        <f t="shared" si="90"/>
        <v>67</v>
      </c>
      <c r="G759" s="129" t="s">
        <v>61</v>
      </c>
      <c r="H759" s="129" t="s">
        <v>30</v>
      </c>
      <c r="I759" s="129" t="s">
        <v>31</v>
      </c>
      <c r="J759" s="3">
        <v>1</v>
      </c>
      <c r="K759" s="153"/>
      <c r="L759" s="129" t="s">
        <v>41</v>
      </c>
      <c r="M759" s="129" t="s">
        <v>268</v>
      </c>
      <c r="N759" s="129" t="s">
        <v>26</v>
      </c>
      <c r="O759" s="129" t="s">
        <v>1554</v>
      </c>
      <c r="P759" s="3">
        <v>54</v>
      </c>
      <c r="Q759" s="129" t="s">
        <v>32</v>
      </c>
      <c r="R759" s="129" t="s">
        <v>2157</v>
      </c>
      <c r="S759" s="129" t="s">
        <v>2164</v>
      </c>
      <c r="T759" s="129"/>
      <c r="U759" s="129">
        <v>1</v>
      </c>
      <c r="V759" s="3">
        <v>272</v>
      </c>
      <c r="W759" s="155"/>
      <c r="X759" s="155"/>
      <c r="Y759" s="155"/>
      <c r="Z759" s="138" t="str">
        <f t="shared" si="91"/>
        <v>40 HC</v>
      </c>
      <c r="AA759" s="135">
        <v>3295</v>
      </c>
      <c r="AB759" s="6">
        <v>10.88</v>
      </c>
      <c r="AC759" s="34" t="s">
        <v>64</v>
      </c>
      <c r="AD759" s="34">
        <f t="shared" si="93"/>
        <v>8</v>
      </c>
      <c r="AE759" s="34">
        <f t="shared" si="94"/>
        <v>3</v>
      </c>
      <c r="AF759" s="49" t="str">
        <f t="shared" si="95"/>
        <v>LCL</v>
      </c>
      <c r="AG759" s="49" t="str">
        <f t="shared" si="95"/>
        <v>LCL</v>
      </c>
    </row>
    <row r="760" spans="1:33" x14ac:dyDescent="0.45">
      <c r="A760" s="129" t="s">
        <v>1109</v>
      </c>
      <c r="B760" s="129" t="s">
        <v>1555</v>
      </c>
      <c r="C760" s="129" t="s">
        <v>1233</v>
      </c>
      <c r="D760" s="5" t="s">
        <v>1233</v>
      </c>
      <c r="E760" s="129">
        <f t="shared" si="89"/>
        <v>2</v>
      </c>
      <c r="F760" s="129">
        <f t="shared" si="90"/>
        <v>13</v>
      </c>
      <c r="G760" s="129" t="s">
        <v>381</v>
      </c>
      <c r="H760" s="129" t="s">
        <v>383</v>
      </c>
      <c r="I760" s="129" t="s">
        <v>380</v>
      </c>
      <c r="J760" s="3">
        <v>1</v>
      </c>
      <c r="K760" s="26" t="s">
        <v>380</v>
      </c>
      <c r="L760" s="26" t="s">
        <v>24</v>
      </c>
      <c r="M760" s="129" t="s">
        <v>384</v>
      </c>
      <c r="N760" s="129" t="s">
        <v>26</v>
      </c>
      <c r="O760" s="129" t="s">
        <v>1556</v>
      </c>
      <c r="P760" s="3">
        <v>54</v>
      </c>
      <c r="Q760" s="129" t="s">
        <v>32</v>
      </c>
      <c r="R760" s="129" t="s">
        <v>2156</v>
      </c>
      <c r="S760" s="36" t="s">
        <v>380</v>
      </c>
      <c r="T760" s="129">
        <v>1</v>
      </c>
      <c r="U760" s="129"/>
      <c r="V760" s="3">
        <v>714</v>
      </c>
      <c r="W760" s="30">
        <v>0</v>
      </c>
      <c r="X760" s="30">
        <v>0</v>
      </c>
      <c r="Y760" s="30">
        <v>0</v>
      </c>
      <c r="Z760" s="138" t="str">
        <f t="shared" si="91"/>
        <v>40 HC</v>
      </c>
      <c r="AA760" s="135">
        <v>8701</v>
      </c>
      <c r="AB760" s="4"/>
      <c r="AC760" s="34" t="s">
        <v>64</v>
      </c>
      <c r="AD760" s="34">
        <f t="shared" si="93"/>
        <v>0</v>
      </c>
      <c r="AE760" s="34">
        <f t="shared" si="94"/>
        <v>0</v>
      </c>
      <c r="AF760" s="49" t="str">
        <f t="shared" si="95"/>
        <v>LCL</v>
      </c>
      <c r="AG760" s="49" t="str">
        <f t="shared" si="95"/>
        <v>LCL</v>
      </c>
    </row>
    <row r="761" spans="1:33" x14ac:dyDescent="0.45">
      <c r="A761" s="129" t="s">
        <v>1109</v>
      </c>
      <c r="B761" s="129" t="s">
        <v>1194</v>
      </c>
      <c r="C761" s="129" t="s">
        <v>1224</v>
      </c>
      <c r="D761" s="5" t="s">
        <v>1224</v>
      </c>
      <c r="E761" s="129">
        <f t="shared" si="89"/>
        <v>3</v>
      </c>
      <c r="F761" s="129">
        <f t="shared" si="90"/>
        <v>5</v>
      </c>
      <c r="G761" s="129" t="s">
        <v>381</v>
      </c>
      <c r="H761" s="129" t="s">
        <v>383</v>
      </c>
      <c r="I761" s="129" t="s">
        <v>380</v>
      </c>
      <c r="J761" s="3">
        <v>1</v>
      </c>
      <c r="K761" s="26" t="s">
        <v>380</v>
      </c>
      <c r="L761" s="26" t="s">
        <v>24</v>
      </c>
      <c r="M761" s="129" t="s">
        <v>390</v>
      </c>
      <c r="N761" s="129" t="s">
        <v>26</v>
      </c>
      <c r="O761" s="129" t="s">
        <v>1557</v>
      </c>
      <c r="P761" s="3">
        <v>54</v>
      </c>
      <c r="Q761" s="129" t="s">
        <v>32</v>
      </c>
      <c r="R761" s="129" t="s">
        <v>82</v>
      </c>
      <c r="S761" s="36" t="s">
        <v>380</v>
      </c>
      <c r="T761" s="129">
        <v>1</v>
      </c>
      <c r="U761" s="129"/>
      <c r="V761" s="3">
        <v>1253</v>
      </c>
      <c r="W761" s="30">
        <v>0</v>
      </c>
      <c r="X761" s="30">
        <v>0</v>
      </c>
      <c r="Y761" s="30">
        <v>0</v>
      </c>
      <c r="Z761" s="138" t="str">
        <f t="shared" si="91"/>
        <v>40 HC</v>
      </c>
      <c r="AA761" s="135">
        <v>21902</v>
      </c>
      <c r="AB761" s="6">
        <v>21.62</v>
      </c>
      <c r="AC761" s="34" t="s">
        <v>34</v>
      </c>
      <c r="AD761" s="34">
        <f t="shared" si="93"/>
        <v>15</v>
      </c>
      <c r="AE761" s="34">
        <f t="shared" si="94"/>
        <v>6</v>
      </c>
      <c r="AF761" s="49" t="str">
        <f t="shared" si="95"/>
        <v>20</v>
      </c>
      <c r="AG761" s="49" t="str">
        <f t="shared" si="95"/>
        <v>LCL</v>
      </c>
    </row>
    <row r="762" spans="1:33" x14ac:dyDescent="0.45">
      <c r="A762" s="129" t="s">
        <v>1109</v>
      </c>
      <c r="B762" s="129" t="s">
        <v>1523</v>
      </c>
      <c r="C762" s="129" t="s">
        <v>1473</v>
      </c>
      <c r="D762" s="5" t="s">
        <v>1473</v>
      </c>
      <c r="E762" s="129">
        <f t="shared" si="89"/>
        <v>34</v>
      </c>
      <c r="F762" s="129">
        <f t="shared" si="90"/>
        <v>40</v>
      </c>
      <c r="G762" s="129" t="s">
        <v>29</v>
      </c>
      <c r="H762" s="129" t="s">
        <v>30</v>
      </c>
      <c r="I762" s="129" t="s">
        <v>31</v>
      </c>
      <c r="J762" s="3">
        <v>0</v>
      </c>
      <c r="K762" s="129" t="s">
        <v>1558</v>
      </c>
      <c r="L762" s="129" t="s">
        <v>41</v>
      </c>
      <c r="M762" s="129" t="s">
        <v>42</v>
      </c>
      <c r="N762" s="129" t="s">
        <v>26</v>
      </c>
      <c r="O762" s="129" t="s">
        <v>1559</v>
      </c>
      <c r="P762" s="3">
        <v>54</v>
      </c>
      <c r="Q762" s="129" t="s">
        <v>32</v>
      </c>
      <c r="R762" s="129" t="s">
        <v>1560</v>
      </c>
      <c r="S762" s="129" t="s">
        <v>2163</v>
      </c>
      <c r="T762" s="129"/>
      <c r="U762" s="129">
        <v>1</v>
      </c>
      <c r="V762" s="3">
        <v>330</v>
      </c>
      <c r="W762" s="30">
        <v>1</v>
      </c>
      <c r="X762" s="30">
        <v>0</v>
      </c>
      <c r="Y762" s="30">
        <v>0</v>
      </c>
      <c r="Z762" s="138">
        <f t="shared" si="91"/>
        <v>20</v>
      </c>
      <c r="AA762" s="135">
        <v>3651</v>
      </c>
      <c r="AB762" s="6">
        <v>28.6</v>
      </c>
      <c r="AC762" s="34" t="s">
        <v>34</v>
      </c>
      <c r="AD762" s="34">
        <f t="shared" si="93"/>
        <v>20</v>
      </c>
      <c r="AE762" s="34">
        <f t="shared" si="94"/>
        <v>9</v>
      </c>
      <c r="AF762" s="49" t="str">
        <f t="shared" si="95"/>
        <v>20</v>
      </c>
      <c r="AG762" s="49" t="str">
        <f t="shared" si="95"/>
        <v>LCL</v>
      </c>
    </row>
    <row r="763" spans="1:33" s="77" customFormat="1" x14ac:dyDescent="0.45">
      <c r="A763" s="70" t="s">
        <v>1109</v>
      </c>
      <c r="B763" s="70" t="s">
        <v>1481</v>
      </c>
      <c r="C763" s="70" t="s">
        <v>1561</v>
      </c>
      <c r="D763" s="71" t="s">
        <v>1561</v>
      </c>
      <c r="E763" s="70">
        <f t="shared" si="89"/>
        <v>38</v>
      </c>
      <c r="F763" s="70">
        <f t="shared" si="90"/>
        <v>41</v>
      </c>
      <c r="G763" s="70" t="s">
        <v>48</v>
      </c>
      <c r="H763" s="70" t="s">
        <v>30</v>
      </c>
      <c r="I763" s="70" t="s">
        <v>31</v>
      </c>
      <c r="J763" s="72">
        <v>0</v>
      </c>
      <c r="K763" s="70" t="s">
        <v>1562</v>
      </c>
      <c r="L763" s="70" t="s">
        <v>41</v>
      </c>
      <c r="M763" s="70" t="s">
        <v>42</v>
      </c>
      <c r="N763" s="70" t="s">
        <v>26</v>
      </c>
      <c r="O763" s="70" t="s">
        <v>1563</v>
      </c>
      <c r="P763" s="72">
        <v>54</v>
      </c>
      <c r="Q763" s="70" t="s">
        <v>32</v>
      </c>
      <c r="R763" s="70" t="s">
        <v>101</v>
      </c>
      <c r="S763" s="70" t="s">
        <v>2163</v>
      </c>
      <c r="T763" s="70"/>
      <c r="U763" s="70">
        <v>1</v>
      </c>
      <c r="V763" s="72">
        <v>1329</v>
      </c>
      <c r="W763" s="73">
        <v>0</v>
      </c>
      <c r="X763" s="73">
        <v>1</v>
      </c>
      <c r="Y763" s="73">
        <v>1</v>
      </c>
      <c r="Z763" s="138">
        <f t="shared" si="91"/>
        <v>40</v>
      </c>
      <c r="AA763" s="137">
        <v>13392</v>
      </c>
      <c r="AB763" s="74">
        <v>101.13</v>
      </c>
      <c r="AC763" s="75" t="s">
        <v>34</v>
      </c>
      <c r="AD763" s="75">
        <f t="shared" si="93"/>
        <v>71</v>
      </c>
      <c r="AE763" s="75">
        <f t="shared" si="94"/>
        <v>30</v>
      </c>
      <c r="AF763" s="76">
        <v>40</v>
      </c>
      <c r="AG763" s="76" t="str">
        <f t="shared" si="95"/>
        <v>40</v>
      </c>
    </row>
    <row r="764" spans="1:33" x14ac:dyDescent="0.45">
      <c r="A764" s="129" t="s">
        <v>1109</v>
      </c>
      <c r="B764" s="129" t="s">
        <v>1481</v>
      </c>
      <c r="C764" s="129" t="s">
        <v>1561</v>
      </c>
      <c r="D764" s="5" t="s">
        <v>1561</v>
      </c>
      <c r="E764" s="129">
        <f t="shared" ref="E764:E826" si="96">B764-A764</f>
        <v>38</v>
      </c>
      <c r="F764" s="129">
        <f t="shared" ref="F764:F826" si="97">C764-A764</f>
        <v>41</v>
      </c>
      <c r="G764" s="129" t="s">
        <v>48</v>
      </c>
      <c r="H764" s="129" t="s">
        <v>30</v>
      </c>
      <c r="I764" s="129" t="s">
        <v>31</v>
      </c>
      <c r="J764" s="3">
        <v>0</v>
      </c>
      <c r="K764" s="129" t="s">
        <v>1564</v>
      </c>
      <c r="L764" s="129" t="s">
        <v>41</v>
      </c>
      <c r="M764" s="129" t="s">
        <v>42</v>
      </c>
      <c r="N764" s="129" t="s">
        <v>26</v>
      </c>
      <c r="O764" s="129" t="s">
        <v>1565</v>
      </c>
      <c r="P764" s="3">
        <v>54</v>
      </c>
      <c r="Q764" s="129" t="s">
        <v>32</v>
      </c>
      <c r="R764" s="129" t="s">
        <v>101</v>
      </c>
      <c r="S764" s="129" t="s">
        <v>2163</v>
      </c>
      <c r="T764" s="129"/>
      <c r="U764" s="129">
        <v>1</v>
      </c>
      <c r="V764" s="3">
        <v>448</v>
      </c>
      <c r="W764" s="30">
        <v>1</v>
      </c>
      <c r="X764" s="30">
        <v>0</v>
      </c>
      <c r="Y764" s="30">
        <v>0</v>
      </c>
      <c r="Z764" s="138">
        <f t="shared" si="91"/>
        <v>20</v>
      </c>
      <c r="AA764" s="135">
        <v>4634</v>
      </c>
      <c r="AB764" s="6">
        <v>16.43</v>
      </c>
      <c r="AC764" s="34" t="s">
        <v>34</v>
      </c>
      <c r="AD764" s="34">
        <f t="shared" si="93"/>
        <v>12</v>
      </c>
      <c r="AE764" s="34">
        <f t="shared" si="94"/>
        <v>5</v>
      </c>
      <c r="AF764" s="49" t="str">
        <f t="shared" si="95"/>
        <v>LCL</v>
      </c>
      <c r="AG764" s="49" t="str">
        <f t="shared" si="95"/>
        <v>LCL</v>
      </c>
    </row>
    <row r="765" spans="1:33" x14ac:dyDescent="0.45">
      <c r="A765" s="129" t="s">
        <v>1109</v>
      </c>
      <c r="B765" s="129" t="s">
        <v>1481</v>
      </c>
      <c r="C765" s="129" t="s">
        <v>1561</v>
      </c>
      <c r="D765" s="5" t="s">
        <v>1561</v>
      </c>
      <c r="E765" s="129">
        <f t="shared" si="96"/>
        <v>38</v>
      </c>
      <c r="F765" s="129">
        <f t="shared" si="97"/>
        <v>41</v>
      </c>
      <c r="G765" s="129" t="s">
        <v>48</v>
      </c>
      <c r="H765" s="129" t="s">
        <v>30</v>
      </c>
      <c r="I765" s="129" t="s">
        <v>31</v>
      </c>
      <c r="J765" s="3">
        <v>0</v>
      </c>
      <c r="K765" s="129" t="s">
        <v>1566</v>
      </c>
      <c r="L765" s="129" t="s">
        <v>41</v>
      </c>
      <c r="M765" s="129" t="s">
        <v>42</v>
      </c>
      <c r="N765" s="129" t="s">
        <v>26</v>
      </c>
      <c r="O765" s="129" t="s">
        <v>1567</v>
      </c>
      <c r="P765" s="3">
        <v>52</v>
      </c>
      <c r="Q765" s="129" t="s">
        <v>32</v>
      </c>
      <c r="R765" s="129" t="s">
        <v>266</v>
      </c>
      <c r="S765" s="129" t="s">
        <v>2163</v>
      </c>
      <c r="T765" s="129"/>
      <c r="U765" s="129">
        <v>1</v>
      </c>
      <c r="V765" s="3">
        <v>1994</v>
      </c>
      <c r="W765" s="30">
        <v>0</v>
      </c>
      <c r="X765" s="30">
        <v>1</v>
      </c>
      <c r="Y765" s="30">
        <v>0</v>
      </c>
      <c r="Z765" s="138">
        <f t="shared" si="91"/>
        <v>40</v>
      </c>
      <c r="AA765" s="135">
        <v>29073</v>
      </c>
      <c r="AB765" s="6">
        <v>25.13</v>
      </c>
      <c r="AC765" s="34" t="s">
        <v>34</v>
      </c>
      <c r="AD765" s="34">
        <f t="shared" si="93"/>
        <v>18</v>
      </c>
      <c r="AE765" s="34">
        <f t="shared" si="94"/>
        <v>8</v>
      </c>
      <c r="AF765" s="49" t="str">
        <f t="shared" si="95"/>
        <v>20</v>
      </c>
      <c r="AG765" s="49" t="str">
        <f t="shared" si="95"/>
        <v>LCL</v>
      </c>
    </row>
    <row r="766" spans="1:33" x14ac:dyDescent="0.45">
      <c r="A766" s="129" t="s">
        <v>1109</v>
      </c>
      <c r="B766" s="129" t="s">
        <v>1481</v>
      </c>
      <c r="C766" s="129" t="s">
        <v>1568</v>
      </c>
      <c r="D766" s="5" t="s">
        <v>1568</v>
      </c>
      <c r="E766" s="129">
        <f t="shared" si="96"/>
        <v>38</v>
      </c>
      <c r="F766" s="129">
        <f t="shared" si="97"/>
        <v>42</v>
      </c>
      <c r="G766" s="129" t="s">
        <v>48</v>
      </c>
      <c r="H766" s="129" t="s">
        <v>30</v>
      </c>
      <c r="I766" s="129" t="s">
        <v>31</v>
      </c>
      <c r="J766" s="3">
        <v>1</v>
      </c>
      <c r="K766" s="152" t="s">
        <v>1569</v>
      </c>
      <c r="L766" s="129" t="s">
        <v>41</v>
      </c>
      <c r="M766" s="129" t="s">
        <v>42</v>
      </c>
      <c r="N766" s="129" t="s">
        <v>26</v>
      </c>
      <c r="O766" s="129" t="s">
        <v>1570</v>
      </c>
      <c r="P766" s="3">
        <v>52</v>
      </c>
      <c r="Q766" s="129" t="s">
        <v>32</v>
      </c>
      <c r="R766" s="129" t="s">
        <v>273</v>
      </c>
      <c r="S766" s="129" t="s">
        <v>2164</v>
      </c>
      <c r="T766" s="129"/>
      <c r="U766" s="129">
        <v>1</v>
      </c>
      <c r="V766" s="3">
        <v>2579</v>
      </c>
      <c r="W766" s="154">
        <v>0</v>
      </c>
      <c r="X766" s="154">
        <v>0</v>
      </c>
      <c r="Y766" s="154">
        <v>1</v>
      </c>
      <c r="Z766" s="138" t="str">
        <f t="shared" si="91"/>
        <v>40 HC</v>
      </c>
      <c r="AA766" s="135">
        <v>34902</v>
      </c>
      <c r="AB766" s="6">
        <v>35.99</v>
      </c>
      <c r="AC766" s="34" t="s">
        <v>34</v>
      </c>
      <c r="AD766" s="34">
        <f t="shared" si="93"/>
        <v>25</v>
      </c>
      <c r="AE766" s="34">
        <f t="shared" si="94"/>
        <v>11</v>
      </c>
      <c r="AF766" s="49" t="str">
        <f t="shared" si="95"/>
        <v>20</v>
      </c>
      <c r="AG766" s="49" t="str">
        <f t="shared" si="95"/>
        <v>LCL</v>
      </c>
    </row>
    <row r="767" spans="1:33" x14ac:dyDescent="0.45">
      <c r="A767" s="129" t="s">
        <v>1109</v>
      </c>
      <c r="B767" s="129" t="s">
        <v>1481</v>
      </c>
      <c r="C767" s="129" t="s">
        <v>1568</v>
      </c>
      <c r="D767" s="5" t="s">
        <v>1568</v>
      </c>
      <c r="E767" s="129">
        <f t="shared" si="96"/>
        <v>38</v>
      </c>
      <c r="F767" s="129">
        <f t="shared" si="97"/>
        <v>42</v>
      </c>
      <c r="G767" s="129" t="s">
        <v>48</v>
      </c>
      <c r="H767" s="129" t="s">
        <v>30</v>
      </c>
      <c r="I767" s="129" t="s">
        <v>31</v>
      </c>
      <c r="J767" s="3">
        <v>1</v>
      </c>
      <c r="K767" s="153"/>
      <c r="L767" s="129" t="s">
        <v>41</v>
      </c>
      <c r="M767" s="129" t="s">
        <v>42</v>
      </c>
      <c r="N767" s="129" t="s">
        <v>26</v>
      </c>
      <c r="O767" s="129" t="s">
        <v>1571</v>
      </c>
      <c r="P767" s="3">
        <v>52</v>
      </c>
      <c r="Q767" s="129" t="s">
        <v>32</v>
      </c>
      <c r="R767" s="129" t="s">
        <v>185</v>
      </c>
      <c r="S767" s="129" t="s">
        <v>2164</v>
      </c>
      <c r="T767" s="129"/>
      <c r="U767" s="129">
        <v>1</v>
      </c>
      <c r="V767" s="3">
        <v>38</v>
      </c>
      <c r="W767" s="156"/>
      <c r="X767" s="156"/>
      <c r="Y767" s="156"/>
      <c r="Z767" s="138" t="str">
        <f t="shared" si="91"/>
        <v>40 HC</v>
      </c>
      <c r="AA767" s="135">
        <v>3200</v>
      </c>
      <c r="AB767" s="6">
        <v>2.74</v>
      </c>
      <c r="AC767" s="34" t="s">
        <v>34</v>
      </c>
      <c r="AD767" s="34">
        <f t="shared" si="93"/>
        <v>2</v>
      </c>
      <c r="AE767" s="34">
        <f t="shared" si="94"/>
        <v>1</v>
      </c>
      <c r="AF767" s="49" t="str">
        <f t="shared" si="95"/>
        <v>LCL</v>
      </c>
      <c r="AG767" s="49" t="str">
        <f t="shared" si="95"/>
        <v>LCL</v>
      </c>
    </row>
    <row r="768" spans="1:33" x14ac:dyDescent="0.45">
      <c r="A768" s="129" t="s">
        <v>1109</v>
      </c>
      <c r="B768" s="129" t="s">
        <v>1481</v>
      </c>
      <c r="C768" s="129" t="s">
        <v>1568</v>
      </c>
      <c r="D768" s="5" t="s">
        <v>1568</v>
      </c>
      <c r="E768" s="129">
        <f t="shared" si="96"/>
        <v>38</v>
      </c>
      <c r="F768" s="129">
        <f t="shared" si="97"/>
        <v>42</v>
      </c>
      <c r="G768" s="129" t="s">
        <v>48</v>
      </c>
      <c r="H768" s="129" t="s">
        <v>30</v>
      </c>
      <c r="I768" s="129" t="s">
        <v>31</v>
      </c>
      <c r="J768" s="3">
        <v>1</v>
      </c>
      <c r="K768" s="153"/>
      <c r="L768" s="129" t="s">
        <v>41</v>
      </c>
      <c r="M768" s="129" t="s">
        <v>42</v>
      </c>
      <c r="N768" s="129" t="s">
        <v>26</v>
      </c>
      <c r="O768" s="129" t="s">
        <v>1572</v>
      </c>
      <c r="P768" s="3">
        <v>52</v>
      </c>
      <c r="Q768" s="129" t="s">
        <v>32</v>
      </c>
      <c r="R768" s="129" t="s">
        <v>275</v>
      </c>
      <c r="S768" s="129" t="s">
        <v>2164</v>
      </c>
      <c r="T768" s="129"/>
      <c r="U768" s="129">
        <v>1</v>
      </c>
      <c r="V768" s="3">
        <v>286</v>
      </c>
      <c r="W768" s="156"/>
      <c r="X768" s="156"/>
      <c r="Y768" s="156"/>
      <c r="Z768" s="138" t="str">
        <f t="shared" si="91"/>
        <v>40 HC</v>
      </c>
      <c r="AA768" s="135">
        <v>4200</v>
      </c>
      <c r="AB768" s="6">
        <v>4.3099999999999996</v>
      </c>
      <c r="AC768" s="34" t="s">
        <v>34</v>
      </c>
      <c r="AD768" s="34">
        <f t="shared" si="93"/>
        <v>3</v>
      </c>
      <c r="AE768" s="34">
        <f t="shared" si="94"/>
        <v>1</v>
      </c>
      <c r="AF768" s="49" t="str">
        <f t="shared" si="95"/>
        <v>LCL</v>
      </c>
      <c r="AG768" s="49" t="str">
        <f t="shared" si="95"/>
        <v>LCL</v>
      </c>
    </row>
    <row r="769" spans="1:33" x14ac:dyDescent="0.45">
      <c r="A769" s="129" t="s">
        <v>1109</v>
      </c>
      <c r="B769" s="129" t="s">
        <v>1481</v>
      </c>
      <c r="C769" s="129" t="s">
        <v>1568</v>
      </c>
      <c r="D769" s="5" t="s">
        <v>1568</v>
      </c>
      <c r="E769" s="129">
        <f t="shared" si="96"/>
        <v>38</v>
      </c>
      <c r="F769" s="129">
        <f t="shared" si="97"/>
        <v>42</v>
      </c>
      <c r="G769" s="129" t="s">
        <v>48</v>
      </c>
      <c r="H769" s="129" t="s">
        <v>30</v>
      </c>
      <c r="I769" s="129" t="s">
        <v>31</v>
      </c>
      <c r="J769" s="3">
        <v>1</v>
      </c>
      <c r="K769" s="153"/>
      <c r="L769" s="129" t="s">
        <v>41</v>
      </c>
      <c r="M769" s="129" t="s">
        <v>42</v>
      </c>
      <c r="N769" s="129" t="s">
        <v>26</v>
      </c>
      <c r="O769" s="129" t="s">
        <v>1573</v>
      </c>
      <c r="P769" s="3">
        <v>54</v>
      </c>
      <c r="Q769" s="129" t="s">
        <v>32</v>
      </c>
      <c r="R769" s="129" t="s">
        <v>97</v>
      </c>
      <c r="S769" s="129" t="s">
        <v>2164</v>
      </c>
      <c r="T769" s="129"/>
      <c r="U769" s="129">
        <v>1</v>
      </c>
      <c r="V769" s="3">
        <v>426</v>
      </c>
      <c r="W769" s="155"/>
      <c r="X769" s="155"/>
      <c r="Y769" s="155"/>
      <c r="Z769" s="138" t="str">
        <f t="shared" si="91"/>
        <v>40 HC</v>
      </c>
      <c r="AA769" s="135">
        <v>5931</v>
      </c>
      <c r="AB769" s="6">
        <v>16.68</v>
      </c>
      <c r="AC769" s="34" t="s">
        <v>34</v>
      </c>
      <c r="AD769" s="34">
        <f t="shared" si="93"/>
        <v>12</v>
      </c>
      <c r="AE769" s="34">
        <f t="shared" si="94"/>
        <v>5</v>
      </c>
      <c r="AF769" s="49" t="str">
        <f t="shared" si="95"/>
        <v>LCL</v>
      </c>
      <c r="AG769" s="49" t="str">
        <f t="shared" si="95"/>
        <v>LCL</v>
      </c>
    </row>
    <row r="770" spans="1:33" x14ac:dyDescent="0.45">
      <c r="A770" s="129" t="s">
        <v>1574</v>
      </c>
      <c r="B770" s="129" t="s">
        <v>1575</v>
      </c>
      <c r="C770" s="129" t="s">
        <v>1568</v>
      </c>
      <c r="D770" s="5" t="s">
        <v>1568</v>
      </c>
      <c r="E770" s="129">
        <f t="shared" si="96"/>
        <v>35</v>
      </c>
      <c r="F770" s="129">
        <f t="shared" si="97"/>
        <v>41</v>
      </c>
      <c r="G770" s="129" t="s">
        <v>61</v>
      </c>
      <c r="H770" s="129" t="s">
        <v>30</v>
      </c>
      <c r="I770" s="129" t="s">
        <v>31</v>
      </c>
      <c r="J770" s="3">
        <v>0</v>
      </c>
      <c r="K770" s="129" t="s">
        <v>1576</v>
      </c>
      <c r="L770" s="129" t="s">
        <v>41</v>
      </c>
      <c r="M770" s="129" t="s">
        <v>42</v>
      </c>
      <c r="N770" s="129" t="s">
        <v>26</v>
      </c>
      <c r="O770" s="129" t="s">
        <v>1577</v>
      </c>
      <c r="P770" s="3">
        <v>54</v>
      </c>
      <c r="Q770" s="129" t="s">
        <v>32</v>
      </c>
      <c r="R770" s="129" t="s">
        <v>239</v>
      </c>
      <c r="S770" s="129" t="s">
        <v>2163</v>
      </c>
      <c r="T770" s="129"/>
      <c r="U770" s="129">
        <v>1</v>
      </c>
      <c r="V770" s="3">
        <v>1119</v>
      </c>
      <c r="W770" s="30">
        <v>0</v>
      </c>
      <c r="X770" s="30">
        <v>0</v>
      </c>
      <c r="Y770" s="30">
        <v>1</v>
      </c>
      <c r="Z770" s="138" t="str">
        <f t="shared" si="91"/>
        <v>40 HC</v>
      </c>
      <c r="AA770" s="135">
        <v>19128</v>
      </c>
      <c r="AB770" s="6">
        <v>62.1</v>
      </c>
      <c r="AC770" s="34" t="s">
        <v>64</v>
      </c>
      <c r="AD770" s="34">
        <f t="shared" si="93"/>
        <v>43</v>
      </c>
      <c r="AE770" s="34">
        <f t="shared" si="94"/>
        <v>19</v>
      </c>
      <c r="AF770" s="49" t="str">
        <f t="shared" si="95"/>
        <v>40</v>
      </c>
      <c r="AG770" s="49" t="str">
        <f t="shared" si="95"/>
        <v>20</v>
      </c>
    </row>
    <row r="771" spans="1:33" x14ac:dyDescent="0.45">
      <c r="A771" s="129" t="s">
        <v>1574</v>
      </c>
      <c r="B771" s="129" t="s">
        <v>1575</v>
      </c>
      <c r="C771" s="129" t="s">
        <v>1578</v>
      </c>
      <c r="D771" s="5" t="s">
        <v>1578</v>
      </c>
      <c r="E771" s="129">
        <f t="shared" si="96"/>
        <v>35</v>
      </c>
      <c r="F771" s="129">
        <f t="shared" si="97"/>
        <v>45</v>
      </c>
      <c r="G771" s="129" t="s">
        <v>61</v>
      </c>
      <c r="H771" s="129" t="s">
        <v>30</v>
      </c>
      <c r="I771" s="129" t="s">
        <v>31</v>
      </c>
      <c r="J771" s="3">
        <v>0</v>
      </c>
      <c r="K771" s="129" t="s">
        <v>1579</v>
      </c>
      <c r="L771" s="129" t="s">
        <v>41</v>
      </c>
      <c r="M771" s="129" t="s">
        <v>42</v>
      </c>
      <c r="N771" s="129" t="s">
        <v>26</v>
      </c>
      <c r="O771" s="129" t="s">
        <v>1580</v>
      </c>
      <c r="P771" s="3">
        <v>54</v>
      </c>
      <c r="Q771" s="129" t="s">
        <v>32</v>
      </c>
      <c r="R771" s="129" t="s">
        <v>1581</v>
      </c>
      <c r="S771" s="129" t="s">
        <v>2163</v>
      </c>
      <c r="T771" s="129"/>
      <c r="U771" s="129">
        <v>1</v>
      </c>
      <c r="V771" s="3">
        <v>911</v>
      </c>
      <c r="W771" s="30">
        <v>1</v>
      </c>
      <c r="X771" s="30">
        <v>0</v>
      </c>
      <c r="Y771" s="30">
        <v>0</v>
      </c>
      <c r="Z771" s="138">
        <f t="shared" si="91"/>
        <v>20</v>
      </c>
      <c r="AA771" s="135">
        <v>17584</v>
      </c>
      <c r="AB771" s="6">
        <v>25.3</v>
      </c>
      <c r="AC771" s="34" t="s">
        <v>64</v>
      </c>
      <c r="AD771" s="34">
        <f t="shared" si="93"/>
        <v>18</v>
      </c>
      <c r="AE771" s="34">
        <f t="shared" si="94"/>
        <v>8</v>
      </c>
      <c r="AF771" s="49" t="str">
        <f t="shared" si="95"/>
        <v>20</v>
      </c>
      <c r="AG771" s="49" t="str">
        <f t="shared" si="95"/>
        <v>LCL</v>
      </c>
    </row>
    <row r="772" spans="1:33" x14ac:dyDescent="0.45">
      <c r="A772" s="129" t="s">
        <v>1555</v>
      </c>
      <c r="B772" s="129" t="s">
        <v>1219</v>
      </c>
      <c r="C772" s="129" t="s">
        <v>1249</v>
      </c>
      <c r="D772" s="5" t="s">
        <v>1249</v>
      </c>
      <c r="E772" s="129">
        <f t="shared" si="96"/>
        <v>2</v>
      </c>
      <c r="F772" s="129">
        <f t="shared" si="97"/>
        <v>8</v>
      </c>
      <c r="G772" s="129" t="s">
        <v>381</v>
      </c>
      <c r="H772" s="129" t="s">
        <v>383</v>
      </c>
      <c r="I772" s="129" t="s">
        <v>380</v>
      </c>
      <c r="J772" s="3">
        <v>1</v>
      </c>
      <c r="K772" s="26" t="s">
        <v>380</v>
      </c>
      <c r="L772" s="26" t="s">
        <v>24</v>
      </c>
      <c r="M772" s="129" t="s">
        <v>384</v>
      </c>
      <c r="N772" s="129" t="s">
        <v>26</v>
      </c>
      <c r="O772" s="129" t="s">
        <v>1582</v>
      </c>
      <c r="P772" s="3">
        <v>54</v>
      </c>
      <c r="Q772" s="129" t="s">
        <v>32</v>
      </c>
      <c r="R772" s="129" t="s">
        <v>94</v>
      </c>
      <c r="S772" s="36" t="s">
        <v>380</v>
      </c>
      <c r="T772" s="129">
        <v>1</v>
      </c>
      <c r="U772" s="129"/>
      <c r="V772" s="3">
        <v>771</v>
      </c>
      <c r="W772" s="30">
        <v>0</v>
      </c>
      <c r="X772" s="30">
        <v>0</v>
      </c>
      <c r="Y772" s="30">
        <v>0</v>
      </c>
      <c r="Z772" s="138" t="str">
        <f t="shared" ref="Z772:Z835" si="98">IF(W772=1,20,IF(X772=1,40,"40 HC"))</f>
        <v>40 HC</v>
      </c>
      <c r="AA772" s="135">
        <v>14865</v>
      </c>
      <c r="AB772" s="6">
        <v>13.94</v>
      </c>
      <c r="AC772" s="34" t="s">
        <v>90</v>
      </c>
      <c r="AD772" s="34">
        <f t="shared" si="93"/>
        <v>10</v>
      </c>
      <c r="AE772" s="34">
        <f t="shared" si="94"/>
        <v>4</v>
      </c>
      <c r="AF772" s="49" t="str">
        <f t="shared" si="95"/>
        <v>LCL</v>
      </c>
      <c r="AG772" s="49" t="str">
        <f t="shared" si="95"/>
        <v>LCL</v>
      </c>
    </row>
    <row r="773" spans="1:33" x14ac:dyDescent="0.45">
      <c r="A773" s="129" t="s">
        <v>1194</v>
      </c>
      <c r="B773" s="129" t="s">
        <v>1219</v>
      </c>
      <c r="C773" s="129" t="s">
        <v>1230</v>
      </c>
      <c r="D773" s="5" t="s">
        <v>1230</v>
      </c>
      <c r="E773" s="129">
        <f t="shared" si="96"/>
        <v>1</v>
      </c>
      <c r="F773" s="129">
        <f t="shared" si="97"/>
        <v>8</v>
      </c>
      <c r="G773" s="129" t="s">
        <v>384</v>
      </c>
      <c r="H773" s="129" t="s">
        <v>383</v>
      </c>
      <c r="I773" s="129" t="s">
        <v>380</v>
      </c>
      <c r="J773" s="3">
        <v>1</v>
      </c>
      <c r="K773" s="26" t="s">
        <v>380</v>
      </c>
      <c r="L773" s="26" t="s">
        <v>24</v>
      </c>
      <c r="M773" s="129" t="s">
        <v>384</v>
      </c>
      <c r="N773" s="129" t="s">
        <v>26</v>
      </c>
      <c r="O773" s="129" t="s">
        <v>1583</v>
      </c>
      <c r="P773" s="3">
        <v>54</v>
      </c>
      <c r="Q773" s="129" t="s">
        <v>32</v>
      </c>
      <c r="R773" s="129" t="s">
        <v>1288</v>
      </c>
      <c r="S773" s="36" t="s">
        <v>380</v>
      </c>
      <c r="T773" s="129">
        <v>1</v>
      </c>
      <c r="U773" s="129"/>
      <c r="V773" s="3">
        <v>302</v>
      </c>
      <c r="W773" s="30">
        <v>0</v>
      </c>
      <c r="X773" s="30">
        <v>0</v>
      </c>
      <c r="Y773" s="30">
        <v>0</v>
      </c>
      <c r="Z773" s="138" t="str">
        <f t="shared" si="98"/>
        <v>40 HC</v>
      </c>
      <c r="AA773" s="135">
        <v>6166</v>
      </c>
      <c r="AB773" s="4"/>
      <c r="AC773" s="34" t="s">
        <v>1289</v>
      </c>
      <c r="AD773" s="34">
        <f t="shared" si="93"/>
        <v>0</v>
      </c>
      <c r="AE773" s="34">
        <f t="shared" si="94"/>
        <v>0</v>
      </c>
      <c r="AF773" s="49" t="str">
        <f t="shared" si="95"/>
        <v>LCL</v>
      </c>
      <c r="AG773" s="49" t="str">
        <f t="shared" si="95"/>
        <v>LCL</v>
      </c>
    </row>
    <row r="774" spans="1:33" x14ac:dyDescent="0.45">
      <c r="A774" s="129" t="s">
        <v>1194</v>
      </c>
      <c r="B774" s="129" t="s">
        <v>1249</v>
      </c>
      <c r="C774" s="129" t="s">
        <v>1271</v>
      </c>
      <c r="D774" s="5" t="s">
        <v>1271</v>
      </c>
      <c r="E774" s="129">
        <f t="shared" si="96"/>
        <v>7</v>
      </c>
      <c r="F774" s="129">
        <f t="shared" si="97"/>
        <v>11</v>
      </c>
      <c r="G774" s="129" t="s">
        <v>381</v>
      </c>
      <c r="H774" s="129" t="s">
        <v>383</v>
      </c>
      <c r="I774" s="129" t="s">
        <v>380</v>
      </c>
      <c r="J774" s="3">
        <v>1</v>
      </c>
      <c r="K774" s="26" t="s">
        <v>380</v>
      </c>
      <c r="L774" s="26" t="s">
        <v>24</v>
      </c>
      <c r="M774" s="129" t="s">
        <v>384</v>
      </c>
      <c r="N774" s="129" t="s">
        <v>26</v>
      </c>
      <c r="O774" s="129" t="s">
        <v>1584</v>
      </c>
      <c r="P774" s="3">
        <v>54</v>
      </c>
      <c r="Q774" s="129" t="s">
        <v>32</v>
      </c>
      <c r="R774" s="129" t="s">
        <v>2153</v>
      </c>
      <c r="S774" s="36" t="s">
        <v>380</v>
      </c>
      <c r="T774" s="129">
        <v>1</v>
      </c>
      <c r="U774" s="129"/>
      <c r="V774" s="3">
        <v>755</v>
      </c>
      <c r="W774" s="30">
        <v>0</v>
      </c>
      <c r="X774" s="30">
        <v>0</v>
      </c>
      <c r="Y774" s="30">
        <v>0</v>
      </c>
      <c r="Z774" s="138" t="str">
        <f t="shared" si="98"/>
        <v>40 HC</v>
      </c>
      <c r="AA774" s="135">
        <v>14010</v>
      </c>
      <c r="AB774" s="4"/>
      <c r="AC774" s="34" t="s">
        <v>64</v>
      </c>
      <c r="AD774" s="34">
        <f t="shared" si="93"/>
        <v>0</v>
      </c>
      <c r="AE774" s="34">
        <f t="shared" si="94"/>
        <v>0</v>
      </c>
      <c r="AF774" s="49" t="str">
        <f t="shared" si="95"/>
        <v>LCL</v>
      </c>
      <c r="AG774" s="49" t="str">
        <f t="shared" si="95"/>
        <v>LCL</v>
      </c>
    </row>
    <row r="775" spans="1:33" x14ac:dyDescent="0.45">
      <c r="A775" s="129" t="s">
        <v>1194</v>
      </c>
      <c r="B775" s="129" t="s">
        <v>1230</v>
      </c>
      <c r="C775" s="129" t="s">
        <v>1233</v>
      </c>
      <c r="D775" s="5" t="s">
        <v>1233</v>
      </c>
      <c r="E775" s="129">
        <f t="shared" si="96"/>
        <v>8</v>
      </c>
      <c r="F775" s="129">
        <f t="shared" si="97"/>
        <v>10</v>
      </c>
      <c r="G775" s="129" t="s">
        <v>381</v>
      </c>
      <c r="H775" s="129" t="s">
        <v>383</v>
      </c>
      <c r="I775" s="129" t="s">
        <v>380</v>
      </c>
      <c r="J775" s="3">
        <v>1</v>
      </c>
      <c r="K775" s="26" t="s">
        <v>380</v>
      </c>
      <c r="L775" s="26" t="s">
        <v>24</v>
      </c>
      <c r="M775" s="129" t="s">
        <v>883</v>
      </c>
      <c r="N775" s="129" t="s">
        <v>26</v>
      </c>
      <c r="O775" s="129" t="s">
        <v>1585</v>
      </c>
      <c r="P775" s="3">
        <v>54</v>
      </c>
      <c r="Q775" s="129" t="s">
        <v>32</v>
      </c>
      <c r="R775" s="129" t="s">
        <v>149</v>
      </c>
      <c r="S775" s="36" t="s">
        <v>380</v>
      </c>
      <c r="T775" s="129">
        <v>1</v>
      </c>
      <c r="U775" s="129"/>
      <c r="V775" s="3">
        <v>647</v>
      </c>
      <c r="W775" s="30">
        <v>0</v>
      </c>
      <c r="X775" s="30">
        <v>0</v>
      </c>
      <c r="Y775" s="30">
        <v>0</v>
      </c>
      <c r="Z775" s="138" t="str">
        <f t="shared" si="98"/>
        <v>40 HC</v>
      </c>
      <c r="AA775" s="135">
        <v>13177</v>
      </c>
      <c r="AB775" s="4"/>
      <c r="AC775" s="34" t="s">
        <v>90</v>
      </c>
      <c r="AD775" s="34">
        <f t="shared" si="93"/>
        <v>0</v>
      </c>
      <c r="AE775" s="34">
        <f t="shared" si="94"/>
        <v>0</v>
      </c>
      <c r="AF775" s="49" t="str">
        <f t="shared" si="95"/>
        <v>LCL</v>
      </c>
      <c r="AG775" s="49" t="str">
        <f t="shared" si="95"/>
        <v>LCL</v>
      </c>
    </row>
    <row r="776" spans="1:33" x14ac:dyDescent="0.45">
      <c r="A776" s="129" t="s">
        <v>1194</v>
      </c>
      <c r="B776" s="129" t="s">
        <v>1513</v>
      </c>
      <c r="C776" s="129" t="s">
        <v>1466</v>
      </c>
      <c r="D776" s="5" t="s">
        <v>1466</v>
      </c>
      <c r="E776" s="129">
        <f t="shared" si="96"/>
        <v>27</v>
      </c>
      <c r="F776" s="129">
        <f t="shared" si="97"/>
        <v>32</v>
      </c>
      <c r="G776" s="129" t="s">
        <v>1172</v>
      </c>
      <c r="H776" s="129" t="s">
        <v>30</v>
      </c>
      <c r="I776" s="129" t="s">
        <v>31</v>
      </c>
      <c r="J776" s="3">
        <v>1</v>
      </c>
      <c r="K776" s="26" t="s">
        <v>2125</v>
      </c>
      <c r="L776" s="129" t="s">
        <v>24</v>
      </c>
      <c r="M776" s="129" t="s">
        <v>87</v>
      </c>
      <c r="N776" s="129" t="s">
        <v>26</v>
      </c>
      <c r="O776" s="129" t="s">
        <v>1586</v>
      </c>
      <c r="P776" s="3">
        <v>54</v>
      </c>
      <c r="Q776" s="129" t="s">
        <v>32</v>
      </c>
      <c r="R776" s="129" t="s">
        <v>386</v>
      </c>
      <c r="S776" s="129" t="s">
        <v>2125</v>
      </c>
      <c r="T776" s="129"/>
      <c r="U776" s="129">
        <v>1</v>
      </c>
      <c r="V776" s="3">
        <v>333</v>
      </c>
      <c r="W776" s="30">
        <v>0</v>
      </c>
      <c r="X776" s="30">
        <v>0</v>
      </c>
      <c r="Y776" s="30">
        <v>0</v>
      </c>
      <c r="Z776" s="138" t="str">
        <f t="shared" si="98"/>
        <v>40 HC</v>
      </c>
      <c r="AA776" s="135">
        <v>5835</v>
      </c>
      <c r="AB776" s="6">
        <v>6.22</v>
      </c>
      <c r="AC776" s="34" t="s">
        <v>90</v>
      </c>
      <c r="AD776" s="34">
        <f t="shared" si="93"/>
        <v>4</v>
      </c>
      <c r="AE776" s="34">
        <f t="shared" si="94"/>
        <v>2</v>
      </c>
      <c r="AF776" s="49" t="str">
        <f t="shared" ref="AF776:AG803" si="99">IF(AD776&lt;=14,"LCL",IF(AD776&lt;=28,"20",IF(AD776&lt;=55,"40",IF(AD776&lt;=65,"40HC",IF(AD776&lt;=83,"45",IF(AD776&gt;83,"???ilość kont"))))))</f>
        <v>LCL</v>
      </c>
      <c r="AG776" s="49" t="str">
        <f t="shared" si="99"/>
        <v>LCL</v>
      </c>
    </row>
    <row r="777" spans="1:33" x14ac:dyDescent="0.45">
      <c r="A777" s="129" t="s">
        <v>1194</v>
      </c>
      <c r="B777" s="129" t="s">
        <v>1587</v>
      </c>
      <c r="C777" s="129" t="s">
        <v>1578</v>
      </c>
      <c r="D777" s="5" t="s">
        <v>1578</v>
      </c>
      <c r="E777" s="129">
        <f t="shared" si="96"/>
        <v>34</v>
      </c>
      <c r="F777" s="129">
        <f t="shared" si="97"/>
        <v>43</v>
      </c>
      <c r="G777" s="129" t="s">
        <v>61</v>
      </c>
      <c r="H777" s="129" t="s">
        <v>30</v>
      </c>
      <c r="I777" s="129" t="s">
        <v>31</v>
      </c>
      <c r="J777" s="3">
        <v>1</v>
      </c>
      <c r="K777" s="152" t="s">
        <v>1588</v>
      </c>
      <c r="L777" s="129" t="s">
        <v>41</v>
      </c>
      <c r="M777" s="129" t="s">
        <v>42</v>
      </c>
      <c r="N777" s="129" t="s">
        <v>26</v>
      </c>
      <c r="O777" s="129" t="s">
        <v>1589</v>
      </c>
      <c r="P777" s="3">
        <v>54</v>
      </c>
      <c r="Q777" s="129" t="s">
        <v>32</v>
      </c>
      <c r="R777" s="129" t="s">
        <v>2155</v>
      </c>
      <c r="S777" s="129" t="s">
        <v>2164</v>
      </c>
      <c r="T777" s="129"/>
      <c r="U777" s="129">
        <v>1</v>
      </c>
      <c r="V777" s="3">
        <v>1198</v>
      </c>
      <c r="W777" s="154">
        <v>0</v>
      </c>
      <c r="X777" s="154">
        <v>1</v>
      </c>
      <c r="Y777" s="154">
        <v>0</v>
      </c>
      <c r="Z777" s="138">
        <f t="shared" si="98"/>
        <v>40</v>
      </c>
      <c r="AA777" s="135">
        <v>18490</v>
      </c>
      <c r="AB777" s="6">
        <v>29.31</v>
      </c>
      <c r="AC777" s="34" t="s">
        <v>64</v>
      </c>
      <c r="AD777" s="34">
        <f t="shared" si="93"/>
        <v>21</v>
      </c>
      <c r="AE777" s="34">
        <f t="shared" si="94"/>
        <v>9</v>
      </c>
      <c r="AF777" s="49" t="str">
        <f t="shared" si="99"/>
        <v>20</v>
      </c>
      <c r="AG777" s="49" t="str">
        <f t="shared" si="99"/>
        <v>LCL</v>
      </c>
    </row>
    <row r="778" spans="1:33" x14ac:dyDescent="0.45">
      <c r="A778" s="129" t="s">
        <v>1194</v>
      </c>
      <c r="B778" s="129" t="s">
        <v>1587</v>
      </c>
      <c r="C778" s="129" t="s">
        <v>1578</v>
      </c>
      <c r="D778" s="5" t="s">
        <v>1578</v>
      </c>
      <c r="E778" s="129">
        <f t="shared" si="96"/>
        <v>34</v>
      </c>
      <c r="F778" s="129">
        <f t="shared" si="97"/>
        <v>43</v>
      </c>
      <c r="G778" s="129" t="s">
        <v>61</v>
      </c>
      <c r="H778" s="129" t="s">
        <v>30</v>
      </c>
      <c r="I778" s="129" t="s">
        <v>31</v>
      </c>
      <c r="J778" s="3">
        <v>1</v>
      </c>
      <c r="K778" s="153"/>
      <c r="L778" s="129" t="s">
        <v>41</v>
      </c>
      <c r="M778" s="129" t="s">
        <v>42</v>
      </c>
      <c r="N778" s="129" t="s">
        <v>26</v>
      </c>
      <c r="O778" s="129" t="s">
        <v>1590</v>
      </c>
      <c r="P778" s="3">
        <v>54</v>
      </c>
      <c r="Q778" s="129" t="s">
        <v>32</v>
      </c>
      <c r="R778" s="129" t="s">
        <v>239</v>
      </c>
      <c r="S778" s="129" t="s">
        <v>2164</v>
      </c>
      <c r="T778" s="129"/>
      <c r="U778" s="129">
        <v>1</v>
      </c>
      <c r="V778" s="3">
        <v>331</v>
      </c>
      <c r="W778" s="155"/>
      <c r="X778" s="155"/>
      <c r="Y778" s="155"/>
      <c r="Z778" s="138" t="str">
        <f t="shared" si="98"/>
        <v>40 HC</v>
      </c>
      <c r="AA778" s="135">
        <v>6585</v>
      </c>
      <c r="AB778" s="6">
        <v>24.51</v>
      </c>
      <c r="AC778" s="34" t="s">
        <v>64</v>
      </c>
      <c r="AD778" s="34">
        <f t="shared" si="93"/>
        <v>17</v>
      </c>
      <c r="AE778" s="34">
        <f t="shared" si="94"/>
        <v>7</v>
      </c>
      <c r="AF778" s="49" t="str">
        <f t="shared" si="99"/>
        <v>20</v>
      </c>
      <c r="AG778" s="49" t="str">
        <f t="shared" si="99"/>
        <v>LCL</v>
      </c>
    </row>
    <row r="779" spans="1:33" x14ac:dyDescent="0.45">
      <c r="A779" s="129" t="s">
        <v>1194</v>
      </c>
      <c r="B779" s="129" t="s">
        <v>1568</v>
      </c>
      <c r="C779" s="129" t="s">
        <v>1448</v>
      </c>
      <c r="D779" s="5" t="s">
        <v>1448</v>
      </c>
      <c r="E779" s="129">
        <f t="shared" si="96"/>
        <v>39</v>
      </c>
      <c r="F779" s="129">
        <f t="shared" si="97"/>
        <v>44</v>
      </c>
      <c r="G779" s="129" t="s">
        <v>29</v>
      </c>
      <c r="H779" s="129" t="s">
        <v>30</v>
      </c>
      <c r="I779" s="129" t="s">
        <v>31</v>
      </c>
      <c r="J779" s="3">
        <v>1</v>
      </c>
      <c r="K779" s="152" t="s">
        <v>1591</v>
      </c>
      <c r="L779" s="129" t="s">
        <v>41</v>
      </c>
      <c r="M779" s="129" t="s">
        <v>42</v>
      </c>
      <c r="N779" s="129" t="s">
        <v>26</v>
      </c>
      <c r="O779" s="129" t="s">
        <v>1592</v>
      </c>
      <c r="P779" s="3">
        <v>51</v>
      </c>
      <c r="Q779" s="129" t="s">
        <v>32</v>
      </c>
      <c r="R779" s="129" t="s">
        <v>571</v>
      </c>
      <c r="S779" s="129" t="s">
        <v>2164</v>
      </c>
      <c r="T779" s="129"/>
      <c r="U779" s="129">
        <v>1</v>
      </c>
      <c r="V779" s="3">
        <v>78</v>
      </c>
      <c r="W779" s="154">
        <v>1</v>
      </c>
      <c r="X779" s="154">
        <v>0</v>
      </c>
      <c r="Y779" s="154">
        <v>0</v>
      </c>
      <c r="Z779" s="138">
        <f t="shared" si="98"/>
        <v>20</v>
      </c>
      <c r="AA779" s="135">
        <v>2808</v>
      </c>
      <c r="AB779" s="6">
        <v>10.62</v>
      </c>
      <c r="AC779" s="34" t="s">
        <v>34</v>
      </c>
      <c r="AD779" s="34">
        <f t="shared" si="93"/>
        <v>7</v>
      </c>
      <c r="AE779" s="34">
        <f t="shared" si="94"/>
        <v>3</v>
      </c>
      <c r="AF779" s="49" t="str">
        <f t="shared" si="99"/>
        <v>LCL</v>
      </c>
      <c r="AG779" s="49" t="str">
        <f t="shared" si="99"/>
        <v>LCL</v>
      </c>
    </row>
    <row r="780" spans="1:33" x14ac:dyDescent="0.45">
      <c r="A780" s="129" t="s">
        <v>1194</v>
      </c>
      <c r="B780" s="129" t="s">
        <v>1568</v>
      </c>
      <c r="C780" s="129" t="s">
        <v>1448</v>
      </c>
      <c r="D780" s="5" t="s">
        <v>1448</v>
      </c>
      <c r="E780" s="129">
        <f t="shared" si="96"/>
        <v>39</v>
      </c>
      <c r="F780" s="129">
        <f t="shared" si="97"/>
        <v>44</v>
      </c>
      <c r="G780" s="129" t="s">
        <v>29</v>
      </c>
      <c r="H780" s="129" t="s">
        <v>30</v>
      </c>
      <c r="I780" s="129" t="s">
        <v>31</v>
      </c>
      <c r="J780" s="3">
        <v>1</v>
      </c>
      <c r="K780" s="153"/>
      <c r="L780" s="129" t="s">
        <v>41</v>
      </c>
      <c r="M780" s="129" t="s">
        <v>42</v>
      </c>
      <c r="N780" s="129" t="s">
        <v>26</v>
      </c>
      <c r="O780" s="129" t="s">
        <v>1593</v>
      </c>
      <c r="P780" s="3">
        <v>54</v>
      </c>
      <c r="Q780" s="129" t="s">
        <v>32</v>
      </c>
      <c r="R780" s="129" t="s">
        <v>1594</v>
      </c>
      <c r="S780" s="129" t="s">
        <v>2164</v>
      </c>
      <c r="T780" s="129"/>
      <c r="U780" s="129">
        <v>1</v>
      </c>
      <c r="V780" s="3">
        <v>447</v>
      </c>
      <c r="W780" s="155"/>
      <c r="X780" s="155"/>
      <c r="Y780" s="155"/>
      <c r="Z780" s="138" t="str">
        <f t="shared" si="98"/>
        <v>40 HC</v>
      </c>
      <c r="AA780" s="135">
        <v>10101</v>
      </c>
      <c r="AB780" s="6">
        <v>4.79</v>
      </c>
      <c r="AC780" s="34" t="s">
        <v>34</v>
      </c>
      <c r="AD780" s="34">
        <f t="shared" si="93"/>
        <v>3</v>
      </c>
      <c r="AE780" s="34">
        <f t="shared" si="94"/>
        <v>1</v>
      </c>
      <c r="AF780" s="49" t="str">
        <f t="shared" si="99"/>
        <v>LCL</v>
      </c>
      <c r="AG780" s="49" t="str">
        <f t="shared" si="99"/>
        <v>LCL</v>
      </c>
    </row>
    <row r="781" spans="1:33" x14ac:dyDescent="0.45">
      <c r="A781" s="129" t="s">
        <v>1219</v>
      </c>
      <c r="B781" s="129" t="s">
        <v>1595</v>
      </c>
      <c r="C781" s="129" t="s">
        <v>1596</v>
      </c>
      <c r="D781" s="5" t="s">
        <v>1596</v>
      </c>
      <c r="E781" s="129">
        <f t="shared" si="96"/>
        <v>47</v>
      </c>
      <c r="F781" s="129">
        <f t="shared" si="97"/>
        <v>52</v>
      </c>
      <c r="G781" s="129" t="s">
        <v>1597</v>
      </c>
      <c r="H781" s="129" t="s">
        <v>30</v>
      </c>
      <c r="I781" s="129" t="s">
        <v>31</v>
      </c>
      <c r="J781" s="3">
        <v>0</v>
      </c>
      <c r="K781" s="129" t="s">
        <v>1598</v>
      </c>
      <c r="L781" s="129" t="s">
        <v>41</v>
      </c>
      <c r="M781" s="129" t="s">
        <v>42</v>
      </c>
      <c r="N781" s="129" t="s">
        <v>26</v>
      </c>
      <c r="O781" s="129" t="s">
        <v>1599</v>
      </c>
      <c r="P781" s="3">
        <v>52</v>
      </c>
      <c r="Q781" s="129" t="s">
        <v>32</v>
      </c>
      <c r="R781" s="129" t="s">
        <v>266</v>
      </c>
      <c r="S781" s="129" t="s">
        <v>2163</v>
      </c>
      <c r="T781" s="129"/>
      <c r="U781" s="129">
        <v>1</v>
      </c>
      <c r="V781" s="3">
        <v>812</v>
      </c>
      <c r="W781" s="30">
        <v>1</v>
      </c>
      <c r="X781" s="30">
        <v>0</v>
      </c>
      <c r="Y781" s="30">
        <v>0</v>
      </c>
      <c r="Z781" s="138">
        <f t="shared" si="98"/>
        <v>20</v>
      </c>
      <c r="AA781" s="135">
        <v>11320</v>
      </c>
      <c r="AB781" s="6">
        <v>13.69</v>
      </c>
      <c r="AC781" s="34" t="s">
        <v>34</v>
      </c>
      <c r="AD781" s="34">
        <f t="shared" si="93"/>
        <v>10</v>
      </c>
      <c r="AE781" s="34">
        <f t="shared" si="94"/>
        <v>4</v>
      </c>
      <c r="AF781" s="49" t="str">
        <f t="shared" si="99"/>
        <v>LCL</v>
      </c>
      <c r="AG781" s="49" t="str">
        <f t="shared" si="99"/>
        <v>LCL</v>
      </c>
    </row>
    <row r="782" spans="1:33" x14ac:dyDescent="0.45">
      <c r="A782" s="129" t="s">
        <v>1293</v>
      </c>
      <c r="B782" s="129" t="s">
        <v>1403</v>
      </c>
      <c r="C782" s="129" t="s">
        <v>1409</v>
      </c>
      <c r="D782" s="5" t="s">
        <v>1409</v>
      </c>
      <c r="E782" s="129">
        <f t="shared" si="96"/>
        <v>12</v>
      </c>
      <c r="F782" s="129">
        <f t="shared" si="97"/>
        <v>18</v>
      </c>
      <c r="G782" s="129" t="s">
        <v>381</v>
      </c>
      <c r="H782" s="129" t="s">
        <v>383</v>
      </c>
      <c r="I782" s="129" t="s">
        <v>41</v>
      </c>
      <c r="J782" s="3">
        <v>0</v>
      </c>
      <c r="K782" s="129" t="s">
        <v>1600</v>
      </c>
      <c r="L782" s="26" t="s">
        <v>41</v>
      </c>
      <c r="M782" s="129" t="s">
        <v>619</v>
      </c>
      <c r="N782" s="129" t="s">
        <v>26</v>
      </c>
      <c r="O782" s="129" t="s">
        <v>1601</v>
      </c>
      <c r="P782" s="3">
        <v>52</v>
      </c>
      <c r="Q782" s="129" t="s">
        <v>32</v>
      </c>
      <c r="R782" s="129" t="s">
        <v>44</v>
      </c>
      <c r="S782" s="129" t="s">
        <v>2163</v>
      </c>
      <c r="T782" s="129"/>
      <c r="U782" s="129">
        <v>1</v>
      </c>
      <c r="V782" s="3">
        <v>3700</v>
      </c>
      <c r="W782" s="30">
        <v>0</v>
      </c>
      <c r="X782" s="30">
        <v>3</v>
      </c>
      <c r="Y782" s="30">
        <v>0</v>
      </c>
      <c r="Z782" s="138" t="str">
        <f t="shared" si="98"/>
        <v>40 HC</v>
      </c>
      <c r="AA782" s="135">
        <v>59974</v>
      </c>
      <c r="AB782" s="4"/>
      <c r="AC782" s="34" t="s">
        <v>34</v>
      </c>
      <c r="AD782" s="34">
        <f t="shared" si="93"/>
        <v>0</v>
      </c>
      <c r="AE782" s="34">
        <f t="shared" si="94"/>
        <v>0</v>
      </c>
      <c r="AF782" s="49" t="str">
        <f t="shared" si="99"/>
        <v>LCL</v>
      </c>
      <c r="AG782" s="49" t="str">
        <f t="shared" si="99"/>
        <v>LCL</v>
      </c>
    </row>
    <row r="783" spans="1:33" x14ac:dyDescent="0.45">
      <c r="A783" s="129" t="s">
        <v>1293</v>
      </c>
      <c r="B783" s="129" t="s">
        <v>1595</v>
      </c>
      <c r="C783" s="129" t="s">
        <v>1602</v>
      </c>
      <c r="D783" s="5" t="s">
        <v>1602</v>
      </c>
      <c r="E783" s="129">
        <f t="shared" si="96"/>
        <v>45</v>
      </c>
      <c r="F783" s="129">
        <f t="shared" si="97"/>
        <v>49</v>
      </c>
      <c r="G783" s="129" t="s">
        <v>48</v>
      </c>
      <c r="H783" s="129" t="s">
        <v>30</v>
      </c>
      <c r="I783" s="129" t="s">
        <v>31</v>
      </c>
      <c r="J783" s="3">
        <v>0</v>
      </c>
      <c r="K783" s="129" t="s">
        <v>1603</v>
      </c>
      <c r="L783" s="129" t="s">
        <v>24</v>
      </c>
      <c r="M783" s="129" t="s">
        <v>42</v>
      </c>
      <c r="N783" s="129" t="s">
        <v>26</v>
      </c>
      <c r="O783" s="129" t="s">
        <v>1604</v>
      </c>
      <c r="P783" s="3">
        <v>52</v>
      </c>
      <c r="Q783" s="129" t="s">
        <v>32</v>
      </c>
      <c r="R783" s="129" t="s">
        <v>266</v>
      </c>
      <c r="S783" s="129" t="s">
        <v>2163</v>
      </c>
      <c r="T783" s="129"/>
      <c r="U783" s="129">
        <v>1</v>
      </c>
      <c r="V783" s="3">
        <v>1108</v>
      </c>
      <c r="W783" s="30">
        <v>1</v>
      </c>
      <c r="X783" s="30">
        <v>0</v>
      </c>
      <c r="Y783" s="30">
        <v>0</v>
      </c>
      <c r="Z783" s="138">
        <f t="shared" si="98"/>
        <v>20</v>
      </c>
      <c r="AA783" s="135">
        <v>15301</v>
      </c>
      <c r="AB783" s="6">
        <v>19.73</v>
      </c>
      <c r="AC783" s="34" t="s">
        <v>34</v>
      </c>
      <c r="AD783" s="34">
        <f t="shared" si="93"/>
        <v>14</v>
      </c>
      <c r="AE783" s="34">
        <f t="shared" si="94"/>
        <v>6</v>
      </c>
      <c r="AF783" s="49" t="str">
        <f t="shared" si="99"/>
        <v>LCL</v>
      </c>
      <c r="AG783" s="49" t="str">
        <f t="shared" si="99"/>
        <v>LCL</v>
      </c>
    </row>
    <row r="784" spans="1:33" x14ac:dyDescent="0.45">
      <c r="A784" s="129" t="s">
        <v>1237</v>
      </c>
      <c r="B784" s="129" t="s">
        <v>1578</v>
      </c>
      <c r="C784" s="129" t="s">
        <v>1605</v>
      </c>
      <c r="D784" s="5" t="s">
        <v>1605</v>
      </c>
      <c r="E784" s="129">
        <f t="shared" si="96"/>
        <v>39</v>
      </c>
      <c r="F784" s="129">
        <f t="shared" si="97"/>
        <v>42</v>
      </c>
      <c r="G784" s="129" t="s">
        <v>48</v>
      </c>
      <c r="H784" s="129" t="s">
        <v>30</v>
      </c>
      <c r="I784" s="129" t="s">
        <v>31</v>
      </c>
      <c r="J784" s="3">
        <v>1</v>
      </c>
      <c r="K784" s="152" t="s">
        <v>1606</v>
      </c>
      <c r="L784" s="129" t="s">
        <v>24</v>
      </c>
      <c r="M784" s="129" t="s">
        <v>42</v>
      </c>
      <c r="N784" s="129" t="s">
        <v>26</v>
      </c>
      <c r="O784" s="129" t="s">
        <v>1607</v>
      </c>
      <c r="P784" s="3">
        <v>52</v>
      </c>
      <c r="Q784" s="129" t="s">
        <v>32</v>
      </c>
      <c r="R784" s="129" t="s">
        <v>273</v>
      </c>
      <c r="S784" s="129" t="s">
        <v>2164</v>
      </c>
      <c r="T784" s="129"/>
      <c r="U784" s="129">
        <v>1</v>
      </c>
      <c r="V784" s="3">
        <v>264</v>
      </c>
      <c r="W784" s="154">
        <v>1</v>
      </c>
      <c r="X784" s="154">
        <v>0</v>
      </c>
      <c r="Y784" s="154">
        <v>0</v>
      </c>
      <c r="Z784" s="138">
        <f t="shared" si="98"/>
        <v>20</v>
      </c>
      <c r="AA784" s="135">
        <v>4100</v>
      </c>
      <c r="AB784" s="6">
        <v>5.26</v>
      </c>
      <c r="AC784" s="34" t="s">
        <v>34</v>
      </c>
      <c r="AD784" s="34">
        <f t="shared" si="93"/>
        <v>4</v>
      </c>
      <c r="AE784" s="34">
        <f t="shared" si="94"/>
        <v>2</v>
      </c>
      <c r="AF784" s="49" t="str">
        <f t="shared" si="99"/>
        <v>LCL</v>
      </c>
      <c r="AG784" s="49" t="str">
        <f t="shared" si="99"/>
        <v>LCL</v>
      </c>
    </row>
    <row r="785" spans="1:33" x14ac:dyDescent="0.45">
      <c r="A785" s="129" t="s">
        <v>1237</v>
      </c>
      <c r="B785" s="129" t="s">
        <v>1578</v>
      </c>
      <c r="C785" s="129" t="s">
        <v>1605</v>
      </c>
      <c r="D785" s="5" t="s">
        <v>1605</v>
      </c>
      <c r="E785" s="129">
        <f t="shared" si="96"/>
        <v>39</v>
      </c>
      <c r="F785" s="129">
        <f t="shared" si="97"/>
        <v>42</v>
      </c>
      <c r="G785" s="129" t="s">
        <v>48</v>
      </c>
      <c r="H785" s="129" t="s">
        <v>30</v>
      </c>
      <c r="I785" s="129" t="s">
        <v>31</v>
      </c>
      <c r="J785" s="3">
        <v>1</v>
      </c>
      <c r="K785" s="153"/>
      <c r="L785" s="129" t="s">
        <v>24</v>
      </c>
      <c r="M785" s="129" t="s">
        <v>42</v>
      </c>
      <c r="N785" s="129" t="s">
        <v>26</v>
      </c>
      <c r="O785" s="129" t="s">
        <v>1608</v>
      </c>
      <c r="P785" s="3">
        <v>52</v>
      </c>
      <c r="Q785" s="129" t="s">
        <v>32</v>
      </c>
      <c r="R785" s="129" t="s">
        <v>266</v>
      </c>
      <c r="S785" s="129" t="s">
        <v>2164</v>
      </c>
      <c r="T785" s="129"/>
      <c r="U785" s="129">
        <v>1</v>
      </c>
      <c r="V785" s="3">
        <v>901</v>
      </c>
      <c r="W785" s="155"/>
      <c r="X785" s="155"/>
      <c r="Y785" s="155"/>
      <c r="Z785" s="138" t="str">
        <f t="shared" si="98"/>
        <v>40 HC</v>
      </c>
      <c r="AA785" s="135">
        <v>14778</v>
      </c>
      <c r="AB785" s="6">
        <v>15.1</v>
      </c>
      <c r="AC785" s="34" t="s">
        <v>34</v>
      </c>
      <c r="AD785" s="34">
        <f t="shared" si="93"/>
        <v>11</v>
      </c>
      <c r="AE785" s="34">
        <f t="shared" si="94"/>
        <v>5</v>
      </c>
      <c r="AF785" s="49" t="str">
        <f t="shared" si="99"/>
        <v>LCL</v>
      </c>
      <c r="AG785" s="49" t="str">
        <f t="shared" si="99"/>
        <v>LCL</v>
      </c>
    </row>
    <row r="786" spans="1:33" x14ac:dyDescent="0.45">
      <c r="A786" s="129" t="s">
        <v>1609</v>
      </c>
      <c r="B786" s="129" t="s">
        <v>1388</v>
      </c>
      <c r="C786" s="129" t="s">
        <v>1410</v>
      </c>
      <c r="D786" s="5" t="s">
        <v>1410</v>
      </c>
      <c r="E786" s="129">
        <f t="shared" si="96"/>
        <v>4</v>
      </c>
      <c r="F786" s="129">
        <f t="shared" si="97"/>
        <v>20</v>
      </c>
      <c r="G786" s="129" t="s">
        <v>381</v>
      </c>
      <c r="H786" s="129" t="s">
        <v>383</v>
      </c>
      <c r="I786" s="129" t="s">
        <v>380</v>
      </c>
      <c r="J786" s="3">
        <v>1</v>
      </c>
      <c r="K786" s="26" t="s">
        <v>380</v>
      </c>
      <c r="L786" s="26" t="s">
        <v>24</v>
      </c>
      <c r="M786" s="129" t="s">
        <v>384</v>
      </c>
      <c r="N786" s="129" t="s">
        <v>26</v>
      </c>
      <c r="O786" s="129" t="s">
        <v>1610</v>
      </c>
      <c r="P786" s="3">
        <v>54</v>
      </c>
      <c r="Q786" s="129" t="s">
        <v>32</v>
      </c>
      <c r="R786" s="129" t="s">
        <v>1076</v>
      </c>
      <c r="S786" s="36" t="s">
        <v>380</v>
      </c>
      <c r="T786" s="129">
        <v>1</v>
      </c>
      <c r="U786" s="129"/>
      <c r="V786" s="3">
        <v>414</v>
      </c>
      <c r="W786" s="30">
        <v>0</v>
      </c>
      <c r="X786" s="30">
        <v>0</v>
      </c>
      <c r="Y786" s="30">
        <v>0</v>
      </c>
      <c r="Z786" s="138" t="str">
        <f t="shared" si="98"/>
        <v>40 HC</v>
      </c>
      <c r="AA786" s="135">
        <v>4961</v>
      </c>
      <c r="AB786" s="6">
        <v>10.63</v>
      </c>
      <c r="AC786" s="34" t="s">
        <v>64</v>
      </c>
      <c r="AD786" s="34">
        <f t="shared" si="93"/>
        <v>7</v>
      </c>
      <c r="AE786" s="34">
        <f t="shared" si="94"/>
        <v>3</v>
      </c>
      <c r="AF786" s="49" t="str">
        <f t="shared" si="99"/>
        <v>LCL</v>
      </c>
      <c r="AG786" s="49" t="str">
        <f t="shared" si="99"/>
        <v>LCL</v>
      </c>
    </row>
    <row r="787" spans="1:33" x14ac:dyDescent="0.45">
      <c r="A787" s="129" t="s">
        <v>1609</v>
      </c>
      <c r="B787" s="129" t="s">
        <v>1513</v>
      </c>
      <c r="C787" s="129" t="s">
        <v>1466</v>
      </c>
      <c r="D787" s="5" t="s">
        <v>1466</v>
      </c>
      <c r="E787" s="129">
        <f t="shared" si="96"/>
        <v>22</v>
      </c>
      <c r="F787" s="129">
        <f t="shared" si="97"/>
        <v>27</v>
      </c>
      <c r="G787" s="129" t="s">
        <v>85</v>
      </c>
      <c r="H787" s="129" t="s">
        <v>30</v>
      </c>
      <c r="I787" s="129" t="s">
        <v>31</v>
      </c>
      <c r="J787" s="3">
        <v>1</v>
      </c>
      <c r="K787" s="26" t="s">
        <v>2125</v>
      </c>
      <c r="L787" s="129" t="s">
        <v>24</v>
      </c>
      <c r="M787" s="129" t="s">
        <v>87</v>
      </c>
      <c r="N787" s="129" t="s">
        <v>26</v>
      </c>
      <c r="O787" s="129" t="s">
        <v>1611</v>
      </c>
      <c r="P787" s="3">
        <v>54</v>
      </c>
      <c r="Q787" s="129" t="s">
        <v>32</v>
      </c>
      <c r="R787" s="129" t="s">
        <v>1284</v>
      </c>
      <c r="S787" s="129" t="s">
        <v>2125</v>
      </c>
      <c r="T787" s="129"/>
      <c r="U787" s="129">
        <v>1</v>
      </c>
      <c r="V787" s="3">
        <v>35</v>
      </c>
      <c r="W787" s="30">
        <v>0</v>
      </c>
      <c r="X787" s="30">
        <v>0</v>
      </c>
      <c r="Y787" s="30">
        <v>0</v>
      </c>
      <c r="Z787" s="138" t="str">
        <f t="shared" si="98"/>
        <v>40 HC</v>
      </c>
      <c r="AA787" s="135">
        <v>840</v>
      </c>
      <c r="AB787" s="6">
        <v>0.95</v>
      </c>
      <c r="AC787" s="34" t="s">
        <v>90</v>
      </c>
      <c r="AD787" s="34">
        <f t="shared" si="93"/>
        <v>1</v>
      </c>
      <c r="AE787" s="34">
        <f t="shared" si="94"/>
        <v>0</v>
      </c>
      <c r="AF787" s="49" t="str">
        <f t="shared" si="99"/>
        <v>LCL</v>
      </c>
      <c r="AG787" s="49" t="str">
        <f t="shared" si="99"/>
        <v>LCL</v>
      </c>
    </row>
    <row r="788" spans="1:33" x14ac:dyDescent="0.45">
      <c r="A788" s="129" t="s">
        <v>1367</v>
      </c>
      <c r="B788" s="129" t="s">
        <v>1568</v>
      </c>
      <c r="C788" s="129" t="s">
        <v>1612</v>
      </c>
      <c r="D788" s="5" t="s">
        <v>1612</v>
      </c>
      <c r="E788" s="129">
        <f t="shared" si="96"/>
        <v>33</v>
      </c>
      <c r="F788" s="129">
        <f t="shared" si="97"/>
        <v>39</v>
      </c>
      <c r="G788" s="129" t="s">
        <v>61</v>
      </c>
      <c r="H788" s="129" t="s">
        <v>30</v>
      </c>
      <c r="I788" s="129" t="s">
        <v>31</v>
      </c>
      <c r="J788" s="3">
        <v>1</v>
      </c>
      <c r="K788" s="152" t="s">
        <v>1613</v>
      </c>
      <c r="L788" s="129" t="s">
        <v>24</v>
      </c>
      <c r="M788" s="129" t="s">
        <v>42</v>
      </c>
      <c r="N788" s="129" t="s">
        <v>26</v>
      </c>
      <c r="O788" s="129" t="s">
        <v>1614</v>
      </c>
      <c r="P788" s="3">
        <v>54</v>
      </c>
      <c r="Q788" s="129" t="s">
        <v>32</v>
      </c>
      <c r="R788" s="129" t="s">
        <v>2150</v>
      </c>
      <c r="S788" s="129" t="s">
        <v>2164</v>
      </c>
      <c r="T788" s="129"/>
      <c r="U788" s="129">
        <v>1</v>
      </c>
      <c r="V788" s="3">
        <v>832</v>
      </c>
      <c r="W788" s="154">
        <v>0</v>
      </c>
      <c r="X788" s="154">
        <v>0</v>
      </c>
      <c r="Y788" s="154">
        <v>1</v>
      </c>
      <c r="Z788" s="138" t="str">
        <f t="shared" si="98"/>
        <v>40 HC</v>
      </c>
      <c r="AA788" s="135">
        <v>15115</v>
      </c>
      <c r="AB788" s="6">
        <v>57.4</v>
      </c>
      <c r="AC788" s="34" t="s">
        <v>64</v>
      </c>
      <c r="AD788" s="34">
        <f t="shared" si="93"/>
        <v>40</v>
      </c>
      <c r="AE788" s="34">
        <f t="shared" si="94"/>
        <v>17</v>
      </c>
      <c r="AF788" s="49" t="str">
        <f t="shared" si="99"/>
        <v>40</v>
      </c>
      <c r="AG788" s="49" t="str">
        <f t="shared" si="99"/>
        <v>20</v>
      </c>
    </row>
    <row r="789" spans="1:33" x14ac:dyDescent="0.45">
      <c r="A789" s="129" t="s">
        <v>1367</v>
      </c>
      <c r="B789" s="129" t="s">
        <v>1568</v>
      </c>
      <c r="C789" s="129" t="s">
        <v>1612</v>
      </c>
      <c r="D789" s="5" t="s">
        <v>1612</v>
      </c>
      <c r="E789" s="129">
        <f t="shared" si="96"/>
        <v>33</v>
      </c>
      <c r="F789" s="129">
        <f t="shared" si="97"/>
        <v>39</v>
      </c>
      <c r="G789" s="129" t="s">
        <v>61</v>
      </c>
      <c r="H789" s="129" t="s">
        <v>30</v>
      </c>
      <c r="I789" s="129" t="s">
        <v>31</v>
      </c>
      <c r="J789" s="3">
        <v>1</v>
      </c>
      <c r="K789" s="153"/>
      <c r="L789" s="129" t="s">
        <v>24</v>
      </c>
      <c r="M789" s="129" t="s">
        <v>42</v>
      </c>
      <c r="N789" s="129" t="s">
        <v>26</v>
      </c>
      <c r="O789" s="129" t="s">
        <v>1615</v>
      </c>
      <c r="P789" s="3">
        <v>54</v>
      </c>
      <c r="Q789" s="129" t="s">
        <v>32</v>
      </c>
      <c r="R789" s="129" t="s">
        <v>2155</v>
      </c>
      <c r="S789" s="129" t="s">
        <v>2164</v>
      </c>
      <c r="T789" s="129"/>
      <c r="U789" s="129">
        <v>1</v>
      </c>
      <c r="V789" s="3">
        <v>477</v>
      </c>
      <c r="W789" s="155"/>
      <c r="X789" s="155"/>
      <c r="Y789" s="155"/>
      <c r="Z789" s="138" t="str">
        <f t="shared" si="98"/>
        <v>40 HC</v>
      </c>
      <c r="AA789" s="135">
        <v>7636</v>
      </c>
      <c r="AB789" s="6">
        <v>12.44</v>
      </c>
      <c r="AC789" s="34" t="s">
        <v>64</v>
      </c>
      <c r="AD789" s="34">
        <f t="shared" si="93"/>
        <v>9</v>
      </c>
      <c r="AE789" s="34">
        <f t="shared" si="94"/>
        <v>4</v>
      </c>
      <c r="AF789" s="49" t="str">
        <f t="shared" si="99"/>
        <v>LCL</v>
      </c>
      <c r="AG789" s="49" t="str">
        <f t="shared" si="99"/>
        <v>LCL</v>
      </c>
    </row>
    <row r="790" spans="1:33" x14ac:dyDescent="0.45">
      <c r="A790" s="129" t="s">
        <v>1249</v>
      </c>
      <c r="B790" s="129" t="s">
        <v>1575</v>
      </c>
      <c r="C790" s="129" t="s">
        <v>1568</v>
      </c>
      <c r="D790" s="5" t="s">
        <v>1568</v>
      </c>
      <c r="E790" s="129">
        <f t="shared" si="96"/>
        <v>26</v>
      </c>
      <c r="F790" s="129">
        <f t="shared" si="97"/>
        <v>32</v>
      </c>
      <c r="G790" s="129" t="s">
        <v>1172</v>
      </c>
      <c r="H790" s="129" t="s">
        <v>30</v>
      </c>
      <c r="I790" s="129" t="s">
        <v>31</v>
      </c>
      <c r="J790" s="3">
        <v>1</v>
      </c>
      <c r="K790" s="26" t="s">
        <v>2125</v>
      </c>
      <c r="L790" s="129" t="s">
        <v>24</v>
      </c>
      <c r="M790" s="129" t="s">
        <v>87</v>
      </c>
      <c r="N790" s="129" t="s">
        <v>26</v>
      </c>
      <c r="O790" s="129" t="s">
        <v>1616</v>
      </c>
      <c r="P790" s="3">
        <v>54</v>
      </c>
      <c r="Q790" s="129" t="s">
        <v>32</v>
      </c>
      <c r="R790" s="129" t="s">
        <v>386</v>
      </c>
      <c r="S790" s="129" t="s">
        <v>2125</v>
      </c>
      <c r="T790" s="129"/>
      <c r="U790" s="129">
        <v>1</v>
      </c>
      <c r="V790" s="3">
        <v>446</v>
      </c>
      <c r="W790" s="30">
        <v>0</v>
      </c>
      <c r="X790" s="30">
        <v>0</v>
      </c>
      <c r="Y790" s="30">
        <v>0</v>
      </c>
      <c r="Z790" s="138" t="str">
        <f t="shared" si="98"/>
        <v>40 HC</v>
      </c>
      <c r="AA790" s="135">
        <v>5466</v>
      </c>
      <c r="AB790" s="6">
        <v>12.12</v>
      </c>
      <c r="AC790" s="34" t="s">
        <v>90</v>
      </c>
      <c r="AD790" s="34">
        <f t="shared" si="93"/>
        <v>8</v>
      </c>
      <c r="AE790" s="34">
        <f t="shared" si="94"/>
        <v>4</v>
      </c>
      <c r="AF790" s="49" t="str">
        <f t="shared" si="99"/>
        <v>LCL</v>
      </c>
      <c r="AG790" s="49" t="str">
        <f t="shared" si="99"/>
        <v>LCL</v>
      </c>
    </row>
    <row r="791" spans="1:33" s="77" customFormat="1" x14ac:dyDescent="0.45">
      <c r="A791" s="70" t="s">
        <v>1249</v>
      </c>
      <c r="B791" s="70" t="s">
        <v>1568</v>
      </c>
      <c r="C791" s="70" t="s">
        <v>1448</v>
      </c>
      <c r="D791" s="71" t="s">
        <v>1448</v>
      </c>
      <c r="E791" s="70">
        <f t="shared" si="96"/>
        <v>32</v>
      </c>
      <c r="F791" s="70">
        <f t="shared" si="97"/>
        <v>37</v>
      </c>
      <c r="G791" s="70" t="s">
        <v>39</v>
      </c>
      <c r="H791" s="70" t="s">
        <v>30</v>
      </c>
      <c r="I791" s="70" t="s">
        <v>31</v>
      </c>
      <c r="J791" s="72">
        <v>0</v>
      </c>
      <c r="K791" s="70" t="s">
        <v>1617</v>
      </c>
      <c r="L791" s="70" t="s">
        <v>41</v>
      </c>
      <c r="M791" s="70" t="s">
        <v>42</v>
      </c>
      <c r="N791" s="70" t="s">
        <v>26</v>
      </c>
      <c r="O791" s="70" t="s">
        <v>1618</v>
      </c>
      <c r="P791" s="72">
        <v>51</v>
      </c>
      <c r="Q791" s="70" t="s">
        <v>32</v>
      </c>
      <c r="R791" s="70" t="s">
        <v>210</v>
      </c>
      <c r="S791" s="70" t="s">
        <v>2163</v>
      </c>
      <c r="T791" s="70"/>
      <c r="U791" s="70">
        <v>1</v>
      </c>
      <c r="V791" s="72">
        <v>1833</v>
      </c>
      <c r="W791" s="73">
        <v>1</v>
      </c>
      <c r="X791" s="73">
        <v>0</v>
      </c>
      <c r="Y791" s="73">
        <v>1</v>
      </c>
      <c r="Z791" s="138">
        <f t="shared" si="98"/>
        <v>20</v>
      </c>
      <c r="AA791" s="137">
        <v>11976</v>
      </c>
      <c r="AB791" s="74">
        <v>94.08</v>
      </c>
      <c r="AC791" s="75" t="s">
        <v>34</v>
      </c>
      <c r="AD791" s="75">
        <f t="shared" si="93"/>
        <v>66</v>
      </c>
      <c r="AE791" s="75">
        <f t="shared" si="94"/>
        <v>28</v>
      </c>
      <c r="AF791" s="76" t="s">
        <v>2139</v>
      </c>
      <c r="AG791" s="76" t="str">
        <f>IF(AE791&lt;=14,"LCL",IF(AE791&lt;=28,"20",IF(AE791&lt;=55,"40",IF(AE791&lt;=65,"40 HC",IF(AE791&lt;=83,"45",IF(AE791&gt;83,"???ilość kont"))))))</f>
        <v>20</v>
      </c>
    </row>
    <row r="792" spans="1:33" x14ac:dyDescent="0.45">
      <c r="A792" s="129" t="s">
        <v>1249</v>
      </c>
      <c r="B792" s="129" t="s">
        <v>1612</v>
      </c>
      <c r="C792" s="129" t="s">
        <v>1619</v>
      </c>
      <c r="D792" s="5" t="s">
        <v>1619</v>
      </c>
      <c r="E792" s="129">
        <f t="shared" si="96"/>
        <v>38</v>
      </c>
      <c r="F792" s="129">
        <f t="shared" si="97"/>
        <v>42</v>
      </c>
      <c r="G792" s="129" t="s">
        <v>61</v>
      </c>
      <c r="H792" s="129" t="s">
        <v>30</v>
      </c>
      <c r="I792" s="129" t="s">
        <v>31</v>
      </c>
      <c r="J792" s="3">
        <v>1</v>
      </c>
      <c r="K792" s="152" t="s">
        <v>1620</v>
      </c>
      <c r="L792" s="129" t="s">
        <v>24</v>
      </c>
      <c r="M792" s="129" t="s">
        <v>534</v>
      </c>
      <c r="N792" s="129" t="s">
        <v>26</v>
      </c>
      <c r="O792" s="129" t="s">
        <v>1621</v>
      </c>
      <c r="P792" s="3">
        <v>54</v>
      </c>
      <c r="Q792" s="129" t="s">
        <v>32</v>
      </c>
      <c r="R792" s="129" t="s">
        <v>1076</v>
      </c>
      <c r="S792" s="129" t="s">
        <v>2164</v>
      </c>
      <c r="T792" s="129"/>
      <c r="U792" s="129">
        <v>1</v>
      </c>
      <c r="V792" s="3">
        <v>254</v>
      </c>
      <c r="W792" s="154">
        <v>1</v>
      </c>
      <c r="X792" s="154">
        <v>0</v>
      </c>
      <c r="Y792" s="154">
        <v>0</v>
      </c>
      <c r="Z792" s="138">
        <f t="shared" si="98"/>
        <v>20</v>
      </c>
      <c r="AA792" s="135">
        <v>3213</v>
      </c>
      <c r="AB792" s="6">
        <v>7.05</v>
      </c>
      <c r="AC792" s="34" t="s">
        <v>64</v>
      </c>
      <c r="AD792" s="34">
        <f t="shared" si="93"/>
        <v>5</v>
      </c>
      <c r="AE792" s="34">
        <f t="shared" si="94"/>
        <v>2</v>
      </c>
      <c r="AF792" s="49" t="str">
        <f t="shared" si="99"/>
        <v>LCL</v>
      </c>
      <c r="AG792" s="49" t="str">
        <f t="shared" si="99"/>
        <v>LCL</v>
      </c>
    </row>
    <row r="793" spans="1:33" x14ac:dyDescent="0.45">
      <c r="A793" s="129" t="s">
        <v>1249</v>
      </c>
      <c r="B793" s="129" t="s">
        <v>1612</v>
      </c>
      <c r="C793" s="129" t="s">
        <v>1619</v>
      </c>
      <c r="D793" s="5" t="s">
        <v>1619</v>
      </c>
      <c r="E793" s="129">
        <f t="shared" si="96"/>
        <v>38</v>
      </c>
      <c r="F793" s="129">
        <f t="shared" si="97"/>
        <v>42</v>
      </c>
      <c r="G793" s="129" t="s">
        <v>61</v>
      </c>
      <c r="H793" s="129" t="s">
        <v>30</v>
      </c>
      <c r="I793" s="129" t="s">
        <v>31</v>
      </c>
      <c r="J793" s="3">
        <v>1</v>
      </c>
      <c r="K793" s="153"/>
      <c r="L793" s="129" t="s">
        <v>24</v>
      </c>
      <c r="M793" s="129" t="s">
        <v>534</v>
      </c>
      <c r="N793" s="129" t="s">
        <v>26</v>
      </c>
      <c r="O793" s="129" t="s">
        <v>1622</v>
      </c>
      <c r="P793" s="3">
        <v>52</v>
      </c>
      <c r="Q793" s="129" t="s">
        <v>32</v>
      </c>
      <c r="R793" s="129" t="s">
        <v>2151</v>
      </c>
      <c r="S793" s="129" t="s">
        <v>2164</v>
      </c>
      <c r="T793" s="129"/>
      <c r="U793" s="129">
        <v>1</v>
      </c>
      <c r="V793" s="3">
        <v>1356</v>
      </c>
      <c r="W793" s="155"/>
      <c r="X793" s="155"/>
      <c r="Y793" s="155"/>
      <c r="Z793" s="138" t="str">
        <f t="shared" si="98"/>
        <v>40 HC</v>
      </c>
      <c r="AA793" s="135">
        <v>25736</v>
      </c>
      <c r="AB793" s="6">
        <v>15.29</v>
      </c>
      <c r="AC793" s="34" t="s">
        <v>64</v>
      </c>
      <c r="AD793" s="34">
        <f t="shared" si="93"/>
        <v>11</v>
      </c>
      <c r="AE793" s="34">
        <f t="shared" si="94"/>
        <v>5</v>
      </c>
      <c r="AF793" s="49" t="str">
        <f t="shared" si="99"/>
        <v>LCL</v>
      </c>
      <c r="AG793" s="49" t="str">
        <f t="shared" si="99"/>
        <v>LCL</v>
      </c>
    </row>
    <row r="794" spans="1:33" x14ac:dyDescent="0.45">
      <c r="A794" s="129" t="s">
        <v>1249</v>
      </c>
      <c r="B794" s="129" t="s">
        <v>1612</v>
      </c>
      <c r="C794" s="129" t="s">
        <v>1619</v>
      </c>
      <c r="D794" s="5" t="s">
        <v>1619</v>
      </c>
      <c r="E794" s="129">
        <f t="shared" si="96"/>
        <v>38</v>
      </c>
      <c r="F794" s="129">
        <f t="shared" si="97"/>
        <v>42</v>
      </c>
      <c r="G794" s="129" t="s">
        <v>61</v>
      </c>
      <c r="H794" s="129" t="s">
        <v>30</v>
      </c>
      <c r="I794" s="129" t="s">
        <v>31</v>
      </c>
      <c r="J794" s="3">
        <v>1</v>
      </c>
      <c r="K794" s="152" t="s">
        <v>1623</v>
      </c>
      <c r="L794" s="129" t="s">
        <v>24</v>
      </c>
      <c r="M794" s="129" t="s">
        <v>534</v>
      </c>
      <c r="N794" s="129" t="s">
        <v>26</v>
      </c>
      <c r="O794" s="129" t="s">
        <v>1624</v>
      </c>
      <c r="P794" s="3">
        <v>54</v>
      </c>
      <c r="Q794" s="129" t="s">
        <v>32</v>
      </c>
      <c r="R794" s="129" t="s">
        <v>2154</v>
      </c>
      <c r="S794" s="129" t="s">
        <v>2164</v>
      </c>
      <c r="T794" s="129"/>
      <c r="U794" s="129">
        <v>1</v>
      </c>
      <c r="V794" s="3">
        <v>663</v>
      </c>
      <c r="W794" s="154">
        <v>0</v>
      </c>
      <c r="X794" s="154">
        <v>1</v>
      </c>
      <c r="Y794" s="154">
        <v>0</v>
      </c>
      <c r="Z794" s="138">
        <f t="shared" si="98"/>
        <v>40</v>
      </c>
      <c r="AA794" s="135">
        <v>9929</v>
      </c>
      <c r="AB794" s="6">
        <v>24.24</v>
      </c>
      <c r="AC794" s="34" t="s">
        <v>64</v>
      </c>
      <c r="AD794" s="34">
        <f t="shared" ref="AD794:AD850" si="100">0.7*AB794</f>
        <v>17</v>
      </c>
      <c r="AE794" s="34">
        <f t="shared" ref="AE794:AE850" si="101">0.3*AB794</f>
        <v>7</v>
      </c>
      <c r="AF794" s="49" t="str">
        <f t="shared" si="99"/>
        <v>20</v>
      </c>
      <c r="AG794" s="49" t="str">
        <f t="shared" si="99"/>
        <v>LCL</v>
      </c>
    </row>
    <row r="795" spans="1:33" x14ac:dyDescent="0.45">
      <c r="A795" s="129" t="s">
        <v>1249</v>
      </c>
      <c r="B795" s="129" t="s">
        <v>1612</v>
      </c>
      <c r="C795" s="129" t="s">
        <v>1619</v>
      </c>
      <c r="D795" s="5" t="s">
        <v>1619</v>
      </c>
      <c r="E795" s="129">
        <f t="shared" si="96"/>
        <v>38</v>
      </c>
      <c r="F795" s="129">
        <f t="shared" si="97"/>
        <v>42</v>
      </c>
      <c r="G795" s="129" t="s">
        <v>61</v>
      </c>
      <c r="H795" s="129" t="s">
        <v>30</v>
      </c>
      <c r="I795" s="129" t="s">
        <v>31</v>
      </c>
      <c r="J795" s="3">
        <v>1</v>
      </c>
      <c r="K795" s="153"/>
      <c r="L795" s="129" t="s">
        <v>24</v>
      </c>
      <c r="M795" s="129" t="s">
        <v>534</v>
      </c>
      <c r="N795" s="129" t="s">
        <v>26</v>
      </c>
      <c r="O795" s="129" t="s">
        <v>1625</v>
      </c>
      <c r="P795" s="3">
        <v>54</v>
      </c>
      <c r="Q795" s="129" t="s">
        <v>32</v>
      </c>
      <c r="R795" s="129" t="s">
        <v>2154</v>
      </c>
      <c r="S795" s="129" t="s">
        <v>2164</v>
      </c>
      <c r="T795" s="129"/>
      <c r="U795" s="129">
        <v>1</v>
      </c>
      <c r="V795" s="3">
        <v>885</v>
      </c>
      <c r="W795" s="156"/>
      <c r="X795" s="156"/>
      <c r="Y795" s="156"/>
      <c r="Z795" s="138" t="str">
        <f t="shared" si="98"/>
        <v>40 HC</v>
      </c>
      <c r="AA795" s="135">
        <v>12727</v>
      </c>
      <c r="AB795" s="6">
        <v>21.57</v>
      </c>
      <c r="AC795" s="34" t="s">
        <v>64</v>
      </c>
      <c r="AD795" s="34">
        <f t="shared" si="100"/>
        <v>15</v>
      </c>
      <c r="AE795" s="34">
        <f t="shared" si="101"/>
        <v>6</v>
      </c>
      <c r="AF795" s="49" t="str">
        <f t="shared" si="99"/>
        <v>20</v>
      </c>
      <c r="AG795" s="49" t="str">
        <f t="shared" si="99"/>
        <v>LCL</v>
      </c>
    </row>
    <row r="796" spans="1:33" x14ac:dyDescent="0.45">
      <c r="A796" s="129" t="s">
        <v>1249</v>
      </c>
      <c r="B796" s="129" t="s">
        <v>1612</v>
      </c>
      <c r="C796" s="129" t="s">
        <v>1619</v>
      </c>
      <c r="D796" s="5" t="s">
        <v>1619</v>
      </c>
      <c r="E796" s="129">
        <f t="shared" si="96"/>
        <v>38</v>
      </c>
      <c r="F796" s="129">
        <f t="shared" si="97"/>
        <v>42</v>
      </c>
      <c r="G796" s="129" t="s">
        <v>61</v>
      </c>
      <c r="H796" s="129" t="s">
        <v>30</v>
      </c>
      <c r="I796" s="129" t="s">
        <v>31</v>
      </c>
      <c r="J796" s="3">
        <v>1</v>
      </c>
      <c r="K796" s="153"/>
      <c r="L796" s="129" t="s">
        <v>24</v>
      </c>
      <c r="M796" s="129" t="s">
        <v>534</v>
      </c>
      <c r="N796" s="129" t="s">
        <v>26</v>
      </c>
      <c r="O796" s="129" t="s">
        <v>1626</v>
      </c>
      <c r="P796" s="3">
        <v>54</v>
      </c>
      <c r="Q796" s="129" t="s">
        <v>32</v>
      </c>
      <c r="R796" s="129" t="s">
        <v>2158</v>
      </c>
      <c r="S796" s="129" t="s">
        <v>2164</v>
      </c>
      <c r="T796" s="129"/>
      <c r="U796" s="129">
        <v>1</v>
      </c>
      <c r="V796" s="3">
        <v>352</v>
      </c>
      <c r="W796" s="155"/>
      <c r="X796" s="155"/>
      <c r="Y796" s="155"/>
      <c r="Z796" s="138" t="str">
        <f t="shared" si="98"/>
        <v>40 HC</v>
      </c>
      <c r="AA796" s="135">
        <v>5401</v>
      </c>
      <c r="AB796" s="6">
        <v>7.62</v>
      </c>
      <c r="AC796" s="34" t="s">
        <v>64</v>
      </c>
      <c r="AD796" s="34">
        <f t="shared" si="100"/>
        <v>5</v>
      </c>
      <c r="AE796" s="34">
        <f t="shared" si="101"/>
        <v>2</v>
      </c>
      <c r="AF796" s="49" t="str">
        <f t="shared" si="99"/>
        <v>LCL</v>
      </c>
      <c r="AG796" s="49" t="str">
        <f t="shared" si="99"/>
        <v>LCL</v>
      </c>
    </row>
    <row r="797" spans="1:33" x14ac:dyDescent="0.45">
      <c r="A797" s="129" t="s">
        <v>1230</v>
      </c>
      <c r="B797" s="129" t="s">
        <v>1388</v>
      </c>
      <c r="C797" s="129" t="s">
        <v>1403</v>
      </c>
      <c r="D797" s="5" t="s">
        <v>1403</v>
      </c>
      <c r="E797" s="129">
        <f t="shared" si="96"/>
        <v>1</v>
      </c>
      <c r="F797" s="129">
        <f t="shared" si="97"/>
        <v>7</v>
      </c>
      <c r="G797" s="129" t="s">
        <v>381</v>
      </c>
      <c r="H797" s="129" t="s">
        <v>383</v>
      </c>
      <c r="I797" s="129" t="s">
        <v>380</v>
      </c>
      <c r="J797" s="3">
        <v>1</v>
      </c>
      <c r="K797" s="26" t="s">
        <v>380</v>
      </c>
      <c r="L797" s="26" t="s">
        <v>24</v>
      </c>
      <c r="M797" s="129" t="s">
        <v>384</v>
      </c>
      <c r="N797" s="129" t="s">
        <v>26</v>
      </c>
      <c r="O797" s="129" t="s">
        <v>1627</v>
      </c>
      <c r="P797" s="3">
        <v>54</v>
      </c>
      <c r="Q797" s="129" t="s">
        <v>32</v>
      </c>
      <c r="R797" s="129" t="s">
        <v>94</v>
      </c>
      <c r="S797" s="36" t="s">
        <v>380</v>
      </c>
      <c r="T797" s="129">
        <v>1</v>
      </c>
      <c r="U797" s="129"/>
      <c r="V797" s="3">
        <v>705</v>
      </c>
      <c r="W797" s="30">
        <v>0</v>
      </c>
      <c r="X797" s="30">
        <v>0</v>
      </c>
      <c r="Y797" s="30">
        <v>0</v>
      </c>
      <c r="Z797" s="138" t="str">
        <f t="shared" si="98"/>
        <v>40 HC</v>
      </c>
      <c r="AA797" s="135">
        <v>14401</v>
      </c>
      <c r="AB797" s="6">
        <v>18.190000000000001</v>
      </c>
      <c r="AC797" s="34" t="s">
        <v>90</v>
      </c>
      <c r="AD797" s="34">
        <f t="shared" si="100"/>
        <v>13</v>
      </c>
      <c r="AE797" s="34">
        <f t="shared" si="101"/>
        <v>5</v>
      </c>
      <c r="AF797" s="49" t="str">
        <f t="shared" si="99"/>
        <v>LCL</v>
      </c>
      <c r="AG797" s="49" t="str">
        <f t="shared" si="99"/>
        <v>LCL</v>
      </c>
    </row>
    <row r="798" spans="1:33" ht="14.55" customHeight="1" x14ac:dyDescent="0.45">
      <c r="A798" s="129" t="s">
        <v>1230</v>
      </c>
      <c r="B798" s="129" t="s">
        <v>1403</v>
      </c>
      <c r="C798" s="129" t="s">
        <v>1336</v>
      </c>
      <c r="D798" s="5" t="s">
        <v>1336</v>
      </c>
      <c r="E798" s="129">
        <f t="shared" si="96"/>
        <v>7</v>
      </c>
      <c r="F798" s="129">
        <f t="shared" si="97"/>
        <v>9</v>
      </c>
      <c r="G798" s="129" t="s">
        <v>392</v>
      </c>
      <c r="H798" s="129" t="s">
        <v>393</v>
      </c>
      <c r="I798" s="129" t="s">
        <v>24</v>
      </c>
      <c r="J798" s="3">
        <v>0</v>
      </c>
      <c r="K798" s="132"/>
      <c r="L798" s="26" t="s">
        <v>24</v>
      </c>
      <c r="M798" s="129" t="s">
        <v>381</v>
      </c>
      <c r="N798" s="129" t="s">
        <v>26</v>
      </c>
      <c r="O798" s="129" t="s">
        <v>1629</v>
      </c>
      <c r="P798" s="3">
        <v>54</v>
      </c>
      <c r="Q798" s="129" t="s">
        <v>32</v>
      </c>
      <c r="R798" s="129" t="s">
        <v>547</v>
      </c>
      <c r="S798" s="129" t="s">
        <v>2163</v>
      </c>
      <c r="T798" s="129"/>
      <c r="U798" s="129">
        <v>1</v>
      </c>
      <c r="V798" s="3">
        <v>1627</v>
      </c>
      <c r="W798" s="30">
        <v>0</v>
      </c>
      <c r="X798" s="30">
        <v>0</v>
      </c>
      <c r="Y798" s="30">
        <v>0</v>
      </c>
      <c r="Z798" s="138" t="str">
        <f t="shared" si="98"/>
        <v>40 HC</v>
      </c>
      <c r="AA798" s="135">
        <v>32345</v>
      </c>
      <c r="AB798" s="6">
        <v>40.29</v>
      </c>
      <c r="AC798" s="34" t="s">
        <v>396</v>
      </c>
      <c r="AD798" s="34">
        <f t="shared" si="100"/>
        <v>28</v>
      </c>
      <c r="AE798" s="34">
        <f t="shared" si="101"/>
        <v>12</v>
      </c>
      <c r="AF798" s="49" t="str">
        <f t="shared" si="99"/>
        <v>20</v>
      </c>
      <c r="AG798" s="49" t="str">
        <f t="shared" si="99"/>
        <v>LCL</v>
      </c>
    </row>
    <row r="799" spans="1:33" x14ac:dyDescent="0.45">
      <c r="A799" s="129" t="s">
        <v>1233</v>
      </c>
      <c r="B799" s="129" t="s">
        <v>1630</v>
      </c>
      <c r="C799" s="129" t="s">
        <v>1463</v>
      </c>
      <c r="D799" s="5" t="s">
        <v>1463</v>
      </c>
      <c r="E799" s="129">
        <f t="shared" si="96"/>
        <v>3</v>
      </c>
      <c r="F799" s="129">
        <f t="shared" si="97"/>
        <v>19</v>
      </c>
      <c r="G799" s="129" t="s">
        <v>381</v>
      </c>
      <c r="H799" s="129" t="s">
        <v>383</v>
      </c>
      <c r="I799" s="129" t="s">
        <v>380</v>
      </c>
      <c r="J799" s="3">
        <v>1</v>
      </c>
      <c r="K799" s="26" t="s">
        <v>380</v>
      </c>
      <c r="L799" s="26" t="s">
        <v>24</v>
      </c>
      <c r="M799" s="129" t="s">
        <v>384</v>
      </c>
      <c r="N799" s="129" t="s">
        <v>26</v>
      </c>
      <c r="O799" s="129" t="s">
        <v>1631</v>
      </c>
      <c r="P799" s="3">
        <v>54</v>
      </c>
      <c r="Q799" s="129" t="s">
        <v>32</v>
      </c>
      <c r="R799" s="129" t="s">
        <v>526</v>
      </c>
      <c r="S799" s="36" t="s">
        <v>380</v>
      </c>
      <c r="T799" s="129">
        <v>1</v>
      </c>
      <c r="U799" s="129"/>
      <c r="V799" s="3">
        <v>581</v>
      </c>
      <c r="W799" s="30">
        <v>0</v>
      </c>
      <c r="X799" s="30">
        <v>0</v>
      </c>
      <c r="Y799" s="30">
        <v>0</v>
      </c>
      <c r="Z799" s="138" t="str">
        <f t="shared" si="98"/>
        <v>40 HC</v>
      </c>
      <c r="AA799" s="135">
        <v>10600</v>
      </c>
      <c r="AB799" s="4"/>
      <c r="AC799" s="34" t="s">
        <v>64</v>
      </c>
      <c r="AD799" s="34">
        <f t="shared" si="100"/>
        <v>0</v>
      </c>
      <c r="AE799" s="34">
        <f t="shared" si="101"/>
        <v>0</v>
      </c>
      <c r="AF799" s="49" t="str">
        <f t="shared" si="99"/>
        <v>LCL</v>
      </c>
      <c r="AG799" s="49" t="str">
        <f t="shared" si="99"/>
        <v>LCL</v>
      </c>
    </row>
    <row r="800" spans="1:33" x14ac:dyDescent="0.45">
      <c r="A800" s="129" t="s">
        <v>1233</v>
      </c>
      <c r="B800" s="129" t="s">
        <v>1630</v>
      </c>
      <c r="C800" s="129" t="s">
        <v>1463</v>
      </c>
      <c r="D800" s="5" t="s">
        <v>1463</v>
      </c>
      <c r="E800" s="129">
        <f t="shared" si="96"/>
        <v>3</v>
      </c>
      <c r="F800" s="129">
        <f t="shared" si="97"/>
        <v>19</v>
      </c>
      <c r="G800" s="129" t="s">
        <v>381</v>
      </c>
      <c r="H800" s="129" t="s">
        <v>383</v>
      </c>
      <c r="I800" s="129" t="s">
        <v>380</v>
      </c>
      <c r="J800" s="3">
        <v>1</v>
      </c>
      <c r="K800" s="26" t="s">
        <v>380</v>
      </c>
      <c r="L800" s="26" t="s">
        <v>24</v>
      </c>
      <c r="M800" s="129" t="s">
        <v>384</v>
      </c>
      <c r="N800" s="129" t="s">
        <v>26</v>
      </c>
      <c r="O800" s="129" t="s">
        <v>1632</v>
      </c>
      <c r="P800" s="3">
        <v>54</v>
      </c>
      <c r="Q800" s="129" t="s">
        <v>32</v>
      </c>
      <c r="R800" s="129" t="s">
        <v>526</v>
      </c>
      <c r="S800" s="36" t="s">
        <v>380</v>
      </c>
      <c r="T800" s="129">
        <v>1</v>
      </c>
      <c r="U800" s="129"/>
      <c r="V800" s="3">
        <v>972</v>
      </c>
      <c r="W800" s="30">
        <v>0</v>
      </c>
      <c r="X800" s="30">
        <v>0</v>
      </c>
      <c r="Y800" s="30">
        <v>0</v>
      </c>
      <c r="Z800" s="138" t="str">
        <f t="shared" si="98"/>
        <v>40 HC</v>
      </c>
      <c r="AA800" s="135">
        <v>19554</v>
      </c>
      <c r="AB800" s="4"/>
      <c r="AC800" s="34" t="s">
        <v>64</v>
      </c>
      <c r="AD800" s="34">
        <f t="shared" si="100"/>
        <v>0</v>
      </c>
      <c r="AE800" s="34">
        <f t="shared" si="101"/>
        <v>0</v>
      </c>
      <c r="AF800" s="49" t="str">
        <f t="shared" si="99"/>
        <v>LCL</v>
      </c>
      <c r="AG800" s="49" t="str">
        <f t="shared" si="99"/>
        <v>LCL</v>
      </c>
    </row>
    <row r="801" spans="1:33" x14ac:dyDescent="0.45">
      <c r="A801" s="129" t="s">
        <v>1233</v>
      </c>
      <c r="B801" s="129" t="s">
        <v>1630</v>
      </c>
      <c r="C801" s="129" t="s">
        <v>1463</v>
      </c>
      <c r="D801" s="5" t="s">
        <v>1463</v>
      </c>
      <c r="E801" s="129">
        <f t="shared" si="96"/>
        <v>3</v>
      </c>
      <c r="F801" s="129">
        <f t="shared" si="97"/>
        <v>19</v>
      </c>
      <c r="G801" s="129" t="s">
        <v>381</v>
      </c>
      <c r="H801" s="129" t="s">
        <v>383</v>
      </c>
      <c r="I801" s="129" t="s">
        <v>380</v>
      </c>
      <c r="J801" s="3">
        <v>1</v>
      </c>
      <c r="K801" s="26" t="s">
        <v>380</v>
      </c>
      <c r="L801" s="26" t="s">
        <v>24</v>
      </c>
      <c r="M801" s="129" t="s">
        <v>384</v>
      </c>
      <c r="N801" s="129" t="s">
        <v>26</v>
      </c>
      <c r="O801" s="129" t="s">
        <v>1633</v>
      </c>
      <c r="P801" s="3">
        <v>54</v>
      </c>
      <c r="Q801" s="129" t="s">
        <v>32</v>
      </c>
      <c r="R801" s="129" t="s">
        <v>526</v>
      </c>
      <c r="S801" s="36" t="s">
        <v>380</v>
      </c>
      <c r="T801" s="129">
        <v>1</v>
      </c>
      <c r="U801" s="129"/>
      <c r="V801" s="3">
        <v>1137</v>
      </c>
      <c r="W801" s="30">
        <v>0</v>
      </c>
      <c r="X801" s="30">
        <v>0</v>
      </c>
      <c r="Y801" s="30">
        <v>0</v>
      </c>
      <c r="Z801" s="138" t="str">
        <f t="shared" si="98"/>
        <v>40 HC</v>
      </c>
      <c r="AA801" s="135">
        <v>22682</v>
      </c>
      <c r="AB801" s="4"/>
      <c r="AC801" s="34" t="s">
        <v>64</v>
      </c>
      <c r="AD801" s="34">
        <f t="shared" si="100"/>
        <v>0</v>
      </c>
      <c r="AE801" s="34">
        <f t="shared" si="101"/>
        <v>0</v>
      </c>
      <c r="AF801" s="49" t="str">
        <f t="shared" si="99"/>
        <v>LCL</v>
      </c>
      <c r="AG801" s="49" t="str">
        <f t="shared" si="99"/>
        <v>LCL</v>
      </c>
    </row>
    <row r="802" spans="1:33" x14ac:dyDescent="0.45">
      <c r="A802" s="129" t="s">
        <v>1233</v>
      </c>
      <c r="B802" s="129" t="s">
        <v>1630</v>
      </c>
      <c r="C802" s="129" t="s">
        <v>1463</v>
      </c>
      <c r="D802" s="5" t="s">
        <v>1463</v>
      </c>
      <c r="E802" s="129">
        <f t="shared" si="96"/>
        <v>3</v>
      </c>
      <c r="F802" s="129">
        <f t="shared" si="97"/>
        <v>19</v>
      </c>
      <c r="G802" s="129" t="s">
        <v>381</v>
      </c>
      <c r="H802" s="129" t="s">
        <v>383</v>
      </c>
      <c r="I802" s="129" t="s">
        <v>380</v>
      </c>
      <c r="J802" s="3">
        <v>1</v>
      </c>
      <c r="K802" s="26" t="s">
        <v>380</v>
      </c>
      <c r="L802" s="26" t="s">
        <v>24</v>
      </c>
      <c r="M802" s="129" t="s">
        <v>384</v>
      </c>
      <c r="N802" s="129" t="s">
        <v>26</v>
      </c>
      <c r="O802" s="129" t="s">
        <v>1634</v>
      </c>
      <c r="P802" s="3">
        <v>54</v>
      </c>
      <c r="Q802" s="129" t="s">
        <v>32</v>
      </c>
      <c r="R802" s="129" t="s">
        <v>526</v>
      </c>
      <c r="S802" s="36" t="s">
        <v>380</v>
      </c>
      <c r="T802" s="129">
        <v>1</v>
      </c>
      <c r="U802" s="129"/>
      <c r="V802" s="3">
        <v>1007</v>
      </c>
      <c r="W802" s="30">
        <v>0</v>
      </c>
      <c r="X802" s="30">
        <v>0</v>
      </c>
      <c r="Y802" s="30">
        <v>0</v>
      </c>
      <c r="Z802" s="138" t="str">
        <f t="shared" si="98"/>
        <v>40 HC</v>
      </c>
      <c r="AA802" s="135">
        <v>20502</v>
      </c>
      <c r="AB802" s="4"/>
      <c r="AC802" s="34" t="s">
        <v>64</v>
      </c>
      <c r="AD802" s="34">
        <f t="shared" si="100"/>
        <v>0</v>
      </c>
      <c r="AE802" s="34">
        <f t="shared" si="101"/>
        <v>0</v>
      </c>
      <c r="AF802" s="49" t="str">
        <f t="shared" si="99"/>
        <v>LCL</v>
      </c>
      <c r="AG802" s="49" t="str">
        <f t="shared" si="99"/>
        <v>LCL</v>
      </c>
    </row>
    <row r="803" spans="1:33" x14ac:dyDescent="0.45">
      <c r="A803" s="129" t="s">
        <v>1233</v>
      </c>
      <c r="B803" s="129" t="s">
        <v>1630</v>
      </c>
      <c r="C803" s="129" t="s">
        <v>1463</v>
      </c>
      <c r="D803" s="5" t="s">
        <v>1463</v>
      </c>
      <c r="E803" s="129">
        <f t="shared" si="96"/>
        <v>3</v>
      </c>
      <c r="F803" s="129">
        <f t="shared" si="97"/>
        <v>19</v>
      </c>
      <c r="G803" s="129" t="s">
        <v>381</v>
      </c>
      <c r="H803" s="129" t="s">
        <v>383</v>
      </c>
      <c r="I803" s="129" t="s">
        <v>380</v>
      </c>
      <c r="J803" s="3">
        <v>1</v>
      </c>
      <c r="K803" s="26" t="s">
        <v>380</v>
      </c>
      <c r="L803" s="26" t="s">
        <v>24</v>
      </c>
      <c r="M803" s="129" t="s">
        <v>384</v>
      </c>
      <c r="N803" s="129" t="s">
        <v>26</v>
      </c>
      <c r="O803" s="129" t="s">
        <v>1635</v>
      </c>
      <c r="P803" s="3">
        <v>54</v>
      </c>
      <c r="Q803" s="129" t="s">
        <v>32</v>
      </c>
      <c r="R803" s="129" t="s">
        <v>526</v>
      </c>
      <c r="S803" s="36" t="s">
        <v>380</v>
      </c>
      <c r="T803" s="129">
        <v>1</v>
      </c>
      <c r="U803" s="129"/>
      <c r="V803" s="3">
        <v>664</v>
      </c>
      <c r="W803" s="30">
        <v>0</v>
      </c>
      <c r="X803" s="30">
        <v>0</v>
      </c>
      <c r="Y803" s="30">
        <v>0</v>
      </c>
      <c r="Z803" s="138" t="str">
        <f t="shared" si="98"/>
        <v>40 HC</v>
      </c>
      <c r="AA803" s="135">
        <v>10298</v>
      </c>
      <c r="AB803" s="4"/>
      <c r="AC803" s="34" t="s">
        <v>64</v>
      </c>
      <c r="AD803" s="34">
        <f t="shared" si="100"/>
        <v>0</v>
      </c>
      <c r="AE803" s="34">
        <f t="shared" si="101"/>
        <v>0</v>
      </c>
      <c r="AF803" s="49" t="str">
        <f t="shared" si="99"/>
        <v>LCL</v>
      </c>
      <c r="AG803" s="49" t="str">
        <f t="shared" si="99"/>
        <v>LCL</v>
      </c>
    </row>
    <row r="804" spans="1:33" s="77" customFormat="1" x14ac:dyDescent="0.45">
      <c r="A804" s="70" t="s">
        <v>1233</v>
      </c>
      <c r="B804" s="70" t="s">
        <v>1460</v>
      </c>
      <c r="C804" s="70" t="s">
        <v>1441</v>
      </c>
      <c r="D804" s="71" t="s">
        <v>1441</v>
      </c>
      <c r="E804" s="70">
        <f t="shared" si="96"/>
        <v>10</v>
      </c>
      <c r="F804" s="70">
        <f t="shared" si="97"/>
        <v>14</v>
      </c>
      <c r="G804" s="70" t="s">
        <v>381</v>
      </c>
      <c r="H804" s="70" t="s">
        <v>383</v>
      </c>
      <c r="I804" s="70" t="s">
        <v>41</v>
      </c>
      <c r="J804" s="72">
        <v>0</v>
      </c>
      <c r="K804" s="70" t="s">
        <v>1636</v>
      </c>
      <c r="L804" s="86" t="s">
        <v>41</v>
      </c>
      <c r="M804" s="70" t="s">
        <v>619</v>
      </c>
      <c r="N804" s="70" t="s">
        <v>26</v>
      </c>
      <c r="O804" s="70" t="s">
        <v>1637</v>
      </c>
      <c r="P804" s="72">
        <v>54</v>
      </c>
      <c r="Q804" s="70" t="s">
        <v>32</v>
      </c>
      <c r="R804" s="70" t="s">
        <v>44</v>
      </c>
      <c r="S804" s="70" t="s">
        <v>2163</v>
      </c>
      <c r="T804" s="70"/>
      <c r="U804" s="70">
        <v>1</v>
      </c>
      <c r="V804" s="72">
        <v>3817</v>
      </c>
      <c r="W804" s="73">
        <v>0</v>
      </c>
      <c r="X804" s="73">
        <v>3</v>
      </c>
      <c r="Y804" s="73">
        <v>0</v>
      </c>
      <c r="Z804" s="138" t="str">
        <f t="shared" si="98"/>
        <v>40 HC</v>
      </c>
      <c r="AA804" s="137">
        <v>61004</v>
      </c>
      <c r="AB804" s="74">
        <v>192.64</v>
      </c>
      <c r="AC804" s="75" t="s">
        <v>34</v>
      </c>
      <c r="AD804" s="75">
        <f t="shared" si="100"/>
        <v>135</v>
      </c>
      <c r="AE804" s="75">
        <f t="shared" si="101"/>
        <v>58</v>
      </c>
      <c r="AF804" s="76" t="s">
        <v>2139</v>
      </c>
      <c r="AG804" s="76">
        <v>40</v>
      </c>
    </row>
    <row r="805" spans="1:33" x14ac:dyDescent="0.45">
      <c r="A805" s="129" t="s">
        <v>1271</v>
      </c>
      <c r="B805" s="129" t="s">
        <v>1630</v>
      </c>
      <c r="C805" s="129" t="s">
        <v>1382</v>
      </c>
      <c r="D805" s="5" t="s">
        <v>1382</v>
      </c>
      <c r="E805" s="129">
        <f t="shared" si="96"/>
        <v>2</v>
      </c>
      <c r="F805" s="129">
        <f t="shared" si="97"/>
        <v>12</v>
      </c>
      <c r="G805" s="129" t="s">
        <v>381</v>
      </c>
      <c r="H805" s="129" t="s">
        <v>383</v>
      </c>
      <c r="I805" s="129" t="s">
        <v>380</v>
      </c>
      <c r="J805" s="3">
        <v>1</v>
      </c>
      <c r="K805" s="26" t="s">
        <v>380</v>
      </c>
      <c r="L805" s="26" t="s">
        <v>24</v>
      </c>
      <c r="M805" s="129" t="s">
        <v>384</v>
      </c>
      <c r="N805" s="129" t="s">
        <v>26</v>
      </c>
      <c r="O805" s="129" t="s">
        <v>1638</v>
      </c>
      <c r="P805" s="3">
        <v>54</v>
      </c>
      <c r="Q805" s="129" t="s">
        <v>32</v>
      </c>
      <c r="R805" s="129" t="s">
        <v>2151</v>
      </c>
      <c r="S805" s="36" t="s">
        <v>380</v>
      </c>
      <c r="T805" s="129">
        <v>1</v>
      </c>
      <c r="U805" s="129"/>
      <c r="V805" s="3">
        <v>827</v>
      </c>
      <c r="W805" s="30">
        <v>0</v>
      </c>
      <c r="X805" s="30">
        <v>0</v>
      </c>
      <c r="Y805" s="30">
        <v>0</v>
      </c>
      <c r="Z805" s="138" t="str">
        <f t="shared" si="98"/>
        <v>40 HC</v>
      </c>
      <c r="AA805" s="135">
        <v>20667</v>
      </c>
      <c r="AB805" s="6">
        <v>12.8</v>
      </c>
      <c r="AC805" s="34" t="s">
        <v>64</v>
      </c>
      <c r="AD805" s="34">
        <f t="shared" si="100"/>
        <v>9</v>
      </c>
      <c r="AE805" s="34">
        <f t="shared" si="101"/>
        <v>4</v>
      </c>
      <c r="AF805" s="49" t="str">
        <f t="shared" ref="AF805:AG816" si="102">IF(AD805&lt;=14,"LCL",IF(AD805&lt;=28,"20",IF(AD805&lt;=55,"40",IF(AD805&lt;=65,"40HC",IF(AD805&lt;=83,"45",IF(AD805&gt;83,"???ilość kont"))))))</f>
        <v>LCL</v>
      </c>
      <c r="AG805" s="49" t="str">
        <f t="shared" si="102"/>
        <v>LCL</v>
      </c>
    </row>
    <row r="806" spans="1:33" x14ac:dyDescent="0.45">
      <c r="A806" s="129" t="s">
        <v>1271</v>
      </c>
      <c r="B806" s="129" t="s">
        <v>1630</v>
      </c>
      <c r="C806" s="129" t="s">
        <v>1514</v>
      </c>
      <c r="D806" s="5" t="s">
        <v>1514</v>
      </c>
      <c r="E806" s="129">
        <f t="shared" si="96"/>
        <v>2</v>
      </c>
      <c r="F806" s="129">
        <f t="shared" si="97"/>
        <v>39</v>
      </c>
      <c r="G806" s="129" t="s">
        <v>381</v>
      </c>
      <c r="H806" s="129" t="s">
        <v>383</v>
      </c>
      <c r="I806" s="129" t="s">
        <v>380</v>
      </c>
      <c r="J806" s="3">
        <v>1</v>
      </c>
      <c r="K806" s="26" t="s">
        <v>380</v>
      </c>
      <c r="L806" s="26" t="s">
        <v>24</v>
      </c>
      <c r="M806" s="129" t="s">
        <v>384</v>
      </c>
      <c r="N806" s="129" t="s">
        <v>26</v>
      </c>
      <c r="O806" s="129" t="s">
        <v>1639</v>
      </c>
      <c r="P806" s="3">
        <v>54</v>
      </c>
      <c r="Q806" s="129" t="s">
        <v>32</v>
      </c>
      <c r="R806" s="129" t="s">
        <v>2157</v>
      </c>
      <c r="S806" s="36" t="s">
        <v>380</v>
      </c>
      <c r="T806" s="129">
        <v>1</v>
      </c>
      <c r="U806" s="129"/>
      <c r="V806" s="3">
        <v>423</v>
      </c>
      <c r="W806" s="30">
        <v>0</v>
      </c>
      <c r="X806" s="30">
        <v>0</v>
      </c>
      <c r="Y806" s="30">
        <v>0</v>
      </c>
      <c r="Z806" s="138" t="str">
        <f t="shared" si="98"/>
        <v>40 HC</v>
      </c>
      <c r="AA806" s="135">
        <v>8665</v>
      </c>
      <c r="AB806" s="4"/>
      <c r="AC806" s="34" t="s">
        <v>64</v>
      </c>
      <c r="AD806" s="34">
        <f t="shared" si="100"/>
        <v>0</v>
      </c>
      <c r="AE806" s="34">
        <f t="shared" si="101"/>
        <v>0</v>
      </c>
      <c r="AF806" s="49" t="str">
        <f t="shared" si="102"/>
        <v>LCL</v>
      </c>
      <c r="AG806" s="49" t="str">
        <f t="shared" si="102"/>
        <v>LCL</v>
      </c>
    </row>
    <row r="807" spans="1:33" x14ac:dyDescent="0.45">
      <c r="A807" s="129" t="s">
        <v>1271</v>
      </c>
      <c r="B807" s="129" t="s">
        <v>1275</v>
      </c>
      <c r="C807" s="129" t="s">
        <v>1463</v>
      </c>
      <c r="D807" s="5" t="s">
        <v>1463</v>
      </c>
      <c r="E807" s="129">
        <f t="shared" si="96"/>
        <v>3</v>
      </c>
      <c r="F807" s="129">
        <f t="shared" si="97"/>
        <v>18</v>
      </c>
      <c r="G807" s="129" t="s">
        <v>381</v>
      </c>
      <c r="H807" s="129" t="s">
        <v>383</v>
      </c>
      <c r="I807" s="129" t="s">
        <v>380</v>
      </c>
      <c r="J807" s="3">
        <v>1</v>
      </c>
      <c r="K807" s="26" t="s">
        <v>380</v>
      </c>
      <c r="L807" s="26" t="s">
        <v>24</v>
      </c>
      <c r="M807" s="129" t="s">
        <v>384</v>
      </c>
      <c r="N807" s="129" t="s">
        <v>26</v>
      </c>
      <c r="O807" s="129" t="s">
        <v>1640</v>
      </c>
      <c r="P807" s="3">
        <v>54</v>
      </c>
      <c r="Q807" s="129" t="s">
        <v>32</v>
      </c>
      <c r="R807" s="129" t="s">
        <v>526</v>
      </c>
      <c r="S807" s="36" t="s">
        <v>380</v>
      </c>
      <c r="T807" s="129">
        <v>1</v>
      </c>
      <c r="U807" s="129"/>
      <c r="V807" s="3">
        <v>1076</v>
      </c>
      <c r="W807" s="30">
        <v>0</v>
      </c>
      <c r="X807" s="30">
        <v>0</v>
      </c>
      <c r="Y807" s="30">
        <v>0</v>
      </c>
      <c r="Z807" s="138" t="str">
        <f t="shared" si="98"/>
        <v>40 HC</v>
      </c>
      <c r="AA807" s="135">
        <v>24352</v>
      </c>
      <c r="AB807" s="4"/>
      <c r="AC807" s="34" t="s">
        <v>64</v>
      </c>
      <c r="AD807" s="34">
        <f t="shared" si="100"/>
        <v>0</v>
      </c>
      <c r="AE807" s="34">
        <f t="shared" si="101"/>
        <v>0</v>
      </c>
      <c r="AF807" s="49" t="str">
        <f t="shared" si="102"/>
        <v>LCL</v>
      </c>
      <c r="AG807" s="49" t="str">
        <f t="shared" si="102"/>
        <v>LCL</v>
      </c>
    </row>
    <row r="808" spans="1:33" x14ac:dyDescent="0.45">
      <c r="A808" s="129" t="s">
        <v>1271</v>
      </c>
      <c r="B808" s="129" t="s">
        <v>1441</v>
      </c>
      <c r="C808" s="129" t="s">
        <v>1466</v>
      </c>
      <c r="D808" s="5" t="s">
        <v>1466</v>
      </c>
      <c r="E808" s="129">
        <f t="shared" si="96"/>
        <v>13</v>
      </c>
      <c r="F808" s="129">
        <f t="shared" si="97"/>
        <v>21</v>
      </c>
      <c r="G808" s="129" t="s">
        <v>381</v>
      </c>
      <c r="H808" s="129" t="s">
        <v>383</v>
      </c>
      <c r="I808" s="129" t="s">
        <v>41</v>
      </c>
      <c r="J808" s="3">
        <v>0</v>
      </c>
      <c r="K808" s="129" t="s">
        <v>1641</v>
      </c>
      <c r="L808" s="26" t="s">
        <v>41</v>
      </c>
      <c r="M808" s="129" t="s">
        <v>619</v>
      </c>
      <c r="N808" s="129" t="s">
        <v>26</v>
      </c>
      <c r="O808" s="129" t="s">
        <v>1642</v>
      </c>
      <c r="P808" s="3">
        <v>54</v>
      </c>
      <c r="Q808" s="129" t="s">
        <v>32</v>
      </c>
      <c r="R808" s="129" t="s">
        <v>739</v>
      </c>
      <c r="S808" s="129" t="s">
        <v>2163</v>
      </c>
      <c r="T808" s="129"/>
      <c r="U808" s="129">
        <v>1</v>
      </c>
      <c r="V808" s="3">
        <v>771</v>
      </c>
      <c r="W808" s="30">
        <v>0</v>
      </c>
      <c r="X808" s="30">
        <v>0</v>
      </c>
      <c r="Y808" s="30">
        <v>1</v>
      </c>
      <c r="Z808" s="138" t="str">
        <f t="shared" si="98"/>
        <v>40 HC</v>
      </c>
      <c r="AA808" s="135">
        <v>6688</v>
      </c>
      <c r="AB808" s="6">
        <v>61.22</v>
      </c>
      <c r="AC808" s="34" t="s">
        <v>34</v>
      </c>
      <c r="AD808" s="34">
        <f t="shared" si="100"/>
        <v>43</v>
      </c>
      <c r="AE808" s="34">
        <f t="shared" si="101"/>
        <v>18</v>
      </c>
      <c r="AF808" s="49" t="str">
        <f t="shared" si="102"/>
        <v>40</v>
      </c>
      <c r="AG808" s="49" t="str">
        <f t="shared" si="102"/>
        <v>20</v>
      </c>
    </row>
    <row r="809" spans="1:33" x14ac:dyDescent="0.45">
      <c r="A809" s="129" t="s">
        <v>1271</v>
      </c>
      <c r="B809" s="129" t="s">
        <v>1410</v>
      </c>
      <c r="C809" s="129" t="s">
        <v>1413</v>
      </c>
      <c r="D809" s="5" t="s">
        <v>1413</v>
      </c>
      <c r="E809" s="129">
        <f t="shared" si="96"/>
        <v>14</v>
      </c>
      <c r="F809" s="129">
        <f t="shared" si="97"/>
        <v>17</v>
      </c>
      <c r="G809" s="129" t="s">
        <v>381</v>
      </c>
      <c r="H809" s="129" t="s">
        <v>383</v>
      </c>
      <c r="I809" s="129" t="s">
        <v>41</v>
      </c>
      <c r="J809" s="3">
        <v>0</v>
      </c>
      <c r="K809" s="129" t="s">
        <v>1643</v>
      </c>
      <c r="L809" s="26" t="s">
        <v>41</v>
      </c>
      <c r="M809" s="129" t="s">
        <v>619</v>
      </c>
      <c r="N809" s="129" t="s">
        <v>26</v>
      </c>
      <c r="O809" s="129" t="s">
        <v>1644</v>
      </c>
      <c r="P809" s="3">
        <v>54</v>
      </c>
      <c r="Q809" s="129" t="s">
        <v>32</v>
      </c>
      <c r="R809" s="129" t="s">
        <v>101</v>
      </c>
      <c r="S809" s="129" t="s">
        <v>2163</v>
      </c>
      <c r="T809" s="129"/>
      <c r="U809" s="129">
        <v>1</v>
      </c>
      <c r="V809" s="3">
        <v>0</v>
      </c>
      <c r="W809" s="30">
        <v>0</v>
      </c>
      <c r="X809" s="30">
        <v>1</v>
      </c>
      <c r="Y809" s="30">
        <v>0</v>
      </c>
      <c r="Z809" s="138">
        <f t="shared" si="98"/>
        <v>40</v>
      </c>
      <c r="AA809" s="135">
        <v>6794</v>
      </c>
      <c r="AB809" s="4"/>
      <c r="AC809" s="34" t="s">
        <v>34</v>
      </c>
      <c r="AD809" s="34">
        <f t="shared" si="100"/>
        <v>0</v>
      </c>
      <c r="AE809" s="34">
        <f t="shared" si="101"/>
        <v>0</v>
      </c>
      <c r="AF809" s="49" t="str">
        <f t="shared" si="102"/>
        <v>LCL</v>
      </c>
      <c r="AG809" s="49" t="str">
        <f t="shared" si="102"/>
        <v>LCL</v>
      </c>
    </row>
    <row r="810" spans="1:33" x14ac:dyDescent="0.45">
      <c r="A810" s="129" t="s">
        <v>1271</v>
      </c>
      <c r="B810" s="129" t="s">
        <v>1514</v>
      </c>
      <c r="C810" s="129" t="s">
        <v>1550</v>
      </c>
      <c r="D810" s="5" t="s">
        <v>1550</v>
      </c>
      <c r="E810" s="129">
        <f t="shared" si="96"/>
        <v>39</v>
      </c>
      <c r="F810" s="129">
        <f t="shared" si="97"/>
        <v>52</v>
      </c>
      <c r="G810" s="129" t="s">
        <v>61</v>
      </c>
      <c r="H810" s="129" t="s">
        <v>30</v>
      </c>
      <c r="I810" s="129" t="s">
        <v>31</v>
      </c>
      <c r="J810" s="3">
        <v>1</v>
      </c>
      <c r="K810" s="152" t="s">
        <v>1645</v>
      </c>
      <c r="L810" s="129" t="s">
        <v>41</v>
      </c>
      <c r="M810" s="129" t="s">
        <v>42</v>
      </c>
      <c r="N810" s="129" t="s">
        <v>26</v>
      </c>
      <c r="O810" s="129" t="s">
        <v>1646</v>
      </c>
      <c r="P810" s="3">
        <v>54</v>
      </c>
      <c r="Q810" s="129" t="s">
        <v>32</v>
      </c>
      <c r="R810" s="129" t="s">
        <v>2150</v>
      </c>
      <c r="S810" s="129" t="s">
        <v>2164</v>
      </c>
      <c r="T810" s="129"/>
      <c r="U810" s="129">
        <v>1</v>
      </c>
      <c r="V810" s="3">
        <v>595</v>
      </c>
      <c r="W810" s="154">
        <v>0</v>
      </c>
      <c r="X810" s="154">
        <v>0</v>
      </c>
      <c r="Y810" s="154">
        <v>1</v>
      </c>
      <c r="Z810" s="138" t="str">
        <f t="shared" si="98"/>
        <v>40 HC</v>
      </c>
      <c r="AA810" s="135">
        <v>9950</v>
      </c>
      <c r="AB810" s="6">
        <v>39.369999999999997</v>
      </c>
      <c r="AC810" s="34" t="s">
        <v>64</v>
      </c>
      <c r="AD810" s="34">
        <f t="shared" si="100"/>
        <v>28</v>
      </c>
      <c r="AE810" s="34">
        <f t="shared" si="101"/>
        <v>12</v>
      </c>
      <c r="AF810" s="49" t="str">
        <f t="shared" si="102"/>
        <v>20</v>
      </c>
      <c r="AG810" s="49" t="str">
        <f t="shared" si="102"/>
        <v>LCL</v>
      </c>
    </row>
    <row r="811" spans="1:33" x14ac:dyDescent="0.45">
      <c r="A811" s="129" t="s">
        <v>1271</v>
      </c>
      <c r="B811" s="129" t="s">
        <v>1514</v>
      </c>
      <c r="C811" s="129" t="s">
        <v>1550</v>
      </c>
      <c r="D811" s="5" t="s">
        <v>1550</v>
      </c>
      <c r="E811" s="129">
        <f t="shared" si="96"/>
        <v>39</v>
      </c>
      <c r="F811" s="129">
        <f t="shared" si="97"/>
        <v>52</v>
      </c>
      <c r="G811" s="129" t="s">
        <v>61</v>
      </c>
      <c r="H811" s="129" t="s">
        <v>30</v>
      </c>
      <c r="I811" s="129" t="s">
        <v>31</v>
      </c>
      <c r="J811" s="3">
        <v>1</v>
      </c>
      <c r="K811" s="153"/>
      <c r="L811" s="129" t="s">
        <v>41</v>
      </c>
      <c r="M811" s="129" t="s">
        <v>42</v>
      </c>
      <c r="N811" s="129" t="s">
        <v>26</v>
      </c>
      <c r="O811" s="129" t="s">
        <v>1647</v>
      </c>
      <c r="P811" s="3">
        <v>52</v>
      </c>
      <c r="Q811" s="129" t="s">
        <v>32</v>
      </c>
      <c r="R811" s="129" t="s">
        <v>2157</v>
      </c>
      <c r="S811" s="129" t="s">
        <v>2164</v>
      </c>
      <c r="T811" s="129"/>
      <c r="U811" s="129">
        <v>1</v>
      </c>
      <c r="V811" s="3">
        <v>605</v>
      </c>
      <c r="W811" s="156"/>
      <c r="X811" s="156"/>
      <c r="Y811" s="156"/>
      <c r="Z811" s="138" t="str">
        <f t="shared" si="98"/>
        <v>40 HC</v>
      </c>
      <c r="AA811" s="135">
        <v>9799</v>
      </c>
      <c r="AB811" s="6">
        <v>5.2</v>
      </c>
      <c r="AC811" s="34" t="s">
        <v>64</v>
      </c>
      <c r="AD811" s="34">
        <f t="shared" si="100"/>
        <v>4</v>
      </c>
      <c r="AE811" s="34">
        <f t="shared" si="101"/>
        <v>2</v>
      </c>
      <c r="AF811" s="49" t="str">
        <f t="shared" si="102"/>
        <v>LCL</v>
      </c>
      <c r="AG811" s="49" t="str">
        <f t="shared" si="102"/>
        <v>LCL</v>
      </c>
    </row>
    <row r="812" spans="1:33" x14ac:dyDescent="0.45">
      <c r="A812" s="129" t="s">
        <v>1271</v>
      </c>
      <c r="B812" s="129" t="s">
        <v>1514</v>
      </c>
      <c r="C812" s="129" t="s">
        <v>1550</v>
      </c>
      <c r="D812" s="5" t="s">
        <v>1550</v>
      </c>
      <c r="E812" s="129">
        <f t="shared" si="96"/>
        <v>39</v>
      </c>
      <c r="F812" s="129">
        <f t="shared" si="97"/>
        <v>52</v>
      </c>
      <c r="G812" s="129" t="s">
        <v>61</v>
      </c>
      <c r="H812" s="129" t="s">
        <v>30</v>
      </c>
      <c r="I812" s="129" t="s">
        <v>31</v>
      </c>
      <c r="J812" s="3">
        <v>1</v>
      </c>
      <c r="K812" s="153"/>
      <c r="L812" s="129" t="s">
        <v>41</v>
      </c>
      <c r="M812" s="129" t="s">
        <v>268</v>
      </c>
      <c r="N812" s="129" t="s">
        <v>26</v>
      </c>
      <c r="O812" s="129" t="s">
        <v>1648</v>
      </c>
      <c r="P812" s="3">
        <v>54</v>
      </c>
      <c r="Q812" s="129" t="s">
        <v>32</v>
      </c>
      <c r="R812" s="129" t="s">
        <v>2157</v>
      </c>
      <c r="S812" s="129" t="s">
        <v>2164</v>
      </c>
      <c r="T812" s="129"/>
      <c r="U812" s="129">
        <v>1</v>
      </c>
      <c r="V812" s="3">
        <v>269</v>
      </c>
      <c r="W812" s="156"/>
      <c r="X812" s="156"/>
      <c r="Y812" s="156"/>
      <c r="Z812" s="138" t="str">
        <f t="shared" si="98"/>
        <v>40 HC</v>
      </c>
      <c r="AA812" s="135">
        <v>3120</v>
      </c>
      <c r="AB812" s="6">
        <v>13.32</v>
      </c>
      <c r="AC812" s="34" t="s">
        <v>64</v>
      </c>
      <c r="AD812" s="34">
        <f t="shared" si="100"/>
        <v>9</v>
      </c>
      <c r="AE812" s="34">
        <f t="shared" si="101"/>
        <v>4</v>
      </c>
      <c r="AF812" s="49" t="str">
        <f t="shared" si="102"/>
        <v>LCL</v>
      </c>
      <c r="AG812" s="49" t="str">
        <f t="shared" si="102"/>
        <v>LCL</v>
      </c>
    </row>
    <row r="813" spans="1:33" x14ac:dyDescent="0.45">
      <c r="A813" s="129" t="s">
        <v>1271</v>
      </c>
      <c r="B813" s="129" t="s">
        <v>1514</v>
      </c>
      <c r="C813" s="129" t="s">
        <v>1550</v>
      </c>
      <c r="D813" s="5" t="s">
        <v>1550</v>
      </c>
      <c r="E813" s="129">
        <f t="shared" si="96"/>
        <v>39</v>
      </c>
      <c r="F813" s="129">
        <f t="shared" si="97"/>
        <v>52</v>
      </c>
      <c r="G813" s="129" t="s">
        <v>61</v>
      </c>
      <c r="H813" s="129" t="s">
        <v>30</v>
      </c>
      <c r="I813" s="129" t="s">
        <v>31</v>
      </c>
      <c r="J813" s="3">
        <v>1</v>
      </c>
      <c r="K813" s="153"/>
      <c r="L813" s="129" t="s">
        <v>41</v>
      </c>
      <c r="M813" s="129" t="s">
        <v>268</v>
      </c>
      <c r="N813" s="129" t="s">
        <v>26</v>
      </c>
      <c r="O813" s="129" t="s">
        <v>1649</v>
      </c>
      <c r="P813" s="3">
        <v>54</v>
      </c>
      <c r="Q813" s="129" t="s">
        <v>32</v>
      </c>
      <c r="R813" s="129" t="s">
        <v>2157</v>
      </c>
      <c r="S813" s="129" t="s">
        <v>2164</v>
      </c>
      <c r="T813" s="129"/>
      <c r="U813" s="129">
        <v>1</v>
      </c>
      <c r="V813" s="3">
        <v>311</v>
      </c>
      <c r="W813" s="155"/>
      <c r="X813" s="155"/>
      <c r="Y813" s="155"/>
      <c r="Z813" s="138" t="str">
        <f t="shared" si="98"/>
        <v>40 HC</v>
      </c>
      <c r="AA813" s="135">
        <v>4234</v>
      </c>
      <c r="AB813" s="6">
        <v>12</v>
      </c>
      <c r="AC813" s="34" t="s">
        <v>64</v>
      </c>
      <c r="AD813" s="34">
        <f t="shared" si="100"/>
        <v>8</v>
      </c>
      <c r="AE813" s="34">
        <f t="shared" si="101"/>
        <v>4</v>
      </c>
      <c r="AF813" s="49" t="str">
        <f t="shared" si="102"/>
        <v>LCL</v>
      </c>
      <c r="AG813" s="49" t="str">
        <f t="shared" si="102"/>
        <v>LCL</v>
      </c>
    </row>
    <row r="814" spans="1:33" x14ac:dyDescent="0.45">
      <c r="A814" s="129" t="s">
        <v>1335</v>
      </c>
      <c r="B814" s="129" t="s">
        <v>1381</v>
      </c>
      <c r="C814" s="129" t="s">
        <v>1432</v>
      </c>
      <c r="D814" s="5" t="s">
        <v>1432</v>
      </c>
      <c r="E814" s="129">
        <f t="shared" si="96"/>
        <v>6</v>
      </c>
      <c r="F814" s="129">
        <f t="shared" si="97"/>
        <v>10</v>
      </c>
      <c r="G814" s="129" t="s">
        <v>381</v>
      </c>
      <c r="H814" s="129" t="s">
        <v>383</v>
      </c>
      <c r="I814" s="129" t="s">
        <v>380</v>
      </c>
      <c r="J814" s="3">
        <v>1</v>
      </c>
      <c r="K814" s="26" t="s">
        <v>380</v>
      </c>
      <c r="L814" s="26" t="s">
        <v>24</v>
      </c>
      <c r="M814" s="129" t="s">
        <v>384</v>
      </c>
      <c r="N814" s="129" t="s">
        <v>26</v>
      </c>
      <c r="O814" s="129" t="s">
        <v>1650</v>
      </c>
      <c r="P814" s="3">
        <v>54</v>
      </c>
      <c r="Q814" s="129" t="s">
        <v>32</v>
      </c>
      <c r="R814" s="129" t="s">
        <v>1158</v>
      </c>
      <c r="S814" s="36" t="s">
        <v>380</v>
      </c>
      <c r="T814" s="129">
        <v>1</v>
      </c>
      <c r="U814" s="129"/>
      <c r="V814" s="3">
        <v>680</v>
      </c>
      <c r="W814" s="30">
        <v>0</v>
      </c>
      <c r="X814" s="30">
        <v>0</v>
      </c>
      <c r="Y814" s="30">
        <v>0</v>
      </c>
      <c r="Z814" s="138" t="str">
        <f t="shared" si="98"/>
        <v>40 HC</v>
      </c>
      <c r="AA814" s="135">
        <v>8170</v>
      </c>
      <c r="AB814" s="6">
        <v>12.41</v>
      </c>
      <c r="AC814" s="34" t="s">
        <v>34</v>
      </c>
      <c r="AD814" s="34">
        <f t="shared" si="100"/>
        <v>9</v>
      </c>
      <c r="AE814" s="34">
        <f t="shared" si="101"/>
        <v>4</v>
      </c>
      <c r="AF814" s="49" t="str">
        <f t="shared" si="102"/>
        <v>LCL</v>
      </c>
      <c r="AG814" s="49" t="str">
        <f t="shared" si="102"/>
        <v>LCL</v>
      </c>
    </row>
    <row r="815" spans="1:33" x14ac:dyDescent="0.45">
      <c r="A815" s="129" t="s">
        <v>1275</v>
      </c>
      <c r="B815" s="129" t="s">
        <v>1472</v>
      </c>
      <c r="C815" s="129" t="s">
        <v>1480</v>
      </c>
      <c r="D815" s="5" t="s">
        <v>1480</v>
      </c>
      <c r="E815" s="129">
        <f t="shared" si="96"/>
        <v>12</v>
      </c>
      <c r="F815" s="129">
        <f t="shared" si="97"/>
        <v>16</v>
      </c>
      <c r="G815" s="129" t="s">
        <v>381</v>
      </c>
      <c r="H815" s="129" t="s">
        <v>383</v>
      </c>
      <c r="I815" s="129" t="s">
        <v>41</v>
      </c>
      <c r="J815" s="3">
        <v>0</v>
      </c>
      <c r="K815" s="129" t="s">
        <v>1651</v>
      </c>
      <c r="L815" s="26" t="s">
        <v>41</v>
      </c>
      <c r="M815" s="129" t="s">
        <v>619</v>
      </c>
      <c r="N815" s="129" t="s">
        <v>26</v>
      </c>
      <c r="O815" s="129" t="s">
        <v>1652</v>
      </c>
      <c r="P815" s="3">
        <v>54</v>
      </c>
      <c r="Q815" s="129" t="s">
        <v>32</v>
      </c>
      <c r="R815" s="129" t="s">
        <v>1158</v>
      </c>
      <c r="S815" s="129" t="s">
        <v>2163</v>
      </c>
      <c r="T815" s="129"/>
      <c r="U815" s="129">
        <v>1</v>
      </c>
      <c r="V815" s="3">
        <v>1768</v>
      </c>
      <c r="W815" s="30">
        <v>0</v>
      </c>
      <c r="X815" s="30">
        <v>1</v>
      </c>
      <c r="Y815" s="30">
        <v>0</v>
      </c>
      <c r="Z815" s="138">
        <f t="shared" si="98"/>
        <v>40</v>
      </c>
      <c r="AA815" s="135">
        <v>22730</v>
      </c>
      <c r="AB815" s="4"/>
      <c r="AC815" s="34" t="s">
        <v>34</v>
      </c>
      <c r="AD815" s="34">
        <f t="shared" si="100"/>
        <v>0</v>
      </c>
      <c r="AE815" s="34">
        <f t="shared" si="101"/>
        <v>0</v>
      </c>
      <c r="AF815" s="49" t="str">
        <f t="shared" si="102"/>
        <v>LCL</v>
      </c>
      <c r="AG815" s="49" t="str">
        <f t="shared" si="102"/>
        <v>LCL</v>
      </c>
    </row>
    <row r="816" spans="1:33" x14ac:dyDescent="0.45">
      <c r="A816" s="129" t="s">
        <v>1403</v>
      </c>
      <c r="B816" s="129" t="s">
        <v>1381</v>
      </c>
      <c r="C816" s="129" t="s">
        <v>1382</v>
      </c>
      <c r="D816" s="5" t="s">
        <v>1382</v>
      </c>
      <c r="E816" s="129">
        <f t="shared" si="96"/>
        <v>3</v>
      </c>
      <c r="F816" s="129">
        <f t="shared" si="97"/>
        <v>8</v>
      </c>
      <c r="G816" s="129" t="s">
        <v>381</v>
      </c>
      <c r="H816" s="129" t="s">
        <v>383</v>
      </c>
      <c r="I816" s="129" t="s">
        <v>380</v>
      </c>
      <c r="J816" s="3">
        <v>1</v>
      </c>
      <c r="K816" s="26" t="s">
        <v>380</v>
      </c>
      <c r="L816" s="26" t="s">
        <v>24</v>
      </c>
      <c r="M816" s="129" t="s">
        <v>390</v>
      </c>
      <c r="N816" s="129" t="s">
        <v>26</v>
      </c>
      <c r="O816" s="129" t="s">
        <v>1653</v>
      </c>
      <c r="P816" s="3">
        <v>54</v>
      </c>
      <c r="Q816" s="129" t="s">
        <v>32</v>
      </c>
      <c r="R816" s="129" t="s">
        <v>1158</v>
      </c>
      <c r="S816" s="36" t="s">
        <v>380</v>
      </c>
      <c r="T816" s="129">
        <v>1</v>
      </c>
      <c r="U816" s="129"/>
      <c r="V816" s="3">
        <v>312</v>
      </c>
      <c r="W816" s="30">
        <v>0</v>
      </c>
      <c r="X816" s="30">
        <v>0</v>
      </c>
      <c r="Y816" s="30">
        <v>0</v>
      </c>
      <c r="Z816" s="138" t="str">
        <f t="shared" si="98"/>
        <v>40 HC</v>
      </c>
      <c r="AA816" s="135">
        <v>4195</v>
      </c>
      <c r="AB816" s="6">
        <v>7.18</v>
      </c>
      <c r="AC816" s="34" t="s">
        <v>34</v>
      </c>
      <c r="AD816" s="34">
        <f t="shared" si="100"/>
        <v>5</v>
      </c>
      <c r="AE816" s="34">
        <f t="shared" si="101"/>
        <v>2</v>
      </c>
      <c r="AF816" s="49" t="str">
        <f t="shared" si="102"/>
        <v>LCL</v>
      </c>
      <c r="AG816" s="49" t="str">
        <f t="shared" si="102"/>
        <v>LCL</v>
      </c>
    </row>
    <row r="817" spans="1:33" s="77" customFormat="1" x14ac:dyDescent="0.45">
      <c r="A817" s="70" t="s">
        <v>1403</v>
      </c>
      <c r="B817" s="70" t="s">
        <v>1595</v>
      </c>
      <c r="C817" s="70" t="s">
        <v>1596</v>
      </c>
      <c r="D817" s="71" t="s">
        <v>1596</v>
      </c>
      <c r="E817" s="70">
        <f t="shared" si="96"/>
        <v>33</v>
      </c>
      <c r="F817" s="70">
        <f t="shared" si="97"/>
        <v>38</v>
      </c>
      <c r="G817" s="70" t="s">
        <v>39</v>
      </c>
      <c r="H817" s="70" t="s">
        <v>30</v>
      </c>
      <c r="I817" s="70" t="s">
        <v>31</v>
      </c>
      <c r="J817" s="72">
        <v>0</v>
      </c>
      <c r="K817" s="70" t="s">
        <v>1654</v>
      </c>
      <c r="L817" s="70" t="s">
        <v>41</v>
      </c>
      <c r="M817" s="70" t="s">
        <v>42</v>
      </c>
      <c r="N817" s="70" t="s">
        <v>26</v>
      </c>
      <c r="O817" s="70" t="s">
        <v>1655</v>
      </c>
      <c r="P817" s="72">
        <v>54</v>
      </c>
      <c r="Q817" s="70" t="s">
        <v>32</v>
      </c>
      <c r="R817" s="70" t="s">
        <v>44</v>
      </c>
      <c r="S817" s="70" t="s">
        <v>2163</v>
      </c>
      <c r="T817" s="70"/>
      <c r="U817" s="70">
        <v>1</v>
      </c>
      <c r="V817" s="72">
        <v>3126</v>
      </c>
      <c r="W817" s="73">
        <v>0</v>
      </c>
      <c r="X817" s="73">
        <v>0</v>
      </c>
      <c r="Y817" s="73">
        <v>3</v>
      </c>
      <c r="Z817" s="138" t="str">
        <f t="shared" si="98"/>
        <v>40 HC</v>
      </c>
      <c r="AA817" s="137">
        <v>62902</v>
      </c>
      <c r="AB817" s="74">
        <v>177.59</v>
      </c>
      <c r="AC817" s="75" t="s">
        <v>34</v>
      </c>
      <c r="AD817" s="75">
        <f t="shared" si="100"/>
        <v>124</v>
      </c>
      <c r="AE817" s="75">
        <f t="shared" si="101"/>
        <v>53</v>
      </c>
      <c r="AF817" s="76" t="s">
        <v>2139</v>
      </c>
      <c r="AG817" s="76" t="str">
        <f>IF(AE817&lt;=14,"LCL",IF(AE817&lt;=28,"20",IF(AE817&lt;=55,"40",IF(AE817&lt;=65,"40 HC",IF(AE817&lt;=83,"45",IF(AE817&gt;83,"???ilość kont"))))))</f>
        <v>40</v>
      </c>
    </row>
    <row r="818" spans="1:33" x14ac:dyDescent="0.45">
      <c r="A818" s="129" t="s">
        <v>1403</v>
      </c>
      <c r="B818" s="129" t="s">
        <v>1595</v>
      </c>
      <c r="C818" s="129" t="s">
        <v>1596</v>
      </c>
      <c r="D818" s="5" t="s">
        <v>1596</v>
      </c>
      <c r="E818" s="129">
        <f t="shared" si="96"/>
        <v>33</v>
      </c>
      <c r="F818" s="129">
        <f t="shared" si="97"/>
        <v>38</v>
      </c>
      <c r="G818" s="129" t="s">
        <v>39</v>
      </c>
      <c r="H818" s="129" t="s">
        <v>30</v>
      </c>
      <c r="I818" s="129" t="s">
        <v>31</v>
      </c>
      <c r="J818" s="3">
        <v>1</v>
      </c>
      <c r="K818" s="129" t="s">
        <v>1656</v>
      </c>
      <c r="L818" s="129" t="s">
        <v>41</v>
      </c>
      <c r="M818" s="129" t="s">
        <v>42</v>
      </c>
      <c r="N818" s="129" t="s">
        <v>26</v>
      </c>
      <c r="O818" s="129" t="s">
        <v>1657</v>
      </c>
      <c r="P818" s="3">
        <v>54</v>
      </c>
      <c r="Q818" s="129" t="s">
        <v>32</v>
      </c>
      <c r="R818" s="129" t="s">
        <v>340</v>
      </c>
      <c r="S818" s="129" t="s">
        <v>2163</v>
      </c>
      <c r="T818" s="129"/>
      <c r="U818" s="129">
        <v>1</v>
      </c>
      <c r="V818" s="3">
        <v>287</v>
      </c>
      <c r="W818" s="30">
        <v>1</v>
      </c>
      <c r="X818" s="30">
        <v>0</v>
      </c>
      <c r="Y818" s="30">
        <v>0</v>
      </c>
      <c r="Z818" s="138">
        <f t="shared" si="98"/>
        <v>20</v>
      </c>
      <c r="AA818" s="135">
        <v>4276</v>
      </c>
      <c r="AB818" s="6">
        <v>10.98</v>
      </c>
      <c r="AC818" s="34" t="s">
        <v>34</v>
      </c>
      <c r="AD818" s="34">
        <f t="shared" si="100"/>
        <v>8</v>
      </c>
      <c r="AE818" s="34">
        <f t="shared" si="101"/>
        <v>3</v>
      </c>
      <c r="AF818" s="49" t="str">
        <f t="shared" ref="AF818:AG833" si="103">IF(AD818&lt;=14,"LCL",IF(AD818&lt;=28,"20",IF(AD818&lt;=55,"40",IF(AD818&lt;=65,"40HC",IF(AD818&lt;=83,"45",IF(AD818&gt;83,"???ilość kont"))))))</f>
        <v>LCL</v>
      </c>
      <c r="AG818" s="49" t="str">
        <f t="shared" si="103"/>
        <v>LCL</v>
      </c>
    </row>
    <row r="819" spans="1:33" x14ac:dyDescent="0.45">
      <c r="A819" s="129" t="s">
        <v>1403</v>
      </c>
      <c r="B819" s="129" t="s">
        <v>1658</v>
      </c>
      <c r="C819" s="129" t="s">
        <v>1550</v>
      </c>
      <c r="D819" s="5" t="s">
        <v>1550</v>
      </c>
      <c r="E819" s="129">
        <f t="shared" si="96"/>
        <v>43</v>
      </c>
      <c r="F819" s="129">
        <f t="shared" si="97"/>
        <v>48</v>
      </c>
      <c r="G819" s="129" t="s">
        <v>61</v>
      </c>
      <c r="H819" s="129" t="s">
        <v>30</v>
      </c>
      <c r="I819" s="129" t="s">
        <v>31</v>
      </c>
      <c r="J819" s="3">
        <v>0</v>
      </c>
      <c r="K819" s="129" t="s">
        <v>1659</v>
      </c>
      <c r="L819" s="129" t="s">
        <v>41</v>
      </c>
      <c r="M819" s="129" t="s">
        <v>268</v>
      </c>
      <c r="N819" s="129" t="s">
        <v>26</v>
      </c>
      <c r="O819" s="129" t="s">
        <v>1660</v>
      </c>
      <c r="P819" s="3">
        <v>54</v>
      </c>
      <c r="Q819" s="129" t="s">
        <v>32</v>
      </c>
      <c r="R819" s="129" t="s">
        <v>2158</v>
      </c>
      <c r="S819" s="129" t="s">
        <v>2163</v>
      </c>
      <c r="T819" s="129"/>
      <c r="U819" s="129">
        <v>1</v>
      </c>
      <c r="V819" s="3">
        <v>3852</v>
      </c>
      <c r="W819" s="30">
        <v>0</v>
      </c>
      <c r="X819" s="30">
        <v>0</v>
      </c>
      <c r="Y819" s="30">
        <v>1</v>
      </c>
      <c r="Z819" s="138" t="str">
        <f t="shared" si="98"/>
        <v>40 HC</v>
      </c>
      <c r="AA819" s="135">
        <v>68166</v>
      </c>
      <c r="AB819" s="6">
        <v>65.03</v>
      </c>
      <c r="AC819" s="34" t="s">
        <v>64</v>
      </c>
      <c r="AD819" s="34">
        <f t="shared" si="100"/>
        <v>46</v>
      </c>
      <c r="AE819" s="34">
        <f t="shared" si="101"/>
        <v>20</v>
      </c>
      <c r="AF819" s="49" t="str">
        <f t="shared" si="103"/>
        <v>40</v>
      </c>
      <c r="AG819" s="49" t="str">
        <f t="shared" si="103"/>
        <v>20</v>
      </c>
    </row>
    <row r="820" spans="1:33" x14ac:dyDescent="0.45">
      <c r="A820" s="129" t="s">
        <v>1661</v>
      </c>
      <c r="B820" s="129" t="s">
        <v>1463</v>
      </c>
      <c r="C820" s="129" t="s">
        <v>1578</v>
      </c>
      <c r="D820" s="5" t="s">
        <v>1578</v>
      </c>
      <c r="E820" s="129">
        <f t="shared" si="96"/>
        <v>13</v>
      </c>
      <c r="F820" s="129">
        <f t="shared" si="97"/>
        <v>27</v>
      </c>
      <c r="G820" s="129" t="s">
        <v>381</v>
      </c>
      <c r="H820" s="129" t="s">
        <v>383</v>
      </c>
      <c r="I820" s="129" t="s">
        <v>41</v>
      </c>
      <c r="J820" s="3">
        <v>0</v>
      </c>
      <c r="K820" s="129" t="s">
        <v>1662</v>
      </c>
      <c r="L820" s="26" t="s">
        <v>41</v>
      </c>
      <c r="M820" s="129" t="s">
        <v>619</v>
      </c>
      <c r="N820" s="129" t="s">
        <v>26</v>
      </c>
      <c r="O820" s="129" t="s">
        <v>1663</v>
      </c>
      <c r="P820" s="3">
        <v>52</v>
      </c>
      <c r="Q820" s="129" t="s">
        <v>32</v>
      </c>
      <c r="R820" s="129" t="s">
        <v>33</v>
      </c>
      <c r="S820" s="129" t="s">
        <v>2163</v>
      </c>
      <c r="T820" s="129"/>
      <c r="U820" s="129">
        <v>1</v>
      </c>
      <c r="V820" s="3">
        <v>777</v>
      </c>
      <c r="W820" s="30">
        <v>0</v>
      </c>
      <c r="X820" s="30">
        <v>1</v>
      </c>
      <c r="Y820" s="30">
        <v>0</v>
      </c>
      <c r="Z820" s="138">
        <f t="shared" si="98"/>
        <v>40</v>
      </c>
      <c r="AA820" s="135">
        <v>4843</v>
      </c>
      <c r="AB820" s="4"/>
      <c r="AC820" s="34" t="s">
        <v>34</v>
      </c>
      <c r="AD820" s="34">
        <f t="shared" si="100"/>
        <v>0</v>
      </c>
      <c r="AE820" s="34">
        <f t="shared" si="101"/>
        <v>0</v>
      </c>
      <c r="AF820" s="49" t="str">
        <f t="shared" si="103"/>
        <v>LCL</v>
      </c>
      <c r="AG820" s="49" t="str">
        <f t="shared" si="103"/>
        <v>LCL</v>
      </c>
    </row>
    <row r="821" spans="1:33" x14ac:dyDescent="0.45">
      <c r="A821" s="129" t="s">
        <v>1661</v>
      </c>
      <c r="B821" s="129" t="s">
        <v>1463</v>
      </c>
      <c r="C821" s="129" t="s">
        <v>1578</v>
      </c>
      <c r="D821" s="5" t="s">
        <v>1578</v>
      </c>
      <c r="E821" s="129">
        <f t="shared" si="96"/>
        <v>13</v>
      </c>
      <c r="F821" s="129">
        <f t="shared" si="97"/>
        <v>27</v>
      </c>
      <c r="G821" s="129" t="s">
        <v>381</v>
      </c>
      <c r="H821" s="129" t="s">
        <v>383</v>
      </c>
      <c r="I821" s="129" t="s">
        <v>41</v>
      </c>
      <c r="J821" s="3">
        <v>0</v>
      </c>
      <c r="K821" s="152" t="s">
        <v>1664</v>
      </c>
      <c r="L821" s="26" t="s">
        <v>41</v>
      </c>
      <c r="M821" s="129" t="s">
        <v>619</v>
      </c>
      <c r="N821" s="129" t="s">
        <v>26</v>
      </c>
      <c r="O821" s="129" t="s">
        <v>1665</v>
      </c>
      <c r="P821" s="3">
        <v>54</v>
      </c>
      <c r="Q821" s="129" t="s">
        <v>32</v>
      </c>
      <c r="R821" s="129" t="s">
        <v>33</v>
      </c>
      <c r="S821" s="129" t="s">
        <v>2163</v>
      </c>
      <c r="T821" s="129"/>
      <c r="U821" s="129">
        <v>1</v>
      </c>
      <c r="V821" s="3">
        <v>1417</v>
      </c>
      <c r="W821" s="154">
        <v>0</v>
      </c>
      <c r="X821" s="154">
        <v>1</v>
      </c>
      <c r="Y821" s="154">
        <v>0</v>
      </c>
      <c r="Z821" s="138">
        <f t="shared" si="98"/>
        <v>40</v>
      </c>
      <c r="AA821" s="135">
        <v>21587</v>
      </c>
      <c r="AB821" s="4"/>
      <c r="AC821" s="34" t="s">
        <v>34</v>
      </c>
      <c r="AD821" s="34">
        <f t="shared" si="100"/>
        <v>0</v>
      </c>
      <c r="AE821" s="34">
        <f t="shared" si="101"/>
        <v>0</v>
      </c>
      <c r="AF821" s="49" t="str">
        <f t="shared" si="103"/>
        <v>LCL</v>
      </c>
      <c r="AG821" s="49" t="str">
        <f t="shared" si="103"/>
        <v>LCL</v>
      </c>
    </row>
    <row r="822" spans="1:33" x14ac:dyDescent="0.45">
      <c r="A822" s="129" t="s">
        <v>1661</v>
      </c>
      <c r="B822" s="129" t="s">
        <v>1463</v>
      </c>
      <c r="C822" s="129" t="s">
        <v>1578</v>
      </c>
      <c r="D822" s="5" t="s">
        <v>1578</v>
      </c>
      <c r="E822" s="129">
        <f t="shared" si="96"/>
        <v>13</v>
      </c>
      <c r="F822" s="129">
        <f t="shared" si="97"/>
        <v>27</v>
      </c>
      <c r="G822" s="129" t="s">
        <v>381</v>
      </c>
      <c r="H822" s="129" t="s">
        <v>383</v>
      </c>
      <c r="I822" s="129" t="s">
        <v>41</v>
      </c>
      <c r="J822" s="3">
        <v>0</v>
      </c>
      <c r="K822" s="153"/>
      <c r="L822" s="26" t="s">
        <v>41</v>
      </c>
      <c r="M822" s="129" t="s">
        <v>619</v>
      </c>
      <c r="N822" s="129" t="s">
        <v>26</v>
      </c>
      <c r="O822" s="129" t="s">
        <v>1666</v>
      </c>
      <c r="P822" s="3">
        <v>54</v>
      </c>
      <c r="Q822" s="129" t="s">
        <v>32</v>
      </c>
      <c r="R822" s="129" t="s">
        <v>33</v>
      </c>
      <c r="S822" s="129" t="s">
        <v>2163</v>
      </c>
      <c r="T822" s="129"/>
      <c r="U822" s="129">
        <v>1</v>
      </c>
      <c r="V822" s="3">
        <v>1569</v>
      </c>
      <c r="W822" s="155"/>
      <c r="X822" s="155"/>
      <c r="Y822" s="155"/>
      <c r="Z822" s="138" t="str">
        <f t="shared" si="98"/>
        <v>40 HC</v>
      </c>
      <c r="AA822" s="135">
        <v>22678</v>
      </c>
      <c r="AB822" s="4"/>
      <c r="AC822" s="34" t="s">
        <v>34</v>
      </c>
      <c r="AD822" s="34">
        <f t="shared" si="100"/>
        <v>0</v>
      </c>
      <c r="AE822" s="34">
        <f t="shared" si="101"/>
        <v>0</v>
      </c>
      <c r="AF822" s="49" t="str">
        <f t="shared" si="103"/>
        <v>LCL</v>
      </c>
      <c r="AG822" s="49" t="str">
        <f t="shared" si="103"/>
        <v>LCL</v>
      </c>
    </row>
    <row r="823" spans="1:33" x14ac:dyDescent="0.45">
      <c r="A823" s="129" t="s">
        <v>1661</v>
      </c>
      <c r="B823" s="129" t="s">
        <v>1480</v>
      </c>
      <c r="C823" s="129" t="s">
        <v>1561</v>
      </c>
      <c r="D823" s="5" t="s">
        <v>1561</v>
      </c>
      <c r="E823" s="129">
        <f t="shared" si="96"/>
        <v>14</v>
      </c>
      <c r="F823" s="129">
        <f t="shared" si="97"/>
        <v>22</v>
      </c>
      <c r="G823" s="129" t="s">
        <v>381</v>
      </c>
      <c r="H823" s="129" t="s">
        <v>383</v>
      </c>
      <c r="I823" s="129" t="s">
        <v>41</v>
      </c>
      <c r="J823" s="3">
        <v>0</v>
      </c>
      <c r="K823" s="129" t="s">
        <v>1667</v>
      </c>
      <c r="L823" s="26" t="s">
        <v>41</v>
      </c>
      <c r="M823" s="129" t="s">
        <v>619</v>
      </c>
      <c r="N823" s="129" t="s">
        <v>26</v>
      </c>
      <c r="O823" s="129" t="s">
        <v>1668</v>
      </c>
      <c r="P823" s="3">
        <v>54</v>
      </c>
      <c r="Q823" s="129" t="s">
        <v>32</v>
      </c>
      <c r="R823" s="129" t="s">
        <v>101</v>
      </c>
      <c r="S823" s="129" t="s">
        <v>2163</v>
      </c>
      <c r="T823" s="129"/>
      <c r="U823" s="129">
        <v>1</v>
      </c>
      <c r="V823" s="3">
        <v>395</v>
      </c>
      <c r="W823" s="30">
        <v>1</v>
      </c>
      <c r="X823" s="30">
        <v>0</v>
      </c>
      <c r="Y823" s="30">
        <v>0</v>
      </c>
      <c r="Z823" s="138">
        <f t="shared" si="98"/>
        <v>20</v>
      </c>
      <c r="AA823" s="135">
        <v>3880</v>
      </c>
      <c r="AB823" s="4"/>
      <c r="AC823" s="34" t="s">
        <v>34</v>
      </c>
      <c r="AD823" s="34">
        <f t="shared" si="100"/>
        <v>0</v>
      </c>
      <c r="AE823" s="34">
        <f t="shared" si="101"/>
        <v>0</v>
      </c>
      <c r="AF823" s="49" t="str">
        <f t="shared" si="103"/>
        <v>LCL</v>
      </c>
      <c r="AG823" s="49" t="str">
        <f t="shared" si="103"/>
        <v>LCL</v>
      </c>
    </row>
    <row r="824" spans="1:33" x14ac:dyDescent="0.45">
      <c r="A824" s="129" t="s">
        <v>1336</v>
      </c>
      <c r="B824" s="129" t="s">
        <v>1523</v>
      </c>
      <c r="C824" s="129" t="s">
        <v>1466</v>
      </c>
      <c r="D824" s="5" t="s">
        <v>1466</v>
      </c>
      <c r="E824" s="129">
        <f t="shared" si="96"/>
        <v>14</v>
      </c>
      <c r="F824" s="129">
        <f t="shared" si="97"/>
        <v>15</v>
      </c>
      <c r="G824" s="129" t="s">
        <v>381</v>
      </c>
      <c r="H824" s="129" t="s">
        <v>383</v>
      </c>
      <c r="I824" s="129" t="s">
        <v>41</v>
      </c>
      <c r="J824" s="3">
        <v>0</v>
      </c>
      <c r="K824" s="129" t="s">
        <v>1669</v>
      </c>
      <c r="L824" s="26" t="s">
        <v>41</v>
      </c>
      <c r="M824" s="129" t="s">
        <v>619</v>
      </c>
      <c r="N824" s="129" t="s">
        <v>26</v>
      </c>
      <c r="O824" s="129" t="s">
        <v>1670</v>
      </c>
      <c r="P824" s="3">
        <v>54</v>
      </c>
      <c r="Q824" s="129" t="s">
        <v>32</v>
      </c>
      <c r="R824" s="129" t="s">
        <v>44</v>
      </c>
      <c r="S824" s="129" t="s">
        <v>2163</v>
      </c>
      <c r="T824" s="129"/>
      <c r="U824" s="129">
        <v>1</v>
      </c>
      <c r="V824" s="3">
        <v>776</v>
      </c>
      <c r="W824" s="30">
        <v>0</v>
      </c>
      <c r="X824" s="30">
        <v>1</v>
      </c>
      <c r="Y824" s="30">
        <v>0</v>
      </c>
      <c r="Z824" s="138">
        <f t="shared" si="98"/>
        <v>40</v>
      </c>
      <c r="AA824" s="135">
        <v>10358</v>
      </c>
      <c r="AB824" s="6">
        <v>63.44</v>
      </c>
      <c r="AC824" s="34" t="s">
        <v>34</v>
      </c>
      <c r="AD824" s="34">
        <f t="shared" si="100"/>
        <v>44</v>
      </c>
      <c r="AE824" s="34">
        <f t="shared" si="101"/>
        <v>19</v>
      </c>
      <c r="AF824" s="49" t="str">
        <f t="shared" si="103"/>
        <v>40</v>
      </c>
      <c r="AG824" s="49" t="str">
        <f t="shared" si="103"/>
        <v>20</v>
      </c>
    </row>
    <row r="825" spans="1:33" x14ac:dyDescent="0.45">
      <c r="A825" s="129" t="s">
        <v>1336</v>
      </c>
      <c r="B825" s="129" t="s">
        <v>1466</v>
      </c>
      <c r="C825" s="129" t="s">
        <v>1481</v>
      </c>
      <c r="D825" s="5" t="s">
        <v>1481</v>
      </c>
      <c r="E825" s="129">
        <f t="shared" si="96"/>
        <v>15</v>
      </c>
      <c r="F825" s="129">
        <f t="shared" si="97"/>
        <v>18</v>
      </c>
      <c r="G825" s="129" t="s">
        <v>381</v>
      </c>
      <c r="H825" s="129" t="s">
        <v>383</v>
      </c>
      <c r="I825" s="129" t="s">
        <v>380</v>
      </c>
      <c r="J825" s="3">
        <v>1</v>
      </c>
      <c r="K825" s="26" t="s">
        <v>380</v>
      </c>
      <c r="L825" s="26" t="s">
        <v>24</v>
      </c>
      <c r="M825" s="129" t="s">
        <v>390</v>
      </c>
      <c r="N825" s="129" t="s">
        <v>26</v>
      </c>
      <c r="O825" s="129" t="s">
        <v>1671</v>
      </c>
      <c r="P825" s="3">
        <v>54</v>
      </c>
      <c r="Q825" s="129" t="s">
        <v>32</v>
      </c>
      <c r="R825" s="129" t="s">
        <v>2154</v>
      </c>
      <c r="S825" s="36" t="s">
        <v>380</v>
      </c>
      <c r="T825" s="129">
        <v>1</v>
      </c>
      <c r="U825" s="129"/>
      <c r="V825" s="3">
        <v>408</v>
      </c>
      <c r="W825" s="30">
        <v>0</v>
      </c>
      <c r="X825" s="30">
        <v>0</v>
      </c>
      <c r="Y825" s="30">
        <v>0</v>
      </c>
      <c r="Z825" s="138" t="str">
        <f t="shared" si="98"/>
        <v>40 HC</v>
      </c>
      <c r="AA825" s="135">
        <v>5362</v>
      </c>
      <c r="AB825" s="6">
        <v>14.85</v>
      </c>
      <c r="AC825" s="34" t="s">
        <v>64</v>
      </c>
      <c r="AD825" s="34">
        <f t="shared" si="100"/>
        <v>10</v>
      </c>
      <c r="AE825" s="34">
        <f t="shared" si="101"/>
        <v>4</v>
      </c>
      <c r="AF825" s="49" t="str">
        <f t="shared" si="103"/>
        <v>LCL</v>
      </c>
      <c r="AG825" s="49" t="str">
        <f t="shared" si="103"/>
        <v>LCL</v>
      </c>
    </row>
    <row r="826" spans="1:33" s="77" customFormat="1" x14ac:dyDescent="0.45">
      <c r="A826" s="70" t="s">
        <v>1336</v>
      </c>
      <c r="B826" s="70" t="s">
        <v>1595</v>
      </c>
      <c r="C826" s="70" t="s">
        <v>1596</v>
      </c>
      <c r="D826" s="71" t="s">
        <v>1596</v>
      </c>
      <c r="E826" s="70">
        <f t="shared" si="96"/>
        <v>31</v>
      </c>
      <c r="F826" s="70">
        <f t="shared" si="97"/>
        <v>36</v>
      </c>
      <c r="G826" s="70" t="s">
        <v>72</v>
      </c>
      <c r="H826" s="70" t="s">
        <v>30</v>
      </c>
      <c r="I826" s="70" t="s">
        <v>31</v>
      </c>
      <c r="J826" s="72">
        <v>0</v>
      </c>
      <c r="K826" s="70" t="s">
        <v>1672</v>
      </c>
      <c r="L826" s="70" t="s">
        <v>41</v>
      </c>
      <c r="M826" s="70" t="s">
        <v>42</v>
      </c>
      <c r="N826" s="70" t="s">
        <v>26</v>
      </c>
      <c r="O826" s="70" t="s">
        <v>1673</v>
      </c>
      <c r="P826" s="72">
        <v>51</v>
      </c>
      <c r="Q826" s="70" t="s">
        <v>32</v>
      </c>
      <c r="R826" s="70" t="s">
        <v>542</v>
      </c>
      <c r="S826" s="70" t="s">
        <v>2163</v>
      </c>
      <c r="T826" s="70"/>
      <c r="U826" s="70">
        <v>1</v>
      </c>
      <c r="V826" s="72">
        <v>1077</v>
      </c>
      <c r="W826" s="73">
        <v>1</v>
      </c>
      <c r="X826" s="73">
        <v>0</v>
      </c>
      <c r="Y826" s="73">
        <v>1</v>
      </c>
      <c r="Z826" s="138">
        <f t="shared" si="98"/>
        <v>20</v>
      </c>
      <c r="AA826" s="137">
        <v>11125</v>
      </c>
      <c r="AB826" s="74">
        <v>80.13</v>
      </c>
      <c r="AC826" s="75" t="s">
        <v>34</v>
      </c>
      <c r="AD826" s="75">
        <f t="shared" si="100"/>
        <v>56</v>
      </c>
      <c r="AE826" s="75">
        <f t="shared" si="101"/>
        <v>24</v>
      </c>
      <c r="AF826" s="76" t="str">
        <f>IF(AD826&lt;=14,"LCL",IF(AD826&lt;=28,"20",IF(AD826&lt;=55,"40",IF(AD826&lt;=65,"40 HC",IF(AD826&lt;=83,"45",IF(AD826&gt;83,"???ilość kont"))))))</f>
        <v>40 HC</v>
      </c>
      <c r="AG826" s="76" t="str">
        <f>IF(AE826&lt;=14,"LCL",IF(AE826&lt;=28,"20",IF(AE826&lt;=55,"40",IF(AE826&lt;=65,"40 HC",IF(AE826&lt;=83,"45",IF(AE826&gt;83,"???ilość kont"))))))</f>
        <v>20</v>
      </c>
    </row>
    <row r="827" spans="1:33" x14ac:dyDescent="0.45">
      <c r="A827" s="129" t="s">
        <v>1336</v>
      </c>
      <c r="B827" s="129" t="s">
        <v>1550</v>
      </c>
      <c r="C827" s="129" t="s">
        <v>1674</v>
      </c>
      <c r="D827" s="5" t="s">
        <v>1674</v>
      </c>
      <c r="E827" s="129">
        <f t="shared" ref="E827:E889" si="104">B827-A827</f>
        <v>46</v>
      </c>
      <c r="F827" s="129">
        <f t="shared" ref="F827:F889" si="105">C827-A827</f>
        <v>50</v>
      </c>
      <c r="G827" s="129" t="s">
        <v>48</v>
      </c>
      <c r="H827" s="129" t="s">
        <v>30</v>
      </c>
      <c r="I827" s="129" t="s">
        <v>31</v>
      </c>
      <c r="J827" s="3">
        <v>0</v>
      </c>
      <c r="K827" s="129" t="s">
        <v>1675</v>
      </c>
      <c r="L827" s="129" t="s">
        <v>41</v>
      </c>
      <c r="M827" s="129" t="s">
        <v>42</v>
      </c>
      <c r="N827" s="129" t="s">
        <v>26</v>
      </c>
      <c r="O827" s="129" t="s">
        <v>1676</v>
      </c>
      <c r="P827" s="3">
        <v>54</v>
      </c>
      <c r="Q827" s="129" t="s">
        <v>32</v>
      </c>
      <c r="R827" s="129" t="s">
        <v>271</v>
      </c>
      <c r="S827" s="129" t="s">
        <v>2163</v>
      </c>
      <c r="T827" s="129"/>
      <c r="U827" s="129">
        <v>1</v>
      </c>
      <c r="V827" s="3">
        <v>710</v>
      </c>
      <c r="W827" s="30">
        <v>0</v>
      </c>
      <c r="X827" s="30">
        <v>1</v>
      </c>
      <c r="Y827" s="30">
        <v>0</v>
      </c>
      <c r="Z827" s="138">
        <f t="shared" si="98"/>
        <v>40</v>
      </c>
      <c r="AA827" s="135">
        <v>5676</v>
      </c>
      <c r="AB827" s="6">
        <v>50</v>
      </c>
      <c r="AC827" s="34" t="s">
        <v>34</v>
      </c>
      <c r="AD827" s="34">
        <f t="shared" si="100"/>
        <v>35</v>
      </c>
      <c r="AE827" s="34">
        <f t="shared" si="101"/>
        <v>15</v>
      </c>
      <c r="AF827" s="49" t="str">
        <f t="shared" si="103"/>
        <v>40</v>
      </c>
      <c r="AG827" s="49" t="str">
        <f t="shared" si="103"/>
        <v>20</v>
      </c>
    </row>
    <row r="828" spans="1:33" x14ac:dyDescent="0.45">
      <c r="A828" s="129" t="s">
        <v>1336</v>
      </c>
      <c r="B828" s="129" t="s">
        <v>1677</v>
      </c>
      <c r="C828" s="129" t="s">
        <v>1678</v>
      </c>
      <c r="D828" s="5" t="s">
        <v>1678</v>
      </c>
      <c r="E828" s="129">
        <f t="shared" si="104"/>
        <v>47</v>
      </c>
      <c r="F828" s="129">
        <f t="shared" si="105"/>
        <v>57</v>
      </c>
      <c r="G828" s="129" t="s">
        <v>29</v>
      </c>
      <c r="H828" s="129" t="s">
        <v>30</v>
      </c>
      <c r="I828" s="129" t="s">
        <v>31</v>
      </c>
      <c r="J828" s="3">
        <v>1</v>
      </c>
      <c r="K828" s="26" t="s">
        <v>2125</v>
      </c>
      <c r="L828" s="129" t="s">
        <v>24</v>
      </c>
      <c r="M828" s="129" t="s">
        <v>42</v>
      </c>
      <c r="N828" s="129" t="s">
        <v>26</v>
      </c>
      <c r="O828" s="129" t="s">
        <v>1679</v>
      </c>
      <c r="P828" s="3">
        <v>51</v>
      </c>
      <c r="Q828" s="129" t="s">
        <v>32</v>
      </c>
      <c r="R828" s="129" t="s">
        <v>451</v>
      </c>
      <c r="S828" s="129" t="s">
        <v>2125</v>
      </c>
      <c r="T828" s="129"/>
      <c r="U828" s="129">
        <v>1</v>
      </c>
      <c r="V828" s="3">
        <v>227</v>
      </c>
      <c r="W828" s="30">
        <v>0</v>
      </c>
      <c r="X828" s="30">
        <v>0</v>
      </c>
      <c r="Y828" s="30">
        <v>0</v>
      </c>
      <c r="Z828" s="138" t="str">
        <f t="shared" si="98"/>
        <v>40 HC</v>
      </c>
      <c r="AA828" s="135">
        <v>3216</v>
      </c>
      <c r="AB828" s="6">
        <v>13.03</v>
      </c>
      <c r="AC828" s="34" t="s">
        <v>34</v>
      </c>
      <c r="AD828" s="34">
        <f t="shared" si="100"/>
        <v>9</v>
      </c>
      <c r="AE828" s="34">
        <f t="shared" si="101"/>
        <v>4</v>
      </c>
      <c r="AF828" s="49" t="str">
        <f t="shared" si="103"/>
        <v>LCL</v>
      </c>
      <c r="AG828" s="49" t="str">
        <f t="shared" si="103"/>
        <v>LCL</v>
      </c>
    </row>
    <row r="829" spans="1:33" x14ac:dyDescent="0.45">
      <c r="A829" s="129" t="s">
        <v>1381</v>
      </c>
      <c r="B829" s="129" t="s">
        <v>1382</v>
      </c>
      <c r="C829" s="129" t="s">
        <v>1480</v>
      </c>
      <c r="D829" s="5" t="s">
        <v>1480</v>
      </c>
      <c r="E829" s="129">
        <f t="shared" si="104"/>
        <v>5</v>
      </c>
      <c r="F829" s="129">
        <f t="shared" si="105"/>
        <v>12</v>
      </c>
      <c r="G829" s="129" t="s">
        <v>381</v>
      </c>
      <c r="H829" s="129" t="s">
        <v>383</v>
      </c>
      <c r="I829" s="129" t="s">
        <v>380</v>
      </c>
      <c r="J829" s="3">
        <v>1</v>
      </c>
      <c r="K829" s="26" t="s">
        <v>380</v>
      </c>
      <c r="L829" s="26" t="s">
        <v>24</v>
      </c>
      <c r="M829" s="129" t="s">
        <v>384</v>
      </c>
      <c r="N829" s="129" t="s">
        <v>26</v>
      </c>
      <c r="O829" s="129" t="s">
        <v>1680</v>
      </c>
      <c r="P829" s="3">
        <v>54</v>
      </c>
      <c r="Q829" s="129" t="s">
        <v>32</v>
      </c>
      <c r="R829" s="129" t="s">
        <v>386</v>
      </c>
      <c r="S829" s="36" t="s">
        <v>380</v>
      </c>
      <c r="T829" s="129">
        <v>1</v>
      </c>
      <c r="U829" s="129"/>
      <c r="V829" s="3">
        <v>191</v>
      </c>
      <c r="W829" s="30">
        <v>0</v>
      </c>
      <c r="X829" s="30">
        <v>0</v>
      </c>
      <c r="Y829" s="30">
        <v>0</v>
      </c>
      <c r="Z829" s="138" t="str">
        <f t="shared" si="98"/>
        <v>40 HC</v>
      </c>
      <c r="AA829" s="135">
        <v>3460</v>
      </c>
      <c r="AB829" s="4"/>
      <c r="AC829" s="34" t="s">
        <v>90</v>
      </c>
      <c r="AD829" s="34">
        <f t="shared" si="100"/>
        <v>0</v>
      </c>
      <c r="AE829" s="34">
        <f t="shared" si="101"/>
        <v>0</v>
      </c>
      <c r="AF829" s="49" t="str">
        <f t="shared" si="103"/>
        <v>LCL</v>
      </c>
      <c r="AG829" s="49" t="str">
        <f t="shared" si="103"/>
        <v>LCL</v>
      </c>
    </row>
    <row r="830" spans="1:33" x14ac:dyDescent="0.45">
      <c r="A830" s="129" t="s">
        <v>1381</v>
      </c>
      <c r="B830" s="129" t="s">
        <v>1449</v>
      </c>
      <c r="C830" s="129" t="s">
        <v>1681</v>
      </c>
      <c r="D830" s="5" t="s">
        <v>1681</v>
      </c>
      <c r="E830" s="129">
        <f t="shared" si="104"/>
        <v>38</v>
      </c>
      <c r="F830" s="129">
        <f t="shared" si="105"/>
        <v>41</v>
      </c>
      <c r="G830" s="129" t="s">
        <v>48</v>
      </c>
      <c r="H830" s="129" t="s">
        <v>30</v>
      </c>
      <c r="I830" s="129" t="s">
        <v>31</v>
      </c>
      <c r="J830" s="3">
        <v>0</v>
      </c>
      <c r="K830" s="129" t="s">
        <v>1682</v>
      </c>
      <c r="L830" s="129" t="s">
        <v>24</v>
      </c>
      <c r="M830" s="129" t="s">
        <v>42</v>
      </c>
      <c r="N830" s="129" t="s">
        <v>26</v>
      </c>
      <c r="O830" s="129" t="s">
        <v>1683</v>
      </c>
      <c r="P830" s="3">
        <v>54</v>
      </c>
      <c r="Q830" s="129" t="s">
        <v>32</v>
      </c>
      <c r="R830" s="129" t="s">
        <v>257</v>
      </c>
      <c r="S830" s="129" t="s">
        <v>2163</v>
      </c>
      <c r="T830" s="129"/>
      <c r="U830" s="129">
        <v>1</v>
      </c>
      <c r="V830" s="3">
        <v>786</v>
      </c>
      <c r="W830" s="30">
        <v>1</v>
      </c>
      <c r="X830" s="30">
        <v>0</v>
      </c>
      <c r="Y830" s="30">
        <v>0</v>
      </c>
      <c r="Z830" s="138">
        <f t="shared" si="98"/>
        <v>20</v>
      </c>
      <c r="AA830" s="135">
        <v>22000</v>
      </c>
      <c r="AB830" s="6">
        <v>18.82</v>
      </c>
      <c r="AC830" s="34" t="s">
        <v>34</v>
      </c>
      <c r="AD830" s="34">
        <f t="shared" si="100"/>
        <v>13</v>
      </c>
      <c r="AE830" s="34">
        <f t="shared" si="101"/>
        <v>6</v>
      </c>
      <c r="AF830" s="49" t="str">
        <f t="shared" si="103"/>
        <v>LCL</v>
      </c>
      <c r="AG830" s="49" t="str">
        <f t="shared" si="103"/>
        <v>LCL</v>
      </c>
    </row>
    <row r="831" spans="1:33" x14ac:dyDescent="0.45">
      <c r="A831" s="129" t="s">
        <v>1381</v>
      </c>
      <c r="B831" s="129" t="s">
        <v>1449</v>
      </c>
      <c r="C831" s="129" t="s">
        <v>1681</v>
      </c>
      <c r="D831" s="5" t="s">
        <v>1681</v>
      </c>
      <c r="E831" s="129">
        <f t="shared" si="104"/>
        <v>38</v>
      </c>
      <c r="F831" s="129">
        <f t="shared" si="105"/>
        <v>41</v>
      </c>
      <c r="G831" s="129" t="s">
        <v>48</v>
      </c>
      <c r="H831" s="129" t="s">
        <v>30</v>
      </c>
      <c r="I831" s="129" t="s">
        <v>31</v>
      </c>
      <c r="J831" s="3">
        <v>1</v>
      </c>
      <c r="K831" s="152" t="s">
        <v>1684</v>
      </c>
      <c r="L831" s="129" t="s">
        <v>24</v>
      </c>
      <c r="M831" s="129" t="s">
        <v>42</v>
      </c>
      <c r="N831" s="129" t="s">
        <v>26</v>
      </c>
      <c r="O831" s="129" t="s">
        <v>1685</v>
      </c>
      <c r="P831" s="3">
        <v>54</v>
      </c>
      <c r="Q831" s="129" t="s">
        <v>32</v>
      </c>
      <c r="R831" s="129" t="s">
        <v>260</v>
      </c>
      <c r="S831" s="129" t="s">
        <v>2164</v>
      </c>
      <c r="T831" s="129"/>
      <c r="U831" s="129">
        <v>1</v>
      </c>
      <c r="V831" s="3">
        <v>308</v>
      </c>
      <c r="W831" s="154">
        <v>0</v>
      </c>
      <c r="X831" s="154">
        <v>0</v>
      </c>
      <c r="Y831" s="154">
        <v>1</v>
      </c>
      <c r="Z831" s="138" t="str">
        <f t="shared" si="98"/>
        <v>40 HC</v>
      </c>
      <c r="AA831" s="135">
        <v>4092</v>
      </c>
      <c r="AB831" s="6">
        <v>7.21</v>
      </c>
      <c r="AC831" s="34" t="s">
        <v>34</v>
      </c>
      <c r="AD831" s="34">
        <f t="shared" si="100"/>
        <v>5</v>
      </c>
      <c r="AE831" s="34">
        <f t="shared" si="101"/>
        <v>2</v>
      </c>
      <c r="AF831" s="49" t="str">
        <f t="shared" si="103"/>
        <v>LCL</v>
      </c>
      <c r="AG831" s="49" t="str">
        <f t="shared" si="103"/>
        <v>LCL</v>
      </c>
    </row>
    <row r="832" spans="1:33" x14ac:dyDescent="0.45">
      <c r="A832" s="129" t="s">
        <v>1381</v>
      </c>
      <c r="B832" s="129" t="s">
        <v>1449</v>
      </c>
      <c r="C832" s="129" t="s">
        <v>1681</v>
      </c>
      <c r="D832" s="5" t="s">
        <v>1681</v>
      </c>
      <c r="E832" s="129">
        <f t="shared" si="104"/>
        <v>38</v>
      </c>
      <c r="F832" s="129">
        <f t="shared" si="105"/>
        <v>41</v>
      </c>
      <c r="G832" s="129" t="s">
        <v>48</v>
      </c>
      <c r="H832" s="129" t="s">
        <v>30</v>
      </c>
      <c r="I832" s="129" t="s">
        <v>31</v>
      </c>
      <c r="J832" s="3">
        <v>1</v>
      </c>
      <c r="K832" s="153"/>
      <c r="L832" s="129" t="s">
        <v>24</v>
      </c>
      <c r="M832" s="129" t="s">
        <v>42</v>
      </c>
      <c r="N832" s="129" t="s">
        <v>26</v>
      </c>
      <c r="O832" s="129" t="s">
        <v>1686</v>
      </c>
      <c r="P832" s="3">
        <v>52</v>
      </c>
      <c r="Q832" s="129" t="s">
        <v>32</v>
      </c>
      <c r="R832" s="129" t="s">
        <v>185</v>
      </c>
      <c r="S832" s="129" t="s">
        <v>2164</v>
      </c>
      <c r="T832" s="129"/>
      <c r="U832" s="129">
        <v>1</v>
      </c>
      <c r="V832" s="3">
        <v>555</v>
      </c>
      <c r="W832" s="156"/>
      <c r="X832" s="156"/>
      <c r="Y832" s="156"/>
      <c r="Z832" s="138" t="str">
        <f t="shared" si="98"/>
        <v>40 HC</v>
      </c>
      <c r="AA832" s="135">
        <v>33493</v>
      </c>
      <c r="AB832" s="6">
        <v>39.72</v>
      </c>
      <c r="AC832" s="34" t="s">
        <v>34</v>
      </c>
      <c r="AD832" s="34">
        <f t="shared" si="100"/>
        <v>28</v>
      </c>
      <c r="AE832" s="34">
        <f t="shared" si="101"/>
        <v>12</v>
      </c>
      <c r="AF832" s="49" t="str">
        <f t="shared" si="103"/>
        <v>20</v>
      </c>
      <c r="AG832" s="49" t="str">
        <f t="shared" si="103"/>
        <v>LCL</v>
      </c>
    </row>
    <row r="833" spans="1:33" x14ac:dyDescent="0.45">
      <c r="A833" s="129" t="s">
        <v>1381</v>
      </c>
      <c r="B833" s="129" t="s">
        <v>1449</v>
      </c>
      <c r="C833" s="129" t="s">
        <v>1681</v>
      </c>
      <c r="D833" s="5" t="s">
        <v>1681</v>
      </c>
      <c r="E833" s="129">
        <f t="shared" si="104"/>
        <v>38</v>
      </c>
      <c r="F833" s="129">
        <f t="shared" si="105"/>
        <v>41</v>
      </c>
      <c r="G833" s="129" t="s">
        <v>48</v>
      </c>
      <c r="H833" s="129" t="s">
        <v>30</v>
      </c>
      <c r="I833" s="129" t="s">
        <v>31</v>
      </c>
      <c r="J833" s="3">
        <v>1</v>
      </c>
      <c r="K833" s="153"/>
      <c r="L833" s="129" t="s">
        <v>24</v>
      </c>
      <c r="M833" s="129" t="s">
        <v>42</v>
      </c>
      <c r="N833" s="129" t="s">
        <v>26</v>
      </c>
      <c r="O833" s="129" t="s">
        <v>1687</v>
      </c>
      <c r="P833" s="3">
        <v>51</v>
      </c>
      <c r="Q833" s="129" t="s">
        <v>32</v>
      </c>
      <c r="R833" s="129" t="s">
        <v>739</v>
      </c>
      <c r="S833" s="129" t="s">
        <v>2164</v>
      </c>
      <c r="T833" s="129"/>
      <c r="U833" s="129">
        <v>1</v>
      </c>
      <c r="V833" s="3">
        <v>533</v>
      </c>
      <c r="W833" s="155"/>
      <c r="X833" s="155"/>
      <c r="Y833" s="155"/>
      <c r="Z833" s="138" t="str">
        <f t="shared" si="98"/>
        <v>40 HC</v>
      </c>
      <c r="AA833" s="135">
        <v>7150</v>
      </c>
      <c r="AB833" s="6">
        <v>19.04</v>
      </c>
      <c r="AC833" s="34" t="s">
        <v>34</v>
      </c>
      <c r="AD833" s="34">
        <f t="shared" si="100"/>
        <v>13</v>
      </c>
      <c r="AE833" s="34">
        <f t="shared" si="101"/>
        <v>6</v>
      </c>
      <c r="AF833" s="49" t="str">
        <f t="shared" si="103"/>
        <v>LCL</v>
      </c>
      <c r="AG833" s="49" t="str">
        <f t="shared" si="103"/>
        <v>LCL</v>
      </c>
    </row>
    <row r="834" spans="1:33" s="77" customFormat="1" ht="21" x14ac:dyDescent="0.45">
      <c r="A834" s="70" t="s">
        <v>1381</v>
      </c>
      <c r="B834" s="70" t="s">
        <v>1449</v>
      </c>
      <c r="C834" s="70" t="s">
        <v>1688</v>
      </c>
      <c r="D834" s="71" t="s">
        <v>1688</v>
      </c>
      <c r="E834" s="70">
        <f t="shared" si="104"/>
        <v>38</v>
      </c>
      <c r="F834" s="70">
        <f t="shared" si="105"/>
        <v>42</v>
      </c>
      <c r="G834" s="70" t="s">
        <v>48</v>
      </c>
      <c r="H834" s="70" t="s">
        <v>30</v>
      </c>
      <c r="I834" s="70" t="s">
        <v>31</v>
      </c>
      <c r="J834" s="72">
        <v>0</v>
      </c>
      <c r="K834" s="70" t="s">
        <v>1689</v>
      </c>
      <c r="L834" s="70" t="s">
        <v>24</v>
      </c>
      <c r="M834" s="70" t="s">
        <v>42</v>
      </c>
      <c r="N834" s="70" t="s">
        <v>26</v>
      </c>
      <c r="O834" s="70" t="s">
        <v>1690</v>
      </c>
      <c r="P834" s="72">
        <v>52</v>
      </c>
      <c r="Q834" s="70" t="s">
        <v>32</v>
      </c>
      <c r="R834" s="70" t="s">
        <v>266</v>
      </c>
      <c r="S834" s="70" t="s">
        <v>2163</v>
      </c>
      <c r="T834" s="70"/>
      <c r="U834" s="70">
        <v>1</v>
      </c>
      <c r="V834" s="72">
        <v>14627</v>
      </c>
      <c r="W834" s="73">
        <v>0</v>
      </c>
      <c r="X834" s="73">
        <v>0</v>
      </c>
      <c r="Y834" s="73">
        <v>5</v>
      </c>
      <c r="Z834" s="138" t="str">
        <f t="shared" si="98"/>
        <v>40 HC</v>
      </c>
      <c r="AA834" s="137">
        <v>216100</v>
      </c>
      <c r="AB834" s="74">
        <v>286</v>
      </c>
      <c r="AC834" s="75" t="s">
        <v>34</v>
      </c>
      <c r="AD834" s="75">
        <f t="shared" si="100"/>
        <v>200</v>
      </c>
      <c r="AE834" s="75">
        <f t="shared" si="101"/>
        <v>86</v>
      </c>
      <c r="AF834" s="76" t="s">
        <v>2139</v>
      </c>
      <c r="AG834" s="76">
        <v>40</v>
      </c>
    </row>
    <row r="835" spans="1:33" x14ac:dyDescent="0.45">
      <c r="A835" s="129" t="s">
        <v>1381</v>
      </c>
      <c r="B835" s="129" t="s">
        <v>1449</v>
      </c>
      <c r="C835" s="129" t="s">
        <v>1688</v>
      </c>
      <c r="D835" s="5" t="s">
        <v>1688</v>
      </c>
      <c r="E835" s="129">
        <f t="shared" si="104"/>
        <v>38</v>
      </c>
      <c r="F835" s="129">
        <f t="shared" si="105"/>
        <v>42</v>
      </c>
      <c r="G835" s="129" t="s">
        <v>48</v>
      </c>
      <c r="H835" s="129" t="s">
        <v>30</v>
      </c>
      <c r="I835" s="129" t="s">
        <v>31</v>
      </c>
      <c r="J835" s="3">
        <v>1</v>
      </c>
      <c r="K835" s="152" t="s">
        <v>1691</v>
      </c>
      <c r="L835" s="129" t="s">
        <v>24</v>
      </c>
      <c r="M835" s="129" t="s">
        <v>42</v>
      </c>
      <c r="N835" s="129" t="s">
        <v>26</v>
      </c>
      <c r="O835" s="129" t="s">
        <v>1692</v>
      </c>
      <c r="P835" s="3">
        <v>52</v>
      </c>
      <c r="Q835" s="129" t="s">
        <v>32</v>
      </c>
      <c r="R835" s="129" t="s">
        <v>273</v>
      </c>
      <c r="S835" s="129" t="s">
        <v>2164</v>
      </c>
      <c r="T835" s="129"/>
      <c r="U835" s="129">
        <v>1</v>
      </c>
      <c r="V835" s="3">
        <v>1409</v>
      </c>
      <c r="W835" s="154">
        <v>0</v>
      </c>
      <c r="X835" s="154">
        <v>0</v>
      </c>
      <c r="Y835" s="154">
        <v>1</v>
      </c>
      <c r="Z835" s="138" t="str">
        <f t="shared" si="98"/>
        <v>40 HC</v>
      </c>
      <c r="AA835" s="135">
        <v>19381</v>
      </c>
      <c r="AB835" s="6">
        <v>31.62</v>
      </c>
      <c r="AC835" s="34" t="s">
        <v>34</v>
      </c>
      <c r="AD835" s="34">
        <f t="shared" si="100"/>
        <v>22</v>
      </c>
      <c r="AE835" s="34">
        <f t="shared" si="101"/>
        <v>9</v>
      </c>
      <c r="AF835" s="49" t="str">
        <f t="shared" ref="AF835:AG840" si="106">IF(AD835&lt;=14,"LCL",IF(AD835&lt;=28,"20",IF(AD835&lt;=55,"40",IF(AD835&lt;=65,"40HC",IF(AD835&lt;=83,"45",IF(AD835&gt;83,"???ilość kont"))))))</f>
        <v>20</v>
      </c>
      <c r="AG835" s="49" t="str">
        <f t="shared" si="106"/>
        <v>LCL</v>
      </c>
    </row>
    <row r="836" spans="1:33" x14ac:dyDescent="0.45">
      <c r="A836" s="129" t="s">
        <v>1381</v>
      </c>
      <c r="B836" s="129" t="s">
        <v>1449</v>
      </c>
      <c r="C836" s="129" t="s">
        <v>1688</v>
      </c>
      <c r="D836" s="5" t="s">
        <v>1688</v>
      </c>
      <c r="E836" s="129">
        <f t="shared" si="104"/>
        <v>38</v>
      </c>
      <c r="F836" s="129">
        <f t="shared" si="105"/>
        <v>42</v>
      </c>
      <c r="G836" s="129" t="s">
        <v>48</v>
      </c>
      <c r="H836" s="129" t="s">
        <v>30</v>
      </c>
      <c r="I836" s="129" t="s">
        <v>31</v>
      </c>
      <c r="J836" s="3">
        <v>1</v>
      </c>
      <c r="K836" s="153"/>
      <c r="L836" s="129" t="s">
        <v>24</v>
      </c>
      <c r="M836" s="129" t="s">
        <v>42</v>
      </c>
      <c r="N836" s="129" t="s">
        <v>26</v>
      </c>
      <c r="O836" s="129" t="s">
        <v>1693</v>
      </c>
      <c r="P836" s="3">
        <v>52</v>
      </c>
      <c r="Q836" s="129" t="s">
        <v>32</v>
      </c>
      <c r="R836" s="129" t="s">
        <v>277</v>
      </c>
      <c r="S836" s="129" t="s">
        <v>2164</v>
      </c>
      <c r="T836" s="129"/>
      <c r="U836" s="129">
        <v>1</v>
      </c>
      <c r="V836" s="3">
        <v>842</v>
      </c>
      <c r="W836" s="156"/>
      <c r="X836" s="156"/>
      <c r="Y836" s="156"/>
      <c r="Z836" s="138" t="str">
        <f t="shared" ref="Z836:Z899" si="107">IF(W836=1,20,IF(X836=1,40,"40 HC"))</f>
        <v>40 HC</v>
      </c>
      <c r="AA836" s="135">
        <v>11801</v>
      </c>
      <c r="AB836" s="6">
        <v>17.350000000000001</v>
      </c>
      <c r="AC836" s="34" t="s">
        <v>34</v>
      </c>
      <c r="AD836" s="34">
        <f t="shared" si="100"/>
        <v>12</v>
      </c>
      <c r="AE836" s="34">
        <f t="shared" si="101"/>
        <v>5</v>
      </c>
      <c r="AF836" s="49" t="str">
        <f t="shared" si="106"/>
        <v>LCL</v>
      </c>
      <c r="AG836" s="49" t="str">
        <f t="shared" si="106"/>
        <v>LCL</v>
      </c>
    </row>
    <row r="837" spans="1:33" x14ac:dyDescent="0.45">
      <c r="A837" s="129" t="s">
        <v>1381</v>
      </c>
      <c r="B837" s="129" t="s">
        <v>1449</v>
      </c>
      <c r="C837" s="129" t="s">
        <v>1688</v>
      </c>
      <c r="D837" s="5" t="s">
        <v>1688</v>
      </c>
      <c r="E837" s="129">
        <f t="shared" si="104"/>
        <v>38</v>
      </c>
      <c r="F837" s="129">
        <f t="shared" si="105"/>
        <v>42</v>
      </c>
      <c r="G837" s="129" t="s">
        <v>48</v>
      </c>
      <c r="H837" s="129" t="s">
        <v>30</v>
      </c>
      <c r="I837" s="129" t="s">
        <v>31</v>
      </c>
      <c r="J837" s="3">
        <v>1</v>
      </c>
      <c r="K837" s="153"/>
      <c r="L837" s="129" t="s">
        <v>24</v>
      </c>
      <c r="M837" s="129" t="s">
        <v>42</v>
      </c>
      <c r="N837" s="129" t="s">
        <v>26</v>
      </c>
      <c r="O837" s="129" t="s">
        <v>1694</v>
      </c>
      <c r="P837" s="3">
        <v>52</v>
      </c>
      <c r="Q837" s="129" t="s">
        <v>32</v>
      </c>
      <c r="R837" s="129" t="s">
        <v>183</v>
      </c>
      <c r="S837" s="129" t="s">
        <v>2164</v>
      </c>
      <c r="T837" s="129"/>
      <c r="U837" s="129">
        <v>1</v>
      </c>
      <c r="V837" s="3">
        <v>43</v>
      </c>
      <c r="W837" s="156"/>
      <c r="X837" s="156"/>
      <c r="Y837" s="156"/>
      <c r="Z837" s="138" t="str">
        <f t="shared" si="107"/>
        <v>40 HC</v>
      </c>
      <c r="AA837" s="135">
        <v>1510</v>
      </c>
      <c r="AB837" s="6">
        <v>3.1</v>
      </c>
      <c r="AC837" s="34" t="s">
        <v>34</v>
      </c>
      <c r="AD837" s="34">
        <f t="shared" si="100"/>
        <v>2</v>
      </c>
      <c r="AE837" s="34">
        <f t="shared" si="101"/>
        <v>1</v>
      </c>
      <c r="AF837" s="49" t="str">
        <f t="shared" si="106"/>
        <v>LCL</v>
      </c>
      <c r="AG837" s="49" t="str">
        <f t="shared" si="106"/>
        <v>LCL</v>
      </c>
    </row>
    <row r="838" spans="1:33" x14ac:dyDescent="0.45">
      <c r="A838" s="129" t="s">
        <v>1381</v>
      </c>
      <c r="B838" s="129" t="s">
        <v>1449</v>
      </c>
      <c r="C838" s="129" t="s">
        <v>1688</v>
      </c>
      <c r="D838" s="5" t="s">
        <v>1688</v>
      </c>
      <c r="E838" s="129">
        <f t="shared" si="104"/>
        <v>38</v>
      </c>
      <c r="F838" s="129">
        <f t="shared" si="105"/>
        <v>42</v>
      </c>
      <c r="G838" s="129" t="s">
        <v>48</v>
      </c>
      <c r="H838" s="129" t="s">
        <v>30</v>
      </c>
      <c r="I838" s="129" t="s">
        <v>31</v>
      </c>
      <c r="J838" s="3">
        <v>1</v>
      </c>
      <c r="K838" s="153"/>
      <c r="L838" s="129" t="s">
        <v>24</v>
      </c>
      <c r="M838" s="129" t="s">
        <v>42</v>
      </c>
      <c r="N838" s="129" t="s">
        <v>26</v>
      </c>
      <c r="O838" s="129" t="s">
        <v>1695</v>
      </c>
      <c r="P838" s="3">
        <v>52</v>
      </c>
      <c r="Q838" s="129" t="s">
        <v>32</v>
      </c>
      <c r="R838" s="129" t="s">
        <v>275</v>
      </c>
      <c r="S838" s="129" t="s">
        <v>2164</v>
      </c>
      <c r="T838" s="129"/>
      <c r="U838" s="129">
        <v>1</v>
      </c>
      <c r="V838" s="3">
        <v>896</v>
      </c>
      <c r="W838" s="155"/>
      <c r="X838" s="155"/>
      <c r="Y838" s="155"/>
      <c r="Z838" s="138" t="str">
        <f t="shared" si="107"/>
        <v>40 HC</v>
      </c>
      <c r="AA838" s="135">
        <v>11572</v>
      </c>
      <c r="AB838" s="6">
        <v>12.8</v>
      </c>
      <c r="AC838" s="34" t="s">
        <v>34</v>
      </c>
      <c r="AD838" s="34">
        <f t="shared" si="100"/>
        <v>9</v>
      </c>
      <c r="AE838" s="34">
        <f t="shared" si="101"/>
        <v>4</v>
      </c>
      <c r="AF838" s="49" t="str">
        <f t="shared" si="106"/>
        <v>LCL</v>
      </c>
      <c r="AG838" s="49" t="str">
        <f t="shared" si="106"/>
        <v>LCL</v>
      </c>
    </row>
    <row r="839" spans="1:33" s="77" customFormat="1" x14ac:dyDescent="0.45">
      <c r="A839" s="70" t="s">
        <v>1381</v>
      </c>
      <c r="B839" s="70" t="s">
        <v>1449</v>
      </c>
      <c r="C839" s="70" t="s">
        <v>1696</v>
      </c>
      <c r="D839" s="71" t="s">
        <v>1696</v>
      </c>
      <c r="E839" s="70">
        <f t="shared" si="104"/>
        <v>38</v>
      </c>
      <c r="F839" s="70">
        <f t="shared" si="105"/>
        <v>43</v>
      </c>
      <c r="G839" s="70" t="s">
        <v>48</v>
      </c>
      <c r="H839" s="70" t="s">
        <v>30</v>
      </c>
      <c r="I839" s="70" t="s">
        <v>31</v>
      </c>
      <c r="J839" s="72">
        <v>0</v>
      </c>
      <c r="K839" s="70" t="s">
        <v>1697</v>
      </c>
      <c r="L839" s="70" t="s">
        <v>24</v>
      </c>
      <c r="M839" s="70" t="s">
        <v>42</v>
      </c>
      <c r="N839" s="70" t="s">
        <v>26</v>
      </c>
      <c r="O839" s="70" t="s">
        <v>1698</v>
      </c>
      <c r="P839" s="72">
        <v>54</v>
      </c>
      <c r="Q839" s="70" t="s">
        <v>32</v>
      </c>
      <c r="R839" s="70" t="s">
        <v>1183</v>
      </c>
      <c r="S839" s="70" t="s">
        <v>2163</v>
      </c>
      <c r="T839" s="70"/>
      <c r="U839" s="70">
        <v>1</v>
      </c>
      <c r="V839" s="72">
        <v>1412</v>
      </c>
      <c r="W839" s="73">
        <v>1</v>
      </c>
      <c r="X839" s="73">
        <v>2</v>
      </c>
      <c r="Y839" s="73">
        <v>0</v>
      </c>
      <c r="Z839" s="138">
        <f t="shared" si="107"/>
        <v>20</v>
      </c>
      <c r="AA839" s="137">
        <v>17841</v>
      </c>
      <c r="AB839" s="74">
        <v>135.19999999999999</v>
      </c>
      <c r="AC839" s="75" t="s">
        <v>34</v>
      </c>
      <c r="AD839" s="75">
        <f t="shared" si="100"/>
        <v>95</v>
      </c>
      <c r="AE839" s="75">
        <f t="shared" si="101"/>
        <v>41</v>
      </c>
      <c r="AF839" s="76" t="s">
        <v>2139</v>
      </c>
      <c r="AG839" s="76" t="str">
        <f>IF(AE839&lt;=14,"LCL",IF(AE839&lt;=28,"20",IF(AE839&lt;=55,"40",IF(AE839&lt;=65,"40 HC",IF(AE839&lt;=83,"45",IF(AE839&gt;83,"???ilość kont"))))))</f>
        <v>40</v>
      </c>
    </row>
    <row r="840" spans="1:33" s="77" customFormat="1" x14ac:dyDescent="0.45">
      <c r="A840" s="70" t="s">
        <v>1381</v>
      </c>
      <c r="B840" s="70" t="s">
        <v>1449</v>
      </c>
      <c r="C840" s="70" t="s">
        <v>1550</v>
      </c>
      <c r="D840" s="71" t="s">
        <v>1550</v>
      </c>
      <c r="E840" s="70">
        <f t="shared" si="104"/>
        <v>38</v>
      </c>
      <c r="F840" s="70">
        <f t="shared" si="105"/>
        <v>45</v>
      </c>
      <c r="G840" s="70" t="s">
        <v>48</v>
      </c>
      <c r="H840" s="70" t="s">
        <v>30</v>
      </c>
      <c r="I840" s="70" t="s">
        <v>31</v>
      </c>
      <c r="J840" s="72">
        <v>0</v>
      </c>
      <c r="K840" s="70" t="s">
        <v>1699</v>
      </c>
      <c r="L840" s="70" t="s">
        <v>24</v>
      </c>
      <c r="M840" s="70" t="s">
        <v>42</v>
      </c>
      <c r="N840" s="70" t="s">
        <v>26</v>
      </c>
      <c r="O840" s="70" t="s">
        <v>1700</v>
      </c>
      <c r="P840" s="72">
        <v>54</v>
      </c>
      <c r="Q840" s="70" t="s">
        <v>32</v>
      </c>
      <c r="R840" s="70" t="s">
        <v>739</v>
      </c>
      <c r="S840" s="70" t="s">
        <v>2163</v>
      </c>
      <c r="T840" s="70"/>
      <c r="U840" s="70">
        <v>1</v>
      </c>
      <c r="V840" s="72">
        <v>1204</v>
      </c>
      <c r="W840" s="73">
        <v>0</v>
      </c>
      <c r="X840" s="73">
        <v>0</v>
      </c>
      <c r="Y840" s="73">
        <v>2</v>
      </c>
      <c r="Z840" s="138" t="str">
        <f t="shared" si="107"/>
        <v>40 HC</v>
      </c>
      <c r="AA840" s="137">
        <v>10317</v>
      </c>
      <c r="AB840" s="74">
        <v>110.58</v>
      </c>
      <c r="AC840" s="75" t="s">
        <v>34</v>
      </c>
      <c r="AD840" s="75">
        <f t="shared" si="100"/>
        <v>77</v>
      </c>
      <c r="AE840" s="75">
        <f t="shared" si="101"/>
        <v>33</v>
      </c>
      <c r="AF840" s="76">
        <v>40</v>
      </c>
      <c r="AG840" s="76" t="str">
        <f t="shared" si="106"/>
        <v>40</v>
      </c>
    </row>
    <row r="841" spans="1:33" s="77" customFormat="1" x14ac:dyDescent="0.45">
      <c r="A841" s="70" t="s">
        <v>1381</v>
      </c>
      <c r="B841" s="70" t="s">
        <v>1449</v>
      </c>
      <c r="C841" s="70" t="s">
        <v>1677</v>
      </c>
      <c r="D841" s="71" t="s">
        <v>1677</v>
      </c>
      <c r="E841" s="70">
        <f t="shared" si="104"/>
        <v>38</v>
      </c>
      <c r="F841" s="70">
        <f t="shared" si="105"/>
        <v>46</v>
      </c>
      <c r="G841" s="70" t="s">
        <v>48</v>
      </c>
      <c r="H841" s="70" t="s">
        <v>30</v>
      </c>
      <c r="I841" s="70" t="s">
        <v>31</v>
      </c>
      <c r="J841" s="72">
        <v>0</v>
      </c>
      <c r="K841" s="70" t="s">
        <v>1701</v>
      </c>
      <c r="L841" s="70" t="s">
        <v>24</v>
      </c>
      <c r="M841" s="70" t="s">
        <v>42</v>
      </c>
      <c r="N841" s="70" t="s">
        <v>26</v>
      </c>
      <c r="O841" s="70" t="s">
        <v>1702</v>
      </c>
      <c r="P841" s="72">
        <v>54</v>
      </c>
      <c r="Q841" s="70" t="s">
        <v>32</v>
      </c>
      <c r="R841" s="70" t="s">
        <v>101</v>
      </c>
      <c r="S841" s="70" t="s">
        <v>2163</v>
      </c>
      <c r="T841" s="70"/>
      <c r="U841" s="70">
        <v>1</v>
      </c>
      <c r="V841" s="72">
        <v>2714</v>
      </c>
      <c r="W841" s="73">
        <v>0</v>
      </c>
      <c r="X841" s="73">
        <v>0</v>
      </c>
      <c r="Y841" s="73">
        <v>3</v>
      </c>
      <c r="Z841" s="138" t="str">
        <f t="shared" si="107"/>
        <v>40 HC</v>
      </c>
      <c r="AA841" s="137">
        <v>27336</v>
      </c>
      <c r="AB841" s="74">
        <v>178.95</v>
      </c>
      <c r="AC841" s="75" t="s">
        <v>34</v>
      </c>
      <c r="AD841" s="75">
        <f t="shared" si="100"/>
        <v>125</v>
      </c>
      <c r="AE841" s="75">
        <f t="shared" si="101"/>
        <v>54</v>
      </c>
      <c r="AF841" s="76" t="s">
        <v>2139</v>
      </c>
      <c r="AG841" s="76" t="str">
        <f>IF(AE841&lt;=14,"LCL",IF(AE841&lt;=28,"20",IF(AE841&lt;=55,"40",IF(AE841&lt;=65,"40 HC",IF(AE841&lt;=83,"45",IF(AE841&gt;83,"???ilość kont"))))))</f>
        <v>40</v>
      </c>
    </row>
    <row r="842" spans="1:33" x14ac:dyDescent="0.45">
      <c r="A842" s="129" t="s">
        <v>1381</v>
      </c>
      <c r="B842" s="129" t="s">
        <v>1703</v>
      </c>
      <c r="C842" s="129" t="s">
        <v>1677</v>
      </c>
      <c r="D842" s="5" t="s">
        <v>1677</v>
      </c>
      <c r="E842" s="129">
        <f t="shared" si="104"/>
        <v>39</v>
      </c>
      <c r="F842" s="129">
        <f t="shared" si="105"/>
        <v>46</v>
      </c>
      <c r="G842" s="129" t="s">
        <v>48</v>
      </c>
      <c r="H842" s="129" t="s">
        <v>30</v>
      </c>
      <c r="I842" s="129" t="s">
        <v>31</v>
      </c>
      <c r="J842" s="3">
        <v>0</v>
      </c>
      <c r="K842" s="129" t="s">
        <v>1704</v>
      </c>
      <c r="L842" s="129" t="s">
        <v>41</v>
      </c>
      <c r="M842" s="129" t="s">
        <v>42</v>
      </c>
      <c r="N842" s="129" t="s">
        <v>26</v>
      </c>
      <c r="O842" s="129" t="s">
        <v>1705</v>
      </c>
      <c r="P842" s="3">
        <v>54</v>
      </c>
      <c r="Q842" s="129" t="s">
        <v>32</v>
      </c>
      <c r="R842" s="129" t="s">
        <v>668</v>
      </c>
      <c r="S842" s="129" t="s">
        <v>2163</v>
      </c>
      <c r="T842" s="129"/>
      <c r="U842" s="129">
        <v>1</v>
      </c>
      <c r="V842" s="3">
        <v>671</v>
      </c>
      <c r="W842" s="30">
        <v>0</v>
      </c>
      <c r="X842" s="30">
        <v>1</v>
      </c>
      <c r="Y842" s="30">
        <v>0</v>
      </c>
      <c r="Z842" s="138">
        <f t="shared" si="107"/>
        <v>40</v>
      </c>
      <c r="AA842" s="135">
        <v>47420</v>
      </c>
      <c r="AB842" s="6">
        <v>42</v>
      </c>
      <c r="AC842" s="34" t="s">
        <v>34</v>
      </c>
      <c r="AD842" s="34">
        <f t="shared" si="100"/>
        <v>29</v>
      </c>
      <c r="AE842" s="34">
        <f t="shared" si="101"/>
        <v>13</v>
      </c>
      <c r="AF842" s="49" t="str">
        <f t="shared" ref="AF842:AG847" si="108">IF(AD842&lt;=14,"LCL",IF(AD842&lt;=28,"20",IF(AD842&lt;=55,"40",IF(AD842&lt;=65,"40HC",IF(AD842&lt;=83,"45",IF(AD842&gt;83,"???ilość kont"))))))</f>
        <v>40</v>
      </c>
      <c r="AG842" s="49" t="str">
        <f t="shared" si="108"/>
        <v>LCL</v>
      </c>
    </row>
    <row r="843" spans="1:33" s="77" customFormat="1" x14ac:dyDescent="0.45">
      <c r="A843" s="70" t="s">
        <v>1506</v>
      </c>
      <c r="B843" s="70" t="s">
        <v>1596</v>
      </c>
      <c r="C843" s="70" t="s">
        <v>1703</v>
      </c>
      <c r="D843" s="71" t="s">
        <v>1703</v>
      </c>
      <c r="E843" s="70">
        <f t="shared" si="104"/>
        <v>34</v>
      </c>
      <c r="F843" s="70">
        <f t="shared" si="105"/>
        <v>38</v>
      </c>
      <c r="G843" s="70" t="s">
        <v>39</v>
      </c>
      <c r="H843" s="70" t="s">
        <v>30</v>
      </c>
      <c r="I843" s="70" t="s">
        <v>31</v>
      </c>
      <c r="J843" s="72">
        <v>0</v>
      </c>
      <c r="K843" s="70" t="s">
        <v>1706</v>
      </c>
      <c r="L843" s="70" t="s">
        <v>41</v>
      </c>
      <c r="M843" s="70" t="s">
        <v>42</v>
      </c>
      <c r="N843" s="70" t="s">
        <v>26</v>
      </c>
      <c r="O843" s="70" t="s">
        <v>1707</v>
      </c>
      <c r="P843" s="72">
        <v>54</v>
      </c>
      <c r="Q843" s="70" t="s">
        <v>32</v>
      </c>
      <c r="R843" s="70" t="s">
        <v>44</v>
      </c>
      <c r="S843" s="70" t="s">
        <v>2163</v>
      </c>
      <c r="T843" s="70"/>
      <c r="U843" s="70">
        <v>1</v>
      </c>
      <c r="V843" s="72">
        <v>2651</v>
      </c>
      <c r="W843" s="73">
        <v>0</v>
      </c>
      <c r="X843" s="73">
        <v>0</v>
      </c>
      <c r="Y843" s="73">
        <v>2</v>
      </c>
      <c r="Z843" s="138" t="str">
        <f t="shared" si="107"/>
        <v>40 HC</v>
      </c>
      <c r="AA843" s="137">
        <v>43927</v>
      </c>
      <c r="AB843" s="74">
        <v>99.07</v>
      </c>
      <c r="AC843" s="75" t="s">
        <v>34</v>
      </c>
      <c r="AD843" s="75">
        <f t="shared" si="100"/>
        <v>69</v>
      </c>
      <c r="AE843" s="75">
        <f t="shared" si="101"/>
        <v>30</v>
      </c>
      <c r="AF843" s="76" t="s">
        <v>2139</v>
      </c>
      <c r="AG843" s="76" t="str">
        <f>IF(AE843&lt;=14,"LCL",IF(AE843&lt;=28,"20",IF(AE843&lt;=55,"40",IF(AE843&lt;=65,"40 HC",IF(AE843&lt;=83,"45",IF(AE843&gt;83,"???ilość kont"))))))</f>
        <v>40</v>
      </c>
    </row>
    <row r="844" spans="1:33" x14ac:dyDescent="0.45">
      <c r="A844" s="129" t="s">
        <v>1506</v>
      </c>
      <c r="B844" s="129" t="s">
        <v>1596</v>
      </c>
      <c r="C844" s="129" t="s">
        <v>1658</v>
      </c>
      <c r="D844" s="5" t="s">
        <v>1658</v>
      </c>
      <c r="E844" s="129">
        <f t="shared" si="104"/>
        <v>34</v>
      </c>
      <c r="F844" s="129">
        <f t="shared" si="105"/>
        <v>39</v>
      </c>
      <c r="G844" s="129" t="s">
        <v>39</v>
      </c>
      <c r="H844" s="129" t="s">
        <v>30</v>
      </c>
      <c r="I844" s="129" t="s">
        <v>31</v>
      </c>
      <c r="J844" s="3">
        <v>1</v>
      </c>
      <c r="K844" s="152" t="s">
        <v>1708</v>
      </c>
      <c r="L844" s="129" t="s">
        <v>41</v>
      </c>
      <c r="M844" s="129" t="s">
        <v>42</v>
      </c>
      <c r="N844" s="129" t="s">
        <v>26</v>
      </c>
      <c r="O844" s="129" t="s">
        <v>1709</v>
      </c>
      <c r="P844" s="3">
        <v>54</v>
      </c>
      <c r="Q844" s="129" t="s">
        <v>32</v>
      </c>
      <c r="R844" s="129" t="s">
        <v>621</v>
      </c>
      <c r="S844" s="129" t="s">
        <v>2164</v>
      </c>
      <c r="T844" s="129"/>
      <c r="U844" s="129">
        <v>1</v>
      </c>
      <c r="V844" s="3">
        <v>1370</v>
      </c>
      <c r="W844" s="154">
        <v>0</v>
      </c>
      <c r="X844" s="154">
        <v>1</v>
      </c>
      <c r="Y844" s="154">
        <v>0</v>
      </c>
      <c r="Z844" s="138">
        <f t="shared" si="107"/>
        <v>40</v>
      </c>
      <c r="AA844" s="135">
        <v>20626</v>
      </c>
      <c r="AB844" s="6">
        <v>36.11</v>
      </c>
      <c r="AC844" s="34" t="s">
        <v>34</v>
      </c>
      <c r="AD844" s="34">
        <f t="shared" si="100"/>
        <v>25</v>
      </c>
      <c r="AE844" s="34">
        <f t="shared" si="101"/>
        <v>11</v>
      </c>
      <c r="AF844" s="49" t="str">
        <f t="shared" si="108"/>
        <v>20</v>
      </c>
      <c r="AG844" s="49" t="str">
        <f t="shared" si="108"/>
        <v>LCL</v>
      </c>
    </row>
    <row r="845" spans="1:33" x14ac:dyDescent="0.45">
      <c r="A845" s="129" t="s">
        <v>1506</v>
      </c>
      <c r="B845" s="129" t="s">
        <v>1596</v>
      </c>
      <c r="C845" s="129" t="s">
        <v>1658</v>
      </c>
      <c r="D845" s="5" t="s">
        <v>1658</v>
      </c>
      <c r="E845" s="129">
        <f t="shared" si="104"/>
        <v>34</v>
      </c>
      <c r="F845" s="129">
        <f t="shared" si="105"/>
        <v>39</v>
      </c>
      <c r="G845" s="129" t="s">
        <v>39</v>
      </c>
      <c r="H845" s="129" t="s">
        <v>30</v>
      </c>
      <c r="I845" s="129" t="s">
        <v>31</v>
      </c>
      <c r="J845" s="3">
        <v>1</v>
      </c>
      <c r="K845" s="153"/>
      <c r="L845" s="129" t="s">
        <v>41</v>
      </c>
      <c r="M845" s="129" t="s">
        <v>42</v>
      </c>
      <c r="N845" s="129" t="s">
        <v>26</v>
      </c>
      <c r="O845" s="129" t="s">
        <v>1710</v>
      </c>
      <c r="P845" s="3">
        <v>54</v>
      </c>
      <c r="Q845" s="129" t="s">
        <v>32</v>
      </c>
      <c r="R845" s="129" t="s">
        <v>129</v>
      </c>
      <c r="S845" s="129" t="s">
        <v>2164</v>
      </c>
      <c r="T845" s="129"/>
      <c r="U845" s="129">
        <v>1</v>
      </c>
      <c r="V845" s="3">
        <v>504</v>
      </c>
      <c r="W845" s="155"/>
      <c r="X845" s="155"/>
      <c r="Y845" s="155"/>
      <c r="Z845" s="138" t="str">
        <f t="shared" si="107"/>
        <v>40 HC</v>
      </c>
      <c r="AA845" s="135">
        <v>8170</v>
      </c>
      <c r="AB845" s="6">
        <v>15.48</v>
      </c>
      <c r="AC845" s="34" t="s">
        <v>34</v>
      </c>
      <c r="AD845" s="34">
        <f t="shared" si="100"/>
        <v>11</v>
      </c>
      <c r="AE845" s="34">
        <f t="shared" si="101"/>
        <v>5</v>
      </c>
      <c r="AF845" s="49" t="str">
        <f t="shared" si="108"/>
        <v>LCL</v>
      </c>
      <c r="AG845" s="49" t="str">
        <f t="shared" si="108"/>
        <v>LCL</v>
      </c>
    </row>
    <row r="846" spans="1:33" x14ac:dyDescent="0.45">
      <c r="A846" s="129" t="s">
        <v>1506</v>
      </c>
      <c r="B846" s="129" t="s">
        <v>1703</v>
      </c>
      <c r="C846" s="129" t="s">
        <v>1688</v>
      </c>
      <c r="D846" s="5" t="s">
        <v>1688</v>
      </c>
      <c r="E846" s="129">
        <f t="shared" si="104"/>
        <v>38</v>
      </c>
      <c r="F846" s="129">
        <f t="shared" si="105"/>
        <v>41</v>
      </c>
      <c r="G846" s="129" t="s">
        <v>61</v>
      </c>
      <c r="H846" s="129" t="s">
        <v>30</v>
      </c>
      <c r="I846" s="129" t="s">
        <v>31</v>
      </c>
      <c r="J846" s="3">
        <v>1</v>
      </c>
      <c r="K846" s="152" t="s">
        <v>1711</v>
      </c>
      <c r="L846" s="129" t="s">
        <v>24</v>
      </c>
      <c r="M846" s="129" t="s">
        <v>268</v>
      </c>
      <c r="N846" s="129" t="s">
        <v>26</v>
      </c>
      <c r="O846" s="129" t="s">
        <v>1712</v>
      </c>
      <c r="P846" s="3">
        <v>54</v>
      </c>
      <c r="Q846" s="129" t="s">
        <v>32</v>
      </c>
      <c r="R846" s="129" t="s">
        <v>2152</v>
      </c>
      <c r="S846" s="129" t="s">
        <v>2164</v>
      </c>
      <c r="T846" s="129"/>
      <c r="U846" s="129">
        <v>1</v>
      </c>
      <c r="V846" s="3">
        <v>953</v>
      </c>
      <c r="W846" s="154">
        <v>0</v>
      </c>
      <c r="X846" s="154">
        <v>0</v>
      </c>
      <c r="Y846" s="154">
        <v>1</v>
      </c>
      <c r="Z846" s="138" t="str">
        <f t="shared" si="107"/>
        <v>40 HC</v>
      </c>
      <c r="AA846" s="135">
        <v>14291</v>
      </c>
      <c r="AB846" s="6">
        <v>12.4</v>
      </c>
      <c r="AC846" s="34" t="s">
        <v>64</v>
      </c>
      <c r="AD846" s="34">
        <f t="shared" si="100"/>
        <v>9</v>
      </c>
      <c r="AE846" s="34">
        <f t="shared" si="101"/>
        <v>4</v>
      </c>
      <c r="AF846" s="49" t="str">
        <f t="shared" si="108"/>
        <v>LCL</v>
      </c>
      <c r="AG846" s="49" t="str">
        <f t="shared" si="108"/>
        <v>LCL</v>
      </c>
    </row>
    <row r="847" spans="1:33" x14ac:dyDescent="0.45">
      <c r="A847" s="129" t="s">
        <v>1506</v>
      </c>
      <c r="B847" s="129" t="s">
        <v>1703</v>
      </c>
      <c r="C847" s="129" t="s">
        <v>1688</v>
      </c>
      <c r="D847" s="5" t="s">
        <v>1688</v>
      </c>
      <c r="E847" s="129">
        <f t="shared" si="104"/>
        <v>38</v>
      </c>
      <c r="F847" s="129">
        <f t="shared" si="105"/>
        <v>41</v>
      </c>
      <c r="G847" s="129" t="s">
        <v>61</v>
      </c>
      <c r="H847" s="129" t="s">
        <v>30</v>
      </c>
      <c r="I847" s="129" t="s">
        <v>31</v>
      </c>
      <c r="J847" s="3">
        <v>1</v>
      </c>
      <c r="K847" s="153"/>
      <c r="L847" s="129" t="s">
        <v>24</v>
      </c>
      <c r="M847" s="129" t="s">
        <v>268</v>
      </c>
      <c r="N847" s="129" t="s">
        <v>26</v>
      </c>
      <c r="O847" s="129" t="s">
        <v>1713</v>
      </c>
      <c r="P847" s="3">
        <v>54</v>
      </c>
      <c r="Q847" s="129" t="s">
        <v>32</v>
      </c>
      <c r="R847" s="129" t="s">
        <v>2158</v>
      </c>
      <c r="S847" s="129" t="s">
        <v>2164</v>
      </c>
      <c r="T847" s="129"/>
      <c r="U847" s="129">
        <v>1</v>
      </c>
      <c r="V847" s="3">
        <v>2185</v>
      </c>
      <c r="W847" s="155"/>
      <c r="X847" s="155"/>
      <c r="Y847" s="155"/>
      <c r="Z847" s="138" t="str">
        <f t="shared" si="107"/>
        <v>40 HC</v>
      </c>
      <c r="AA847" s="135">
        <v>40055</v>
      </c>
      <c r="AB847" s="6">
        <v>47.28</v>
      </c>
      <c r="AC847" s="34" t="s">
        <v>64</v>
      </c>
      <c r="AD847" s="34">
        <f t="shared" si="100"/>
        <v>33</v>
      </c>
      <c r="AE847" s="34">
        <f t="shared" si="101"/>
        <v>14</v>
      </c>
      <c r="AF847" s="49" t="str">
        <f t="shared" si="108"/>
        <v>40</v>
      </c>
      <c r="AG847" s="49" t="str">
        <f t="shared" si="108"/>
        <v>LCL</v>
      </c>
    </row>
    <row r="848" spans="1:33" s="77" customFormat="1" x14ac:dyDescent="0.45">
      <c r="A848" s="70" t="s">
        <v>1506</v>
      </c>
      <c r="B848" s="70" t="s">
        <v>1703</v>
      </c>
      <c r="C848" s="70" t="s">
        <v>1678</v>
      </c>
      <c r="D848" s="71" t="s">
        <v>1678</v>
      </c>
      <c r="E848" s="70">
        <f t="shared" si="104"/>
        <v>38</v>
      </c>
      <c r="F848" s="70">
        <f t="shared" si="105"/>
        <v>55</v>
      </c>
      <c r="G848" s="70" t="s">
        <v>39</v>
      </c>
      <c r="H848" s="70" t="s">
        <v>30</v>
      </c>
      <c r="I848" s="70" t="s">
        <v>31</v>
      </c>
      <c r="J848" s="72">
        <v>0</v>
      </c>
      <c r="K848" s="70" t="s">
        <v>1714</v>
      </c>
      <c r="L848" s="70" t="s">
        <v>24</v>
      </c>
      <c r="M848" s="70" t="s">
        <v>42</v>
      </c>
      <c r="N848" s="70" t="s">
        <v>26</v>
      </c>
      <c r="O848" s="70" t="s">
        <v>1715</v>
      </c>
      <c r="P848" s="72">
        <v>54</v>
      </c>
      <c r="Q848" s="70" t="s">
        <v>32</v>
      </c>
      <c r="R848" s="70" t="s">
        <v>254</v>
      </c>
      <c r="S848" s="70" t="s">
        <v>2163</v>
      </c>
      <c r="T848" s="70"/>
      <c r="U848" s="70">
        <v>1</v>
      </c>
      <c r="V848" s="72">
        <v>4360</v>
      </c>
      <c r="W848" s="73">
        <v>0</v>
      </c>
      <c r="X848" s="73">
        <v>3</v>
      </c>
      <c r="Y848" s="73">
        <v>0</v>
      </c>
      <c r="Z848" s="138" t="str">
        <f t="shared" si="107"/>
        <v>40 HC</v>
      </c>
      <c r="AA848" s="137">
        <v>73344</v>
      </c>
      <c r="AB848" s="74">
        <v>147.28</v>
      </c>
      <c r="AC848" s="75" t="s">
        <v>34</v>
      </c>
      <c r="AD848" s="75">
        <f t="shared" si="100"/>
        <v>103</v>
      </c>
      <c r="AE848" s="75">
        <f t="shared" si="101"/>
        <v>44</v>
      </c>
      <c r="AF848" s="76">
        <v>40</v>
      </c>
      <c r="AG848" s="76" t="str">
        <f>IF(AE848&lt;=14,"LCL",IF(AE848&lt;=28,"20",IF(AE848&lt;=55,"40",IF(AE848&lt;=65,"40HC",IF(AE848&lt;=83,"45",IF(AE848&gt;83,"???ilość kont"))))))</f>
        <v>40</v>
      </c>
    </row>
    <row r="849" spans="1:33" x14ac:dyDescent="0.45">
      <c r="A849" s="129" t="s">
        <v>1460</v>
      </c>
      <c r="B849" s="129" t="s">
        <v>1382</v>
      </c>
      <c r="C849" s="129" t="s">
        <v>1463</v>
      </c>
      <c r="D849" s="5" t="s">
        <v>1463</v>
      </c>
      <c r="E849" s="129">
        <f t="shared" si="104"/>
        <v>3</v>
      </c>
      <c r="F849" s="129">
        <f t="shared" si="105"/>
        <v>9</v>
      </c>
      <c r="G849" s="129" t="s">
        <v>381</v>
      </c>
      <c r="H849" s="129" t="s">
        <v>383</v>
      </c>
      <c r="I849" s="129" t="s">
        <v>380</v>
      </c>
      <c r="J849" s="3">
        <v>1</v>
      </c>
      <c r="K849" s="26" t="s">
        <v>380</v>
      </c>
      <c r="L849" s="26" t="s">
        <v>24</v>
      </c>
      <c r="M849" s="129" t="s">
        <v>384</v>
      </c>
      <c r="N849" s="129" t="s">
        <v>26</v>
      </c>
      <c r="O849" s="129" t="s">
        <v>1716</v>
      </c>
      <c r="P849" s="3">
        <v>54</v>
      </c>
      <c r="Q849" s="129" t="s">
        <v>32</v>
      </c>
      <c r="R849" s="129" t="s">
        <v>94</v>
      </c>
      <c r="S849" s="36" t="s">
        <v>380</v>
      </c>
      <c r="T849" s="129">
        <v>1</v>
      </c>
      <c r="U849" s="129"/>
      <c r="V849" s="3">
        <v>518</v>
      </c>
      <c r="W849" s="30">
        <v>0</v>
      </c>
      <c r="X849" s="30">
        <v>0</v>
      </c>
      <c r="Y849" s="30">
        <v>0</v>
      </c>
      <c r="Z849" s="138" t="str">
        <f t="shared" si="107"/>
        <v>40 HC</v>
      </c>
      <c r="AA849" s="135">
        <v>12480</v>
      </c>
      <c r="AB849" s="4"/>
      <c r="AC849" s="34" t="s">
        <v>90</v>
      </c>
      <c r="AD849" s="34">
        <f t="shared" si="100"/>
        <v>0</v>
      </c>
      <c r="AE849" s="34">
        <f t="shared" si="101"/>
        <v>0</v>
      </c>
      <c r="AF849" s="49" t="str">
        <f t="shared" ref="AF849:AG852" si="109">IF(AD849&lt;=14,"LCL",IF(AD849&lt;=28,"20",IF(AD849&lt;=55,"40",IF(AD849&lt;=65,"40HC",IF(AD849&lt;=83,"45",IF(AD849&gt;83,"???ilość kont"))))))</f>
        <v>LCL</v>
      </c>
      <c r="AG849" s="49" t="str">
        <f t="shared" si="109"/>
        <v>LCL</v>
      </c>
    </row>
    <row r="850" spans="1:33" x14ac:dyDescent="0.45">
      <c r="A850" s="129" t="s">
        <v>1460</v>
      </c>
      <c r="B850" s="129" t="s">
        <v>1596</v>
      </c>
      <c r="C850" s="129" t="s">
        <v>1677</v>
      </c>
      <c r="D850" s="5" t="s">
        <v>1677</v>
      </c>
      <c r="E850" s="129">
        <f t="shared" si="104"/>
        <v>33</v>
      </c>
      <c r="F850" s="129">
        <f t="shared" si="105"/>
        <v>44</v>
      </c>
      <c r="G850" s="129" t="s">
        <v>61</v>
      </c>
      <c r="H850" s="129" t="s">
        <v>30</v>
      </c>
      <c r="I850" s="129" t="s">
        <v>31</v>
      </c>
      <c r="J850" s="3">
        <v>1</v>
      </c>
      <c r="K850" s="152" t="s">
        <v>1717</v>
      </c>
      <c r="L850" s="129" t="s">
        <v>41</v>
      </c>
      <c r="M850" s="129" t="s">
        <v>42</v>
      </c>
      <c r="N850" s="129" t="s">
        <v>26</v>
      </c>
      <c r="O850" s="129" t="s">
        <v>1718</v>
      </c>
      <c r="P850" s="3">
        <v>54</v>
      </c>
      <c r="Q850" s="129" t="s">
        <v>32</v>
      </c>
      <c r="R850" s="129" t="s">
        <v>2152</v>
      </c>
      <c r="S850" s="129" t="s">
        <v>2164</v>
      </c>
      <c r="T850" s="129"/>
      <c r="U850" s="129">
        <v>1</v>
      </c>
      <c r="V850" s="3">
        <v>460</v>
      </c>
      <c r="W850" s="154">
        <v>0</v>
      </c>
      <c r="X850" s="154">
        <v>0</v>
      </c>
      <c r="Y850" s="154">
        <v>1</v>
      </c>
      <c r="Z850" s="138" t="str">
        <f t="shared" si="107"/>
        <v>40 HC</v>
      </c>
      <c r="AA850" s="135">
        <v>8366</v>
      </c>
      <c r="AB850" s="6">
        <v>17.760000000000002</v>
      </c>
      <c r="AC850" s="34" t="s">
        <v>64</v>
      </c>
      <c r="AD850" s="34">
        <f t="shared" si="100"/>
        <v>12</v>
      </c>
      <c r="AE850" s="34">
        <f t="shared" si="101"/>
        <v>5</v>
      </c>
      <c r="AF850" s="49" t="str">
        <f t="shared" si="109"/>
        <v>LCL</v>
      </c>
      <c r="AG850" s="49" t="str">
        <f t="shared" si="109"/>
        <v>LCL</v>
      </c>
    </row>
    <row r="851" spans="1:33" x14ac:dyDescent="0.45">
      <c r="A851" s="129" t="s">
        <v>1460</v>
      </c>
      <c r="B851" s="129" t="s">
        <v>1596</v>
      </c>
      <c r="C851" s="129" t="s">
        <v>1677</v>
      </c>
      <c r="D851" s="5" t="s">
        <v>1677</v>
      </c>
      <c r="E851" s="129">
        <f t="shared" si="104"/>
        <v>33</v>
      </c>
      <c r="F851" s="129">
        <f t="shared" si="105"/>
        <v>44</v>
      </c>
      <c r="G851" s="129" t="s">
        <v>61</v>
      </c>
      <c r="H851" s="129" t="s">
        <v>30</v>
      </c>
      <c r="I851" s="129" t="s">
        <v>31</v>
      </c>
      <c r="J851" s="3">
        <v>1</v>
      </c>
      <c r="K851" s="153"/>
      <c r="L851" s="129" t="s">
        <v>41</v>
      </c>
      <c r="M851" s="129" t="s">
        <v>42</v>
      </c>
      <c r="N851" s="129" t="s">
        <v>26</v>
      </c>
      <c r="O851" s="129" t="s">
        <v>1719</v>
      </c>
      <c r="P851" s="3">
        <v>54</v>
      </c>
      <c r="Q851" s="129" t="s">
        <v>32</v>
      </c>
      <c r="R851" s="129" t="s">
        <v>2158</v>
      </c>
      <c r="S851" s="129" t="s">
        <v>2164</v>
      </c>
      <c r="T851" s="129"/>
      <c r="U851" s="129">
        <v>1</v>
      </c>
      <c r="V851" s="3">
        <v>1593</v>
      </c>
      <c r="W851" s="156"/>
      <c r="X851" s="156"/>
      <c r="Y851" s="156"/>
      <c r="Z851" s="138" t="str">
        <f t="shared" si="107"/>
        <v>40 HC</v>
      </c>
      <c r="AA851" s="135">
        <v>27220</v>
      </c>
      <c r="AB851" s="6">
        <v>28.59</v>
      </c>
      <c r="AC851" s="34" t="s">
        <v>64</v>
      </c>
      <c r="AD851" s="34">
        <f t="shared" ref="AD851:AD912" si="110">0.7*AB851</f>
        <v>20</v>
      </c>
      <c r="AE851" s="34">
        <f t="shared" ref="AE851:AE912" si="111">0.3*AB851</f>
        <v>9</v>
      </c>
      <c r="AF851" s="49" t="str">
        <f t="shared" si="109"/>
        <v>20</v>
      </c>
      <c r="AG851" s="49" t="str">
        <f t="shared" si="109"/>
        <v>LCL</v>
      </c>
    </row>
    <row r="852" spans="1:33" x14ac:dyDescent="0.45">
      <c r="A852" s="129" t="s">
        <v>1460</v>
      </c>
      <c r="B852" s="129" t="s">
        <v>1596</v>
      </c>
      <c r="C852" s="129" t="s">
        <v>1677</v>
      </c>
      <c r="D852" s="5" t="s">
        <v>1677</v>
      </c>
      <c r="E852" s="129">
        <f t="shared" si="104"/>
        <v>33</v>
      </c>
      <c r="F852" s="129">
        <f t="shared" si="105"/>
        <v>44</v>
      </c>
      <c r="G852" s="129" t="s">
        <v>61</v>
      </c>
      <c r="H852" s="129" t="s">
        <v>30</v>
      </c>
      <c r="I852" s="129" t="s">
        <v>31</v>
      </c>
      <c r="J852" s="3">
        <v>1</v>
      </c>
      <c r="K852" s="153"/>
      <c r="L852" s="129" t="s">
        <v>41</v>
      </c>
      <c r="M852" s="129" t="s">
        <v>42</v>
      </c>
      <c r="N852" s="129" t="s">
        <v>26</v>
      </c>
      <c r="O852" s="129" t="s">
        <v>1720</v>
      </c>
      <c r="P852" s="3">
        <v>54</v>
      </c>
      <c r="Q852" s="129" t="s">
        <v>32</v>
      </c>
      <c r="R852" s="129" t="s">
        <v>1721</v>
      </c>
      <c r="S852" s="129" t="s">
        <v>2164</v>
      </c>
      <c r="T852" s="129"/>
      <c r="U852" s="129">
        <v>1</v>
      </c>
      <c r="V852" s="3">
        <v>621</v>
      </c>
      <c r="W852" s="155"/>
      <c r="X852" s="155"/>
      <c r="Y852" s="155"/>
      <c r="Z852" s="138" t="str">
        <f t="shared" si="107"/>
        <v>40 HC</v>
      </c>
      <c r="AA852" s="135">
        <v>7960</v>
      </c>
      <c r="AB852" s="6">
        <v>13.36</v>
      </c>
      <c r="AC852" s="34" t="s">
        <v>64</v>
      </c>
      <c r="AD852" s="34">
        <f t="shared" si="110"/>
        <v>9</v>
      </c>
      <c r="AE852" s="34">
        <f t="shared" si="111"/>
        <v>4</v>
      </c>
      <c r="AF852" s="49" t="str">
        <f t="shared" si="109"/>
        <v>LCL</v>
      </c>
      <c r="AG852" s="49" t="str">
        <f t="shared" si="109"/>
        <v>LCL</v>
      </c>
    </row>
    <row r="853" spans="1:33" s="77" customFormat="1" x14ac:dyDescent="0.45">
      <c r="A853" s="70" t="s">
        <v>1432</v>
      </c>
      <c r="B853" s="70" t="s">
        <v>1596</v>
      </c>
      <c r="C853" s="70" t="s">
        <v>1703</v>
      </c>
      <c r="D853" s="71" t="s">
        <v>1703</v>
      </c>
      <c r="E853" s="70">
        <f t="shared" si="104"/>
        <v>31</v>
      </c>
      <c r="F853" s="70">
        <f t="shared" si="105"/>
        <v>35</v>
      </c>
      <c r="G853" s="70" t="s">
        <v>39</v>
      </c>
      <c r="H853" s="70" t="s">
        <v>30</v>
      </c>
      <c r="I853" s="70" t="s">
        <v>31</v>
      </c>
      <c r="J853" s="72">
        <v>0</v>
      </c>
      <c r="K853" s="70" t="s">
        <v>1722</v>
      </c>
      <c r="L853" s="70" t="s">
        <v>41</v>
      </c>
      <c r="M853" s="70" t="s">
        <v>42</v>
      </c>
      <c r="N853" s="70" t="s">
        <v>26</v>
      </c>
      <c r="O853" s="70" t="s">
        <v>1723</v>
      </c>
      <c r="P853" s="72">
        <v>51</v>
      </c>
      <c r="Q853" s="70" t="s">
        <v>32</v>
      </c>
      <c r="R853" s="70" t="s">
        <v>153</v>
      </c>
      <c r="S853" s="70" t="s">
        <v>2163</v>
      </c>
      <c r="T853" s="70"/>
      <c r="U853" s="70">
        <v>1</v>
      </c>
      <c r="V853" s="72">
        <v>3392</v>
      </c>
      <c r="W853" s="73">
        <v>0</v>
      </c>
      <c r="X853" s="73">
        <v>2</v>
      </c>
      <c r="Y853" s="73">
        <v>1</v>
      </c>
      <c r="Z853" s="138" t="str">
        <f t="shared" si="107"/>
        <v>40 HC</v>
      </c>
      <c r="AA853" s="137">
        <v>26210</v>
      </c>
      <c r="AB853" s="74">
        <v>168.6</v>
      </c>
      <c r="AC853" s="75" t="s">
        <v>34</v>
      </c>
      <c r="AD853" s="75">
        <f t="shared" si="110"/>
        <v>118</v>
      </c>
      <c r="AE853" s="75">
        <f t="shared" si="111"/>
        <v>51</v>
      </c>
      <c r="AF853" s="76" t="s">
        <v>2139</v>
      </c>
      <c r="AG853" s="76">
        <v>40</v>
      </c>
    </row>
    <row r="854" spans="1:33" s="77" customFormat="1" x14ac:dyDescent="0.45">
      <c r="A854" s="70" t="s">
        <v>1432</v>
      </c>
      <c r="B854" s="70" t="s">
        <v>1596</v>
      </c>
      <c r="C854" s="70" t="s">
        <v>1658</v>
      </c>
      <c r="D854" s="71" t="s">
        <v>1658</v>
      </c>
      <c r="E854" s="70">
        <f t="shared" si="104"/>
        <v>31</v>
      </c>
      <c r="F854" s="70">
        <f t="shared" si="105"/>
        <v>36</v>
      </c>
      <c r="G854" s="70" t="s">
        <v>29</v>
      </c>
      <c r="H854" s="70" t="s">
        <v>30</v>
      </c>
      <c r="I854" s="70" t="s">
        <v>31</v>
      </c>
      <c r="J854" s="72">
        <v>0</v>
      </c>
      <c r="K854" s="70" t="s">
        <v>1724</v>
      </c>
      <c r="L854" s="70" t="s">
        <v>41</v>
      </c>
      <c r="M854" s="70" t="s">
        <v>42</v>
      </c>
      <c r="N854" s="70" t="s">
        <v>26</v>
      </c>
      <c r="O854" s="70" t="s">
        <v>1725</v>
      </c>
      <c r="P854" s="72">
        <v>54</v>
      </c>
      <c r="Q854" s="70" t="s">
        <v>32</v>
      </c>
      <c r="R854" s="70" t="s">
        <v>33</v>
      </c>
      <c r="S854" s="70" t="s">
        <v>2163</v>
      </c>
      <c r="T854" s="70"/>
      <c r="U854" s="70">
        <v>1</v>
      </c>
      <c r="V854" s="72">
        <v>1765</v>
      </c>
      <c r="W854" s="73">
        <v>1</v>
      </c>
      <c r="X854" s="73">
        <v>0</v>
      </c>
      <c r="Y854" s="73">
        <v>2</v>
      </c>
      <c r="Z854" s="138">
        <f t="shared" si="107"/>
        <v>20</v>
      </c>
      <c r="AA854" s="137">
        <v>21426</v>
      </c>
      <c r="AB854" s="74">
        <v>131.51</v>
      </c>
      <c r="AC854" s="75" t="s">
        <v>34</v>
      </c>
      <c r="AD854" s="75">
        <f t="shared" si="110"/>
        <v>92</v>
      </c>
      <c r="AE854" s="75">
        <f t="shared" si="111"/>
        <v>39</v>
      </c>
      <c r="AF854" s="76">
        <v>40</v>
      </c>
      <c r="AG854" s="76" t="str">
        <f t="shared" ref="AG854:AG863" si="112">IF(AE854&lt;=14,"LCL",IF(AE854&lt;=28,"20",IF(AE854&lt;=55,"40",IF(AE854&lt;=65,"40HC",IF(AE854&lt;=83,"45",IF(AE854&gt;83,"???ilość kont"))))))</f>
        <v>40</v>
      </c>
    </row>
    <row r="855" spans="1:33" x14ac:dyDescent="0.45">
      <c r="A855" s="129" t="s">
        <v>1432</v>
      </c>
      <c r="B855" s="129" t="s">
        <v>1596</v>
      </c>
      <c r="C855" s="129" t="s">
        <v>1658</v>
      </c>
      <c r="D855" s="5" t="s">
        <v>1658</v>
      </c>
      <c r="E855" s="129">
        <f t="shared" si="104"/>
        <v>31</v>
      </c>
      <c r="F855" s="129">
        <f t="shared" si="105"/>
        <v>36</v>
      </c>
      <c r="G855" s="129" t="s">
        <v>29</v>
      </c>
      <c r="H855" s="129" t="s">
        <v>30</v>
      </c>
      <c r="I855" s="129" t="s">
        <v>31</v>
      </c>
      <c r="J855" s="3">
        <v>0</v>
      </c>
      <c r="K855" s="129" t="s">
        <v>1726</v>
      </c>
      <c r="L855" s="129" t="s">
        <v>24</v>
      </c>
      <c r="M855" s="129" t="s">
        <v>42</v>
      </c>
      <c r="N855" s="129" t="s">
        <v>26</v>
      </c>
      <c r="O855" s="129" t="s">
        <v>1727</v>
      </c>
      <c r="P855" s="3">
        <v>54</v>
      </c>
      <c r="Q855" s="129" t="s">
        <v>32</v>
      </c>
      <c r="R855" s="129" t="s">
        <v>82</v>
      </c>
      <c r="S855" s="129" t="s">
        <v>2163</v>
      </c>
      <c r="T855" s="129"/>
      <c r="U855" s="129">
        <v>1</v>
      </c>
      <c r="V855" s="3">
        <v>2065</v>
      </c>
      <c r="W855" s="30">
        <v>0</v>
      </c>
      <c r="X855" s="30">
        <v>1</v>
      </c>
      <c r="Y855" s="30">
        <v>0</v>
      </c>
      <c r="Z855" s="138">
        <f t="shared" si="107"/>
        <v>40</v>
      </c>
      <c r="AA855" s="135">
        <v>39014</v>
      </c>
      <c r="AB855" s="6">
        <v>50.96</v>
      </c>
      <c r="AC855" s="34" t="s">
        <v>34</v>
      </c>
      <c r="AD855" s="34">
        <f t="shared" si="110"/>
        <v>36</v>
      </c>
      <c r="AE855" s="34">
        <f t="shared" si="111"/>
        <v>15</v>
      </c>
      <c r="AF855" s="49" t="str">
        <f t="shared" ref="AF855:AF863" si="113">IF(AD855&lt;=14,"LCL",IF(AD855&lt;=28,"20",IF(AD855&lt;=55,"40",IF(AD855&lt;=65,"40HC",IF(AD855&lt;=83,"45",IF(AD855&gt;83,"???ilość kont"))))))</f>
        <v>40</v>
      </c>
      <c r="AG855" s="49" t="str">
        <f t="shared" si="112"/>
        <v>20</v>
      </c>
    </row>
    <row r="856" spans="1:33" x14ac:dyDescent="0.45">
      <c r="A856" s="129" t="s">
        <v>1382</v>
      </c>
      <c r="B856" s="129" t="s">
        <v>1513</v>
      </c>
      <c r="C856" s="129" t="s">
        <v>1703</v>
      </c>
      <c r="D856" s="5" t="s">
        <v>1703</v>
      </c>
      <c r="E856" s="129">
        <f t="shared" si="104"/>
        <v>4</v>
      </c>
      <c r="F856" s="129">
        <f t="shared" si="105"/>
        <v>34</v>
      </c>
      <c r="G856" s="129" t="s">
        <v>381</v>
      </c>
      <c r="H856" s="129" t="s">
        <v>383</v>
      </c>
      <c r="I856" s="129" t="s">
        <v>380</v>
      </c>
      <c r="J856" s="3">
        <v>1</v>
      </c>
      <c r="K856" s="26" t="s">
        <v>380</v>
      </c>
      <c r="L856" s="26" t="s">
        <v>24</v>
      </c>
      <c r="M856" s="129" t="s">
        <v>384</v>
      </c>
      <c r="N856" s="129" t="s">
        <v>26</v>
      </c>
      <c r="O856" s="129" t="s">
        <v>1728</v>
      </c>
      <c r="P856" s="3">
        <v>54</v>
      </c>
      <c r="Q856" s="129" t="s">
        <v>32</v>
      </c>
      <c r="R856" s="129" t="s">
        <v>1428</v>
      </c>
      <c r="S856" s="36" t="s">
        <v>380</v>
      </c>
      <c r="T856" s="129">
        <v>1</v>
      </c>
      <c r="U856" s="129"/>
      <c r="V856" s="3">
        <v>691</v>
      </c>
      <c r="W856" s="30">
        <v>0</v>
      </c>
      <c r="X856" s="30">
        <v>0</v>
      </c>
      <c r="Y856" s="30">
        <v>0</v>
      </c>
      <c r="Z856" s="138" t="str">
        <f t="shared" si="107"/>
        <v>40 HC</v>
      </c>
      <c r="AA856" s="135">
        <v>9484</v>
      </c>
      <c r="AB856" s="6">
        <v>14.01</v>
      </c>
      <c r="AC856" s="34" t="s">
        <v>64</v>
      </c>
      <c r="AD856" s="34">
        <f t="shared" si="110"/>
        <v>10</v>
      </c>
      <c r="AE856" s="34">
        <f t="shared" si="111"/>
        <v>4</v>
      </c>
      <c r="AF856" s="49" t="str">
        <f t="shared" si="113"/>
        <v>LCL</v>
      </c>
      <c r="AG856" s="49" t="str">
        <f t="shared" si="112"/>
        <v>LCL</v>
      </c>
    </row>
    <row r="857" spans="1:33" x14ac:dyDescent="0.45">
      <c r="A857" s="129" t="s">
        <v>1382</v>
      </c>
      <c r="B857" s="129" t="s">
        <v>1466</v>
      </c>
      <c r="C857" s="129" t="s">
        <v>1561</v>
      </c>
      <c r="D857" s="5" t="s">
        <v>1561</v>
      </c>
      <c r="E857" s="129">
        <f t="shared" si="104"/>
        <v>9</v>
      </c>
      <c r="F857" s="129">
        <f t="shared" si="105"/>
        <v>15</v>
      </c>
      <c r="G857" s="129" t="s">
        <v>61</v>
      </c>
      <c r="H857" s="129" t="s">
        <v>30</v>
      </c>
      <c r="I857" s="129" t="s">
        <v>380</v>
      </c>
      <c r="J857" s="3">
        <v>1</v>
      </c>
      <c r="K857" s="26" t="s">
        <v>380</v>
      </c>
      <c r="L857" s="26" t="s">
        <v>24</v>
      </c>
      <c r="M857" s="129" t="s">
        <v>384</v>
      </c>
      <c r="N857" s="129" t="s">
        <v>26</v>
      </c>
      <c r="O857" s="129" t="s">
        <v>1729</v>
      </c>
      <c r="P857" s="3">
        <v>54</v>
      </c>
      <c r="Q857" s="129" t="s">
        <v>32</v>
      </c>
      <c r="R857" s="129" t="s">
        <v>1076</v>
      </c>
      <c r="S857" s="36" t="s">
        <v>380</v>
      </c>
      <c r="T857" s="129">
        <v>1</v>
      </c>
      <c r="U857" s="129"/>
      <c r="V857" s="3">
        <v>906</v>
      </c>
      <c r="W857" s="30">
        <v>0</v>
      </c>
      <c r="X857" s="30">
        <v>0</v>
      </c>
      <c r="Y857" s="30">
        <v>0</v>
      </c>
      <c r="Z857" s="138" t="str">
        <f t="shared" si="107"/>
        <v>40 HC</v>
      </c>
      <c r="AA857" s="135">
        <v>13116</v>
      </c>
      <c r="AB857" s="6">
        <v>24.17</v>
      </c>
      <c r="AC857" s="34" t="s">
        <v>64</v>
      </c>
      <c r="AD857" s="34">
        <f t="shared" si="110"/>
        <v>17</v>
      </c>
      <c r="AE857" s="34">
        <f t="shared" si="111"/>
        <v>7</v>
      </c>
      <c r="AF857" s="49" t="str">
        <f t="shared" si="113"/>
        <v>20</v>
      </c>
      <c r="AG857" s="49" t="str">
        <f t="shared" si="112"/>
        <v>LCL</v>
      </c>
    </row>
    <row r="858" spans="1:33" x14ac:dyDescent="0.45">
      <c r="A858" s="129" t="s">
        <v>1382</v>
      </c>
      <c r="B858" s="129" t="s">
        <v>1674</v>
      </c>
      <c r="C858" s="129" t="s">
        <v>1730</v>
      </c>
      <c r="D858" s="5" t="s">
        <v>1730</v>
      </c>
      <c r="E858" s="129">
        <f t="shared" si="104"/>
        <v>44</v>
      </c>
      <c r="F858" s="129">
        <f t="shared" si="105"/>
        <v>49</v>
      </c>
      <c r="G858" s="129" t="s">
        <v>1597</v>
      </c>
      <c r="H858" s="129" t="s">
        <v>30</v>
      </c>
      <c r="I858" s="129" t="s">
        <v>31</v>
      </c>
      <c r="J858" s="3">
        <v>0</v>
      </c>
      <c r="K858" s="129" t="s">
        <v>1731</v>
      </c>
      <c r="L858" s="129" t="s">
        <v>24</v>
      </c>
      <c r="M858" s="129" t="s">
        <v>42</v>
      </c>
      <c r="N858" s="129" t="s">
        <v>26</v>
      </c>
      <c r="O858" s="129" t="s">
        <v>1732</v>
      </c>
      <c r="P858" s="3">
        <v>52</v>
      </c>
      <c r="Q858" s="129" t="s">
        <v>32</v>
      </c>
      <c r="R858" s="129" t="s">
        <v>266</v>
      </c>
      <c r="S858" s="129" t="s">
        <v>2163</v>
      </c>
      <c r="T858" s="129"/>
      <c r="U858" s="129">
        <v>1</v>
      </c>
      <c r="V858" s="3">
        <v>1287</v>
      </c>
      <c r="W858" s="30">
        <v>1</v>
      </c>
      <c r="X858" s="30">
        <v>0</v>
      </c>
      <c r="Y858" s="30">
        <v>0</v>
      </c>
      <c r="Z858" s="138">
        <f t="shared" si="107"/>
        <v>20</v>
      </c>
      <c r="AA858" s="135">
        <v>18691</v>
      </c>
      <c r="AB858" s="6">
        <v>24.42</v>
      </c>
      <c r="AC858" s="34" t="s">
        <v>34</v>
      </c>
      <c r="AD858" s="34">
        <f t="shared" si="110"/>
        <v>17</v>
      </c>
      <c r="AE858" s="34">
        <f t="shared" si="111"/>
        <v>7</v>
      </c>
      <c r="AF858" s="49" t="str">
        <f t="shared" si="113"/>
        <v>20</v>
      </c>
      <c r="AG858" s="49" t="str">
        <f t="shared" si="112"/>
        <v>LCL</v>
      </c>
    </row>
    <row r="859" spans="1:33" x14ac:dyDescent="0.45">
      <c r="A859" s="129" t="s">
        <v>1441</v>
      </c>
      <c r="B859" s="129" t="s">
        <v>1413</v>
      </c>
      <c r="C859" s="129" t="s">
        <v>1619</v>
      </c>
      <c r="D859" s="5" t="s">
        <v>1619</v>
      </c>
      <c r="E859" s="129">
        <f t="shared" si="104"/>
        <v>4</v>
      </c>
      <c r="F859" s="129">
        <f t="shared" si="105"/>
        <v>25</v>
      </c>
      <c r="G859" s="129" t="s">
        <v>381</v>
      </c>
      <c r="H859" s="129" t="s">
        <v>383</v>
      </c>
      <c r="I859" s="129" t="s">
        <v>380</v>
      </c>
      <c r="J859" s="3">
        <v>1</v>
      </c>
      <c r="K859" s="26" t="s">
        <v>380</v>
      </c>
      <c r="L859" s="26" t="s">
        <v>24</v>
      </c>
      <c r="M859" s="129" t="s">
        <v>384</v>
      </c>
      <c r="N859" s="129" t="s">
        <v>26</v>
      </c>
      <c r="O859" s="129" t="s">
        <v>1733</v>
      </c>
      <c r="P859" s="3">
        <v>54</v>
      </c>
      <c r="Q859" s="129" t="s">
        <v>32</v>
      </c>
      <c r="R859" s="129" t="s">
        <v>2152</v>
      </c>
      <c r="S859" s="36" t="s">
        <v>380</v>
      </c>
      <c r="T859" s="129">
        <v>1</v>
      </c>
      <c r="U859" s="129"/>
      <c r="V859" s="3">
        <v>39</v>
      </c>
      <c r="W859" s="30">
        <v>0</v>
      </c>
      <c r="X859" s="30">
        <v>0</v>
      </c>
      <c r="Y859" s="30">
        <v>0</v>
      </c>
      <c r="Z859" s="138" t="str">
        <f t="shared" si="107"/>
        <v>40 HC</v>
      </c>
      <c r="AA859" s="135">
        <v>733</v>
      </c>
      <c r="AB859" s="6">
        <v>0.9</v>
      </c>
      <c r="AC859" s="34" t="s">
        <v>64</v>
      </c>
      <c r="AD859" s="34">
        <f t="shared" si="110"/>
        <v>1</v>
      </c>
      <c r="AE859" s="34">
        <f t="shared" si="111"/>
        <v>0</v>
      </c>
      <c r="AF859" s="49" t="str">
        <f t="shared" si="113"/>
        <v>LCL</v>
      </c>
      <c r="AG859" s="49" t="str">
        <f t="shared" si="112"/>
        <v>LCL</v>
      </c>
    </row>
    <row r="860" spans="1:33" s="77" customFormat="1" x14ac:dyDescent="0.45">
      <c r="A860" s="70" t="s">
        <v>1441</v>
      </c>
      <c r="B860" s="70" t="s">
        <v>1596</v>
      </c>
      <c r="C860" s="70" t="s">
        <v>1658</v>
      </c>
      <c r="D860" s="71" t="s">
        <v>1658</v>
      </c>
      <c r="E860" s="70">
        <f t="shared" si="104"/>
        <v>29</v>
      </c>
      <c r="F860" s="70">
        <f t="shared" si="105"/>
        <v>34</v>
      </c>
      <c r="G860" s="70" t="s">
        <v>398</v>
      </c>
      <c r="H860" s="70" t="s">
        <v>30</v>
      </c>
      <c r="I860" s="70" t="s">
        <v>31</v>
      </c>
      <c r="J860" s="72">
        <v>0</v>
      </c>
      <c r="K860" s="70" t="s">
        <v>1734</v>
      </c>
      <c r="L860" s="70" t="s">
        <v>24</v>
      </c>
      <c r="M860" s="70" t="s">
        <v>42</v>
      </c>
      <c r="N860" s="70" t="s">
        <v>26</v>
      </c>
      <c r="O860" s="70" t="s">
        <v>1735</v>
      </c>
      <c r="P860" s="72">
        <v>51</v>
      </c>
      <c r="Q860" s="70" t="s">
        <v>32</v>
      </c>
      <c r="R860" s="70" t="s">
        <v>139</v>
      </c>
      <c r="S860" s="70" t="s">
        <v>2163</v>
      </c>
      <c r="T860" s="70"/>
      <c r="U860" s="70">
        <v>1</v>
      </c>
      <c r="V860" s="72">
        <v>1564</v>
      </c>
      <c r="W860" s="73">
        <v>1</v>
      </c>
      <c r="X860" s="73">
        <v>0</v>
      </c>
      <c r="Y860" s="73">
        <v>1</v>
      </c>
      <c r="Z860" s="138">
        <f t="shared" si="107"/>
        <v>20</v>
      </c>
      <c r="AA860" s="137">
        <v>16610</v>
      </c>
      <c r="AB860" s="74">
        <v>80.05</v>
      </c>
      <c r="AC860" s="75" t="s">
        <v>34</v>
      </c>
      <c r="AD860" s="75">
        <f t="shared" si="110"/>
        <v>56</v>
      </c>
      <c r="AE860" s="75">
        <f t="shared" si="111"/>
        <v>24</v>
      </c>
      <c r="AF860" s="76">
        <v>40</v>
      </c>
      <c r="AG860" s="76" t="str">
        <f t="shared" si="112"/>
        <v>20</v>
      </c>
    </row>
    <row r="861" spans="1:33" s="77" customFormat="1" x14ac:dyDescent="0.45">
      <c r="A861" s="70" t="s">
        <v>1441</v>
      </c>
      <c r="B861" s="70" t="s">
        <v>1736</v>
      </c>
      <c r="C861" s="70" t="s">
        <v>1737</v>
      </c>
      <c r="D861" s="71" t="s">
        <v>1737</v>
      </c>
      <c r="E861" s="70">
        <f t="shared" si="104"/>
        <v>30</v>
      </c>
      <c r="F861" s="70">
        <f t="shared" si="105"/>
        <v>55</v>
      </c>
      <c r="G861" s="70" t="s">
        <v>398</v>
      </c>
      <c r="H861" s="70" t="s">
        <v>30</v>
      </c>
      <c r="I861" s="70" t="s">
        <v>31</v>
      </c>
      <c r="J861" s="72">
        <v>0</v>
      </c>
      <c r="K861" s="70" t="s">
        <v>1738</v>
      </c>
      <c r="L861" s="70" t="s">
        <v>24</v>
      </c>
      <c r="M861" s="70" t="s">
        <v>42</v>
      </c>
      <c r="N861" s="70" t="s">
        <v>26</v>
      </c>
      <c r="O861" s="70" t="s">
        <v>1739</v>
      </c>
      <c r="P861" s="72">
        <v>51</v>
      </c>
      <c r="Q861" s="70" t="s">
        <v>32</v>
      </c>
      <c r="R861" s="70" t="s">
        <v>121</v>
      </c>
      <c r="S861" s="70" t="s">
        <v>2163</v>
      </c>
      <c r="T861" s="70"/>
      <c r="U861" s="70">
        <v>1</v>
      </c>
      <c r="V861" s="72">
        <v>1591</v>
      </c>
      <c r="W861" s="73">
        <v>1</v>
      </c>
      <c r="X861" s="73">
        <v>0</v>
      </c>
      <c r="Y861" s="73">
        <v>1</v>
      </c>
      <c r="Z861" s="138">
        <f t="shared" si="107"/>
        <v>20</v>
      </c>
      <c r="AA861" s="137">
        <v>15525</v>
      </c>
      <c r="AB861" s="74">
        <v>73.5</v>
      </c>
      <c r="AC861" s="75" t="s">
        <v>34</v>
      </c>
      <c r="AD861" s="75">
        <f t="shared" si="110"/>
        <v>51</v>
      </c>
      <c r="AE861" s="75">
        <f t="shared" si="111"/>
        <v>22</v>
      </c>
      <c r="AF861" s="76" t="str">
        <f t="shared" si="113"/>
        <v>40</v>
      </c>
      <c r="AG861" s="76" t="str">
        <f t="shared" si="112"/>
        <v>20</v>
      </c>
    </row>
    <row r="862" spans="1:33" x14ac:dyDescent="0.45">
      <c r="A862" s="129" t="s">
        <v>1441</v>
      </c>
      <c r="B862" s="129" t="s">
        <v>1550</v>
      </c>
      <c r="C862" s="129" t="s">
        <v>1740</v>
      </c>
      <c r="D862" s="5" t="s">
        <v>1740</v>
      </c>
      <c r="E862" s="129">
        <f t="shared" si="104"/>
        <v>39</v>
      </c>
      <c r="F862" s="129">
        <f t="shared" si="105"/>
        <v>42</v>
      </c>
      <c r="G862" s="129" t="s">
        <v>29</v>
      </c>
      <c r="H862" s="129" t="s">
        <v>30</v>
      </c>
      <c r="I862" s="129" t="s">
        <v>31</v>
      </c>
      <c r="J862" s="3">
        <v>0</v>
      </c>
      <c r="K862" s="129" t="s">
        <v>1741</v>
      </c>
      <c r="L862" s="129" t="s">
        <v>24</v>
      </c>
      <c r="M862" s="129" t="s">
        <v>42</v>
      </c>
      <c r="N862" s="129" t="s">
        <v>26</v>
      </c>
      <c r="O862" s="129" t="s">
        <v>1742</v>
      </c>
      <c r="P862" s="3">
        <v>54</v>
      </c>
      <c r="Q862" s="129" t="s">
        <v>32</v>
      </c>
      <c r="R862" s="129" t="s">
        <v>123</v>
      </c>
      <c r="S862" s="129" t="s">
        <v>2163</v>
      </c>
      <c r="T862" s="129"/>
      <c r="U862" s="129">
        <v>1</v>
      </c>
      <c r="V862" s="3">
        <v>1268</v>
      </c>
      <c r="W862" s="30">
        <v>1</v>
      </c>
      <c r="X862" s="30">
        <v>0</v>
      </c>
      <c r="Y862" s="30">
        <v>0</v>
      </c>
      <c r="Z862" s="138">
        <f t="shared" si="107"/>
        <v>20</v>
      </c>
      <c r="AA862" s="135">
        <v>16542</v>
      </c>
      <c r="AB862" s="6">
        <v>24.84</v>
      </c>
      <c r="AC862" s="34" t="s">
        <v>34</v>
      </c>
      <c r="AD862" s="34">
        <f t="shared" si="110"/>
        <v>17</v>
      </c>
      <c r="AE862" s="34">
        <f t="shared" si="111"/>
        <v>7</v>
      </c>
      <c r="AF862" s="49" t="str">
        <f t="shared" si="113"/>
        <v>20</v>
      </c>
      <c r="AG862" s="49" t="str">
        <f t="shared" si="112"/>
        <v>LCL</v>
      </c>
    </row>
    <row r="863" spans="1:33" x14ac:dyDescent="0.45">
      <c r="A863" s="129" t="s">
        <v>1441</v>
      </c>
      <c r="B863" s="129" t="s">
        <v>1743</v>
      </c>
      <c r="C863" s="129" t="s">
        <v>1678</v>
      </c>
      <c r="D863" s="5" t="s">
        <v>1678</v>
      </c>
      <c r="E863" s="129">
        <f t="shared" si="104"/>
        <v>46</v>
      </c>
      <c r="F863" s="129">
        <f t="shared" si="105"/>
        <v>50</v>
      </c>
      <c r="G863" s="129" t="s">
        <v>48</v>
      </c>
      <c r="H863" s="129" t="s">
        <v>30</v>
      </c>
      <c r="I863" s="129" t="s">
        <v>31</v>
      </c>
      <c r="J863" s="3">
        <v>0</v>
      </c>
      <c r="K863" s="129" t="s">
        <v>1744</v>
      </c>
      <c r="L863" s="129" t="s">
        <v>24</v>
      </c>
      <c r="M863" s="129" t="s">
        <v>42</v>
      </c>
      <c r="N863" s="129" t="s">
        <v>26</v>
      </c>
      <c r="O863" s="129" t="s">
        <v>1745</v>
      </c>
      <c r="P863" s="3">
        <v>54</v>
      </c>
      <c r="Q863" s="129" t="s">
        <v>32</v>
      </c>
      <c r="R863" s="129" t="s">
        <v>271</v>
      </c>
      <c r="S863" s="129" t="s">
        <v>2163</v>
      </c>
      <c r="T863" s="129"/>
      <c r="U863" s="129">
        <v>1</v>
      </c>
      <c r="V863" s="3">
        <v>774</v>
      </c>
      <c r="W863" s="30">
        <v>0</v>
      </c>
      <c r="X863" s="30">
        <v>1</v>
      </c>
      <c r="Y863" s="30">
        <v>0</v>
      </c>
      <c r="Z863" s="138">
        <f t="shared" si="107"/>
        <v>40</v>
      </c>
      <c r="AA863" s="135">
        <v>7560</v>
      </c>
      <c r="AB863" s="6">
        <v>52.6</v>
      </c>
      <c r="AC863" s="34" t="s">
        <v>34</v>
      </c>
      <c r="AD863" s="34">
        <f t="shared" si="110"/>
        <v>37</v>
      </c>
      <c r="AE863" s="34">
        <f t="shared" si="111"/>
        <v>16</v>
      </c>
      <c r="AF863" s="49" t="str">
        <f t="shared" si="113"/>
        <v>40</v>
      </c>
      <c r="AG863" s="49" t="str">
        <f t="shared" si="112"/>
        <v>20</v>
      </c>
    </row>
    <row r="864" spans="1:33" s="77" customFormat="1" ht="21" x14ac:dyDescent="0.45">
      <c r="A864" s="70" t="s">
        <v>1410</v>
      </c>
      <c r="B864" s="70" t="s">
        <v>1696</v>
      </c>
      <c r="C864" s="70" t="s">
        <v>1746</v>
      </c>
      <c r="D864" s="71" t="s">
        <v>1746</v>
      </c>
      <c r="E864" s="70">
        <f t="shared" si="104"/>
        <v>36</v>
      </c>
      <c r="F864" s="70">
        <f t="shared" si="105"/>
        <v>40</v>
      </c>
      <c r="G864" s="70" t="s">
        <v>39</v>
      </c>
      <c r="H864" s="70" t="s">
        <v>30</v>
      </c>
      <c r="I864" s="70" t="s">
        <v>31</v>
      </c>
      <c r="J864" s="72">
        <v>0</v>
      </c>
      <c r="K864" s="70" t="s">
        <v>1747</v>
      </c>
      <c r="L864" s="70" t="s">
        <v>24</v>
      </c>
      <c r="M864" s="70" t="s">
        <v>42</v>
      </c>
      <c r="N864" s="70" t="s">
        <v>26</v>
      </c>
      <c r="O864" s="70" t="s">
        <v>1748</v>
      </c>
      <c r="P864" s="72">
        <v>54</v>
      </c>
      <c r="Q864" s="70" t="s">
        <v>32</v>
      </c>
      <c r="R864" s="70" t="s">
        <v>44</v>
      </c>
      <c r="S864" s="70" t="s">
        <v>2163</v>
      </c>
      <c r="T864" s="70"/>
      <c r="U864" s="70">
        <v>1</v>
      </c>
      <c r="V864" s="72">
        <v>6294</v>
      </c>
      <c r="W864" s="73">
        <v>1</v>
      </c>
      <c r="X864" s="73">
        <v>0</v>
      </c>
      <c r="Y864" s="73">
        <v>4</v>
      </c>
      <c r="Z864" s="138">
        <f t="shared" si="107"/>
        <v>20</v>
      </c>
      <c r="AA864" s="137">
        <v>105079</v>
      </c>
      <c r="AB864" s="74">
        <v>272.24</v>
      </c>
      <c r="AC864" s="75" t="s">
        <v>34</v>
      </c>
      <c r="AD864" s="75">
        <f t="shared" si="110"/>
        <v>191</v>
      </c>
      <c r="AE864" s="75">
        <f t="shared" si="111"/>
        <v>82</v>
      </c>
      <c r="AF864" s="76" t="s">
        <v>2139</v>
      </c>
      <c r="AG864" s="76">
        <v>40</v>
      </c>
    </row>
    <row r="865" spans="1:33" x14ac:dyDescent="0.45">
      <c r="A865" s="129" t="s">
        <v>1410</v>
      </c>
      <c r="B865" s="129" t="s">
        <v>35</v>
      </c>
      <c r="C865" s="129" t="s">
        <v>1678</v>
      </c>
      <c r="D865" s="5" t="s">
        <v>1678</v>
      </c>
      <c r="E865" s="129">
        <f t="shared" si="104"/>
        <v>37</v>
      </c>
      <c r="F865" s="129">
        <f t="shared" si="105"/>
        <v>49</v>
      </c>
      <c r="G865" s="129" t="s">
        <v>48</v>
      </c>
      <c r="H865" s="129" t="s">
        <v>30</v>
      </c>
      <c r="I865" s="129" t="s">
        <v>31</v>
      </c>
      <c r="J865" s="3">
        <v>1</v>
      </c>
      <c r="K865" s="26" t="s">
        <v>2125</v>
      </c>
      <c r="L865" s="129" t="s">
        <v>24</v>
      </c>
      <c r="M865" s="129" t="s">
        <v>42</v>
      </c>
      <c r="N865" s="129" t="s">
        <v>26</v>
      </c>
      <c r="O865" s="129" t="s">
        <v>1749</v>
      </c>
      <c r="P865" s="3">
        <v>52</v>
      </c>
      <c r="Q865" s="129" t="s">
        <v>32</v>
      </c>
      <c r="R865" s="129" t="s">
        <v>266</v>
      </c>
      <c r="S865" s="129" t="s">
        <v>2125</v>
      </c>
      <c r="T865" s="129"/>
      <c r="U865" s="129">
        <v>1</v>
      </c>
      <c r="V865" s="3">
        <v>715</v>
      </c>
      <c r="W865" s="30">
        <v>0</v>
      </c>
      <c r="X865" s="30">
        <v>0</v>
      </c>
      <c r="Y865" s="30">
        <v>0</v>
      </c>
      <c r="Z865" s="138" t="str">
        <f t="shared" si="107"/>
        <v>40 HC</v>
      </c>
      <c r="AA865" s="135">
        <v>11238</v>
      </c>
      <c r="AB865" s="6">
        <v>9.7899999999999991</v>
      </c>
      <c r="AC865" s="34" t="s">
        <v>34</v>
      </c>
      <c r="AD865" s="34">
        <f t="shared" si="110"/>
        <v>7</v>
      </c>
      <c r="AE865" s="34">
        <f t="shared" si="111"/>
        <v>3</v>
      </c>
      <c r="AF865" s="49" t="str">
        <f t="shared" ref="AF865:AG896" si="114">IF(AD865&lt;=14,"LCL",IF(AD865&lt;=28,"20",IF(AD865&lt;=55,"40",IF(AD865&lt;=65,"40HC",IF(AD865&lt;=83,"45",IF(AD865&gt;83,"???ilość kont"))))))</f>
        <v>LCL</v>
      </c>
      <c r="AG865" s="49" t="str">
        <f t="shared" si="114"/>
        <v>LCL</v>
      </c>
    </row>
    <row r="866" spans="1:33" x14ac:dyDescent="0.45">
      <c r="A866" s="129" t="s">
        <v>1410</v>
      </c>
      <c r="B866" s="129" t="s">
        <v>1550</v>
      </c>
      <c r="C866" s="129" t="s">
        <v>1740</v>
      </c>
      <c r="D866" s="5" t="s">
        <v>1740</v>
      </c>
      <c r="E866" s="129">
        <f t="shared" si="104"/>
        <v>38</v>
      </c>
      <c r="F866" s="129">
        <f t="shared" si="105"/>
        <v>41</v>
      </c>
      <c r="G866" s="129" t="s">
        <v>48</v>
      </c>
      <c r="H866" s="129" t="s">
        <v>30</v>
      </c>
      <c r="I866" s="129" t="s">
        <v>31</v>
      </c>
      <c r="J866" s="3">
        <v>0</v>
      </c>
      <c r="K866" s="129" t="s">
        <v>1750</v>
      </c>
      <c r="L866" s="129" t="s">
        <v>24</v>
      </c>
      <c r="M866" s="129" t="s">
        <v>42</v>
      </c>
      <c r="N866" s="129" t="s">
        <v>26</v>
      </c>
      <c r="O866" s="129" t="s">
        <v>1751</v>
      </c>
      <c r="P866" s="3">
        <v>54</v>
      </c>
      <c r="Q866" s="129" t="s">
        <v>32</v>
      </c>
      <c r="R866" s="129" t="s">
        <v>739</v>
      </c>
      <c r="S866" s="129" t="s">
        <v>2163</v>
      </c>
      <c r="T866" s="129"/>
      <c r="U866" s="129">
        <v>1</v>
      </c>
      <c r="V866" s="3">
        <v>581</v>
      </c>
      <c r="W866" s="30">
        <v>0</v>
      </c>
      <c r="X866" s="30">
        <v>1</v>
      </c>
      <c r="Y866" s="30">
        <v>0</v>
      </c>
      <c r="Z866" s="138">
        <f t="shared" si="107"/>
        <v>40</v>
      </c>
      <c r="AA866" s="135">
        <v>4953</v>
      </c>
      <c r="AB866" s="6">
        <v>55.51</v>
      </c>
      <c r="AC866" s="34" t="s">
        <v>34</v>
      </c>
      <c r="AD866" s="34">
        <f t="shared" si="110"/>
        <v>39</v>
      </c>
      <c r="AE866" s="34">
        <f t="shared" si="111"/>
        <v>17</v>
      </c>
      <c r="AF866" s="49" t="str">
        <f t="shared" si="114"/>
        <v>40</v>
      </c>
      <c r="AG866" s="49" t="str">
        <f t="shared" si="114"/>
        <v>20</v>
      </c>
    </row>
    <row r="867" spans="1:33" s="77" customFormat="1" x14ac:dyDescent="0.45">
      <c r="A867" s="70" t="s">
        <v>1410</v>
      </c>
      <c r="B867" s="70" t="s">
        <v>1550</v>
      </c>
      <c r="C867" s="70" t="s">
        <v>1674</v>
      </c>
      <c r="D867" s="71" t="s">
        <v>1674</v>
      </c>
      <c r="E867" s="70">
        <f t="shared" si="104"/>
        <v>38</v>
      </c>
      <c r="F867" s="70">
        <f t="shared" si="105"/>
        <v>42</v>
      </c>
      <c r="G867" s="70" t="s">
        <v>48</v>
      </c>
      <c r="H867" s="70" t="s">
        <v>30</v>
      </c>
      <c r="I867" s="70" t="s">
        <v>31</v>
      </c>
      <c r="J867" s="72">
        <v>0</v>
      </c>
      <c r="K867" s="70" t="s">
        <v>1752</v>
      </c>
      <c r="L867" s="70" t="s">
        <v>41</v>
      </c>
      <c r="M867" s="70" t="s">
        <v>42</v>
      </c>
      <c r="N867" s="70" t="s">
        <v>26</v>
      </c>
      <c r="O867" s="70" t="s">
        <v>1753</v>
      </c>
      <c r="P867" s="72">
        <v>54</v>
      </c>
      <c r="Q867" s="70" t="s">
        <v>32</v>
      </c>
      <c r="R867" s="70" t="s">
        <v>1183</v>
      </c>
      <c r="S867" s="70" t="s">
        <v>2163</v>
      </c>
      <c r="T867" s="70"/>
      <c r="U867" s="70">
        <v>1</v>
      </c>
      <c r="V867" s="72">
        <v>844</v>
      </c>
      <c r="W867" s="73">
        <v>0</v>
      </c>
      <c r="X867" s="73">
        <v>2</v>
      </c>
      <c r="Y867" s="73">
        <v>0</v>
      </c>
      <c r="Z867" s="138" t="str">
        <f t="shared" si="107"/>
        <v>40 HC</v>
      </c>
      <c r="AA867" s="137">
        <v>10034</v>
      </c>
      <c r="AB867" s="74">
        <v>98</v>
      </c>
      <c r="AC867" s="75" t="s">
        <v>34</v>
      </c>
      <c r="AD867" s="75">
        <f t="shared" si="110"/>
        <v>69</v>
      </c>
      <c r="AE867" s="75">
        <f t="shared" si="111"/>
        <v>29</v>
      </c>
      <c r="AF867" s="76" t="s">
        <v>2139</v>
      </c>
      <c r="AG867" s="76">
        <v>20</v>
      </c>
    </row>
    <row r="868" spans="1:33" s="77" customFormat="1" x14ac:dyDescent="0.45">
      <c r="A868" s="70" t="s">
        <v>1410</v>
      </c>
      <c r="B868" s="70" t="s">
        <v>1550</v>
      </c>
      <c r="C868" s="70" t="s">
        <v>1674</v>
      </c>
      <c r="D868" s="71" t="s">
        <v>1674</v>
      </c>
      <c r="E868" s="70">
        <f t="shared" si="104"/>
        <v>38</v>
      </c>
      <c r="F868" s="70">
        <f t="shared" si="105"/>
        <v>42</v>
      </c>
      <c r="G868" s="70" t="s">
        <v>48</v>
      </c>
      <c r="H868" s="70" t="s">
        <v>30</v>
      </c>
      <c r="I868" s="70" t="s">
        <v>31</v>
      </c>
      <c r="J868" s="72">
        <v>0</v>
      </c>
      <c r="K868" s="70" t="s">
        <v>1754</v>
      </c>
      <c r="L868" s="70" t="s">
        <v>41</v>
      </c>
      <c r="M868" s="70" t="s">
        <v>42</v>
      </c>
      <c r="N868" s="70" t="s">
        <v>26</v>
      </c>
      <c r="O868" s="70" t="s">
        <v>1755</v>
      </c>
      <c r="P868" s="72">
        <v>54</v>
      </c>
      <c r="Q868" s="70" t="s">
        <v>32</v>
      </c>
      <c r="R868" s="70" t="s">
        <v>101</v>
      </c>
      <c r="S868" s="70" t="s">
        <v>2163</v>
      </c>
      <c r="T868" s="70"/>
      <c r="U868" s="70">
        <v>1</v>
      </c>
      <c r="V868" s="72">
        <v>2545</v>
      </c>
      <c r="W868" s="73">
        <v>1</v>
      </c>
      <c r="X868" s="73">
        <v>0</v>
      </c>
      <c r="Y868" s="73">
        <v>2</v>
      </c>
      <c r="Z868" s="138">
        <f t="shared" si="107"/>
        <v>20</v>
      </c>
      <c r="AA868" s="137">
        <v>25012</v>
      </c>
      <c r="AB868" s="74">
        <v>140.86000000000001</v>
      </c>
      <c r="AC868" s="75" t="s">
        <v>34</v>
      </c>
      <c r="AD868" s="75">
        <f t="shared" si="110"/>
        <v>99</v>
      </c>
      <c r="AE868" s="75">
        <f t="shared" si="111"/>
        <v>42</v>
      </c>
      <c r="AF868" s="76" t="s">
        <v>2139</v>
      </c>
      <c r="AG868" s="76" t="str">
        <f>IF(AE868&lt;=14,"LCL",IF(AE868&lt;=28,"20",IF(AE868&lt;=55,"40",IF(AE868&lt;=65,"40 HC",IF(AE868&lt;=83,"45",IF(AE868&gt;83,"???ilość kont"))))))</f>
        <v>40</v>
      </c>
    </row>
    <row r="869" spans="1:33" x14ac:dyDescent="0.45">
      <c r="A869" s="129" t="s">
        <v>1410</v>
      </c>
      <c r="B869" s="129" t="s">
        <v>1550</v>
      </c>
      <c r="C869" s="129" t="s">
        <v>1674</v>
      </c>
      <c r="D869" s="5" t="s">
        <v>1674</v>
      </c>
      <c r="E869" s="129">
        <f t="shared" si="104"/>
        <v>38</v>
      </c>
      <c r="F869" s="129">
        <f t="shared" si="105"/>
        <v>42</v>
      </c>
      <c r="G869" s="129" t="s">
        <v>48</v>
      </c>
      <c r="H869" s="129" t="s">
        <v>30</v>
      </c>
      <c r="I869" s="129" t="s">
        <v>31</v>
      </c>
      <c r="J869" s="3">
        <v>0</v>
      </c>
      <c r="K869" s="129" t="s">
        <v>1756</v>
      </c>
      <c r="L869" s="129" t="s">
        <v>41</v>
      </c>
      <c r="M869" s="129" t="s">
        <v>42</v>
      </c>
      <c r="N869" s="129" t="s">
        <v>26</v>
      </c>
      <c r="O869" s="129" t="s">
        <v>1757</v>
      </c>
      <c r="P869" s="3">
        <v>52</v>
      </c>
      <c r="Q869" s="129" t="s">
        <v>32</v>
      </c>
      <c r="R869" s="129" t="s">
        <v>266</v>
      </c>
      <c r="S869" s="129" t="s">
        <v>2163</v>
      </c>
      <c r="T869" s="129"/>
      <c r="U869" s="129">
        <v>1</v>
      </c>
      <c r="V869" s="3">
        <v>1188</v>
      </c>
      <c r="W869" s="30">
        <v>1</v>
      </c>
      <c r="X869" s="30">
        <v>0</v>
      </c>
      <c r="Y869" s="30">
        <v>0</v>
      </c>
      <c r="Z869" s="138">
        <f t="shared" si="107"/>
        <v>20</v>
      </c>
      <c r="AA869" s="135">
        <v>19674</v>
      </c>
      <c r="AB869" s="6">
        <v>24.58</v>
      </c>
      <c r="AC869" s="34" t="s">
        <v>34</v>
      </c>
      <c r="AD869" s="34">
        <f t="shared" si="110"/>
        <v>17</v>
      </c>
      <c r="AE869" s="34">
        <f t="shared" si="111"/>
        <v>7</v>
      </c>
      <c r="AF869" s="49" t="str">
        <f t="shared" si="114"/>
        <v>20</v>
      </c>
      <c r="AG869" s="49" t="str">
        <f t="shared" si="114"/>
        <v>LCL</v>
      </c>
    </row>
    <row r="870" spans="1:33" x14ac:dyDescent="0.45">
      <c r="A870" s="129" t="s">
        <v>1472</v>
      </c>
      <c r="B870" s="129" t="s">
        <v>1561</v>
      </c>
      <c r="C870" s="129" t="s">
        <v>1612</v>
      </c>
      <c r="D870" s="5" t="s">
        <v>1612</v>
      </c>
      <c r="E870" s="129">
        <f t="shared" si="104"/>
        <v>12</v>
      </c>
      <c r="F870" s="129">
        <f t="shared" si="105"/>
        <v>19</v>
      </c>
      <c r="G870" s="129" t="s">
        <v>381</v>
      </c>
      <c r="H870" s="129" t="s">
        <v>383</v>
      </c>
      <c r="I870" s="129" t="s">
        <v>41</v>
      </c>
      <c r="J870" s="3">
        <v>0</v>
      </c>
      <c r="K870" s="129" t="s">
        <v>1758</v>
      </c>
      <c r="L870" s="26" t="s">
        <v>41</v>
      </c>
      <c r="M870" s="129" t="s">
        <v>619</v>
      </c>
      <c r="N870" s="129" t="s">
        <v>26</v>
      </c>
      <c r="O870" s="129" t="s">
        <v>1759</v>
      </c>
      <c r="P870" s="3">
        <v>54</v>
      </c>
      <c r="Q870" s="129" t="s">
        <v>32</v>
      </c>
      <c r="R870" s="129" t="s">
        <v>82</v>
      </c>
      <c r="S870" s="129" t="s">
        <v>2163</v>
      </c>
      <c r="T870" s="129"/>
      <c r="U870" s="129">
        <v>1</v>
      </c>
      <c r="V870" s="3">
        <v>1585</v>
      </c>
      <c r="W870" s="30">
        <v>0</v>
      </c>
      <c r="X870" s="30">
        <v>1</v>
      </c>
      <c r="Y870" s="30">
        <v>0</v>
      </c>
      <c r="Z870" s="138">
        <f t="shared" si="107"/>
        <v>40</v>
      </c>
      <c r="AA870" s="135">
        <v>28350</v>
      </c>
      <c r="AB870" s="6">
        <v>32.57</v>
      </c>
      <c r="AC870" s="34" t="s">
        <v>34</v>
      </c>
      <c r="AD870" s="34">
        <f t="shared" si="110"/>
        <v>23</v>
      </c>
      <c r="AE870" s="34">
        <f t="shared" si="111"/>
        <v>10</v>
      </c>
      <c r="AF870" s="49" t="str">
        <f t="shared" si="114"/>
        <v>20</v>
      </c>
      <c r="AG870" s="49" t="str">
        <f t="shared" si="114"/>
        <v>LCL</v>
      </c>
    </row>
    <row r="871" spans="1:33" x14ac:dyDescent="0.45">
      <c r="A871" s="129" t="s">
        <v>1513</v>
      </c>
      <c r="B871" s="129" t="s">
        <v>1740</v>
      </c>
      <c r="C871" s="129" t="s">
        <v>1743</v>
      </c>
      <c r="D871" s="5" t="s">
        <v>1743</v>
      </c>
      <c r="E871" s="129">
        <f t="shared" si="104"/>
        <v>39</v>
      </c>
      <c r="F871" s="129">
        <f t="shared" si="105"/>
        <v>43</v>
      </c>
      <c r="G871" s="129" t="s">
        <v>85</v>
      </c>
      <c r="H871" s="129" t="s">
        <v>30</v>
      </c>
      <c r="I871" s="129" t="s">
        <v>31</v>
      </c>
      <c r="J871" s="3">
        <v>0</v>
      </c>
      <c r="K871" s="129" t="s">
        <v>1760</v>
      </c>
      <c r="L871" s="129" t="s">
        <v>24</v>
      </c>
      <c r="M871" s="129" t="s">
        <v>42</v>
      </c>
      <c r="N871" s="129" t="s">
        <v>26</v>
      </c>
      <c r="O871" s="129" t="s">
        <v>1761</v>
      </c>
      <c r="P871" s="3">
        <v>54</v>
      </c>
      <c r="Q871" s="129" t="s">
        <v>32</v>
      </c>
      <c r="R871" s="129" t="s">
        <v>2159</v>
      </c>
      <c r="S871" s="129" t="s">
        <v>2163</v>
      </c>
      <c r="T871" s="129"/>
      <c r="U871" s="129">
        <v>1</v>
      </c>
      <c r="V871" s="3">
        <v>1090</v>
      </c>
      <c r="W871" s="30">
        <v>1</v>
      </c>
      <c r="X871" s="30">
        <v>0</v>
      </c>
      <c r="Y871" s="30">
        <v>0</v>
      </c>
      <c r="Z871" s="138">
        <f t="shared" si="107"/>
        <v>20</v>
      </c>
      <c r="AA871" s="135">
        <v>17194</v>
      </c>
      <c r="AB871" s="6">
        <v>25.87</v>
      </c>
      <c r="AC871" s="34" t="s">
        <v>90</v>
      </c>
      <c r="AD871" s="34">
        <f t="shared" si="110"/>
        <v>18</v>
      </c>
      <c r="AE871" s="34">
        <f t="shared" si="111"/>
        <v>8</v>
      </c>
      <c r="AF871" s="49" t="str">
        <f t="shared" si="114"/>
        <v>20</v>
      </c>
      <c r="AG871" s="49" t="str">
        <f t="shared" si="114"/>
        <v>LCL</v>
      </c>
    </row>
    <row r="872" spans="1:33" x14ac:dyDescent="0.45">
      <c r="A872" s="129" t="s">
        <v>1513</v>
      </c>
      <c r="B872" s="129" t="s">
        <v>1674</v>
      </c>
      <c r="C872" s="129" t="s">
        <v>1762</v>
      </c>
      <c r="D872" s="5" t="s">
        <v>1762</v>
      </c>
      <c r="E872" s="129">
        <f t="shared" si="104"/>
        <v>40</v>
      </c>
      <c r="F872" s="129">
        <f t="shared" si="105"/>
        <v>46</v>
      </c>
      <c r="G872" s="129" t="s">
        <v>61</v>
      </c>
      <c r="H872" s="129" t="s">
        <v>30</v>
      </c>
      <c r="I872" s="129" t="s">
        <v>31</v>
      </c>
      <c r="J872" s="3">
        <v>1</v>
      </c>
      <c r="K872" s="152" t="s">
        <v>1763</v>
      </c>
      <c r="L872" s="129" t="s">
        <v>24</v>
      </c>
      <c r="M872" s="129" t="s">
        <v>42</v>
      </c>
      <c r="N872" s="129" t="s">
        <v>26</v>
      </c>
      <c r="O872" s="129" t="s">
        <v>1764</v>
      </c>
      <c r="P872" s="3">
        <v>54</v>
      </c>
      <c r="Q872" s="129" t="s">
        <v>32</v>
      </c>
      <c r="R872" s="129" t="s">
        <v>2150</v>
      </c>
      <c r="S872" s="129" t="s">
        <v>2164</v>
      </c>
      <c r="T872" s="129"/>
      <c r="U872" s="129">
        <v>1</v>
      </c>
      <c r="V872" s="3">
        <v>904</v>
      </c>
      <c r="W872" s="154">
        <v>0</v>
      </c>
      <c r="X872" s="154">
        <v>0</v>
      </c>
      <c r="Y872" s="154">
        <v>1</v>
      </c>
      <c r="Z872" s="138" t="str">
        <f t="shared" si="107"/>
        <v>40 HC</v>
      </c>
      <c r="AA872" s="135">
        <v>15211</v>
      </c>
      <c r="AB872" s="6">
        <v>35.700000000000003</v>
      </c>
      <c r="AC872" s="34" t="s">
        <v>64</v>
      </c>
      <c r="AD872" s="34">
        <f t="shared" si="110"/>
        <v>25</v>
      </c>
      <c r="AE872" s="34">
        <f t="shared" si="111"/>
        <v>11</v>
      </c>
      <c r="AF872" s="49" t="str">
        <f t="shared" si="114"/>
        <v>20</v>
      </c>
      <c r="AG872" s="49" t="str">
        <f t="shared" si="114"/>
        <v>LCL</v>
      </c>
    </row>
    <row r="873" spans="1:33" x14ac:dyDescent="0.45">
      <c r="A873" s="129" t="s">
        <v>1513</v>
      </c>
      <c r="B873" s="129" t="s">
        <v>1674</v>
      </c>
      <c r="C873" s="129" t="s">
        <v>1762</v>
      </c>
      <c r="D873" s="5" t="s">
        <v>1762</v>
      </c>
      <c r="E873" s="129">
        <f t="shared" si="104"/>
        <v>40</v>
      </c>
      <c r="F873" s="129">
        <f t="shared" si="105"/>
        <v>46</v>
      </c>
      <c r="G873" s="129" t="s">
        <v>61</v>
      </c>
      <c r="H873" s="129" t="s">
        <v>30</v>
      </c>
      <c r="I873" s="129" t="s">
        <v>31</v>
      </c>
      <c r="J873" s="3">
        <v>1</v>
      </c>
      <c r="K873" s="153"/>
      <c r="L873" s="129" t="s">
        <v>24</v>
      </c>
      <c r="M873" s="129" t="s">
        <v>42</v>
      </c>
      <c r="N873" s="129" t="s">
        <v>26</v>
      </c>
      <c r="O873" s="129" t="s">
        <v>1765</v>
      </c>
      <c r="P873" s="3">
        <v>54</v>
      </c>
      <c r="Q873" s="129" t="s">
        <v>32</v>
      </c>
      <c r="R873" s="129" t="s">
        <v>1721</v>
      </c>
      <c r="S873" s="129" t="s">
        <v>2164</v>
      </c>
      <c r="T873" s="129"/>
      <c r="U873" s="129">
        <v>1</v>
      </c>
      <c r="V873" s="3">
        <v>230</v>
      </c>
      <c r="W873" s="155"/>
      <c r="X873" s="155"/>
      <c r="Y873" s="155"/>
      <c r="Z873" s="138" t="str">
        <f t="shared" si="107"/>
        <v>40 HC</v>
      </c>
      <c r="AA873" s="135">
        <v>3445</v>
      </c>
      <c r="AB873" s="6">
        <v>8.14</v>
      </c>
      <c r="AC873" s="34" t="s">
        <v>64</v>
      </c>
      <c r="AD873" s="34">
        <f t="shared" si="110"/>
        <v>6</v>
      </c>
      <c r="AE873" s="34">
        <f t="shared" si="111"/>
        <v>2</v>
      </c>
      <c r="AF873" s="49" t="str">
        <f t="shared" si="114"/>
        <v>LCL</v>
      </c>
      <c r="AG873" s="49" t="str">
        <f t="shared" si="114"/>
        <v>LCL</v>
      </c>
    </row>
    <row r="874" spans="1:33" x14ac:dyDescent="0.45">
      <c r="A874" s="129" t="s">
        <v>1513</v>
      </c>
      <c r="B874" s="129" t="s">
        <v>1674</v>
      </c>
      <c r="C874" s="129" t="s">
        <v>1762</v>
      </c>
      <c r="D874" s="5" t="s">
        <v>1762</v>
      </c>
      <c r="E874" s="129">
        <f t="shared" si="104"/>
        <v>40</v>
      </c>
      <c r="F874" s="129">
        <f t="shared" si="105"/>
        <v>46</v>
      </c>
      <c r="G874" s="129" t="s">
        <v>61</v>
      </c>
      <c r="H874" s="129" t="s">
        <v>30</v>
      </c>
      <c r="I874" s="129" t="s">
        <v>31</v>
      </c>
      <c r="J874" s="3">
        <v>1</v>
      </c>
      <c r="K874" s="152" t="s">
        <v>1766</v>
      </c>
      <c r="L874" s="129" t="s">
        <v>24</v>
      </c>
      <c r="M874" s="129" t="s">
        <v>42</v>
      </c>
      <c r="N874" s="129" t="s">
        <v>26</v>
      </c>
      <c r="O874" s="129" t="s">
        <v>1767</v>
      </c>
      <c r="P874" s="3">
        <v>54</v>
      </c>
      <c r="Q874" s="129" t="s">
        <v>32</v>
      </c>
      <c r="R874" s="129" t="s">
        <v>2150</v>
      </c>
      <c r="S874" s="129" t="s">
        <v>2164</v>
      </c>
      <c r="T874" s="129"/>
      <c r="U874" s="129">
        <v>1</v>
      </c>
      <c r="V874" s="3">
        <v>396</v>
      </c>
      <c r="W874" s="154">
        <v>0</v>
      </c>
      <c r="X874" s="154">
        <v>0</v>
      </c>
      <c r="Y874" s="154">
        <v>1</v>
      </c>
      <c r="Z874" s="138" t="str">
        <f t="shared" si="107"/>
        <v>40 HC</v>
      </c>
      <c r="AA874" s="135">
        <v>5848</v>
      </c>
      <c r="AB874" s="6">
        <v>11.6</v>
      </c>
      <c r="AC874" s="34" t="s">
        <v>64</v>
      </c>
      <c r="AD874" s="34">
        <f t="shared" si="110"/>
        <v>8</v>
      </c>
      <c r="AE874" s="34">
        <f t="shared" si="111"/>
        <v>3</v>
      </c>
      <c r="AF874" s="49" t="str">
        <f t="shared" si="114"/>
        <v>LCL</v>
      </c>
      <c r="AG874" s="49" t="str">
        <f t="shared" si="114"/>
        <v>LCL</v>
      </c>
    </row>
    <row r="875" spans="1:33" x14ac:dyDescent="0.45">
      <c r="A875" s="129" t="s">
        <v>1513</v>
      </c>
      <c r="B875" s="129" t="s">
        <v>1674</v>
      </c>
      <c r="C875" s="129" t="s">
        <v>1762</v>
      </c>
      <c r="D875" s="5" t="s">
        <v>1762</v>
      </c>
      <c r="E875" s="129">
        <f t="shared" si="104"/>
        <v>40</v>
      </c>
      <c r="F875" s="129">
        <f t="shared" si="105"/>
        <v>46</v>
      </c>
      <c r="G875" s="129" t="s">
        <v>61</v>
      </c>
      <c r="H875" s="129" t="s">
        <v>30</v>
      </c>
      <c r="I875" s="129" t="s">
        <v>31</v>
      </c>
      <c r="J875" s="3">
        <v>1</v>
      </c>
      <c r="K875" s="153"/>
      <c r="L875" s="129" t="s">
        <v>24</v>
      </c>
      <c r="M875" s="129" t="s">
        <v>42</v>
      </c>
      <c r="N875" s="129" t="s">
        <v>26</v>
      </c>
      <c r="O875" s="129" t="s">
        <v>1768</v>
      </c>
      <c r="P875" s="3">
        <v>54</v>
      </c>
      <c r="Q875" s="129" t="s">
        <v>32</v>
      </c>
      <c r="R875" s="129" t="s">
        <v>2158</v>
      </c>
      <c r="S875" s="129" t="s">
        <v>2164</v>
      </c>
      <c r="T875" s="129"/>
      <c r="U875" s="129">
        <v>1</v>
      </c>
      <c r="V875" s="3">
        <v>1372</v>
      </c>
      <c r="W875" s="156"/>
      <c r="X875" s="156"/>
      <c r="Y875" s="156"/>
      <c r="Z875" s="138" t="str">
        <f t="shared" si="107"/>
        <v>40 HC</v>
      </c>
      <c r="AA875" s="135">
        <v>26435</v>
      </c>
      <c r="AB875" s="6">
        <v>25.7</v>
      </c>
      <c r="AC875" s="34" t="s">
        <v>64</v>
      </c>
      <c r="AD875" s="34">
        <f t="shared" si="110"/>
        <v>18</v>
      </c>
      <c r="AE875" s="34">
        <f t="shared" si="111"/>
        <v>8</v>
      </c>
      <c r="AF875" s="49" t="str">
        <f t="shared" si="114"/>
        <v>20</v>
      </c>
      <c r="AG875" s="49" t="str">
        <f t="shared" si="114"/>
        <v>LCL</v>
      </c>
    </row>
    <row r="876" spans="1:33" x14ac:dyDescent="0.45">
      <c r="A876" s="129" t="s">
        <v>1513</v>
      </c>
      <c r="B876" s="129" t="s">
        <v>1674</v>
      </c>
      <c r="C876" s="129" t="s">
        <v>1762</v>
      </c>
      <c r="D876" s="5" t="s">
        <v>1762</v>
      </c>
      <c r="E876" s="129">
        <f t="shared" si="104"/>
        <v>40</v>
      </c>
      <c r="F876" s="129">
        <f t="shared" si="105"/>
        <v>46</v>
      </c>
      <c r="G876" s="129" t="s">
        <v>61</v>
      </c>
      <c r="H876" s="129" t="s">
        <v>30</v>
      </c>
      <c r="I876" s="129" t="s">
        <v>31</v>
      </c>
      <c r="J876" s="3">
        <v>1</v>
      </c>
      <c r="K876" s="153"/>
      <c r="L876" s="129" t="s">
        <v>24</v>
      </c>
      <c r="M876" s="129" t="s">
        <v>42</v>
      </c>
      <c r="N876" s="129" t="s">
        <v>26</v>
      </c>
      <c r="O876" s="129" t="s">
        <v>1769</v>
      </c>
      <c r="P876" s="3">
        <v>52</v>
      </c>
      <c r="Q876" s="129" t="s">
        <v>32</v>
      </c>
      <c r="R876" s="129" t="s">
        <v>2151</v>
      </c>
      <c r="S876" s="129" t="s">
        <v>2164</v>
      </c>
      <c r="T876" s="129"/>
      <c r="U876" s="129">
        <v>1</v>
      </c>
      <c r="V876" s="3">
        <v>727</v>
      </c>
      <c r="W876" s="156"/>
      <c r="X876" s="156"/>
      <c r="Y876" s="156"/>
      <c r="Z876" s="138" t="str">
        <f t="shared" si="107"/>
        <v>40 HC</v>
      </c>
      <c r="AA876" s="135">
        <v>10776</v>
      </c>
      <c r="AB876" s="6">
        <v>15.48</v>
      </c>
      <c r="AC876" s="34" t="s">
        <v>64</v>
      </c>
      <c r="AD876" s="34">
        <f t="shared" si="110"/>
        <v>11</v>
      </c>
      <c r="AE876" s="34">
        <f t="shared" si="111"/>
        <v>5</v>
      </c>
      <c r="AF876" s="49" t="str">
        <f t="shared" si="114"/>
        <v>LCL</v>
      </c>
      <c r="AG876" s="49" t="str">
        <f t="shared" si="114"/>
        <v>LCL</v>
      </c>
    </row>
    <row r="877" spans="1:33" x14ac:dyDescent="0.45">
      <c r="A877" s="129" t="s">
        <v>1513</v>
      </c>
      <c r="B877" s="129" t="s">
        <v>1674</v>
      </c>
      <c r="C877" s="129" t="s">
        <v>1762</v>
      </c>
      <c r="D877" s="5" t="s">
        <v>1762</v>
      </c>
      <c r="E877" s="129">
        <f t="shared" si="104"/>
        <v>40</v>
      </c>
      <c r="F877" s="129">
        <f t="shared" si="105"/>
        <v>46</v>
      </c>
      <c r="G877" s="129" t="s">
        <v>61</v>
      </c>
      <c r="H877" s="129" t="s">
        <v>30</v>
      </c>
      <c r="I877" s="129" t="s">
        <v>31</v>
      </c>
      <c r="J877" s="3">
        <v>1</v>
      </c>
      <c r="K877" s="153"/>
      <c r="L877" s="129" t="s">
        <v>24</v>
      </c>
      <c r="M877" s="129" t="s">
        <v>42</v>
      </c>
      <c r="N877" s="129" t="s">
        <v>26</v>
      </c>
      <c r="O877" s="129" t="s">
        <v>1770</v>
      </c>
      <c r="P877" s="3">
        <v>52</v>
      </c>
      <c r="Q877" s="129" t="s">
        <v>32</v>
      </c>
      <c r="R877" s="129" t="s">
        <v>2158</v>
      </c>
      <c r="S877" s="129" t="s">
        <v>2164</v>
      </c>
      <c r="T877" s="129"/>
      <c r="U877" s="129">
        <v>1</v>
      </c>
      <c r="V877" s="3">
        <v>815</v>
      </c>
      <c r="W877" s="155"/>
      <c r="X877" s="155"/>
      <c r="Y877" s="155"/>
      <c r="Z877" s="138" t="str">
        <f t="shared" si="107"/>
        <v>40 HC</v>
      </c>
      <c r="AA877" s="135">
        <v>13912</v>
      </c>
      <c r="AB877" s="6">
        <v>13.02</v>
      </c>
      <c r="AC877" s="34" t="s">
        <v>64</v>
      </c>
      <c r="AD877" s="34">
        <f t="shared" si="110"/>
        <v>9</v>
      </c>
      <c r="AE877" s="34">
        <f t="shared" si="111"/>
        <v>4</v>
      </c>
      <c r="AF877" s="49" t="str">
        <f t="shared" si="114"/>
        <v>LCL</v>
      </c>
      <c r="AG877" s="49" t="str">
        <f t="shared" si="114"/>
        <v>LCL</v>
      </c>
    </row>
    <row r="878" spans="1:33" x14ac:dyDescent="0.45">
      <c r="A878" s="129" t="s">
        <v>1513</v>
      </c>
      <c r="B878" s="129" t="s">
        <v>1674</v>
      </c>
      <c r="C878" s="129" t="s">
        <v>1771</v>
      </c>
      <c r="D878" s="5" t="s">
        <v>1771</v>
      </c>
      <c r="E878" s="129">
        <f t="shared" si="104"/>
        <v>40</v>
      </c>
      <c r="F878" s="129">
        <f t="shared" si="105"/>
        <v>50</v>
      </c>
      <c r="G878" s="129" t="s">
        <v>61</v>
      </c>
      <c r="H878" s="129" t="s">
        <v>30</v>
      </c>
      <c r="I878" s="129" t="s">
        <v>31</v>
      </c>
      <c r="J878" s="3">
        <v>1</v>
      </c>
      <c r="K878" s="152" t="s">
        <v>1772</v>
      </c>
      <c r="L878" s="129" t="s">
        <v>41</v>
      </c>
      <c r="M878" s="129" t="s">
        <v>42</v>
      </c>
      <c r="N878" s="129" t="s">
        <v>26</v>
      </c>
      <c r="O878" s="129" t="s">
        <v>1773</v>
      </c>
      <c r="P878" s="3">
        <v>54</v>
      </c>
      <c r="Q878" s="129" t="s">
        <v>32</v>
      </c>
      <c r="R878" s="129" t="s">
        <v>2158</v>
      </c>
      <c r="S878" s="129" t="s">
        <v>2164</v>
      </c>
      <c r="T878" s="129"/>
      <c r="U878" s="129">
        <v>1</v>
      </c>
      <c r="V878" s="3">
        <v>397</v>
      </c>
      <c r="W878" s="154">
        <v>0</v>
      </c>
      <c r="X878" s="154">
        <v>0</v>
      </c>
      <c r="Y878" s="154">
        <v>1</v>
      </c>
      <c r="Z878" s="138" t="str">
        <f t="shared" si="107"/>
        <v>40 HC</v>
      </c>
      <c r="AA878" s="135">
        <v>8099</v>
      </c>
      <c r="AB878" s="6">
        <v>7.42</v>
      </c>
      <c r="AC878" s="34" t="s">
        <v>64</v>
      </c>
      <c r="AD878" s="34">
        <f t="shared" si="110"/>
        <v>5</v>
      </c>
      <c r="AE878" s="34">
        <f t="shared" si="111"/>
        <v>2</v>
      </c>
      <c r="AF878" s="49" t="str">
        <f t="shared" si="114"/>
        <v>LCL</v>
      </c>
      <c r="AG878" s="49" t="str">
        <f t="shared" si="114"/>
        <v>LCL</v>
      </c>
    </row>
    <row r="879" spans="1:33" x14ac:dyDescent="0.45">
      <c r="A879" s="129" t="s">
        <v>1513</v>
      </c>
      <c r="B879" s="129" t="s">
        <v>1674</v>
      </c>
      <c r="C879" s="129" t="s">
        <v>1771</v>
      </c>
      <c r="D879" s="5" t="s">
        <v>1771</v>
      </c>
      <c r="E879" s="129">
        <f t="shared" si="104"/>
        <v>40</v>
      </c>
      <c r="F879" s="129">
        <f t="shared" si="105"/>
        <v>50</v>
      </c>
      <c r="G879" s="129" t="s">
        <v>61</v>
      </c>
      <c r="H879" s="129" t="s">
        <v>30</v>
      </c>
      <c r="I879" s="129" t="s">
        <v>31</v>
      </c>
      <c r="J879" s="3">
        <v>1</v>
      </c>
      <c r="K879" s="153"/>
      <c r="L879" s="129" t="s">
        <v>41</v>
      </c>
      <c r="M879" s="129" t="s">
        <v>42</v>
      </c>
      <c r="N879" s="129" t="s">
        <v>26</v>
      </c>
      <c r="O879" s="129" t="s">
        <v>1774</v>
      </c>
      <c r="P879" s="3">
        <v>54</v>
      </c>
      <c r="Q879" s="129" t="s">
        <v>32</v>
      </c>
      <c r="R879" s="129" t="s">
        <v>2157</v>
      </c>
      <c r="S879" s="129" t="s">
        <v>2164</v>
      </c>
      <c r="T879" s="129"/>
      <c r="U879" s="129">
        <v>1</v>
      </c>
      <c r="V879" s="3">
        <v>720</v>
      </c>
      <c r="W879" s="156"/>
      <c r="X879" s="156"/>
      <c r="Y879" s="156"/>
      <c r="Z879" s="138" t="str">
        <f t="shared" si="107"/>
        <v>40 HC</v>
      </c>
      <c r="AA879" s="135">
        <v>12183</v>
      </c>
      <c r="AB879" s="6">
        <v>29.11</v>
      </c>
      <c r="AC879" s="34" t="s">
        <v>64</v>
      </c>
      <c r="AD879" s="34">
        <f t="shared" si="110"/>
        <v>20</v>
      </c>
      <c r="AE879" s="34">
        <f t="shared" si="111"/>
        <v>9</v>
      </c>
      <c r="AF879" s="49" t="str">
        <f t="shared" si="114"/>
        <v>20</v>
      </c>
      <c r="AG879" s="49" t="str">
        <f t="shared" si="114"/>
        <v>LCL</v>
      </c>
    </row>
    <row r="880" spans="1:33" x14ac:dyDescent="0.45">
      <c r="A880" s="129" t="s">
        <v>1513</v>
      </c>
      <c r="B880" s="129" t="s">
        <v>1674</v>
      </c>
      <c r="C880" s="129" t="s">
        <v>1771</v>
      </c>
      <c r="D880" s="5" t="s">
        <v>1771</v>
      </c>
      <c r="E880" s="129">
        <f t="shared" si="104"/>
        <v>40</v>
      </c>
      <c r="F880" s="129">
        <f t="shared" si="105"/>
        <v>50</v>
      </c>
      <c r="G880" s="129" t="s">
        <v>61</v>
      </c>
      <c r="H880" s="129" t="s">
        <v>30</v>
      </c>
      <c r="I880" s="129" t="s">
        <v>31</v>
      </c>
      <c r="J880" s="3">
        <v>1</v>
      </c>
      <c r="K880" s="153"/>
      <c r="L880" s="129" t="s">
        <v>41</v>
      </c>
      <c r="M880" s="129" t="s">
        <v>42</v>
      </c>
      <c r="N880" s="129" t="s">
        <v>26</v>
      </c>
      <c r="O880" s="129" t="s">
        <v>1775</v>
      </c>
      <c r="P880" s="3">
        <v>54</v>
      </c>
      <c r="Q880" s="129" t="s">
        <v>32</v>
      </c>
      <c r="R880" s="129" t="s">
        <v>2155</v>
      </c>
      <c r="S880" s="129" t="s">
        <v>2164</v>
      </c>
      <c r="T880" s="129"/>
      <c r="U880" s="129">
        <v>1</v>
      </c>
      <c r="V880" s="3">
        <v>768</v>
      </c>
      <c r="W880" s="155"/>
      <c r="X880" s="155"/>
      <c r="Y880" s="155"/>
      <c r="Z880" s="138" t="str">
        <f t="shared" si="107"/>
        <v>40 HC</v>
      </c>
      <c r="AA880" s="135">
        <v>9379</v>
      </c>
      <c r="AB880" s="6">
        <v>27.28</v>
      </c>
      <c r="AC880" s="34" t="s">
        <v>64</v>
      </c>
      <c r="AD880" s="34">
        <f t="shared" si="110"/>
        <v>19</v>
      </c>
      <c r="AE880" s="34">
        <f t="shared" si="111"/>
        <v>8</v>
      </c>
      <c r="AF880" s="49" t="str">
        <f t="shared" si="114"/>
        <v>20</v>
      </c>
      <c r="AG880" s="49" t="str">
        <f t="shared" si="114"/>
        <v>LCL</v>
      </c>
    </row>
    <row r="881" spans="1:33" x14ac:dyDescent="0.45">
      <c r="A881" s="129" t="s">
        <v>1513</v>
      </c>
      <c r="B881" s="129" t="s">
        <v>1678</v>
      </c>
      <c r="C881" s="129" t="s">
        <v>1776</v>
      </c>
      <c r="D881" s="5" t="s">
        <v>1776</v>
      </c>
      <c r="E881" s="129">
        <f t="shared" si="104"/>
        <v>47</v>
      </c>
      <c r="F881" s="129">
        <f t="shared" si="105"/>
        <v>51</v>
      </c>
      <c r="G881" s="129" t="s">
        <v>85</v>
      </c>
      <c r="H881" s="129" t="s">
        <v>30</v>
      </c>
      <c r="I881" s="129" t="s">
        <v>31</v>
      </c>
      <c r="J881" s="3">
        <v>1</v>
      </c>
      <c r="K881" s="152" t="s">
        <v>1777</v>
      </c>
      <c r="L881" s="129" t="s">
        <v>24</v>
      </c>
      <c r="M881" s="129" t="s">
        <v>42</v>
      </c>
      <c r="N881" s="129" t="s">
        <v>26</v>
      </c>
      <c r="O881" s="129" t="s">
        <v>1778</v>
      </c>
      <c r="P881" s="3">
        <v>54</v>
      </c>
      <c r="Q881" s="129" t="s">
        <v>32</v>
      </c>
      <c r="R881" s="129" t="s">
        <v>296</v>
      </c>
      <c r="S881" s="129" t="s">
        <v>2164</v>
      </c>
      <c r="T881" s="129"/>
      <c r="U881" s="129">
        <v>1</v>
      </c>
      <c r="V881" s="3">
        <v>291</v>
      </c>
      <c r="W881" s="154">
        <v>0</v>
      </c>
      <c r="X881" s="154">
        <v>1</v>
      </c>
      <c r="Y881" s="154">
        <v>0</v>
      </c>
      <c r="Z881" s="138">
        <f t="shared" si="107"/>
        <v>40</v>
      </c>
      <c r="AA881" s="135">
        <v>4199</v>
      </c>
      <c r="AB881" s="6">
        <v>10.19</v>
      </c>
      <c r="AC881" s="34" t="s">
        <v>90</v>
      </c>
      <c r="AD881" s="34">
        <f t="shared" si="110"/>
        <v>7</v>
      </c>
      <c r="AE881" s="34">
        <f t="shared" si="111"/>
        <v>3</v>
      </c>
      <c r="AF881" s="49" t="str">
        <f t="shared" si="114"/>
        <v>LCL</v>
      </c>
      <c r="AG881" s="49" t="str">
        <f t="shared" si="114"/>
        <v>LCL</v>
      </c>
    </row>
    <row r="882" spans="1:33" x14ac:dyDescent="0.45">
      <c r="A882" s="129" t="s">
        <v>1513</v>
      </c>
      <c r="B882" s="129" t="s">
        <v>1678</v>
      </c>
      <c r="C882" s="129" t="s">
        <v>1776</v>
      </c>
      <c r="D882" s="5" t="s">
        <v>1776</v>
      </c>
      <c r="E882" s="129">
        <f t="shared" si="104"/>
        <v>47</v>
      </c>
      <c r="F882" s="129">
        <f t="shared" si="105"/>
        <v>51</v>
      </c>
      <c r="G882" s="129" t="s">
        <v>85</v>
      </c>
      <c r="H882" s="129" t="s">
        <v>30</v>
      </c>
      <c r="I882" s="129" t="s">
        <v>31</v>
      </c>
      <c r="J882" s="3">
        <v>1</v>
      </c>
      <c r="K882" s="153"/>
      <c r="L882" s="129" t="s">
        <v>24</v>
      </c>
      <c r="M882" s="129" t="s">
        <v>42</v>
      </c>
      <c r="N882" s="129" t="s">
        <v>26</v>
      </c>
      <c r="O882" s="129" t="s">
        <v>1779</v>
      </c>
      <c r="P882" s="3">
        <v>54</v>
      </c>
      <c r="Q882" s="129" t="s">
        <v>32</v>
      </c>
      <c r="R882" s="129" t="s">
        <v>2159</v>
      </c>
      <c r="S882" s="129" t="s">
        <v>2164</v>
      </c>
      <c r="T882" s="129"/>
      <c r="U882" s="129">
        <v>1</v>
      </c>
      <c r="V882" s="3">
        <v>526</v>
      </c>
      <c r="W882" s="156"/>
      <c r="X882" s="156"/>
      <c r="Y882" s="156"/>
      <c r="Z882" s="138" t="str">
        <f t="shared" si="107"/>
        <v>40 HC</v>
      </c>
      <c r="AA882" s="135">
        <v>9676</v>
      </c>
      <c r="AB882" s="6">
        <v>5.84</v>
      </c>
      <c r="AC882" s="34" t="s">
        <v>90</v>
      </c>
      <c r="AD882" s="34">
        <f t="shared" si="110"/>
        <v>4</v>
      </c>
      <c r="AE882" s="34">
        <f t="shared" si="111"/>
        <v>2</v>
      </c>
      <c r="AF882" s="49" t="str">
        <f t="shared" si="114"/>
        <v>LCL</v>
      </c>
      <c r="AG882" s="49" t="str">
        <f t="shared" si="114"/>
        <v>LCL</v>
      </c>
    </row>
    <row r="883" spans="1:33" x14ac:dyDescent="0.45">
      <c r="A883" s="129" t="s">
        <v>1513</v>
      </c>
      <c r="B883" s="129" t="s">
        <v>1678</v>
      </c>
      <c r="C883" s="129" t="s">
        <v>1776</v>
      </c>
      <c r="D883" s="5" t="s">
        <v>1776</v>
      </c>
      <c r="E883" s="129">
        <f t="shared" si="104"/>
        <v>47</v>
      </c>
      <c r="F883" s="129">
        <f t="shared" si="105"/>
        <v>51</v>
      </c>
      <c r="G883" s="129" t="s">
        <v>85</v>
      </c>
      <c r="H883" s="129" t="s">
        <v>30</v>
      </c>
      <c r="I883" s="129" t="s">
        <v>31</v>
      </c>
      <c r="J883" s="3">
        <v>1</v>
      </c>
      <c r="K883" s="153"/>
      <c r="L883" s="129" t="s">
        <v>24</v>
      </c>
      <c r="M883" s="129" t="s">
        <v>42</v>
      </c>
      <c r="N883" s="129" t="s">
        <v>26</v>
      </c>
      <c r="O883" s="129" t="s">
        <v>1780</v>
      </c>
      <c r="P883" s="3">
        <v>54</v>
      </c>
      <c r="Q883" s="129" t="s">
        <v>32</v>
      </c>
      <c r="R883" s="129" t="s">
        <v>2160</v>
      </c>
      <c r="S883" s="129" t="s">
        <v>2164</v>
      </c>
      <c r="T883" s="129"/>
      <c r="U883" s="129">
        <v>1</v>
      </c>
      <c r="V883" s="3">
        <v>923</v>
      </c>
      <c r="W883" s="155"/>
      <c r="X883" s="155"/>
      <c r="Y883" s="155"/>
      <c r="Z883" s="138" t="str">
        <f t="shared" si="107"/>
        <v>40 HC</v>
      </c>
      <c r="AA883" s="135">
        <v>15592</v>
      </c>
      <c r="AB883" s="6">
        <v>27.91</v>
      </c>
      <c r="AC883" s="34" t="s">
        <v>90</v>
      </c>
      <c r="AD883" s="34">
        <f t="shared" si="110"/>
        <v>20</v>
      </c>
      <c r="AE883" s="34">
        <f t="shared" si="111"/>
        <v>8</v>
      </c>
      <c r="AF883" s="49" t="str">
        <f t="shared" si="114"/>
        <v>20</v>
      </c>
      <c r="AG883" s="49" t="str">
        <f t="shared" si="114"/>
        <v>LCL</v>
      </c>
    </row>
    <row r="884" spans="1:33" x14ac:dyDescent="0.45">
      <c r="A884" s="129" t="s">
        <v>1413</v>
      </c>
      <c r="B884" s="129" t="s">
        <v>1463</v>
      </c>
      <c r="C884" s="129" t="s">
        <v>1466</v>
      </c>
      <c r="D884" s="5" t="s">
        <v>1466</v>
      </c>
      <c r="E884" s="129">
        <f t="shared" si="104"/>
        <v>1</v>
      </c>
      <c r="F884" s="129">
        <f t="shared" si="105"/>
        <v>4</v>
      </c>
      <c r="G884" s="129" t="s">
        <v>381</v>
      </c>
      <c r="H884" s="129" t="s">
        <v>383</v>
      </c>
      <c r="I884" s="129" t="s">
        <v>380</v>
      </c>
      <c r="J884" s="3">
        <v>1</v>
      </c>
      <c r="K884" s="26" t="s">
        <v>380</v>
      </c>
      <c r="L884" s="26" t="s">
        <v>24</v>
      </c>
      <c r="M884" s="129" t="s">
        <v>883</v>
      </c>
      <c r="N884" s="129" t="s">
        <v>26</v>
      </c>
      <c r="O884" s="129" t="s">
        <v>1781</v>
      </c>
      <c r="P884" s="3">
        <v>54</v>
      </c>
      <c r="Q884" s="129" t="s">
        <v>32</v>
      </c>
      <c r="R884" s="129" t="s">
        <v>149</v>
      </c>
      <c r="S884" s="36" t="s">
        <v>380</v>
      </c>
      <c r="T884" s="129">
        <v>1</v>
      </c>
      <c r="U884" s="129"/>
      <c r="V884" s="3">
        <v>455</v>
      </c>
      <c r="W884" s="30">
        <v>0</v>
      </c>
      <c r="X884" s="30">
        <v>0</v>
      </c>
      <c r="Y884" s="30">
        <v>0</v>
      </c>
      <c r="Z884" s="138" t="str">
        <f t="shared" si="107"/>
        <v>40 HC</v>
      </c>
      <c r="AA884" s="135">
        <v>13161</v>
      </c>
      <c r="AB884" s="4"/>
      <c r="AC884" s="34" t="s">
        <v>90</v>
      </c>
      <c r="AD884" s="34">
        <f t="shared" si="110"/>
        <v>0</v>
      </c>
      <c r="AE884" s="34">
        <f t="shared" si="111"/>
        <v>0</v>
      </c>
      <c r="AF884" s="49" t="str">
        <f t="shared" si="114"/>
        <v>LCL</v>
      </c>
      <c r="AG884" s="49" t="str">
        <f t="shared" si="114"/>
        <v>LCL</v>
      </c>
    </row>
    <row r="885" spans="1:33" x14ac:dyDescent="0.45">
      <c r="A885" s="129" t="s">
        <v>1413</v>
      </c>
      <c r="B885" s="129" t="s">
        <v>1466</v>
      </c>
      <c r="C885" s="129" t="s">
        <v>1484</v>
      </c>
      <c r="D885" s="5" t="s">
        <v>1484</v>
      </c>
      <c r="E885" s="129">
        <f t="shared" si="104"/>
        <v>4</v>
      </c>
      <c r="F885" s="129">
        <f t="shared" si="105"/>
        <v>8</v>
      </c>
      <c r="G885" s="129" t="s">
        <v>381</v>
      </c>
      <c r="H885" s="129" t="s">
        <v>383</v>
      </c>
      <c r="I885" s="129" t="s">
        <v>380</v>
      </c>
      <c r="J885" s="3">
        <v>1</v>
      </c>
      <c r="K885" s="26" t="s">
        <v>380</v>
      </c>
      <c r="L885" s="26" t="s">
        <v>24</v>
      </c>
      <c r="M885" s="129" t="s">
        <v>384</v>
      </c>
      <c r="N885" s="129" t="s">
        <v>26</v>
      </c>
      <c r="O885" s="129" t="s">
        <v>1782</v>
      </c>
      <c r="P885" s="3">
        <v>54</v>
      </c>
      <c r="Q885" s="129" t="s">
        <v>32</v>
      </c>
      <c r="R885" s="129" t="s">
        <v>2150</v>
      </c>
      <c r="S885" s="36" t="s">
        <v>380</v>
      </c>
      <c r="T885" s="129">
        <v>1</v>
      </c>
      <c r="U885" s="129"/>
      <c r="V885" s="3">
        <v>289</v>
      </c>
      <c r="W885" s="30">
        <v>0</v>
      </c>
      <c r="X885" s="30">
        <v>0</v>
      </c>
      <c r="Y885" s="30">
        <v>0</v>
      </c>
      <c r="Z885" s="138" t="str">
        <f t="shared" si="107"/>
        <v>40 HC</v>
      </c>
      <c r="AA885" s="135">
        <v>4358</v>
      </c>
      <c r="AB885" s="4"/>
      <c r="AC885" s="34" t="s">
        <v>64</v>
      </c>
      <c r="AD885" s="34">
        <f t="shared" si="110"/>
        <v>0</v>
      </c>
      <c r="AE885" s="34">
        <f t="shared" si="111"/>
        <v>0</v>
      </c>
      <c r="AF885" s="49" t="str">
        <f t="shared" si="114"/>
        <v>LCL</v>
      </c>
      <c r="AG885" s="49" t="str">
        <f t="shared" si="114"/>
        <v>LCL</v>
      </c>
    </row>
    <row r="886" spans="1:33" x14ac:dyDescent="0.45">
      <c r="A886" s="129" t="s">
        <v>1413</v>
      </c>
      <c r="B886" s="129" t="s">
        <v>1736</v>
      </c>
      <c r="C886" s="129" t="s">
        <v>1688</v>
      </c>
      <c r="D886" s="5" t="s">
        <v>1688</v>
      </c>
      <c r="E886" s="129">
        <f t="shared" si="104"/>
        <v>26</v>
      </c>
      <c r="F886" s="129">
        <f t="shared" si="105"/>
        <v>32</v>
      </c>
      <c r="G886" s="129" t="s">
        <v>1172</v>
      </c>
      <c r="H886" s="129" t="s">
        <v>30</v>
      </c>
      <c r="I886" s="129" t="s">
        <v>31</v>
      </c>
      <c r="J886" s="3">
        <v>1</v>
      </c>
      <c r="K886" s="27" t="s">
        <v>2125</v>
      </c>
      <c r="L886" s="129" t="s">
        <v>24</v>
      </c>
      <c r="M886" s="129" t="s">
        <v>87</v>
      </c>
      <c r="N886" s="129" t="s">
        <v>26</v>
      </c>
      <c r="O886" s="129" t="s">
        <v>1783</v>
      </c>
      <c r="P886" s="3">
        <v>54</v>
      </c>
      <c r="Q886" s="129" t="s">
        <v>32</v>
      </c>
      <c r="R886" s="129" t="s">
        <v>386</v>
      </c>
      <c r="S886" s="129" t="s">
        <v>2125</v>
      </c>
      <c r="T886" s="129"/>
      <c r="U886" s="129">
        <v>1</v>
      </c>
      <c r="V886" s="3">
        <v>171</v>
      </c>
      <c r="W886" s="30">
        <v>0</v>
      </c>
      <c r="X886" s="30">
        <v>0</v>
      </c>
      <c r="Y886" s="30">
        <v>0</v>
      </c>
      <c r="Z886" s="138" t="str">
        <f t="shared" si="107"/>
        <v>40 HC</v>
      </c>
      <c r="AA886" s="135">
        <v>2849</v>
      </c>
      <c r="AB886" s="6">
        <v>3.66</v>
      </c>
      <c r="AC886" s="34" t="s">
        <v>90</v>
      </c>
      <c r="AD886" s="34">
        <f t="shared" si="110"/>
        <v>3</v>
      </c>
      <c r="AE886" s="34">
        <f t="shared" si="111"/>
        <v>1</v>
      </c>
      <c r="AF886" s="49" t="str">
        <f t="shared" si="114"/>
        <v>LCL</v>
      </c>
      <c r="AG886" s="49" t="str">
        <f t="shared" si="114"/>
        <v>LCL</v>
      </c>
    </row>
    <row r="887" spans="1:33" x14ac:dyDescent="0.45">
      <c r="A887" s="129" t="s">
        <v>1413</v>
      </c>
      <c r="B887" s="129" t="s">
        <v>1736</v>
      </c>
      <c r="C887" s="129" t="s">
        <v>1688</v>
      </c>
      <c r="D887" s="5" t="s">
        <v>1688</v>
      </c>
      <c r="E887" s="129">
        <f t="shared" si="104"/>
        <v>26</v>
      </c>
      <c r="F887" s="129">
        <f t="shared" si="105"/>
        <v>32</v>
      </c>
      <c r="G887" s="129" t="s">
        <v>1172</v>
      </c>
      <c r="H887" s="129" t="s">
        <v>30</v>
      </c>
      <c r="I887" s="129" t="s">
        <v>31</v>
      </c>
      <c r="J887" s="3">
        <v>1</v>
      </c>
      <c r="K887" s="28" t="s">
        <v>2125</v>
      </c>
      <c r="L887" s="129" t="s">
        <v>24</v>
      </c>
      <c r="M887" s="129" t="s">
        <v>87</v>
      </c>
      <c r="N887" s="129" t="s">
        <v>26</v>
      </c>
      <c r="O887" s="129" t="s">
        <v>1784</v>
      </c>
      <c r="P887" s="3">
        <v>54</v>
      </c>
      <c r="Q887" s="129" t="s">
        <v>32</v>
      </c>
      <c r="R887" s="129" t="s">
        <v>149</v>
      </c>
      <c r="S887" s="129" t="s">
        <v>2125</v>
      </c>
      <c r="T887" s="129"/>
      <c r="U887" s="129">
        <v>1</v>
      </c>
      <c r="V887" s="3">
        <v>582</v>
      </c>
      <c r="W887" s="30">
        <v>0</v>
      </c>
      <c r="X887" s="30">
        <v>0</v>
      </c>
      <c r="Y887" s="30">
        <v>0</v>
      </c>
      <c r="Z887" s="138" t="str">
        <f t="shared" si="107"/>
        <v>40 HC</v>
      </c>
      <c r="AA887" s="135">
        <v>8952</v>
      </c>
      <c r="AB887" s="6">
        <v>8.2899999999999991</v>
      </c>
      <c r="AC887" s="34" t="s">
        <v>90</v>
      </c>
      <c r="AD887" s="34">
        <f t="shared" si="110"/>
        <v>6</v>
      </c>
      <c r="AE887" s="34">
        <f t="shared" si="111"/>
        <v>2</v>
      </c>
      <c r="AF887" s="49" t="str">
        <f t="shared" si="114"/>
        <v>LCL</v>
      </c>
      <c r="AG887" s="49" t="str">
        <f t="shared" si="114"/>
        <v>LCL</v>
      </c>
    </row>
    <row r="888" spans="1:33" x14ac:dyDescent="0.45">
      <c r="A888" s="129" t="s">
        <v>1463</v>
      </c>
      <c r="B888" s="129" t="s">
        <v>1696</v>
      </c>
      <c r="C888" s="129" t="s">
        <v>1746</v>
      </c>
      <c r="D888" s="5" t="s">
        <v>1746</v>
      </c>
      <c r="E888" s="129">
        <f t="shared" si="104"/>
        <v>32</v>
      </c>
      <c r="F888" s="129">
        <f t="shared" si="105"/>
        <v>36</v>
      </c>
      <c r="G888" s="129" t="s">
        <v>61</v>
      </c>
      <c r="H888" s="129" t="s">
        <v>30</v>
      </c>
      <c r="I888" s="129" t="s">
        <v>31</v>
      </c>
      <c r="J888" s="3">
        <v>1</v>
      </c>
      <c r="K888" s="152" t="s">
        <v>1785</v>
      </c>
      <c r="L888" s="129" t="s">
        <v>24</v>
      </c>
      <c r="M888" s="129" t="s">
        <v>42</v>
      </c>
      <c r="N888" s="129" t="s">
        <v>26</v>
      </c>
      <c r="O888" s="129" t="s">
        <v>1786</v>
      </c>
      <c r="P888" s="3">
        <v>54</v>
      </c>
      <c r="Q888" s="129" t="s">
        <v>32</v>
      </c>
      <c r="R888" s="129" t="s">
        <v>2150</v>
      </c>
      <c r="S888" s="129" t="s">
        <v>2164</v>
      </c>
      <c r="T888" s="129"/>
      <c r="U888" s="129">
        <v>1</v>
      </c>
      <c r="V888" s="3">
        <v>241</v>
      </c>
      <c r="W888" s="154">
        <v>0</v>
      </c>
      <c r="X888" s="154">
        <v>0</v>
      </c>
      <c r="Y888" s="154">
        <v>1</v>
      </c>
      <c r="Z888" s="138" t="str">
        <f t="shared" si="107"/>
        <v>40 HC</v>
      </c>
      <c r="AA888" s="135">
        <v>4697</v>
      </c>
      <c r="AB888" s="6">
        <v>15.36</v>
      </c>
      <c r="AC888" s="34" t="s">
        <v>64</v>
      </c>
      <c r="AD888" s="34">
        <f t="shared" si="110"/>
        <v>11</v>
      </c>
      <c r="AE888" s="34">
        <f t="shared" si="111"/>
        <v>5</v>
      </c>
      <c r="AF888" s="49" t="str">
        <f t="shared" si="114"/>
        <v>LCL</v>
      </c>
      <c r="AG888" s="49" t="str">
        <f t="shared" si="114"/>
        <v>LCL</v>
      </c>
    </row>
    <row r="889" spans="1:33" x14ac:dyDescent="0.45">
      <c r="A889" s="129" t="s">
        <v>1463</v>
      </c>
      <c r="B889" s="129" t="s">
        <v>1696</v>
      </c>
      <c r="C889" s="129" t="s">
        <v>1746</v>
      </c>
      <c r="D889" s="5" t="s">
        <v>1746</v>
      </c>
      <c r="E889" s="129">
        <f t="shared" si="104"/>
        <v>32</v>
      </c>
      <c r="F889" s="129">
        <f t="shared" si="105"/>
        <v>36</v>
      </c>
      <c r="G889" s="129" t="s">
        <v>61</v>
      </c>
      <c r="H889" s="129" t="s">
        <v>30</v>
      </c>
      <c r="I889" s="129" t="s">
        <v>31</v>
      </c>
      <c r="J889" s="3">
        <v>1</v>
      </c>
      <c r="K889" s="153"/>
      <c r="L889" s="129" t="s">
        <v>24</v>
      </c>
      <c r="M889" s="129" t="s">
        <v>42</v>
      </c>
      <c r="N889" s="129" t="s">
        <v>26</v>
      </c>
      <c r="O889" s="129" t="s">
        <v>1787</v>
      </c>
      <c r="P889" s="3">
        <v>54</v>
      </c>
      <c r="Q889" s="129" t="s">
        <v>32</v>
      </c>
      <c r="R889" s="129" t="s">
        <v>2158</v>
      </c>
      <c r="S889" s="129" t="s">
        <v>2164</v>
      </c>
      <c r="T889" s="129"/>
      <c r="U889" s="129">
        <v>1</v>
      </c>
      <c r="V889" s="3">
        <v>1396</v>
      </c>
      <c r="W889" s="155"/>
      <c r="X889" s="155"/>
      <c r="Y889" s="155"/>
      <c r="Z889" s="138" t="str">
        <f t="shared" si="107"/>
        <v>40 HC</v>
      </c>
      <c r="AA889" s="135">
        <v>25158</v>
      </c>
      <c r="AB889" s="6">
        <v>43.88</v>
      </c>
      <c r="AC889" s="34" t="s">
        <v>64</v>
      </c>
      <c r="AD889" s="34">
        <f t="shared" si="110"/>
        <v>31</v>
      </c>
      <c r="AE889" s="34">
        <f t="shared" si="111"/>
        <v>13</v>
      </c>
      <c r="AF889" s="49" t="str">
        <f t="shared" si="114"/>
        <v>40</v>
      </c>
      <c r="AG889" s="49" t="str">
        <f t="shared" si="114"/>
        <v>LCL</v>
      </c>
    </row>
    <row r="890" spans="1:33" x14ac:dyDescent="0.45">
      <c r="A890" s="129" t="s">
        <v>1463</v>
      </c>
      <c r="B890" s="129" t="s">
        <v>1696</v>
      </c>
      <c r="C890" s="129" t="s">
        <v>1746</v>
      </c>
      <c r="D890" s="5" t="s">
        <v>1746</v>
      </c>
      <c r="E890" s="129">
        <f t="shared" ref="E890:E952" si="115">B890-A890</f>
        <v>32</v>
      </c>
      <c r="F890" s="129">
        <f t="shared" ref="F890:F952" si="116">C890-A890</f>
        <v>36</v>
      </c>
      <c r="G890" s="129" t="s">
        <v>61</v>
      </c>
      <c r="H890" s="129" t="s">
        <v>30</v>
      </c>
      <c r="I890" s="129" t="s">
        <v>31</v>
      </c>
      <c r="J890" s="3">
        <v>1</v>
      </c>
      <c r="K890" s="152" t="s">
        <v>1788</v>
      </c>
      <c r="L890" s="129" t="s">
        <v>24</v>
      </c>
      <c r="M890" s="129" t="s">
        <v>42</v>
      </c>
      <c r="N890" s="129" t="s">
        <v>26</v>
      </c>
      <c r="O890" s="129" t="s">
        <v>1789</v>
      </c>
      <c r="P890" s="3">
        <v>54</v>
      </c>
      <c r="Q890" s="129" t="s">
        <v>32</v>
      </c>
      <c r="R890" s="129" t="s">
        <v>2150</v>
      </c>
      <c r="S890" s="129" t="s">
        <v>2164</v>
      </c>
      <c r="T890" s="129"/>
      <c r="U890" s="129">
        <v>1</v>
      </c>
      <c r="V890" s="3">
        <v>710</v>
      </c>
      <c r="W890" s="154">
        <v>0</v>
      </c>
      <c r="X890" s="154">
        <v>0</v>
      </c>
      <c r="Y890" s="154">
        <v>1</v>
      </c>
      <c r="Z890" s="138" t="str">
        <f t="shared" si="107"/>
        <v>40 HC</v>
      </c>
      <c r="AA890" s="135">
        <v>12267</v>
      </c>
      <c r="AB890" s="6">
        <v>40.200000000000003</v>
      </c>
      <c r="AC890" s="34" t="s">
        <v>64</v>
      </c>
      <c r="AD890" s="34">
        <f t="shared" si="110"/>
        <v>28</v>
      </c>
      <c r="AE890" s="34">
        <f t="shared" si="111"/>
        <v>12</v>
      </c>
      <c r="AF890" s="49" t="str">
        <f t="shared" si="114"/>
        <v>20</v>
      </c>
      <c r="AG890" s="49" t="str">
        <f t="shared" si="114"/>
        <v>LCL</v>
      </c>
    </row>
    <row r="891" spans="1:33" x14ac:dyDescent="0.45">
      <c r="A891" s="129" t="s">
        <v>1463</v>
      </c>
      <c r="B891" s="129" t="s">
        <v>1696</v>
      </c>
      <c r="C891" s="129" t="s">
        <v>1746</v>
      </c>
      <c r="D891" s="5" t="s">
        <v>1746</v>
      </c>
      <c r="E891" s="129">
        <f t="shared" si="115"/>
        <v>32</v>
      </c>
      <c r="F891" s="129">
        <f t="shared" si="116"/>
        <v>36</v>
      </c>
      <c r="G891" s="129" t="s">
        <v>61</v>
      </c>
      <c r="H891" s="129" t="s">
        <v>30</v>
      </c>
      <c r="I891" s="129" t="s">
        <v>31</v>
      </c>
      <c r="J891" s="3">
        <v>1</v>
      </c>
      <c r="K891" s="153"/>
      <c r="L891" s="129" t="s">
        <v>24</v>
      </c>
      <c r="M891" s="129" t="s">
        <v>42</v>
      </c>
      <c r="N891" s="129" t="s">
        <v>26</v>
      </c>
      <c r="O891" s="129" t="s">
        <v>1790</v>
      </c>
      <c r="P891" s="3">
        <v>54</v>
      </c>
      <c r="Q891" s="129" t="s">
        <v>32</v>
      </c>
      <c r="R891" s="129" t="s">
        <v>2152</v>
      </c>
      <c r="S891" s="129" t="s">
        <v>2164</v>
      </c>
      <c r="T891" s="129"/>
      <c r="U891" s="129">
        <v>1</v>
      </c>
      <c r="V891" s="3">
        <v>556</v>
      </c>
      <c r="W891" s="155"/>
      <c r="X891" s="155"/>
      <c r="Y891" s="155"/>
      <c r="Z891" s="138" t="str">
        <f t="shared" si="107"/>
        <v>40 HC</v>
      </c>
      <c r="AA891" s="135">
        <v>6317</v>
      </c>
      <c r="AB891" s="6">
        <v>15.77</v>
      </c>
      <c r="AC891" s="34" t="s">
        <v>64</v>
      </c>
      <c r="AD891" s="34">
        <f t="shared" si="110"/>
        <v>11</v>
      </c>
      <c r="AE891" s="34">
        <f t="shared" si="111"/>
        <v>5</v>
      </c>
      <c r="AF891" s="49" t="str">
        <f t="shared" si="114"/>
        <v>LCL</v>
      </c>
      <c r="AG891" s="49" t="str">
        <f t="shared" si="114"/>
        <v>LCL</v>
      </c>
    </row>
    <row r="892" spans="1:33" x14ac:dyDescent="0.45">
      <c r="A892" s="129" t="s">
        <v>1463</v>
      </c>
      <c r="B892" s="129" t="s">
        <v>1696</v>
      </c>
      <c r="C892" s="129" t="s">
        <v>1740</v>
      </c>
      <c r="D892" s="5" t="s">
        <v>1740</v>
      </c>
      <c r="E892" s="129">
        <f t="shared" si="115"/>
        <v>32</v>
      </c>
      <c r="F892" s="129">
        <f t="shared" si="116"/>
        <v>37</v>
      </c>
      <c r="G892" s="129" t="s">
        <v>61</v>
      </c>
      <c r="H892" s="129" t="s">
        <v>30</v>
      </c>
      <c r="I892" s="129" t="s">
        <v>31</v>
      </c>
      <c r="J892" s="3">
        <v>0</v>
      </c>
      <c r="K892" s="129" t="s">
        <v>1791</v>
      </c>
      <c r="L892" s="129" t="s">
        <v>41</v>
      </c>
      <c r="M892" s="129" t="s">
        <v>42</v>
      </c>
      <c r="N892" s="129" t="s">
        <v>26</v>
      </c>
      <c r="O892" s="129" t="s">
        <v>1792</v>
      </c>
      <c r="P892" s="3">
        <v>54</v>
      </c>
      <c r="Q892" s="129" t="s">
        <v>32</v>
      </c>
      <c r="R892" s="129" t="s">
        <v>239</v>
      </c>
      <c r="S892" s="129" t="s">
        <v>2163</v>
      </c>
      <c r="T892" s="129"/>
      <c r="U892" s="129">
        <v>1</v>
      </c>
      <c r="V892" s="3">
        <v>1016</v>
      </c>
      <c r="W892" s="30">
        <v>0</v>
      </c>
      <c r="X892" s="30">
        <v>0</v>
      </c>
      <c r="Y892" s="30">
        <v>1</v>
      </c>
      <c r="Z892" s="138" t="str">
        <f t="shared" si="107"/>
        <v>40 HC</v>
      </c>
      <c r="AA892" s="135">
        <v>19418</v>
      </c>
      <c r="AB892" s="6">
        <v>65.39</v>
      </c>
      <c r="AC892" s="34" t="s">
        <v>64</v>
      </c>
      <c r="AD892" s="34">
        <f t="shared" si="110"/>
        <v>46</v>
      </c>
      <c r="AE892" s="34">
        <f t="shared" si="111"/>
        <v>20</v>
      </c>
      <c r="AF892" s="49" t="str">
        <f t="shared" si="114"/>
        <v>40</v>
      </c>
      <c r="AG892" s="49" t="str">
        <f t="shared" si="114"/>
        <v>20</v>
      </c>
    </row>
    <row r="893" spans="1:33" x14ac:dyDescent="0.45">
      <c r="A893" s="129" t="s">
        <v>1463</v>
      </c>
      <c r="B893" s="129" t="s">
        <v>1696</v>
      </c>
      <c r="C893" s="129" t="s">
        <v>1793</v>
      </c>
      <c r="D893" s="5" t="s">
        <v>1793</v>
      </c>
      <c r="E893" s="129">
        <f t="shared" si="115"/>
        <v>32</v>
      </c>
      <c r="F893" s="129">
        <f t="shared" si="116"/>
        <v>39</v>
      </c>
      <c r="G893" s="129" t="s">
        <v>61</v>
      </c>
      <c r="H893" s="129" t="s">
        <v>30</v>
      </c>
      <c r="I893" s="129" t="s">
        <v>31</v>
      </c>
      <c r="J893" s="3">
        <v>0</v>
      </c>
      <c r="K893" s="129" t="s">
        <v>1794</v>
      </c>
      <c r="L893" s="129" t="s">
        <v>41</v>
      </c>
      <c r="M893" s="129" t="s">
        <v>42</v>
      </c>
      <c r="N893" s="129" t="s">
        <v>26</v>
      </c>
      <c r="O893" s="129" t="s">
        <v>1795</v>
      </c>
      <c r="P893" s="3">
        <v>54</v>
      </c>
      <c r="Q893" s="129" t="s">
        <v>32</v>
      </c>
      <c r="R893" s="129" t="s">
        <v>2151</v>
      </c>
      <c r="S893" s="129" t="s">
        <v>2163</v>
      </c>
      <c r="T893" s="129"/>
      <c r="U893" s="129">
        <v>1</v>
      </c>
      <c r="V893" s="3">
        <v>1041</v>
      </c>
      <c r="W893" s="30">
        <v>1</v>
      </c>
      <c r="X893" s="30">
        <v>0</v>
      </c>
      <c r="Y893" s="30">
        <v>0</v>
      </c>
      <c r="Z893" s="138">
        <f t="shared" si="107"/>
        <v>20</v>
      </c>
      <c r="AA893" s="135">
        <v>19789</v>
      </c>
      <c r="AB893" s="6">
        <v>19.34</v>
      </c>
      <c r="AC893" s="34" t="s">
        <v>64</v>
      </c>
      <c r="AD893" s="34">
        <f t="shared" si="110"/>
        <v>14</v>
      </c>
      <c r="AE893" s="34">
        <f t="shared" si="111"/>
        <v>6</v>
      </c>
      <c r="AF893" s="49" t="str">
        <f t="shared" si="114"/>
        <v>LCL</v>
      </c>
      <c r="AG893" s="49" t="str">
        <f t="shared" si="114"/>
        <v>LCL</v>
      </c>
    </row>
    <row r="894" spans="1:33" x14ac:dyDescent="0.45">
      <c r="A894" s="129" t="s">
        <v>1463</v>
      </c>
      <c r="B894" s="129" t="s">
        <v>1696</v>
      </c>
      <c r="C894" s="129" t="s">
        <v>1793</v>
      </c>
      <c r="D894" s="5" t="s">
        <v>1793</v>
      </c>
      <c r="E894" s="129">
        <f t="shared" si="115"/>
        <v>32</v>
      </c>
      <c r="F894" s="129">
        <f t="shared" si="116"/>
        <v>39</v>
      </c>
      <c r="G894" s="129" t="s">
        <v>61</v>
      </c>
      <c r="H894" s="129" t="s">
        <v>30</v>
      </c>
      <c r="I894" s="129" t="s">
        <v>31</v>
      </c>
      <c r="J894" s="3">
        <v>1</v>
      </c>
      <c r="K894" s="152" t="s">
        <v>1796</v>
      </c>
      <c r="L894" s="129" t="s">
        <v>41</v>
      </c>
      <c r="M894" s="129" t="s">
        <v>42</v>
      </c>
      <c r="N894" s="129" t="s">
        <v>26</v>
      </c>
      <c r="O894" s="129" t="s">
        <v>1797</v>
      </c>
      <c r="P894" s="3">
        <v>54</v>
      </c>
      <c r="Q894" s="129" t="s">
        <v>32</v>
      </c>
      <c r="R894" s="129" t="s">
        <v>1076</v>
      </c>
      <c r="S894" s="129" t="s">
        <v>2164</v>
      </c>
      <c r="T894" s="129"/>
      <c r="U894" s="129">
        <v>1</v>
      </c>
      <c r="V894" s="3">
        <v>1207</v>
      </c>
      <c r="W894" s="154">
        <v>0</v>
      </c>
      <c r="X894" s="154">
        <v>0</v>
      </c>
      <c r="Y894" s="154">
        <v>1</v>
      </c>
      <c r="Z894" s="138" t="str">
        <f t="shared" si="107"/>
        <v>40 HC</v>
      </c>
      <c r="AA894" s="135">
        <v>18272</v>
      </c>
      <c r="AB894" s="6">
        <v>48.25</v>
      </c>
      <c r="AC894" s="34" t="s">
        <v>64</v>
      </c>
      <c r="AD894" s="34">
        <f t="shared" si="110"/>
        <v>34</v>
      </c>
      <c r="AE894" s="34">
        <f t="shared" si="111"/>
        <v>14</v>
      </c>
      <c r="AF894" s="49" t="str">
        <f t="shared" si="114"/>
        <v>40</v>
      </c>
      <c r="AG894" s="49" t="str">
        <f t="shared" si="114"/>
        <v>LCL</v>
      </c>
    </row>
    <row r="895" spans="1:33" x14ac:dyDescent="0.45">
      <c r="A895" s="129" t="s">
        <v>1463</v>
      </c>
      <c r="B895" s="129" t="s">
        <v>1696</v>
      </c>
      <c r="C895" s="129" t="s">
        <v>1793</v>
      </c>
      <c r="D895" s="5" t="s">
        <v>1793</v>
      </c>
      <c r="E895" s="129">
        <f t="shared" si="115"/>
        <v>32</v>
      </c>
      <c r="F895" s="129">
        <f t="shared" si="116"/>
        <v>39</v>
      </c>
      <c r="G895" s="129" t="s">
        <v>61</v>
      </c>
      <c r="H895" s="129" t="s">
        <v>30</v>
      </c>
      <c r="I895" s="129" t="s">
        <v>31</v>
      </c>
      <c r="J895" s="3">
        <v>1</v>
      </c>
      <c r="K895" s="153"/>
      <c r="L895" s="129" t="s">
        <v>41</v>
      </c>
      <c r="M895" s="129" t="s">
        <v>42</v>
      </c>
      <c r="N895" s="129" t="s">
        <v>26</v>
      </c>
      <c r="O895" s="129" t="s">
        <v>1798</v>
      </c>
      <c r="P895" s="3">
        <v>54</v>
      </c>
      <c r="Q895" s="129" t="s">
        <v>32</v>
      </c>
      <c r="R895" s="129" t="s">
        <v>2150</v>
      </c>
      <c r="S895" s="129" t="s">
        <v>2164</v>
      </c>
      <c r="T895" s="129"/>
      <c r="U895" s="129">
        <v>1</v>
      </c>
      <c r="V895" s="3">
        <v>654</v>
      </c>
      <c r="W895" s="155"/>
      <c r="X895" s="155"/>
      <c r="Y895" s="155"/>
      <c r="Z895" s="138" t="str">
        <f t="shared" si="107"/>
        <v>40 HC</v>
      </c>
      <c r="AA895" s="135">
        <v>9294</v>
      </c>
      <c r="AB895" s="6">
        <v>16</v>
      </c>
      <c r="AC895" s="34" t="s">
        <v>64</v>
      </c>
      <c r="AD895" s="34">
        <f t="shared" si="110"/>
        <v>11</v>
      </c>
      <c r="AE895" s="34">
        <f t="shared" si="111"/>
        <v>5</v>
      </c>
      <c r="AF895" s="49" t="str">
        <f t="shared" si="114"/>
        <v>LCL</v>
      </c>
      <c r="AG895" s="49" t="str">
        <f t="shared" si="114"/>
        <v>LCL</v>
      </c>
    </row>
    <row r="896" spans="1:33" x14ac:dyDescent="0.45">
      <c r="A896" s="129" t="s">
        <v>1463</v>
      </c>
      <c r="B896" s="129" t="s">
        <v>1696</v>
      </c>
      <c r="C896" s="129" t="s">
        <v>1771</v>
      </c>
      <c r="D896" s="5" t="s">
        <v>1771</v>
      </c>
      <c r="E896" s="129">
        <f t="shared" si="115"/>
        <v>32</v>
      </c>
      <c r="F896" s="129">
        <f t="shared" si="116"/>
        <v>48</v>
      </c>
      <c r="G896" s="129" t="s">
        <v>61</v>
      </c>
      <c r="H896" s="129" t="s">
        <v>30</v>
      </c>
      <c r="I896" s="129" t="s">
        <v>31</v>
      </c>
      <c r="J896" s="3">
        <v>1</v>
      </c>
      <c r="K896" s="152" t="s">
        <v>1799</v>
      </c>
      <c r="L896" s="129" t="s">
        <v>41</v>
      </c>
      <c r="M896" s="129" t="s">
        <v>42</v>
      </c>
      <c r="N896" s="129" t="s">
        <v>26</v>
      </c>
      <c r="O896" s="129" t="s">
        <v>1800</v>
      </c>
      <c r="P896" s="3">
        <v>54</v>
      </c>
      <c r="Q896" s="129" t="s">
        <v>32</v>
      </c>
      <c r="R896" s="129" t="s">
        <v>1076</v>
      </c>
      <c r="S896" s="129" t="s">
        <v>2164</v>
      </c>
      <c r="T896" s="129"/>
      <c r="U896" s="129">
        <v>1</v>
      </c>
      <c r="V896" s="3">
        <v>1231</v>
      </c>
      <c r="W896" s="154">
        <v>0</v>
      </c>
      <c r="X896" s="154">
        <v>0</v>
      </c>
      <c r="Y896" s="154">
        <v>1</v>
      </c>
      <c r="Z896" s="138" t="str">
        <f t="shared" si="107"/>
        <v>40 HC</v>
      </c>
      <c r="AA896" s="135">
        <v>24287</v>
      </c>
      <c r="AB896" s="6">
        <v>55.13</v>
      </c>
      <c r="AC896" s="34" t="s">
        <v>64</v>
      </c>
      <c r="AD896" s="34">
        <f t="shared" si="110"/>
        <v>39</v>
      </c>
      <c r="AE896" s="34">
        <f t="shared" si="111"/>
        <v>17</v>
      </c>
      <c r="AF896" s="49" t="str">
        <f t="shared" si="114"/>
        <v>40</v>
      </c>
      <c r="AG896" s="49" t="str">
        <f t="shared" si="114"/>
        <v>20</v>
      </c>
    </row>
    <row r="897" spans="1:33" x14ac:dyDescent="0.45">
      <c r="A897" s="129" t="s">
        <v>1463</v>
      </c>
      <c r="B897" s="129" t="s">
        <v>1696</v>
      </c>
      <c r="C897" s="129" t="s">
        <v>1771</v>
      </c>
      <c r="D897" s="5" t="s">
        <v>1771</v>
      </c>
      <c r="E897" s="129">
        <f t="shared" si="115"/>
        <v>32</v>
      </c>
      <c r="F897" s="129">
        <f t="shared" si="116"/>
        <v>48</v>
      </c>
      <c r="G897" s="129" t="s">
        <v>61</v>
      </c>
      <c r="H897" s="129" t="s">
        <v>30</v>
      </c>
      <c r="I897" s="129" t="s">
        <v>31</v>
      </c>
      <c r="J897" s="3">
        <v>1</v>
      </c>
      <c r="K897" s="153"/>
      <c r="L897" s="129" t="s">
        <v>41</v>
      </c>
      <c r="M897" s="129" t="s">
        <v>42</v>
      </c>
      <c r="N897" s="129" t="s">
        <v>26</v>
      </c>
      <c r="O897" s="129" t="s">
        <v>1801</v>
      </c>
      <c r="P897" s="3">
        <v>54</v>
      </c>
      <c r="Q897" s="129" t="s">
        <v>32</v>
      </c>
      <c r="R897" s="129" t="s">
        <v>2157</v>
      </c>
      <c r="S897" s="129" t="s">
        <v>2164</v>
      </c>
      <c r="T897" s="129"/>
      <c r="U897" s="129">
        <v>1</v>
      </c>
      <c r="V897" s="3">
        <v>508</v>
      </c>
      <c r="W897" s="155"/>
      <c r="X897" s="155"/>
      <c r="Y897" s="155"/>
      <c r="Z897" s="138" t="str">
        <f t="shared" si="107"/>
        <v>40 HC</v>
      </c>
      <c r="AA897" s="135">
        <v>7414</v>
      </c>
      <c r="AB897" s="6">
        <v>12.7</v>
      </c>
      <c r="AC897" s="34" t="s">
        <v>64</v>
      </c>
      <c r="AD897" s="34">
        <f t="shared" si="110"/>
        <v>9</v>
      </c>
      <c r="AE897" s="34">
        <f t="shared" si="111"/>
        <v>4</v>
      </c>
      <c r="AF897" s="49" t="str">
        <f t="shared" ref="AF897:AG928" si="117">IF(AD897&lt;=14,"LCL",IF(AD897&lt;=28,"20",IF(AD897&lt;=55,"40",IF(AD897&lt;=65,"40HC",IF(AD897&lt;=83,"45",IF(AD897&gt;83,"???ilość kont"))))))</f>
        <v>LCL</v>
      </c>
      <c r="AG897" s="49" t="str">
        <f t="shared" si="117"/>
        <v>LCL</v>
      </c>
    </row>
    <row r="898" spans="1:33" x14ac:dyDescent="0.45">
      <c r="A898" s="129" t="s">
        <v>1480</v>
      </c>
      <c r="B898" s="129" t="s">
        <v>1484</v>
      </c>
      <c r="C898" s="129" t="s">
        <v>1619</v>
      </c>
      <c r="D898" s="5" t="s">
        <v>1619</v>
      </c>
      <c r="E898" s="129">
        <f t="shared" si="115"/>
        <v>6</v>
      </c>
      <c r="F898" s="129">
        <f t="shared" si="116"/>
        <v>19</v>
      </c>
      <c r="G898" s="129" t="s">
        <v>61</v>
      </c>
      <c r="H898" s="129" t="s">
        <v>30</v>
      </c>
      <c r="I898" s="129" t="s">
        <v>380</v>
      </c>
      <c r="J898" s="3">
        <v>1</v>
      </c>
      <c r="K898" s="26" t="s">
        <v>380</v>
      </c>
      <c r="L898" s="26" t="s">
        <v>24</v>
      </c>
      <c r="M898" s="129" t="s">
        <v>384</v>
      </c>
      <c r="N898" s="129" t="s">
        <v>26</v>
      </c>
      <c r="O898" s="129" t="s">
        <v>1802</v>
      </c>
      <c r="P898" s="3">
        <v>54</v>
      </c>
      <c r="Q898" s="129" t="s">
        <v>32</v>
      </c>
      <c r="R898" s="129" t="s">
        <v>526</v>
      </c>
      <c r="S898" s="36" t="s">
        <v>380</v>
      </c>
      <c r="T898" s="129">
        <v>1</v>
      </c>
      <c r="U898" s="129"/>
      <c r="V898" s="3">
        <v>650</v>
      </c>
      <c r="W898" s="30">
        <v>0</v>
      </c>
      <c r="X898" s="30">
        <v>0</v>
      </c>
      <c r="Y898" s="30">
        <v>0</v>
      </c>
      <c r="Z898" s="138" t="str">
        <f t="shared" si="107"/>
        <v>40 HC</v>
      </c>
      <c r="AA898" s="135">
        <v>10753</v>
      </c>
      <c r="AB898" s="4"/>
      <c r="AC898" s="34" t="s">
        <v>64</v>
      </c>
      <c r="AD898" s="34">
        <f t="shared" si="110"/>
        <v>0</v>
      </c>
      <c r="AE898" s="34">
        <f t="shared" si="111"/>
        <v>0</v>
      </c>
      <c r="AF898" s="49" t="str">
        <f t="shared" si="117"/>
        <v>LCL</v>
      </c>
      <c r="AG898" s="49" t="str">
        <f t="shared" si="117"/>
        <v>LCL</v>
      </c>
    </row>
    <row r="899" spans="1:33" x14ac:dyDescent="0.45">
      <c r="A899" s="129" t="s">
        <v>1480</v>
      </c>
      <c r="B899" s="129" t="s">
        <v>1696</v>
      </c>
      <c r="C899" s="129" t="s">
        <v>1746</v>
      </c>
      <c r="D899" s="5" t="s">
        <v>1746</v>
      </c>
      <c r="E899" s="129">
        <f t="shared" si="115"/>
        <v>31</v>
      </c>
      <c r="F899" s="129">
        <f t="shared" si="116"/>
        <v>35</v>
      </c>
      <c r="G899" s="129" t="s">
        <v>39</v>
      </c>
      <c r="H899" s="129" t="s">
        <v>30</v>
      </c>
      <c r="I899" s="129" t="s">
        <v>31</v>
      </c>
      <c r="J899" s="3">
        <v>0</v>
      </c>
      <c r="K899" s="129" t="s">
        <v>1803</v>
      </c>
      <c r="L899" s="129" t="s">
        <v>24</v>
      </c>
      <c r="M899" s="129" t="s">
        <v>42</v>
      </c>
      <c r="N899" s="129" t="s">
        <v>26</v>
      </c>
      <c r="O899" s="129" t="s">
        <v>1804</v>
      </c>
      <c r="P899" s="3">
        <v>51</v>
      </c>
      <c r="Q899" s="129" t="s">
        <v>32</v>
      </c>
      <c r="R899" s="129" t="s">
        <v>153</v>
      </c>
      <c r="S899" s="129" t="s">
        <v>2163</v>
      </c>
      <c r="T899" s="129"/>
      <c r="U899" s="129">
        <v>1</v>
      </c>
      <c r="V899" s="3">
        <v>474</v>
      </c>
      <c r="W899" s="30">
        <v>1</v>
      </c>
      <c r="X899" s="30">
        <v>0</v>
      </c>
      <c r="Y899" s="30">
        <v>0</v>
      </c>
      <c r="Z899" s="138">
        <f t="shared" si="107"/>
        <v>20</v>
      </c>
      <c r="AA899" s="135">
        <v>3890</v>
      </c>
      <c r="AB899" s="6">
        <v>21.85</v>
      </c>
      <c r="AC899" s="34" t="s">
        <v>34</v>
      </c>
      <c r="AD899" s="34">
        <f t="shared" si="110"/>
        <v>15</v>
      </c>
      <c r="AE899" s="34">
        <f t="shared" si="111"/>
        <v>7</v>
      </c>
      <c r="AF899" s="49" t="str">
        <f t="shared" si="117"/>
        <v>20</v>
      </c>
      <c r="AG899" s="49" t="str">
        <f t="shared" si="117"/>
        <v>LCL</v>
      </c>
    </row>
    <row r="900" spans="1:33" x14ac:dyDescent="0.45">
      <c r="A900" s="129" t="s">
        <v>1480</v>
      </c>
      <c r="B900" s="129" t="s">
        <v>1696</v>
      </c>
      <c r="C900" s="129" t="s">
        <v>1746</v>
      </c>
      <c r="D900" s="5" t="s">
        <v>1746</v>
      </c>
      <c r="E900" s="129">
        <f t="shared" si="115"/>
        <v>31</v>
      </c>
      <c r="F900" s="129">
        <f t="shared" si="116"/>
        <v>35</v>
      </c>
      <c r="G900" s="129" t="s">
        <v>29</v>
      </c>
      <c r="H900" s="129" t="s">
        <v>30</v>
      </c>
      <c r="I900" s="129" t="s">
        <v>31</v>
      </c>
      <c r="J900" s="3">
        <v>0</v>
      </c>
      <c r="K900" s="129" t="s">
        <v>1805</v>
      </c>
      <c r="L900" s="129" t="s">
        <v>24</v>
      </c>
      <c r="M900" s="129" t="s">
        <v>42</v>
      </c>
      <c r="N900" s="129" t="s">
        <v>26</v>
      </c>
      <c r="O900" s="129" t="s">
        <v>1806</v>
      </c>
      <c r="P900" s="3">
        <v>54</v>
      </c>
      <c r="Q900" s="129" t="s">
        <v>32</v>
      </c>
      <c r="R900" s="129" t="s">
        <v>642</v>
      </c>
      <c r="S900" s="129" t="s">
        <v>2163</v>
      </c>
      <c r="T900" s="129"/>
      <c r="U900" s="129">
        <v>1</v>
      </c>
      <c r="V900" s="3">
        <v>1084</v>
      </c>
      <c r="W900" s="30">
        <v>1</v>
      </c>
      <c r="X900" s="30">
        <v>0</v>
      </c>
      <c r="Y900" s="30">
        <v>0</v>
      </c>
      <c r="Z900" s="138">
        <f t="shared" ref="Z900:Z963" si="118">IF(W900=1,20,IF(X900=1,40,"40 HC"))</f>
        <v>20</v>
      </c>
      <c r="AA900" s="135">
        <v>19949</v>
      </c>
      <c r="AB900" s="6">
        <v>20.68</v>
      </c>
      <c r="AC900" s="34" t="s">
        <v>34</v>
      </c>
      <c r="AD900" s="34">
        <f t="shared" si="110"/>
        <v>14</v>
      </c>
      <c r="AE900" s="34">
        <f t="shared" si="111"/>
        <v>6</v>
      </c>
      <c r="AF900" s="49" t="str">
        <f t="shared" si="117"/>
        <v>LCL</v>
      </c>
      <c r="AG900" s="49" t="str">
        <f t="shared" si="117"/>
        <v>LCL</v>
      </c>
    </row>
    <row r="901" spans="1:33" x14ac:dyDescent="0.45">
      <c r="A901" s="129" t="s">
        <v>1480</v>
      </c>
      <c r="B901" s="129" t="s">
        <v>1696</v>
      </c>
      <c r="C901" s="129" t="s">
        <v>1740</v>
      </c>
      <c r="D901" s="5" t="s">
        <v>1740</v>
      </c>
      <c r="E901" s="129">
        <f t="shared" si="115"/>
        <v>31</v>
      </c>
      <c r="F901" s="129">
        <f t="shared" si="116"/>
        <v>36</v>
      </c>
      <c r="G901" s="129" t="s">
        <v>29</v>
      </c>
      <c r="H901" s="129" t="s">
        <v>30</v>
      </c>
      <c r="I901" s="129" t="s">
        <v>31</v>
      </c>
      <c r="J901" s="3">
        <v>0</v>
      </c>
      <c r="K901" s="129" t="s">
        <v>1807</v>
      </c>
      <c r="L901" s="129" t="s">
        <v>24</v>
      </c>
      <c r="M901" s="129" t="s">
        <v>42</v>
      </c>
      <c r="N901" s="129" t="s">
        <v>26</v>
      </c>
      <c r="O901" s="129" t="s">
        <v>1808</v>
      </c>
      <c r="P901" s="3">
        <v>54</v>
      </c>
      <c r="Q901" s="129" t="s">
        <v>32</v>
      </c>
      <c r="R901" s="129" t="s">
        <v>82</v>
      </c>
      <c r="S901" s="129" t="s">
        <v>2163</v>
      </c>
      <c r="T901" s="129"/>
      <c r="U901" s="129">
        <v>1</v>
      </c>
      <c r="V901" s="3">
        <v>1322</v>
      </c>
      <c r="W901" s="30">
        <v>1</v>
      </c>
      <c r="X901" s="30">
        <v>0</v>
      </c>
      <c r="Y901" s="30">
        <v>0</v>
      </c>
      <c r="Z901" s="138">
        <f t="shared" si="118"/>
        <v>20</v>
      </c>
      <c r="AA901" s="135">
        <v>23143</v>
      </c>
      <c r="AB901" s="6">
        <v>20.37</v>
      </c>
      <c r="AC901" s="34" t="s">
        <v>34</v>
      </c>
      <c r="AD901" s="34">
        <f t="shared" si="110"/>
        <v>14</v>
      </c>
      <c r="AE901" s="34">
        <f t="shared" si="111"/>
        <v>6</v>
      </c>
      <c r="AF901" s="49" t="str">
        <f t="shared" si="117"/>
        <v>LCL</v>
      </c>
      <c r="AG901" s="49" t="str">
        <f t="shared" si="117"/>
        <v>LCL</v>
      </c>
    </row>
    <row r="902" spans="1:33" x14ac:dyDescent="0.45">
      <c r="A902" s="129" t="s">
        <v>1480</v>
      </c>
      <c r="B902" s="129" t="s">
        <v>1696</v>
      </c>
      <c r="C902" s="129" t="s">
        <v>1740</v>
      </c>
      <c r="D902" s="5" t="s">
        <v>1740</v>
      </c>
      <c r="E902" s="129">
        <f t="shared" si="115"/>
        <v>31</v>
      </c>
      <c r="F902" s="129">
        <f t="shared" si="116"/>
        <v>36</v>
      </c>
      <c r="G902" s="129" t="s">
        <v>29</v>
      </c>
      <c r="H902" s="129" t="s">
        <v>30</v>
      </c>
      <c r="I902" s="129" t="s">
        <v>31</v>
      </c>
      <c r="J902" s="3">
        <v>0</v>
      </c>
      <c r="K902" s="129" t="s">
        <v>1809</v>
      </c>
      <c r="L902" s="129" t="s">
        <v>24</v>
      </c>
      <c r="M902" s="129" t="s">
        <v>42</v>
      </c>
      <c r="N902" s="129" t="s">
        <v>26</v>
      </c>
      <c r="O902" s="129" t="s">
        <v>1810</v>
      </c>
      <c r="P902" s="3">
        <v>54</v>
      </c>
      <c r="Q902" s="129" t="s">
        <v>32</v>
      </c>
      <c r="R902" s="129" t="s">
        <v>82</v>
      </c>
      <c r="S902" s="129" t="s">
        <v>2163</v>
      </c>
      <c r="T902" s="129"/>
      <c r="U902" s="129">
        <v>1</v>
      </c>
      <c r="V902" s="3">
        <v>645</v>
      </c>
      <c r="W902" s="30">
        <v>1</v>
      </c>
      <c r="X902" s="30">
        <v>0</v>
      </c>
      <c r="Y902" s="30">
        <v>0</v>
      </c>
      <c r="Z902" s="138">
        <f t="shared" si="118"/>
        <v>20</v>
      </c>
      <c r="AA902" s="135">
        <v>12481</v>
      </c>
      <c r="AB902" s="6">
        <v>20.91</v>
      </c>
      <c r="AC902" s="34" t="s">
        <v>34</v>
      </c>
      <c r="AD902" s="34">
        <f t="shared" si="110"/>
        <v>15</v>
      </c>
      <c r="AE902" s="34">
        <f t="shared" si="111"/>
        <v>6</v>
      </c>
      <c r="AF902" s="49" t="str">
        <f t="shared" si="117"/>
        <v>20</v>
      </c>
      <c r="AG902" s="49" t="str">
        <f t="shared" si="117"/>
        <v>LCL</v>
      </c>
    </row>
    <row r="903" spans="1:33" x14ac:dyDescent="0.45">
      <c r="A903" s="129" t="s">
        <v>1523</v>
      </c>
      <c r="B903" s="129" t="s">
        <v>1587</v>
      </c>
      <c r="C903" s="129" t="s">
        <v>1561</v>
      </c>
      <c r="D903" s="5" t="s">
        <v>1561</v>
      </c>
      <c r="E903" s="129">
        <f t="shared" si="115"/>
        <v>3</v>
      </c>
      <c r="F903" s="129">
        <f t="shared" si="116"/>
        <v>7</v>
      </c>
      <c r="G903" s="129" t="s">
        <v>381</v>
      </c>
      <c r="H903" s="129" t="s">
        <v>383</v>
      </c>
      <c r="I903" s="129" t="s">
        <v>380</v>
      </c>
      <c r="J903" s="3">
        <v>1</v>
      </c>
      <c r="K903" s="26" t="s">
        <v>380</v>
      </c>
      <c r="L903" s="26" t="s">
        <v>24</v>
      </c>
      <c r="M903" s="129" t="s">
        <v>384</v>
      </c>
      <c r="N903" s="129" t="s">
        <v>26</v>
      </c>
      <c r="O903" s="129" t="s">
        <v>1811</v>
      </c>
      <c r="P903" s="3">
        <v>54</v>
      </c>
      <c r="Q903" s="129" t="s">
        <v>32</v>
      </c>
      <c r="R903" s="129" t="s">
        <v>386</v>
      </c>
      <c r="S903" s="36" t="s">
        <v>380</v>
      </c>
      <c r="T903" s="129">
        <v>1</v>
      </c>
      <c r="U903" s="129"/>
      <c r="V903" s="3">
        <v>216</v>
      </c>
      <c r="W903" s="30">
        <v>0</v>
      </c>
      <c r="X903" s="30">
        <v>0</v>
      </c>
      <c r="Y903" s="30">
        <v>0</v>
      </c>
      <c r="Z903" s="138" t="str">
        <f t="shared" si="118"/>
        <v>40 HC</v>
      </c>
      <c r="AA903" s="135">
        <v>3690</v>
      </c>
      <c r="AB903" s="4"/>
      <c r="AC903" s="34" t="s">
        <v>90</v>
      </c>
      <c r="AD903" s="34">
        <f t="shared" si="110"/>
        <v>0</v>
      </c>
      <c r="AE903" s="34">
        <f t="shared" si="111"/>
        <v>0</v>
      </c>
      <c r="AF903" s="49" t="str">
        <f t="shared" si="117"/>
        <v>LCL</v>
      </c>
      <c r="AG903" s="49" t="str">
        <f t="shared" si="117"/>
        <v>LCL</v>
      </c>
    </row>
    <row r="904" spans="1:33" x14ac:dyDescent="0.45">
      <c r="A904" s="129" t="s">
        <v>1523</v>
      </c>
      <c r="B904" s="129" t="s">
        <v>1812</v>
      </c>
      <c r="C904" s="129" t="s">
        <v>1619</v>
      </c>
      <c r="D904" s="5" t="s">
        <v>1619</v>
      </c>
      <c r="E904" s="129">
        <f t="shared" si="115"/>
        <v>10</v>
      </c>
      <c r="F904" s="129">
        <f t="shared" si="116"/>
        <v>18</v>
      </c>
      <c r="G904" s="129" t="s">
        <v>381</v>
      </c>
      <c r="H904" s="129" t="s">
        <v>383</v>
      </c>
      <c r="I904" s="129" t="s">
        <v>41</v>
      </c>
      <c r="J904" s="3">
        <v>0</v>
      </c>
      <c r="K904" s="129" t="s">
        <v>1813</v>
      </c>
      <c r="L904" s="26" t="s">
        <v>41</v>
      </c>
      <c r="M904" s="129" t="s">
        <v>619</v>
      </c>
      <c r="N904" s="129" t="s">
        <v>26</v>
      </c>
      <c r="O904" s="129" t="s">
        <v>1814</v>
      </c>
      <c r="P904" s="3">
        <v>54</v>
      </c>
      <c r="Q904" s="129" t="s">
        <v>32</v>
      </c>
      <c r="R904" s="129" t="s">
        <v>44</v>
      </c>
      <c r="S904" s="129" t="s">
        <v>2163</v>
      </c>
      <c r="T904" s="129"/>
      <c r="U904" s="129">
        <v>1</v>
      </c>
      <c r="V904" s="3">
        <v>1568</v>
      </c>
      <c r="W904" s="30">
        <v>0</v>
      </c>
      <c r="X904" s="30">
        <v>1</v>
      </c>
      <c r="Y904" s="30">
        <v>0</v>
      </c>
      <c r="Z904" s="138">
        <f t="shared" si="118"/>
        <v>40</v>
      </c>
      <c r="AA904" s="135">
        <v>24391</v>
      </c>
      <c r="AB904" s="6">
        <v>66.900000000000006</v>
      </c>
      <c r="AC904" s="34" t="s">
        <v>34</v>
      </c>
      <c r="AD904" s="34">
        <f t="shared" si="110"/>
        <v>47</v>
      </c>
      <c r="AE904" s="34">
        <f t="shared" si="111"/>
        <v>20</v>
      </c>
      <c r="AF904" s="49" t="str">
        <f t="shared" si="117"/>
        <v>40</v>
      </c>
      <c r="AG904" s="49" t="str">
        <f t="shared" si="117"/>
        <v>20</v>
      </c>
    </row>
    <row r="905" spans="1:33" s="77" customFormat="1" x14ac:dyDescent="0.45">
      <c r="A905" s="70" t="s">
        <v>1523</v>
      </c>
      <c r="B905" s="70" t="s">
        <v>1696</v>
      </c>
      <c r="C905" s="70" t="s">
        <v>1746</v>
      </c>
      <c r="D905" s="71" t="s">
        <v>1746</v>
      </c>
      <c r="E905" s="70">
        <f t="shared" si="115"/>
        <v>30</v>
      </c>
      <c r="F905" s="70">
        <f t="shared" si="116"/>
        <v>34</v>
      </c>
      <c r="G905" s="70" t="s">
        <v>398</v>
      </c>
      <c r="H905" s="70" t="s">
        <v>30</v>
      </c>
      <c r="I905" s="70" t="s">
        <v>31</v>
      </c>
      <c r="J905" s="72">
        <v>0</v>
      </c>
      <c r="K905" s="70" t="s">
        <v>1815</v>
      </c>
      <c r="L905" s="70" t="s">
        <v>24</v>
      </c>
      <c r="M905" s="70" t="s">
        <v>42</v>
      </c>
      <c r="N905" s="70" t="s">
        <v>26</v>
      </c>
      <c r="O905" s="70" t="s">
        <v>1816</v>
      </c>
      <c r="P905" s="72">
        <v>51</v>
      </c>
      <c r="Q905" s="70" t="s">
        <v>32</v>
      </c>
      <c r="R905" s="70" t="s">
        <v>139</v>
      </c>
      <c r="S905" s="70" t="s">
        <v>2163</v>
      </c>
      <c r="T905" s="70"/>
      <c r="U905" s="70">
        <v>1</v>
      </c>
      <c r="V905" s="72">
        <v>1579</v>
      </c>
      <c r="W905" s="73">
        <v>0</v>
      </c>
      <c r="X905" s="73">
        <v>0</v>
      </c>
      <c r="Y905" s="73">
        <v>2</v>
      </c>
      <c r="Z905" s="138" t="str">
        <f t="shared" si="118"/>
        <v>40 HC</v>
      </c>
      <c r="AA905" s="137">
        <v>15396</v>
      </c>
      <c r="AB905" s="74">
        <v>116.74</v>
      </c>
      <c r="AC905" s="75" t="s">
        <v>34</v>
      </c>
      <c r="AD905" s="75">
        <f t="shared" si="110"/>
        <v>82</v>
      </c>
      <c r="AE905" s="75">
        <f t="shared" si="111"/>
        <v>35</v>
      </c>
      <c r="AF905" s="76">
        <v>40</v>
      </c>
      <c r="AG905" s="76" t="str">
        <f t="shared" si="117"/>
        <v>40</v>
      </c>
    </row>
    <row r="906" spans="1:33" x14ac:dyDescent="0.45">
      <c r="A906" s="129" t="s">
        <v>1523</v>
      </c>
      <c r="B906" s="129" t="s">
        <v>1674</v>
      </c>
      <c r="C906" s="129" t="s">
        <v>1817</v>
      </c>
      <c r="D906" s="5" t="s">
        <v>1817</v>
      </c>
      <c r="E906" s="129">
        <f t="shared" si="115"/>
        <v>36</v>
      </c>
      <c r="F906" s="129">
        <f t="shared" si="116"/>
        <v>50</v>
      </c>
      <c r="G906" s="129" t="s">
        <v>61</v>
      </c>
      <c r="H906" s="129" t="s">
        <v>30</v>
      </c>
      <c r="I906" s="129" t="s">
        <v>31</v>
      </c>
      <c r="J906" s="3">
        <v>1</v>
      </c>
      <c r="K906" s="152" t="s">
        <v>1818</v>
      </c>
      <c r="L906" s="129" t="s">
        <v>24</v>
      </c>
      <c r="M906" s="129" t="s">
        <v>42</v>
      </c>
      <c r="N906" s="129" t="s">
        <v>26</v>
      </c>
      <c r="O906" s="129" t="s">
        <v>1819</v>
      </c>
      <c r="P906" s="3">
        <v>54</v>
      </c>
      <c r="Q906" s="129" t="s">
        <v>32</v>
      </c>
      <c r="R906" s="129" t="s">
        <v>526</v>
      </c>
      <c r="S906" s="129" t="s">
        <v>2164</v>
      </c>
      <c r="T906" s="129"/>
      <c r="U906" s="129">
        <v>1</v>
      </c>
      <c r="V906" s="3">
        <v>861</v>
      </c>
      <c r="W906" s="154">
        <v>0</v>
      </c>
      <c r="X906" s="154">
        <v>0</v>
      </c>
      <c r="Y906" s="154">
        <v>1</v>
      </c>
      <c r="Z906" s="138" t="str">
        <f t="shared" si="118"/>
        <v>40 HC</v>
      </c>
      <c r="AA906" s="135">
        <v>13351</v>
      </c>
      <c r="AB906" s="6">
        <v>12.7</v>
      </c>
      <c r="AC906" s="34" t="s">
        <v>64</v>
      </c>
      <c r="AD906" s="34">
        <f t="shared" si="110"/>
        <v>9</v>
      </c>
      <c r="AE906" s="34">
        <f t="shared" si="111"/>
        <v>4</v>
      </c>
      <c r="AF906" s="49" t="str">
        <f t="shared" si="117"/>
        <v>LCL</v>
      </c>
      <c r="AG906" s="49" t="str">
        <f t="shared" si="117"/>
        <v>LCL</v>
      </c>
    </row>
    <row r="907" spans="1:33" x14ac:dyDescent="0.45">
      <c r="A907" s="129" t="s">
        <v>1523</v>
      </c>
      <c r="B907" s="129" t="s">
        <v>1674</v>
      </c>
      <c r="C907" s="129" t="s">
        <v>1817</v>
      </c>
      <c r="D907" s="5" t="s">
        <v>1817</v>
      </c>
      <c r="E907" s="129">
        <f t="shared" si="115"/>
        <v>36</v>
      </c>
      <c r="F907" s="129">
        <f t="shared" si="116"/>
        <v>50</v>
      </c>
      <c r="G907" s="129" t="s">
        <v>61</v>
      </c>
      <c r="H907" s="129" t="s">
        <v>30</v>
      </c>
      <c r="I907" s="129" t="s">
        <v>31</v>
      </c>
      <c r="J907" s="3">
        <v>1</v>
      </c>
      <c r="K907" s="153"/>
      <c r="L907" s="129" t="s">
        <v>24</v>
      </c>
      <c r="M907" s="129" t="s">
        <v>42</v>
      </c>
      <c r="N907" s="129" t="s">
        <v>26</v>
      </c>
      <c r="O907" s="129" t="s">
        <v>1820</v>
      </c>
      <c r="P907" s="3">
        <v>54</v>
      </c>
      <c r="Q907" s="129" t="s">
        <v>32</v>
      </c>
      <c r="R907" s="129" t="s">
        <v>1581</v>
      </c>
      <c r="S907" s="129" t="s">
        <v>2164</v>
      </c>
      <c r="T907" s="129"/>
      <c r="U907" s="129">
        <v>1</v>
      </c>
      <c r="V907" s="3">
        <v>1228</v>
      </c>
      <c r="W907" s="156"/>
      <c r="X907" s="156"/>
      <c r="Y907" s="156"/>
      <c r="Z907" s="138" t="str">
        <f t="shared" si="118"/>
        <v>40 HC</v>
      </c>
      <c r="AA907" s="135">
        <v>27886</v>
      </c>
      <c r="AB907" s="6">
        <v>23.68</v>
      </c>
      <c r="AC907" s="34" t="s">
        <v>64</v>
      </c>
      <c r="AD907" s="34">
        <f t="shared" si="110"/>
        <v>17</v>
      </c>
      <c r="AE907" s="34">
        <f t="shared" si="111"/>
        <v>7</v>
      </c>
      <c r="AF907" s="49" t="str">
        <f t="shared" si="117"/>
        <v>20</v>
      </c>
      <c r="AG907" s="49" t="str">
        <f t="shared" si="117"/>
        <v>LCL</v>
      </c>
    </row>
    <row r="908" spans="1:33" x14ac:dyDescent="0.45">
      <c r="A908" s="129" t="s">
        <v>1523</v>
      </c>
      <c r="B908" s="129" t="s">
        <v>1674</v>
      </c>
      <c r="C908" s="129" t="s">
        <v>1817</v>
      </c>
      <c r="D908" s="5" t="s">
        <v>1817</v>
      </c>
      <c r="E908" s="129">
        <f t="shared" si="115"/>
        <v>36</v>
      </c>
      <c r="F908" s="129">
        <f t="shared" si="116"/>
        <v>50</v>
      </c>
      <c r="G908" s="129" t="s">
        <v>61</v>
      </c>
      <c r="H908" s="129" t="s">
        <v>30</v>
      </c>
      <c r="I908" s="129" t="s">
        <v>31</v>
      </c>
      <c r="J908" s="3">
        <v>1</v>
      </c>
      <c r="K908" s="153"/>
      <c r="L908" s="129" t="s">
        <v>24</v>
      </c>
      <c r="M908" s="129" t="s">
        <v>42</v>
      </c>
      <c r="N908" s="129" t="s">
        <v>26</v>
      </c>
      <c r="O908" s="129" t="s">
        <v>1821</v>
      </c>
      <c r="P908" s="3">
        <v>54</v>
      </c>
      <c r="Q908" s="129" t="s">
        <v>32</v>
      </c>
      <c r="R908" s="129" t="s">
        <v>2152</v>
      </c>
      <c r="S908" s="129" t="s">
        <v>2164</v>
      </c>
      <c r="T908" s="129"/>
      <c r="U908" s="129">
        <v>1</v>
      </c>
      <c r="V908" s="3">
        <v>585</v>
      </c>
      <c r="W908" s="156"/>
      <c r="X908" s="156"/>
      <c r="Y908" s="156"/>
      <c r="Z908" s="138" t="str">
        <f t="shared" si="118"/>
        <v>40 HC</v>
      </c>
      <c r="AA908" s="135">
        <v>7728</v>
      </c>
      <c r="AB908" s="6">
        <v>11.08</v>
      </c>
      <c r="AC908" s="34" t="s">
        <v>64</v>
      </c>
      <c r="AD908" s="34">
        <f t="shared" si="110"/>
        <v>8</v>
      </c>
      <c r="AE908" s="34">
        <f t="shared" si="111"/>
        <v>3</v>
      </c>
      <c r="AF908" s="49" t="str">
        <f t="shared" si="117"/>
        <v>LCL</v>
      </c>
      <c r="AG908" s="49" t="str">
        <f t="shared" si="117"/>
        <v>LCL</v>
      </c>
    </row>
    <row r="909" spans="1:33" x14ac:dyDescent="0.45">
      <c r="A909" s="129" t="s">
        <v>1523</v>
      </c>
      <c r="B909" s="129" t="s">
        <v>1674</v>
      </c>
      <c r="C909" s="129" t="s">
        <v>1817</v>
      </c>
      <c r="D909" s="5" t="s">
        <v>1817</v>
      </c>
      <c r="E909" s="129">
        <f t="shared" si="115"/>
        <v>36</v>
      </c>
      <c r="F909" s="129">
        <f t="shared" si="116"/>
        <v>50</v>
      </c>
      <c r="G909" s="129" t="s">
        <v>61</v>
      </c>
      <c r="H909" s="129" t="s">
        <v>30</v>
      </c>
      <c r="I909" s="129" t="s">
        <v>31</v>
      </c>
      <c r="J909" s="3">
        <v>1</v>
      </c>
      <c r="K909" s="153"/>
      <c r="L909" s="129" t="s">
        <v>24</v>
      </c>
      <c r="M909" s="129" t="s">
        <v>42</v>
      </c>
      <c r="N909" s="129" t="s">
        <v>26</v>
      </c>
      <c r="O909" s="129" t="s">
        <v>1822</v>
      </c>
      <c r="P909" s="3">
        <v>54</v>
      </c>
      <c r="Q909" s="129" t="s">
        <v>32</v>
      </c>
      <c r="R909" s="129" t="s">
        <v>2157</v>
      </c>
      <c r="S909" s="129" t="s">
        <v>2164</v>
      </c>
      <c r="T909" s="129"/>
      <c r="U909" s="129">
        <v>1</v>
      </c>
      <c r="V909" s="3">
        <v>868</v>
      </c>
      <c r="W909" s="155"/>
      <c r="X909" s="155"/>
      <c r="Y909" s="155"/>
      <c r="Z909" s="138" t="str">
        <f t="shared" si="118"/>
        <v>40 HC</v>
      </c>
      <c r="AA909" s="135">
        <v>10916</v>
      </c>
      <c r="AB909" s="6">
        <v>20.09</v>
      </c>
      <c r="AC909" s="34" t="s">
        <v>64</v>
      </c>
      <c r="AD909" s="34">
        <f t="shared" si="110"/>
        <v>14</v>
      </c>
      <c r="AE909" s="34">
        <f t="shared" si="111"/>
        <v>6</v>
      </c>
      <c r="AF909" s="49" t="str">
        <f t="shared" si="117"/>
        <v>LCL</v>
      </c>
      <c r="AG909" s="49" t="str">
        <f t="shared" si="117"/>
        <v>LCL</v>
      </c>
    </row>
    <row r="910" spans="1:33" x14ac:dyDescent="0.45">
      <c r="A910" s="129" t="s">
        <v>1466</v>
      </c>
      <c r="B910" s="129" t="s">
        <v>1823</v>
      </c>
      <c r="C910" s="129" t="s">
        <v>1776</v>
      </c>
      <c r="D910" s="5" t="s">
        <v>1776</v>
      </c>
      <c r="E910" s="129">
        <f t="shared" si="115"/>
        <v>37</v>
      </c>
      <c r="F910" s="129">
        <f t="shared" si="116"/>
        <v>46</v>
      </c>
      <c r="G910" s="129" t="s">
        <v>39</v>
      </c>
      <c r="H910" s="129" t="s">
        <v>30</v>
      </c>
      <c r="I910" s="129" t="s">
        <v>31</v>
      </c>
      <c r="J910" s="3">
        <v>1</v>
      </c>
      <c r="K910" s="26" t="s">
        <v>2125</v>
      </c>
      <c r="L910" s="129" t="s">
        <v>24</v>
      </c>
      <c r="M910" s="129" t="s">
        <v>87</v>
      </c>
      <c r="N910" s="129" t="s">
        <v>26</v>
      </c>
      <c r="O910" s="129" t="s">
        <v>1824</v>
      </c>
      <c r="P910" s="3">
        <v>52</v>
      </c>
      <c r="Q910" s="129" t="s">
        <v>32</v>
      </c>
      <c r="R910" s="129" t="s">
        <v>181</v>
      </c>
      <c r="S910" s="129" t="s">
        <v>2125</v>
      </c>
      <c r="T910" s="129"/>
      <c r="U910" s="129">
        <v>1</v>
      </c>
      <c r="V910" s="3">
        <v>18</v>
      </c>
      <c r="W910" s="30">
        <v>0</v>
      </c>
      <c r="X910" s="30">
        <v>0</v>
      </c>
      <c r="Y910" s="30">
        <v>0</v>
      </c>
      <c r="Z910" s="138" t="str">
        <f t="shared" si="118"/>
        <v>40 HC</v>
      </c>
      <c r="AA910" s="135">
        <v>5624</v>
      </c>
      <c r="AB910" s="6">
        <v>1.3</v>
      </c>
      <c r="AC910" s="34" t="s">
        <v>34</v>
      </c>
      <c r="AD910" s="34">
        <f t="shared" si="110"/>
        <v>1</v>
      </c>
      <c r="AE910" s="34">
        <f t="shared" si="111"/>
        <v>0</v>
      </c>
      <c r="AF910" s="49" t="str">
        <f t="shared" si="117"/>
        <v>LCL</v>
      </c>
      <c r="AG910" s="49" t="str">
        <f t="shared" si="117"/>
        <v>LCL</v>
      </c>
    </row>
    <row r="911" spans="1:33" x14ac:dyDescent="0.45">
      <c r="A911" s="129" t="s">
        <v>1466</v>
      </c>
      <c r="B911" s="129" t="s">
        <v>1743</v>
      </c>
      <c r="C911" s="129" t="s">
        <v>1678</v>
      </c>
      <c r="D911" s="5" t="s">
        <v>1678</v>
      </c>
      <c r="E911" s="129">
        <f t="shared" si="115"/>
        <v>38</v>
      </c>
      <c r="F911" s="129">
        <f t="shared" si="116"/>
        <v>42</v>
      </c>
      <c r="G911" s="129" t="s">
        <v>48</v>
      </c>
      <c r="H911" s="129" t="s">
        <v>30</v>
      </c>
      <c r="I911" s="129" t="s">
        <v>31</v>
      </c>
      <c r="J911" s="3">
        <v>0</v>
      </c>
      <c r="K911" s="129" t="s">
        <v>1825</v>
      </c>
      <c r="L911" s="129" t="s">
        <v>24</v>
      </c>
      <c r="M911" s="129" t="s">
        <v>42</v>
      </c>
      <c r="N911" s="129" t="s">
        <v>26</v>
      </c>
      <c r="O911" s="129" t="s">
        <v>1826</v>
      </c>
      <c r="P911" s="3">
        <v>54</v>
      </c>
      <c r="Q911" s="129" t="s">
        <v>32</v>
      </c>
      <c r="R911" s="129" t="s">
        <v>101</v>
      </c>
      <c r="S911" s="129" t="s">
        <v>2163</v>
      </c>
      <c r="T911" s="129"/>
      <c r="U911" s="129">
        <v>1</v>
      </c>
      <c r="V911" s="3">
        <v>540</v>
      </c>
      <c r="W911" s="30">
        <v>0</v>
      </c>
      <c r="X911" s="30">
        <v>1</v>
      </c>
      <c r="Y911" s="30">
        <v>0</v>
      </c>
      <c r="Z911" s="138">
        <f t="shared" si="118"/>
        <v>40</v>
      </c>
      <c r="AA911" s="135">
        <v>5925</v>
      </c>
      <c r="AB911" s="6">
        <v>51.59</v>
      </c>
      <c r="AC911" s="34" t="s">
        <v>34</v>
      </c>
      <c r="AD911" s="34">
        <f t="shared" si="110"/>
        <v>36</v>
      </c>
      <c r="AE911" s="34">
        <f t="shared" si="111"/>
        <v>15</v>
      </c>
      <c r="AF911" s="49" t="str">
        <f t="shared" si="117"/>
        <v>40</v>
      </c>
      <c r="AG911" s="49" t="str">
        <f t="shared" si="117"/>
        <v>20</v>
      </c>
    </row>
    <row r="912" spans="1:33" x14ac:dyDescent="0.45">
      <c r="A912" s="129" t="s">
        <v>1466</v>
      </c>
      <c r="B912" s="129" t="s">
        <v>1743</v>
      </c>
      <c r="C912" s="129" t="s">
        <v>1678</v>
      </c>
      <c r="D912" s="5" t="s">
        <v>1678</v>
      </c>
      <c r="E912" s="129">
        <f t="shared" si="115"/>
        <v>38</v>
      </c>
      <c r="F912" s="129">
        <f t="shared" si="116"/>
        <v>42</v>
      </c>
      <c r="G912" s="129" t="s">
        <v>48</v>
      </c>
      <c r="H912" s="129" t="s">
        <v>30</v>
      </c>
      <c r="I912" s="129" t="s">
        <v>31</v>
      </c>
      <c r="J912" s="3">
        <v>0</v>
      </c>
      <c r="K912" s="129" t="s">
        <v>1827</v>
      </c>
      <c r="L912" s="129" t="s">
        <v>24</v>
      </c>
      <c r="M912" s="129" t="s">
        <v>42</v>
      </c>
      <c r="N912" s="129" t="s">
        <v>26</v>
      </c>
      <c r="O912" s="129" t="s">
        <v>1828</v>
      </c>
      <c r="P912" s="3">
        <v>54</v>
      </c>
      <c r="Q912" s="129" t="s">
        <v>32</v>
      </c>
      <c r="R912" s="129" t="s">
        <v>101</v>
      </c>
      <c r="S912" s="129" t="s">
        <v>2163</v>
      </c>
      <c r="T912" s="129"/>
      <c r="U912" s="129">
        <v>1</v>
      </c>
      <c r="V912" s="3">
        <v>555</v>
      </c>
      <c r="W912" s="30">
        <v>1</v>
      </c>
      <c r="X912" s="30">
        <v>0</v>
      </c>
      <c r="Y912" s="30">
        <v>0</v>
      </c>
      <c r="Z912" s="138">
        <f t="shared" si="118"/>
        <v>20</v>
      </c>
      <c r="AA912" s="135">
        <v>5853</v>
      </c>
      <c r="AB912" s="6">
        <v>19.66</v>
      </c>
      <c r="AC912" s="34" t="s">
        <v>34</v>
      </c>
      <c r="AD912" s="34">
        <f t="shared" si="110"/>
        <v>14</v>
      </c>
      <c r="AE912" s="34">
        <f t="shared" si="111"/>
        <v>6</v>
      </c>
      <c r="AF912" s="49" t="str">
        <f t="shared" si="117"/>
        <v>LCL</v>
      </c>
      <c r="AG912" s="49" t="str">
        <f t="shared" si="117"/>
        <v>LCL</v>
      </c>
    </row>
    <row r="913" spans="1:33" x14ac:dyDescent="0.45">
      <c r="A913" s="129" t="s">
        <v>1466</v>
      </c>
      <c r="B913" s="129" t="s">
        <v>1743</v>
      </c>
      <c r="C913" s="129" t="s">
        <v>1678</v>
      </c>
      <c r="D913" s="5" t="s">
        <v>1678</v>
      </c>
      <c r="E913" s="129">
        <f t="shared" si="115"/>
        <v>38</v>
      </c>
      <c r="F913" s="129">
        <f t="shared" si="116"/>
        <v>42</v>
      </c>
      <c r="G913" s="129" t="s">
        <v>48</v>
      </c>
      <c r="H913" s="129" t="s">
        <v>30</v>
      </c>
      <c r="I913" s="129" t="s">
        <v>31</v>
      </c>
      <c r="J913" s="3">
        <v>1</v>
      </c>
      <c r="K913" s="152" t="s">
        <v>1829</v>
      </c>
      <c r="L913" s="129" t="s">
        <v>24</v>
      </c>
      <c r="M913" s="129" t="s">
        <v>42</v>
      </c>
      <c r="N913" s="129" t="s">
        <v>26</v>
      </c>
      <c r="O913" s="129" t="s">
        <v>1830</v>
      </c>
      <c r="P913" s="3">
        <v>52</v>
      </c>
      <c r="Q913" s="129" t="s">
        <v>32</v>
      </c>
      <c r="R913" s="129" t="s">
        <v>185</v>
      </c>
      <c r="S913" s="129" t="s">
        <v>2164</v>
      </c>
      <c r="T913" s="129"/>
      <c r="U913" s="129">
        <v>1</v>
      </c>
      <c r="V913" s="3">
        <v>109</v>
      </c>
      <c r="W913" s="154">
        <v>1</v>
      </c>
      <c r="X913" s="154">
        <v>0</v>
      </c>
      <c r="Y913" s="154">
        <v>0</v>
      </c>
      <c r="Z913" s="138">
        <f t="shared" si="118"/>
        <v>20</v>
      </c>
      <c r="AA913" s="135">
        <v>4301</v>
      </c>
      <c r="AB913" s="6">
        <v>8.2799999999999994</v>
      </c>
      <c r="AC913" s="34" t="s">
        <v>34</v>
      </c>
      <c r="AD913" s="34">
        <f t="shared" ref="AD913:AD974" si="119">0.7*AB913</f>
        <v>6</v>
      </c>
      <c r="AE913" s="34">
        <f t="shared" ref="AE913:AE974" si="120">0.3*AB913</f>
        <v>2</v>
      </c>
      <c r="AF913" s="49" t="str">
        <f t="shared" si="117"/>
        <v>LCL</v>
      </c>
      <c r="AG913" s="49" t="str">
        <f t="shared" si="117"/>
        <v>LCL</v>
      </c>
    </row>
    <row r="914" spans="1:33" x14ac:dyDescent="0.45">
      <c r="A914" s="129" t="s">
        <v>1466</v>
      </c>
      <c r="B914" s="129" t="s">
        <v>1743</v>
      </c>
      <c r="C914" s="129" t="s">
        <v>1678</v>
      </c>
      <c r="D914" s="5" t="s">
        <v>1678</v>
      </c>
      <c r="E914" s="129">
        <f t="shared" si="115"/>
        <v>38</v>
      </c>
      <c r="F914" s="129">
        <f t="shared" si="116"/>
        <v>42</v>
      </c>
      <c r="G914" s="129" t="s">
        <v>48</v>
      </c>
      <c r="H914" s="129" t="s">
        <v>30</v>
      </c>
      <c r="I914" s="129" t="s">
        <v>31</v>
      </c>
      <c r="J914" s="3">
        <v>1</v>
      </c>
      <c r="K914" s="153"/>
      <c r="L914" s="129" t="s">
        <v>24</v>
      </c>
      <c r="M914" s="129" t="s">
        <v>42</v>
      </c>
      <c r="N914" s="129" t="s">
        <v>26</v>
      </c>
      <c r="O914" s="129" t="s">
        <v>1831</v>
      </c>
      <c r="P914" s="3">
        <v>52</v>
      </c>
      <c r="Q914" s="129" t="s">
        <v>32</v>
      </c>
      <c r="R914" s="129" t="s">
        <v>266</v>
      </c>
      <c r="S914" s="129" t="s">
        <v>2164</v>
      </c>
      <c r="T914" s="129"/>
      <c r="U914" s="129">
        <v>1</v>
      </c>
      <c r="V914" s="3">
        <v>515</v>
      </c>
      <c r="W914" s="156"/>
      <c r="X914" s="156"/>
      <c r="Y914" s="156"/>
      <c r="Z914" s="138" t="str">
        <f t="shared" si="118"/>
        <v>40 HC</v>
      </c>
      <c r="AA914" s="135">
        <v>8401</v>
      </c>
      <c r="AB914" s="6">
        <v>8.1</v>
      </c>
      <c r="AC914" s="34" t="s">
        <v>34</v>
      </c>
      <c r="AD914" s="34">
        <f t="shared" si="119"/>
        <v>6</v>
      </c>
      <c r="AE914" s="34">
        <f t="shared" si="120"/>
        <v>2</v>
      </c>
      <c r="AF914" s="49" t="str">
        <f t="shared" si="117"/>
        <v>LCL</v>
      </c>
      <c r="AG914" s="49" t="str">
        <f t="shared" si="117"/>
        <v>LCL</v>
      </c>
    </row>
    <row r="915" spans="1:33" x14ac:dyDescent="0.45">
      <c r="A915" s="129" t="s">
        <v>1466</v>
      </c>
      <c r="B915" s="129" t="s">
        <v>1743</v>
      </c>
      <c r="C915" s="129" t="s">
        <v>1678</v>
      </c>
      <c r="D915" s="5" t="s">
        <v>1678</v>
      </c>
      <c r="E915" s="129">
        <f t="shared" si="115"/>
        <v>38</v>
      </c>
      <c r="F915" s="129">
        <f t="shared" si="116"/>
        <v>42</v>
      </c>
      <c r="G915" s="129" t="s">
        <v>48</v>
      </c>
      <c r="H915" s="129" t="s">
        <v>30</v>
      </c>
      <c r="I915" s="129" t="s">
        <v>31</v>
      </c>
      <c r="J915" s="3">
        <v>1</v>
      </c>
      <c r="K915" s="153"/>
      <c r="L915" s="129" t="s">
        <v>24</v>
      </c>
      <c r="M915" s="129" t="s">
        <v>42</v>
      </c>
      <c r="N915" s="129" t="s">
        <v>26</v>
      </c>
      <c r="O915" s="129" t="s">
        <v>1832</v>
      </c>
      <c r="P915" s="3">
        <v>54</v>
      </c>
      <c r="Q915" s="129" t="s">
        <v>32</v>
      </c>
      <c r="R915" s="129" t="s">
        <v>668</v>
      </c>
      <c r="S915" s="129" t="s">
        <v>2164</v>
      </c>
      <c r="T915" s="129"/>
      <c r="U915" s="129">
        <v>1</v>
      </c>
      <c r="V915" s="3">
        <v>35</v>
      </c>
      <c r="W915" s="156"/>
      <c r="X915" s="156"/>
      <c r="Y915" s="156"/>
      <c r="Z915" s="138" t="str">
        <f t="shared" si="118"/>
        <v>40 HC</v>
      </c>
      <c r="AA915" s="135">
        <v>2501</v>
      </c>
      <c r="AB915" s="6">
        <v>4.2300000000000004</v>
      </c>
      <c r="AC915" s="34" t="s">
        <v>34</v>
      </c>
      <c r="AD915" s="34">
        <f t="shared" si="119"/>
        <v>3</v>
      </c>
      <c r="AE915" s="34">
        <f t="shared" si="120"/>
        <v>1</v>
      </c>
      <c r="AF915" s="49" t="str">
        <f t="shared" si="117"/>
        <v>LCL</v>
      </c>
      <c r="AG915" s="49" t="str">
        <f t="shared" si="117"/>
        <v>LCL</v>
      </c>
    </row>
    <row r="916" spans="1:33" x14ac:dyDescent="0.45">
      <c r="A916" s="129" t="s">
        <v>1466</v>
      </c>
      <c r="B916" s="129" t="s">
        <v>1743</v>
      </c>
      <c r="C916" s="129" t="s">
        <v>1678</v>
      </c>
      <c r="D916" s="5" t="s">
        <v>1678</v>
      </c>
      <c r="E916" s="129">
        <f t="shared" si="115"/>
        <v>38</v>
      </c>
      <c r="F916" s="129">
        <f t="shared" si="116"/>
        <v>42</v>
      </c>
      <c r="G916" s="129" t="s">
        <v>48</v>
      </c>
      <c r="H916" s="129" t="s">
        <v>30</v>
      </c>
      <c r="I916" s="129" t="s">
        <v>31</v>
      </c>
      <c r="J916" s="3">
        <v>1</v>
      </c>
      <c r="K916" s="153"/>
      <c r="L916" s="129" t="s">
        <v>24</v>
      </c>
      <c r="M916" s="129" t="s">
        <v>42</v>
      </c>
      <c r="N916" s="129" t="s">
        <v>26</v>
      </c>
      <c r="O916" s="129" t="s">
        <v>1833</v>
      </c>
      <c r="P916" s="3">
        <v>52</v>
      </c>
      <c r="Q916" s="129" t="s">
        <v>32</v>
      </c>
      <c r="R916" s="129" t="s">
        <v>275</v>
      </c>
      <c r="S916" s="129" t="s">
        <v>2164</v>
      </c>
      <c r="T916" s="129"/>
      <c r="U916" s="129">
        <v>1</v>
      </c>
      <c r="V916" s="3">
        <v>269</v>
      </c>
      <c r="W916" s="155"/>
      <c r="X916" s="155"/>
      <c r="Y916" s="155"/>
      <c r="Z916" s="138" t="str">
        <f t="shared" si="118"/>
        <v>40 HC</v>
      </c>
      <c r="AA916" s="135">
        <v>3570</v>
      </c>
      <c r="AB916" s="6">
        <v>6.19</v>
      </c>
      <c r="AC916" s="34" t="s">
        <v>34</v>
      </c>
      <c r="AD916" s="34">
        <f t="shared" si="119"/>
        <v>4</v>
      </c>
      <c r="AE916" s="34">
        <f t="shared" si="120"/>
        <v>2</v>
      </c>
      <c r="AF916" s="49" t="str">
        <f t="shared" si="117"/>
        <v>LCL</v>
      </c>
      <c r="AG916" s="49" t="str">
        <f t="shared" si="117"/>
        <v>LCL</v>
      </c>
    </row>
    <row r="917" spans="1:33" x14ac:dyDescent="0.45">
      <c r="A917" s="129" t="s">
        <v>1575</v>
      </c>
      <c r="B917" s="129" t="s">
        <v>1834</v>
      </c>
      <c r="C917" s="129" t="s">
        <v>1835</v>
      </c>
      <c r="D917" s="5" t="s">
        <v>1835</v>
      </c>
      <c r="E917" s="129">
        <f t="shared" si="115"/>
        <v>38</v>
      </c>
      <c r="F917" s="129">
        <f t="shared" si="116"/>
        <v>60</v>
      </c>
      <c r="G917" s="129" t="s">
        <v>29</v>
      </c>
      <c r="H917" s="129" t="s">
        <v>30</v>
      </c>
      <c r="I917" s="129" t="s">
        <v>31</v>
      </c>
      <c r="J917" s="3">
        <v>1</v>
      </c>
      <c r="K917" s="26" t="s">
        <v>2125</v>
      </c>
      <c r="L917" s="129" t="s">
        <v>24</v>
      </c>
      <c r="M917" s="129" t="s">
        <v>87</v>
      </c>
      <c r="N917" s="129" t="s">
        <v>26</v>
      </c>
      <c r="O917" s="129" t="s">
        <v>1836</v>
      </c>
      <c r="P917" s="3">
        <v>54</v>
      </c>
      <c r="Q917" s="129" t="s">
        <v>32</v>
      </c>
      <c r="R917" s="129" t="s">
        <v>1158</v>
      </c>
      <c r="S917" s="129" t="s">
        <v>2125</v>
      </c>
      <c r="T917" s="129"/>
      <c r="U917" s="129">
        <v>1</v>
      </c>
      <c r="V917" s="3">
        <v>378</v>
      </c>
      <c r="W917" s="30">
        <v>0</v>
      </c>
      <c r="X917" s="30">
        <v>0</v>
      </c>
      <c r="Y917" s="30">
        <v>0</v>
      </c>
      <c r="Z917" s="138" t="str">
        <f t="shared" si="118"/>
        <v>40 HC</v>
      </c>
      <c r="AA917" s="135">
        <v>4416</v>
      </c>
      <c r="AB917" s="6">
        <v>6.79</v>
      </c>
      <c r="AC917" s="34" t="s">
        <v>34</v>
      </c>
      <c r="AD917" s="34">
        <f t="shared" si="119"/>
        <v>5</v>
      </c>
      <c r="AE917" s="34">
        <f t="shared" si="120"/>
        <v>2</v>
      </c>
      <c r="AF917" s="49" t="str">
        <f t="shared" si="117"/>
        <v>LCL</v>
      </c>
      <c r="AG917" s="49" t="str">
        <f t="shared" si="117"/>
        <v>LCL</v>
      </c>
    </row>
    <row r="918" spans="1:33" x14ac:dyDescent="0.45">
      <c r="A918" s="129" t="s">
        <v>1587</v>
      </c>
      <c r="B918" s="129" t="s">
        <v>1746</v>
      </c>
      <c r="C918" s="129" t="s">
        <v>1678</v>
      </c>
      <c r="D918" s="5" t="s">
        <v>1678</v>
      </c>
      <c r="E918" s="129">
        <f t="shared" si="115"/>
        <v>31</v>
      </c>
      <c r="F918" s="129">
        <f t="shared" si="116"/>
        <v>40</v>
      </c>
      <c r="G918" s="129" t="s">
        <v>85</v>
      </c>
      <c r="H918" s="129" t="s">
        <v>30</v>
      </c>
      <c r="I918" s="129" t="s">
        <v>31</v>
      </c>
      <c r="J918" s="3">
        <v>1</v>
      </c>
      <c r="K918" s="26" t="s">
        <v>2125</v>
      </c>
      <c r="L918" s="129" t="s">
        <v>24</v>
      </c>
      <c r="M918" s="129" t="s">
        <v>87</v>
      </c>
      <c r="N918" s="129" t="s">
        <v>26</v>
      </c>
      <c r="O918" s="129" t="s">
        <v>1837</v>
      </c>
      <c r="P918" s="3">
        <v>54</v>
      </c>
      <c r="Q918" s="129" t="s">
        <v>32</v>
      </c>
      <c r="R918" s="129" t="s">
        <v>2159</v>
      </c>
      <c r="S918" s="129" t="s">
        <v>2125</v>
      </c>
      <c r="T918" s="129"/>
      <c r="U918" s="129">
        <v>1</v>
      </c>
      <c r="V918" s="3">
        <v>870</v>
      </c>
      <c r="W918" s="30">
        <v>0</v>
      </c>
      <c r="X918" s="30">
        <v>0</v>
      </c>
      <c r="Y918" s="30">
        <v>0</v>
      </c>
      <c r="Z918" s="138" t="str">
        <f t="shared" si="118"/>
        <v>40 HC</v>
      </c>
      <c r="AA918" s="135">
        <v>14192</v>
      </c>
      <c r="AB918" s="6">
        <v>6.83</v>
      </c>
      <c r="AC918" s="34" t="s">
        <v>90</v>
      </c>
      <c r="AD918" s="34">
        <f t="shared" si="119"/>
        <v>5</v>
      </c>
      <c r="AE918" s="34">
        <f t="shared" si="120"/>
        <v>2</v>
      </c>
      <c r="AF918" s="49" t="str">
        <f t="shared" si="117"/>
        <v>LCL</v>
      </c>
      <c r="AG918" s="49" t="str">
        <f t="shared" si="117"/>
        <v>LCL</v>
      </c>
    </row>
    <row r="919" spans="1:33" x14ac:dyDescent="0.45">
      <c r="A919" s="129" t="s">
        <v>1484</v>
      </c>
      <c r="B919" s="129" t="s">
        <v>1674</v>
      </c>
      <c r="C919" s="129" t="s">
        <v>1834</v>
      </c>
      <c r="D919" s="5" t="s">
        <v>1834</v>
      </c>
      <c r="E919" s="129">
        <f t="shared" si="115"/>
        <v>31</v>
      </c>
      <c r="F919" s="129">
        <f t="shared" si="116"/>
        <v>35</v>
      </c>
      <c r="G919" s="129" t="s">
        <v>29</v>
      </c>
      <c r="H919" s="129" t="s">
        <v>30</v>
      </c>
      <c r="I919" s="129" t="s">
        <v>31</v>
      </c>
      <c r="J919" s="3">
        <v>0</v>
      </c>
      <c r="K919" s="129" t="s">
        <v>1838</v>
      </c>
      <c r="L919" s="129" t="s">
        <v>24</v>
      </c>
      <c r="M919" s="129" t="s">
        <v>42</v>
      </c>
      <c r="N919" s="129" t="s">
        <v>26</v>
      </c>
      <c r="O919" s="129" t="s">
        <v>1839</v>
      </c>
      <c r="P919" s="3">
        <v>54</v>
      </c>
      <c r="Q919" s="129" t="s">
        <v>32</v>
      </c>
      <c r="R919" s="129" t="s">
        <v>770</v>
      </c>
      <c r="S919" s="129" t="s">
        <v>2163</v>
      </c>
      <c r="T919" s="129"/>
      <c r="U919" s="129">
        <v>1</v>
      </c>
      <c r="V919" s="3">
        <v>1570</v>
      </c>
      <c r="W919" s="30">
        <v>1</v>
      </c>
      <c r="X919" s="30">
        <v>0</v>
      </c>
      <c r="Y919" s="30">
        <v>0</v>
      </c>
      <c r="Z919" s="138">
        <f t="shared" si="118"/>
        <v>20</v>
      </c>
      <c r="AA919" s="135">
        <v>26282</v>
      </c>
      <c r="AB919" s="6">
        <v>23.57</v>
      </c>
      <c r="AC919" s="34" t="s">
        <v>34</v>
      </c>
      <c r="AD919" s="34">
        <f t="shared" si="119"/>
        <v>16</v>
      </c>
      <c r="AE919" s="34">
        <f t="shared" si="120"/>
        <v>7</v>
      </c>
      <c r="AF919" s="49" t="str">
        <f t="shared" si="117"/>
        <v>20</v>
      </c>
      <c r="AG919" s="49" t="str">
        <f t="shared" si="117"/>
        <v>LCL</v>
      </c>
    </row>
    <row r="920" spans="1:33" x14ac:dyDescent="0.45">
      <c r="A920" s="129" t="s">
        <v>1484</v>
      </c>
      <c r="B920" s="129" t="s">
        <v>1678</v>
      </c>
      <c r="C920" s="129" t="s">
        <v>1840</v>
      </c>
      <c r="D920" s="5" t="s">
        <v>1840</v>
      </c>
      <c r="E920" s="129">
        <f t="shared" si="115"/>
        <v>38</v>
      </c>
      <c r="F920" s="129">
        <f t="shared" si="116"/>
        <v>44</v>
      </c>
      <c r="G920" s="129" t="s">
        <v>61</v>
      </c>
      <c r="H920" s="129" t="s">
        <v>30</v>
      </c>
      <c r="I920" s="129" t="s">
        <v>31</v>
      </c>
      <c r="J920" s="3">
        <v>1</v>
      </c>
      <c r="K920" s="152" t="s">
        <v>1841</v>
      </c>
      <c r="L920" s="129" t="s">
        <v>24</v>
      </c>
      <c r="M920" s="129" t="s">
        <v>42</v>
      </c>
      <c r="N920" s="129" t="s">
        <v>26</v>
      </c>
      <c r="O920" s="129" t="s">
        <v>1842</v>
      </c>
      <c r="P920" s="3">
        <v>54</v>
      </c>
      <c r="Q920" s="129" t="s">
        <v>32</v>
      </c>
      <c r="R920" s="129" t="s">
        <v>2151</v>
      </c>
      <c r="S920" s="129" t="s">
        <v>2164</v>
      </c>
      <c r="T920" s="129"/>
      <c r="U920" s="129">
        <v>1</v>
      </c>
      <c r="V920" s="3">
        <v>1630</v>
      </c>
      <c r="W920" s="154">
        <v>0</v>
      </c>
      <c r="X920" s="154">
        <v>0</v>
      </c>
      <c r="Y920" s="154">
        <v>1</v>
      </c>
      <c r="Z920" s="138" t="str">
        <f t="shared" si="118"/>
        <v>40 HC</v>
      </c>
      <c r="AA920" s="135">
        <v>34947</v>
      </c>
      <c r="AB920" s="6">
        <v>25.8</v>
      </c>
      <c r="AC920" s="34" t="s">
        <v>64</v>
      </c>
      <c r="AD920" s="34">
        <f t="shared" si="119"/>
        <v>18</v>
      </c>
      <c r="AE920" s="34">
        <f t="shared" si="120"/>
        <v>8</v>
      </c>
      <c r="AF920" s="49" t="str">
        <f t="shared" si="117"/>
        <v>20</v>
      </c>
      <c r="AG920" s="49" t="str">
        <f t="shared" si="117"/>
        <v>LCL</v>
      </c>
    </row>
    <row r="921" spans="1:33" x14ac:dyDescent="0.45">
      <c r="A921" s="129" t="s">
        <v>1484</v>
      </c>
      <c r="B921" s="129" t="s">
        <v>1678</v>
      </c>
      <c r="C921" s="129" t="s">
        <v>1840</v>
      </c>
      <c r="D921" s="5" t="s">
        <v>1840</v>
      </c>
      <c r="E921" s="129">
        <f t="shared" si="115"/>
        <v>38</v>
      </c>
      <c r="F921" s="129">
        <f t="shared" si="116"/>
        <v>44</v>
      </c>
      <c r="G921" s="129" t="s">
        <v>61</v>
      </c>
      <c r="H921" s="129" t="s">
        <v>30</v>
      </c>
      <c r="I921" s="129" t="s">
        <v>31</v>
      </c>
      <c r="J921" s="3">
        <v>1</v>
      </c>
      <c r="K921" s="153"/>
      <c r="L921" s="129" t="s">
        <v>24</v>
      </c>
      <c r="M921" s="129" t="s">
        <v>42</v>
      </c>
      <c r="N921" s="129" t="s">
        <v>26</v>
      </c>
      <c r="O921" s="129" t="s">
        <v>1843</v>
      </c>
      <c r="P921" s="3">
        <v>54</v>
      </c>
      <c r="Q921" s="129" t="s">
        <v>32</v>
      </c>
      <c r="R921" s="129" t="s">
        <v>2158</v>
      </c>
      <c r="S921" s="129" t="s">
        <v>2164</v>
      </c>
      <c r="T921" s="129"/>
      <c r="U921" s="129">
        <v>1</v>
      </c>
      <c r="V921" s="3">
        <v>661</v>
      </c>
      <c r="W921" s="155"/>
      <c r="X921" s="155"/>
      <c r="Y921" s="155"/>
      <c r="Z921" s="138" t="str">
        <f t="shared" si="118"/>
        <v>40 HC</v>
      </c>
      <c r="AA921" s="135">
        <v>14282</v>
      </c>
      <c r="AB921" s="6">
        <v>15.25</v>
      </c>
      <c r="AC921" s="34" t="s">
        <v>64</v>
      </c>
      <c r="AD921" s="34">
        <f t="shared" si="119"/>
        <v>11</v>
      </c>
      <c r="AE921" s="34">
        <f t="shared" si="120"/>
        <v>5</v>
      </c>
      <c r="AF921" s="49" t="str">
        <f t="shared" si="117"/>
        <v>LCL</v>
      </c>
      <c r="AG921" s="49" t="str">
        <f t="shared" si="117"/>
        <v>LCL</v>
      </c>
    </row>
    <row r="922" spans="1:33" x14ac:dyDescent="0.45">
      <c r="A922" s="129" t="s">
        <v>1473</v>
      </c>
      <c r="B922" s="129" t="s">
        <v>1568</v>
      </c>
      <c r="C922" s="129" t="s">
        <v>1449</v>
      </c>
      <c r="D922" s="5" t="s">
        <v>1449</v>
      </c>
      <c r="E922" s="129">
        <f t="shared" si="115"/>
        <v>2</v>
      </c>
      <c r="F922" s="129">
        <f t="shared" si="116"/>
        <v>19</v>
      </c>
      <c r="G922" s="129" t="s">
        <v>381</v>
      </c>
      <c r="H922" s="129" t="s">
        <v>383</v>
      </c>
      <c r="I922" s="129" t="s">
        <v>380</v>
      </c>
      <c r="J922" s="3">
        <v>1</v>
      </c>
      <c r="K922" s="26" t="s">
        <v>380</v>
      </c>
      <c r="L922" s="26" t="s">
        <v>24</v>
      </c>
      <c r="M922" s="129" t="s">
        <v>384</v>
      </c>
      <c r="N922" s="129" t="s">
        <v>26</v>
      </c>
      <c r="O922" s="129" t="s">
        <v>1844</v>
      </c>
      <c r="P922" s="3">
        <v>54</v>
      </c>
      <c r="Q922" s="129" t="s">
        <v>32</v>
      </c>
      <c r="R922" s="129" t="s">
        <v>1428</v>
      </c>
      <c r="S922" s="36" t="s">
        <v>380</v>
      </c>
      <c r="T922" s="129">
        <v>1</v>
      </c>
      <c r="U922" s="129"/>
      <c r="V922" s="3">
        <v>955</v>
      </c>
      <c r="W922" s="30">
        <v>0</v>
      </c>
      <c r="X922" s="30">
        <v>0</v>
      </c>
      <c r="Y922" s="30">
        <v>0</v>
      </c>
      <c r="Z922" s="138" t="str">
        <f t="shared" si="118"/>
        <v>40 HC</v>
      </c>
      <c r="AA922" s="135">
        <v>11287</v>
      </c>
      <c r="AB922" s="4"/>
      <c r="AC922" s="34" t="s">
        <v>64</v>
      </c>
      <c r="AD922" s="34">
        <f t="shared" si="119"/>
        <v>0</v>
      </c>
      <c r="AE922" s="34">
        <f t="shared" si="120"/>
        <v>0</v>
      </c>
      <c r="AF922" s="49" t="str">
        <f t="shared" si="117"/>
        <v>LCL</v>
      </c>
      <c r="AG922" s="49" t="str">
        <f t="shared" si="117"/>
        <v>LCL</v>
      </c>
    </row>
    <row r="923" spans="1:33" x14ac:dyDescent="0.45">
      <c r="A923" s="129" t="s">
        <v>1561</v>
      </c>
      <c r="B923" s="129" t="s">
        <v>1812</v>
      </c>
      <c r="C923" s="129" t="s">
        <v>1612</v>
      </c>
      <c r="D923" s="5" t="s">
        <v>1612</v>
      </c>
      <c r="E923" s="129">
        <f t="shared" si="115"/>
        <v>3</v>
      </c>
      <c r="F923" s="129">
        <f t="shared" si="116"/>
        <v>7</v>
      </c>
      <c r="G923" s="129" t="s">
        <v>61</v>
      </c>
      <c r="H923" s="129" t="s">
        <v>30</v>
      </c>
      <c r="I923" s="129" t="s">
        <v>380</v>
      </c>
      <c r="J923" s="3">
        <v>1</v>
      </c>
      <c r="K923" s="26" t="s">
        <v>380</v>
      </c>
      <c r="L923" s="26" t="s">
        <v>24</v>
      </c>
      <c r="M923" s="129" t="s">
        <v>390</v>
      </c>
      <c r="N923" s="129" t="s">
        <v>26</v>
      </c>
      <c r="O923" s="129" t="s">
        <v>1845</v>
      </c>
      <c r="P923" s="3">
        <v>54</v>
      </c>
      <c r="Q923" s="129" t="s">
        <v>32</v>
      </c>
      <c r="R923" s="129" t="s">
        <v>2151</v>
      </c>
      <c r="S923" s="36" t="s">
        <v>380</v>
      </c>
      <c r="T923" s="129">
        <v>1</v>
      </c>
      <c r="U923" s="129"/>
      <c r="V923" s="3">
        <v>253</v>
      </c>
      <c r="W923" s="30">
        <v>0</v>
      </c>
      <c r="X923" s="30">
        <v>0</v>
      </c>
      <c r="Y923" s="30">
        <v>0</v>
      </c>
      <c r="Z923" s="138" t="str">
        <f t="shared" si="118"/>
        <v>40 HC</v>
      </c>
      <c r="AA923" s="135">
        <v>4506</v>
      </c>
      <c r="AB923" s="6">
        <v>6.84</v>
      </c>
      <c r="AC923" s="34" t="s">
        <v>64</v>
      </c>
      <c r="AD923" s="34">
        <f t="shared" si="119"/>
        <v>5</v>
      </c>
      <c r="AE923" s="34">
        <f t="shared" si="120"/>
        <v>2</v>
      </c>
      <c r="AF923" s="49" t="str">
        <f t="shared" si="117"/>
        <v>LCL</v>
      </c>
      <c r="AG923" s="49" t="str">
        <f t="shared" si="117"/>
        <v>LCL</v>
      </c>
    </row>
    <row r="924" spans="1:33" x14ac:dyDescent="0.45">
      <c r="A924" s="129" t="s">
        <v>1561</v>
      </c>
      <c r="B924" s="129" t="s">
        <v>1812</v>
      </c>
      <c r="C924" s="129" t="s">
        <v>1612</v>
      </c>
      <c r="D924" s="5" t="s">
        <v>1612</v>
      </c>
      <c r="E924" s="129">
        <f t="shared" si="115"/>
        <v>3</v>
      </c>
      <c r="F924" s="129">
        <f t="shared" si="116"/>
        <v>7</v>
      </c>
      <c r="G924" s="129" t="s">
        <v>381</v>
      </c>
      <c r="H924" s="129" t="s">
        <v>383</v>
      </c>
      <c r="I924" s="129" t="s">
        <v>380</v>
      </c>
      <c r="J924" s="3">
        <v>1</v>
      </c>
      <c r="K924" s="26" t="s">
        <v>380</v>
      </c>
      <c r="L924" s="26" t="s">
        <v>24</v>
      </c>
      <c r="M924" s="129" t="s">
        <v>390</v>
      </c>
      <c r="N924" s="129" t="s">
        <v>26</v>
      </c>
      <c r="O924" s="129" t="s">
        <v>1846</v>
      </c>
      <c r="P924" s="3">
        <v>54</v>
      </c>
      <c r="Q924" s="129" t="s">
        <v>32</v>
      </c>
      <c r="R924" s="129" t="s">
        <v>2151</v>
      </c>
      <c r="S924" s="36" t="s">
        <v>380</v>
      </c>
      <c r="T924" s="129">
        <v>1</v>
      </c>
      <c r="U924" s="129"/>
      <c r="V924" s="3">
        <v>1423</v>
      </c>
      <c r="W924" s="30">
        <v>0</v>
      </c>
      <c r="X924" s="30">
        <v>0</v>
      </c>
      <c r="Y924" s="30">
        <v>0</v>
      </c>
      <c r="Z924" s="138" t="str">
        <f t="shared" si="118"/>
        <v>40 HC</v>
      </c>
      <c r="AA924" s="135">
        <v>33654</v>
      </c>
      <c r="AB924" s="6">
        <v>20.57</v>
      </c>
      <c r="AC924" s="34" t="s">
        <v>64</v>
      </c>
      <c r="AD924" s="34">
        <f t="shared" si="119"/>
        <v>14</v>
      </c>
      <c r="AE924" s="34">
        <f t="shared" si="120"/>
        <v>6</v>
      </c>
      <c r="AF924" s="49" t="str">
        <f t="shared" si="117"/>
        <v>LCL</v>
      </c>
      <c r="AG924" s="49" t="str">
        <f t="shared" si="117"/>
        <v>LCL</v>
      </c>
    </row>
    <row r="925" spans="1:33" x14ac:dyDescent="0.45">
      <c r="A925" s="129" t="s">
        <v>1561</v>
      </c>
      <c r="B925" s="129" t="s">
        <v>1605</v>
      </c>
      <c r="C925" s="129" t="s">
        <v>1605</v>
      </c>
      <c r="D925" s="5" t="s">
        <v>1605</v>
      </c>
      <c r="E925" s="129">
        <f t="shared" si="115"/>
        <v>8</v>
      </c>
      <c r="F925" s="129">
        <f t="shared" si="116"/>
        <v>8</v>
      </c>
      <c r="G925" s="129" t="s">
        <v>392</v>
      </c>
      <c r="H925" s="129" t="s">
        <v>393</v>
      </c>
      <c r="I925" s="129" t="s">
        <v>24</v>
      </c>
      <c r="J925" s="3">
        <v>1</v>
      </c>
      <c r="K925" s="131"/>
      <c r="L925" s="26" t="s">
        <v>24</v>
      </c>
      <c r="M925" s="129" t="s">
        <v>381</v>
      </c>
      <c r="N925" s="129" t="s">
        <v>26</v>
      </c>
      <c r="O925" s="129" t="s">
        <v>1847</v>
      </c>
      <c r="P925" s="3">
        <v>54</v>
      </c>
      <c r="Q925" s="129" t="s">
        <v>32</v>
      </c>
      <c r="R925" s="129" t="s">
        <v>547</v>
      </c>
      <c r="S925" s="129" t="s">
        <v>2125</v>
      </c>
      <c r="T925" s="129"/>
      <c r="U925" s="129">
        <v>1</v>
      </c>
      <c r="V925" s="3">
        <v>555</v>
      </c>
      <c r="W925" s="30">
        <v>0</v>
      </c>
      <c r="X925" s="30">
        <v>0</v>
      </c>
      <c r="Y925" s="30">
        <v>0</v>
      </c>
      <c r="Z925" s="138" t="str">
        <f t="shared" si="118"/>
        <v>40 HC</v>
      </c>
      <c r="AA925" s="135">
        <v>17025</v>
      </c>
      <c r="AB925" s="6">
        <v>16.38</v>
      </c>
      <c r="AC925" s="34" t="s">
        <v>396</v>
      </c>
      <c r="AD925" s="34">
        <f t="shared" si="119"/>
        <v>11</v>
      </c>
      <c r="AE925" s="34">
        <f t="shared" si="120"/>
        <v>5</v>
      </c>
      <c r="AF925" s="49" t="str">
        <f t="shared" si="117"/>
        <v>LCL</v>
      </c>
      <c r="AG925" s="49" t="str">
        <f t="shared" si="117"/>
        <v>LCL</v>
      </c>
    </row>
    <row r="926" spans="1:33" x14ac:dyDescent="0.45">
      <c r="A926" s="129" t="s">
        <v>1561</v>
      </c>
      <c r="B926" s="129" t="s">
        <v>1514</v>
      </c>
      <c r="C926" s="129" t="s">
        <v>1596</v>
      </c>
      <c r="D926" s="5" t="s">
        <v>1596</v>
      </c>
      <c r="E926" s="129">
        <f t="shared" si="115"/>
        <v>12</v>
      </c>
      <c r="F926" s="129">
        <f t="shared" si="116"/>
        <v>15</v>
      </c>
      <c r="G926" s="129" t="s">
        <v>381</v>
      </c>
      <c r="H926" s="129" t="s">
        <v>383</v>
      </c>
      <c r="I926" s="129" t="s">
        <v>41</v>
      </c>
      <c r="J926" s="3">
        <v>0</v>
      </c>
      <c r="K926" s="129" t="s">
        <v>1758</v>
      </c>
      <c r="L926" s="26" t="s">
        <v>41</v>
      </c>
      <c r="M926" s="129" t="s">
        <v>619</v>
      </c>
      <c r="N926" s="129" t="s">
        <v>26</v>
      </c>
      <c r="O926" s="129" t="s">
        <v>1848</v>
      </c>
      <c r="P926" s="3">
        <v>54</v>
      </c>
      <c r="Q926" s="129" t="s">
        <v>32</v>
      </c>
      <c r="R926" s="129" t="s">
        <v>82</v>
      </c>
      <c r="S926" s="129" t="s">
        <v>2163</v>
      </c>
      <c r="T926" s="129"/>
      <c r="U926" s="129">
        <v>1</v>
      </c>
      <c r="V926" s="3">
        <v>862</v>
      </c>
      <c r="W926" s="30">
        <v>0</v>
      </c>
      <c r="X926" s="30">
        <v>1</v>
      </c>
      <c r="Y926" s="30">
        <v>0</v>
      </c>
      <c r="Z926" s="138">
        <f t="shared" si="118"/>
        <v>40</v>
      </c>
      <c r="AA926" s="135">
        <v>6700</v>
      </c>
      <c r="AB926" s="4"/>
      <c r="AC926" s="34" t="s">
        <v>34</v>
      </c>
      <c r="AD926" s="34">
        <f t="shared" si="119"/>
        <v>0</v>
      </c>
      <c r="AE926" s="34">
        <f t="shared" si="120"/>
        <v>0</v>
      </c>
      <c r="AF926" s="49" t="str">
        <f t="shared" si="117"/>
        <v>LCL</v>
      </c>
      <c r="AG926" s="49" t="str">
        <f t="shared" si="117"/>
        <v>LCL</v>
      </c>
    </row>
    <row r="927" spans="1:33" s="77" customFormat="1" x14ac:dyDescent="0.45">
      <c r="A927" s="70" t="s">
        <v>1561</v>
      </c>
      <c r="B927" s="70" t="s">
        <v>1514</v>
      </c>
      <c r="C927" s="70" t="s">
        <v>1596</v>
      </c>
      <c r="D927" s="71" t="s">
        <v>1596</v>
      </c>
      <c r="E927" s="70">
        <f t="shared" si="115"/>
        <v>12</v>
      </c>
      <c r="F927" s="70">
        <f t="shared" si="116"/>
        <v>15</v>
      </c>
      <c r="G927" s="70" t="s">
        <v>381</v>
      </c>
      <c r="H927" s="70" t="s">
        <v>383</v>
      </c>
      <c r="I927" s="70" t="s">
        <v>41</v>
      </c>
      <c r="J927" s="72">
        <v>0</v>
      </c>
      <c r="K927" s="70" t="s">
        <v>1849</v>
      </c>
      <c r="L927" s="86" t="s">
        <v>41</v>
      </c>
      <c r="M927" s="70" t="s">
        <v>619</v>
      </c>
      <c r="N927" s="70" t="s">
        <v>26</v>
      </c>
      <c r="O927" s="70" t="s">
        <v>1850</v>
      </c>
      <c r="P927" s="72">
        <v>54</v>
      </c>
      <c r="Q927" s="70" t="s">
        <v>32</v>
      </c>
      <c r="R927" s="70" t="s">
        <v>44</v>
      </c>
      <c r="S927" s="70" t="s">
        <v>2163</v>
      </c>
      <c r="T927" s="70"/>
      <c r="U927" s="70">
        <v>1</v>
      </c>
      <c r="V927" s="72">
        <v>2887</v>
      </c>
      <c r="W927" s="73">
        <v>0</v>
      </c>
      <c r="X927" s="73">
        <v>2</v>
      </c>
      <c r="Y927" s="73">
        <v>0</v>
      </c>
      <c r="Z927" s="138" t="str">
        <f t="shared" si="118"/>
        <v>40 HC</v>
      </c>
      <c r="AA927" s="137">
        <v>53495</v>
      </c>
      <c r="AB927" s="74">
        <v>129.12</v>
      </c>
      <c r="AC927" s="75" t="s">
        <v>34</v>
      </c>
      <c r="AD927" s="75">
        <f t="shared" si="119"/>
        <v>90</v>
      </c>
      <c r="AE927" s="75">
        <f t="shared" si="120"/>
        <v>39</v>
      </c>
      <c r="AF927" s="76">
        <v>40</v>
      </c>
      <c r="AG927" s="76" t="str">
        <f t="shared" si="117"/>
        <v>40</v>
      </c>
    </row>
    <row r="928" spans="1:33" x14ac:dyDescent="0.45">
      <c r="A928" s="129" t="s">
        <v>1561</v>
      </c>
      <c r="B928" s="129" t="s">
        <v>1678</v>
      </c>
      <c r="C928" s="129" t="s">
        <v>1851</v>
      </c>
      <c r="D928" s="5" t="s">
        <v>1851</v>
      </c>
      <c r="E928" s="129">
        <f t="shared" si="115"/>
        <v>36</v>
      </c>
      <c r="F928" s="129">
        <f t="shared" si="116"/>
        <v>47</v>
      </c>
      <c r="G928" s="129" t="s">
        <v>61</v>
      </c>
      <c r="H928" s="129" t="s">
        <v>30</v>
      </c>
      <c r="I928" s="129" t="s">
        <v>31</v>
      </c>
      <c r="J928" s="3">
        <v>1</v>
      </c>
      <c r="K928" s="152" t="s">
        <v>1852</v>
      </c>
      <c r="L928" s="129" t="s">
        <v>24</v>
      </c>
      <c r="M928" s="129" t="s">
        <v>42</v>
      </c>
      <c r="N928" s="129" t="s">
        <v>26</v>
      </c>
      <c r="O928" s="129" t="s">
        <v>1853</v>
      </c>
      <c r="P928" s="3">
        <v>54</v>
      </c>
      <c r="Q928" s="129" t="s">
        <v>32</v>
      </c>
      <c r="R928" s="129" t="s">
        <v>526</v>
      </c>
      <c r="S928" s="129" t="s">
        <v>2164</v>
      </c>
      <c r="T928" s="129"/>
      <c r="U928" s="129">
        <v>1</v>
      </c>
      <c r="V928" s="3">
        <v>1186</v>
      </c>
      <c r="W928" s="154">
        <v>0</v>
      </c>
      <c r="X928" s="154">
        <v>0</v>
      </c>
      <c r="Y928" s="154">
        <v>1</v>
      </c>
      <c r="Z928" s="138" t="str">
        <f t="shared" si="118"/>
        <v>40 HC</v>
      </c>
      <c r="AA928" s="135">
        <v>20499</v>
      </c>
      <c r="AB928" s="6">
        <v>18.22</v>
      </c>
      <c r="AC928" s="34" t="s">
        <v>64</v>
      </c>
      <c r="AD928" s="34">
        <f t="shared" si="119"/>
        <v>13</v>
      </c>
      <c r="AE928" s="34">
        <f t="shared" si="120"/>
        <v>5</v>
      </c>
      <c r="AF928" s="49" t="str">
        <f t="shared" si="117"/>
        <v>LCL</v>
      </c>
      <c r="AG928" s="49" t="str">
        <f t="shared" si="117"/>
        <v>LCL</v>
      </c>
    </row>
    <row r="929" spans="1:33" x14ac:dyDescent="0.45">
      <c r="A929" s="129" t="s">
        <v>1561</v>
      </c>
      <c r="B929" s="129" t="s">
        <v>1678</v>
      </c>
      <c r="C929" s="129" t="s">
        <v>1851</v>
      </c>
      <c r="D929" s="5" t="s">
        <v>1851</v>
      </c>
      <c r="E929" s="129">
        <f t="shared" si="115"/>
        <v>36</v>
      </c>
      <c r="F929" s="129">
        <f t="shared" si="116"/>
        <v>47</v>
      </c>
      <c r="G929" s="129" t="s">
        <v>61</v>
      </c>
      <c r="H929" s="129" t="s">
        <v>30</v>
      </c>
      <c r="I929" s="129" t="s">
        <v>31</v>
      </c>
      <c r="J929" s="3">
        <v>1</v>
      </c>
      <c r="K929" s="153"/>
      <c r="L929" s="129" t="s">
        <v>24</v>
      </c>
      <c r="M929" s="129" t="s">
        <v>42</v>
      </c>
      <c r="N929" s="129" t="s">
        <v>26</v>
      </c>
      <c r="O929" s="129" t="s">
        <v>1854</v>
      </c>
      <c r="P929" s="3">
        <v>54</v>
      </c>
      <c r="Q929" s="129" t="s">
        <v>32</v>
      </c>
      <c r="R929" s="129" t="s">
        <v>2157</v>
      </c>
      <c r="S929" s="129" t="s">
        <v>2164</v>
      </c>
      <c r="T929" s="129"/>
      <c r="U929" s="129">
        <v>1</v>
      </c>
      <c r="V929" s="3">
        <v>311</v>
      </c>
      <c r="W929" s="156"/>
      <c r="X929" s="156"/>
      <c r="Y929" s="156"/>
      <c r="Z929" s="138" t="str">
        <f t="shared" si="118"/>
        <v>40 HC</v>
      </c>
      <c r="AA929" s="135">
        <v>4360</v>
      </c>
      <c r="AB929" s="6">
        <v>7.82</v>
      </c>
      <c r="AC929" s="34" t="s">
        <v>64</v>
      </c>
      <c r="AD929" s="34">
        <f t="shared" si="119"/>
        <v>5</v>
      </c>
      <c r="AE929" s="34">
        <f t="shared" si="120"/>
        <v>2</v>
      </c>
      <c r="AF929" s="49" t="str">
        <f t="shared" ref="AF929:AG952" si="121">IF(AD929&lt;=14,"LCL",IF(AD929&lt;=28,"20",IF(AD929&lt;=55,"40",IF(AD929&lt;=65,"40HC",IF(AD929&lt;=83,"45",IF(AD929&gt;83,"???ilość kont"))))))</f>
        <v>LCL</v>
      </c>
      <c r="AG929" s="49" t="str">
        <f t="shared" si="121"/>
        <v>LCL</v>
      </c>
    </row>
    <row r="930" spans="1:33" x14ac:dyDescent="0.45">
      <c r="A930" s="129" t="s">
        <v>1561</v>
      </c>
      <c r="B930" s="129" t="s">
        <v>1678</v>
      </c>
      <c r="C930" s="129" t="s">
        <v>1851</v>
      </c>
      <c r="D930" s="5" t="s">
        <v>1851</v>
      </c>
      <c r="E930" s="129">
        <f t="shared" si="115"/>
        <v>36</v>
      </c>
      <c r="F930" s="129">
        <f t="shared" si="116"/>
        <v>47</v>
      </c>
      <c r="G930" s="129" t="s">
        <v>61</v>
      </c>
      <c r="H930" s="129" t="s">
        <v>30</v>
      </c>
      <c r="I930" s="129" t="s">
        <v>31</v>
      </c>
      <c r="J930" s="3">
        <v>1</v>
      </c>
      <c r="K930" s="153"/>
      <c r="L930" s="129" t="s">
        <v>24</v>
      </c>
      <c r="M930" s="129" t="s">
        <v>42</v>
      </c>
      <c r="N930" s="129" t="s">
        <v>26</v>
      </c>
      <c r="O930" s="129" t="s">
        <v>1855</v>
      </c>
      <c r="P930" s="3">
        <v>54</v>
      </c>
      <c r="Q930" s="129" t="s">
        <v>32</v>
      </c>
      <c r="R930" s="129" t="s">
        <v>239</v>
      </c>
      <c r="S930" s="129" t="s">
        <v>2164</v>
      </c>
      <c r="T930" s="129"/>
      <c r="U930" s="129">
        <v>1</v>
      </c>
      <c r="V930" s="3">
        <v>688</v>
      </c>
      <c r="W930" s="155"/>
      <c r="X930" s="155"/>
      <c r="Y930" s="155"/>
      <c r="Z930" s="138" t="str">
        <f t="shared" si="118"/>
        <v>40 HC</v>
      </c>
      <c r="AA930" s="135">
        <v>9273</v>
      </c>
      <c r="AB930" s="6">
        <v>33.44</v>
      </c>
      <c r="AC930" s="34" t="s">
        <v>64</v>
      </c>
      <c r="AD930" s="34">
        <f t="shared" si="119"/>
        <v>23</v>
      </c>
      <c r="AE930" s="34">
        <f t="shared" si="120"/>
        <v>10</v>
      </c>
      <c r="AF930" s="49" t="str">
        <f t="shared" si="121"/>
        <v>20</v>
      </c>
      <c r="AG930" s="49" t="str">
        <f t="shared" si="121"/>
        <v>LCL</v>
      </c>
    </row>
    <row r="931" spans="1:33" x14ac:dyDescent="0.45">
      <c r="A931" s="129" t="s">
        <v>1561</v>
      </c>
      <c r="B931" s="129" t="s">
        <v>1678</v>
      </c>
      <c r="C931" s="129" t="s">
        <v>1856</v>
      </c>
      <c r="D931" s="5" t="s">
        <v>1856</v>
      </c>
      <c r="E931" s="129">
        <f t="shared" si="115"/>
        <v>36</v>
      </c>
      <c r="F931" s="129">
        <f t="shared" si="116"/>
        <v>48</v>
      </c>
      <c r="G931" s="129" t="s">
        <v>61</v>
      </c>
      <c r="H931" s="129" t="s">
        <v>30</v>
      </c>
      <c r="I931" s="129" t="s">
        <v>31</v>
      </c>
      <c r="J931" s="3">
        <v>1</v>
      </c>
      <c r="K931" s="152" t="s">
        <v>1857</v>
      </c>
      <c r="L931" s="129" t="s">
        <v>41</v>
      </c>
      <c r="M931" s="129" t="s">
        <v>42</v>
      </c>
      <c r="N931" s="129" t="s">
        <v>26</v>
      </c>
      <c r="O931" s="129" t="s">
        <v>1858</v>
      </c>
      <c r="P931" s="3">
        <v>54</v>
      </c>
      <c r="Q931" s="129" t="s">
        <v>32</v>
      </c>
      <c r="R931" s="129" t="s">
        <v>2151</v>
      </c>
      <c r="S931" s="129" t="s">
        <v>2164</v>
      </c>
      <c r="T931" s="129"/>
      <c r="U931" s="129">
        <v>1</v>
      </c>
      <c r="V931" s="3">
        <v>279</v>
      </c>
      <c r="W931" s="154">
        <v>0</v>
      </c>
      <c r="X931" s="154">
        <v>0</v>
      </c>
      <c r="Y931" s="154">
        <v>1</v>
      </c>
      <c r="Z931" s="138" t="str">
        <f t="shared" si="118"/>
        <v>40 HC</v>
      </c>
      <c r="AA931" s="135">
        <v>4437</v>
      </c>
      <c r="AB931" s="6">
        <v>11.41</v>
      </c>
      <c r="AC931" s="34" t="s">
        <v>64</v>
      </c>
      <c r="AD931" s="34">
        <f t="shared" si="119"/>
        <v>8</v>
      </c>
      <c r="AE931" s="34">
        <f t="shared" si="120"/>
        <v>3</v>
      </c>
      <c r="AF931" s="49" t="str">
        <f t="shared" si="121"/>
        <v>LCL</v>
      </c>
      <c r="AG931" s="49" t="str">
        <f t="shared" si="121"/>
        <v>LCL</v>
      </c>
    </row>
    <row r="932" spans="1:33" x14ac:dyDescent="0.45">
      <c r="A932" s="129" t="s">
        <v>1561</v>
      </c>
      <c r="B932" s="129" t="s">
        <v>1678</v>
      </c>
      <c r="C932" s="129" t="s">
        <v>1856</v>
      </c>
      <c r="D932" s="5" t="s">
        <v>1856</v>
      </c>
      <c r="E932" s="129">
        <f t="shared" si="115"/>
        <v>36</v>
      </c>
      <c r="F932" s="129">
        <f t="shared" si="116"/>
        <v>48</v>
      </c>
      <c r="G932" s="129" t="s">
        <v>61</v>
      </c>
      <c r="H932" s="129" t="s">
        <v>30</v>
      </c>
      <c r="I932" s="129" t="s">
        <v>31</v>
      </c>
      <c r="J932" s="3">
        <v>1</v>
      </c>
      <c r="K932" s="153"/>
      <c r="L932" s="129" t="s">
        <v>41</v>
      </c>
      <c r="M932" s="129" t="s">
        <v>42</v>
      </c>
      <c r="N932" s="129" t="s">
        <v>26</v>
      </c>
      <c r="O932" s="129" t="s">
        <v>1859</v>
      </c>
      <c r="P932" s="3">
        <v>54</v>
      </c>
      <c r="Q932" s="129" t="s">
        <v>32</v>
      </c>
      <c r="R932" s="129" t="s">
        <v>2153</v>
      </c>
      <c r="S932" s="129" t="s">
        <v>2164</v>
      </c>
      <c r="T932" s="129"/>
      <c r="U932" s="129">
        <v>1</v>
      </c>
      <c r="V932" s="3">
        <v>914</v>
      </c>
      <c r="W932" s="156"/>
      <c r="X932" s="156"/>
      <c r="Y932" s="156"/>
      <c r="Z932" s="138" t="str">
        <f t="shared" si="118"/>
        <v>40 HC</v>
      </c>
      <c r="AA932" s="135">
        <v>14249</v>
      </c>
      <c r="AB932" s="6">
        <v>15.47</v>
      </c>
      <c r="AC932" s="34" t="s">
        <v>64</v>
      </c>
      <c r="AD932" s="34">
        <f t="shared" si="119"/>
        <v>11</v>
      </c>
      <c r="AE932" s="34">
        <f t="shared" si="120"/>
        <v>5</v>
      </c>
      <c r="AF932" s="49" t="str">
        <f t="shared" si="121"/>
        <v>LCL</v>
      </c>
      <c r="AG932" s="49" t="str">
        <f t="shared" si="121"/>
        <v>LCL</v>
      </c>
    </row>
    <row r="933" spans="1:33" x14ac:dyDescent="0.45">
      <c r="A933" s="129" t="s">
        <v>1561</v>
      </c>
      <c r="B933" s="129" t="s">
        <v>1678</v>
      </c>
      <c r="C933" s="129" t="s">
        <v>1856</v>
      </c>
      <c r="D933" s="5" t="s">
        <v>1856</v>
      </c>
      <c r="E933" s="129">
        <f t="shared" si="115"/>
        <v>36</v>
      </c>
      <c r="F933" s="129">
        <f t="shared" si="116"/>
        <v>48</v>
      </c>
      <c r="G933" s="129" t="s">
        <v>61</v>
      </c>
      <c r="H933" s="129" t="s">
        <v>30</v>
      </c>
      <c r="I933" s="129" t="s">
        <v>31</v>
      </c>
      <c r="J933" s="3">
        <v>1</v>
      </c>
      <c r="K933" s="153"/>
      <c r="L933" s="129" t="s">
        <v>41</v>
      </c>
      <c r="M933" s="129" t="s">
        <v>42</v>
      </c>
      <c r="N933" s="129" t="s">
        <v>26</v>
      </c>
      <c r="O933" s="129" t="s">
        <v>1860</v>
      </c>
      <c r="P933" s="3">
        <v>54</v>
      </c>
      <c r="Q933" s="129" t="s">
        <v>32</v>
      </c>
      <c r="R933" s="129" t="s">
        <v>239</v>
      </c>
      <c r="S933" s="129" t="s">
        <v>2164</v>
      </c>
      <c r="T933" s="129"/>
      <c r="U933" s="129">
        <v>1</v>
      </c>
      <c r="V933" s="3">
        <v>958</v>
      </c>
      <c r="W933" s="155"/>
      <c r="X933" s="155"/>
      <c r="Y933" s="155"/>
      <c r="Z933" s="138" t="str">
        <f t="shared" si="118"/>
        <v>40 HC</v>
      </c>
      <c r="AA933" s="135">
        <v>14584</v>
      </c>
      <c r="AB933" s="6">
        <v>38.119999999999997</v>
      </c>
      <c r="AC933" s="34" t="s">
        <v>64</v>
      </c>
      <c r="AD933" s="34">
        <f t="shared" si="119"/>
        <v>27</v>
      </c>
      <c r="AE933" s="34">
        <f t="shared" si="120"/>
        <v>11</v>
      </c>
      <c r="AF933" s="49" t="str">
        <f t="shared" si="121"/>
        <v>20</v>
      </c>
      <c r="AG933" s="49" t="str">
        <f t="shared" si="121"/>
        <v>LCL</v>
      </c>
    </row>
    <row r="934" spans="1:33" x14ac:dyDescent="0.45">
      <c r="A934" s="129" t="s">
        <v>1568</v>
      </c>
      <c r="B934" s="129" t="s">
        <v>1612</v>
      </c>
      <c r="C934" s="129" t="s">
        <v>1514</v>
      </c>
      <c r="D934" s="5" t="s">
        <v>1514</v>
      </c>
      <c r="E934" s="129">
        <f t="shared" si="115"/>
        <v>6</v>
      </c>
      <c r="F934" s="129">
        <f t="shared" si="116"/>
        <v>11</v>
      </c>
      <c r="G934" s="129" t="s">
        <v>381</v>
      </c>
      <c r="H934" s="129" t="s">
        <v>383</v>
      </c>
      <c r="I934" s="129" t="s">
        <v>380</v>
      </c>
      <c r="J934" s="3">
        <v>1</v>
      </c>
      <c r="K934" s="26" t="s">
        <v>380</v>
      </c>
      <c r="L934" s="26" t="s">
        <v>24</v>
      </c>
      <c r="M934" s="129" t="s">
        <v>384</v>
      </c>
      <c r="N934" s="129" t="s">
        <v>26</v>
      </c>
      <c r="O934" s="129" t="s">
        <v>1861</v>
      </c>
      <c r="P934" s="3">
        <v>54</v>
      </c>
      <c r="Q934" s="129" t="s">
        <v>32</v>
      </c>
      <c r="R934" s="129" t="s">
        <v>1076</v>
      </c>
      <c r="S934" s="36" t="s">
        <v>380</v>
      </c>
      <c r="T934" s="129">
        <v>1</v>
      </c>
      <c r="U934" s="129"/>
      <c r="V934" s="3">
        <v>790</v>
      </c>
      <c r="W934" s="30">
        <v>0</v>
      </c>
      <c r="X934" s="30">
        <v>0</v>
      </c>
      <c r="Y934" s="30">
        <v>0</v>
      </c>
      <c r="Z934" s="138" t="str">
        <f t="shared" si="118"/>
        <v>40 HC</v>
      </c>
      <c r="AA934" s="135">
        <v>14828</v>
      </c>
      <c r="AB934" s="4"/>
      <c r="AC934" s="34" t="s">
        <v>64</v>
      </c>
      <c r="AD934" s="34">
        <f t="shared" si="119"/>
        <v>0</v>
      </c>
      <c r="AE934" s="34">
        <f t="shared" si="120"/>
        <v>0</v>
      </c>
      <c r="AF934" s="49" t="str">
        <f t="shared" si="121"/>
        <v>LCL</v>
      </c>
      <c r="AG934" s="49" t="str">
        <f t="shared" si="121"/>
        <v>LCL</v>
      </c>
    </row>
    <row r="935" spans="1:33" x14ac:dyDescent="0.45">
      <c r="A935" s="129" t="s">
        <v>1568</v>
      </c>
      <c r="B935" s="129" t="s">
        <v>1776</v>
      </c>
      <c r="C935" s="129" t="s">
        <v>1862</v>
      </c>
      <c r="D935" s="5" t="s">
        <v>1862</v>
      </c>
      <c r="E935" s="129">
        <f t="shared" si="115"/>
        <v>39</v>
      </c>
      <c r="F935" s="129">
        <f t="shared" si="116"/>
        <v>48</v>
      </c>
      <c r="G935" s="129" t="s">
        <v>48</v>
      </c>
      <c r="H935" s="129" t="s">
        <v>30</v>
      </c>
      <c r="I935" s="129" t="s">
        <v>31</v>
      </c>
      <c r="J935" s="3">
        <v>1</v>
      </c>
      <c r="K935" s="26" t="s">
        <v>2125</v>
      </c>
      <c r="L935" s="131"/>
      <c r="M935" s="129" t="s">
        <v>42</v>
      </c>
      <c r="N935" s="129" t="s">
        <v>26</v>
      </c>
      <c r="O935" s="129" t="s">
        <v>1863</v>
      </c>
      <c r="P935" s="3">
        <v>52</v>
      </c>
      <c r="Q935" s="129" t="s">
        <v>32</v>
      </c>
      <c r="R935" s="129" t="s">
        <v>273</v>
      </c>
      <c r="S935" s="129" t="s">
        <v>2125</v>
      </c>
      <c r="T935" s="129"/>
      <c r="U935" s="129">
        <v>1</v>
      </c>
      <c r="V935" s="3">
        <v>264</v>
      </c>
      <c r="W935" s="30">
        <v>0</v>
      </c>
      <c r="X935" s="30">
        <v>0</v>
      </c>
      <c r="Y935" s="30">
        <v>0</v>
      </c>
      <c r="Z935" s="138" t="str">
        <f t="shared" si="118"/>
        <v>40 HC</v>
      </c>
      <c r="AA935" s="135">
        <v>3570</v>
      </c>
      <c r="AB935" s="6">
        <v>3.92</v>
      </c>
      <c r="AC935" s="34" t="s">
        <v>34</v>
      </c>
      <c r="AD935" s="34">
        <f t="shared" si="119"/>
        <v>3</v>
      </c>
      <c r="AE935" s="34">
        <f t="shared" si="120"/>
        <v>1</v>
      </c>
      <c r="AF935" s="49" t="str">
        <f t="shared" si="121"/>
        <v>LCL</v>
      </c>
      <c r="AG935" s="49" t="str">
        <f t="shared" si="121"/>
        <v>LCL</v>
      </c>
    </row>
    <row r="936" spans="1:33" x14ac:dyDescent="0.45">
      <c r="A936" s="129" t="s">
        <v>1864</v>
      </c>
      <c r="B936" s="129" t="s">
        <v>1448</v>
      </c>
      <c r="C936" s="129" t="s">
        <v>1743</v>
      </c>
      <c r="D936" s="5" t="s">
        <v>1743</v>
      </c>
      <c r="E936" s="129">
        <f t="shared" si="115"/>
        <v>4</v>
      </c>
      <c r="F936" s="129">
        <f t="shared" si="116"/>
        <v>30</v>
      </c>
      <c r="G936" s="129" t="s">
        <v>381</v>
      </c>
      <c r="H936" s="129" t="s">
        <v>383</v>
      </c>
      <c r="I936" s="129" t="s">
        <v>380</v>
      </c>
      <c r="J936" s="3">
        <v>1</v>
      </c>
      <c r="K936" s="26" t="s">
        <v>380</v>
      </c>
      <c r="L936" s="26" t="s">
        <v>24</v>
      </c>
      <c r="M936" s="129" t="s">
        <v>384</v>
      </c>
      <c r="N936" s="129" t="s">
        <v>26</v>
      </c>
      <c r="O936" s="129" t="s">
        <v>1865</v>
      </c>
      <c r="P936" s="3">
        <v>54</v>
      </c>
      <c r="Q936" s="129" t="s">
        <v>32</v>
      </c>
      <c r="R936" s="129" t="s">
        <v>526</v>
      </c>
      <c r="S936" s="36" t="s">
        <v>380</v>
      </c>
      <c r="T936" s="129">
        <v>1</v>
      </c>
      <c r="U936" s="129"/>
      <c r="V936" s="3">
        <v>1195</v>
      </c>
      <c r="W936" s="30">
        <v>0</v>
      </c>
      <c r="X936" s="30">
        <v>0</v>
      </c>
      <c r="Y936" s="30">
        <v>0</v>
      </c>
      <c r="Z936" s="138" t="str">
        <f t="shared" si="118"/>
        <v>40 HC</v>
      </c>
      <c r="AA936" s="135">
        <v>18361</v>
      </c>
      <c r="AB936" s="4"/>
      <c r="AC936" s="34" t="s">
        <v>64</v>
      </c>
      <c r="AD936" s="34">
        <f t="shared" si="119"/>
        <v>0</v>
      </c>
      <c r="AE936" s="34">
        <f t="shared" si="120"/>
        <v>0</v>
      </c>
      <c r="AF936" s="49" t="str">
        <f t="shared" si="121"/>
        <v>LCL</v>
      </c>
      <c r="AG936" s="49" t="str">
        <f t="shared" si="121"/>
        <v>LCL</v>
      </c>
    </row>
    <row r="937" spans="1:33" x14ac:dyDescent="0.45">
      <c r="A937" s="129" t="s">
        <v>1864</v>
      </c>
      <c r="B937" s="129" t="s">
        <v>1596</v>
      </c>
      <c r="C937" s="129" t="s">
        <v>1703</v>
      </c>
      <c r="D937" s="5" t="s">
        <v>1703</v>
      </c>
      <c r="E937" s="129">
        <f t="shared" si="115"/>
        <v>13</v>
      </c>
      <c r="F937" s="129">
        <f t="shared" si="116"/>
        <v>17</v>
      </c>
      <c r="G937" s="129" t="s">
        <v>381</v>
      </c>
      <c r="H937" s="129" t="s">
        <v>23</v>
      </c>
      <c r="I937" s="129" t="s">
        <v>41</v>
      </c>
      <c r="J937" s="3">
        <v>0</v>
      </c>
      <c r="K937" s="129" t="s">
        <v>1866</v>
      </c>
      <c r="L937" s="26" t="s">
        <v>41</v>
      </c>
      <c r="M937" s="129" t="s">
        <v>619</v>
      </c>
      <c r="N937" s="129" t="s">
        <v>26</v>
      </c>
      <c r="O937" s="129" t="s">
        <v>1867</v>
      </c>
      <c r="P937" s="3">
        <v>54</v>
      </c>
      <c r="Q937" s="129" t="s">
        <v>32</v>
      </c>
      <c r="R937" s="129" t="s">
        <v>101</v>
      </c>
      <c r="S937" s="129" t="s">
        <v>2163</v>
      </c>
      <c r="T937" s="129"/>
      <c r="U937" s="129">
        <v>1</v>
      </c>
      <c r="V937" s="3">
        <v>617</v>
      </c>
      <c r="W937" s="30">
        <v>0</v>
      </c>
      <c r="X937" s="30">
        <v>1</v>
      </c>
      <c r="Y937" s="30">
        <v>0</v>
      </c>
      <c r="Z937" s="138">
        <f t="shared" si="118"/>
        <v>40</v>
      </c>
      <c r="AA937" s="135">
        <v>5938</v>
      </c>
      <c r="AB937" s="4"/>
      <c r="AC937" s="34" t="s">
        <v>34</v>
      </c>
      <c r="AD937" s="34">
        <f t="shared" si="119"/>
        <v>0</v>
      </c>
      <c r="AE937" s="34">
        <f t="shared" si="120"/>
        <v>0</v>
      </c>
      <c r="AF937" s="49" t="str">
        <f t="shared" si="121"/>
        <v>LCL</v>
      </c>
      <c r="AG937" s="49" t="str">
        <f t="shared" si="121"/>
        <v>LCL</v>
      </c>
    </row>
    <row r="938" spans="1:33" x14ac:dyDescent="0.45">
      <c r="A938" s="129" t="s">
        <v>1812</v>
      </c>
      <c r="B938" s="129" t="s">
        <v>1596</v>
      </c>
      <c r="C938" s="129" t="s">
        <v>1658</v>
      </c>
      <c r="D938" s="5" t="s">
        <v>1658</v>
      </c>
      <c r="E938" s="129">
        <f t="shared" si="115"/>
        <v>12</v>
      </c>
      <c r="F938" s="129">
        <f t="shared" si="116"/>
        <v>17</v>
      </c>
      <c r="G938" s="129" t="s">
        <v>381</v>
      </c>
      <c r="H938" s="129" t="s">
        <v>383</v>
      </c>
      <c r="I938" s="129" t="s">
        <v>41</v>
      </c>
      <c r="J938" s="3">
        <v>0</v>
      </c>
      <c r="K938" s="129" t="s">
        <v>1868</v>
      </c>
      <c r="L938" s="26" t="s">
        <v>41</v>
      </c>
      <c r="M938" s="129" t="s">
        <v>619</v>
      </c>
      <c r="N938" s="129" t="s">
        <v>26</v>
      </c>
      <c r="O938" s="129" t="s">
        <v>1869</v>
      </c>
      <c r="P938" s="3">
        <v>54</v>
      </c>
      <c r="Q938" s="129" t="s">
        <v>32</v>
      </c>
      <c r="R938" s="129" t="s">
        <v>739</v>
      </c>
      <c r="S938" s="129" t="s">
        <v>2163</v>
      </c>
      <c r="T938" s="129"/>
      <c r="U938" s="129">
        <v>1</v>
      </c>
      <c r="V938" s="3">
        <v>562</v>
      </c>
      <c r="W938" s="30">
        <v>0</v>
      </c>
      <c r="X938" s="30">
        <v>0</v>
      </c>
      <c r="Y938" s="30">
        <v>1</v>
      </c>
      <c r="Z938" s="138" t="str">
        <f t="shared" si="118"/>
        <v>40 HC</v>
      </c>
      <c r="AA938" s="135">
        <v>4875</v>
      </c>
      <c r="AB938" s="4"/>
      <c r="AC938" s="34" t="s">
        <v>34</v>
      </c>
      <c r="AD938" s="34">
        <f t="shared" si="119"/>
        <v>0</v>
      </c>
      <c r="AE938" s="34">
        <f t="shared" si="120"/>
        <v>0</v>
      </c>
      <c r="AF938" s="49" t="str">
        <f t="shared" si="121"/>
        <v>LCL</v>
      </c>
      <c r="AG938" s="49" t="str">
        <f t="shared" si="121"/>
        <v>LCL</v>
      </c>
    </row>
    <row r="939" spans="1:33" x14ac:dyDescent="0.45">
      <c r="A939" s="129" t="s">
        <v>1870</v>
      </c>
      <c r="B939" s="129" t="s">
        <v>1658</v>
      </c>
      <c r="C939" s="129" t="s">
        <v>1743</v>
      </c>
      <c r="D939" s="5" t="s">
        <v>1743</v>
      </c>
      <c r="E939" s="129">
        <f t="shared" si="115"/>
        <v>16</v>
      </c>
      <c r="F939" s="129">
        <f t="shared" si="116"/>
        <v>28</v>
      </c>
      <c r="G939" s="129" t="s">
        <v>61</v>
      </c>
      <c r="H939" s="129" t="s">
        <v>30</v>
      </c>
      <c r="I939" s="129" t="s">
        <v>1385</v>
      </c>
      <c r="J939" s="3">
        <v>1</v>
      </c>
      <c r="K939" s="131"/>
      <c r="L939" s="26" t="s">
        <v>24</v>
      </c>
      <c r="M939" s="129" t="s">
        <v>390</v>
      </c>
      <c r="N939" s="129" t="s">
        <v>26</v>
      </c>
      <c r="O939" s="129" t="s">
        <v>1871</v>
      </c>
      <c r="P939" s="3">
        <v>54</v>
      </c>
      <c r="Q939" s="129" t="s">
        <v>32</v>
      </c>
      <c r="R939" s="129" t="s">
        <v>1872</v>
      </c>
      <c r="S939" s="129" t="s">
        <v>2163</v>
      </c>
      <c r="T939" s="129"/>
      <c r="U939" s="129">
        <v>1</v>
      </c>
      <c r="V939" s="3">
        <v>532</v>
      </c>
      <c r="W939" s="30">
        <v>0</v>
      </c>
      <c r="X939" s="30">
        <v>0</v>
      </c>
      <c r="Y939" s="30">
        <v>0</v>
      </c>
      <c r="Z939" s="138" t="str">
        <f t="shared" si="118"/>
        <v>40 HC</v>
      </c>
      <c r="AA939" s="135">
        <v>10355</v>
      </c>
      <c r="AB939" s="4"/>
      <c r="AC939" s="34" t="s">
        <v>64</v>
      </c>
      <c r="AD939" s="34">
        <f t="shared" si="119"/>
        <v>0</v>
      </c>
      <c r="AE939" s="34">
        <f t="shared" si="120"/>
        <v>0</v>
      </c>
      <c r="AF939" s="49" t="str">
        <f t="shared" si="121"/>
        <v>LCL</v>
      </c>
      <c r="AG939" s="49" t="str">
        <f t="shared" si="121"/>
        <v>LCL</v>
      </c>
    </row>
    <row r="940" spans="1:33" x14ac:dyDescent="0.45">
      <c r="A940" s="129" t="s">
        <v>1870</v>
      </c>
      <c r="B940" s="129" t="s">
        <v>1746</v>
      </c>
      <c r="C940" s="129" t="s">
        <v>1771</v>
      </c>
      <c r="D940" s="5" t="s">
        <v>1771</v>
      </c>
      <c r="E940" s="129">
        <f t="shared" si="115"/>
        <v>23</v>
      </c>
      <c r="F940" s="129">
        <f t="shared" si="116"/>
        <v>35</v>
      </c>
      <c r="G940" s="129" t="s">
        <v>85</v>
      </c>
      <c r="H940" s="129" t="s">
        <v>30</v>
      </c>
      <c r="I940" s="129" t="s">
        <v>31</v>
      </c>
      <c r="J940" s="3">
        <v>1</v>
      </c>
      <c r="K940" s="26" t="s">
        <v>2125</v>
      </c>
      <c r="L940" s="129" t="s">
        <v>24</v>
      </c>
      <c r="M940" s="129" t="s">
        <v>87</v>
      </c>
      <c r="N940" s="129" t="s">
        <v>26</v>
      </c>
      <c r="O940" s="129" t="s">
        <v>1873</v>
      </c>
      <c r="P940" s="3">
        <v>54</v>
      </c>
      <c r="Q940" s="129" t="s">
        <v>32</v>
      </c>
      <c r="R940" s="129" t="s">
        <v>2160</v>
      </c>
      <c r="S940" s="129" t="s">
        <v>2125</v>
      </c>
      <c r="T940" s="129"/>
      <c r="U940" s="129">
        <v>1</v>
      </c>
      <c r="V940" s="3">
        <v>426</v>
      </c>
      <c r="W940" s="30">
        <v>0</v>
      </c>
      <c r="X940" s="30">
        <v>0</v>
      </c>
      <c r="Y940" s="30">
        <v>0</v>
      </c>
      <c r="Z940" s="138" t="str">
        <f t="shared" si="118"/>
        <v>40 HC</v>
      </c>
      <c r="AA940" s="135">
        <v>7488</v>
      </c>
      <c r="AB940" s="6">
        <v>15</v>
      </c>
      <c r="AC940" s="34" t="s">
        <v>90</v>
      </c>
      <c r="AD940" s="34">
        <f t="shared" si="119"/>
        <v>11</v>
      </c>
      <c r="AE940" s="34">
        <f t="shared" si="120"/>
        <v>5</v>
      </c>
      <c r="AF940" s="49" t="str">
        <f t="shared" si="121"/>
        <v>LCL</v>
      </c>
      <c r="AG940" s="49" t="str">
        <f t="shared" si="121"/>
        <v>LCL</v>
      </c>
    </row>
    <row r="941" spans="1:33" x14ac:dyDescent="0.45">
      <c r="A941" s="129" t="s">
        <v>1870</v>
      </c>
      <c r="B941" s="129" t="s">
        <v>1856</v>
      </c>
      <c r="C941" s="129" t="s">
        <v>1874</v>
      </c>
      <c r="D941" s="5" t="s">
        <v>1874</v>
      </c>
      <c r="E941" s="129">
        <f t="shared" si="115"/>
        <v>44</v>
      </c>
      <c r="F941" s="129">
        <f t="shared" si="116"/>
        <v>50</v>
      </c>
      <c r="G941" s="129" t="s">
        <v>61</v>
      </c>
      <c r="H941" s="129" t="s">
        <v>30</v>
      </c>
      <c r="I941" s="129" t="s">
        <v>31</v>
      </c>
      <c r="J941" s="3">
        <v>1</v>
      </c>
      <c r="K941" s="152" t="s">
        <v>1875</v>
      </c>
      <c r="L941" s="129" t="s">
        <v>41</v>
      </c>
      <c r="M941" s="129" t="s">
        <v>42</v>
      </c>
      <c r="N941" s="129" t="s">
        <v>26</v>
      </c>
      <c r="O941" s="129" t="s">
        <v>1876</v>
      </c>
      <c r="P941" s="3">
        <v>54</v>
      </c>
      <c r="Q941" s="129" t="s">
        <v>32</v>
      </c>
      <c r="R941" s="129" t="s">
        <v>2150</v>
      </c>
      <c r="S941" s="129" t="s">
        <v>2164</v>
      </c>
      <c r="T941" s="129"/>
      <c r="U941" s="129">
        <v>1</v>
      </c>
      <c r="V941" s="3">
        <v>518</v>
      </c>
      <c r="W941" s="154">
        <v>0</v>
      </c>
      <c r="X941" s="154">
        <v>0</v>
      </c>
      <c r="Y941" s="154">
        <v>1</v>
      </c>
      <c r="Z941" s="138" t="str">
        <f t="shared" si="118"/>
        <v>40 HC</v>
      </c>
      <c r="AA941" s="135">
        <v>12068</v>
      </c>
      <c r="AB941" s="6">
        <v>36.35</v>
      </c>
      <c r="AC941" s="34" t="s">
        <v>64</v>
      </c>
      <c r="AD941" s="34">
        <f t="shared" si="119"/>
        <v>25</v>
      </c>
      <c r="AE941" s="34">
        <f t="shared" si="120"/>
        <v>11</v>
      </c>
      <c r="AF941" s="49" t="str">
        <f t="shared" si="121"/>
        <v>20</v>
      </c>
      <c r="AG941" s="49" t="str">
        <f t="shared" si="121"/>
        <v>LCL</v>
      </c>
    </row>
    <row r="942" spans="1:33" x14ac:dyDescent="0.45">
      <c r="A942" s="129" t="s">
        <v>1870</v>
      </c>
      <c r="B942" s="129" t="s">
        <v>1856</v>
      </c>
      <c r="C942" s="129" t="s">
        <v>1874</v>
      </c>
      <c r="D942" s="5" t="s">
        <v>1874</v>
      </c>
      <c r="E942" s="129">
        <f t="shared" si="115"/>
        <v>44</v>
      </c>
      <c r="F942" s="129">
        <f t="shared" si="116"/>
        <v>50</v>
      </c>
      <c r="G942" s="129" t="s">
        <v>61</v>
      </c>
      <c r="H942" s="129" t="s">
        <v>30</v>
      </c>
      <c r="I942" s="129" t="s">
        <v>31</v>
      </c>
      <c r="J942" s="3">
        <v>1</v>
      </c>
      <c r="K942" s="153"/>
      <c r="L942" s="129" t="s">
        <v>41</v>
      </c>
      <c r="M942" s="129" t="s">
        <v>42</v>
      </c>
      <c r="N942" s="129" t="s">
        <v>26</v>
      </c>
      <c r="O942" s="129" t="s">
        <v>1877</v>
      </c>
      <c r="P942" s="3">
        <v>54</v>
      </c>
      <c r="Q942" s="129" t="s">
        <v>32</v>
      </c>
      <c r="R942" s="129" t="s">
        <v>2158</v>
      </c>
      <c r="S942" s="129" t="s">
        <v>2164</v>
      </c>
      <c r="T942" s="129"/>
      <c r="U942" s="129">
        <v>1</v>
      </c>
      <c r="V942" s="3">
        <v>1397</v>
      </c>
      <c r="W942" s="155"/>
      <c r="X942" s="155"/>
      <c r="Y942" s="155"/>
      <c r="Z942" s="138" t="str">
        <f t="shared" si="118"/>
        <v>40 HC</v>
      </c>
      <c r="AA942" s="135">
        <v>21195</v>
      </c>
      <c r="AB942" s="6">
        <v>30.63</v>
      </c>
      <c r="AC942" s="34" t="s">
        <v>64</v>
      </c>
      <c r="AD942" s="34">
        <f t="shared" si="119"/>
        <v>21</v>
      </c>
      <c r="AE942" s="34">
        <f t="shared" si="120"/>
        <v>9</v>
      </c>
      <c r="AF942" s="49" t="str">
        <f t="shared" si="121"/>
        <v>20</v>
      </c>
      <c r="AG942" s="49" t="str">
        <f t="shared" si="121"/>
        <v>LCL</v>
      </c>
    </row>
    <row r="943" spans="1:33" x14ac:dyDescent="0.45">
      <c r="A943" s="129" t="s">
        <v>1870</v>
      </c>
      <c r="B943" s="129" t="s">
        <v>1856</v>
      </c>
      <c r="C943" s="129" t="s">
        <v>1835</v>
      </c>
      <c r="D943" s="5" t="s">
        <v>1835</v>
      </c>
      <c r="E943" s="129">
        <f t="shared" si="115"/>
        <v>44</v>
      </c>
      <c r="F943" s="129">
        <f t="shared" si="116"/>
        <v>51</v>
      </c>
      <c r="G943" s="129" t="s">
        <v>61</v>
      </c>
      <c r="H943" s="129" t="s">
        <v>30</v>
      </c>
      <c r="I943" s="129" t="s">
        <v>31</v>
      </c>
      <c r="J943" s="3">
        <v>0</v>
      </c>
      <c r="K943" s="129" t="s">
        <v>1878</v>
      </c>
      <c r="L943" s="129" t="s">
        <v>41</v>
      </c>
      <c r="M943" s="129" t="s">
        <v>42</v>
      </c>
      <c r="N943" s="129" t="s">
        <v>26</v>
      </c>
      <c r="O943" s="129" t="s">
        <v>1879</v>
      </c>
      <c r="P943" s="3">
        <v>54</v>
      </c>
      <c r="Q943" s="129" t="s">
        <v>32</v>
      </c>
      <c r="R943" s="129" t="s">
        <v>2149</v>
      </c>
      <c r="S943" s="129" t="s">
        <v>2163</v>
      </c>
      <c r="T943" s="129"/>
      <c r="U943" s="129">
        <v>1</v>
      </c>
      <c r="V943" s="3">
        <v>2208</v>
      </c>
      <c r="W943" s="30">
        <v>0</v>
      </c>
      <c r="X943" s="30">
        <v>1</v>
      </c>
      <c r="Y943" s="30">
        <v>0</v>
      </c>
      <c r="Z943" s="138">
        <f t="shared" si="118"/>
        <v>40</v>
      </c>
      <c r="AA943" s="135">
        <v>42946</v>
      </c>
      <c r="AB943" s="6">
        <v>43.7</v>
      </c>
      <c r="AC943" s="34" t="s">
        <v>64</v>
      </c>
      <c r="AD943" s="34">
        <f t="shared" si="119"/>
        <v>31</v>
      </c>
      <c r="AE943" s="34">
        <f t="shared" si="120"/>
        <v>13</v>
      </c>
      <c r="AF943" s="49" t="str">
        <f t="shared" si="121"/>
        <v>40</v>
      </c>
      <c r="AG943" s="49" t="str">
        <f t="shared" si="121"/>
        <v>LCL</v>
      </c>
    </row>
    <row r="944" spans="1:33" x14ac:dyDescent="0.45">
      <c r="A944" s="129" t="s">
        <v>1578</v>
      </c>
      <c r="B944" s="129" t="s">
        <v>1612</v>
      </c>
      <c r="C944" s="129" t="s">
        <v>1602</v>
      </c>
      <c r="D944" s="5" t="s">
        <v>1602</v>
      </c>
      <c r="E944" s="129">
        <f t="shared" si="115"/>
        <v>2</v>
      </c>
      <c r="F944" s="129">
        <f t="shared" si="116"/>
        <v>9</v>
      </c>
      <c r="G944" s="129" t="s">
        <v>381</v>
      </c>
      <c r="H944" s="129" t="s">
        <v>383</v>
      </c>
      <c r="I944" s="129" t="s">
        <v>380</v>
      </c>
      <c r="J944" s="3">
        <v>1</v>
      </c>
      <c r="K944" s="26" t="s">
        <v>380</v>
      </c>
      <c r="L944" s="26" t="s">
        <v>24</v>
      </c>
      <c r="M944" s="129" t="s">
        <v>384</v>
      </c>
      <c r="N944" s="129" t="s">
        <v>26</v>
      </c>
      <c r="O944" s="129" t="s">
        <v>1880</v>
      </c>
      <c r="P944" s="3">
        <v>52</v>
      </c>
      <c r="Q944" s="129" t="s">
        <v>32</v>
      </c>
      <c r="R944" s="129" t="s">
        <v>266</v>
      </c>
      <c r="S944" s="36" t="s">
        <v>380</v>
      </c>
      <c r="T944" s="129">
        <v>1</v>
      </c>
      <c r="U944" s="129"/>
      <c r="V944" s="3">
        <v>496</v>
      </c>
      <c r="W944" s="30">
        <v>0</v>
      </c>
      <c r="X944" s="30">
        <v>0</v>
      </c>
      <c r="Y944" s="30">
        <v>0</v>
      </c>
      <c r="Z944" s="138" t="str">
        <f t="shared" si="118"/>
        <v>40 HC</v>
      </c>
      <c r="AA944" s="135">
        <v>8041</v>
      </c>
      <c r="AB944" s="6">
        <v>9.57</v>
      </c>
      <c r="AC944" s="34" t="s">
        <v>34</v>
      </c>
      <c r="AD944" s="34">
        <f t="shared" si="119"/>
        <v>7</v>
      </c>
      <c r="AE944" s="34">
        <f t="shared" si="120"/>
        <v>3</v>
      </c>
      <c r="AF944" s="49" t="str">
        <f t="shared" si="121"/>
        <v>LCL</v>
      </c>
      <c r="AG944" s="49" t="str">
        <f t="shared" si="121"/>
        <v>LCL</v>
      </c>
    </row>
    <row r="945" spans="1:33" x14ac:dyDescent="0.45">
      <c r="A945" s="129" t="s">
        <v>1578</v>
      </c>
      <c r="B945" s="129" t="s">
        <v>1543</v>
      </c>
      <c r="C945" s="129" t="s">
        <v>1596</v>
      </c>
      <c r="D945" s="5" t="s">
        <v>1596</v>
      </c>
      <c r="E945" s="129">
        <f t="shared" si="115"/>
        <v>8</v>
      </c>
      <c r="F945" s="129">
        <f t="shared" si="116"/>
        <v>10</v>
      </c>
      <c r="G945" s="129" t="s">
        <v>381</v>
      </c>
      <c r="H945" s="129" t="s">
        <v>383</v>
      </c>
      <c r="I945" s="129" t="s">
        <v>380</v>
      </c>
      <c r="J945" s="3">
        <v>1</v>
      </c>
      <c r="K945" s="26" t="s">
        <v>380</v>
      </c>
      <c r="L945" s="26" t="s">
        <v>24</v>
      </c>
      <c r="M945" s="129" t="s">
        <v>384</v>
      </c>
      <c r="N945" s="129" t="s">
        <v>26</v>
      </c>
      <c r="O945" s="129" t="s">
        <v>1881</v>
      </c>
      <c r="P945" s="3">
        <v>54</v>
      </c>
      <c r="Q945" s="129" t="s">
        <v>32</v>
      </c>
      <c r="R945" s="129" t="s">
        <v>733</v>
      </c>
      <c r="S945" s="36" t="s">
        <v>380</v>
      </c>
      <c r="T945" s="129">
        <v>1</v>
      </c>
      <c r="U945" s="129"/>
      <c r="V945" s="3">
        <v>260</v>
      </c>
      <c r="W945" s="30">
        <v>0</v>
      </c>
      <c r="X945" s="30">
        <v>0</v>
      </c>
      <c r="Y945" s="30">
        <v>0</v>
      </c>
      <c r="Z945" s="138" t="str">
        <f t="shared" si="118"/>
        <v>40 HC</v>
      </c>
      <c r="AA945" s="135">
        <v>4903</v>
      </c>
      <c r="AB945" s="6">
        <v>2.5099999999999998</v>
      </c>
      <c r="AC945" s="34" t="s">
        <v>64</v>
      </c>
      <c r="AD945" s="34">
        <f t="shared" si="119"/>
        <v>2</v>
      </c>
      <c r="AE945" s="34">
        <f t="shared" si="120"/>
        <v>1</v>
      </c>
      <c r="AF945" s="49" t="str">
        <f t="shared" si="121"/>
        <v>LCL</v>
      </c>
      <c r="AG945" s="49" t="str">
        <f t="shared" si="121"/>
        <v>LCL</v>
      </c>
    </row>
    <row r="946" spans="1:33" x14ac:dyDescent="0.45">
      <c r="A946" s="129" t="s">
        <v>1578</v>
      </c>
      <c r="B946" s="129" t="s">
        <v>1602</v>
      </c>
      <c r="C946" s="129" t="s">
        <v>1596</v>
      </c>
      <c r="D946" s="5" t="s">
        <v>1596</v>
      </c>
      <c r="E946" s="129">
        <f t="shared" si="115"/>
        <v>9</v>
      </c>
      <c r="F946" s="129">
        <f t="shared" si="116"/>
        <v>10</v>
      </c>
      <c r="G946" s="129" t="s">
        <v>381</v>
      </c>
      <c r="H946" s="129" t="s">
        <v>383</v>
      </c>
      <c r="I946" s="129" t="s">
        <v>380</v>
      </c>
      <c r="J946" s="3">
        <v>1</v>
      </c>
      <c r="K946" s="26" t="s">
        <v>380</v>
      </c>
      <c r="L946" s="26" t="s">
        <v>24</v>
      </c>
      <c r="M946" s="129" t="s">
        <v>384</v>
      </c>
      <c r="N946" s="129" t="s">
        <v>26</v>
      </c>
      <c r="O946" s="129" t="s">
        <v>1882</v>
      </c>
      <c r="P946" s="3">
        <v>54</v>
      </c>
      <c r="Q946" s="129" t="s">
        <v>32</v>
      </c>
      <c r="R946" s="129" t="s">
        <v>733</v>
      </c>
      <c r="S946" s="36" t="s">
        <v>380</v>
      </c>
      <c r="T946" s="129">
        <v>1</v>
      </c>
      <c r="U946" s="129"/>
      <c r="V946" s="3">
        <v>729</v>
      </c>
      <c r="W946" s="30">
        <v>0</v>
      </c>
      <c r="X946" s="30">
        <v>0</v>
      </c>
      <c r="Y946" s="30">
        <v>0</v>
      </c>
      <c r="Z946" s="138" t="str">
        <f t="shared" si="118"/>
        <v>40 HC</v>
      </c>
      <c r="AA946" s="135">
        <v>13916</v>
      </c>
      <c r="AB946" s="6">
        <v>10.73</v>
      </c>
      <c r="AC946" s="34" t="s">
        <v>64</v>
      </c>
      <c r="AD946" s="34">
        <f t="shared" si="119"/>
        <v>8</v>
      </c>
      <c r="AE946" s="34">
        <f t="shared" si="120"/>
        <v>3</v>
      </c>
      <c r="AF946" s="49" t="str">
        <f t="shared" si="121"/>
        <v>LCL</v>
      </c>
      <c r="AG946" s="49" t="str">
        <f t="shared" si="121"/>
        <v>LCL</v>
      </c>
    </row>
    <row r="947" spans="1:33" x14ac:dyDescent="0.45">
      <c r="A947" s="129" t="s">
        <v>1578</v>
      </c>
      <c r="B947" s="129" t="s">
        <v>1762</v>
      </c>
      <c r="C947" s="129" t="s">
        <v>1851</v>
      </c>
      <c r="D947" s="5" t="s">
        <v>1851</v>
      </c>
      <c r="E947" s="129">
        <f t="shared" si="115"/>
        <v>30</v>
      </c>
      <c r="F947" s="129">
        <f t="shared" si="116"/>
        <v>42</v>
      </c>
      <c r="G947" s="129" t="s">
        <v>1172</v>
      </c>
      <c r="H947" s="129" t="s">
        <v>30</v>
      </c>
      <c r="I947" s="129" t="s">
        <v>31</v>
      </c>
      <c r="J947" s="3">
        <v>0</v>
      </c>
      <c r="K947" s="129" t="s">
        <v>1883</v>
      </c>
      <c r="L947" s="129" t="s">
        <v>24</v>
      </c>
      <c r="M947" s="129" t="s">
        <v>268</v>
      </c>
      <c r="N947" s="129" t="s">
        <v>26</v>
      </c>
      <c r="O947" s="129" t="s">
        <v>1884</v>
      </c>
      <c r="P947" s="3">
        <v>54</v>
      </c>
      <c r="Q947" s="129" t="s">
        <v>32</v>
      </c>
      <c r="R947" s="129" t="s">
        <v>149</v>
      </c>
      <c r="S947" s="129" t="s">
        <v>2163</v>
      </c>
      <c r="T947" s="129"/>
      <c r="U947" s="129">
        <v>1</v>
      </c>
      <c r="V947" s="3">
        <v>1201</v>
      </c>
      <c r="W947" s="30">
        <v>1</v>
      </c>
      <c r="X947" s="30">
        <v>0</v>
      </c>
      <c r="Y947" s="30">
        <v>0</v>
      </c>
      <c r="Z947" s="138">
        <f t="shared" si="118"/>
        <v>20</v>
      </c>
      <c r="AA947" s="135">
        <v>18614</v>
      </c>
      <c r="AB947" s="6">
        <v>23.4</v>
      </c>
      <c r="AC947" s="34" t="s">
        <v>90</v>
      </c>
      <c r="AD947" s="34">
        <f t="shared" si="119"/>
        <v>16</v>
      </c>
      <c r="AE947" s="34">
        <f t="shared" si="120"/>
        <v>7</v>
      </c>
      <c r="AF947" s="49" t="str">
        <f t="shared" si="121"/>
        <v>20</v>
      </c>
      <c r="AG947" s="49" t="str">
        <f t="shared" si="121"/>
        <v>LCL</v>
      </c>
    </row>
    <row r="948" spans="1:33" x14ac:dyDescent="0.45">
      <c r="A948" s="129" t="s">
        <v>1578</v>
      </c>
      <c r="B948" s="129" t="s">
        <v>1776</v>
      </c>
      <c r="C948" s="129" t="s">
        <v>1862</v>
      </c>
      <c r="D948" s="5" t="s">
        <v>1862</v>
      </c>
      <c r="E948" s="129">
        <f t="shared" si="115"/>
        <v>35</v>
      </c>
      <c r="F948" s="129">
        <f t="shared" si="116"/>
        <v>44</v>
      </c>
      <c r="G948" s="129" t="s">
        <v>29</v>
      </c>
      <c r="H948" s="129" t="s">
        <v>30</v>
      </c>
      <c r="I948" s="129" t="s">
        <v>31</v>
      </c>
      <c r="J948" s="3">
        <v>1</v>
      </c>
      <c r="K948" s="26" t="s">
        <v>2125</v>
      </c>
      <c r="L948" s="131"/>
      <c r="M948" s="129" t="s">
        <v>268</v>
      </c>
      <c r="N948" s="129" t="s">
        <v>26</v>
      </c>
      <c r="O948" s="129" t="s">
        <v>1885</v>
      </c>
      <c r="P948" s="3">
        <v>54</v>
      </c>
      <c r="Q948" s="129" t="s">
        <v>32</v>
      </c>
      <c r="R948" s="129" t="s">
        <v>1158</v>
      </c>
      <c r="S948" s="129" t="s">
        <v>2125</v>
      </c>
      <c r="T948" s="129"/>
      <c r="U948" s="129">
        <v>1</v>
      </c>
      <c r="V948" s="3">
        <v>341</v>
      </c>
      <c r="W948" s="30">
        <v>0</v>
      </c>
      <c r="X948" s="30">
        <v>0</v>
      </c>
      <c r="Y948" s="30">
        <v>0</v>
      </c>
      <c r="Z948" s="138" t="str">
        <f t="shared" si="118"/>
        <v>40 HC</v>
      </c>
      <c r="AA948" s="135">
        <v>4067</v>
      </c>
      <c r="AB948" s="6">
        <v>3.97</v>
      </c>
      <c r="AC948" s="34" t="s">
        <v>34</v>
      </c>
      <c r="AD948" s="34">
        <f t="shared" si="119"/>
        <v>3</v>
      </c>
      <c r="AE948" s="34">
        <f t="shared" si="120"/>
        <v>1</v>
      </c>
      <c r="AF948" s="49" t="str">
        <f t="shared" si="121"/>
        <v>LCL</v>
      </c>
      <c r="AG948" s="49" t="str">
        <f t="shared" si="121"/>
        <v>LCL</v>
      </c>
    </row>
    <row r="949" spans="1:33" x14ac:dyDescent="0.45">
      <c r="A949" s="129" t="s">
        <v>1448</v>
      </c>
      <c r="B949" s="129" t="s">
        <v>1605</v>
      </c>
      <c r="C949" s="129" t="s">
        <v>1596</v>
      </c>
      <c r="D949" s="5" t="s">
        <v>1596</v>
      </c>
      <c r="E949" s="129">
        <f t="shared" si="115"/>
        <v>2</v>
      </c>
      <c r="F949" s="129">
        <f t="shared" si="116"/>
        <v>9</v>
      </c>
      <c r="G949" s="129" t="s">
        <v>381</v>
      </c>
      <c r="H949" s="129" t="s">
        <v>383</v>
      </c>
      <c r="I949" s="129" t="s">
        <v>380</v>
      </c>
      <c r="J949" s="3">
        <v>1</v>
      </c>
      <c r="K949" s="26" t="s">
        <v>380</v>
      </c>
      <c r="L949" s="26" t="s">
        <v>24</v>
      </c>
      <c r="M949" s="129" t="s">
        <v>384</v>
      </c>
      <c r="N949" s="129" t="s">
        <v>26</v>
      </c>
      <c r="O949" s="129" t="s">
        <v>1886</v>
      </c>
      <c r="P949" s="3">
        <v>54</v>
      </c>
      <c r="Q949" s="129" t="s">
        <v>32</v>
      </c>
      <c r="R949" s="129" t="s">
        <v>2160</v>
      </c>
      <c r="S949" s="36" t="s">
        <v>380</v>
      </c>
      <c r="T949" s="129">
        <v>1</v>
      </c>
      <c r="U949" s="129"/>
      <c r="V949" s="3">
        <v>532</v>
      </c>
      <c r="W949" s="30">
        <v>0</v>
      </c>
      <c r="X949" s="30">
        <v>0</v>
      </c>
      <c r="Y949" s="30">
        <v>0</v>
      </c>
      <c r="Z949" s="138" t="str">
        <f t="shared" si="118"/>
        <v>40 HC</v>
      </c>
      <c r="AA949" s="135">
        <v>9608</v>
      </c>
      <c r="AB949" s="6">
        <v>10.83</v>
      </c>
      <c r="AC949" s="34" t="s">
        <v>90</v>
      </c>
      <c r="AD949" s="34">
        <f t="shared" si="119"/>
        <v>8</v>
      </c>
      <c r="AE949" s="34">
        <f t="shared" si="120"/>
        <v>3</v>
      </c>
      <c r="AF949" s="49" t="str">
        <f t="shared" si="121"/>
        <v>LCL</v>
      </c>
      <c r="AG949" s="49" t="str">
        <f t="shared" si="121"/>
        <v>LCL</v>
      </c>
    </row>
    <row r="950" spans="1:33" x14ac:dyDescent="0.45">
      <c r="A950" s="129" t="s">
        <v>1448</v>
      </c>
      <c r="B950" s="129" t="s">
        <v>1887</v>
      </c>
      <c r="C950" s="129" t="s">
        <v>1596</v>
      </c>
      <c r="D950" s="5" t="s">
        <v>1596</v>
      </c>
      <c r="E950" s="129">
        <f t="shared" si="115"/>
        <v>3</v>
      </c>
      <c r="F950" s="129">
        <f t="shared" si="116"/>
        <v>9</v>
      </c>
      <c r="G950" s="129" t="s">
        <v>381</v>
      </c>
      <c r="H950" s="129" t="s">
        <v>383</v>
      </c>
      <c r="I950" s="129" t="s">
        <v>380</v>
      </c>
      <c r="J950" s="3">
        <v>1</v>
      </c>
      <c r="K950" s="26" t="s">
        <v>380</v>
      </c>
      <c r="L950" s="26" t="s">
        <v>24</v>
      </c>
      <c r="M950" s="129" t="s">
        <v>384</v>
      </c>
      <c r="N950" s="129" t="s">
        <v>26</v>
      </c>
      <c r="O950" s="129" t="s">
        <v>1888</v>
      </c>
      <c r="P950" s="3">
        <v>54</v>
      </c>
      <c r="Q950" s="129" t="s">
        <v>32</v>
      </c>
      <c r="R950" s="129" t="s">
        <v>2160</v>
      </c>
      <c r="S950" s="36" t="s">
        <v>380</v>
      </c>
      <c r="T950" s="129">
        <v>1</v>
      </c>
      <c r="U950" s="129"/>
      <c r="V950" s="3">
        <v>573</v>
      </c>
      <c r="W950" s="30">
        <v>0</v>
      </c>
      <c r="X950" s="30">
        <v>0</v>
      </c>
      <c r="Y950" s="30">
        <v>0</v>
      </c>
      <c r="Z950" s="138" t="str">
        <f t="shared" si="118"/>
        <v>40 HC</v>
      </c>
      <c r="AA950" s="135">
        <v>10752</v>
      </c>
      <c r="AB950" s="6">
        <v>12.21</v>
      </c>
      <c r="AC950" s="34" t="s">
        <v>90</v>
      </c>
      <c r="AD950" s="34">
        <f t="shared" si="119"/>
        <v>9</v>
      </c>
      <c r="AE950" s="34">
        <f t="shared" si="120"/>
        <v>4</v>
      </c>
      <c r="AF950" s="49" t="str">
        <f t="shared" si="121"/>
        <v>LCL</v>
      </c>
      <c r="AG950" s="49" t="str">
        <f t="shared" si="121"/>
        <v>LCL</v>
      </c>
    </row>
    <row r="951" spans="1:33" x14ac:dyDescent="0.45">
      <c r="A951" s="129" t="s">
        <v>1448</v>
      </c>
      <c r="B951" s="129" t="s">
        <v>1678</v>
      </c>
      <c r="C951" s="129" t="s">
        <v>1840</v>
      </c>
      <c r="D951" s="5" t="s">
        <v>1840</v>
      </c>
      <c r="E951" s="129">
        <f t="shared" si="115"/>
        <v>30</v>
      </c>
      <c r="F951" s="129">
        <f t="shared" si="116"/>
        <v>36</v>
      </c>
      <c r="G951" s="129" t="s">
        <v>398</v>
      </c>
      <c r="H951" s="129" t="s">
        <v>30</v>
      </c>
      <c r="I951" s="129" t="s">
        <v>31</v>
      </c>
      <c r="J951" s="3">
        <v>0</v>
      </c>
      <c r="K951" s="129" t="s">
        <v>1889</v>
      </c>
      <c r="L951" s="129" t="s">
        <v>24</v>
      </c>
      <c r="M951" s="129" t="s">
        <v>42</v>
      </c>
      <c r="N951" s="129" t="s">
        <v>26</v>
      </c>
      <c r="O951" s="129" t="s">
        <v>1890</v>
      </c>
      <c r="P951" s="3">
        <v>51</v>
      </c>
      <c r="Q951" s="129" t="s">
        <v>32</v>
      </c>
      <c r="R951" s="129" t="s">
        <v>139</v>
      </c>
      <c r="S951" s="129" t="s">
        <v>2163</v>
      </c>
      <c r="T951" s="129"/>
      <c r="U951" s="129">
        <v>1</v>
      </c>
      <c r="V951" s="3">
        <v>513</v>
      </c>
      <c r="W951" s="30">
        <v>1</v>
      </c>
      <c r="X951" s="30">
        <v>1</v>
      </c>
      <c r="Y951" s="30">
        <v>0</v>
      </c>
      <c r="Z951" s="138">
        <f t="shared" si="118"/>
        <v>20</v>
      </c>
      <c r="AA951" s="135">
        <v>5994</v>
      </c>
      <c r="AB951" s="6">
        <v>63.58</v>
      </c>
      <c r="AC951" s="34" t="s">
        <v>34</v>
      </c>
      <c r="AD951" s="34">
        <f t="shared" si="119"/>
        <v>45</v>
      </c>
      <c r="AE951" s="34">
        <f t="shared" si="120"/>
        <v>19</v>
      </c>
      <c r="AF951" s="49" t="str">
        <f t="shared" si="121"/>
        <v>40</v>
      </c>
      <c r="AG951" s="49" t="str">
        <f t="shared" si="121"/>
        <v>20</v>
      </c>
    </row>
    <row r="952" spans="1:33" x14ac:dyDescent="0.45">
      <c r="A952" s="129" t="s">
        <v>1448</v>
      </c>
      <c r="B952" s="129" t="s">
        <v>1891</v>
      </c>
      <c r="C952" s="129" t="s">
        <v>1892</v>
      </c>
      <c r="D952" s="5" t="s">
        <v>1892</v>
      </c>
      <c r="E952" s="129">
        <f t="shared" si="115"/>
        <v>51</v>
      </c>
      <c r="F952" s="129">
        <f t="shared" si="116"/>
        <v>55</v>
      </c>
      <c r="G952" s="129" t="s">
        <v>61</v>
      </c>
      <c r="H952" s="129" t="s">
        <v>30</v>
      </c>
      <c r="I952" s="129" t="s">
        <v>31</v>
      </c>
      <c r="J952" s="3">
        <v>1</v>
      </c>
      <c r="K952" s="129" t="s">
        <v>1893</v>
      </c>
      <c r="L952" s="129" t="s">
        <v>24</v>
      </c>
      <c r="M952" s="129" t="s">
        <v>42</v>
      </c>
      <c r="N952" s="129" t="s">
        <v>26</v>
      </c>
      <c r="O952" s="129" t="s">
        <v>1894</v>
      </c>
      <c r="P952" s="3">
        <v>52</v>
      </c>
      <c r="Q952" s="129" t="s">
        <v>32</v>
      </c>
      <c r="R952" s="129" t="s">
        <v>1895</v>
      </c>
      <c r="S952" s="129" t="s">
        <v>2163</v>
      </c>
      <c r="T952" s="129"/>
      <c r="U952" s="129">
        <v>1</v>
      </c>
      <c r="V952" s="3">
        <v>662</v>
      </c>
      <c r="W952" s="30">
        <v>0</v>
      </c>
      <c r="X952" s="30">
        <v>0</v>
      </c>
      <c r="Y952" s="30">
        <v>1</v>
      </c>
      <c r="Z952" s="138" t="str">
        <f t="shared" si="118"/>
        <v>40 HC</v>
      </c>
      <c r="AA952" s="135">
        <v>9000</v>
      </c>
      <c r="AB952" s="6">
        <v>34.6</v>
      </c>
      <c r="AC952" s="34" t="s">
        <v>64</v>
      </c>
      <c r="AD952" s="34">
        <f t="shared" si="119"/>
        <v>24</v>
      </c>
      <c r="AE952" s="34">
        <f t="shared" si="120"/>
        <v>10</v>
      </c>
      <c r="AF952" s="49" t="str">
        <f t="shared" si="121"/>
        <v>20</v>
      </c>
      <c r="AG952" s="49" t="str">
        <f t="shared" si="121"/>
        <v>LCL</v>
      </c>
    </row>
    <row r="953" spans="1:33" s="77" customFormat="1" ht="21" x14ac:dyDescent="0.45">
      <c r="A953" s="70" t="s">
        <v>1448</v>
      </c>
      <c r="B953" s="70" t="s">
        <v>1891</v>
      </c>
      <c r="C953" s="70" t="s">
        <v>1892</v>
      </c>
      <c r="D953" s="71" t="s">
        <v>1892</v>
      </c>
      <c r="E953" s="70">
        <f t="shared" ref="E953:E1016" si="122">B953-A953</f>
        <v>51</v>
      </c>
      <c r="F953" s="70">
        <f t="shared" ref="F953:F1016" si="123">C953-A953</f>
        <v>55</v>
      </c>
      <c r="G953" s="70" t="s">
        <v>61</v>
      </c>
      <c r="H953" s="70" t="s">
        <v>30</v>
      </c>
      <c r="I953" s="70" t="s">
        <v>31</v>
      </c>
      <c r="J953" s="72">
        <v>1</v>
      </c>
      <c r="K953" s="70" t="s">
        <v>1896</v>
      </c>
      <c r="L953" s="70" t="s">
        <v>41</v>
      </c>
      <c r="M953" s="70" t="s">
        <v>42</v>
      </c>
      <c r="N953" s="70" t="s">
        <v>26</v>
      </c>
      <c r="O953" s="70" t="s">
        <v>1897</v>
      </c>
      <c r="P953" s="72">
        <v>52</v>
      </c>
      <c r="Q953" s="70" t="s">
        <v>32</v>
      </c>
      <c r="R953" s="70" t="s">
        <v>1895</v>
      </c>
      <c r="S953" s="70" t="s">
        <v>2163</v>
      </c>
      <c r="T953" s="70"/>
      <c r="U953" s="70">
        <v>1</v>
      </c>
      <c r="V953" s="72">
        <v>1652</v>
      </c>
      <c r="W953" s="73">
        <v>1</v>
      </c>
      <c r="X953" s="73">
        <v>0</v>
      </c>
      <c r="Y953" s="73">
        <v>3</v>
      </c>
      <c r="Z953" s="138">
        <f t="shared" si="118"/>
        <v>20</v>
      </c>
      <c r="AA953" s="137">
        <v>10500</v>
      </c>
      <c r="AB953" s="74">
        <v>155.6</v>
      </c>
      <c r="AC953" s="75" t="s">
        <v>64</v>
      </c>
      <c r="AD953" s="75">
        <f t="shared" si="119"/>
        <v>109</v>
      </c>
      <c r="AE953" s="75">
        <f t="shared" si="120"/>
        <v>47</v>
      </c>
      <c r="AF953" s="76">
        <v>40</v>
      </c>
      <c r="AG953" s="76" t="str">
        <f>IF(AE953&lt;=14,"LCL",IF(AE953&lt;=28,"20",IF(AE953&lt;=55,"40",IF(AE953&lt;=65,"40HC",IF(AE953&lt;=83,"45",IF(AE953&gt;83,"???ilość kont"))))))</f>
        <v>40</v>
      </c>
    </row>
    <row r="954" spans="1:33" x14ac:dyDescent="0.45">
      <c r="A954" s="129" t="s">
        <v>1612</v>
      </c>
      <c r="B954" s="129" t="s">
        <v>1514</v>
      </c>
      <c r="C954" s="129" t="s">
        <v>1449</v>
      </c>
      <c r="D954" s="5" t="s">
        <v>1449</v>
      </c>
      <c r="E954" s="129">
        <f t="shared" si="122"/>
        <v>5</v>
      </c>
      <c r="F954" s="129">
        <f t="shared" si="123"/>
        <v>11</v>
      </c>
      <c r="G954" s="129" t="s">
        <v>381</v>
      </c>
      <c r="H954" s="129" t="s">
        <v>383</v>
      </c>
      <c r="I954" s="129" t="s">
        <v>380</v>
      </c>
      <c r="J954" s="3">
        <v>1</v>
      </c>
      <c r="K954" s="26" t="s">
        <v>380</v>
      </c>
      <c r="L954" s="26" t="s">
        <v>24</v>
      </c>
      <c r="M954" s="129" t="s">
        <v>384</v>
      </c>
      <c r="N954" s="129" t="s">
        <v>26</v>
      </c>
      <c r="O954" s="129" t="s">
        <v>1898</v>
      </c>
      <c r="P954" s="3">
        <v>54</v>
      </c>
      <c r="Q954" s="129" t="s">
        <v>32</v>
      </c>
      <c r="R954" s="129" t="s">
        <v>386</v>
      </c>
      <c r="S954" s="36" t="s">
        <v>380</v>
      </c>
      <c r="T954" s="129">
        <v>1</v>
      </c>
      <c r="U954" s="129"/>
      <c r="V954" s="3">
        <v>195</v>
      </c>
      <c r="W954" s="30">
        <v>0</v>
      </c>
      <c r="X954" s="30">
        <v>0</v>
      </c>
      <c r="Y954" s="30">
        <v>0</v>
      </c>
      <c r="Z954" s="138" t="str">
        <f t="shared" si="118"/>
        <v>40 HC</v>
      </c>
      <c r="AA954" s="135">
        <v>3245</v>
      </c>
      <c r="AB954" s="4"/>
      <c r="AC954" s="34" t="s">
        <v>90</v>
      </c>
      <c r="AD954" s="34">
        <f t="shared" si="119"/>
        <v>0</v>
      </c>
      <c r="AE954" s="34">
        <f t="shared" si="120"/>
        <v>0</v>
      </c>
      <c r="AF954" s="49" t="str">
        <f t="shared" ref="AF954:AG957" si="124">IF(AD954&lt;=14,"LCL",IF(AD954&lt;=28,"20",IF(AD954&lt;=55,"40",IF(AD954&lt;=65,"40HC",IF(AD954&lt;=83,"45",IF(AD954&gt;83,"???ilość kont"))))))</f>
        <v>LCL</v>
      </c>
      <c r="AG954" s="49" t="str">
        <f t="shared" si="124"/>
        <v>LCL</v>
      </c>
    </row>
    <row r="955" spans="1:33" x14ac:dyDescent="0.45">
      <c r="A955" s="129" t="s">
        <v>1612</v>
      </c>
      <c r="B955" s="129" t="s">
        <v>1602</v>
      </c>
      <c r="C955" s="129" t="s">
        <v>1688</v>
      </c>
      <c r="D955" s="5" t="s">
        <v>1688</v>
      </c>
      <c r="E955" s="129">
        <f t="shared" si="122"/>
        <v>7</v>
      </c>
      <c r="F955" s="129">
        <f t="shared" si="123"/>
        <v>15</v>
      </c>
      <c r="G955" s="129" t="s">
        <v>381</v>
      </c>
      <c r="H955" s="129" t="s">
        <v>383</v>
      </c>
      <c r="I955" s="129" t="s">
        <v>380</v>
      </c>
      <c r="J955" s="3">
        <v>1</v>
      </c>
      <c r="K955" s="26" t="s">
        <v>380</v>
      </c>
      <c r="L955" s="26" t="s">
        <v>24</v>
      </c>
      <c r="M955" s="129" t="s">
        <v>384</v>
      </c>
      <c r="N955" s="129" t="s">
        <v>26</v>
      </c>
      <c r="O955" s="129" t="s">
        <v>1899</v>
      </c>
      <c r="P955" s="3">
        <v>54</v>
      </c>
      <c r="Q955" s="129" t="s">
        <v>32</v>
      </c>
      <c r="R955" s="129" t="s">
        <v>2150</v>
      </c>
      <c r="S955" s="36" t="s">
        <v>380</v>
      </c>
      <c r="T955" s="129">
        <v>1</v>
      </c>
      <c r="U955" s="129"/>
      <c r="V955" s="3">
        <v>240</v>
      </c>
      <c r="W955" s="30">
        <v>0</v>
      </c>
      <c r="X955" s="30">
        <v>0</v>
      </c>
      <c r="Y955" s="30">
        <v>0</v>
      </c>
      <c r="Z955" s="138" t="str">
        <f t="shared" si="118"/>
        <v>40 HC</v>
      </c>
      <c r="AA955" s="135">
        <v>3534</v>
      </c>
      <c r="AB955" s="4"/>
      <c r="AC955" s="34" t="s">
        <v>64</v>
      </c>
      <c r="AD955" s="34">
        <f t="shared" si="119"/>
        <v>0</v>
      </c>
      <c r="AE955" s="34">
        <f t="shared" si="120"/>
        <v>0</v>
      </c>
      <c r="AF955" s="49" t="str">
        <f t="shared" si="124"/>
        <v>LCL</v>
      </c>
      <c r="AG955" s="49" t="str">
        <f t="shared" si="124"/>
        <v>LCL</v>
      </c>
    </row>
    <row r="956" spans="1:33" x14ac:dyDescent="0.45">
      <c r="A956" s="129" t="s">
        <v>1612</v>
      </c>
      <c r="B956" s="129" t="s">
        <v>1602</v>
      </c>
      <c r="C956" s="129" t="s">
        <v>1688</v>
      </c>
      <c r="D956" s="5" t="s">
        <v>1688</v>
      </c>
      <c r="E956" s="129">
        <f t="shared" si="122"/>
        <v>7</v>
      </c>
      <c r="F956" s="129">
        <f t="shared" si="123"/>
        <v>15</v>
      </c>
      <c r="G956" s="129" t="s">
        <v>381</v>
      </c>
      <c r="H956" s="129" t="s">
        <v>383</v>
      </c>
      <c r="I956" s="129" t="s">
        <v>380</v>
      </c>
      <c r="J956" s="3">
        <v>1</v>
      </c>
      <c r="K956" s="26" t="s">
        <v>380</v>
      </c>
      <c r="L956" s="26" t="s">
        <v>24</v>
      </c>
      <c r="M956" s="129" t="s">
        <v>384</v>
      </c>
      <c r="N956" s="129" t="s">
        <v>26</v>
      </c>
      <c r="O956" s="129" t="s">
        <v>1900</v>
      </c>
      <c r="P956" s="3">
        <v>54</v>
      </c>
      <c r="Q956" s="129" t="s">
        <v>32</v>
      </c>
      <c r="R956" s="129" t="s">
        <v>2150</v>
      </c>
      <c r="S956" s="36" t="s">
        <v>380</v>
      </c>
      <c r="T956" s="129">
        <v>1</v>
      </c>
      <c r="U956" s="129"/>
      <c r="V956" s="3">
        <v>503</v>
      </c>
      <c r="W956" s="30">
        <v>0</v>
      </c>
      <c r="X956" s="30">
        <v>0</v>
      </c>
      <c r="Y956" s="30">
        <v>0</v>
      </c>
      <c r="Z956" s="138" t="str">
        <f t="shared" si="118"/>
        <v>40 HC</v>
      </c>
      <c r="AA956" s="135">
        <v>7888</v>
      </c>
      <c r="AB956" s="6">
        <v>11</v>
      </c>
      <c r="AC956" s="34" t="s">
        <v>64</v>
      </c>
      <c r="AD956" s="34">
        <f t="shared" si="119"/>
        <v>8</v>
      </c>
      <c r="AE956" s="34">
        <f t="shared" si="120"/>
        <v>3</v>
      </c>
      <c r="AF956" s="49" t="str">
        <f t="shared" si="124"/>
        <v>LCL</v>
      </c>
      <c r="AG956" s="49" t="str">
        <f t="shared" si="124"/>
        <v>LCL</v>
      </c>
    </row>
    <row r="957" spans="1:33" x14ac:dyDescent="0.45">
      <c r="A957" s="129" t="s">
        <v>1612</v>
      </c>
      <c r="B957" s="129" t="s">
        <v>1901</v>
      </c>
      <c r="C957" s="129" t="s">
        <v>1658</v>
      </c>
      <c r="D957" s="5" t="s">
        <v>1658</v>
      </c>
      <c r="E957" s="129">
        <f t="shared" si="122"/>
        <v>10</v>
      </c>
      <c r="F957" s="129">
        <f t="shared" si="123"/>
        <v>13</v>
      </c>
      <c r="G957" s="129" t="s">
        <v>381</v>
      </c>
      <c r="H957" s="129" t="s">
        <v>383</v>
      </c>
      <c r="I957" s="129" t="s">
        <v>380</v>
      </c>
      <c r="J957" s="3">
        <v>1</v>
      </c>
      <c r="K957" s="26" t="s">
        <v>380</v>
      </c>
      <c r="L957" s="26" t="s">
        <v>24</v>
      </c>
      <c r="M957" s="129" t="s">
        <v>384</v>
      </c>
      <c r="N957" s="129" t="s">
        <v>26</v>
      </c>
      <c r="O957" s="129" t="s">
        <v>1902</v>
      </c>
      <c r="P957" s="3">
        <v>54</v>
      </c>
      <c r="Q957" s="129" t="s">
        <v>32</v>
      </c>
      <c r="R957" s="129" t="s">
        <v>1076</v>
      </c>
      <c r="S957" s="36" t="s">
        <v>380</v>
      </c>
      <c r="T957" s="129">
        <v>1</v>
      </c>
      <c r="U957" s="129"/>
      <c r="V957" s="3">
        <v>241</v>
      </c>
      <c r="W957" s="30">
        <v>0</v>
      </c>
      <c r="X957" s="30">
        <v>0</v>
      </c>
      <c r="Y957" s="30">
        <v>0</v>
      </c>
      <c r="Z957" s="138" t="str">
        <f t="shared" si="118"/>
        <v>40 HC</v>
      </c>
      <c r="AA957" s="135">
        <v>5721</v>
      </c>
      <c r="AB957" s="6">
        <v>12.86</v>
      </c>
      <c r="AC957" s="34" t="s">
        <v>64</v>
      </c>
      <c r="AD957" s="34">
        <f t="shared" si="119"/>
        <v>9</v>
      </c>
      <c r="AE957" s="34">
        <f t="shared" si="120"/>
        <v>4</v>
      </c>
      <c r="AF957" s="49" t="str">
        <f t="shared" si="124"/>
        <v>LCL</v>
      </c>
      <c r="AG957" s="49" t="str">
        <f t="shared" si="124"/>
        <v>LCL</v>
      </c>
    </row>
    <row r="958" spans="1:33" s="77" customFormat="1" x14ac:dyDescent="0.45">
      <c r="A958" s="70" t="s">
        <v>1612</v>
      </c>
      <c r="B958" s="70" t="s">
        <v>1681</v>
      </c>
      <c r="C958" s="70" t="s">
        <v>1550</v>
      </c>
      <c r="D958" s="71" t="s">
        <v>1550</v>
      </c>
      <c r="E958" s="70">
        <f t="shared" si="122"/>
        <v>14</v>
      </c>
      <c r="F958" s="70">
        <f t="shared" si="123"/>
        <v>18</v>
      </c>
      <c r="G958" s="70" t="s">
        <v>381</v>
      </c>
      <c r="H958" s="70" t="s">
        <v>383</v>
      </c>
      <c r="I958" s="70" t="s">
        <v>41</v>
      </c>
      <c r="J958" s="72">
        <v>0</v>
      </c>
      <c r="K958" s="70" t="s">
        <v>1903</v>
      </c>
      <c r="L958" s="86" t="s">
        <v>41</v>
      </c>
      <c r="M958" s="70" t="s">
        <v>619</v>
      </c>
      <c r="N958" s="70" t="s">
        <v>26</v>
      </c>
      <c r="O958" s="70" t="s">
        <v>1904</v>
      </c>
      <c r="P958" s="72">
        <v>52</v>
      </c>
      <c r="Q958" s="70" t="s">
        <v>32</v>
      </c>
      <c r="R958" s="70" t="s">
        <v>44</v>
      </c>
      <c r="S958" s="70" t="s">
        <v>2163</v>
      </c>
      <c r="T958" s="70"/>
      <c r="U958" s="70">
        <v>1</v>
      </c>
      <c r="V958" s="72">
        <v>4056</v>
      </c>
      <c r="W958" s="73">
        <v>0</v>
      </c>
      <c r="X958" s="73">
        <v>3</v>
      </c>
      <c r="Y958" s="73">
        <v>0</v>
      </c>
      <c r="Z958" s="138" t="str">
        <f t="shared" si="118"/>
        <v>40 HC</v>
      </c>
      <c r="AA958" s="137">
        <v>63798</v>
      </c>
      <c r="AB958" s="74">
        <v>166.27</v>
      </c>
      <c r="AC958" s="75" t="s">
        <v>34</v>
      </c>
      <c r="AD958" s="75">
        <f t="shared" si="119"/>
        <v>116</v>
      </c>
      <c r="AE958" s="75">
        <f t="shared" si="120"/>
        <v>50</v>
      </c>
      <c r="AF958" s="76">
        <v>40</v>
      </c>
      <c r="AG958" s="76" t="str">
        <f>IF(AE958&lt;=14,"LCL",IF(AE958&lt;=28,"20",IF(AE958&lt;=55,"40",IF(AE958&lt;=65,"40HC",IF(AE958&lt;=83,"45",IF(AE958&gt;83,"???ilość kont"))))))</f>
        <v>40</v>
      </c>
    </row>
    <row r="959" spans="1:33" x14ac:dyDescent="0.45">
      <c r="A959" s="129" t="s">
        <v>1605</v>
      </c>
      <c r="B959" s="129" t="s">
        <v>1602</v>
      </c>
      <c r="C959" s="129" t="s">
        <v>1703</v>
      </c>
      <c r="D959" s="5" t="s">
        <v>1703</v>
      </c>
      <c r="E959" s="129">
        <f t="shared" si="122"/>
        <v>6</v>
      </c>
      <c r="F959" s="129">
        <f t="shared" si="123"/>
        <v>11</v>
      </c>
      <c r="G959" s="129" t="s">
        <v>381</v>
      </c>
      <c r="H959" s="129" t="s">
        <v>383</v>
      </c>
      <c r="I959" s="129" t="s">
        <v>380</v>
      </c>
      <c r="J959" s="3">
        <v>1</v>
      </c>
      <c r="K959" s="26" t="s">
        <v>380</v>
      </c>
      <c r="L959" s="26" t="s">
        <v>24</v>
      </c>
      <c r="M959" s="129" t="s">
        <v>384</v>
      </c>
      <c r="N959" s="129" t="s">
        <v>26</v>
      </c>
      <c r="O959" s="129" t="s">
        <v>1905</v>
      </c>
      <c r="P959" s="3">
        <v>54</v>
      </c>
      <c r="Q959" s="129" t="s">
        <v>32</v>
      </c>
      <c r="R959" s="129" t="s">
        <v>1076</v>
      </c>
      <c r="S959" s="36" t="s">
        <v>380</v>
      </c>
      <c r="T959" s="129">
        <v>1</v>
      </c>
      <c r="U959" s="129"/>
      <c r="V959" s="3">
        <v>760</v>
      </c>
      <c r="W959" s="30">
        <v>0</v>
      </c>
      <c r="X959" s="30">
        <v>0</v>
      </c>
      <c r="Y959" s="30">
        <v>0</v>
      </c>
      <c r="Z959" s="138" t="str">
        <f t="shared" si="118"/>
        <v>40 HC</v>
      </c>
      <c r="AA959" s="135">
        <v>9734</v>
      </c>
      <c r="AB959" s="6">
        <v>22.27</v>
      </c>
      <c r="AC959" s="34" t="s">
        <v>64</v>
      </c>
      <c r="AD959" s="34">
        <f t="shared" si="119"/>
        <v>16</v>
      </c>
      <c r="AE959" s="34">
        <f t="shared" si="120"/>
        <v>7</v>
      </c>
      <c r="AF959" s="49" t="str">
        <f t="shared" ref="AF959:AG990" si="125">IF(AD959&lt;=14,"LCL",IF(AD959&lt;=28,"20",IF(AD959&lt;=55,"40",IF(AD959&lt;=65,"40HC",IF(AD959&lt;=83,"45",IF(AD959&gt;83,"???ilość kont"))))))</f>
        <v>20</v>
      </c>
      <c r="AG959" s="49" t="str">
        <f t="shared" si="125"/>
        <v>LCL</v>
      </c>
    </row>
    <row r="960" spans="1:33" x14ac:dyDescent="0.45">
      <c r="A960" s="129" t="s">
        <v>1605</v>
      </c>
      <c r="B960" s="129" t="s">
        <v>1817</v>
      </c>
      <c r="C960" s="129" t="s">
        <v>1862</v>
      </c>
      <c r="D960" s="5" t="s">
        <v>1862</v>
      </c>
      <c r="E960" s="129">
        <f t="shared" si="122"/>
        <v>35</v>
      </c>
      <c r="F960" s="129">
        <f t="shared" si="123"/>
        <v>41</v>
      </c>
      <c r="G960" s="129" t="s">
        <v>39</v>
      </c>
      <c r="H960" s="129" t="s">
        <v>30</v>
      </c>
      <c r="I960" s="129" t="s">
        <v>31</v>
      </c>
      <c r="J960" s="3">
        <v>0</v>
      </c>
      <c r="K960" s="129" t="s">
        <v>1906</v>
      </c>
      <c r="L960" s="129" t="s">
        <v>41</v>
      </c>
      <c r="M960" s="129" t="s">
        <v>42</v>
      </c>
      <c r="N960" s="129" t="s">
        <v>26</v>
      </c>
      <c r="O960" s="129" t="s">
        <v>1907</v>
      </c>
      <c r="P960" s="3">
        <v>54</v>
      </c>
      <c r="Q960" s="129" t="s">
        <v>32</v>
      </c>
      <c r="R960" s="129" t="s">
        <v>44</v>
      </c>
      <c r="S960" s="129" t="s">
        <v>2163</v>
      </c>
      <c r="T960" s="129"/>
      <c r="U960" s="129">
        <v>1</v>
      </c>
      <c r="V960" s="3">
        <v>1629</v>
      </c>
      <c r="W960" s="30">
        <v>0</v>
      </c>
      <c r="X960" s="30">
        <v>0</v>
      </c>
      <c r="Y960" s="30">
        <v>1</v>
      </c>
      <c r="Z960" s="138" t="str">
        <f t="shared" si="118"/>
        <v>40 HC</v>
      </c>
      <c r="AA960" s="135">
        <v>31117</v>
      </c>
      <c r="AB960" s="6">
        <v>62.35</v>
      </c>
      <c r="AC960" s="34" t="s">
        <v>34</v>
      </c>
      <c r="AD960" s="34">
        <f t="shared" si="119"/>
        <v>44</v>
      </c>
      <c r="AE960" s="34">
        <f t="shared" si="120"/>
        <v>19</v>
      </c>
      <c r="AF960" s="49" t="str">
        <f t="shared" si="125"/>
        <v>40</v>
      </c>
      <c r="AG960" s="49" t="str">
        <f t="shared" si="125"/>
        <v>20</v>
      </c>
    </row>
    <row r="961" spans="1:33" x14ac:dyDescent="0.45">
      <c r="A961" s="129" t="s">
        <v>1605</v>
      </c>
      <c r="B961" s="129" t="s">
        <v>1856</v>
      </c>
      <c r="C961" s="129" t="s">
        <v>1874</v>
      </c>
      <c r="D961" s="5" t="s">
        <v>1874</v>
      </c>
      <c r="E961" s="129">
        <f t="shared" si="122"/>
        <v>40</v>
      </c>
      <c r="F961" s="129">
        <f t="shared" si="123"/>
        <v>46</v>
      </c>
      <c r="G961" s="129" t="s">
        <v>48</v>
      </c>
      <c r="H961" s="129" t="s">
        <v>30</v>
      </c>
      <c r="I961" s="129" t="s">
        <v>31</v>
      </c>
      <c r="J961" s="3">
        <v>0</v>
      </c>
      <c r="K961" s="129" t="s">
        <v>1908</v>
      </c>
      <c r="L961" s="129" t="s">
        <v>41</v>
      </c>
      <c r="M961" s="129" t="s">
        <v>42</v>
      </c>
      <c r="N961" s="129" t="s">
        <v>26</v>
      </c>
      <c r="O961" s="129" t="s">
        <v>1909</v>
      </c>
      <c r="P961" s="3">
        <v>54</v>
      </c>
      <c r="Q961" s="129" t="s">
        <v>32</v>
      </c>
      <c r="R961" s="129" t="s">
        <v>101</v>
      </c>
      <c r="S961" s="129" t="s">
        <v>2163</v>
      </c>
      <c r="T961" s="129"/>
      <c r="U961" s="129">
        <v>1</v>
      </c>
      <c r="V961" s="3">
        <v>731</v>
      </c>
      <c r="W961" s="30">
        <v>1</v>
      </c>
      <c r="X961" s="30">
        <v>1</v>
      </c>
      <c r="Y961" s="30">
        <v>0</v>
      </c>
      <c r="Z961" s="138">
        <f t="shared" si="118"/>
        <v>20</v>
      </c>
      <c r="AA961" s="135">
        <v>8032</v>
      </c>
      <c r="AB961" s="6">
        <v>68.97</v>
      </c>
      <c r="AC961" s="34" t="s">
        <v>34</v>
      </c>
      <c r="AD961" s="34">
        <f t="shared" si="119"/>
        <v>48</v>
      </c>
      <c r="AE961" s="34">
        <f t="shared" si="120"/>
        <v>21</v>
      </c>
      <c r="AF961" s="49" t="str">
        <f t="shared" si="125"/>
        <v>40</v>
      </c>
      <c r="AG961" s="49" t="str">
        <f t="shared" si="125"/>
        <v>20</v>
      </c>
    </row>
    <row r="962" spans="1:33" x14ac:dyDescent="0.45">
      <c r="A962" s="129" t="s">
        <v>1605</v>
      </c>
      <c r="B962" s="129" t="s">
        <v>1856</v>
      </c>
      <c r="C962" s="129" t="s">
        <v>1874</v>
      </c>
      <c r="D962" s="5" t="s">
        <v>1874</v>
      </c>
      <c r="E962" s="129">
        <f t="shared" si="122"/>
        <v>40</v>
      </c>
      <c r="F962" s="129">
        <f t="shared" si="123"/>
        <v>46</v>
      </c>
      <c r="G962" s="129" t="s">
        <v>48</v>
      </c>
      <c r="H962" s="129" t="s">
        <v>30</v>
      </c>
      <c r="I962" s="129" t="s">
        <v>31</v>
      </c>
      <c r="J962" s="3">
        <v>1</v>
      </c>
      <c r="K962" s="152" t="s">
        <v>1910</v>
      </c>
      <c r="L962" s="129" t="s">
        <v>41</v>
      </c>
      <c r="M962" s="129" t="s">
        <v>42</v>
      </c>
      <c r="N962" s="129" t="s">
        <v>26</v>
      </c>
      <c r="O962" s="129" t="s">
        <v>1911</v>
      </c>
      <c r="P962" s="3">
        <v>52</v>
      </c>
      <c r="Q962" s="129" t="s">
        <v>32</v>
      </c>
      <c r="R962" s="129" t="s">
        <v>273</v>
      </c>
      <c r="S962" s="129" t="s">
        <v>2164</v>
      </c>
      <c r="T962" s="129"/>
      <c r="U962" s="129">
        <v>1</v>
      </c>
      <c r="V962" s="3">
        <v>234</v>
      </c>
      <c r="W962" s="154">
        <v>1</v>
      </c>
      <c r="X962" s="154">
        <v>0</v>
      </c>
      <c r="Y962" s="154">
        <v>0</v>
      </c>
      <c r="Z962" s="138">
        <f t="shared" si="118"/>
        <v>20</v>
      </c>
      <c r="AA962" s="135">
        <v>3520</v>
      </c>
      <c r="AB962" s="6">
        <v>2.25</v>
      </c>
      <c r="AC962" s="34" t="s">
        <v>34</v>
      </c>
      <c r="AD962" s="34">
        <f t="shared" si="119"/>
        <v>2</v>
      </c>
      <c r="AE962" s="34">
        <f t="shared" si="120"/>
        <v>1</v>
      </c>
      <c r="AF962" s="49" t="str">
        <f t="shared" si="125"/>
        <v>LCL</v>
      </c>
      <c r="AG962" s="49" t="str">
        <f t="shared" si="125"/>
        <v>LCL</v>
      </c>
    </row>
    <row r="963" spans="1:33" x14ac:dyDescent="0.45">
      <c r="A963" s="129" t="s">
        <v>1605</v>
      </c>
      <c r="B963" s="129" t="s">
        <v>1856</v>
      </c>
      <c r="C963" s="129" t="s">
        <v>1874</v>
      </c>
      <c r="D963" s="5" t="s">
        <v>1874</v>
      </c>
      <c r="E963" s="129">
        <f t="shared" si="122"/>
        <v>40</v>
      </c>
      <c r="F963" s="129">
        <f t="shared" si="123"/>
        <v>46</v>
      </c>
      <c r="G963" s="129" t="s">
        <v>48</v>
      </c>
      <c r="H963" s="129" t="s">
        <v>30</v>
      </c>
      <c r="I963" s="129" t="s">
        <v>31</v>
      </c>
      <c r="J963" s="3">
        <v>1</v>
      </c>
      <c r="K963" s="153"/>
      <c r="L963" s="129" t="s">
        <v>41</v>
      </c>
      <c r="M963" s="129" t="s">
        <v>42</v>
      </c>
      <c r="N963" s="129" t="s">
        <v>26</v>
      </c>
      <c r="O963" s="129" t="s">
        <v>1912</v>
      </c>
      <c r="P963" s="3">
        <v>52</v>
      </c>
      <c r="Q963" s="129" t="s">
        <v>32</v>
      </c>
      <c r="R963" s="129" t="s">
        <v>185</v>
      </c>
      <c r="S963" s="129" t="s">
        <v>2164</v>
      </c>
      <c r="T963" s="129"/>
      <c r="U963" s="129">
        <v>1</v>
      </c>
      <c r="V963" s="3">
        <v>34</v>
      </c>
      <c r="W963" s="156"/>
      <c r="X963" s="156"/>
      <c r="Y963" s="156"/>
      <c r="Z963" s="138" t="str">
        <f t="shared" si="118"/>
        <v>40 HC</v>
      </c>
      <c r="AA963" s="135">
        <v>4000</v>
      </c>
      <c r="AB963" s="6">
        <v>2.4500000000000002</v>
      </c>
      <c r="AC963" s="34" t="s">
        <v>34</v>
      </c>
      <c r="AD963" s="34">
        <f t="shared" si="119"/>
        <v>2</v>
      </c>
      <c r="AE963" s="34">
        <f t="shared" si="120"/>
        <v>1</v>
      </c>
      <c r="AF963" s="49" t="str">
        <f t="shared" si="125"/>
        <v>LCL</v>
      </c>
      <c r="AG963" s="49" t="str">
        <f t="shared" si="125"/>
        <v>LCL</v>
      </c>
    </row>
    <row r="964" spans="1:33" x14ac:dyDescent="0.45">
      <c r="A964" s="129" t="s">
        <v>1605</v>
      </c>
      <c r="B964" s="129" t="s">
        <v>1856</v>
      </c>
      <c r="C964" s="129" t="s">
        <v>1874</v>
      </c>
      <c r="D964" s="5" t="s">
        <v>1874</v>
      </c>
      <c r="E964" s="129">
        <f t="shared" si="122"/>
        <v>40</v>
      </c>
      <c r="F964" s="129">
        <f t="shared" si="123"/>
        <v>46</v>
      </c>
      <c r="G964" s="129" t="s">
        <v>48</v>
      </c>
      <c r="H964" s="129" t="s">
        <v>30</v>
      </c>
      <c r="I964" s="129" t="s">
        <v>31</v>
      </c>
      <c r="J964" s="3">
        <v>1</v>
      </c>
      <c r="K964" s="153"/>
      <c r="L964" s="129" t="s">
        <v>41</v>
      </c>
      <c r="M964" s="129" t="s">
        <v>42</v>
      </c>
      <c r="N964" s="129" t="s">
        <v>26</v>
      </c>
      <c r="O964" s="129" t="s">
        <v>1913</v>
      </c>
      <c r="P964" s="3">
        <v>54</v>
      </c>
      <c r="Q964" s="129" t="s">
        <v>32</v>
      </c>
      <c r="R964" s="129" t="s">
        <v>668</v>
      </c>
      <c r="S964" s="129" t="s">
        <v>2164</v>
      </c>
      <c r="T964" s="129"/>
      <c r="U964" s="129">
        <v>1</v>
      </c>
      <c r="V964" s="3">
        <v>306</v>
      </c>
      <c r="W964" s="155"/>
      <c r="X964" s="155"/>
      <c r="Y964" s="155"/>
      <c r="Z964" s="138" t="str">
        <f t="shared" ref="Z964:Z1027" si="126">IF(W964=1,20,IF(X964=1,40,"40 HC"))</f>
        <v>40 HC</v>
      </c>
      <c r="AA964" s="135">
        <v>21600</v>
      </c>
      <c r="AB964" s="6">
        <v>24.38</v>
      </c>
      <c r="AC964" s="34" t="s">
        <v>34</v>
      </c>
      <c r="AD964" s="34">
        <f t="shared" si="119"/>
        <v>17</v>
      </c>
      <c r="AE964" s="34">
        <f t="shared" si="120"/>
        <v>7</v>
      </c>
      <c r="AF964" s="49" t="str">
        <f t="shared" si="125"/>
        <v>20</v>
      </c>
      <c r="AG964" s="49" t="str">
        <f t="shared" si="125"/>
        <v>LCL</v>
      </c>
    </row>
    <row r="965" spans="1:33" x14ac:dyDescent="0.45">
      <c r="A965" s="129" t="s">
        <v>1887</v>
      </c>
      <c r="B965" s="129" t="s">
        <v>1514</v>
      </c>
      <c r="C965" s="129" t="s">
        <v>1862</v>
      </c>
      <c r="D965" s="5" t="s">
        <v>1862</v>
      </c>
      <c r="E965" s="129">
        <f t="shared" si="122"/>
        <v>3</v>
      </c>
      <c r="F965" s="129">
        <f t="shared" si="123"/>
        <v>40</v>
      </c>
      <c r="G965" s="129" t="s">
        <v>381</v>
      </c>
      <c r="H965" s="129" t="s">
        <v>383</v>
      </c>
      <c r="I965" s="129" t="s">
        <v>380</v>
      </c>
      <c r="J965" s="3">
        <v>1</v>
      </c>
      <c r="K965" s="26" t="s">
        <v>380</v>
      </c>
      <c r="L965" s="26" t="s">
        <v>24</v>
      </c>
      <c r="M965" s="129" t="s">
        <v>390</v>
      </c>
      <c r="N965" s="129" t="s">
        <v>26</v>
      </c>
      <c r="O965" s="129" t="s">
        <v>1914</v>
      </c>
      <c r="P965" s="3">
        <v>54</v>
      </c>
      <c r="Q965" s="129" t="s">
        <v>32</v>
      </c>
      <c r="R965" s="129" t="s">
        <v>2151</v>
      </c>
      <c r="S965" s="36" t="s">
        <v>380</v>
      </c>
      <c r="T965" s="129">
        <v>1</v>
      </c>
      <c r="U965" s="129"/>
      <c r="V965" s="3">
        <v>1248</v>
      </c>
      <c r="W965" s="30">
        <v>0</v>
      </c>
      <c r="X965" s="30">
        <v>0</v>
      </c>
      <c r="Y965" s="30">
        <v>0</v>
      </c>
      <c r="Z965" s="138" t="str">
        <f t="shared" si="126"/>
        <v>40 HC</v>
      </c>
      <c r="AA965" s="135">
        <v>24913</v>
      </c>
      <c r="AB965" s="6">
        <v>17.21</v>
      </c>
      <c r="AC965" s="34" t="s">
        <v>64</v>
      </c>
      <c r="AD965" s="34">
        <f t="shared" si="119"/>
        <v>12</v>
      </c>
      <c r="AE965" s="34">
        <f t="shared" si="120"/>
        <v>5</v>
      </c>
      <c r="AF965" s="49" t="str">
        <f t="shared" si="125"/>
        <v>LCL</v>
      </c>
      <c r="AG965" s="49" t="str">
        <f t="shared" si="125"/>
        <v>LCL</v>
      </c>
    </row>
    <row r="966" spans="1:33" x14ac:dyDescent="0.45">
      <c r="A966" s="129" t="s">
        <v>1887</v>
      </c>
      <c r="B966" s="129" t="s">
        <v>1449</v>
      </c>
      <c r="C966" s="129" t="s">
        <v>1449</v>
      </c>
      <c r="D966" s="5" t="s">
        <v>1449</v>
      </c>
      <c r="E966" s="129">
        <f t="shared" si="122"/>
        <v>9</v>
      </c>
      <c r="F966" s="129">
        <f t="shared" si="123"/>
        <v>9</v>
      </c>
      <c r="G966" s="129" t="s">
        <v>392</v>
      </c>
      <c r="H966" s="129" t="s">
        <v>393</v>
      </c>
      <c r="I966" s="129" t="s">
        <v>24</v>
      </c>
      <c r="J966" s="3">
        <v>1</v>
      </c>
      <c r="K966" s="131"/>
      <c r="L966" s="26" t="s">
        <v>24</v>
      </c>
      <c r="M966" s="129" t="s">
        <v>381</v>
      </c>
      <c r="N966" s="129" t="s">
        <v>26</v>
      </c>
      <c r="O966" s="129" t="s">
        <v>1915</v>
      </c>
      <c r="P966" s="3">
        <v>54</v>
      </c>
      <c r="Q966" s="129" t="s">
        <v>32</v>
      </c>
      <c r="R966" s="129" t="s">
        <v>395</v>
      </c>
      <c r="S966" s="129" t="s">
        <v>2125</v>
      </c>
      <c r="T966" s="129"/>
      <c r="U966" s="129">
        <v>1</v>
      </c>
      <c r="V966" s="3">
        <v>380</v>
      </c>
      <c r="W966" s="30">
        <v>0</v>
      </c>
      <c r="X966" s="30">
        <v>0</v>
      </c>
      <c r="Y966" s="30">
        <v>0</v>
      </c>
      <c r="Z966" s="138" t="str">
        <f t="shared" si="126"/>
        <v>40 HC</v>
      </c>
      <c r="AA966" s="135">
        <v>34920</v>
      </c>
      <c r="AB966" s="6">
        <v>27.36</v>
      </c>
      <c r="AC966" s="34" t="s">
        <v>396</v>
      </c>
      <c r="AD966" s="34">
        <f t="shared" si="119"/>
        <v>19</v>
      </c>
      <c r="AE966" s="34">
        <f t="shared" si="120"/>
        <v>8</v>
      </c>
      <c r="AF966" s="49" t="str">
        <f t="shared" si="125"/>
        <v>20</v>
      </c>
      <c r="AG966" s="49" t="str">
        <f t="shared" si="125"/>
        <v>LCL</v>
      </c>
    </row>
    <row r="967" spans="1:33" s="77" customFormat="1" x14ac:dyDescent="0.45">
      <c r="A967" s="70" t="s">
        <v>1887</v>
      </c>
      <c r="B967" s="70" t="s">
        <v>1856</v>
      </c>
      <c r="C967" s="70" t="s">
        <v>1835</v>
      </c>
      <c r="D967" s="71" t="s">
        <v>1835</v>
      </c>
      <c r="E967" s="70">
        <f t="shared" si="122"/>
        <v>39</v>
      </c>
      <c r="F967" s="70">
        <f t="shared" si="123"/>
        <v>46</v>
      </c>
      <c r="G967" s="70" t="s">
        <v>39</v>
      </c>
      <c r="H967" s="70" t="s">
        <v>30</v>
      </c>
      <c r="I967" s="70" t="s">
        <v>31</v>
      </c>
      <c r="J967" s="72">
        <v>0</v>
      </c>
      <c r="K967" s="70" t="s">
        <v>1916</v>
      </c>
      <c r="L967" s="70" t="s">
        <v>41</v>
      </c>
      <c r="M967" s="70" t="s">
        <v>42</v>
      </c>
      <c r="N967" s="70" t="s">
        <v>26</v>
      </c>
      <c r="O967" s="70" t="s">
        <v>1917</v>
      </c>
      <c r="P967" s="72">
        <v>54</v>
      </c>
      <c r="Q967" s="70" t="s">
        <v>32</v>
      </c>
      <c r="R967" s="70" t="s">
        <v>254</v>
      </c>
      <c r="S967" s="70" t="s">
        <v>2163</v>
      </c>
      <c r="T967" s="70"/>
      <c r="U967" s="70">
        <v>1</v>
      </c>
      <c r="V967" s="72">
        <v>3330</v>
      </c>
      <c r="W967" s="73">
        <v>0</v>
      </c>
      <c r="X967" s="73">
        <v>2</v>
      </c>
      <c r="Y967" s="73">
        <v>0</v>
      </c>
      <c r="Z967" s="138" t="str">
        <f t="shared" si="126"/>
        <v>40 HC</v>
      </c>
      <c r="AA967" s="137">
        <v>54917</v>
      </c>
      <c r="AB967" s="74">
        <v>106.46</v>
      </c>
      <c r="AC967" s="75" t="s">
        <v>34</v>
      </c>
      <c r="AD967" s="75">
        <f t="shared" si="119"/>
        <v>75</v>
      </c>
      <c r="AE967" s="75">
        <f t="shared" si="120"/>
        <v>32</v>
      </c>
      <c r="AF967" s="76">
        <v>40</v>
      </c>
      <c r="AG967" s="76" t="str">
        <f t="shared" si="125"/>
        <v>40</v>
      </c>
    </row>
    <row r="968" spans="1:33" x14ac:dyDescent="0.45">
      <c r="A968" s="129" t="s">
        <v>1595</v>
      </c>
      <c r="B968" s="129" t="s">
        <v>1891</v>
      </c>
      <c r="C968" s="129" t="s">
        <v>1918</v>
      </c>
      <c r="D968" s="5" t="s">
        <v>1918</v>
      </c>
      <c r="E968" s="129">
        <f t="shared" si="122"/>
        <v>47</v>
      </c>
      <c r="F968" s="129">
        <f t="shared" si="123"/>
        <v>50</v>
      </c>
      <c r="G968" s="129" t="s">
        <v>61</v>
      </c>
      <c r="H968" s="129" t="s">
        <v>30</v>
      </c>
      <c r="I968" s="129" t="s">
        <v>31</v>
      </c>
      <c r="J968" s="3">
        <v>0</v>
      </c>
      <c r="K968" s="129" t="s">
        <v>1919</v>
      </c>
      <c r="L968" s="129" t="s">
        <v>24</v>
      </c>
      <c r="M968" s="129" t="s">
        <v>42</v>
      </c>
      <c r="N968" s="129" t="s">
        <v>26</v>
      </c>
      <c r="O968" s="129" t="s">
        <v>1920</v>
      </c>
      <c r="P968" s="3">
        <v>54</v>
      </c>
      <c r="Q968" s="129" t="s">
        <v>32</v>
      </c>
      <c r="R968" s="129" t="s">
        <v>2150</v>
      </c>
      <c r="S968" s="129" t="s">
        <v>2163</v>
      </c>
      <c r="T968" s="129"/>
      <c r="U968" s="129">
        <v>1</v>
      </c>
      <c r="V968" s="3">
        <v>1193</v>
      </c>
      <c r="W968" s="30">
        <v>0</v>
      </c>
      <c r="X968" s="30">
        <v>0</v>
      </c>
      <c r="Y968" s="30">
        <v>1</v>
      </c>
      <c r="Z968" s="138" t="str">
        <f t="shared" si="126"/>
        <v>40 HC</v>
      </c>
      <c r="AA968" s="135">
        <v>25036</v>
      </c>
      <c r="AB968" s="6">
        <v>69.86</v>
      </c>
      <c r="AC968" s="34" t="s">
        <v>64</v>
      </c>
      <c r="AD968" s="34">
        <f t="shared" si="119"/>
        <v>49</v>
      </c>
      <c r="AE968" s="34">
        <f t="shared" si="120"/>
        <v>21</v>
      </c>
      <c r="AF968" s="49" t="str">
        <f t="shared" si="125"/>
        <v>40</v>
      </c>
      <c r="AG968" s="49" t="str">
        <f t="shared" si="125"/>
        <v>20</v>
      </c>
    </row>
    <row r="969" spans="1:33" x14ac:dyDescent="0.45">
      <c r="A969" s="129" t="s">
        <v>1595</v>
      </c>
      <c r="B969" s="129" t="s">
        <v>1891</v>
      </c>
      <c r="C969" s="129" t="s">
        <v>1921</v>
      </c>
      <c r="D969" s="5" t="s">
        <v>1921</v>
      </c>
      <c r="E969" s="129">
        <f t="shared" si="122"/>
        <v>47</v>
      </c>
      <c r="F969" s="129">
        <f t="shared" si="123"/>
        <v>52</v>
      </c>
      <c r="G969" s="129" t="s">
        <v>61</v>
      </c>
      <c r="H969" s="129" t="s">
        <v>30</v>
      </c>
      <c r="I969" s="129" t="s">
        <v>31</v>
      </c>
      <c r="J969" s="3">
        <v>1</v>
      </c>
      <c r="K969" s="152" t="s">
        <v>1922</v>
      </c>
      <c r="L969" s="129" t="s">
        <v>41</v>
      </c>
      <c r="M969" s="129" t="s">
        <v>42</v>
      </c>
      <c r="N969" s="129" t="s">
        <v>26</v>
      </c>
      <c r="O969" s="129" t="s">
        <v>1923</v>
      </c>
      <c r="P969" s="3">
        <v>54</v>
      </c>
      <c r="Q969" s="129" t="s">
        <v>32</v>
      </c>
      <c r="R969" s="129" t="s">
        <v>2154</v>
      </c>
      <c r="S969" s="129" t="s">
        <v>2164</v>
      </c>
      <c r="T969" s="129"/>
      <c r="U969" s="129">
        <v>1</v>
      </c>
      <c r="V969" s="3">
        <v>534</v>
      </c>
      <c r="W969" s="154">
        <v>0</v>
      </c>
      <c r="X969" s="154">
        <v>0</v>
      </c>
      <c r="Y969" s="154">
        <v>1</v>
      </c>
      <c r="Z969" s="138" t="str">
        <f t="shared" si="126"/>
        <v>40 HC</v>
      </c>
      <c r="AA969" s="135">
        <v>5837</v>
      </c>
      <c r="AB969" s="6">
        <v>12.46</v>
      </c>
      <c r="AC969" s="34" t="s">
        <v>64</v>
      </c>
      <c r="AD969" s="34">
        <f t="shared" si="119"/>
        <v>9</v>
      </c>
      <c r="AE969" s="34">
        <f t="shared" si="120"/>
        <v>4</v>
      </c>
      <c r="AF969" s="49" t="str">
        <f t="shared" si="125"/>
        <v>LCL</v>
      </c>
      <c r="AG969" s="49" t="str">
        <f t="shared" si="125"/>
        <v>LCL</v>
      </c>
    </row>
    <row r="970" spans="1:33" x14ac:dyDescent="0.45">
      <c r="A970" s="129" t="s">
        <v>1595</v>
      </c>
      <c r="B970" s="129" t="s">
        <v>1891</v>
      </c>
      <c r="C970" s="129" t="s">
        <v>1921</v>
      </c>
      <c r="D970" s="5" t="s">
        <v>1921</v>
      </c>
      <c r="E970" s="129">
        <f t="shared" si="122"/>
        <v>47</v>
      </c>
      <c r="F970" s="129">
        <f t="shared" si="123"/>
        <v>52</v>
      </c>
      <c r="G970" s="129" t="s">
        <v>61</v>
      </c>
      <c r="H970" s="129" t="s">
        <v>30</v>
      </c>
      <c r="I970" s="129" t="s">
        <v>31</v>
      </c>
      <c r="J970" s="3">
        <v>1</v>
      </c>
      <c r="K970" s="153"/>
      <c r="L970" s="129" t="s">
        <v>41</v>
      </c>
      <c r="M970" s="129" t="s">
        <v>42</v>
      </c>
      <c r="N970" s="129" t="s">
        <v>26</v>
      </c>
      <c r="O970" s="129" t="s">
        <v>1924</v>
      </c>
      <c r="P970" s="3">
        <v>54</v>
      </c>
      <c r="Q970" s="129" t="s">
        <v>32</v>
      </c>
      <c r="R970" s="129" t="s">
        <v>2152</v>
      </c>
      <c r="S970" s="129" t="s">
        <v>2164</v>
      </c>
      <c r="T970" s="129"/>
      <c r="U970" s="129">
        <v>1</v>
      </c>
      <c r="V970" s="3">
        <v>1393</v>
      </c>
      <c r="W970" s="156"/>
      <c r="X970" s="156"/>
      <c r="Y970" s="156"/>
      <c r="Z970" s="138" t="str">
        <f t="shared" si="126"/>
        <v>40 HC</v>
      </c>
      <c r="AA970" s="135">
        <v>20339</v>
      </c>
      <c r="AB970" s="6">
        <v>30.81</v>
      </c>
      <c r="AC970" s="34" t="s">
        <v>64</v>
      </c>
      <c r="AD970" s="34">
        <f t="shared" si="119"/>
        <v>22</v>
      </c>
      <c r="AE970" s="34">
        <f t="shared" si="120"/>
        <v>9</v>
      </c>
      <c r="AF970" s="49" t="str">
        <f t="shared" si="125"/>
        <v>20</v>
      </c>
      <c r="AG970" s="49" t="str">
        <f t="shared" si="125"/>
        <v>LCL</v>
      </c>
    </row>
    <row r="971" spans="1:33" x14ac:dyDescent="0.45">
      <c r="A971" s="129" t="s">
        <v>1595</v>
      </c>
      <c r="B971" s="129" t="s">
        <v>1891</v>
      </c>
      <c r="C971" s="129" t="s">
        <v>1921</v>
      </c>
      <c r="D971" s="5" t="s">
        <v>1921</v>
      </c>
      <c r="E971" s="129">
        <f t="shared" si="122"/>
        <v>47</v>
      </c>
      <c r="F971" s="129">
        <f t="shared" si="123"/>
        <v>52</v>
      </c>
      <c r="G971" s="129" t="s">
        <v>61</v>
      </c>
      <c r="H971" s="129" t="s">
        <v>30</v>
      </c>
      <c r="I971" s="129" t="s">
        <v>31</v>
      </c>
      <c r="J971" s="3">
        <v>1</v>
      </c>
      <c r="K971" s="153"/>
      <c r="L971" s="129" t="s">
        <v>41</v>
      </c>
      <c r="M971" s="129" t="s">
        <v>42</v>
      </c>
      <c r="N971" s="129" t="s">
        <v>26</v>
      </c>
      <c r="O971" s="129" t="s">
        <v>1925</v>
      </c>
      <c r="P971" s="3">
        <v>54</v>
      </c>
      <c r="Q971" s="129" t="s">
        <v>32</v>
      </c>
      <c r="R971" s="129" t="s">
        <v>2158</v>
      </c>
      <c r="S971" s="129" t="s">
        <v>2164</v>
      </c>
      <c r="T971" s="129"/>
      <c r="U971" s="129">
        <v>1</v>
      </c>
      <c r="V971" s="3">
        <v>1254</v>
      </c>
      <c r="W971" s="155"/>
      <c r="X971" s="155"/>
      <c r="Y971" s="155"/>
      <c r="Z971" s="138" t="str">
        <f t="shared" si="126"/>
        <v>40 HC</v>
      </c>
      <c r="AA971" s="135">
        <v>24269</v>
      </c>
      <c r="AB971" s="6">
        <v>23.51</v>
      </c>
      <c r="AC971" s="34" t="s">
        <v>64</v>
      </c>
      <c r="AD971" s="34">
        <f t="shared" si="119"/>
        <v>16</v>
      </c>
      <c r="AE971" s="34">
        <f t="shared" si="120"/>
        <v>7</v>
      </c>
      <c r="AF971" s="49" t="str">
        <f t="shared" si="125"/>
        <v>20</v>
      </c>
      <c r="AG971" s="49" t="str">
        <f t="shared" si="125"/>
        <v>LCL</v>
      </c>
    </row>
    <row r="972" spans="1:33" x14ac:dyDescent="0.45">
      <c r="A972" s="129" t="s">
        <v>1514</v>
      </c>
      <c r="B972" s="129" t="s">
        <v>1449</v>
      </c>
      <c r="C972" s="129" t="s">
        <v>1762</v>
      </c>
      <c r="D972" s="5" t="s">
        <v>1762</v>
      </c>
      <c r="E972" s="129">
        <f t="shared" si="122"/>
        <v>6</v>
      </c>
      <c r="F972" s="129">
        <f t="shared" si="123"/>
        <v>23</v>
      </c>
      <c r="G972" s="129" t="s">
        <v>381</v>
      </c>
      <c r="H972" s="129" t="s">
        <v>383</v>
      </c>
      <c r="I972" s="129" t="s">
        <v>1385</v>
      </c>
      <c r="J972" s="3">
        <v>1</v>
      </c>
      <c r="K972" s="27" t="s">
        <v>380</v>
      </c>
      <c r="L972" s="26" t="s">
        <v>24</v>
      </c>
      <c r="M972" s="129" t="s">
        <v>390</v>
      </c>
      <c r="N972" s="129" t="s">
        <v>26</v>
      </c>
      <c r="O972" s="129" t="s">
        <v>1926</v>
      </c>
      <c r="P972" s="3">
        <v>54</v>
      </c>
      <c r="Q972" s="129" t="s">
        <v>32</v>
      </c>
      <c r="R972" s="129" t="s">
        <v>526</v>
      </c>
      <c r="S972" s="129" t="s">
        <v>380</v>
      </c>
      <c r="T972" s="129">
        <v>1</v>
      </c>
      <c r="U972" s="129"/>
      <c r="V972" s="3">
        <v>1370</v>
      </c>
      <c r="W972" s="30">
        <v>0</v>
      </c>
      <c r="X972" s="30">
        <v>0</v>
      </c>
      <c r="Y972" s="30">
        <v>0</v>
      </c>
      <c r="Z972" s="138" t="str">
        <f t="shared" si="126"/>
        <v>40 HC</v>
      </c>
      <c r="AA972" s="135">
        <v>23434</v>
      </c>
      <c r="AB972" s="6">
        <v>22.61</v>
      </c>
      <c r="AC972" s="34" t="s">
        <v>64</v>
      </c>
      <c r="AD972" s="34">
        <f t="shared" si="119"/>
        <v>16</v>
      </c>
      <c r="AE972" s="34">
        <f t="shared" si="120"/>
        <v>7</v>
      </c>
      <c r="AF972" s="49" t="str">
        <f t="shared" si="125"/>
        <v>20</v>
      </c>
      <c r="AG972" s="49" t="str">
        <f t="shared" si="125"/>
        <v>LCL</v>
      </c>
    </row>
    <row r="973" spans="1:33" x14ac:dyDescent="0.45">
      <c r="A973" s="129" t="s">
        <v>1514</v>
      </c>
      <c r="B973" s="129" t="s">
        <v>1449</v>
      </c>
      <c r="C973" s="129" t="s">
        <v>1762</v>
      </c>
      <c r="D973" s="5" t="s">
        <v>1762</v>
      </c>
      <c r="E973" s="129">
        <f t="shared" si="122"/>
        <v>6</v>
      </c>
      <c r="F973" s="129">
        <f t="shared" si="123"/>
        <v>23</v>
      </c>
      <c r="G973" s="129" t="s">
        <v>381</v>
      </c>
      <c r="H973" s="129" t="s">
        <v>383</v>
      </c>
      <c r="I973" s="129" t="s">
        <v>1385</v>
      </c>
      <c r="J973" s="3">
        <v>1</v>
      </c>
      <c r="K973" s="28" t="s">
        <v>380</v>
      </c>
      <c r="L973" s="26" t="s">
        <v>24</v>
      </c>
      <c r="M973" s="129" t="s">
        <v>390</v>
      </c>
      <c r="N973" s="129" t="s">
        <v>26</v>
      </c>
      <c r="O973" s="129" t="s">
        <v>1927</v>
      </c>
      <c r="P973" s="3">
        <v>54</v>
      </c>
      <c r="Q973" s="129" t="s">
        <v>32</v>
      </c>
      <c r="R973" s="129" t="s">
        <v>526</v>
      </c>
      <c r="S973" s="129" t="s">
        <v>380</v>
      </c>
      <c r="T973" s="129">
        <v>1</v>
      </c>
      <c r="U973" s="129"/>
      <c r="V973" s="3">
        <v>728</v>
      </c>
      <c r="W973" s="30">
        <v>0</v>
      </c>
      <c r="X973" s="30">
        <v>0</v>
      </c>
      <c r="Y973" s="30">
        <v>0</v>
      </c>
      <c r="Z973" s="138" t="str">
        <f t="shared" si="126"/>
        <v>40 HC</v>
      </c>
      <c r="AA973" s="135">
        <v>11650</v>
      </c>
      <c r="AB973" s="6">
        <v>17.27</v>
      </c>
      <c r="AC973" s="34" t="s">
        <v>64</v>
      </c>
      <c r="AD973" s="34">
        <f t="shared" si="119"/>
        <v>12</v>
      </c>
      <c r="AE973" s="34">
        <f t="shared" si="120"/>
        <v>5</v>
      </c>
      <c r="AF973" s="49" t="str">
        <f t="shared" si="125"/>
        <v>LCL</v>
      </c>
      <c r="AG973" s="49" t="str">
        <f t="shared" si="125"/>
        <v>LCL</v>
      </c>
    </row>
    <row r="974" spans="1:33" x14ac:dyDescent="0.45">
      <c r="A974" s="129" t="s">
        <v>1514</v>
      </c>
      <c r="B974" s="129" t="s">
        <v>1696</v>
      </c>
      <c r="C974" s="129" t="s">
        <v>1677</v>
      </c>
      <c r="D974" s="5" t="s">
        <v>1677</v>
      </c>
      <c r="E974" s="129">
        <f t="shared" si="122"/>
        <v>11</v>
      </c>
      <c r="F974" s="129">
        <f t="shared" si="123"/>
        <v>14</v>
      </c>
      <c r="G974" s="129" t="s">
        <v>381</v>
      </c>
      <c r="H974" s="129" t="s">
        <v>383</v>
      </c>
      <c r="I974" s="129" t="s">
        <v>41</v>
      </c>
      <c r="J974" s="3">
        <v>0</v>
      </c>
      <c r="K974" s="129" t="s">
        <v>1928</v>
      </c>
      <c r="L974" s="26" t="s">
        <v>41</v>
      </c>
      <c r="M974" s="129" t="s">
        <v>619</v>
      </c>
      <c r="N974" s="129" t="s">
        <v>26</v>
      </c>
      <c r="O974" s="129" t="s">
        <v>1929</v>
      </c>
      <c r="P974" s="3">
        <v>54</v>
      </c>
      <c r="Q974" s="129" t="s">
        <v>32</v>
      </c>
      <c r="R974" s="129" t="s">
        <v>101</v>
      </c>
      <c r="S974" s="129" t="s">
        <v>2163</v>
      </c>
      <c r="T974" s="129"/>
      <c r="U974" s="129">
        <v>1</v>
      </c>
      <c r="V974" s="3">
        <v>968</v>
      </c>
      <c r="W974" s="30">
        <v>0</v>
      </c>
      <c r="X974" s="30">
        <v>1</v>
      </c>
      <c r="Y974" s="30">
        <v>0</v>
      </c>
      <c r="Z974" s="138">
        <f t="shared" si="126"/>
        <v>40</v>
      </c>
      <c r="AA974" s="135">
        <v>9815</v>
      </c>
      <c r="AB974" s="4"/>
      <c r="AC974" s="34" t="s">
        <v>34</v>
      </c>
      <c r="AD974" s="34">
        <f t="shared" si="119"/>
        <v>0</v>
      </c>
      <c r="AE974" s="34">
        <f t="shared" si="120"/>
        <v>0</v>
      </c>
      <c r="AF974" s="49" t="str">
        <f t="shared" si="125"/>
        <v>LCL</v>
      </c>
      <c r="AG974" s="49" t="str">
        <f t="shared" si="125"/>
        <v>LCL</v>
      </c>
    </row>
    <row r="975" spans="1:33" x14ac:dyDescent="0.45">
      <c r="A975" s="129" t="s">
        <v>1602</v>
      </c>
      <c r="B975" s="129" t="s">
        <v>1736</v>
      </c>
      <c r="C975" s="129" t="s">
        <v>1677</v>
      </c>
      <c r="D975" s="5" t="s">
        <v>1677</v>
      </c>
      <c r="E975" s="129">
        <f t="shared" si="122"/>
        <v>2</v>
      </c>
      <c r="F975" s="129">
        <f t="shared" si="123"/>
        <v>12</v>
      </c>
      <c r="G975" s="129" t="s">
        <v>381</v>
      </c>
      <c r="H975" s="129" t="s">
        <v>383</v>
      </c>
      <c r="I975" s="129" t="s">
        <v>380</v>
      </c>
      <c r="J975" s="3">
        <v>1</v>
      </c>
      <c r="K975" s="26" t="s">
        <v>380</v>
      </c>
      <c r="L975" s="26" t="s">
        <v>24</v>
      </c>
      <c r="M975" s="129" t="s">
        <v>384</v>
      </c>
      <c r="N975" s="129" t="s">
        <v>26</v>
      </c>
      <c r="O975" s="129" t="s">
        <v>1930</v>
      </c>
      <c r="P975" s="3">
        <v>54</v>
      </c>
      <c r="Q975" s="129" t="s">
        <v>32</v>
      </c>
      <c r="R975" s="129" t="s">
        <v>386</v>
      </c>
      <c r="S975" s="36" t="s">
        <v>380</v>
      </c>
      <c r="T975" s="129">
        <v>1</v>
      </c>
      <c r="U975" s="129"/>
      <c r="V975" s="3">
        <v>248</v>
      </c>
      <c r="W975" s="30">
        <v>0</v>
      </c>
      <c r="X975" s="30">
        <v>0</v>
      </c>
      <c r="Y975" s="30">
        <v>0</v>
      </c>
      <c r="Z975" s="138" t="str">
        <f t="shared" si="126"/>
        <v>40 HC</v>
      </c>
      <c r="AA975" s="135">
        <v>4090</v>
      </c>
      <c r="AB975" s="4"/>
      <c r="AC975" s="34" t="s">
        <v>90</v>
      </c>
      <c r="AD975" s="34">
        <f t="shared" ref="AD975:AD1037" si="127">0.7*AB975</f>
        <v>0</v>
      </c>
      <c r="AE975" s="34">
        <f t="shared" ref="AE975:AE1037" si="128">0.3*AB975</f>
        <v>0</v>
      </c>
      <c r="AF975" s="49" t="str">
        <f t="shared" si="125"/>
        <v>LCL</v>
      </c>
      <c r="AG975" s="49" t="str">
        <f t="shared" si="125"/>
        <v>LCL</v>
      </c>
    </row>
    <row r="976" spans="1:33" x14ac:dyDescent="0.45">
      <c r="A976" s="129" t="s">
        <v>1602</v>
      </c>
      <c r="B976" s="129" t="s">
        <v>1688</v>
      </c>
      <c r="C976" s="129" t="s">
        <v>1550</v>
      </c>
      <c r="D976" s="5" t="s">
        <v>1550</v>
      </c>
      <c r="E976" s="129">
        <f t="shared" si="122"/>
        <v>8</v>
      </c>
      <c r="F976" s="129">
        <f t="shared" si="123"/>
        <v>11</v>
      </c>
      <c r="G976" s="129" t="s">
        <v>381</v>
      </c>
      <c r="H976" s="129" t="s">
        <v>383</v>
      </c>
      <c r="I976" s="129" t="s">
        <v>380</v>
      </c>
      <c r="J976" s="3">
        <v>1</v>
      </c>
      <c r="K976" s="26" t="s">
        <v>380</v>
      </c>
      <c r="L976" s="26" t="s">
        <v>24</v>
      </c>
      <c r="M976" s="129" t="s">
        <v>390</v>
      </c>
      <c r="N976" s="129" t="s">
        <v>26</v>
      </c>
      <c r="O976" s="129" t="s">
        <v>1931</v>
      </c>
      <c r="P976" s="3">
        <v>54</v>
      </c>
      <c r="Q976" s="129" t="s">
        <v>32</v>
      </c>
      <c r="R976" s="129" t="s">
        <v>2158</v>
      </c>
      <c r="S976" s="36" t="s">
        <v>380</v>
      </c>
      <c r="T976" s="129">
        <v>1</v>
      </c>
      <c r="U976" s="129"/>
      <c r="V976" s="3">
        <v>547</v>
      </c>
      <c r="W976" s="30">
        <v>0</v>
      </c>
      <c r="X976" s="30">
        <v>0</v>
      </c>
      <c r="Y976" s="30">
        <v>0</v>
      </c>
      <c r="Z976" s="138" t="str">
        <f t="shared" si="126"/>
        <v>40 HC</v>
      </c>
      <c r="AA976" s="135">
        <v>9063</v>
      </c>
      <c r="AB976" s="4"/>
      <c r="AC976" s="34" t="s">
        <v>64</v>
      </c>
      <c r="AD976" s="34">
        <f t="shared" si="127"/>
        <v>0</v>
      </c>
      <c r="AE976" s="34">
        <f t="shared" si="128"/>
        <v>0</v>
      </c>
      <c r="AF976" s="49" t="str">
        <f t="shared" si="125"/>
        <v>LCL</v>
      </c>
      <c r="AG976" s="49" t="str">
        <f t="shared" si="125"/>
        <v>LCL</v>
      </c>
    </row>
    <row r="977" spans="1:33" x14ac:dyDescent="0.45">
      <c r="A977" s="129" t="s">
        <v>1602</v>
      </c>
      <c r="B977" s="129" t="s">
        <v>1677</v>
      </c>
      <c r="C977" s="129" t="s">
        <v>1674</v>
      </c>
      <c r="D977" s="5" t="s">
        <v>1674</v>
      </c>
      <c r="E977" s="129">
        <f t="shared" si="122"/>
        <v>12</v>
      </c>
      <c r="F977" s="129">
        <f t="shared" si="123"/>
        <v>15</v>
      </c>
      <c r="G977" s="129" t="s">
        <v>381</v>
      </c>
      <c r="H977" s="129" t="s">
        <v>383</v>
      </c>
      <c r="I977" s="129" t="s">
        <v>41</v>
      </c>
      <c r="J977" s="3">
        <v>0</v>
      </c>
      <c r="K977" s="129" t="s">
        <v>1932</v>
      </c>
      <c r="L977" s="26" t="s">
        <v>41</v>
      </c>
      <c r="M977" s="129" t="s">
        <v>619</v>
      </c>
      <c r="N977" s="129" t="s">
        <v>26</v>
      </c>
      <c r="O977" s="129" t="s">
        <v>1933</v>
      </c>
      <c r="P977" s="3">
        <v>54</v>
      </c>
      <c r="Q977" s="129" t="s">
        <v>32</v>
      </c>
      <c r="R977" s="129" t="s">
        <v>101</v>
      </c>
      <c r="S977" s="129" t="s">
        <v>2163</v>
      </c>
      <c r="T977" s="129"/>
      <c r="U977" s="129">
        <v>1</v>
      </c>
      <c r="V977" s="3">
        <v>465</v>
      </c>
      <c r="W977" s="30">
        <v>1</v>
      </c>
      <c r="X977" s="30">
        <v>0</v>
      </c>
      <c r="Y977" s="30">
        <v>0</v>
      </c>
      <c r="Z977" s="138">
        <f t="shared" si="126"/>
        <v>20</v>
      </c>
      <c r="AA977" s="135">
        <v>4736</v>
      </c>
      <c r="AB977" s="4"/>
      <c r="AC977" s="34" t="s">
        <v>34</v>
      </c>
      <c r="AD977" s="34">
        <f t="shared" si="127"/>
        <v>0</v>
      </c>
      <c r="AE977" s="34">
        <f t="shared" si="128"/>
        <v>0</v>
      </c>
      <c r="AF977" s="49" t="str">
        <f t="shared" si="125"/>
        <v>LCL</v>
      </c>
      <c r="AG977" s="49" t="str">
        <f t="shared" si="125"/>
        <v>LCL</v>
      </c>
    </row>
    <row r="978" spans="1:33" x14ac:dyDescent="0.45">
      <c r="A978" s="129" t="s">
        <v>1602</v>
      </c>
      <c r="B978" s="129" t="s">
        <v>1740</v>
      </c>
      <c r="C978" s="129" t="s">
        <v>1743</v>
      </c>
      <c r="D978" s="5" t="s">
        <v>1743</v>
      </c>
      <c r="E978" s="129">
        <f t="shared" si="122"/>
        <v>14</v>
      </c>
      <c r="F978" s="129">
        <f t="shared" si="123"/>
        <v>18</v>
      </c>
      <c r="G978" s="129" t="s">
        <v>381</v>
      </c>
      <c r="H978" s="129" t="s">
        <v>383</v>
      </c>
      <c r="I978" s="129" t="s">
        <v>41</v>
      </c>
      <c r="J978" s="3">
        <v>1</v>
      </c>
      <c r="K978" s="152" t="s">
        <v>1934</v>
      </c>
      <c r="L978" s="26" t="s">
        <v>41</v>
      </c>
      <c r="M978" s="129" t="s">
        <v>619</v>
      </c>
      <c r="N978" s="129" t="s">
        <v>26</v>
      </c>
      <c r="O978" s="129" t="s">
        <v>1935</v>
      </c>
      <c r="P978" s="3">
        <v>52</v>
      </c>
      <c r="Q978" s="129" t="s">
        <v>32</v>
      </c>
      <c r="R978" s="129" t="s">
        <v>33</v>
      </c>
      <c r="S978" s="129" t="s">
        <v>2164</v>
      </c>
      <c r="T978" s="129"/>
      <c r="U978" s="129">
        <v>1</v>
      </c>
      <c r="V978" s="3">
        <v>234</v>
      </c>
      <c r="W978" s="154">
        <v>0</v>
      </c>
      <c r="X978" s="154">
        <v>1</v>
      </c>
      <c r="Y978" s="154">
        <v>0</v>
      </c>
      <c r="Z978" s="138">
        <f t="shared" si="126"/>
        <v>40</v>
      </c>
      <c r="AA978" s="135">
        <v>1832</v>
      </c>
      <c r="AB978" s="4"/>
      <c r="AC978" s="34" t="s">
        <v>34</v>
      </c>
      <c r="AD978" s="34">
        <f t="shared" si="127"/>
        <v>0</v>
      </c>
      <c r="AE978" s="34">
        <f t="shared" si="128"/>
        <v>0</v>
      </c>
      <c r="AF978" s="49" t="str">
        <f t="shared" si="125"/>
        <v>LCL</v>
      </c>
      <c r="AG978" s="49" t="str">
        <f t="shared" si="125"/>
        <v>LCL</v>
      </c>
    </row>
    <row r="979" spans="1:33" x14ac:dyDescent="0.45">
      <c r="A979" s="129" t="s">
        <v>1602</v>
      </c>
      <c r="B979" s="129" t="s">
        <v>1740</v>
      </c>
      <c r="C979" s="129" t="s">
        <v>1743</v>
      </c>
      <c r="D979" s="5" t="s">
        <v>1743</v>
      </c>
      <c r="E979" s="129">
        <f t="shared" si="122"/>
        <v>14</v>
      </c>
      <c r="F979" s="129">
        <f t="shared" si="123"/>
        <v>18</v>
      </c>
      <c r="G979" s="129" t="s">
        <v>381</v>
      </c>
      <c r="H979" s="129" t="s">
        <v>383</v>
      </c>
      <c r="I979" s="129" t="s">
        <v>41</v>
      </c>
      <c r="J979" s="3">
        <v>1</v>
      </c>
      <c r="K979" s="153"/>
      <c r="L979" s="26" t="s">
        <v>41</v>
      </c>
      <c r="M979" s="129" t="s">
        <v>619</v>
      </c>
      <c r="N979" s="129" t="s">
        <v>26</v>
      </c>
      <c r="O979" s="129" t="s">
        <v>1936</v>
      </c>
      <c r="P979" s="3">
        <v>54</v>
      </c>
      <c r="Q979" s="129" t="s">
        <v>32</v>
      </c>
      <c r="R979" s="129" t="s">
        <v>33</v>
      </c>
      <c r="S979" s="129" t="s">
        <v>2164</v>
      </c>
      <c r="T979" s="129"/>
      <c r="U979" s="129">
        <v>1</v>
      </c>
      <c r="V979" s="3">
        <v>1495</v>
      </c>
      <c r="W979" s="155"/>
      <c r="X979" s="155"/>
      <c r="Y979" s="155"/>
      <c r="Z979" s="138" t="str">
        <f t="shared" si="126"/>
        <v>40 HC</v>
      </c>
      <c r="AA979" s="135">
        <v>23215</v>
      </c>
      <c r="AB979" s="4"/>
      <c r="AC979" s="34" t="s">
        <v>34</v>
      </c>
      <c r="AD979" s="34">
        <f t="shared" si="127"/>
        <v>0</v>
      </c>
      <c r="AE979" s="34">
        <f t="shared" si="128"/>
        <v>0</v>
      </c>
      <c r="AF979" s="49" t="str">
        <f t="shared" si="125"/>
        <v>LCL</v>
      </c>
      <c r="AG979" s="49" t="str">
        <f t="shared" si="125"/>
        <v>LCL</v>
      </c>
    </row>
    <row r="980" spans="1:33" x14ac:dyDescent="0.45">
      <c r="A980" s="129" t="s">
        <v>1602</v>
      </c>
      <c r="B980" s="129" t="s">
        <v>1937</v>
      </c>
      <c r="C980" s="129" t="s">
        <v>1938</v>
      </c>
      <c r="D980" s="5" t="s">
        <v>1938</v>
      </c>
      <c r="E980" s="129">
        <f t="shared" si="122"/>
        <v>50</v>
      </c>
      <c r="F980" s="129">
        <f t="shared" si="123"/>
        <v>56</v>
      </c>
      <c r="G980" s="129" t="s">
        <v>61</v>
      </c>
      <c r="H980" s="129" t="s">
        <v>30</v>
      </c>
      <c r="I980" s="129" t="s">
        <v>31</v>
      </c>
      <c r="J980" s="3">
        <v>1</v>
      </c>
      <c r="K980" s="152" t="s">
        <v>1939</v>
      </c>
      <c r="L980" s="129" t="s">
        <v>41</v>
      </c>
      <c r="M980" s="129" t="s">
        <v>268</v>
      </c>
      <c r="N980" s="129" t="s">
        <v>26</v>
      </c>
      <c r="O980" s="129" t="s">
        <v>1940</v>
      </c>
      <c r="P980" s="3">
        <v>54</v>
      </c>
      <c r="Q980" s="129" t="s">
        <v>32</v>
      </c>
      <c r="R980" s="129" t="s">
        <v>722</v>
      </c>
      <c r="S980" s="129" t="s">
        <v>2164</v>
      </c>
      <c r="T980" s="129"/>
      <c r="U980" s="129">
        <v>1</v>
      </c>
      <c r="V980" s="3">
        <v>265</v>
      </c>
      <c r="W980" s="154">
        <v>0</v>
      </c>
      <c r="X980" s="154">
        <v>1</v>
      </c>
      <c r="Y980" s="154">
        <v>0</v>
      </c>
      <c r="Z980" s="138">
        <f t="shared" si="126"/>
        <v>40</v>
      </c>
      <c r="AA980" s="135">
        <v>4609</v>
      </c>
      <c r="AB980" s="6">
        <v>3.29</v>
      </c>
      <c r="AC980" s="34" t="s">
        <v>64</v>
      </c>
      <c r="AD980" s="34">
        <f t="shared" si="127"/>
        <v>2</v>
      </c>
      <c r="AE980" s="34">
        <f t="shared" si="128"/>
        <v>1</v>
      </c>
      <c r="AF980" s="49" t="str">
        <f t="shared" si="125"/>
        <v>LCL</v>
      </c>
      <c r="AG980" s="49" t="str">
        <f t="shared" si="125"/>
        <v>LCL</v>
      </c>
    </row>
    <row r="981" spans="1:33" x14ac:dyDescent="0.45">
      <c r="A981" s="129" t="s">
        <v>1602</v>
      </c>
      <c r="B981" s="129" t="s">
        <v>1937</v>
      </c>
      <c r="C981" s="129" t="s">
        <v>1938</v>
      </c>
      <c r="D981" s="5" t="s">
        <v>1938</v>
      </c>
      <c r="E981" s="129">
        <f t="shared" si="122"/>
        <v>50</v>
      </c>
      <c r="F981" s="129">
        <f t="shared" si="123"/>
        <v>56</v>
      </c>
      <c r="G981" s="129" t="s">
        <v>61</v>
      </c>
      <c r="H981" s="129" t="s">
        <v>30</v>
      </c>
      <c r="I981" s="129" t="s">
        <v>31</v>
      </c>
      <c r="J981" s="3">
        <v>1</v>
      </c>
      <c r="K981" s="153"/>
      <c r="L981" s="129" t="s">
        <v>41</v>
      </c>
      <c r="M981" s="129" t="s">
        <v>268</v>
      </c>
      <c r="N981" s="129" t="s">
        <v>26</v>
      </c>
      <c r="O981" s="129" t="s">
        <v>1941</v>
      </c>
      <c r="P981" s="3">
        <v>54</v>
      </c>
      <c r="Q981" s="129" t="s">
        <v>32</v>
      </c>
      <c r="R981" s="129" t="s">
        <v>2154</v>
      </c>
      <c r="S981" s="129" t="s">
        <v>2164</v>
      </c>
      <c r="T981" s="129"/>
      <c r="U981" s="129">
        <v>1</v>
      </c>
      <c r="V981" s="3">
        <v>968</v>
      </c>
      <c r="W981" s="156"/>
      <c r="X981" s="156"/>
      <c r="Y981" s="156"/>
      <c r="Z981" s="138" t="str">
        <f t="shared" si="126"/>
        <v>40 HC</v>
      </c>
      <c r="AA981" s="135">
        <v>11942</v>
      </c>
      <c r="AB981" s="6">
        <v>28.34</v>
      </c>
      <c r="AC981" s="34" t="s">
        <v>64</v>
      </c>
      <c r="AD981" s="34">
        <f t="shared" si="127"/>
        <v>20</v>
      </c>
      <c r="AE981" s="34">
        <f t="shared" si="128"/>
        <v>9</v>
      </c>
      <c r="AF981" s="49" t="str">
        <f t="shared" si="125"/>
        <v>20</v>
      </c>
      <c r="AG981" s="49" t="str">
        <f t="shared" si="125"/>
        <v>LCL</v>
      </c>
    </row>
    <row r="982" spans="1:33" x14ac:dyDescent="0.45">
      <c r="A982" s="129" t="s">
        <v>1602</v>
      </c>
      <c r="B982" s="129" t="s">
        <v>1937</v>
      </c>
      <c r="C982" s="129" t="s">
        <v>1938</v>
      </c>
      <c r="D982" s="5" t="s">
        <v>1938</v>
      </c>
      <c r="E982" s="129">
        <f t="shared" si="122"/>
        <v>50</v>
      </c>
      <c r="F982" s="129">
        <f t="shared" si="123"/>
        <v>56</v>
      </c>
      <c r="G982" s="129" t="s">
        <v>61</v>
      </c>
      <c r="H982" s="129" t="s">
        <v>30</v>
      </c>
      <c r="I982" s="129" t="s">
        <v>31</v>
      </c>
      <c r="J982" s="3">
        <v>1</v>
      </c>
      <c r="K982" s="153"/>
      <c r="L982" s="129" t="s">
        <v>41</v>
      </c>
      <c r="M982" s="129" t="s">
        <v>268</v>
      </c>
      <c r="N982" s="129" t="s">
        <v>26</v>
      </c>
      <c r="O982" s="129" t="s">
        <v>1942</v>
      </c>
      <c r="P982" s="3">
        <v>54</v>
      </c>
      <c r="Q982" s="129" t="s">
        <v>32</v>
      </c>
      <c r="R982" s="129" t="s">
        <v>2152</v>
      </c>
      <c r="S982" s="129" t="s">
        <v>2164</v>
      </c>
      <c r="T982" s="129"/>
      <c r="U982" s="129">
        <v>1</v>
      </c>
      <c r="V982" s="3">
        <v>255</v>
      </c>
      <c r="W982" s="156"/>
      <c r="X982" s="156"/>
      <c r="Y982" s="156"/>
      <c r="Z982" s="138" t="str">
        <f t="shared" si="126"/>
        <v>40 HC</v>
      </c>
      <c r="AA982" s="135">
        <v>4011</v>
      </c>
      <c r="AB982" s="6">
        <v>4.05</v>
      </c>
      <c r="AC982" s="34" t="s">
        <v>64</v>
      </c>
      <c r="AD982" s="34">
        <f t="shared" si="127"/>
        <v>3</v>
      </c>
      <c r="AE982" s="34">
        <f t="shared" si="128"/>
        <v>1</v>
      </c>
      <c r="AF982" s="49" t="str">
        <f t="shared" si="125"/>
        <v>LCL</v>
      </c>
      <c r="AG982" s="49" t="str">
        <f t="shared" si="125"/>
        <v>LCL</v>
      </c>
    </row>
    <row r="983" spans="1:33" x14ac:dyDescent="0.45">
      <c r="A983" s="129" t="s">
        <v>1602</v>
      </c>
      <c r="B983" s="129" t="s">
        <v>1937</v>
      </c>
      <c r="C983" s="129" t="s">
        <v>1938</v>
      </c>
      <c r="D983" s="5" t="s">
        <v>1938</v>
      </c>
      <c r="E983" s="129">
        <f t="shared" si="122"/>
        <v>50</v>
      </c>
      <c r="F983" s="129">
        <f t="shared" si="123"/>
        <v>56</v>
      </c>
      <c r="G983" s="129" t="s">
        <v>61</v>
      </c>
      <c r="H983" s="129" t="s">
        <v>30</v>
      </c>
      <c r="I983" s="129" t="s">
        <v>31</v>
      </c>
      <c r="J983" s="3">
        <v>1</v>
      </c>
      <c r="K983" s="153"/>
      <c r="L983" s="129" t="s">
        <v>41</v>
      </c>
      <c r="M983" s="129" t="s">
        <v>268</v>
      </c>
      <c r="N983" s="129" t="s">
        <v>26</v>
      </c>
      <c r="O983" s="129" t="s">
        <v>1943</v>
      </c>
      <c r="P983" s="3">
        <v>54</v>
      </c>
      <c r="Q983" s="129" t="s">
        <v>32</v>
      </c>
      <c r="R983" s="129" t="s">
        <v>2157</v>
      </c>
      <c r="S983" s="129" t="s">
        <v>2164</v>
      </c>
      <c r="T983" s="129"/>
      <c r="U983" s="129">
        <v>1</v>
      </c>
      <c r="V983" s="3">
        <v>603</v>
      </c>
      <c r="W983" s="156"/>
      <c r="X983" s="156"/>
      <c r="Y983" s="156"/>
      <c r="Z983" s="138" t="str">
        <f t="shared" si="126"/>
        <v>40 HC</v>
      </c>
      <c r="AA983" s="135">
        <v>8362</v>
      </c>
      <c r="AB983" s="6">
        <v>12.97</v>
      </c>
      <c r="AC983" s="34" t="s">
        <v>64</v>
      </c>
      <c r="AD983" s="34">
        <f t="shared" si="127"/>
        <v>9</v>
      </c>
      <c r="AE983" s="34">
        <f t="shared" si="128"/>
        <v>4</v>
      </c>
      <c r="AF983" s="49" t="str">
        <f t="shared" si="125"/>
        <v>LCL</v>
      </c>
      <c r="AG983" s="49" t="str">
        <f t="shared" si="125"/>
        <v>LCL</v>
      </c>
    </row>
    <row r="984" spans="1:33" x14ac:dyDescent="0.45">
      <c r="A984" s="129" t="s">
        <v>1602</v>
      </c>
      <c r="B984" s="129" t="s">
        <v>1937</v>
      </c>
      <c r="C984" s="129" t="s">
        <v>1938</v>
      </c>
      <c r="D984" s="5" t="s">
        <v>1938</v>
      </c>
      <c r="E984" s="129">
        <f t="shared" si="122"/>
        <v>50</v>
      </c>
      <c r="F984" s="129">
        <f t="shared" si="123"/>
        <v>56</v>
      </c>
      <c r="G984" s="129" t="s">
        <v>61</v>
      </c>
      <c r="H984" s="129" t="s">
        <v>30</v>
      </c>
      <c r="I984" s="129" t="s">
        <v>31</v>
      </c>
      <c r="J984" s="3">
        <v>1</v>
      </c>
      <c r="K984" s="153"/>
      <c r="L984" s="129" t="s">
        <v>41</v>
      </c>
      <c r="M984" s="129" t="s">
        <v>268</v>
      </c>
      <c r="N984" s="129" t="s">
        <v>26</v>
      </c>
      <c r="O984" s="129" t="s">
        <v>1944</v>
      </c>
      <c r="P984" s="3">
        <v>54</v>
      </c>
      <c r="Q984" s="129" t="s">
        <v>32</v>
      </c>
      <c r="R984" s="129" t="s">
        <v>2157</v>
      </c>
      <c r="S984" s="129" t="s">
        <v>2164</v>
      </c>
      <c r="T984" s="129"/>
      <c r="U984" s="129">
        <v>1</v>
      </c>
      <c r="V984" s="3">
        <v>298</v>
      </c>
      <c r="W984" s="155"/>
      <c r="X984" s="155"/>
      <c r="Y984" s="155"/>
      <c r="Z984" s="138" t="str">
        <f t="shared" si="126"/>
        <v>40 HC</v>
      </c>
      <c r="AA984" s="135">
        <v>4024</v>
      </c>
      <c r="AB984" s="6">
        <v>8.43</v>
      </c>
      <c r="AC984" s="34" t="s">
        <v>64</v>
      </c>
      <c r="AD984" s="34">
        <f t="shared" si="127"/>
        <v>6</v>
      </c>
      <c r="AE984" s="34">
        <f t="shared" si="128"/>
        <v>3</v>
      </c>
      <c r="AF984" s="49" t="str">
        <f t="shared" si="125"/>
        <v>LCL</v>
      </c>
      <c r="AG984" s="49" t="str">
        <f t="shared" si="125"/>
        <v>LCL</v>
      </c>
    </row>
    <row r="985" spans="1:33" x14ac:dyDescent="0.45">
      <c r="A985" s="129" t="s">
        <v>1596</v>
      </c>
      <c r="B985" s="129" t="s">
        <v>1901</v>
      </c>
      <c r="C985" s="129" t="s">
        <v>1658</v>
      </c>
      <c r="D985" s="5" t="s">
        <v>1658</v>
      </c>
      <c r="E985" s="129">
        <f t="shared" si="122"/>
        <v>2</v>
      </c>
      <c r="F985" s="129">
        <f t="shared" si="123"/>
        <v>5</v>
      </c>
      <c r="G985" s="129" t="s">
        <v>381</v>
      </c>
      <c r="H985" s="129" t="s">
        <v>383</v>
      </c>
      <c r="I985" s="129" t="s">
        <v>380</v>
      </c>
      <c r="J985" s="3">
        <v>1</v>
      </c>
      <c r="K985" s="26" t="s">
        <v>380</v>
      </c>
      <c r="L985" s="26" t="s">
        <v>24</v>
      </c>
      <c r="M985" s="129" t="s">
        <v>384</v>
      </c>
      <c r="N985" s="129" t="s">
        <v>26</v>
      </c>
      <c r="O985" s="129" t="s">
        <v>1945</v>
      </c>
      <c r="P985" s="3">
        <v>54</v>
      </c>
      <c r="Q985" s="129" t="s">
        <v>32</v>
      </c>
      <c r="R985" s="129" t="s">
        <v>44</v>
      </c>
      <c r="S985" s="36" t="s">
        <v>380</v>
      </c>
      <c r="T985" s="129">
        <v>1</v>
      </c>
      <c r="U985" s="129"/>
      <c r="V985" s="3">
        <v>504</v>
      </c>
      <c r="W985" s="30">
        <v>0</v>
      </c>
      <c r="X985" s="30">
        <v>0</v>
      </c>
      <c r="Y985" s="30">
        <v>0</v>
      </c>
      <c r="Z985" s="138" t="str">
        <f t="shared" si="126"/>
        <v>40 HC</v>
      </c>
      <c r="AA985" s="135">
        <v>8090</v>
      </c>
      <c r="AB985" s="6">
        <v>11.89</v>
      </c>
      <c r="AC985" s="34" t="s">
        <v>34</v>
      </c>
      <c r="AD985" s="34">
        <f t="shared" si="127"/>
        <v>8</v>
      </c>
      <c r="AE985" s="34">
        <f t="shared" si="128"/>
        <v>4</v>
      </c>
      <c r="AF985" s="49" t="str">
        <f t="shared" si="125"/>
        <v>LCL</v>
      </c>
      <c r="AG985" s="49" t="str">
        <f t="shared" si="125"/>
        <v>LCL</v>
      </c>
    </row>
    <row r="986" spans="1:33" s="77" customFormat="1" x14ac:dyDescent="0.45">
      <c r="A986" s="70" t="s">
        <v>1596</v>
      </c>
      <c r="B986" s="70" t="s">
        <v>1946</v>
      </c>
      <c r="C986" s="70" t="s">
        <v>1947</v>
      </c>
      <c r="D986" s="71" t="s">
        <v>1947</v>
      </c>
      <c r="E986" s="70">
        <f t="shared" si="122"/>
        <v>35</v>
      </c>
      <c r="F986" s="70">
        <f t="shared" si="123"/>
        <v>41</v>
      </c>
      <c r="G986" s="70" t="s">
        <v>39</v>
      </c>
      <c r="H986" s="70" t="s">
        <v>30</v>
      </c>
      <c r="I986" s="70" t="s">
        <v>31</v>
      </c>
      <c r="J986" s="72">
        <v>0</v>
      </c>
      <c r="K986" s="70" t="s">
        <v>1948</v>
      </c>
      <c r="L986" s="70" t="s">
        <v>41</v>
      </c>
      <c r="M986" s="70" t="s">
        <v>42</v>
      </c>
      <c r="N986" s="70" t="s">
        <v>26</v>
      </c>
      <c r="O986" s="70" t="s">
        <v>1949</v>
      </c>
      <c r="P986" s="72">
        <v>54</v>
      </c>
      <c r="Q986" s="70" t="s">
        <v>32</v>
      </c>
      <c r="R986" s="70" t="s">
        <v>44</v>
      </c>
      <c r="S986" s="70" t="s">
        <v>2163</v>
      </c>
      <c r="T986" s="70"/>
      <c r="U986" s="70">
        <v>1</v>
      </c>
      <c r="V986" s="72">
        <v>3407</v>
      </c>
      <c r="W986" s="73">
        <v>0</v>
      </c>
      <c r="X986" s="73">
        <v>3</v>
      </c>
      <c r="Y986" s="73">
        <v>0</v>
      </c>
      <c r="Z986" s="138" t="str">
        <f t="shared" si="126"/>
        <v>40 HC</v>
      </c>
      <c r="AA986" s="137">
        <v>57354</v>
      </c>
      <c r="AB986" s="74">
        <v>135.11000000000001</v>
      </c>
      <c r="AC986" s="75" t="s">
        <v>34</v>
      </c>
      <c r="AD986" s="75">
        <f t="shared" si="127"/>
        <v>95</v>
      </c>
      <c r="AE986" s="75">
        <f t="shared" si="128"/>
        <v>41</v>
      </c>
      <c r="AF986" s="76">
        <v>40</v>
      </c>
      <c r="AG986" s="76" t="str">
        <f t="shared" si="125"/>
        <v>40</v>
      </c>
    </row>
    <row r="987" spans="1:33" x14ac:dyDescent="0.45">
      <c r="A987" s="129" t="s">
        <v>1596</v>
      </c>
      <c r="B987" s="129" t="s">
        <v>1946</v>
      </c>
      <c r="C987" s="129" t="s">
        <v>1891</v>
      </c>
      <c r="D987" s="5" t="s">
        <v>1891</v>
      </c>
      <c r="E987" s="129">
        <f t="shared" si="122"/>
        <v>35</v>
      </c>
      <c r="F987" s="129">
        <f t="shared" si="123"/>
        <v>42</v>
      </c>
      <c r="G987" s="129" t="s">
        <v>39</v>
      </c>
      <c r="H987" s="129" t="s">
        <v>30</v>
      </c>
      <c r="I987" s="129" t="s">
        <v>31</v>
      </c>
      <c r="J987" s="3">
        <v>1</v>
      </c>
      <c r="K987" s="26" t="s">
        <v>2125</v>
      </c>
      <c r="L987" s="129" t="s">
        <v>24</v>
      </c>
      <c r="M987" s="129" t="s">
        <v>42</v>
      </c>
      <c r="N987" s="129" t="s">
        <v>26</v>
      </c>
      <c r="O987" s="129" t="s">
        <v>1950</v>
      </c>
      <c r="P987" s="3">
        <v>54</v>
      </c>
      <c r="Q987" s="129" t="s">
        <v>32</v>
      </c>
      <c r="R987" s="129" t="s">
        <v>621</v>
      </c>
      <c r="S987" s="129" t="s">
        <v>2125</v>
      </c>
      <c r="T987" s="129"/>
      <c r="U987" s="129">
        <v>1</v>
      </c>
      <c r="V987" s="3">
        <v>299</v>
      </c>
      <c r="W987" s="30">
        <v>0</v>
      </c>
      <c r="X987" s="30">
        <v>0</v>
      </c>
      <c r="Y987" s="30">
        <v>0</v>
      </c>
      <c r="Z987" s="138" t="str">
        <f t="shared" si="126"/>
        <v>40 HC</v>
      </c>
      <c r="AA987" s="135">
        <v>3809</v>
      </c>
      <c r="AB987" s="6">
        <v>6.04</v>
      </c>
      <c r="AC987" s="34" t="s">
        <v>34</v>
      </c>
      <c r="AD987" s="34">
        <f t="shared" si="127"/>
        <v>4</v>
      </c>
      <c r="AE987" s="34">
        <f t="shared" si="128"/>
        <v>2</v>
      </c>
      <c r="AF987" s="49" t="str">
        <f t="shared" si="125"/>
        <v>LCL</v>
      </c>
      <c r="AG987" s="49" t="str">
        <f t="shared" si="125"/>
        <v>LCL</v>
      </c>
    </row>
    <row r="988" spans="1:33" x14ac:dyDescent="0.45">
      <c r="A988" s="129" t="s">
        <v>1596</v>
      </c>
      <c r="B988" s="129" t="s">
        <v>1951</v>
      </c>
      <c r="C988" s="129" t="s">
        <v>1952</v>
      </c>
      <c r="D988" s="5" t="s">
        <v>1952</v>
      </c>
      <c r="E988" s="129">
        <f t="shared" si="122"/>
        <v>43</v>
      </c>
      <c r="F988" s="129">
        <f t="shared" si="123"/>
        <v>48</v>
      </c>
      <c r="G988" s="129" t="s">
        <v>48</v>
      </c>
      <c r="H988" s="129" t="s">
        <v>30</v>
      </c>
      <c r="I988" s="129" t="s">
        <v>31</v>
      </c>
      <c r="J988" s="3">
        <v>0</v>
      </c>
      <c r="K988" s="129" t="s">
        <v>1953</v>
      </c>
      <c r="L988" s="129" t="s">
        <v>24</v>
      </c>
      <c r="M988" s="129" t="s">
        <v>42</v>
      </c>
      <c r="N988" s="129" t="s">
        <v>26</v>
      </c>
      <c r="O988" s="129" t="s">
        <v>1954</v>
      </c>
      <c r="P988" s="3">
        <v>51</v>
      </c>
      <c r="Q988" s="129" t="s">
        <v>32</v>
      </c>
      <c r="R988" s="129" t="s">
        <v>739</v>
      </c>
      <c r="S988" s="129" t="s">
        <v>2163</v>
      </c>
      <c r="T988" s="129"/>
      <c r="U988" s="129">
        <v>1</v>
      </c>
      <c r="V988" s="3">
        <v>1093</v>
      </c>
      <c r="W988" s="30">
        <v>0</v>
      </c>
      <c r="X988" s="30">
        <v>1</v>
      </c>
      <c r="Y988" s="30">
        <v>0</v>
      </c>
      <c r="Z988" s="138">
        <f t="shared" si="126"/>
        <v>40</v>
      </c>
      <c r="AA988" s="135">
        <v>12080</v>
      </c>
      <c r="AB988" s="6">
        <v>35.409999999999997</v>
      </c>
      <c r="AC988" s="34" t="s">
        <v>34</v>
      </c>
      <c r="AD988" s="34">
        <f t="shared" si="127"/>
        <v>25</v>
      </c>
      <c r="AE988" s="34">
        <f t="shared" si="128"/>
        <v>11</v>
      </c>
      <c r="AF988" s="49" t="str">
        <f t="shared" si="125"/>
        <v>20</v>
      </c>
      <c r="AG988" s="49" t="str">
        <f t="shared" si="125"/>
        <v>LCL</v>
      </c>
    </row>
    <row r="989" spans="1:33" x14ac:dyDescent="0.45">
      <c r="A989" s="129" t="s">
        <v>1736</v>
      </c>
      <c r="B989" s="129" t="s">
        <v>1746</v>
      </c>
      <c r="C989" s="129" t="s">
        <v>1834</v>
      </c>
      <c r="D989" s="5" t="s">
        <v>1834</v>
      </c>
      <c r="E989" s="129">
        <f t="shared" si="122"/>
        <v>11</v>
      </c>
      <c r="F989" s="129">
        <f t="shared" si="123"/>
        <v>17</v>
      </c>
      <c r="G989" s="129" t="s">
        <v>381</v>
      </c>
      <c r="H989" s="129" t="s">
        <v>383</v>
      </c>
      <c r="I989" s="129" t="s">
        <v>41</v>
      </c>
      <c r="J989" s="3">
        <v>0</v>
      </c>
      <c r="K989" s="129" t="s">
        <v>1955</v>
      </c>
      <c r="L989" s="26" t="s">
        <v>41</v>
      </c>
      <c r="M989" s="129" t="s">
        <v>619</v>
      </c>
      <c r="N989" s="129" t="s">
        <v>26</v>
      </c>
      <c r="O989" s="129" t="s">
        <v>1956</v>
      </c>
      <c r="P989" s="3">
        <v>54</v>
      </c>
      <c r="Q989" s="129" t="s">
        <v>32</v>
      </c>
      <c r="R989" s="129" t="s">
        <v>82</v>
      </c>
      <c r="S989" s="129" t="s">
        <v>2163</v>
      </c>
      <c r="T989" s="129"/>
      <c r="U989" s="129">
        <v>1</v>
      </c>
      <c r="V989" s="3">
        <v>2621</v>
      </c>
      <c r="W989" s="30">
        <v>0</v>
      </c>
      <c r="X989" s="30">
        <v>1</v>
      </c>
      <c r="Y989" s="30">
        <v>0</v>
      </c>
      <c r="Z989" s="138">
        <f t="shared" si="126"/>
        <v>40</v>
      </c>
      <c r="AA989" s="135">
        <v>43465</v>
      </c>
      <c r="AB989" s="4"/>
      <c r="AC989" s="34" t="s">
        <v>34</v>
      </c>
      <c r="AD989" s="34">
        <f t="shared" si="127"/>
        <v>0</v>
      </c>
      <c r="AE989" s="34">
        <f t="shared" si="128"/>
        <v>0</v>
      </c>
      <c r="AF989" s="49" t="str">
        <f t="shared" si="125"/>
        <v>LCL</v>
      </c>
      <c r="AG989" s="49" t="str">
        <f t="shared" si="125"/>
        <v>LCL</v>
      </c>
    </row>
    <row r="990" spans="1:33" x14ac:dyDescent="0.45">
      <c r="A990" s="129" t="s">
        <v>1901</v>
      </c>
      <c r="B990" s="129" t="s">
        <v>1688</v>
      </c>
      <c r="C990" s="129" t="s">
        <v>1740</v>
      </c>
      <c r="D990" s="5" t="s">
        <v>1740</v>
      </c>
      <c r="E990" s="129">
        <f t="shared" si="122"/>
        <v>5</v>
      </c>
      <c r="F990" s="129">
        <f t="shared" si="123"/>
        <v>11</v>
      </c>
      <c r="G990" s="129" t="s">
        <v>381</v>
      </c>
      <c r="H990" s="129" t="s">
        <v>383</v>
      </c>
      <c r="I990" s="129" t="s">
        <v>380</v>
      </c>
      <c r="J990" s="3">
        <v>1</v>
      </c>
      <c r="K990" s="26" t="s">
        <v>380</v>
      </c>
      <c r="L990" s="26" t="s">
        <v>24</v>
      </c>
      <c r="M990" s="129" t="s">
        <v>384</v>
      </c>
      <c r="N990" s="129" t="s">
        <v>26</v>
      </c>
      <c r="O990" s="129" t="s">
        <v>1957</v>
      </c>
      <c r="P990" s="3">
        <v>54</v>
      </c>
      <c r="Q990" s="129" t="s">
        <v>32</v>
      </c>
      <c r="R990" s="129" t="s">
        <v>2156</v>
      </c>
      <c r="S990" s="36" t="s">
        <v>380</v>
      </c>
      <c r="T990" s="129">
        <v>1</v>
      </c>
      <c r="U990" s="129"/>
      <c r="V990" s="3">
        <v>449</v>
      </c>
      <c r="W990" s="30">
        <v>0</v>
      </c>
      <c r="X990" s="30">
        <v>0</v>
      </c>
      <c r="Y990" s="30">
        <v>0</v>
      </c>
      <c r="Z990" s="138" t="str">
        <f t="shared" si="126"/>
        <v>40 HC</v>
      </c>
      <c r="AA990" s="135">
        <v>5335</v>
      </c>
      <c r="AB990" s="4"/>
      <c r="AC990" s="34" t="s">
        <v>64</v>
      </c>
      <c r="AD990" s="34">
        <f t="shared" si="127"/>
        <v>0</v>
      </c>
      <c r="AE990" s="34">
        <f t="shared" si="128"/>
        <v>0</v>
      </c>
      <c r="AF990" s="49" t="str">
        <f t="shared" si="125"/>
        <v>LCL</v>
      </c>
      <c r="AG990" s="49" t="str">
        <f t="shared" si="125"/>
        <v>LCL</v>
      </c>
    </row>
    <row r="991" spans="1:33" x14ac:dyDescent="0.45">
      <c r="A991" s="129" t="s">
        <v>1703</v>
      </c>
      <c r="B991" s="129" t="s">
        <v>1746</v>
      </c>
      <c r="C991" s="129" t="s">
        <v>1674</v>
      </c>
      <c r="D991" s="5" t="s">
        <v>1674</v>
      </c>
      <c r="E991" s="129">
        <f t="shared" si="122"/>
        <v>8</v>
      </c>
      <c r="F991" s="129">
        <f t="shared" si="123"/>
        <v>10</v>
      </c>
      <c r="G991" s="129" t="s">
        <v>381</v>
      </c>
      <c r="H991" s="129" t="s">
        <v>383</v>
      </c>
      <c r="I991" s="129" t="s">
        <v>380</v>
      </c>
      <c r="J991" s="3">
        <v>1</v>
      </c>
      <c r="K991" s="26" t="s">
        <v>380</v>
      </c>
      <c r="L991" s="26" t="s">
        <v>24</v>
      </c>
      <c r="M991" s="129" t="s">
        <v>384</v>
      </c>
      <c r="N991" s="129" t="s">
        <v>26</v>
      </c>
      <c r="O991" s="129" t="s">
        <v>1958</v>
      </c>
      <c r="P991" s="3">
        <v>54</v>
      </c>
      <c r="Q991" s="129" t="s">
        <v>32</v>
      </c>
      <c r="R991" s="129" t="s">
        <v>1076</v>
      </c>
      <c r="S991" s="36" t="s">
        <v>380</v>
      </c>
      <c r="T991" s="129">
        <v>1</v>
      </c>
      <c r="U991" s="129"/>
      <c r="V991" s="3">
        <v>542</v>
      </c>
      <c r="W991" s="30">
        <v>0</v>
      </c>
      <c r="X991" s="30">
        <v>0</v>
      </c>
      <c r="Y991" s="30">
        <v>0</v>
      </c>
      <c r="Z991" s="138" t="str">
        <f t="shared" si="126"/>
        <v>40 HC</v>
      </c>
      <c r="AA991" s="135">
        <v>6478</v>
      </c>
      <c r="AB991" s="4"/>
      <c r="AC991" s="34" t="s">
        <v>64</v>
      </c>
      <c r="AD991" s="34">
        <f t="shared" si="127"/>
        <v>0</v>
      </c>
      <c r="AE991" s="34">
        <f t="shared" si="128"/>
        <v>0</v>
      </c>
      <c r="AF991" s="49" t="str">
        <f t="shared" ref="AF991:AG1013" si="129">IF(AD991&lt;=14,"LCL",IF(AD991&lt;=28,"20",IF(AD991&lt;=55,"40",IF(AD991&lt;=65,"40HC",IF(AD991&lt;=83,"45",IF(AD991&gt;83,"???ilość kont"))))))</f>
        <v>LCL</v>
      </c>
      <c r="AG991" s="49" t="str">
        <f t="shared" si="129"/>
        <v>LCL</v>
      </c>
    </row>
    <row r="992" spans="1:33" x14ac:dyDescent="0.45">
      <c r="A992" s="129" t="s">
        <v>1703</v>
      </c>
      <c r="B992" s="129" t="s">
        <v>1746</v>
      </c>
      <c r="C992" s="129" t="s">
        <v>1851</v>
      </c>
      <c r="D992" s="5" t="s">
        <v>1851</v>
      </c>
      <c r="E992" s="129">
        <f t="shared" si="122"/>
        <v>8</v>
      </c>
      <c r="F992" s="129">
        <f t="shared" si="123"/>
        <v>28</v>
      </c>
      <c r="G992" s="129" t="s">
        <v>381</v>
      </c>
      <c r="H992" s="129" t="s">
        <v>383</v>
      </c>
      <c r="I992" s="129" t="s">
        <v>1385</v>
      </c>
      <c r="J992" s="3">
        <v>1</v>
      </c>
      <c r="K992" s="26" t="s">
        <v>380</v>
      </c>
      <c r="L992" s="26" t="s">
        <v>24</v>
      </c>
      <c r="M992" s="129" t="s">
        <v>390</v>
      </c>
      <c r="N992" s="129" t="s">
        <v>26</v>
      </c>
      <c r="O992" s="129" t="s">
        <v>1959</v>
      </c>
      <c r="P992" s="3">
        <v>54</v>
      </c>
      <c r="Q992" s="129" t="s">
        <v>32</v>
      </c>
      <c r="R992" s="129" t="s">
        <v>2157</v>
      </c>
      <c r="S992" s="129" t="s">
        <v>380</v>
      </c>
      <c r="T992" s="129">
        <v>1</v>
      </c>
      <c r="U992" s="129"/>
      <c r="V992" s="3">
        <v>593</v>
      </c>
      <c r="W992" s="30">
        <v>0</v>
      </c>
      <c r="X992" s="30">
        <v>0</v>
      </c>
      <c r="Y992" s="30">
        <v>0</v>
      </c>
      <c r="Z992" s="138" t="str">
        <f t="shared" si="126"/>
        <v>40 HC</v>
      </c>
      <c r="AA992" s="135">
        <v>14595</v>
      </c>
      <c r="AB992" s="6">
        <v>44.49</v>
      </c>
      <c r="AC992" s="34" t="s">
        <v>64</v>
      </c>
      <c r="AD992" s="34">
        <f t="shared" si="127"/>
        <v>31</v>
      </c>
      <c r="AE992" s="34">
        <f t="shared" si="128"/>
        <v>13</v>
      </c>
      <c r="AF992" s="49" t="str">
        <f t="shared" si="129"/>
        <v>40</v>
      </c>
      <c r="AG992" s="49" t="str">
        <f t="shared" si="129"/>
        <v>LCL</v>
      </c>
    </row>
    <row r="993" spans="1:33" x14ac:dyDescent="0.45">
      <c r="A993" s="129" t="s">
        <v>1703</v>
      </c>
      <c r="B993" s="129" t="s">
        <v>1937</v>
      </c>
      <c r="C993" s="129" t="s">
        <v>1960</v>
      </c>
      <c r="D993" s="5" t="s">
        <v>1960</v>
      </c>
      <c r="E993" s="129">
        <f t="shared" si="122"/>
        <v>45</v>
      </c>
      <c r="F993" s="129">
        <f t="shared" si="123"/>
        <v>50</v>
      </c>
      <c r="G993" s="129" t="s">
        <v>61</v>
      </c>
      <c r="H993" s="129" t="s">
        <v>30</v>
      </c>
      <c r="I993" s="129" t="s">
        <v>31</v>
      </c>
      <c r="J993" s="3">
        <v>1</v>
      </c>
      <c r="K993" s="152" t="s">
        <v>1961</v>
      </c>
      <c r="L993" s="129" t="s">
        <v>24</v>
      </c>
      <c r="M993" s="129" t="s">
        <v>268</v>
      </c>
      <c r="N993" s="129" t="s">
        <v>26</v>
      </c>
      <c r="O993" s="129" t="s">
        <v>1962</v>
      </c>
      <c r="P993" s="3">
        <v>54</v>
      </c>
      <c r="Q993" s="129" t="s">
        <v>32</v>
      </c>
      <c r="R993" s="129" t="s">
        <v>2151</v>
      </c>
      <c r="S993" s="129" t="s">
        <v>2164</v>
      </c>
      <c r="T993" s="129"/>
      <c r="U993" s="129">
        <v>1</v>
      </c>
      <c r="V993" s="3">
        <v>255</v>
      </c>
      <c r="W993" s="154">
        <v>1</v>
      </c>
      <c r="X993" s="154">
        <v>0</v>
      </c>
      <c r="Y993" s="154">
        <v>0</v>
      </c>
      <c r="Z993" s="138">
        <f t="shared" si="126"/>
        <v>20</v>
      </c>
      <c r="AA993" s="135">
        <v>4503</v>
      </c>
      <c r="AB993" s="6">
        <v>3.28</v>
      </c>
      <c r="AC993" s="34" t="s">
        <v>64</v>
      </c>
      <c r="AD993" s="34">
        <f t="shared" si="127"/>
        <v>2</v>
      </c>
      <c r="AE993" s="34">
        <f t="shared" si="128"/>
        <v>1</v>
      </c>
      <c r="AF993" s="49" t="str">
        <f t="shared" si="129"/>
        <v>LCL</v>
      </c>
      <c r="AG993" s="49" t="str">
        <f t="shared" si="129"/>
        <v>LCL</v>
      </c>
    </row>
    <row r="994" spans="1:33" x14ac:dyDescent="0.45">
      <c r="A994" s="129" t="s">
        <v>1703</v>
      </c>
      <c r="B994" s="129" t="s">
        <v>1937</v>
      </c>
      <c r="C994" s="129" t="s">
        <v>1960</v>
      </c>
      <c r="D994" s="5" t="s">
        <v>1960</v>
      </c>
      <c r="E994" s="129">
        <f t="shared" si="122"/>
        <v>45</v>
      </c>
      <c r="F994" s="129">
        <f t="shared" si="123"/>
        <v>50</v>
      </c>
      <c r="G994" s="129" t="s">
        <v>61</v>
      </c>
      <c r="H994" s="129" t="s">
        <v>30</v>
      </c>
      <c r="I994" s="129" t="s">
        <v>31</v>
      </c>
      <c r="J994" s="3">
        <v>1</v>
      </c>
      <c r="K994" s="153"/>
      <c r="L994" s="129" t="s">
        <v>24</v>
      </c>
      <c r="M994" s="129" t="s">
        <v>268</v>
      </c>
      <c r="N994" s="129" t="s">
        <v>26</v>
      </c>
      <c r="O994" s="129" t="s">
        <v>1963</v>
      </c>
      <c r="P994" s="3">
        <v>54</v>
      </c>
      <c r="Q994" s="129" t="s">
        <v>32</v>
      </c>
      <c r="R994" s="129" t="s">
        <v>2157</v>
      </c>
      <c r="S994" s="129" t="s">
        <v>2164</v>
      </c>
      <c r="T994" s="129"/>
      <c r="U994" s="129">
        <v>1</v>
      </c>
      <c r="V994" s="3">
        <v>469</v>
      </c>
      <c r="W994" s="155"/>
      <c r="X994" s="155"/>
      <c r="Y994" s="155"/>
      <c r="Z994" s="138" t="str">
        <f t="shared" si="126"/>
        <v>40 HC</v>
      </c>
      <c r="AA994" s="135">
        <v>9126</v>
      </c>
      <c r="AB994" s="6">
        <v>19.399999999999999</v>
      </c>
      <c r="AC994" s="34" t="s">
        <v>64</v>
      </c>
      <c r="AD994" s="34">
        <f t="shared" si="127"/>
        <v>14</v>
      </c>
      <c r="AE994" s="34">
        <f t="shared" si="128"/>
        <v>6</v>
      </c>
      <c r="AF994" s="49" t="str">
        <f t="shared" si="129"/>
        <v>LCL</v>
      </c>
      <c r="AG994" s="49" t="str">
        <f t="shared" si="129"/>
        <v>LCL</v>
      </c>
    </row>
    <row r="995" spans="1:33" x14ac:dyDescent="0.45">
      <c r="A995" s="129" t="s">
        <v>1703</v>
      </c>
      <c r="B995" s="129" t="s">
        <v>1937</v>
      </c>
      <c r="C995" s="129" t="s">
        <v>1960</v>
      </c>
      <c r="D995" s="5" t="s">
        <v>1960</v>
      </c>
      <c r="E995" s="129">
        <f t="shared" si="122"/>
        <v>45</v>
      </c>
      <c r="F995" s="129">
        <f t="shared" si="123"/>
        <v>50</v>
      </c>
      <c r="G995" s="129" t="s">
        <v>61</v>
      </c>
      <c r="H995" s="129" t="s">
        <v>30</v>
      </c>
      <c r="I995" s="129" t="s">
        <v>31</v>
      </c>
      <c r="J995" s="3">
        <v>1</v>
      </c>
      <c r="K995" s="152" t="s">
        <v>1964</v>
      </c>
      <c r="L995" s="129" t="s">
        <v>24</v>
      </c>
      <c r="M995" s="129" t="s">
        <v>268</v>
      </c>
      <c r="N995" s="129" t="s">
        <v>26</v>
      </c>
      <c r="O995" s="129" t="s">
        <v>1965</v>
      </c>
      <c r="P995" s="3">
        <v>54</v>
      </c>
      <c r="Q995" s="129" t="s">
        <v>32</v>
      </c>
      <c r="R995" s="129" t="s">
        <v>2152</v>
      </c>
      <c r="S995" s="129" t="s">
        <v>2164</v>
      </c>
      <c r="T995" s="129"/>
      <c r="U995" s="129">
        <v>1</v>
      </c>
      <c r="V995" s="3">
        <v>493</v>
      </c>
      <c r="W995" s="154">
        <v>1</v>
      </c>
      <c r="X995" s="154">
        <v>0</v>
      </c>
      <c r="Y995" s="154">
        <v>0</v>
      </c>
      <c r="Z995" s="138">
        <f t="shared" si="126"/>
        <v>20</v>
      </c>
      <c r="AA995" s="135">
        <v>5460</v>
      </c>
      <c r="AB995" s="6">
        <v>13.34</v>
      </c>
      <c r="AC995" s="34" t="s">
        <v>64</v>
      </c>
      <c r="AD995" s="34">
        <f t="shared" si="127"/>
        <v>9</v>
      </c>
      <c r="AE995" s="34">
        <f t="shared" si="128"/>
        <v>4</v>
      </c>
      <c r="AF995" s="49" t="str">
        <f t="shared" si="129"/>
        <v>LCL</v>
      </c>
      <c r="AG995" s="49" t="str">
        <f t="shared" si="129"/>
        <v>LCL</v>
      </c>
    </row>
    <row r="996" spans="1:33" x14ac:dyDescent="0.45">
      <c r="A996" s="129" t="s">
        <v>1703</v>
      </c>
      <c r="B996" s="129" t="s">
        <v>1937</v>
      </c>
      <c r="C996" s="129" t="s">
        <v>1960</v>
      </c>
      <c r="D996" s="5" t="s">
        <v>1960</v>
      </c>
      <c r="E996" s="129">
        <f t="shared" si="122"/>
        <v>45</v>
      </c>
      <c r="F996" s="129">
        <f t="shared" si="123"/>
        <v>50</v>
      </c>
      <c r="G996" s="129" t="s">
        <v>61</v>
      </c>
      <c r="H996" s="129" t="s">
        <v>30</v>
      </c>
      <c r="I996" s="129" t="s">
        <v>31</v>
      </c>
      <c r="J996" s="3">
        <v>1</v>
      </c>
      <c r="K996" s="153"/>
      <c r="L996" s="129" t="s">
        <v>24</v>
      </c>
      <c r="M996" s="129" t="s">
        <v>268</v>
      </c>
      <c r="N996" s="129" t="s">
        <v>26</v>
      </c>
      <c r="O996" s="129" t="s">
        <v>1966</v>
      </c>
      <c r="P996" s="3">
        <v>54</v>
      </c>
      <c r="Q996" s="129" t="s">
        <v>32</v>
      </c>
      <c r="R996" s="129" t="s">
        <v>2157</v>
      </c>
      <c r="S996" s="129" t="s">
        <v>2164</v>
      </c>
      <c r="T996" s="129"/>
      <c r="U996" s="129">
        <v>1</v>
      </c>
      <c r="V996" s="3">
        <v>558</v>
      </c>
      <c r="W996" s="155"/>
      <c r="X996" s="155"/>
      <c r="Y996" s="155"/>
      <c r="Z996" s="138" t="str">
        <f t="shared" si="126"/>
        <v>40 HC</v>
      </c>
      <c r="AA996" s="135">
        <v>7532</v>
      </c>
      <c r="AB996" s="6">
        <v>12.34</v>
      </c>
      <c r="AC996" s="34" t="s">
        <v>64</v>
      </c>
      <c r="AD996" s="34">
        <f t="shared" si="127"/>
        <v>9</v>
      </c>
      <c r="AE996" s="34">
        <f t="shared" si="128"/>
        <v>4</v>
      </c>
      <c r="AF996" s="49" t="str">
        <f t="shared" si="129"/>
        <v>LCL</v>
      </c>
      <c r="AG996" s="49" t="str">
        <f t="shared" si="129"/>
        <v>LCL</v>
      </c>
    </row>
    <row r="997" spans="1:33" x14ac:dyDescent="0.45">
      <c r="A997" s="129" t="s">
        <v>1658</v>
      </c>
      <c r="B997" s="129" t="s">
        <v>1891</v>
      </c>
      <c r="C997" s="129" t="s">
        <v>1921</v>
      </c>
      <c r="D997" s="5" t="s">
        <v>1921</v>
      </c>
      <c r="E997" s="129">
        <f t="shared" si="122"/>
        <v>37</v>
      </c>
      <c r="F997" s="129">
        <f t="shared" si="123"/>
        <v>42</v>
      </c>
      <c r="G997" s="129" t="s">
        <v>85</v>
      </c>
      <c r="H997" s="129" t="s">
        <v>30</v>
      </c>
      <c r="I997" s="129" t="s">
        <v>31</v>
      </c>
      <c r="J997" s="3">
        <v>0</v>
      </c>
      <c r="K997" s="129" t="s">
        <v>1967</v>
      </c>
      <c r="L997" s="129" t="s">
        <v>41</v>
      </c>
      <c r="M997" s="129" t="s">
        <v>42</v>
      </c>
      <c r="N997" s="129" t="s">
        <v>26</v>
      </c>
      <c r="O997" s="129" t="s">
        <v>1968</v>
      </c>
      <c r="P997" s="3">
        <v>54</v>
      </c>
      <c r="Q997" s="129" t="s">
        <v>32</v>
      </c>
      <c r="R997" s="129" t="s">
        <v>296</v>
      </c>
      <c r="S997" s="129" t="s">
        <v>2163</v>
      </c>
      <c r="T997" s="129"/>
      <c r="U997" s="129">
        <v>1</v>
      </c>
      <c r="V997" s="3">
        <v>458</v>
      </c>
      <c r="W997" s="30">
        <v>1</v>
      </c>
      <c r="X997" s="30">
        <v>0</v>
      </c>
      <c r="Y997" s="30">
        <v>0</v>
      </c>
      <c r="Z997" s="138">
        <f t="shared" si="126"/>
        <v>20</v>
      </c>
      <c r="AA997" s="135">
        <v>10067</v>
      </c>
      <c r="AB997" s="6">
        <v>11.45</v>
      </c>
      <c r="AC997" s="34" t="s">
        <v>90</v>
      </c>
      <c r="AD997" s="34">
        <f t="shared" si="127"/>
        <v>8</v>
      </c>
      <c r="AE997" s="34">
        <f t="shared" si="128"/>
        <v>3</v>
      </c>
      <c r="AF997" s="49" t="str">
        <f t="shared" si="129"/>
        <v>LCL</v>
      </c>
      <c r="AG997" s="49" t="str">
        <f t="shared" si="129"/>
        <v>LCL</v>
      </c>
    </row>
    <row r="998" spans="1:33" x14ac:dyDescent="0.45">
      <c r="A998" s="129" t="s">
        <v>1681</v>
      </c>
      <c r="B998" s="129" t="s">
        <v>1677</v>
      </c>
      <c r="C998" s="129" t="s">
        <v>1743</v>
      </c>
      <c r="D998" s="5" t="s">
        <v>1743</v>
      </c>
      <c r="E998" s="129">
        <f t="shared" si="122"/>
        <v>5</v>
      </c>
      <c r="F998" s="129">
        <f t="shared" si="123"/>
        <v>11</v>
      </c>
      <c r="G998" s="129" t="s">
        <v>381</v>
      </c>
      <c r="H998" s="129" t="s">
        <v>383</v>
      </c>
      <c r="I998" s="129" t="s">
        <v>380</v>
      </c>
      <c r="J998" s="3">
        <v>1</v>
      </c>
      <c r="K998" s="26" t="s">
        <v>380</v>
      </c>
      <c r="L998" s="26" t="s">
        <v>24</v>
      </c>
      <c r="M998" s="129" t="s">
        <v>384</v>
      </c>
      <c r="N998" s="129" t="s">
        <v>26</v>
      </c>
      <c r="O998" s="129" t="s">
        <v>1969</v>
      </c>
      <c r="P998" s="3">
        <v>54</v>
      </c>
      <c r="Q998" s="129" t="s">
        <v>32</v>
      </c>
      <c r="R998" s="129" t="s">
        <v>1288</v>
      </c>
      <c r="S998" s="36" t="s">
        <v>380</v>
      </c>
      <c r="T998" s="129">
        <v>1</v>
      </c>
      <c r="U998" s="129"/>
      <c r="V998" s="3">
        <v>515</v>
      </c>
      <c r="W998" s="30">
        <v>0</v>
      </c>
      <c r="X998" s="30">
        <v>0</v>
      </c>
      <c r="Y998" s="30">
        <v>0</v>
      </c>
      <c r="Z998" s="138" t="str">
        <f t="shared" si="126"/>
        <v>40 HC</v>
      </c>
      <c r="AA998" s="135">
        <v>8182</v>
      </c>
      <c r="AB998" s="4"/>
      <c r="AC998" s="34" t="s">
        <v>1289</v>
      </c>
      <c r="AD998" s="34">
        <f t="shared" si="127"/>
        <v>0</v>
      </c>
      <c r="AE998" s="34">
        <f t="shared" si="128"/>
        <v>0</v>
      </c>
      <c r="AF998" s="49" t="str">
        <f t="shared" si="129"/>
        <v>LCL</v>
      </c>
      <c r="AG998" s="49" t="str">
        <f t="shared" si="129"/>
        <v>LCL</v>
      </c>
    </row>
    <row r="999" spans="1:33" x14ac:dyDescent="0.45">
      <c r="A999" s="129" t="s">
        <v>1681</v>
      </c>
      <c r="B999" s="129" t="s">
        <v>1834</v>
      </c>
      <c r="C999" s="129" t="s">
        <v>1730</v>
      </c>
      <c r="D999" s="5" t="s">
        <v>1730</v>
      </c>
      <c r="E999" s="129">
        <f t="shared" si="122"/>
        <v>12</v>
      </c>
      <c r="F999" s="129">
        <f t="shared" si="123"/>
        <v>13</v>
      </c>
      <c r="G999" s="129" t="s">
        <v>381</v>
      </c>
      <c r="H999" s="129" t="s">
        <v>383</v>
      </c>
      <c r="I999" s="129" t="s">
        <v>41</v>
      </c>
      <c r="J999" s="3">
        <v>0</v>
      </c>
      <c r="K999" s="129" t="s">
        <v>1970</v>
      </c>
      <c r="L999" s="26" t="s">
        <v>41</v>
      </c>
      <c r="M999" s="129" t="s">
        <v>619</v>
      </c>
      <c r="N999" s="129" t="s">
        <v>26</v>
      </c>
      <c r="O999" s="129" t="s">
        <v>1971</v>
      </c>
      <c r="P999" s="3">
        <v>54</v>
      </c>
      <c r="Q999" s="129" t="s">
        <v>32</v>
      </c>
      <c r="R999" s="129" t="s">
        <v>44</v>
      </c>
      <c r="S999" s="129" t="s">
        <v>2163</v>
      </c>
      <c r="T999" s="129"/>
      <c r="U999" s="129">
        <v>1</v>
      </c>
      <c r="V999" s="3">
        <v>1559</v>
      </c>
      <c r="W999" s="30">
        <v>0</v>
      </c>
      <c r="X999" s="30">
        <v>1</v>
      </c>
      <c r="Y999" s="30">
        <v>0</v>
      </c>
      <c r="Z999" s="138">
        <f t="shared" si="126"/>
        <v>40</v>
      </c>
      <c r="AA999" s="135">
        <v>29269</v>
      </c>
      <c r="AB999" s="6">
        <v>55.96</v>
      </c>
      <c r="AC999" s="34" t="s">
        <v>34</v>
      </c>
      <c r="AD999" s="34">
        <f t="shared" si="127"/>
        <v>39</v>
      </c>
      <c r="AE999" s="34">
        <f t="shared" si="128"/>
        <v>17</v>
      </c>
      <c r="AF999" s="49" t="str">
        <f t="shared" si="129"/>
        <v>40</v>
      </c>
      <c r="AG999" s="49" t="str">
        <f t="shared" si="129"/>
        <v>20</v>
      </c>
    </row>
    <row r="1000" spans="1:33" x14ac:dyDescent="0.45">
      <c r="A1000" s="129" t="s">
        <v>1688</v>
      </c>
      <c r="B1000" s="129" t="s">
        <v>35</v>
      </c>
      <c r="C1000" s="129" t="s">
        <v>1678</v>
      </c>
      <c r="D1000" s="5" t="s">
        <v>1678</v>
      </c>
      <c r="E1000" s="129">
        <f t="shared" si="122"/>
        <v>2</v>
      </c>
      <c r="F1000" s="129">
        <f t="shared" si="123"/>
        <v>14</v>
      </c>
      <c r="G1000" s="129" t="s">
        <v>381</v>
      </c>
      <c r="H1000" s="129" t="s">
        <v>383</v>
      </c>
      <c r="I1000" s="129" t="s">
        <v>380</v>
      </c>
      <c r="J1000" s="3">
        <v>1</v>
      </c>
      <c r="K1000" s="26" t="s">
        <v>380</v>
      </c>
      <c r="L1000" s="26" t="s">
        <v>24</v>
      </c>
      <c r="M1000" s="129" t="s">
        <v>390</v>
      </c>
      <c r="N1000" s="129" t="s">
        <v>26</v>
      </c>
      <c r="O1000" s="129" t="s">
        <v>1972</v>
      </c>
      <c r="P1000" s="3">
        <v>54</v>
      </c>
      <c r="Q1000" s="129" t="s">
        <v>32</v>
      </c>
      <c r="R1000" s="129" t="s">
        <v>2149</v>
      </c>
      <c r="S1000" s="36" t="s">
        <v>380</v>
      </c>
      <c r="T1000" s="129">
        <v>1</v>
      </c>
      <c r="U1000" s="129"/>
      <c r="V1000" s="3">
        <v>661</v>
      </c>
      <c r="W1000" s="30">
        <v>0</v>
      </c>
      <c r="X1000" s="30">
        <v>0</v>
      </c>
      <c r="Y1000" s="30">
        <v>0</v>
      </c>
      <c r="Z1000" s="138" t="str">
        <f t="shared" si="126"/>
        <v>40 HC</v>
      </c>
      <c r="AA1000" s="135">
        <v>11597</v>
      </c>
      <c r="AB1000" s="4"/>
      <c r="AC1000" s="34" t="s">
        <v>64</v>
      </c>
      <c r="AD1000" s="34">
        <f t="shared" si="127"/>
        <v>0</v>
      </c>
      <c r="AE1000" s="34">
        <f t="shared" si="128"/>
        <v>0</v>
      </c>
      <c r="AF1000" s="49" t="str">
        <f t="shared" si="129"/>
        <v>LCL</v>
      </c>
      <c r="AG1000" s="49" t="str">
        <f t="shared" si="129"/>
        <v>LCL</v>
      </c>
    </row>
    <row r="1001" spans="1:33" x14ac:dyDescent="0.45">
      <c r="A1001" s="129" t="s">
        <v>1688</v>
      </c>
      <c r="B1001" s="129" t="s">
        <v>35</v>
      </c>
      <c r="C1001" s="129" t="s">
        <v>1678</v>
      </c>
      <c r="D1001" s="5" t="s">
        <v>1678</v>
      </c>
      <c r="E1001" s="129">
        <f t="shared" si="122"/>
        <v>2</v>
      </c>
      <c r="F1001" s="129">
        <f t="shared" si="123"/>
        <v>14</v>
      </c>
      <c r="G1001" s="129" t="s">
        <v>381</v>
      </c>
      <c r="H1001" s="129" t="s">
        <v>383</v>
      </c>
      <c r="I1001" s="129" t="s">
        <v>380</v>
      </c>
      <c r="J1001" s="3">
        <v>1</v>
      </c>
      <c r="K1001" s="26" t="s">
        <v>380</v>
      </c>
      <c r="L1001" s="26" t="s">
        <v>24</v>
      </c>
      <c r="M1001" s="129" t="s">
        <v>390</v>
      </c>
      <c r="N1001" s="129" t="s">
        <v>26</v>
      </c>
      <c r="O1001" s="129" t="s">
        <v>1973</v>
      </c>
      <c r="P1001" s="3">
        <v>54</v>
      </c>
      <c r="Q1001" s="129" t="s">
        <v>32</v>
      </c>
      <c r="R1001" s="129" t="s">
        <v>2149</v>
      </c>
      <c r="S1001" s="36" t="s">
        <v>380</v>
      </c>
      <c r="T1001" s="129">
        <v>1</v>
      </c>
      <c r="U1001" s="129"/>
      <c r="V1001" s="3">
        <v>624</v>
      </c>
      <c r="W1001" s="30">
        <v>0</v>
      </c>
      <c r="X1001" s="30">
        <v>0</v>
      </c>
      <c r="Y1001" s="30">
        <v>0</v>
      </c>
      <c r="Z1001" s="138" t="str">
        <f t="shared" si="126"/>
        <v>40 HC</v>
      </c>
      <c r="AA1001" s="135">
        <v>11847</v>
      </c>
      <c r="AB1001" s="4"/>
      <c r="AC1001" s="34" t="s">
        <v>64</v>
      </c>
      <c r="AD1001" s="34">
        <f t="shared" si="127"/>
        <v>0</v>
      </c>
      <c r="AE1001" s="34">
        <f t="shared" si="128"/>
        <v>0</v>
      </c>
      <c r="AF1001" s="49" t="str">
        <f t="shared" si="129"/>
        <v>LCL</v>
      </c>
      <c r="AG1001" s="49" t="str">
        <f t="shared" si="129"/>
        <v>LCL</v>
      </c>
    </row>
    <row r="1002" spans="1:33" x14ac:dyDescent="0.45">
      <c r="A1002" s="129" t="s">
        <v>1688</v>
      </c>
      <c r="B1002" s="129" t="s">
        <v>1891</v>
      </c>
      <c r="C1002" s="129" t="s">
        <v>1921</v>
      </c>
      <c r="D1002" s="5" t="s">
        <v>1921</v>
      </c>
      <c r="E1002" s="129">
        <f t="shared" si="122"/>
        <v>35</v>
      </c>
      <c r="F1002" s="129">
        <f t="shared" si="123"/>
        <v>40</v>
      </c>
      <c r="G1002" s="129" t="s">
        <v>85</v>
      </c>
      <c r="H1002" s="129" t="s">
        <v>30</v>
      </c>
      <c r="I1002" s="129" t="s">
        <v>31</v>
      </c>
      <c r="J1002" s="3">
        <v>0</v>
      </c>
      <c r="K1002" s="129" t="s">
        <v>1974</v>
      </c>
      <c r="L1002" s="129" t="s">
        <v>41</v>
      </c>
      <c r="M1002" s="129" t="s">
        <v>42</v>
      </c>
      <c r="N1002" s="129" t="s">
        <v>26</v>
      </c>
      <c r="O1002" s="129" t="s">
        <v>1975</v>
      </c>
      <c r="P1002" s="3">
        <v>54</v>
      </c>
      <c r="Q1002" s="129" t="s">
        <v>32</v>
      </c>
      <c r="R1002" s="129" t="s">
        <v>2159</v>
      </c>
      <c r="S1002" s="129" t="s">
        <v>2163</v>
      </c>
      <c r="T1002" s="129"/>
      <c r="U1002" s="129">
        <v>1</v>
      </c>
      <c r="V1002" s="3">
        <v>873</v>
      </c>
      <c r="W1002" s="30">
        <v>1</v>
      </c>
      <c r="X1002" s="30">
        <v>0</v>
      </c>
      <c r="Y1002" s="30">
        <v>0</v>
      </c>
      <c r="Z1002" s="138">
        <f t="shared" si="126"/>
        <v>20</v>
      </c>
      <c r="AA1002" s="135">
        <v>16800</v>
      </c>
      <c r="AB1002" s="6">
        <v>15.41</v>
      </c>
      <c r="AC1002" s="34" t="s">
        <v>90</v>
      </c>
      <c r="AD1002" s="34">
        <f t="shared" si="127"/>
        <v>11</v>
      </c>
      <c r="AE1002" s="34">
        <f t="shared" si="128"/>
        <v>5</v>
      </c>
      <c r="AF1002" s="49" t="str">
        <f t="shared" si="129"/>
        <v>LCL</v>
      </c>
      <c r="AG1002" s="49" t="str">
        <f t="shared" si="129"/>
        <v>LCL</v>
      </c>
    </row>
    <row r="1003" spans="1:33" x14ac:dyDescent="0.45">
      <c r="A1003" s="129" t="s">
        <v>1696</v>
      </c>
      <c r="B1003" s="129" t="s">
        <v>1677</v>
      </c>
      <c r="C1003" s="129" t="s">
        <v>1834</v>
      </c>
      <c r="D1003" s="5" t="s">
        <v>1834</v>
      </c>
      <c r="E1003" s="129">
        <f t="shared" si="122"/>
        <v>3</v>
      </c>
      <c r="F1003" s="129">
        <f t="shared" si="123"/>
        <v>10</v>
      </c>
      <c r="G1003" s="129" t="s">
        <v>381</v>
      </c>
      <c r="H1003" s="129" t="s">
        <v>383</v>
      </c>
      <c r="I1003" s="129" t="s">
        <v>380</v>
      </c>
      <c r="J1003" s="3">
        <v>1</v>
      </c>
      <c r="K1003" s="26" t="s">
        <v>380</v>
      </c>
      <c r="L1003" s="26" t="s">
        <v>24</v>
      </c>
      <c r="M1003" s="129" t="s">
        <v>384</v>
      </c>
      <c r="N1003" s="129" t="s">
        <v>26</v>
      </c>
      <c r="O1003" s="129" t="s">
        <v>1976</v>
      </c>
      <c r="P1003" s="3">
        <v>54</v>
      </c>
      <c r="Q1003" s="129" t="s">
        <v>32</v>
      </c>
      <c r="R1003" s="129" t="s">
        <v>2160</v>
      </c>
      <c r="S1003" s="36" t="s">
        <v>380</v>
      </c>
      <c r="T1003" s="129">
        <v>1</v>
      </c>
      <c r="U1003" s="129"/>
      <c r="V1003" s="3">
        <v>909</v>
      </c>
      <c r="W1003" s="30">
        <v>0</v>
      </c>
      <c r="X1003" s="30">
        <v>0</v>
      </c>
      <c r="Y1003" s="30">
        <v>0</v>
      </c>
      <c r="Z1003" s="138" t="str">
        <f t="shared" si="126"/>
        <v>40 HC</v>
      </c>
      <c r="AA1003" s="135">
        <v>13485</v>
      </c>
      <c r="AB1003" s="4"/>
      <c r="AC1003" s="34" t="s">
        <v>90</v>
      </c>
      <c r="AD1003" s="34">
        <f t="shared" si="127"/>
        <v>0</v>
      </c>
      <c r="AE1003" s="34">
        <f t="shared" si="128"/>
        <v>0</v>
      </c>
      <c r="AF1003" s="49" t="str">
        <f t="shared" si="129"/>
        <v>LCL</v>
      </c>
      <c r="AG1003" s="49" t="str">
        <f t="shared" si="129"/>
        <v>LCL</v>
      </c>
    </row>
    <row r="1004" spans="1:33" x14ac:dyDescent="0.45">
      <c r="A1004" s="129" t="s">
        <v>1696</v>
      </c>
      <c r="B1004" s="129" t="s">
        <v>1677</v>
      </c>
      <c r="C1004" s="129" t="s">
        <v>1678</v>
      </c>
      <c r="D1004" s="5" t="s">
        <v>1678</v>
      </c>
      <c r="E1004" s="129">
        <f t="shared" si="122"/>
        <v>3</v>
      </c>
      <c r="F1004" s="129">
        <f t="shared" si="123"/>
        <v>13</v>
      </c>
      <c r="G1004" s="129" t="s">
        <v>381</v>
      </c>
      <c r="H1004" s="129" t="s">
        <v>383</v>
      </c>
      <c r="I1004" s="129" t="s">
        <v>380</v>
      </c>
      <c r="J1004" s="3">
        <v>1</v>
      </c>
      <c r="K1004" s="26" t="s">
        <v>380</v>
      </c>
      <c r="L1004" s="26" t="s">
        <v>24</v>
      </c>
      <c r="M1004" s="129" t="s">
        <v>384</v>
      </c>
      <c r="N1004" s="129" t="s">
        <v>26</v>
      </c>
      <c r="O1004" s="129" t="s">
        <v>1977</v>
      </c>
      <c r="P1004" s="3">
        <v>54</v>
      </c>
      <c r="Q1004" s="129" t="s">
        <v>32</v>
      </c>
      <c r="R1004" s="129" t="s">
        <v>1581</v>
      </c>
      <c r="S1004" s="36" t="s">
        <v>380</v>
      </c>
      <c r="T1004" s="129">
        <v>1</v>
      </c>
      <c r="U1004" s="129"/>
      <c r="V1004" s="3">
        <v>302</v>
      </c>
      <c r="W1004" s="30">
        <v>0</v>
      </c>
      <c r="X1004" s="30">
        <v>0</v>
      </c>
      <c r="Y1004" s="30">
        <v>0</v>
      </c>
      <c r="Z1004" s="138" t="str">
        <f t="shared" si="126"/>
        <v>40 HC</v>
      </c>
      <c r="AA1004" s="135">
        <v>7210</v>
      </c>
      <c r="AB1004" s="6">
        <v>4.62</v>
      </c>
      <c r="AC1004" s="34" t="s">
        <v>64</v>
      </c>
      <c r="AD1004" s="34">
        <f t="shared" si="127"/>
        <v>3</v>
      </c>
      <c r="AE1004" s="34">
        <f t="shared" si="128"/>
        <v>1</v>
      </c>
      <c r="AF1004" s="49" t="str">
        <f t="shared" si="129"/>
        <v>LCL</v>
      </c>
      <c r="AG1004" s="49" t="str">
        <f t="shared" si="129"/>
        <v>LCL</v>
      </c>
    </row>
    <row r="1005" spans="1:33" x14ac:dyDescent="0.45">
      <c r="A1005" s="129" t="s">
        <v>35</v>
      </c>
      <c r="B1005" s="129" t="s">
        <v>1835</v>
      </c>
      <c r="C1005" s="129" t="s">
        <v>1978</v>
      </c>
      <c r="D1005" s="5" t="s">
        <v>1978</v>
      </c>
      <c r="E1005" s="129">
        <f t="shared" si="122"/>
        <v>31</v>
      </c>
      <c r="F1005" s="129">
        <f t="shared" si="123"/>
        <v>51</v>
      </c>
      <c r="G1005" s="129" t="s">
        <v>85</v>
      </c>
      <c r="H1005" s="129" t="s">
        <v>30</v>
      </c>
      <c r="I1005" s="129" t="s">
        <v>31</v>
      </c>
      <c r="J1005" s="3">
        <v>1</v>
      </c>
      <c r="K1005" s="26" t="s">
        <v>2125</v>
      </c>
      <c r="L1005" s="129" t="s">
        <v>24</v>
      </c>
      <c r="M1005" s="129" t="s">
        <v>87</v>
      </c>
      <c r="N1005" s="129" t="s">
        <v>26</v>
      </c>
      <c r="O1005" s="129" t="s">
        <v>1979</v>
      </c>
      <c r="P1005" s="3">
        <v>54</v>
      </c>
      <c r="Q1005" s="129" t="s">
        <v>32</v>
      </c>
      <c r="R1005" s="129" t="s">
        <v>2160</v>
      </c>
      <c r="S1005" s="129" t="s">
        <v>2125</v>
      </c>
      <c r="T1005" s="129"/>
      <c r="U1005" s="129">
        <v>1</v>
      </c>
      <c r="V1005" s="3">
        <v>236</v>
      </c>
      <c r="W1005" s="30">
        <v>0</v>
      </c>
      <c r="X1005" s="30">
        <v>0</v>
      </c>
      <c r="Y1005" s="30">
        <v>0</v>
      </c>
      <c r="Z1005" s="138" t="str">
        <f t="shared" si="126"/>
        <v>40 HC</v>
      </c>
      <c r="AA1005" s="135">
        <v>4323</v>
      </c>
      <c r="AB1005" s="6">
        <v>4</v>
      </c>
      <c r="AC1005" s="34" t="s">
        <v>90</v>
      </c>
      <c r="AD1005" s="34">
        <f t="shared" si="127"/>
        <v>3</v>
      </c>
      <c r="AE1005" s="34">
        <f t="shared" si="128"/>
        <v>1</v>
      </c>
      <c r="AF1005" s="49" t="str">
        <f t="shared" si="129"/>
        <v>LCL</v>
      </c>
      <c r="AG1005" s="49" t="str">
        <f t="shared" si="129"/>
        <v>LCL</v>
      </c>
    </row>
    <row r="1006" spans="1:33" x14ac:dyDescent="0.45">
      <c r="A1006" s="129" t="s">
        <v>1550</v>
      </c>
      <c r="B1006" s="129" t="s">
        <v>1746</v>
      </c>
      <c r="C1006" s="129" t="s">
        <v>1834</v>
      </c>
      <c r="D1006" s="5" t="s">
        <v>1834</v>
      </c>
      <c r="E1006" s="129">
        <f t="shared" si="122"/>
        <v>2</v>
      </c>
      <c r="F1006" s="129">
        <f t="shared" si="123"/>
        <v>8</v>
      </c>
      <c r="G1006" s="129" t="s">
        <v>381</v>
      </c>
      <c r="H1006" s="129" t="s">
        <v>383</v>
      </c>
      <c r="I1006" s="129" t="s">
        <v>380</v>
      </c>
      <c r="J1006" s="3">
        <v>1</v>
      </c>
      <c r="K1006" s="26" t="s">
        <v>380</v>
      </c>
      <c r="L1006" s="26" t="s">
        <v>24</v>
      </c>
      <c r="M1006" s="129" t="s">
        <v>384</v>
      </c>
      <c r="N1006" s="129" t="s">
        <v>26</v>
      </c>
      <c r="O1006" s="129" t="s">
        <v>1980</v>
      </c>
      <c r="P1006" s="3">
        <v>54</v>
      </c>
      <c r="Q1006" s="129" t="s">
        <v>32</v>
      </c>
      <c r="R1006" s="129" t="s">
        <v>733</v>
      </c>
      <c r="S1006" s="36" t="s">
        <v>380</v>
      </c>
      <c r="T1006" s="129">
        <v>1</v>
      </c>
      <c r="U1006" s="129"/>
      <c r="V1006" s="3">
        <v>207</v>
      </c>
      <c r="W1006" s="30">
        <v>0</v>
      </c>
      <c r="X1006" s="30">
        <v>0</v>
      </c>
      <c r="Y1006" s="30">
        <v>0</v>
      </c>
      <c r="Z1006" s="138" t="str">
        <f t="shared" si="126"/>
        <v>40 HC</v>
      </c>
      <c r="AA1006" s="135">
        <v>4085</v>
      </c>
      <c r="AB1006" s="4"/>
      <c r="AC1006" s="34" t="s">
        <v>64</v>
      </c>
      <c r="AD1006" s="34">
        <f t="shared" si="127"/>
        <v>0</v>
      </c>
      <c r="AE1006" s="34">
        <f t="shared" si="128"/>
        <v>0</v>
      </c>
      <c r="AF1006" s="49" t="str">
        <f t="shared" si="129"/>
        <v>LCL</v>
      </c>
      <c r="AG1006" s="49" t="str">
        <f t="shared" si="129"/>
        <v>LCL</v>
      </c>
    </row>
    <row r="1007" spans="1:33" x14ac:dyDescent="0.45">
      <c r="A1007" s="129" t="s">
        <v>1677</v>
      </c>
      <c r="B1007" s="129" t="s">
        <v>1740</v>
      </c>
      <c r="C1007" s="129" t="s">
        <v>1856</v>
      </c>
      <c r="D1007" s="5" t="s">
        <v>1856</v>
      </c>
      <c r="E1007" s="129">
        <f t="shared" si="122"/>
        <v>2</v>
      </c>
      <c r="F1007" s="129">
        <f t="shared" si="123"/>
        <v>22</v>
      </c>
      <c r="G1007" s="129" t="s">
        <v>381</v>
      </c>
      <c r="H1007" s="129" t="s">
        <v>383</v>
      </c>
      <c r="I1007" s="129" t="s">
        <v>380</v>
      </c>
      <c r="J1007" s="3">
        <v>1</v>
      </c>
      <c r="K1007" s="26" t="s">
        <v>380</v>
      </c>
      <c r="L1007" s="26" t="s">
        <v>24</v>
      </c>
      <c r="M1007" s="129" t="s">
        <v>384</v>
      </c>
      <c r="N1007" s="129" t="s">
        <v>26</v>
      </c>
      <c r="O1007" s="129" t="s">
        <v>1981</v>
      </c>
      <c r="P1007" s="3">
        <v>54</v>
      </c>
      <c r="Q1007" s="129" t="s">
        <v>32</v>
      </c>
      <c r="R1007" s="129" t="s">
        <v>2151</v>
      </c>
      <c r="S1007" s="36" t="s">
        <v>380</v>
      </c>
      <c r="T1007" s="129">
        <v>1</v>
      </c>
      <c r="U1007" s="129"/>
      <c r="V1007" s="3">
        <v>1202</v>
      </c>
      <c r="W1007" s="30">
        <v>0</v>
      </c>
      <c r="X1007" s="30">
        <v>0</v>
      </c>
      <c r="Y1007" s="30">
        <v>0</v>
      </c>
      <c r="Z1007" s="138" t="str">
        <f t="shared" si="126"/>
        <v>40 HC</v>
      </c>
      <c r="AA1007" s="135">
        <v>28902</v>
      </c>
      <c r="AB1007" s="4"/>
      <c r="AC1007" s="34" t="s">
        <v>64</v>
      </c>
      <c r="AD1007" s="34">
        <f t="shared" si="127"/>
        <v>0</v>
      </c>
      <c r="AE1007" s="34">
        <f t="shared" si="128"/>
        <v>0</v>
      </c>
      <c r="AF1007" s="49" t="str">
        <f t="shared" si="129"/>
        <v>LCL</v>
      </c>
      <c r="AG1007" s="49" t="str">
        <f t="shared" si="129"/>
        <v>LCL</v>
      </c>
    </row>
    <row r="1008" spans="1:33" x14ac:dyDescent="0.45">
      <c r="A1008" s="129" t="s">
        <v>1677</v>
      </c>
      <c r="B1008" s="129" t="s">
        <v>1678</v>
      </c>
      <c r="C1008" s="129" t="s">
        <v>1874</v>
      </c>
      <c r="D1008" s="5" t="s">
        <v>1874</v>
      </c>
      <c r="E1008" s="129">
        <f t="shared" si="122"/>
        <v>10</v>
      </c>
      <c r="F1008" s="129">
        <f t="shared" si="123"/>
        <v>28</v>
      </c>
      <c r="G1008" s="129" t="s">
        <v>381</v>
      </c>
      <c r="H1008" s="129" t="s">
        <v>383</v>
      </c>
      <c r="I1008" s="129" t="s">
        <v>1385</v>
      </c>
      <c r="J1008" s="3">
        <v>1</v>
      </c>
      <c r="K1008" s="26" t="s">
        <v>380</v>
      </c>
      <c r="L1008" s="26" t="s">
        <v>24</v>
      </c>
      <c r="M1008" s="129" t="s">
        <v>384</v>
      </c>
      <c r="N1008" s="129" t="s">
        <v>26</v>
      </c>
      <c r="O1008" s="129" t="s">
        <v>1982</v>
      </c>
      <c r="P1008" s="3">
        <v>54</v>
      </c>
      <c r="Q1008" s="129" t="s">
        <v>32</v>
      </c>
      <c r="R1008" s="129" t="s">
        <v>526</v>
      </c>
      <c r="S1008" s="129" t="s">
        <v>380</v>
      </c>
      <c r="T1008" s="129">
        <v>1</v>
      </c>
      <c r="U1008" s="129"/>
      <c r="V1008" s="3">
        <v>887</v>
      </c>
      <c r="W1008" s="30">
        <v>0</v>
      </c>
      <c r="X1008" s="30">
        <v>0</v>
      </c>
      <c r="Y1008" s="30">
        <v>0</v>
      </c>
      <c r="Z1008" s="138" t="str">
        <f t="shared" si="126"/>
        <v>40 HC</v>
      </c>
      <c r="AA1008" s="135">
        <v>15172</v>
      </c>
      <c r="AB1008" s="6">
        <v>17.760000000000002</v>
      </c>
      <c r="AC1008" s="34" t="s">
        <v>64</v>
      </c>
      <c r="AD1008" s="34">
        <f t="shared" si="127"/>
        <v>12</v>
      </c>
      <c r="AE1008" s="34">
        <f t="shared" si="128"/>
        <v>5</v>
      </c>
      <c r="AF1008" s="49" t="str">
        <f t="shared" si="129"/>
        <v>LCL</v>
      </c>
      <c r="AG1008" s="49" t="str">
        <f t="shared" si="129"/>
        <v>LCL</v>
      </c>
    </row>
    <row r="1009" spans="1:33" x14ac:dyDescent="0.45">
      <c r="A1009" s="129" t="s">
        <v>1677</v>
      </c>
      <c r="B1009" s="129" t="s">
        <v>1678</v>
      </c>
      <c r="C1009" s="129" t="s">
        <v>1874</v>
      </c>
      <c r="D1009" s="5" t="s">
        <v>1874</v>
      </c>
      <c r="E1009" s="129">
        <f t="shared" si="122"/>
        <v>10</v>
      </c>
      <c r="F1009" s="129">
        <f t="shared" si="123"/>
        <v>28</v>
      </c>
      <c r="G1009" s="129" t="s">
        <v>381</v>
      </c>
      <c r="H1009" s="129" t="s">
        <v>383</v>
      </c>
      <c r="I1009" s="129" t="s">
        <v>1385</v>
      </c>
      <c r="J1009" s="3">
        <v>1</v>
      </c>
      <c r="K1009" s="26" t="s">
        <v>380</v>
      </c>
      <c r="L1009" s="26" t="s">
        <v>24</v>
      </c>
      <c r="M1009" s="129" t="s">
        <v>384</v>
      </c>
      <c r="N1009" s="129" t="s">
        <v>26</v>
      </c>
      <c r="O1009" s="129" t="s">
        <v>1983</v>
      </c>
      <c r="P1009" s="3">
        <v>54</v>
      </c>
      <c r="Q1009" s="129" t="s">
        <v>32</v>
      </c>
      <c r="R1009" s="129" t="s">
        <v>526</v>
      </c>
      <c r="S1009" s="129" t="s">
        <v>380</v>
      </c>
      <c r="T1009" s="129">
        <v>1</v>
      </c>
      <c r="U1009" s="129"/>
      <c r="V1009" s="3">
        <v>874</v>
      </c>
      <c r="W1009" s="30">
        <v>0</v>
      </c>
      <c r="X1009" s="30">
        <v>0</v>
      </c>
      <c r="Y1009" s="30">
        <v>0</v>
      </c>
      <c r="Z1009" s="138" t="str">
        <f t="shared" si="126"/>
        <v>40 HC</v>
      </c>
      <c r="AA1009" s="135">
        <v>14417</v>
      </c>
      <c r="AB1009" s="6">
        <v>20.34</v>
      </c>
      <c r="AC1009" s="34" t="s">
        <v>64</v>
      </c>
      <c r="AD1009" s="34">
        <f t="shared" si="127"/>
        <v>14</v>
      </c>
      <c r="AE1009" s="34">
        <f t="shared" si="128"/>
        <v>6</v>
      </c>
      <c r="AF1009" s="49" t="str">
        <f t="shared" si="129"/>
        <v>LCL</v>
      </c>
      <c r="AG1009" s="49" t="str">
        <f t="shared" si="129"/>
        <v>LCL</v>
      </c>
    </row>
    <row r="1010" spans="1:33" x14ac:dyDescent="0.45">
      <c r="A1010" s="129" t="s">
        <v>1677</v>
      </c>
      <c r="B1010" s="129" t="s">
        <v>1678</v>
      </c>
      <c r="C1010" s="129" t="s">
        <v>1874</v>
      </c>
      <c r="D1010" s="5" t="s">
        <v>1874</v>
      </c>
      <c r="E1010" s="129">
        <f t="shared" si="122"/>
        <v>10</v>
      </c>
      <c r="F1010" s="129">
        <f t="shared" si="123"/>
        <v>28</v>
      </c>
      <c r="G1010" s="129" t="s">
        <v>381</v>
      </c>
      <c r="H1010" s="129" t="s">
        <v>383</v>
      </c>
      <c r="I1010" s="129" t="s">
        <v>1385</v>
      </c>
      <c r="J1010" s="3">
        <v>1</v>
      </c>
      <c r="K1010" s="26" t="s">
        <v>380</v>
      </c>
      <c r="L1010" s="26" t="s">
        <v>24</v>
      </c>
      <c r="M1010" s="129" t="s">
        <v>384</v>
      </c>
      <c r="N1010" s="129" t="s">
        <v>26</v>
      </c>
      <c r="O1010" s="129" t="s">
        <v>1984</v>
      </c>
      <c r="P1010" s="3">
        <v>54</v>
      </c>
      <c r="Q1010" s="129" t="s">
        <v>32</v>
      </c>
      <c r="R1010" s="129" t="s">
        <v>526</v>
      </c>
      <c r="S1010" s="129" t="s">
        <v>380</v>
      </c>
      <c r="T1010" s="129">
        <v>1</v>
      </c>
      <c r="U1010" s="129"/>
      <c r="V1010" s="3">
        <v>844</v>
      </c>
      <c r="W1010" s="30">
        <v>0</v>
      </c>
      <c r="X1010" s="30">
        <v>0</v>
      </c>
      <c r="Y1010" s="30">
        <v>0</v>
      </c>
      <c r="Z1010" s="138" t="str">
        <f t="shared" si="126"/>
        <v>40 HC</v>
      </c>
      <c r="AA1010" s="135">
        <v>16105</v>
      </c>
      <c r="AB1010" s="6">
        <v>14.99</v>
      </c>
      <c r="AC1010" s="34" t="s">
        <v>64</v>
      </c>
      <c r="AD1010" s="34">
        <f t="shared" si="127"/>
        <v>10</v>
      </c>
      <c r="AE1010" s="34">
        <f t="shared" si="128"/>
        <v>4</v>
      </c>
      <c r="AF1010" s="49" t="str">
        <f t="shared" si="129"/>
        <v>LCL</v>
      </c>
      <c r="AG1010" s="49" t="str">
        <f t="shared" si="129"/>
        <v>LCL</v>
      </c>
    </row>
    <row r="1011" spans="1:33" x14ac:dyDescent="0.45">
      <c r="A1011" s="129" t="s">
        <v>1677</v>
      </c>
      <c r="B1011" s="129" t="s">
        <v>1771</v>
      </c>
      <c r="C1011" s="129" t="s">
        <v>1817</v>
      </c>
      <c r="D1011" s="5" t="s">
        <v>1817</v>
      </c>
      <c r="E1011" s="129">
        <f t="shared" si="122"/>
        <v>13</v>
      </c>
      <c r="F1011" s="129">
        <f t="shared" si="123"/>
        <v>17</v>
      </c>
      <c r="G1011" s="129" t="s">
        <v>381</v>
      </c>
      <c r="H1011" s="129" t="s">
        <v>383</v>
      </c>
      <c r="I1011" s="129" t="s">
        <v>41</v>
      </c>
      <c r="J1011" s="3">
        <v>1</v>
      </c>
      <c r="K1011" s="26" t="s">
        <v>2125</v>
      </c>
      <c r="L1011" s="26" t="s">
        <v>41</v>
      </c>
      <c r="M1011" s="129" t="s">
        <v>619</v>
      </c>
      <c r="N1011" s="129" t="s">
        <v>26</v>
      </c>
      <c r="O1011" s="129" t="s">
        <v>1985</v>
      </c>
      <c r="P1011" s="3">
        <v>54</v>
      </c>
      <c r="Q1011" s="129" t="s">
        <v>32</v>
      </c>
      <c r="R1011" s="129" t="s">
        <v>101</v>
      </c>
      <c r="S1011" s="129" t="s">
        <v>2125</v>
      </c>
      <c r="T1011" s="129"/>
      <c r="U1011" s="129">
        <v>1</v>
      </c>
      <c r="V1011" s="3">
        <v>280</v>
      </c>
      <c r="W1011" s="30">
        <v>0</v>
      </c>
      <c r="X1011" s="30">
        <v>0</v>
      </c>
      <c r="Y1011" s="30">
        <v>0</v>
      </c>
      <c r="Z1011" s="138" t="str">
        <f t="shared" si="126"/>
        <v>40 HC</v>
      </c>
      <c r="AA1011" s="135">
        <v>3365</v>
      </c>
      <c r="AB1011" s="6">
        <v>8.41</v>
      </c>
      <c r="AC1011" s="34" t="s">
        <v>34</v>
      </c>
      <c r="AD1011" s="34">
        <f t="shared" si="127"/>
        <v>6</v>
      </c>
      <c r="AE1011" s="34">
        <f t="shared" si="128"/>
        <v>3</v>
      </c>
      <c r="AF1011" s="49" t="str">
        <f t="shared" si="129"/>
        <v>LCL</v>
      </c>
      <c r="AG1011" s="49" t="str">
        <f t="shared" si="129"/>
        <v>LCL</v>
      </c>
    </row>
    <row r="1012" spans="1:33" x14ac:dyDescent="0.45">
      <c r="A1012" s="129" t="s">
        <v>1746</v>
      </c>
      <c r="B1012" s="129" t="s">
        <v>1823</v>
      </c>
      <c r="C1012" s="129" t="s">
        <v>1776</v>
      </c>
      <c r="D1012" s="5" t="s">
        <v>1776</v>
      </c>
      <c r="E1012" s="129">
        <f t="shared" si="122"/>
        <v>4</v>
      </c>
      <c r="F1012" s="129">
        <f t="shared" si="123"/>
        <v>13</v>
      </c>
      <c r="G1012" s="129" t="s">
        <v>381</v>
      </c>
      <c r="H1012" s="129" t="s">
        <v>383</v>
      </c>
      <c r="I1012" s="129" t="s">
        <v>380</v>
      </c>
      <c r="J1012" s="3">
        <v>1</v>
      </c>
      <c r="K1012" s="26" t="s">
        <v>380</v>
      </c>
      <c r="L1012" s="26" t="s">
        <v>24</v>
      </c>
      <c r="M1012" s="129" t="s">
        <v>384</v>
      </c>
      <c r="N1012" s="129" t="s">
        <v>26</v>
      </c>
      <c r="O1012" s="129" t="s">
        <v>1986</v>
      </c>
      <c r="P1012" s="3">
        <v>54</v>
      </c>
      <c r="Q1012" s="129" t="s">
        <v>32</v>
      </c>
      <c r="R1012" s="129" t="s">
        <v>2150</v>
      </c>
      <c r="S1012" s="36" t="s">
        <v>380</v>
      </c>
      <c r="T1012" s="129">
        <v>1</v>
      </c>
      <c r="U1012" s="129"/>
      <c r="V1012" s="3">
        <v>7</v>
      </c>
      <c r="W1012" s="30">
        <v>0</v>
      </c>
      <c r="X1012" s="30">
        <v>0</v>
      </c>
      <c r="Y1012" s="30">
        <v>0</v>
      </c>
      <c r="Z1012" s="138" t="str">
        <f t="shared" si="126"/>
        <v>40 HC</v>
      </c>
      <c r="AA1012" s="135">
        <v>160</v>
      </c>
      <c r="AB1012" s="4"/>
      <c r="AC1012" s="34" t="s">
        <v>64</v>
      </c>
      <c r="AD1012" s="34">
        <f t="shared" si="127"/>
        <v>0</v>
      </c>
      <c r="AE1012" s="34">
        <f t="shared" si="128"/>
        <v>0</v>
      </c>
      <c r="AF1012" s="49" t="str">
        <f t="shared" si="129"/>
        <v>LCL</v>
      </c>
      <c r="AG1012" s="49" t="str">
        <f t="shared" si="129"/>
        <v>LCL</v>
      </c>
    </row>
    <row r="1013" spans="1:33" x14ac:dyDescent="0.45">
      <c r="A1013" s="129" t="s">
        <v>1746</v>
      </c>
      <c r="B1013" s="129" t="s">
        <v>1737</v>
      </c>
      <c r="C1013" s="129" t="s">
        <v>1862</v>
      </c>
      <c r="D1013" s="5" t="s">
        <v>1862</v>
      </c>
      <c r="E1013" s="129">
        <f t="shared" si="122"/>
        <v>14</v>
      </c>
      <c r="F1013" s="129">
        <f t="shared" si="123"/>
        <v>22</v>
      </c>
      <c r="G1013" s="129" t="s">
        <v>381</v>
      </c>
      <c r="H1013" s="129" t="s">
        <v>383</v>
      </c>
      <c r="I1013" s="129" t="s">
        <v>1385</v>
      </c>
      <c r="J1013" s="3">
        <v>1</v>
      </c>
      <c r="K1013" s="26" t="s">
        <v>380</v>
      </c>
      <c r="L1013" s="26" t="s">
        <v>24</v>
      </c>
      <c r="M1013" s="129" t="s">
        <v>384</v>
      </c>
      <c r="N1013" s="129" t="s">
        <v>26</v>
      </c>
      <c r="O1013" s="129" t="s">
        <v>1987</v>
      </c>
      <c r="P1013" s="3">
        <v>54</v>
      </c>
      <c r="Q1013" s="129" t="s">
        <v>32</v>
      </c>
      <c r="R1013" s="129" t="s">
        <v>1872</v>
      </c>
      <c r="S1013" s="129" t="s">
        <v>380</v>
      </c>
      <c r="T1013" s="129">
        <v>1</v>
      </c>
      <c r="U1013" s="129"/>
      <c r="V1013" s="3">
        <v>499</v>
      </c>
      <c r="W1013" s="30">
        <v>0</v>
      </c>
      <c r="X1013" s="30">
        <v>0</v>
      </c>
      <c r="Y1013" s="30">
        <v>0</v>
      </c>
      <c r="Z1013" s="138" t="str">
        <f t="shared" si="126"/>
        <v>40 HC</v>
      </c>
      <c r="AA1013" s="135">
        <v>10583</v>
      </c>
      <c r="AB1013" s="4"/>
      <c r="AC1013" s="34" t="s">
        <v>64</v>
      </c>
      <c r="AD1013" s="34">
        <f t="shared" si="127"/>
        <v>0</v>
      </c>
      <c r="AE1013" s="34">
        <f t="shared" si="128"/>
        <v>0</v>
      </c>
      <c r="AF1013" s="49" t="str">
        <f t="shared" si="129"/>
        <v>LCL</v>
      </c>
      <c r="AG1013" s="49" t="str">
        <f t="shared" si="129"/>
        <v>LCL</v>
      </c>
    </row>
    <row r="1014" spans="1:33" s="77" customFormat="1" x14ac:dyDescent="0.45">
      <c r="A1014" s="70" t="s">
        <v>1740</v>
      </c>
      <c r="B1014" s="70" t="s">
        <v>1776</v>
      </c>
      <c r="C1014" s="70" t="s">
        <v>1946</v>
      </c>
      <c r="D1014" s="71" t="s">
        <v>1946</v>
      </c>
      <c r="E1014" s="70">
        <f t="shared" si="122"/>
        <v>12</v>
      </c>
      <c r="F1014" s="70">
        <f t="shared" si="123"/>
        <v>22</v>
      </c>
      <c r="G1014" s="70" t="s">
        <v>381</v>
      </c>
      <c r="H1014" s="70" t="s">
        <v>383</v>
      </c>
      <c r="I1014" s="70" t="s">
        <v>41</v>
      </c>
      <c r="J1014" s="72">
        <v>0</v>
      </c>
      <c r="K1014" s="70" t="s">
        <v>1988</v>
      </c>
      <c r="L1014" s="86" t="s">
        <v>41</v>
      </c>
      <c r="M1014" s="70" t="s">
        <v>619</v>
      </c>
      <c r="N1014" s="70" t="s">
        <v>26</v>
      </c>
      <c r="O1014" s="70" t="s">
        <v>1989</v>
      </c>
      <c r="P1014" s="72">
        <v>54</v>
      </c>
      <c r="Q1014" s="70" t="s">
        <v>32</v>
      </c>
      <c r="R1014" s="70" t="s">
        <v>44</v>
      </c>
      <c r="S1014" s="70" t="s">
        <v>2163</v>
      </c>
      <c r="T1014" s="70"/>
      <c r="U1014" s="70">
        <v>1</v>
      </c>
      <c r="V1014" s="72">
        <v>2327</v>
      </c>
      <c r="W1014" s="73">
        <v>1</v>
      </c>
      <c r="X1014" s="73">
        <v>2</v>
      </c>
      <c r="Y1014" s="73">
        <v>0</v>
      </c>
      <c r="Z1014" s="138">
        <f t="shared" si="126"/>
        <v>20</v>
      </c>
      <c r="AA1014" s="137">
        <v>36355</v>
      </c>
      <c r="AB1014" s="74">
        <v>149.77000000000001</v>
      </c>
      <c r="AC1014" s="75" t="s">
        <v>34</v>
      </c>
      <c r="AD1014" s="75">
        <f t="shared" si="127"/>
        <v>105</v>
      </c>
      <c r="AE1014" s="75">
        <f t="shared" si="128"/>
        <v>45</v>
      </c>
      <c r="AF1014" s="76">
        <v>40</v>
      </c>
      <c r="AG1014" s="76" t="str">
        <f>IF(AE1014&lt;=14,"LCL",IF(AE1014&lt;=28,"20",IF(AE1014&lt;=55,"40",IF(AE1014&lt;=65,"40HC",IF(AE1014&lt;=83,"45",IF(AE1014&gt;83,"???ilość kont"))))))</f>
        <v>40</v>
      </c>
    </row>
    <row r="1015" spans="1:33" x14ac:dyDescent="0.45">
      <c r="A1015" s="129" t="s">
        <v>1674</v>
      </c>
      <c r="B1015" s="129" t="s">
        <v>1834</v>
      </c>
      <c r="C1015" s="129" t="s">
        <v>1856</v>
      </c>
      <c r="D1015" s="5" t="s">
        <v>1856</v>
      </c>
      <c r="E1015" s="129">
        <f t="shared" si="122"/>
        <v>4</v>
      </c>
      <c r="F1015" s="129">
        <f t="shared" si="123"/>
        <v>19</v>
      </c>
      <c r="G1015" s="129" t="s">
        <v>381</v>
      </c>
      <c r="H1015" s="129" t="s">
        <v>383</v>
      </c>
      <c r="I1015" s="129" t="s">
        <v>380</v>
      </c>
      <c r="J1015" s="3">
        <v>1</v>
      </c>
      <c r="K1015" s="26" t="s">
        <v>380</v>
      </c>
      <c r="L1015" s="26" t="s">
        <v>24</v>
      </c>
      <c r="M1015" s="129" t="s">
        <v>384</v>
      </c>
      <c r="N1015" s="129" t="s">
        <v>26</v>
      </c>
      <c r="O1015" s="129" t="s">
        <v>1990</v>
      </c>
      <c r="P1015" s="3">
        <v>54</v>
      </c>
      <c r="Q1015" s="129" t="s">
        <v>32</v>
      </c>
      <c r="R1015" s="129" t="s">
        <v>2151</v>
      </c>
      <c r="S1015" s="36" t="s">
        <v>380</v>
      </c>
      <c r="T1015" s="129">
        <v>1</v>
      </c>
      <c r="U1015" s="129"/>
      <c r="V1015" s="3">
        <v>1204</v>
      </c>
      <c r="W1015" s="30">
        <v>0</v>
      </c>
      <c r="X1015" s="30">
        <v>0</v>
      </c>
      <c r="Y1015" s="30">
        <v>0</v>
      </c>
      <c r="Z1015" s="138" t="str">
        <f t="shared" si="126"/>
        <v>40 HC</v>
      </c>
      <c r="AA1015" s="135">
        <v>32638</v>
      </c>
      <c r="AB1015" s="4"/>
      <c r="AC1015" s="34" t="s">
        <v>64</v>
      </c>
      <c r="AD1015" s="34">
        <f t="shared" si="127"/>
        <v>0</v>
      </c>
      <c r="AE1015" s="34">
        <f t="shared" si="128"/>
        <v>0</v>
      </c>
      <c r="AF1015" s="49" t="str">
        <f t="shared" ref="AF1015:AG1046" si="130">IF(AD1015&lt;=14,"LCL",IF(AD1015&lt;=28,"20",IF(AD1015&lt;=55,"40",IF(AD1015&lt;=65,"40HC",IF(AD1015&lt;=83,"45",IF(AD1015&gt;83,"???ilość kont"))))))</f>
        <v>LCL</v>
      </c>
      <c r="AG1015" s="49" t="str">
        <f t="shared" si="130"/>
        <v>LCL</v>
      </c>
    </row>
    <row r="1016" spans="1:33" x14ac:dyDescent="0.45">
      <c r="A1016" s="129" t="s">
        <v>1674</v>
      </c>
      <c r="B1016" s="129" t="s">
        <v>1834</v>
      </c>
      <c r="C1016" s="129" t="s">
        <v>1856</v>
      </c>
      <c r="D1016" s="5" t="s">
        <v>1856</v>
      </c>
      <c r="E1016" s="129">
        <f t="shared" si="122"/>
        <v>4</v>
      </c>
      <c r="F1016" s="129">
        <f t="shared" si="123"/>
        <v>19</v>
      </c>
      <c r="G1016" s="129" t="s">
        <v>381</v>
      </c>
      <c r="H1016" s="129" t="s">
        <v>383</v>
      </c>
      <c r="I1016" s="129" t="s">
        <v>380</v>
      </c>
      <c r="J1016" s="3">
        <v>1</v>
      </c>
      <c r="K1016" s="26" t="s">
        <v>380</v>
      </c>
      <c r="L1016" s="26" t="s">
        <v>24</v>
      </c>
      <c r="M1016" s="129" t="s">
        <v>384</v>
      </c>
      <c r="N1016" s="129" t="s">
        <v>26</v>
      </c>
      <c r="O1016" s="129" t="s">
        <v>1991</v>
      </c>
      <c r="P1016" s="3">
        <v>54</v>
      </c>
      <c r="Q1016" s="129" t="s">
        <v>32</v>
      </c>
      <c r="R1016" s="129" t="s">
        <v>2151</v>
      </c>
      <c r="S1016" s="36" t="s">
        <v>380</v>
      </c>
      <c r="T1016" s="129">
        <v>1</v>
      </c>
      <c r="U1016" s="129"/>
      <c r="V1016" s="3">
        <v>1394</v>
      </c>
      <c r="W1016" s="30">
        <v>0</v>
      </c>
      <c r="X1016" s="30">
        <v>0</v>
      </c>
      <c r="Y1016" s="30">
        <v>0</v>
      </c>
      <c r="Z1016" s="138" t="str">
        <f t="shared" si="126"/>
        <v>40 HC</v>
      </c>
      <c r="AA1016" s="135">
        <v>27135</v>
      </c>
      <c r="AB1016" s="4"/>
      <c r="AC1016" s="34" t="s">
        <v>64</v>
      </c>
      <c r="AD1016" s="34">
        <f t="shared" si="127"/>
        <v>0</v>
      </c>
      <c r="AE1016" s="34">
        <f t="shared" si="128"/>
        <v>0</v>
      </c>
      <c r="AF1016" s="49" t="str">
        <f t="shared" si="130"/>
        <v>LCL</v>
      </c>
      <c r="AG1016" s="49" t="str">
        <f t="shared" si="130"/>
        <v>LCL</v>
      </c>
    </row>
    <row r="1017" spans="1:33" x14ac:dyDescent="0.45">
      <c r="A1017" s="129" t="s">
        <v>1674</v>
      </c>
      <c r="B1017" s="129" t="s">
        <v>1730</v>
      </c>
      <c r="C1017" s="129" t="s">
        <v>1862</v>
      </c>
      <c r="D1017" s="5" t="s">
        <v>1862</v>
      </c>
      <c r="E1017" s="129">
        <f t="shared" ref="E1017:E1077" si="131">B1017-A1017</f>
        <v>5</v>
      </c>
      <c r="F1017" s="129">
        <f t="shared" ref="F1017:F1077" si="132">C1017-A1017</f>
        <v>20</v>
      </c>
      <c r="G1017" s="129" t="s">
        <v>381</v>
      </c>
      <c r="H1017" s="129" t="s">
        <v>383</v>
      </c>
      <c r="I1017" s="129" t="s">
        <v>380</v>
      </c>
      <c r="J1017" s="3">
        <v>1</v>
      </c>
      <c r="K1017" s="26" t="s">
        <v>380</v>
      </c>
      <c r="L1017" s="26" t="s">
        <v>24</v>
      </c>
      <c r="M1017" s="129" t="s">
        <v>390</v>
      </c>
      <c r="N1017" s="129" t="s">
        <v>26</v>
      </c>
      <c r="O1017" s="129" t="s">
        <v>1992</v>
      </c>
      <c r="P1017" s="3">
        <v>54</v>
      </c>
      <c r="Q1017" s="129" t="s">
        <v>32</v>
      </c>
      <c r="R1017" s="129" t="s">
        <v>2161</v>
      </c>
      <c r="S1017" s="36" t="s">
        <v>380</v>
      </c>
      <c r="T1017" s="129">
        <v>1</v>
      </c>
      <c r="U1017" s="129"/>
      <c r="V1017" s="3">
        <v>1774</v>
      </c>
      <c r="W1017" s="30">
        <v>0</v>
      </c>
      <c r="X1017" s="30">
        <v>0</v>
      </c>
      <c r="Y1017" s="30">
        <v>0</v>
      </c>
      <c r="Z1017" s="138" t="str">
        <f t="shared" si="126"/>
        <v>40 HC</v>
      </c>
      <c r="AA1017" s="135">
        <v>28523</v>
      </c>
      <c r="AB1017" s="6">
        <v>19.59</v>
      </c>
      <c r="AC1017" s="34" t="s">
        <v>90</v>
      </c>
      <c r="AD1017" s="34">
        <f t="shared" si="127"/>
        <v>14</v>
      </c>
      <c r="AE1017" s="34">
        <f t="shared" si="128"/>
        <v>6</v>
      </c>
      <c r="AF1017" s="49" t="str">
        <f t="shared" si="130"/>
        <v>LCL</v>
      </c>
      <c r="AG1017" s="49" t="str">
        <f t="shared" si="130"/>
        <v>LCL</v>
      </c>
    </row>
    <row r="1018" spans="1:33" x14ac:dyDescent="0.45">
      <c r="A1018" s="129" t="s">
        <v>1674</v>
      </c>
      <c r="B1018" s="129" t="s">
        <v>1993</v>
      </c>
      <c r="C1018" s="129" t="s">
        <v>1994</v>
      </c>
      <c r="D1018" s="5" t="s">
        <v>1994</v>
      </c>
      <c r="E1018" s="129">
        <f t="shared" si="131"/>
        <v>42</v>
      </c>
      <c r="F1018" s="129">
        <f t="shared" si="132"/>
        <v>47</v>
      </c>
      <c r="G1018" s="129" t="s">
        <v>61</v>
      </c>
      <c r="H1018" s="129" t="s">
        <v>30</v>
      </c>
      <c r="I1018" s="129" t="s">
        <v>31</v>
      </c>
      <c r="J1018" s="3">
        <v>1</v>
      </c>
      <c r="K1018" s="152" t="s">
        <v>1995</v>
      </c>
      <c r="L1018" s="129" t="s">
        <v>41</v>
      </c>
      <c r="M1018" s="129" t="s">
        <v>42</v>
      </c>
      <c r="N1018" s="129" t="s">
        <v>26</v>
      </c>
      <c r="O1018" s="129" t="s">
        <v>1996</v>
      </c>
      <c r="P1018" s="3">
        <v>54</v>
      </c>
      <c r="Q1018" s="129" t="s">
        <v>32</v>
      </c>
      <c r="R1018" s="129" t="s">
        <v>722</v>
      </c>
      <c r="S1018" s="129" t="s">
        <v>2164</v>
      </c>
      <c r="T1018" s="129"/>
      <c r="U1018" s="129">
        <v>1</v>
      </c>
      <c r="V1018" s="3">
        <v>270</v>
      </c>
      <c r="W1018" s="154">
        <v>1</v>
      </c>
      <c r="X1018" s="154">
        <v>0</v>
      </c>
      <c r="Y1018" s="154">
        <v>0</v>
      </c>
      <c r="Z1018" s="138">
        <f t="shared" si="126"/>
        <v>20</v>
      </c>
      <c r="AA1018" s="135">
        <v>4592</v>
      </c>
      <c r="AB1018" s="6">
        <v>3.41</v>
      </c>
      <c r="AC1018" s="34" t="s">
        <v>64</v>
      </c>
      <c r="AD1018" s="34">
        <f t="shared" si="127"/>
        <v>2</v>
      </c>
      <c r="AE1018" s="34">
        <f t="shared" si="128"/>
        <v>1</v>
      </c>
      <c r="AF1018" s="49" t="str">
        <f t="shared" si="130"/>
        <v>LCL</v>
      </c>
      <c r="AG1018" s="49" t="str">
        <f t="shared" si="130"/>
        <v>LCL</v>
      </c>
    </row>
    <row r="1019" spans="1:33" x14ac:dyDescent="0.45">
      <c r="A1019" s="129" t="s">
        <v>1674</v>
      </c>
      <c r="B1019" s="129" t="s">
        <v>1993</v>
      </c>
      <c r="C1019" s="129" t="s">
        <v>1994</v>
      </c>
      <c r="D1019" s="5" t="s">
        <v>1994</v>
      </c>
      <c r="E1019" s="129">
        <f t="shared" si="131"/>
        <v>42</v>
      </c>
      <c r="F1019" s="129">
        <f t="shared" si="132"/>
        <v>47</v>
      </c>
      <c r="G1019" s="129" t="s">
        <v>61</v>
      </c>
      <c r="H1019" s="129" t="s">
        <v>30</v>
      </c>
      <c r="I1019" s="129" t="s">
        <v>31</v>
      </c>
      <c r="J1019" s="3">
        <v>1</v>
      </c>
      <c r="K1019" s="153"/>
      <c r="L1019" s="129" t="s">
        <v>41</v>
      </c>
      <c r="M1019" s="129" t="s">
        <v>42</v>
      </c>
      <c r="N1019" s="129" t="s">
        <v>26</v>
      </c>
      <c r="O1019" s="129" t="s">
        <v>1997</v>
      </c>
      <c r="P1019" s="3">
        <v>54</v>
      </c>
      <c r="Q1019" s="129" t="s">
        <v>32</v>
      </c>
      <c r="R1019" s="129" t="s">
        <v>239</v>
      </c>
      <c r="S1019" s="129" t="s">
        <v>2164</v>
      </c>
      <c r="T1019" s="129"/>
      <c r="U1019" s="129">
        <v>1</v>
      </c>
      <c r="V1019" s="3">
        <v>892</v>
      </c>
      <c r="W1019" s="155"/>
      <c r="X1019" s="155"/>
      <c r="Y1019" s="155"/>
      <c r="Z1019" s="138" t="str">
        <f t="shared" si="126"/>
        <v>40 HC</v>
      </c>
      <c r="AA1019" s="135">
        <v>10784</v>
      </c>
      <c r="AB1019" s="6">
        <v>25.6</v>
      </c>
      <c r="AC1019" s="34" t="s">
        <v>64</v>
      </c>
      <c r="AD1019" s="34">
        <f t="shared" si="127"/>
        <v>18</v>
      </c>
      <c r="AE1019" s="34">
        <f t="shared" si="128"/>
        <v>8</v>
      </c>
      <c r="AF1019" s="49" t="str">
        <f t="shared" si="130"/>
        <v>20</v>
      </c>
      <c r="AG1019" s="49" t="str">
        <f t="shared" si="130"/>
        <v>LCL</v>
      </c>
    </row>
    <row r="1020" spans="1:33" x14ac:dyDescent="0.45">
      <c r="A1020" s="129" t="s">
        <v>1793</v>
      </c>
      <c r="B1020" s="129" t="s">
        <v>1743</v>
      </c>
      <c r="C1020" s="129" t="s">
        <v>1678</v>
      </c>
      <c r="D1020" s="5" t="s">
        <v>1678</v>
      </c>
      <c r="E1020" s="129">
        <f t="shared" si="131"/>
        <v>2</v>
      </c>
      <c r="F1020" s="129">
        <f t="shared" si="132"/>
        <v>6</v>
      </c>
      <c r="G1020" s="129" t="s">
        <v>381</v>
      </c>
      <c r="H1020" s="129" t="s">
        <v>383</v>
      </c>
      <c r="I1020" s="129" t="s">
        <v>380</v>
      </c>
      <c r="J1020" s="3">
        <v>1</v>
      </c>
      <c r="K1020" s="26" t="s">
        <v>380</v>
      </c>
      <c r="L1020" s="26" t="s">
        <v>24</v>
      </c>
      <c r="M1020" s="129" t="s">
        <v>384</v>
      </c>
      <c r="N1020" s="129" t="s">
        <v>26</v>
      </c>
      <c r="O1020" s="129" t="s">
        <v>1998</v>
      </c>
      <c r="P1020" s="3">
        <v>54</v>
      </c>
      <c r="Q1020" s="129" t="s">
        <v>32</v>
      </c>
      <c r="R1020" s="129" t="s">
        <v>1076</v>
      </c>
      <c r="S1020" s="36" t="s">
        <v>380</v>
      </c>
      <c r="T1020" s="36">
        <v>1</v>
      </c>
      <c r="U1020" s="36"/>
      <c r="V1020" s="3">
        <v>526</v>
      </c>
      <c r="W1020" s="30">
        <v>0</v>
      </c>
      <c r="X1020" s="30">
        <v>0</v>
      </c>
      <c r="Y1020" s="30">
        <v>0</v>
      </c>
      <c r="Z1020" s="138" t="str">
        <f t="shared" si="126"/>
        <v>40 HC</v>
      </c>
      <c r="AA1020" s="135">
        <v>6799</v>
      </c>
      <c r="AB1020" s="4"/>
      <c r="AC1020" s="34" t="s">
        <v>64</v>
      </c>
      <c r="AD1020" s="34">
        <f t="shared" si="127"/>
        <v>0</v>
      </c>
      <c r="AE1020" s="34">
        <f t="shared" si="128"/>
        <v>0</v>
      </c>
      <c r="AF1020" s="49" t="str">
        <f t="shared" si="130"/>
        <v>LCL</v>
      </c>
      <c r="AG1020" s="49" t="str">
        <f t="shared" si="130"/>
        <v>LCL</v>
      </c>
    </row>
    <row r="1021" spans="1:33" x14ac:dyDescent="0.45">
      <c r="A1021" s="129" t="s">
        <v>1834</v>
      </c>
      <c r="B1021" s="129" t="s">
        <v>1678</v>
      </c>
      <c r="C1021" s="129" t="s">
        <v>1862</v>
      </c>
      <c r="D1021" s="5" t="s">
        <v>1862</v>
      </c>
      <c r="E1021" s="129">
        <f t="shared" si="131"/>
        <v>3</v>
      </c>
      <c r="F1021" s="129">
        <f t="shared" si="132"/>
        <v>16</v>
      </c>
      <c r="G1021" s="129" t="s">
        <v>381</v>
      </c>
      <c r="H1021" s="129" t="s">
        <v>383</v>
      </c>
      <c r="I1021" s="129" t="s">
        <v>380</v>
      </c>
      <c r="J1021" s="3">
        <v>1</v>
      </c>
      <c r="K1021" s="26" t="s">
        <v>380</v>
      </c>
      <c r="L1021" s="26" t="s">
        <v>24</v>
      </c>
      <c r="M1021" s="129" t="s">
        <v>384</v>
      </c>
      <c r="N1021" s="129" t="s">
        <v>26</v>
      </c>
      <c r="O1021" s="129" t="s">
        <v>1999</v>
      </c>
      <c r="P1021" s="3">
        <v>54</v>
      </c>
      <c r="Q1021" s="129" t="s">
        <v>32</v>
      </c>
      <c r="R1021" s="129" t="s">
        <v>526</v>
      </c>
      <c r="S1021" s="36" t="s">
        <v>380</v>
      </c>
      <c r="T1021" s="129">
        <v>1</v>
      </c>
      <c r="U1021" s="129"/>
      <c r="V1021" s="3">
        <v>1270</v>
      </c>
      <c r="W1021" s="30">
        <v>0</v>
      </c>
      <c r="X1021" s="30">
        <v>0</v>
      </c>
      <c r="Y1021" s="30">
        <v>0</v>
      </c>
      <c r="Z1021" s="138" t="str">
        <f t="shared" si="126"/>
        <v>40 HC</v>
      </c>
      <c r="AA1021" s="135">
        <v>20634</v>
      </c>
      <c r="AB1021" s="6">
        <v>5.28</v>
      </c>
      <c r="AC1021" s="34" t="s">
        <v>64</v>
      </c>
      <c r="AD1021" s="34">
        <f t="shared" si="127"/>
        <v>4</v>
      </c>
      <c r="AE1021" s="34">
        <f t="shared" si="128"/>
        <v>2</v>
      </c>
      <c r="AF1021" s="49" t="str">
        <f t="shared" si="130"/>
        <v>LCL</v>
      </c>
      <c r="AG1021" s="49" t="str">
        <f t="shared" si="130"/>
        <v>LCL</v>
      </c>
    </row>
    <row r="1022" spans="1:33" x14ac:dyDescent="0.45">
      <c r="A1022" s="129" t="s">
        <v>1834</v>
      </c>
      <c r="B1022" s="129" t="s">
        <v>1862</v>
      </c>
      <c r="C1022" s="129" t="s">
        <v>1835</v>
      </c>
      <c r="D1022" s="5" t="s">
        <v>1835</v>
      </c>
      <c r="E1022" s="129">
        <f t="shared" si="131"/>
        <v>16</v>
      </c>
      <c r="F1022" s="129">
        <f t="shared" si="132"/>
        <v>22</v>
      </c>
      <c r="G1022" s="129" t="s">
        <v>381</v>
      </c>
      <c r="H1022" s="129" t="s">
        <v>383</v>
      </c>
      <c r="I1022" s="129" t="s">
        <v>1385</v>
      </c>
      <c r="J1022" s="3">
        <v>1</v>
      </c>
      <c r="K1022" s="26" t="s">
        <v>380</v>
      </c>
      <c r="L1022" s="26" t="s">
        <v>24</v>
      </c>
      <c r="M1022" s="129" t="s">
        <v>384</v>
      </c>
      <c r="N1022" s="129" t="s">
        <v>26</v>
      </c>
      <c r="O1022" s="129" t="s">
        <v>2000</v>
      </c>
      <c r="P1022" s="3">
        <v>54</v>
      </c>
      <c r="Q1022" s="129" t="s">
        <v>32</v>
      </c>
      <c r="R1022" s="129" t="s">
        <v>1872</v>
      </c>
      <c r="S1022" s="129" t="s">
        <v>380</v>
      </c>
      <c r="T1022" s="129">
        <v>1</v>
      </c>
      <c r="U1022" s="129"/>
      <c r="V1022" s="3">
        <v>291</v>
      </c>
      <c r="W1022" s="30">
        <v>0</v>
      </c>
      <c r="X1022" s="30">
        <v>0</v>
      </c>
      <c r="Y1022" s="30">
        <v>0</v>
      </c>
      <c r="Z1022" s="138" t="str">
        <f t="shared" si="126"/>
        <v>40 HC</v>
      </c>
      <c r="AA1022" s="135">
        <v>3997</v>
      </c>
      <c r="AB1022" s="6">
        <v>4.22</v>
      </c>
      <c r="AC1022" s="34" t="s">
        <v>64</v>
      </c>
      <c r="AD1022" s="34">
        <f t="shared" si="127"/>
        <v>3</v>
      </c>
      <c r="AE1022" s="34">
        <f t="shared" si="128"/>
        <v>1</v>
      </c>
      <c r="AF1022" s="49" t="str">
        <f t="shared" si="130"/>
        <v>LCL</v>
      </c>
      <c r="AG1022" s="49" t="str">
        <f t="shared" si="130"/>
        <v>LCL</v>
      </c>
    </row>
    <row r="1023" spans="1:33" x14ac:dyDescent="0.45">
      <c r="A1023" s="129" t="s">
        <v>1762</v>
      </c>
      <c r="B1023" s="129" t="s">
        <v>2001</v>
      </c>
      <c r="C1023" s="129" t="s">
        <v>1737</v>
      </c>
      <c r="D1023" s="5" t="s">
        <v>1737</v>
      </c>
      <c r="E1023" s="129">
        <f t="shared" si="131"/>
        <v>3</v>
      </c>
      <c r="F1023" s="129">
        <f t="shared" si="132"/>
        <v>6</v>
      </c>
      <c r="G1023" s="129" t="s">
        <v>381</v>
      </c>
      <c r="H1023" s="129" t="s">
        <v>383</v>
      </c>
      <c r="I1023" s="129" t="s">
        <v>380</v>
      </c>
      <c r="J1023" s="3">
        <v>1</v>
      </c>
      <c r="K1023" s="26" t="s">
        <v>380</v>
      </c>
      <c r="L1023" s="26" t="s">
        <v>24</v>
      </c>
      <c r="M1023" s="129" t="s">
        <v>384</v>
      </c>
      <c r="N1023" s="129" t="s">
        <v>26</v>
      </c>
      <c r="O1023" s="129" t="s">
        <v>2002</v>
      </c>
      <c r="P1023" s="3">
        <v>54</v>
      </c>
      <c r="Q1023" s="129" t="s">
        <v>32</v>
      </c>
      <c r="R1023" s="129" t="s">
        <v>2150</v>
      </c>
      <c r="S1023" s="36" t="s">
        <v>380</v>
      </c>
      <c r="T1023" s="129">
        <v>1</v>
      </c>
      <c r="U1023" s="129"/>
      <c r="V1023" s="3">
        <v>18</v>
      </c>
      <c r="W1023" s="30">
        <v>0</v>
      </c>
      <c r="X1023" s="30">
        <v>0</v>
      </c>
      <c r="Y1023" s="30">
        <v>0</v>
      </c>
      <c r="Z1023" s="138" t="str">
        <f t="shared" si="126"/>
        <v>40 HC</v>
      </c>
      <c r="AA1023" s="135">
        <v>432</v>
      </c>
      <c r="AB1023" s="6">
        <v>0.82</v>
      </c>
      <c r="AC1023" s="34" t="s">
        <v>64</v>
      </c>
      <c r="AD1023" s="34">
        <f t="shared" si="127"/>
        <v>1</v>
      </c>
      <c r="AE1023" s="34">
        <f t="shared" si="128"/>
        <v>0</v>
      </c>
      <c r="AF1023" s="49" t="str">
        <f t="shared" si="130"/>
        <v>LCL</v>
      </c>
      <c r="AG1023" s="49" t="str">
        <f t="shared" si="130"/>
        <v>LCL</v>
      </c>
    </row>
    <row r="1024" spans="1:33" x14ac:dyDescent="0.45">
      <c r="A1024" s="129" t="s">
        <v>1762</v>
      </c>
      <c r="B1024" s="129" t="s">
        <v>1862</v>
      </c>
      <c r="C1024" s="129" t="s">
        <v>2003</v>
      </c>
      <c r="D1024" s="5" t="s">
        <v>2003</v>
      </c>
      <c r="E1024" s="129">
        <f t="shared" si="131"/>
        <v>14</v>
      </c>
      <c r="F1024" s="129">
        <f t="shared" si="132"/>
        <v>18</v>
      </c>
      <c r="G1024" s="129" t="s">
        <v>381</v>
      </c>
      <c r="H1024" s="129" t="s">
        <v>383</v>
      </c>
      <c r="I1024" s="129" t="s">
        <v>41</v>
      </c>
      <c r="J1024" s="3">
        <v>1</v>
      </c>
      <c r="K1024" s="26" t="s">
        <v>2125</v>
      </c>
      <c r="L1024" s="26" t="s">
        <v>41</v>
      </c>
      <c r="M1024" s="129" t="s">
        <v>619</v>
      </c>
      <c r="N1024" s="129" t="s">
        <v>26</v>
      </c>
      <c r="O1024" s="129" t="s">
        <v>2004</v>
      </c>
      <c r="P1024" s="3">
        <v>54</v>
      </c>
      <c r="Q1024" s="129" t="s">
        <v>32</v>
      </c>
      <c r="R1024" s="129" t="s">
        <v>101</v>
      </c>
      <c r="S1024" s="129" t="s">
        <v>2125</v>
      </c>
      <c r="T1024" s="129"/>
      <c r="U1024" s="129">
        <v>1</v>
      </c>
      <c r="V1024" s="3">
        <v>161</v>
      </c>
      <c r="W1024" s="30">
        <v>0</v>
      </c>
      <c r="X1024" s="30">
        <v>0</v>
      </c>
      <c r="Y1024" s="30">
        <v>0</v>
      </c>
      <c r="Z1024" s="138" t="str">
        <f t="shared" si="126"/>
        <v>40 HC</v>
      </c>
      <c r="AA1024" s="135">
        <v>1535</v>
      </c>
      <c r="AB1024" s="6">
        <v>6.77</v>
      </c>
      <c r="AC1024" s="34" t="s">
        <v>34</v>
      </c>
      <c r="AD1024" s="34">
        <f t="shared" si="127"/>
        <v>5</v>
      </c>
      <c r="AE1024" s="34">
        <f t="shared" si="128"/>
        <v>2</v>
      </c>
      <c r="AF1024" s="49" t="str">
        <f t="shared" si="130"/>
        <v>LCL</v>
      </c>
      <c r="AG1024" s="49" t="str">
        <f t="shared" si="130"/>
        <v>LCL</v>
      </c>
    </row>
    <row r="1025" spans="1:33" x14ac:dyDescent="0.45">
      <c r="A1025" s="129" t="s">
        <v>1678</v>
      </c>
      <c r="B1025" s="129" t="s">
        <v>1938</v>
      </c>
      <c r="C1025" s="129" t="s">
        <v>2005</v>
      </c>
      <c r="D1025" s="5" t="s">
        <v>2005</v>
      </c>
      <c r="E1025" s="129">
        <f t="shared" si="131"/>
        <v>34</v>
      </c>
      <c r="F1025" s="129">
        <f t="shared" si="132"/>
        <v>42</v>
      </c>
      <c r="G1025" s="129" t="s">
        <v>39</v>
      </c>
      <c r="H1025" s="129" t="s">
        <v>30</v>
      </c>
      <c r="I1025" s="129" t="s">
        <v>31</v>
      </c>
      <c r="J1025" s="3">
        <v>1</v>
      </c>
      <c r="K1025" s="26" t="s">
        <v>2125</v>
      </c>
      <c r="L1025" s="129" t="s">
        <v>24</v>
      </c>
      <c r="M1025" s="129" t="s">
        <v>87</v>
      </c>
      <c r="N1025" s="129" t="s">
        <v>26</v>
      </c>
      <c r="O1025" s="129" t="s">
        <v>2006</v>
      </c>
      <c r="P1025" s="3">
        <v>52</v>
      </c>
      <c r="Q1025" s="129" t="s">
        <v>32</v>
      </c>
      <c r="R1025" s="129" t="s">
        <v>181</v>
      </c>
      <c r="S1025" s="129" t="s">
        <v>2125</v>
      </c>
      <c r="T1025" s="129"/>
      <c r="U1025" s="129">
        <v>1</v>
      </c>
      <c r="V1025" s="3">
        <v>10</v>
      </c>
      <c r="W1025" s="30">
        <v>0</v>
      </c>
      <c r="X1025" s="30">
        <v>0</v>
      </c>
      <c r="Y1025" s="30">
        <v>0</v>
      </c>
      <c r="Z1025" s="138" t="str">
        <f t="shared" si="126"/>
        <v>40 HC</v>
      </c>
      <c r="AA1025" s="135">
        <v>3738</v>
      </c>
      <c r="AB1025" s="6">
        <v>0.72</v>
      </c>
      <c r="AC1025" s="34" t="s">
        <v>34</v>
      </c>
      <c r="AD1025" s="34">
        <f t="shared" si="127"/>
        <v>1</v>
      </c>
      <c r="AE1025" s="34">
        <f t="shared" si="128"/>
        <v>0</v>
      </c>
      <c r="AF1025" s="49" t="str">
        <f t="shared" si="130"/>
        <v>LCL</v>
      </c>
      <c r="AG1025" s="49" t="str">
        <f t="shared" si="130"/>
        <v>LCL</v>
      </c>
    </row>
    <row r="1026" spans="1:33" x14ac:dyDescent="0.45">
      <c r="A1026" s="129" t="s">
        <v>2001</v>
      </c>
      <c r="B1026" s="129" t="s">
        <v>1947</v>
      </c>
      <c r="C1026" s="129" t="s">
        <v>1952</v>
      </c>
      <c r="D1026" s="5" t="s">
        <v>1952</v>
      </c>
      <c r="E1026" s="129">
        <f t="shared" si="131"/>
        <v>18</v>
      </c>
      <c r="F1026" s="129">
        <f t="shared" si="132"/>
        <v>25</v>
      </c>
      <c r="G1026" s="129" t="s">
        <v>381</v>
      </c>
      <c r="H1026" s="129" t="s">
        <v>383</v>
      </c>
      <c r="I1026" s="129" t="s">
        <v>1385</v>
      </c>
      <c r="J1026" s="3">
        <v>1</v>
      </c>
      <c r="K1026" s="26" t="s">
        <v>380</v>
      </c>
      <c r="L1026" s="26" t="s">
        <v>24</v>
      </c>
      <c r="M1026" s="129" t="s">
        <v>384</v>
      </c>
      <c r="N1026" s="129" t="s">
        <v>26</v>
      </c>
      <c r="O1026" s="129" t="s">
        <v>2007</v>
      </c>
      <c r="P1026" s="3">
        <v>54</v>
      </c>
      <c r="Q1026" s="129" t="s">
        <v>32</v>
      </c>
      <c r="R1026" s="129" t="s">
        <v>526</v>
      </c>
      <c r="S1026" s="129" t="s">
        <v>380</v>
      </c>
      <c r="T1026" s="129">
        <v>1</v>
      </c>
      <c r="U1026" s="129"/>
      <c r="V1026" s="3">
        <v>725</v>
      </c>
      <c r="W1026" s="30">
        <v>0</v>
      </c>
      <c r="X1026" s="30">
        <v>0</v>
      </c>
      <c r="Y1026" s="30">
        <v>0</v>
      </c>
      <c r="Z1026" s="138" t="str">
        <f t="shared" si="126"/>
        <v>40 HC</v>
      </c>
      <c r="AA1026" s="135">
        <v>11952</v>
      </c>
      <c r="AB1026" s="6">
        <v>15</v>
      </c>
      <c r="AC1026" s="34" t="s">
        <v>64</v>
      </c>
      <c r="AD1026" s="34">
        <f t="shared" si="127"/>
        <v>11</v>
      </c>
      <c r="AE1026" s="34">
        <f t="shared" si="128"/>
        <v>5</v>
      </c>
      <c r="AF1026" s="49" t="str">
        <f t="shared" si="130"/>
        <v>LCL</v>
      </c>
      <c r="AG1026" s="49" t="str">
        <f t="shared" si="130"/>
        <v>LCL</v>
      </c>
    </row>
    <row r="1027" spans="1:33" x14ac:dyDescent="0.45">
      <c r="A1027" s="129" t="s">
        <v>1771</v>
      </c>
      <c r="B1027" s="129" t="s">
        <v>1817</v>
      </c>
      <c r="C1027" s="129" t="s">
        <v>2008</v>
      </c>
      <c r="D1027" s="5" t="s">
        <v>2008</v>
      </c>
      <c r="E1027" s="129">
        <f t="shared" si="131"/>
        <v>4</v>
      </c>
      <c r="F1027" s="129">
        <f t="shared" si="132"/>
        <v>7</v>
      </c>
      <c r="G1027" s="129" t="s">
        <v>381</v>
      </c>
      <c r="H1027" s="129" t="s">
        <v>383</v>
      </c>
      <c r="I1027" s="129" t="s">
        <v>380</v>
      </c>
      <c r="J1027" s="3">
        <v>1</v>
      </c>
      <c r="K1027" s="26" t="s">
        <v>380</v>
      </c>
      <c r="L1027" s="26" t="s">
        <v>24</v>
      </c>
      <c r="M1027" s="129" t="s">
        <v>390</v>
      </c>
      <c r="N1027" s="129" t="s">
        <v>26</v>
      </c>
      <c r="O1027" s="129" t="s">
        <v>2009</v>
      </c>
      <c r="P1027" s="3">
        <v>54</v>
      </c>
      <c r="Q1027" s="129" t="s">
        <v>32</v>
      </c>
      <c r="R1027" s="129" t="s">
        <v>2154</v>
      </c>
      <c r="S1027" s="36" t="s">
        <v>380</v>
      </c>
      <c r="T1027" s="129">
        <v>1</v>
      </c>
      <c r="U1027" s="129"/>
      <c r="V1027" s="3">
        <v>259</v>
      </c>
      <c r="W1027" s="30">
        <v>0</v>
      </c>
      <c r="X1027" s="30">
        <v>0</v>
      </c>
      <c r="Y1027" s="30">
        <v>0</v>
      </c>
      <c r="Z1027" s="138" t="str">
        <f t="shared" si="126"/>
        <v>40 HC</v>
      </c>
      <c r="AA1027" s="135">
        <v>3868</v>
      </c>
      <c r="AB1027" s="4"/>
      <c r="AC1027" s="34" t="s">
        <v>64</v>
      </c>
      <c r="AD1027" s="34">
        <f t="shared" si="127"/>
        <v>0</v>
      </c>
      <c r="AE1027" s="34">
        <f t="shared" si="128"/>
        <v>0</v>
      </c>
      <c r="AF1027" s="49" t="str">
        <f t="shared" si="130"/>
        <v>LCL</v>
      </c>
      <c r="AG1027" s="49" t="str">
        <f t="shared" si="130"/>
        <v>LCL</v>
      </c>
    </row>
    <row r="1028" spans="1:33" x14ac:dyDescent="0.45">
      <c r="A1028" s="129" t="s">
        <v>1771</v>
      </c>
      <c r="B1028" s="129" t="s">
        <v>1817</v>
      </c>
      <c r="C1028" s="129" t="s">
        <v>1851</v>
      </c>
      <c r="D1028" s="5" t="s">
        <v>1851</v>
      </c>
      <c r="E1028" s="129">
        <f t="shared" si="131"/>
        <v>4</v>
      </c>
      <c r="F1028" s="129">
        <f t="shared" si="132"/>
        <v>8</v>
      </c>
      <c r="G1028" s="129" t="s">
        <v>61</v>
      </c>
      <c r="H1028" s="129" t="s">
        <v>30</v>
      </c>
      <c r="I1028" s="129" t="s">
        <v>380</v>
      </c>
      <c r="J1028" s="3">
        <v>1</v>
      </c>
      <c r="K1028" s="26" t="s">
        <v>380</v>
      </c>
      <c r="L1028" s="26" t="s">
        <v>24</v>
      </c>
      <c r="M1028" s="129" t="s">
        <v>390</v>
      </c>
      <c r="N1028" s="129" t="s">
        <v>26</v>
      </c>
      <c r="O1028" s="129" t="s">
        <v>2010</v>
      </c>
      <c r="P1028" s="3">
        <v>54</v>
      </c>
      <c r="Q1028" s="129" t="s">
        <v>32</v>
      </c>
      <c r="R1028" s="129" t="s">
        <v>2153</v>
      </c>
      <c r="S1028" s="36" t="s">
        <v>380</v>
      </c>
      <c r="T1028" s="129">
        <v>1</v>
      </c>
      <c r="U1028" s="129"/>
      <c r="V1028" s="3">
        <v>630</v>
      </c>
      <c r="W1028" s="30">
        <v>0</v>
      </c>
      <c r="X1028" s="30">
        <v>0</v>
      </c>
      <c r="Y1028" s="30">
        <v>0</v>
      </c>
      <c r="Z1028" s="138" t="str">
        <f t="shared" ref="Z1028:Z1077" si="133">IF(W1028=1,20,IF(X1028=1,40,"40 HC"))</f>
        <v>40 HC</v>
      </c>
      <c r="AA1028" s="135">
        <v>7762</v>
      </c>
      <c r="AB1028" s="4"/>
      <c r="AC1028" s="34" t="s">
        <v>64</v>
      </c>
      <c r="AD1028" s="34">
        <f t="shared" si="127"/>
        <v>0</v>
      </c>
      <c r="AE1028" s="34">
        <f t="shared" si="128"/>
        <v>0</v>
      </c>
      <c r="AF1028" s="49" t="str">
        <f t="shared" si="130"/>
        <v>LCL</v>
      </c>
      <c r="AG1028" s="49" t="str">
        <f t="shared" si="130"/>
        <v>LCL</v>
      </c>
    </row>
    <row r="1029" spans="1:33" x14ac:dyDescent="0.45">
      <c r="A1029" s="129" t="s">
        <v>1771</v>
      </c>
      <c r="B1029" s="129" t="s">
        <v>2011</v>
      </c>
      <c r="C1029" s="129" t="s">
        <v>2012</v>
      </c>
      <c r="D1029" s="5" t="s">
        <v>2012</v>
      </c>
      <c r="E1029" s="129">
        <f t="shared" si="131"/>
        <v>26</v>
      </c>
      <c r="F1029" s="129">
        <f t="shared" si="132"/>
        <v>35</v>
      </c>
      <c r="G1029" s="129" t="s">
        <v>1172</v>
      </c>
      <c r="H1029" s="129" t="s">
        <v>30</v>
      </c>
      <c r="I1029" s="129" t="s">
        <v>31</v>
      </c>
      <c r="J1029" s="3">
        <v>1</v>
      </c>
      <c r="K1029" s="26" t="s">
        <v>2125</v>
      </c>
      <c r="L1029" s="129" t="s">
        <v>24</v>
      </c>
      <c r="M1029" s="129" t="s">
        <v>87</v>
      </c>
      <c r="N1029" s="129" t="s">
        <v>26</v>
      </c>
      <c r="O1029" s="129" t="s">
        <v>2013</v>
      </c>
      <c r="P1029" s="3">
        <v>54</v>
      </c>
      <c r="Q1029" s="129" t="s">
        <v>32</v>
      </c>
      <c r="R1029" s="129" t="s">
        <v>149</v>
      </c>
      <c r="S1029" s="129" t="s">
        <v>2125</v>
      </c>
      <c r="T1029" s="129"/>
      <c r="U1029" s="129">
        <v>1</v>
      </c>
      <c r="V1029" s="3">
        <v>176</v>
      </c>
      <c r="W1029" s="30">
        <v>0</v>
      </c>
      <c r="X1029" s="30">
        <v>0</v>
      </c>
      <c r="Y1029" s="30">
        <v>0</v>
      </c>
      <c r="Z1029" s="138" t="str">
        <f t="shared" si="133"/>
        <v>40 HC</v>
      </c>
      <c r="AA1029" s="135">
        <v>2537</v>
      </c>
      <c r="AB1029" s="6">
        <v>4.24</v>
      </c>
      <c r="AC1029" s="34" t="s">
        <v>90</v>
      </c>
      <c r="AD1029" s="34">
        <f t="shared" si="127"/>
        <v>3</v>
      </c>
      <c r="AE1029" s="34">
        <f t="shared" si="128"/>
        <v>1</v>
      </c>
      <c r="AF1029" s="49" t="str">
        <f t="shared" si="130"/>
        <v>LCL</v>
      </c>
      <c r="AG1029" s="49" t="str">
        <f t="shared" si="130"/>
        <v>LCL</v>
      </c>
    </row>
    <row r="1030" spans="1:33" x14ac:dyDescent="0.45">
      <c r="A1030" s="129" t="s">
        <v>1776</v>
      </c>
      <c r="B1030" s="129" t="s">
        <v>2008</v>
      </c>
      <c r="C1030" s="129" t="s">
        <v>1851</v>
      </c>
      <c r="D1030" s="5" t="s">
        <v>1851</v>
      </c>
      <c r="E1030" s="129">
        <f t="shared" si="131"/>
        <v>6</v>
      </c>
      <c r="F1030" s="129">
        <f t="shared" si="132"/>
        <v>7</v>
      </c>
      <c r="G1030" s="129" t="s">
        <v>392</v>
      </c>
      <c r="H1030" s="129" t="s">
        <v>393</v>
      </c>
      <c r="I1030" s="129" t="s">
        <v>24</v>
      </c>
      <c r="J1030" s="3">
        <v>1</v>
      </c>
      <c r="K1030" s="131"/>
      <c r="L1030" s="26" t="s">
        <v>24</v>
      </c>
      <c r="M1030" s="129" t="s">
        <v>381</v>
      </c>
      <c r="N1030" s="129" t="s">
        <v>26</v>
      </c>
      <c r="O1030" s="129" t="s">
        <v>2014</v>
      </c>
      <c r="P1030" s="3">
        <v>54</v>
      </c>
      <c r="Q1030" s="129" t="s">
        <v>32</v>
      </c>
      <c r="R1030" s="129" t="s">
        <v>547</v>
      </c>
      <c r="S1030" s="129" t="s">
        <v>2125</v>
      </c>
      <c r="T1030" s="129"/>
      <c r="U1030" s="129">
        <v>1</v>
      </c>
      <c r="V1030" s="3">
        <v>1032</v>
      </c>
      <c r="W1030" s="30">
        <v>0</v>
      </c>
      <c r="X1030" s="30">
        <v>0</v>
      </c>
      <c r="Y1030" s="30">
        <v>0</v>
      </c>
      <c r="Z1030" s="138" t="str">
        <f t="shared" si="133"/>
        <v>40 HC</v>
      </c>
      <c r="AA1030" s="135">
        <v>24898</v>
      </c>
      <c r="AB1030" s="6">
        <v>40.99</v>
      </c>
      <c r="AC1030" s="34" t="s">
        <v>396</v>
      </c>
      <c r="AD1030" s="34">
        <f t="shared" si="127"/>
        <v>29</v>
      </c>
      <c r="AE1030" s="34">
        <f t="shared" si="128"/>
        <v>12</v>
      </c>
      <c r="AF1030" s="49" t="str">
        <f t="shared" si="130"/>
        <v>40</v>
      </c>
      <c r="AG1030" s="49" t="str">
        <f t="shared" si="130"/>
        <v>LCL</v>
      </c>
    </row>
    <row r="1031" spans="1:33" x14ac:dyDescent="0.45">
      <c r="A1031" s="129" t="s">
        <v>1840</v>
      </c>
      <c r="B1031" s="129" t="s">
        <v>2008</v>
      </c>
      <c r="C1031" s="129" t="s">
        <v>1947</v>
      </c>
      <c r="D1031" s="5" t="s">
        <v>1947</v>
      </c>
      <c r="E1031" s="129">
        <f t="shared" si="131"/>
        <v>4</v>
      </c>
      <c r="F1031" s="129">
        <f t="shared" si="132"/>
        <v>14</v>
      </c>
      <c r="G1031" s="129" t="s">
        <v>381</v>
      </c>
      <c r="H1031" s="129" t="s">
        <v>383</v>
      </c>
      <c r="I1031" s="129" t="s">
        <v>380</v>
      </c>
      <c r="J1031" s="3">
        <v>1</v>
      </c>
      <c r="K1031" s="26" t="s">
        <v>380</v>
      </c>
      <c r="L1031" s="26" t="s">
        <v>24</v>
      </c>
      <c r="M1031" s="129" t="s">
        <v>384</v>
      </c>
      <c r="N1031" s="129" t="s">
        <v>26</v>
      </c>
      <c r="O1031" s="129" t="s">
        <v>2015</v>
      </c>
      <c r="P1031" s="3">
        <v>54</v>
      </c>
      <c r="Q1031" s="129" t="s">
        <v>32</v>
      </c>
      <c r="R1031" s="129" t="s">
        <v>386</v>
      </c>
      <c r="S1031" s="36" t="s">
        <v>380</v>
      </c>
      <c r="T1031" s="129">
        <v>1</v>
      </c>
      <c r="U1031" s="129"/>
      <c r="V1031" s="3">
        <v>208</v>
      </c>
      <c r="W1031" s="30">
        <v>0</v>
      </c>
      <c r="X1031" s="30">
        <v>0</v>
      </c>
      <c r="Y1031" s="30">
        <v>0</v>
      </c>
      <c r="Z1031" s="138" t="str">
        <f t="shared" si="133"/>
        <v>40 HC</v>
      </c>
      <c r="AA1031" s="135">
        <v>2614</v>
      </c>
      <c r="AB1031" s="4"/>
      <c r="AC1031" s="34" t="s">
        <v>90</v>
      </c>
      <c r="AD1031" s="34">
        <f t="shared" si="127"/>
        <v>0</v>
      </c>
      <c r="AE1031" s="34">
        <f t="shared" si="128"/>
        <v>0</v>
      </c>
      <c r="AF1031" s="49" t="str">
        <f t="shared" si="130"/>
        <v>LCL</v>
      </c>
      <c r="AG1031" s="49" t="str">
        <f t="shared" si="130"/>
        <v>LCL</v>
      </c>
    </row>
    <row r="1032" spans="1:33" x14ac:dyDescent="0.45">
      <c r="A1032" s="129" t="s">
        <v>2016</v>
      </c>
      <c r="B1032" s="129" t="s">
        <v>1862</v>
      </c>
      <c r="C1032" s="129" t="s">
        <v>1892</v>
      </c>
      <c r="D1032" s="5" t="s">
        <v>1892</v>
      </c>
      <c r="E1032" s="129">
        <f t="shared" si="131"/>
        <v>4</v>
      </c>
      <c r="F1032" s="129">
        <f t="shared" si="132"/>
        <v>16</v>
      </c>
      <c r="G1032" s="129" t="s">
        <v>381</v>
      </c>
      <c r="H1032" s="129" t="s">
        <v>383</v>
      </c>
      <c r="I1032" s="129" t="s">
        <v>380</v>
      </c>
      <c r="J1032" s="3">
        <v>1</v>
      </c>
      <c r="K1032" s="26" t="s">
        <v>380</v>
      </c>
      <c r="L1032" s="26" t="s">
        <v>24</v>
      </c>
      <c r="M1032" s="129" t="s">
        <v>384</v>
      </c>
      <c r="N1032" s="129" t="s">
        <v>26</v>
      </c>
      <c r="O1032" s="129" t="s">
        <v>2017</v>
      </c>
      <c r="P1032" s="3">
        <v>52</v>
      </c>
      <c r="Q1032" s="129" t="s">
        <v>32</v>
      </c>
      <c r="R1032" s="129" t="s">
        <v>33</v>
      </c>
      <c r="S1032" s="36" t="s">
        <v>380</v>
      </c>
      <c r="T1032" s="129">
        <v>1</v>
      </c>
      <c r="U1032" s="129"/>
      <c r="V1032" s="3">
        <v>303</v>
      </c>
      <c r="W1032" s="30">
        <v>0</v>
      </c>
      <c r="X1032" s="30">
        <v>0</v>
      </c>
      <c r="Y1032" s="30">
        <v>0</v>
      </c>
      <c r="Z1032" s="138" t="str">
        <f t="shared" si="133"/>
        <v>40 HC</v>
      </c>
      <c r="AA1032" s="135">
        <v>2910</v>
      </c>
      <c r="AB1032" s="6">
        <v>8.2899999999999991</v>
      </c>
      <c r="AC1032" s="34" t="s">
        <v>34</v>
      </c>
      <c r="AD1032" s="34">
        <f t="shared" si="127"/>
        <v>6</v>
      </c>
      <c r="AE1032" s="34">
        <f t="shared" si="128"/>
        <v>2</v>
      </c>
      <c r="AF1032" s="49" t="str">
        <f t="shared" si="130"/>
        <v>LCL</v>
      </c>
      <c r="AG1032" s="49" t="str">
        <f t="shared" si="130"/>
        <v>LCL</v>
      </c>
    </row>
    <row r="1033" spans="1:33" x14ac:dyDescent="0.45">
      <c r="A1033" s="129" t="s">
        <v>2016</v>
      </c>
      <c r="B1033" s="129" t="s">
        <v>1862</v>
      </c>
      <c r="C1033" s="129" t="s">
        <v>1892</v>
      </c>
      <c r="D1033" s="5" t="s">
        <v>1892</v>
      </c>
      <c r="E1033" s="129">
        <f t="shared" si="131"/>
        <v>4</v>
      </c>
      <c r="F1033" s="129">
        <f t="shared" si="132"/>
        <v>16</v>
      </c>
      <c r="G1033" s="129" t="s">
        <v>381</v>
      </c>
      <c r="H1033" s="129" t="s">
        <v>383</v>
      </c>
      <c r="I1033" s="129" t="s">
        <v>380</v>
      </c>
      <c r="J1033" s="3">
        <v>1</v>
      </c>
      <c r="K1033" s="26" t="s">
        <v>380</v>
      </c>
      <c r="L1033" s="26" t="s">
        <v>24</v>
      </c>
      <c r="M1033" s="129" t="s">
        <v>384</v>
      </c>
      <c r="N1033" s="129" t="s">
        <v>26</v>
      </c>
      <c r="O1033" s="129" t="s">
        <v>2018</v>
      </c>
      <c r="P1033" s="3">
        <v>54</v>
      </c>
      <c r="Q1033" s="129" t="s">
        <v>32</v>
      </c>
      <c r="R1033" s="129" t="s">
        <v>33</v>
      </c>
      <c r="S1033" s="36" t="s">
        <v>380</v>
      </c>
      <c r="T1033" s="129">
        <v>1</v>
      </c>
      <c r="U1033" s="129"/>
      <c r="V1033" s="3">
        <v>1002</v>
      </c>
      <c r="W1033" s="30">
        <v>0</v>
      </c>
      <c r="X1033" s="30">
        <v>0</v>
      </c>
      <c r="Y1033" s="30">
        <v>0</v>
      </c>
      <c r="Z1033" s="138" t="str">
        <f t="shared" si="133"/>
        <v>40 HC</v>
      </c>
      <c r="AA1033" s="135">
        <v>16491</v>
      </c>
      <c r="AB1033" s="6">
        <v>27.76</v>
      </c>
      <c r="AC1033" s="34" t="s">
        <v>34</v>
      </c>
      <c r="AD1033" s="34">
        <f t="shared" si="127"/>
        <v>19</v>
      </c>
      <c r="AE1033" s="34">
        <f t="shared" si="128"/>
        <v>8</v>
      </c>
      <c r="AF1033" s="49" t="str">
        <f t="shared" si="130"/>
        <v>20</v>
      </c>
      <c r="AG1033" s="49" t="str">
        <f t="shared" si="130"/>
        <v>LCL</v>
      </c>
    </row>
    <row r="1034" spans="1:33" x14ac:dyDescent="0.45">
      <c r="A1034" s="129" t="s">
        <v>2008</v>
      </c>
      <c r="B1034" s="129" t="s">
        <v>2019</v>
      </c>
      <c r="C1034" s="129" t="s">
        <v>2020</v>
      </c>
      <c r="D1034" s="5" t="s">
        <v>2020</v>
      </c>
      <c r="E1034" s="129">
        <f t="shared" si="131"/>
        <v>47</v>
      </c>
      <c r="F1034" s="129">
        <f t="shared" si="132"/>
        <v>53</v>
      </c>
      <c r="G1034" s="129" t="s">
        <v>61</v>
      </c>
      <c r="H1034" s="129" t="s">
        <v>30</v>
      </c>
      <c r="I1034" s="129" t="s">
        <v>31</v>
      </c>
      <c r="J1034" s="3">
        <v>1</v>
      </c>
      <c r="K1034" s="26" t="s">
        <v>2125</v>
      </c>
      <c r="L1034" s="129" t="s">
        <v>24</v>
      </c>
      <c r="M1034" s="129" t="s">
        <v>42</v>
      </c>
      <c r="N1034" s="129" t="s">
        <v>26</v>
      </c>
      <c r="O1034" s="129" t="s">
        <v>2021</v>
      </c>
      <c r="P1034" s="3">
        <v>54</v>
      </c>
      <c r="Q1034" s="129" t="s">
        <v>32</v>
      </c>
      <c r="R1034" s="129" t="s">
        <v>2158</v>
      </c>
      <c r="S1034" s="129" t="s">
        <v>2125</v>
      </c>
      <c r="T1034" s="129"/>
      <c r="U1034" s="129">
        <v>1</v>
      </c>
      <c r="V1034" s="3">
        <v>244</v>
      </c>
      <c r="W1034" s="30">
        <v>0</v>
      </c>
      <c r="X1034" s="30">
        <v>0</v>
      </c>
      <c r="Y1034" s="30">
        <v>0</v>
      </c>
      <c r="Z1034" s="138" t="str">
        <f t="shared" si="133"/>
        <v>40 HC</v>
      </c>
      <c r="AA1034" s="135">
        <v>4127</v>
      </c>
      <c r="AB1034" s="6">
        <v>3.66</v>
      </c>
      <c r="AC1034" s="34" t="s">
        <v>64</v>
      </c>
      <c r="AD1034" s="34">
        <f t="shared" si="127"/>
        <v>3</v>
      </c>
      <c r="AE1034" s="34">
        <f t="shared" si="128"/>
        <v>1</v>
      </c>
      <c r="AF1034" s="49" t="str">
        <f t="shared" si="130"/>
        <v>LCL</v>
      </c>
      <c r="AG1034" s="49" t="str">
        <f t="shared" si="130"/>
        <v>LCL</v>
      </c>
    </row>
    <row r="1035" spans="1:33" x14ac:dyDescent="0.45">
      <c r="A1035" s="129" t="s">
        <v>2022</v>
      </c>
      <c r="B1035" s="129" t="s">
        <v>2003</v>
      </c>
      <c r="C1035" s="129" t="s">
        <v>1892</v>
      </c>
      <c r="D1035" s="5" t="s">
        <v>1892</v>
      </c>
      <c r="E1035" s="129">
        <f t="shared" si="131"/>
        <v>2</v>
      </c>
      <c r="F1035" s="129">
        <f t="shared" si="132"/>
        <v>10</v>
      </c>
      <c r="G1035" s="129" t="s">
        <v>381</v>
      </c>
      <c r="H1035" s="129" t="s">
        <v>383</v>
      </c>
      <c r="I1035" s="129" t="s">
        <v>380</v>
      </c>
      <c r="J1035" s="3">
        <v>1</v>
      </c>
      <c r="K1035" s="26" t="s">
        <v>380</v>
      </c>
      <c r="L1035" s="26" t="s">
        <v>24</v>
      </c>
      <c r="M1035" s="129" t="s">
        <v>390</v>
      </c>
      <c r="N1035" s="129" t="s">
        <v>26</v>
      </c>
      <c r="O1035" s="129" t="s">
        <v>2023</v>
      </c>
      <c r="P1035" s="3">
        <v>54</v>
      </c>
      <c r="Q1035" s="129" t="s">
        <v>32</v>
      </c>
      <c r="R1035" s="129" t="s">
        <v>1288</v>
      </c>
      <c r="S1035" s="36" t="s">
        <v>380</v>
      </c>
      <c r="T1035" s="129">
        <v>1</v>
      </c>
      <c r="U1035" s="129"/>
      <c r="V1035" s="3">
        <v>454</v>
      </c>
      <c r="W1035" s="30">
        <v>0</v>
      </c>
      <c r="X1035" s="30">
        <v>0</v>
      </c>
      <c r="Y1035" s="30">
        <v>0</v>
      </c>
      <c r="Z1035" s="138" t="str">
        <f t="shared" si="133"/>
        <v>40 HC</v>
      </c>
      <c r="AA1035" s="135">
        <v>7455</v>
      </c>
      <c r="AB1035" s="6">
        <v>15.42</v>
      </c>
      <c r="AC1035" s="34" t="s">
        <v>1289</v>
      </c>
      <c r="AD1035" s="34">
        <f t="shared" si="127"/>
        <v>11</v>
      </c>
      <c r="AE1035" s="34">
        <f t="shared" si="128"/>
        <v>5</v>
      </c>
      <c r="AF1035" s="49" t="str">
        <f t="shared" si="130"/>
        <v>LCL</v>
      </c>
      <c r="AG1035" s="49" t="str">
        <f t="shared" si="130"/>
        <v>LCL</v>
      </c>
    </row>
    <row r="1036" spans="1:33" x14ac:dyDescent="0.45">
      <c r="A1036" s="129" t="s">
        <v>2022</v>
      </c>
      <c r="B1036" s="129" t="s">
        <v>1947</v>
      </c>
      <c r="C1036" s="129" t="s">
        <v>1937</v>
      </c>
      <c r="D1036" s="5" t="s">
        <v>1937</v>
      </c>
      <c r="E1036" s="129">
        <f t="shared" si="131"/>
        <v>5</v>
      </c>
      <c r="F1036" s="129">
        <f t="shared" si="132"/>
        <v>13</v>
      </c>
      <c r="G1036" s="129" t="s">
        <v>381</v>
      </c>
      <c r="H1036" s="129" t="s">
        <v>383</v>
      </c>
      <c r="I1036" s="129" t="s">
        <v>380</v>
      </c>
      <c r="J1036" s="3">
        <v>1</v>
      </c>
      <c r="K1036" s="26" t="s">
        <v>380</v>
      </c>
      <c r="L1036" s="26" t="s">
        <v>24</v>
      </c>
      <c r="M1036" s="129" t="s">
        <v>384</v>
      </c>
      <c r="N1036" s="129" t="s">
        <v>26</v>
      </c>
      <c r="O1036" s="129" t="s">
        <v>2024</v>
      </c>
      <c r="P1036" s="3">
        <v>54</v>
      </c>
      <c r="Q1036" s="129" t="s">
        <v>32</v>
      </c>
      <c r="R1036" s="129" t="s">
        <v>2160</v>
      </c>
      <c r="S1036" s="36" t="s">
        <v>380</v>
      </c>
      <c r="T1036" s="129">
        <v>1</v>
      </c>
      <c r="U1036" s="129"/>
      <c r="V1036" s="3">
        <v>260</v>
      </c>
      <c r="W1036" s="30">
        <v>0</v>
      </c>
      <c r="X1036" s="30">
        <v>0</v>
      </c>
      <c r="Y1036" s="30">
        <v>0</v>
      </c>
      <c r="Z1036" s="138" t="str">
        <f t="shared" si="133"/>
        <v>40 HC</v>
      </c>
      <c r="AA1036" s="135">
        <v>4519</v>
      </c>
      <c r="AB1036" s="4"/>
      <c r="AC1036" s="34" t="s">
        <v>90</v>
      </c>
      <c r="AD1036" s="34">
        <f t="shared" si="127"/>
        <v>0</v>
      </c>
      <c r="AE1036" s="34">
        <f t="shared" si="128"/>
        <v>0</v>
      </c>
      <c r="AF1036" s="49" t="str">
        <f t="shared" si="130"/>
        <v>LCL</v>
      </c>
      <c r="AG1036" s="49" t="str">
        <f t="shared" si="130"/>
        <v>LCL</v>
      </c>
    </row>
    <row r="1037" spans="1:33" x14ac:dyDescent="0.45">
      <c r="A1037" s="129" t="s">
        <v>2022</v>
      </c>
      <c r="B1037" s="129" t="s">
        <v>1891</v>
      </c>
      <c r="C1037" s="129" t="s">
        <v>1891</v>
      </c>
      <c r="D1037" s="5" t="s">
        <v>1891</v>
      </c>
      <c r="E1037" s="129">
        <f t="shared" si="131"/>
        <v>6</v>
      </c>
      <c r="F1037" s="129">
        <f t="shared" si="132"/>
        <v>6</v>
      </c>
      <c r="G1037" s="129" t="s">
        <v>392</v>
      </c>
      <c r="H1037" s="129" t="s">
        <v>393</v>
      </c>
      <c r="I1037" s="129" t="s">
        <v>24</v>
      </c>
      <c r="J1037" s="3">
        <v>1</v>
      </c>
      <c r="K1037" s="131"/>
      <c r="L1037" s="26" t="s">
        <v>24</v>
      </c>
      <c r="M1037" s="129" t="s">
        <v>381</v>
      </c>
      <c r="N1037" s="129" t="s">
        <v>26</v>
      </c>
      <c r="O1037" s="129" t="s">
        <v>2025</v>
      </c>
      <c r="P1037" s="3">
        <v>54</v>
      </c>
      <c r="Q1037" s="129" t="s">
        <v>32</v>
      </c>
      <c r="R1037" s="129" t="s">
        <v>395</v>
      </c>
      <c r="S1037" s="129" t="s">
        <v>2125</v>
      </c>
      <c r="T1037" s="129"/>
      <c r="U1037" s="129">
        <v>1</v>
      </c>
      <c r="V1037" s="3">
        <v>28</v>
      </c>
      <c r="W1037" s="30">
        <v>0</v>
      </c>
      <c r="X1037" s="30">
        <v>0</v>
      </c>
      <c r="Y1037" s="30">
        <v>0</v>
      </c>
      <c r="Z1037" s="138" t="str">
        <f t="shared" si="133"/>
        <v>40 HC</v>
      </c>
      <c r="AA1037" s="135">
        <v>3400</v>
      </c>
      <c r="AB1037" s="6">
        <v>2.02</v>
      </c>
      <c r="AC1037" s="34" t="s">
        <v>396</v>
      </c>
      <c r="AD1037" s="34">
        <f t="shared" si="127"/>
        <v>1</v>
      </c>
      <c r="AE1037" s="34">
        <f t="shared" si="128"/>
        <v>1</v>
      </c>
      <c r="AF1037" s="49" t="str">
        <f t="shared" si="130"/>
        <v>LCL</v>
      </c>
      <c r="AG1037" s="49" t="str">
        <f t="shared" si="130"/>
        <v>LCL</v>
      </c>
    </row>
    <row r="1038" spans="1:33" x14ac:dyDescent="0.45">
      <c r="A1038" s="129" t="s">
        <v>2026</v>
      </c>
      <c r="B1038" s="129" t="s">
        <v>1835</v>
      </c>
      <c r="C1038" s="129" t="s">
        <v>1952</v>
      </c>
      <c r="D1038" s="5" t="s">
        <v>1952</v>
      </c>
      <c r="E1038" s="129">
        <f t="shared" si="131"/>
        <v>3</v>
      </c>
      <c r="F1038" s="129">
        <f t="shared" si="132"/>
        <v>11</v>
      </c>
      <c r="G1038" s="129" t="s">
        <v>381</v>
      </c>
      <c r="H1038" s="129" t="s">
        <v>383</v>
      </c>
      <c r="I1038" s="129" t="s">
        <v>380</v>
      </c>
      <c r="J1038" s="3">
        <v>1</v>
      </c>
      <c r="K1038" s="26" t="s">
        <v>380</v>
      </c>
      <c r="L1038" s="26" t="s">
        <v>24</v>
      </c>
      <c r="M1038" s="129" t="s">
        <v>384</v>
      </c>
      <c r="N1038" s="129" t="s">
        <v>26</v>
      </c>
      <c r="O1038" s="129" t="s">
        <v>2027</v>
      </c>
      <c r="P1038" s="3">
        <v>54</v>
      </c>
      <c r="Q1038" s="129" t="s">
        <v>32</v>
      </c>
      <c r="R1038" s="129" t="s">
        <v>2160</v>
      </c>
      <c r="S1038" s="36" t="s">
        <v>380</v>
      </c>
      <c r="T1038" s="129">
        <v>1</v>
      </c>
      <c r="U1038" s="129"/>
      <c r="V1038" s="3">
        <v>112</v>
      </c>
      <c r="W1038" s="30">
        <v>0</v>
      </c>
      <c r="X1038" s="30">
        <v>0</v>
      </c>
      <c r="Y1038" s="30">
        <v>0</v>
      </c>
      <c r="Z1038" s="138" t="str">
        <f t="shared" si="133"/>
        <v>40 HC</v>
      </c>
      <c r="AA1038" s="135">
        <v>3233</v>
      </c>
      <c r="AB1038" s="6">
        <v>3.04</v>
      </c>
      <c r="AC1038" s="34" t="s">
        <v>90</v>
      </c>
      <c r="AD1038" s="34">
        <f t="shared" ref="AD1038:AD1077" si="134">0.7*AB1038</f>
        <v>2</v>
      </c>
      <c r="AE1038" s="34">
        <f t="shared" ref="AE1038:AE1077" si="135">0.3*AB1038</f>
        <v>1</v>
      </c>
      <c r="AF1038" s="49" t="str">
        <f t="shared" si="130"/>
        <v>LCL</v>
      </c>
      <c r="AG1038" s="49" t="str">
        <f t="shared" si="130"/>
        <v>LCL</v>
      </c>
    </row>
    <row r="1039" spans="1:33" x14ac:dyDescent="0.45">
      <c r="A1039" s="129" t="s">
        <v>2026</v>
      </c>
      <c r="B1039" s="129" t="s">
        <v>1835</v>
      </c>
      <c r="C1039" s="129" t="s">
        <v>2028</v>
      </c>
      <c r="D1039" s="5" t="s">
        <v>2028</v>
      </c>
      <c r="E1039" s="129">
        <f t="shared" si="131"/>
        <v>3</v>
      </c>
      <c r="F1039" s="129">
        <f t="shared" si="132"/>
        <v>15</v>
      </c>
      <c r="G1039" s="129" t="s">
        <v>381</v>
      </c>
      <c r="H1039" s="129" t="s">
        <v>383</v>
      </c>
      <c r="I1039" s="129" t="s">
        <v>380</v>
      </c>
      <c r="J1039" s="3">
        <v>1</v>
      </c>
      <c r="K1039" s="26" t="s">
        <v>380</v>
      </c>
      <c r="L1039" s="26" t="s">
        <v>24</v>
      </c>
      <c r="M1039" s="129" t="s">
        <v>390</v>
      </c>
      <c r="N1039" s="129" t="s">
        <v>26</v>
      </c>
      <c r="O1039" s="129" t="s">
        <v>2029</v>
      </c>
      <c r="P1039" s="3">
        <v>54</v>
      </c>
      <c r="Q1039" s="129" t="s">
        <v>32</v>
      </c>
      <c r="R1039" s="129" t="s">
        <v>2157</v>
      </c>
      <c r="S1039" s="36" t="s">
        <v>380</v>
      </c>
      <c r="T1039" s="129">
        <v>1</v>
      </c>
      <c r="U1039" s="129"/>
      <c r="V1039" s="3">
        <v>264</v>
      </c>
      <c r="W1039" s="30">
        <v>0</v>
      </c>
      <c r="X1039" s="30">
        <v>0</v>
      </c>
      <c r="Y1039" s="30">
        <v>0</v>
      </c>
      <c r="Z1039" s="138" t="str">
        <f t="shared" si="133"/>
        <v>40 HC</v>
      </c>
      <c r="AA1039" s="135">
        <v>2629</v>
      </c>
      <c r="AB1039" s="6">
        <v>4.88</v>
      </c>
      <c r="AC1039" s="34" t="s">
        <v>64</v>
      </c>
      <c r="AD1039" s="34">
        <f t="shared" si="134"/>
        <v>3</v>
      </c>
      <c r="AE1039" s="34">
        <f t="shared" si="135"/>
        <v>1</v>
      </c>
      <c r="AF1039" s="49" t="str">
        <f t="shared" si="130"/>
        <v>LCL</v>
      </c>
      <c r="AG1039" s="49" t="str">
        <f t="shared" si="130"/>
        <v>LCL</v>
      </c>
    </row>
    <row r="1040" spans="1:33" x14ac:dyDescent="0.45">
      <c r="A1040" s="129" t="s">
        <v>2026</v>
      </c>
      <c r="B1040" s="129" t="s">
        <v>1835</v>
      </c>
      <c r="C1040" s="129" t="s">
        <v>2028</v>
      </c>
      <c r="D1040" s="5" t="s">
        <v>2028</v>
      </c>
      <c r="E1040" s="129">
        <f t="shared" si="131"/>
        <v>3</v>
      </c>
      <c r="F1040" s="129">
        <f t="shared" si="132"/>
        <v>15</v>
      </c>
      <c r="G1040" s="129" t="s">
        <v>381</v>
      </c>
      <c r="H1040" s="129" t="s">
        <v>383</v>
      </c>
      <c r="I1040" s="129" t="s">
        <v>380</v>
      </c>
      <c r="J1040" s="3">
        <v>1</v>
      </c>
      <c r="K1040" s="26" t="s">
        <v>380</v>
      </c>
      <c r="L1040" s="26" t="s">
        <v>24</v>
      </c>
      <c r="M1040" s="129" t="s">
        <v>390</v>
      </c>
      <c r="N1040" s="129" t="s">
        <v>26</v>
      </c>
      <c r="O1040" s="129" t="s">
        <v>2030</v>
      </c>
      <c r="P1040" s="3">
        <v>54</v>
      </c>
      <c r="Q1040" s="129" t="s">
        <v>32</v>
      </c>
      <c r="R1040" s="129" t="s">
        <v>2157</v>
      </c>
      <c r="S1040" s="36" t="s">
        <v>380</v>
      </c>
      <c r="T1040" s="129">
        <v>1</v>
      </c>
      <c r="U1040" s="129"/>
      <c r="V1040" s="3">
        <v>342</v>
      </c>
      <c r="W1040" s="30">
        <v>0</v>
      </c>
      <c r="X1040" s="30">
        <v>0</v>
      </c>
      <c r="Y1040" s="30">
        <v>0</v>
      </c>
      <c r="Z1040" s="138" t="str">
        <f t="shared" si="133"/>
        <v>40 HC</v>
      </c>
      <c r="AA1040" s="135">
        <v>4714</v>
      </c>
      <c r="AB1040" s="6">
        <v>4.97</v>
      </c>
      <c r="AC1040" s="34" t="s">
        <v>64</v>
      </c>
      <c r="AD1040" s="34">
        <f t="shared" si="134"/>
        <v>3</v>
      </c>
      <c r="AE1040" s="34">
        <f t="shared" si="135"/>
        <v>1</v>
      </c>
      <c r="AF1040" s="49" t="str">
        <f t="shared" si="130"/>
        <v>LCL</v>
      </c>
      <c r="AG1040" s="49" t="str">
        <f t="shared" si="130"/>
        <v>LCL</v>
      </c>
    </row>
    <row r="1041" spans="1:33" x14ac:dyDescent="0.45">
      <c r="A1041" s="129" t="s">
        <v>2026</v>
      </c>
      <c r="B1041" s="129" t="s">
        <v>1835</v>
      </c>
      <c r="C1041" s="129" t="s">
        <v>2028</v>
      </c>
      <c r="D1041" s="5" t="s">
        <v>2028</v>
      </c>
      <c r="E1041" s="129">
        <f t="shared" si="131"/>
        <v>3</v>
      </c>
      <c r="F1041" s="129">
        <f t="shared" si="132"/>
        <v>15</v>
      </c>
      <c r="G1041" s="129" t="s">
        <v>381</v>
      </c>
      <c r="H1041" s="129" t="s">
        <v>383</v>
      </c>
      <c r="I1041" s="129" t="s">
        <v>380</v>
      </c>
      <c r="J1041" s="3">
        <v>1</v>
      </c>
      <c r="K1041" s="26" t="s">
        <v>380</v>
      </c>
      <c r="L1041" s="26" t="s">
        <v>24</v>
      </c>
      <c r="M1041" s="129" t="s">
        <v>390</v>
      </c>
      <c r="N1041" s="129" t="s">
        <v>26</v>
      </c>
      <c r="O1041" s="129" t="s">
        <v>2031</v>
      </c>
      <c r="P1041" s="3">
        <v>54</v>
      </c>
      <c r="Q1041" s="129" t="s">
        <v>32</v>
      </c>
      <c r="R1041" s="129" t="s">
        <v>2157</v>
      </c>
      <c r="S1041" s="36" t="s">
        <v>380</v>
      </c>
      <c r="T1041" s="129">
        <v>1</v>
      </c>
      <c r="U1041" s="129"/>
      <c r="V1041" s="3">
        <v>282</v>
      </c>
      <c r="W1041" s="30">
        <v>0</v>
      </c>
      <c r="X1041" s="30">
        <v>0</v>
      </c>
      <c r="Y1041" s="30">
        <v>0</v>
      </c>
      <c r="Z1041" s="138" t="str">
        <f t="shared" si="133"/>
        <v>40 HC</v>
      </c>
      <c r="AA1041" s="135">
        <v>4714</v>
      </c>
      <c r="AB1041" s="6">
        <v>6.94</v>
      </c>
      <c r="AC1041" s="34" t="s">
        <v>64</v>
      </c>
      <c r="AD1041" s="34">
        <f t="shared" si="134"/>
        <v>5</v>
      </c>
      <c r="AE1041" s="34">
        <f t="shared" si="135"/>
        <v>2</v>
      </c>
      <c r="AF1041" s="49" t="str">
        <f t="shared" si="130"/>
        <v>LCL</v>
      </c>
      <c r="AG1041" s="49" t="str">
        <f t="shared" si="130"/>
        <v>LCL</v>
      </c>
    </row>
    <row r="1042" spans="1:33" x14ac:dyDescent="0.45">
      <c r="A1042" s="129" t="s">
        <v>2003</v>
      </c>
      <c r="B1042" s="129" t="s">
        <v>1947</v>
      </c>
      <c r="C1042" s="129" t="s">
        <v>1952</v>
      </c>
      <c r="D1042" s="5" t="s">
        <v>1952</v>
      </c>
      <c r="E1042" s="129">
        <f t="shared" si="131"/>
        <v>3</v>
      </c>
      <c r="F1042" s="129">
        <f t="shared" si="132"/>
        <v>10</v>
      </c>
      <c r="G1042" s="129" t="s">
        <v>381</v>
      </c>
      <c r="H1042" s="129" t="s">
        <v>383</v>
      </c>
      <c r="I1042" s="129" t="s">
        <v>380</v>
      </c>
      <c r="J1042" s="3">
        <v>1</v>
      </c>
      <c r="K1042" s="26" t="s">
        <v>380</v>
      </c>
      <c r="L1042" s="26" t="s">
        <v>24</v>
      </c>
      <c r="M1042" s="129" t="s">
        <v>390</v>
      </c>
      <c r="N1042" s="129" t="s">
        <v>26</v>
      </c>
      <c r="O1042" s="129" t="s">
        <v>2032</v>
      </c>
      <c r="P1042" s="3">
        <v>54</v>
      </c>
      <c r="Q1042" s="129" t="s">
        <v>32</v>
      </c>
      <c r="R1042" s="129" t="s">
        <v>2157</v>
      </c>
      <c r="S1042" s="36" t="s">
        <v>380</v>
      </c>
      <c r="T1042" s="129">
        <v>1</v>
      </c>
      <c r="U1042" s="129"/>
      <c r="V1042" s="3">
        <v>914</v>
      </c>
      <c r="W1042" s="30">
        <v>0</v>
      </c>
      <c r="X1042" s="30">
        <v>0</v>
      </c>
      <c r="Y1042" s="30">
        <v>0</v>
      </c>
      <c r="Z1042" s="138" t="str">
        <f t="shared" si="133"/>
        <v>40 HC</v>
      </c>
      <c r="AA1042" s="135">
        <v>10990</v>
      </c>
      <c r="AB1042" s="4"/>
      <c r="AC1042" s="34" t="s">
        <v>64</v>
      </c>
      <c r="AD1042" s="34">
        <f t="shared" si="134"/>
        <v>0</v>
      </c>
      <c r="AE1042" s="34">
        <f t="shared" si="135"/>
        <v>0</v>
      </c>
      <c r="AF1042" s="49" t="str">
        <f t="shared" si="130"/>
        <v>LCL</v>
      </c>
      <c r="AG1042" s="49" t="str">
        <f t="shared" si="130"/>
        <v>LCL</v>
      </c>
    </row>
    <row r="1043" spans="1:33" x14ac:dyDescent="0.45">
      <c r="A1043" s="129" t="s">
        <v>1874</v>
      </c>
      <c r="B1043" s="129" t="s">
        <v>1947</v>
      </c>
      <c r="C1043" s="129" t="s">
        <v>2028</v>
      </c>
      <c r="D1043" s="5" t="s">
        <v>2028</v>
      </c>
      <c r="E1043" s="129">
        <f t="shared" si="131"/>
        <v>2</v>
      </c>
      <c r="F1043" s="129">
        <f t="shared" si="132"/>
        <v>13</v>
      </c>
      <c r="G1043" s="129" t="s">
        <v>381</v>
      </c>
      <c r="H1043" s="129" t="s">
        <v>383</v>
      </c>
      <c r="I1043" s="129" t="s">
        <v>380</v>
      </c>
      <c r="J1043" s="3">
        <v>1</v>
      </c>
      <c r="K1043" s="26" t="s">
        <v>380</v>
      </c>
      <c r="L1043" s="26" t="s">
        <v>24</v>
      </c>
      <c r="M1043" s="129" t="s">
        <v>384</v>
      </c>
      <c r="N1043" s="129" t="s">
        <v>26</v>
      </c>
      <c r="O1043" s="129" t="s">
        <v>2033</v>
      </c>
      <c r="P1043" s="3">
        <v>54</v>
      </c>
      <c r="Q1043" s="129" t="s">
        <v>32</v>
      </c>
      <c r="R1043" s="129" t="s">
        <v>2149</v>
      </c>
      <c r="S1043" s="36" t="s">
        <v>380</v>
      </c>
      <c r="T1043" s="129">
        <v>1</v>
      </c>
      <c r="U1043" s="129"/>
      <c r="V1043" s="3">
        <v>410</v>
      </c>
      <c r="W1043" s="30">
        <v>0</v>
      </c>
      <c r="X1043" s="30">
        <v>0</v>
      </c>
      <c r="Y1043" s="30">
        <v>0</v>
      </c>
      <c r="Z1043" s="138" t="str">
        <f t="shared" si="133"/>
        <v>40 HC</v>
      </c>
      <c r="AA1043" s="135">
        <v>8940</v>
      </c>
      <c r="AB1043" s="4"/>
      <c r="AC1043" s="34" t="s">
        <v>64</v>
      </c>
      <c r="AD1043" s="34">
        <f t="shared" si="134"/>
        <v>0</v>
      </c>
      <c r="AE1043" s="34">
        <f t="shared" si="135"/>
        <v>0</v>
      </c>
      <c r="AF1043" s="49" t="str">
        <f t="shared" si="130"/>
        <v>LCL</v>
      </c>
      <c r="AG1043" s="49" t="str">
        <f t="shared" si="130"/>
        <v>LCL</v>
      </c>
    </row>
    <row r="1044" spans="1:33" x14ac:dyDescent="0.45">
      <c r="A1044" s="129" t="s">
        <v>1835</v>
      </c>
      <c r="B1044" s="129" t="s">
        <v>1918</v>
      </c>
      <c r="C1044" s="129" t="s">
        <v>2034</v>
      </c>
      <c r="D1044" s="5" t="s">
        <v>2034</v>
      </c>
      <c r="E1044" s="129">
        <f t="shared" si="131"/>
        <v>5</v>
      </c>
      <c r="F1044" s="129">
        <f t="shared" si="132"/>
        <v>13</v>
      </c>
      <c r="G1044" s="129" t="s">
        <v>381</v>
      </c>
      <c r="H1044" s="129" t="s">
        <v>383</v>
      </c>
      <c r="I1044" s="129" t="s">
        <v>380</v>
      </c>
      <c r="J1044" s="3">
        <v>1</v>
      </c>
      <c r="K1044" s="26" t="s">
        <v>380</v>
      </c>
      <c r="L1044" s="26" t="s">
        <v>24</v>
      </c>
      <c r="M1044" s="129" t="s">
        <v>384</v>
      </c>
      <c r="N1044" s="129" t="s">
        <v>26</v>
      </c>
      <c r="O1044" s="129" t="s">
        <v>2035</v>
      </c>
      <c r="P1044" s="3">
        <v>54</v>
      </c>
      <c r="Q1044" s="129" t="s">
        <v>32</v>
      </c>
      <c r="R1044" s="129" t="s">
        <v>33</v>
      </c>
      <c r="S1044" s="36" t="s">
        <v>380</v>
      </c>
      <c r="T1044" s="129">
        <v>1</v>
      </c>
      <c r="U1044" s="129"/>
      <c r="V1044" s="3">
        <v>642</v>
      </c>
      <c r="W1044" s="30">
        <v>0</v>
      </c>
      <c r="X1044" s="30">
        <v>0</v>
      </c>
      <c r="Y1044" s="30">
        <v>0</v>
      </c>
      <c r="Z1044" s="138" t="str">
        <f t="shared" si="133"/>
        <v>40 HC</v>
      </c>
      <c r="AA1044" s="135">
        <v>8515</v>
      </c>
      <c r="AB1044" s="6">
        <v>46.69</v>
      </c>
      <c r="AC1044" s="34" t="s">
        <v>34</v>
      </c>
      <c r="AD1044" s="34">
        <f t="shared" si="134"/>
        <v>33</v>
      </c>
      <c r="AE1044" s="34">
        <f t="shared" si="135"/>
        <v>14</v>
      </c>
      <c r="AF1044" s="49" t="str">
        <f t="shared" si="130"/>
        <v>40</v>
      </c>
      <c r="AG1044" s="49" t="str">
        <f t="shared" si="130"/>
        <v>LCL</v>
      </c>
    </row>
    <row r="1045" spans="1:33" x14ac:dyDescent="0.45">
      <c r="A1045" s="129" t="s">
        <v>1947</v>
      </c>
      <c r="B1045" s="129" t="s">
        <v>2036</v>
      </c>
      <c r="C1045" s="129" t="s">
        <v>2037</v>
      </c>
      <c r="D1045" s="5" t="s">
        <v>2037</v>
      </c>
      <c r="E1045" s="129">
        <f t="shared" si="131"/>
        <v>53</v>
      </c>
      <c r="F1045" s="129">
        <f t="shared" si="132"/>
        <v>57</v>
      </c>
      <c r="G1045" s="129" t="s">
        <v>61</v>
      </c>
      <c r="H1045" s="129" t="s">
        <v>30</v>
      </c>
      <c r="I1045" s="129" t="s">
        <v>31</v>
      </c>
      <c r="J1045" s="3">
        <v>1</v>
      </c>
      <c r="K1045" s="26" t="s">
        <v>2125</v>
      </c>
      <c r="L1045" s="129" t="s">
        <v>24</v>
      </c>
      <c r="M1045" s="129" t="s">
        <v>268</v>
      </c>
      <c r="N1045" s="129" t="s">
        <v>26</v>
      </c>
      <c r="O1045" s="129" t="s">
        <v>2038</v>
      </c>
      <c r="P1045" s="3">
        <v>54</v>
      </c>
      <c r="Q1045" s="129" t="s">
        <v>32</v>
      </c>
      <c r="R1045" s="129" t="s">
        <v>2151</v>
      </c>
      <c r="S1045" s="129" t="s">
        <v>2125</v>
      </c>
      <c r="T1045" s="129"/>
      <c r="U1045" s="129">
        <v>1</v>
      </c>
      <c r="V1045" s="3">
        <v>212</v>
      </c>
      <c r="W1045" s="30">
        <v>0</v>
      </c>
      <c r="X1045" s="30">
        <v>0</v>
      </c>
      <c r="Y1045" s="30">
        <v>0</v>
      </c>
      <c r="Z1045" s="138" t="str">
        <f t="shared" si="133"/>
        <v>40 HC</v>
      </c>
      <c r="AA1045" s="135">
        <v>4113</v>
      </c>
      <c r="AB1045" s="6">
        <v>2.25</v>
      </c>
      <c r="AC1045" s="34" t="s">
        <v>64</v>
      </c>
      <c r="AD1045" s="34">
        <f t="shared" si="134"/>
        <v>2</v>
      </c>
      <c r="AE1045" s="34">
        <f t="shared" si="135"/>
        <v>1</v>
      </c>
      <c r="AF1045" s="49" t="str">
        <f t="shared" si="130"/>
        <v>LCL</v>
      </c>
      <c r="AG1045" s="49" t="str">
        <f t="shared" si="130"/>
        <v>LCL</v>
      </c>
    </row>
    <row r="1046" spans="1:33" x14ac:dyDescent="0.45">
      <c r="A1046" s="129" t="s">
        <v>1892</v>
      </c>
      <c r="B1046" s="129" t="s">
        <v>1952</v>
      </c>
      <c r="C1046" s="129" t="s">
        <v>1938</v>
      </c>
      <c r="D1046" s="5" t="s">
        <v>1938</v>
      </c>
      <c r="E1046" s="129">
        <f t="shared" si="131"/>
        <v>2</v>
      </c>
      <c r="F1046" s="129">
        <f t="shared" si="132"/>
        <v>9</v>
      </c>
      <c r="G1046" s="129" t="s">
        <v>381</v>
      </c>
      <c r="H1046" s="129" t="s">
        <v>383</v>
      </c>
      <c r="I1046" s="129" t="s">
        <v>380</v>
      </c>
      <c r="J1046" s="3">
        <v>1</v>
      </c>
      <c r="K1046" s="26" t="s">
        <v>380</v>
      </c>
      <c r="L1046" s="26" t="s">
        <v>24</v>
      </c>
      <c r="M1046" s="129" t="s">
        <v>390</v>
      </c>
      <c r="N1046" s="129" t="s">
        <v>26</v>
      </c>
      <c r="O1046" s="129" t="s">
        <v>2039</v>
      </c>
      <c r="P1046" s="3">
        <v>54</v>
      </c>
      <c r="Q1046" s="129" t="s">
        <v>32</v>
      </c>
      <c r="R1046" s="129" t="s">
        <v>1288</v>
      </c>
      <c r="S1046" s="36" t="s">
        <v>380</v>
      </c>
      <c r="T1046" s="129">
        <v>1</v>
      </c>
      <c r="U1046" s="129"/>
      <c r="V1046" s="3">
        <v>918</v>
      </c>
      <c r="W1046" s="30">
        <v>0</v>
      </c>
      <c r="X1046" s="30">
        <v>0</v>
      </c>
      <c r="Y1046" s="30">
        <v>0</v>
      </c>
      <c r="Z1046" s="138" t="str">
        <f t="shared" si="133"/>
        <v>40 HC</v>
      </c>
      <c r="AA1046" s="135">
        <v>13340</v>
      </c>
      <c r="AB1046" s="6">
        <v>21.12</v>
      </c>
      <c r="AC1046" s="34" t="s">
        <v>1289</v>
      </c>
      <c r="AD1046" s="34">
        <f t="shared" si="134"/>
        <v>15</v>
      </c>
      <c r="AE1046" s="34">
        <f t="shared" si="135"/>
        <v>6</v>
      </c>
      <c r="AF1046" s="49" t="str">
        <f t="shared" si="130"/>
        <v>20</v>
      </c>
      <c r="AG1046" s="49" t="str">
        <f t="shared" si="130"/>
        <v>LCL</v>
      </c>
    </row>
    <row r="1047" spans="1:33" x14ac:dyDescent="0.45">
      <c r="A1047" s="129" t="s">
        <v>1921</v>
      </c>
      <c r="B1047" s="129" t="s">
        <v>2011</v>
      </c>
      <c r="C1047" s="129" t="s">
        <v>1960</v>
      </c>
      <c r="D1047" s="5" t="s">
        <v>1960</v>
      </c>
      <c r="E1047" s="129">
        <f t="shared" si="131"/>
        <v>3</v>
      </c>
      <c r="F1047" s="129">
        <f t="shared" si="132"/>
        <v>7</v>
      </c>
      <c r="G1047" s="129" t="s">
        <v>381</v>
      </c>
      <c r="H1047" s="129" t="s">
        <v>383</v>
      </c>
      <c r="I1047" s="129" t="s">
        <v>380</v>
      </c>
      <c r="J1047" s="3">
        <v>1</v>
      </c>
      <c r="K1047" s="26" t="s">
        <v>380</v>
      </c>
      <c r="L1047" s="26" t="s">
        <v>24</v>
      </c>
      <c r="M1047" s="129" t="s">
        <v>384</v>
      </c>
      <c r="N1047" s="129" t="s">
        <v>26</v>
      </c>
      <c r="O1047" s="129" t="s">
        <v>2040</v>
      </c>
      <c r="P1047" s="3">
        <v>54</v>
      </c>
      <c r="Q1047" s="129" t="s">
        <v>32</v>
      </c>
      <c r="R1047" s="129" t="s">
        <v>2151</v>
      </c>
      <c r="S1047" s="36" t="s">
        <v>380</v>
      </c>
      <c r="T1047" s="129">
        <v>1</v>
      </c>
      <c r="U1047" s="129"/>
      <c r="V1047" s="3">
        <v>960</v>
      </c>
      <c r="W1047" s="30">
        <v>0</v>
      </c>
      <c r="X1047" s="30">
        <v>0</v>
      </c>
      <c r="Y1047" s="30">
        <v>0</v>
      </c>
      <c r="Z1047" s="138" t="str">
        <f t="shared" si="133"/>
        <v>40 HC</v>
      </c>
      <c r="AA1047" s="135">
        <v>18469</v>
      </c>
      <c r="AB1047" s="4"/>
      <c r="AC1047" s="34" t="s">
        <v>64</v>
      </c>
      <c r="AD1047" s="34">
        <f t="shared" si="134"/>
        <v>0</v>
      </c>
      <c r="AE1047" s="34">
        <f t="shared" si="135"/>
        <v>0</v>
      </c>
      <c r="AF1047" s="49" t="str">
        <f t="shared" ref="AF1047:AG1077" si="136">IF(AD1047&lt;=14,"LCL",IF(AD1047&lt;=28,"20",IF(AD1047&lt;=55,"40",IF(AD1047&lt;=65,"40HC",IF(AD1047&lt;=83,"45",IF(AD1047&gt;83,"???ilość kont"))))))</f>
        <v>LCL</v>
      </c>
      <c r="AG1047" s="49" t="str">
        <f t="shared" si="136"/>
        <v>LCL</v>
      </c>
    </row>
    <row r="1048" spans="1:33" x14ac:dyDescent="0.45">
      <c r="A1048" s="129" t="s">
        <v>1937</v>
      </c>
      <c r="B1048" s="129" t="s">
        <v>2034</v>
      </c>
      <c r="C1048" s="129" t="s">
        <v>2041</v>
      </c>
      <c r="D1048" s="5" t="s">
        <v>2041</v>
      </c>
      <c r="E1048" s="129">
        <f t="shared" si="131"/>
        <v>4</v>
      </c>
      <c r="F1048" s="129">
        <f t="shared" si="132"/>
        <v>17</v>
      </c>
      <c r="G1048" s="129" t="s">
        <v>381</v>
      </c>
      <c r="H1048" s="129" t="s">
        <v>383</v>
      </c>
      <c r="I1048" s="129" t="s">
        <v>380</v>
      </c>
      <c r="J1048" s="3">
        <v>1</v>
      </c>
      <c r="K1048" s="26" t="s">
        <v>380</v>
      </c>
      <c r="L1048" s="26" t="s">
        <v>24</v>
      </c>
      <c r="M1048" s="129" t="s">
        <v>384</v>
      </c>
      <c r="N1048" s="129" t="s">
        <v>26</v>
      </c>
      <c r="O1048" s="129" t="s">
        <v>2042</v>
      </c>
      <c r="P1048" s="3">
        <v>54</v>
      </c>
      <c r="Q1048" s="129" t="s">
        <v>32</v>
      </c>
      <c r="R1048" s="129" t="s">
        <v>239</v>
      </c>
      <c r="S1048" s="36" t="s">
        <v>380</v>
      </c>
      <c r="T1048" s="129">
        <v>1</v>
      </c>
      <c r="U1048" s="129"/>
      <c r="V1048" s="3">
        <v>877</v>
      </c>
      <c r="W1048" s="30">
        <v>0</v>
      </c>
      <c r="X1048" s="30">
        <v>0</v>
      </c>
      <c r="Y1048" s="30">
        <v>0</v>
      </c>
      <c r="Z1048" s="138" t="str">
        <f t="shared" si="133"/>
        <v>40 HC</v>
      </c>
      <c r="AA1048" s="135">
        <v>11359</v>
      </c>
      <c r="AB1048" s="6">
        <v>12.27</v>
      </c>
      <c r="AC1048" s="34" t="s">
        <v>64</v>
      </c>
      <c r="AD1048" s="34">
        <f t="shared" si="134"/>
        <v>9</v>
      </c>
      <c r="AE1048" s="34">
        <f t="shared" si="135"/>
        <v>4</v>
      </c>
      <c r="AF1048" s="49" t="str">
        <f t="shared" si="136"/>
        <v>LCL</v>
      </c>
      <c r="AG1048" s="49" t="str">
        <f t="shared" si="136"/>
        <v>LCL</v>
      </c>
    </row>
    <row r="1049" spans="1:33" x14ac:dyDescent="0.45">
      <c r="A1049" s="129" t="s">
        <v>1938</v>
      </c>
      <c r="B1049" s="129" t="s">
        <v>2005</v>
      </c>
      <c r="C1049" s="129" t="s">
        <v>2043</v>
      </c>
      <c r="D1049" s="5" t="s">
        <v>2043</v>
      </c>
      <c r="E1049" s="129">
        <f t="shared" si="131"/>
        <v>8</v>
      </c>
      <c r="F1049" s="129">
        <f t="shared" si="132"/>
        <v>14</v>
      </c>
      <c r="G1049" s="129" t="s">
        <v>381</v>
      </c>
      <c r="H1049" s="129" t="s">
        <v>383</v>
      </c>
      <c r="I1049" s="129" t="s">
        <v>380</v>
      </c>
      <c r="J1049" s="3">
        <v>1</v>
      </c>
      <c r="K1049" s="26" t="s">
        <v>380</v>
      </c>
      <c r="L1049" s="26" t="s">
        <v>24</v>
      </c>
      <c r="M1049" s="129" t="s">
        <v>384</v>
      </c>
      <c r="N1049" s="129" t="s">
        <v>26</v>
      </c>
      <c r="O1049" s="129" t="s">
        <v>2044</v>
      </c>
      <c r="P1049" s="3">
        <v>54</v>
      </c>
      <c r="Q1049" s="129" t="s">
        <v>32</v>
      </c>
      <c r="R1049" s="129" t="s">
        <v>101</v>
      </c>
      <c r="S1049" s="36" t="s">
        <v>380</v>
      </c>
      <c r="T1049" s="129">
        <v>1</v>
      </c>
      <c r="U1049" s="129"/>
      <c r="V1049" s="3">
        <v>337</v>
      </c>
      <c r="W1049" s="30">
        <v>0</v>
      </c>
      <c r="X1049" s="30">
        <v>0</v>
      </c>
      <c r="Y1049" s="30">
        <v>0</v>
      </c>
      <c r="Z1049" s="138" t="str">
        <f t="shared" si="133"/>
        <v>40 HC</v>
      </c>
      <c r="AA1049" s="135">
        <v>3239</v>
      </c>
      <c r="AB1049" s="6">
        <v>20</v>
      </c>
      <c r="AC1049" s="34" t="s">
        <v>34</v>
      </c>
      <c r="AD1049" s="34">
        <f t="shared" si="134"/>
        <v>14</v>
      </c>
      <c r="AE1049" s="34">
        <f t="shared" si="135"/>
        <v>6</v>
      </c>
      <c r="AF1049" s="49" t="str">
        <f t="shared" si="136"/>
        <v>LCL</v>
      </c>
      <c r="AG1049" s="49" t="str">
        <f t="shared" si="136"/>
        <v>LCL</v>
      </c>
    </row>
    <row r="1050" spans="1:33" x14ac:dyDescent="0.45">
      <c r="A1050" s="129" t="s">
        <v>1993</v>
      </c>
      <c r="B1050" s="129" t="s">
        <v>2045</v>
      </c>
      <c r="C1050" s="129" t="s">
        <v>2045</v>
      </c>
      <c r="D1050" s="5" t="s">
        <v>2045</v>
      </c>
      <c r="E1050" s="129">
        <f t="shared" si="131"/>
        <v>12</v>
      </c>
      <c r="F1050" s="129">
        <f t="shared" si="132"/>
        <v>12</v>
      </c>
      <c r="G1050" s="129" t="s">
        <v>392</v>
      </c>
      <c r="H1050" s="129" t="s">
        <v>393</v>
      </c>
      <c r="I1050" s="129" t="s">
        <v>24</v>
      </c>
      <c r="J1050" s="3">
        <v>0</v>
      </c>
      <c r="K1050" s="131"/>
      <c r="L1050" s="26" t="s">
        <v>24</v>
      </c>
      <c r="M1050" s="129" t="s">
        <v>381</v>
      </c>
      <c r="N1050" s="129" t="s">
        <v>26</v>
      </c>
      <c r="O1050" s="129" t="s">
        <v>2046</v>
      </c>
      <c r="P1050" s="3">
        <v>54</v>
      </c>
      <c r="Q1050" s="129" t="s">
        <v>32</v>
      </c>
      <c r="R1050" s="129" t="s">
        <v>547</v>
      </c>
      <c r="S1050" s="129" t="s">
        <v>2163</v>
      </c>
      <c r="T1050" s="129"/>
      <c r="U1050" s="129">
        <v>1</v>
      </c>
      <c r="V1050" s="3">
        <v>895</v>
      </c>
      <c r="W1050" s="30">
        <v>0</v>
      </c>
      <c r="X1050" s="30">
        <v>0</v>
      </c>
      <c r="Y1050" s="30">
        <v>0</v>
      </c>
      <c r="Z1050" s="138" t="str">
        <f t="shared" si="133"/>
        <v>40 HC</v>
      </c>
      <c r="AA1050" s="135">
        <v>25251</v>
      </c>
      <c r="AB1050" s="6">
        <v>35.69</v>
      </c>
      <c r="AC1050" s="34" t="s">
        <v>396</v>
      </c>
      <c r="AD1050" s="34">
        <f t="shared" si="134"/>
        <v>25</v>
      </c>
      <c r="AE1050" s="34">
        <f t="shared" si="135"/>
        <v>11</v>
      </c>
      <c r="AF1050" s="49" t="str">
        <f t="shared" si="136"/>
        <v>20</v>
      </c>
      <c r="AG1050" s="49" t="str">
        <f t="shared" si="136"/>
        <v>LCL</v>
      </c>
    </row>
    <row r="1051" spans="1:33" x14ac:dyDescent="0.45">
      <c r="A1051" s="129" t="s">
        <v>2047</v>
      </c>
      <c r="B1051" s="129" t="s">
        <v>2048</v>
      </c>
      <c r="C1051" s="129" t="s">
        <v>2049</v>
      </c>
      <c r="D1051" s="5" t="s">
        <v>2049</v>
      </c>
      <c r="E1051" s="129">
        <f t="shared" si="131"/>
        <v>8</v>
      </c>
      <c r="F1051" s="129">
        <f t="shared" si="132"/>
        <v>16</v>
      </c>
      <c r="G1051" s="129" t="s">
        <v>381</v>
      </c>
      <c r="H1051" s="129" t="s">
        <v>383</v>
      </c>
      <c r="I1051" s="129" t="s">
        <v>380</v>
      </c>
      <c r="J1051" s="3">
        <v>1</v>
      </c>
      <c r="K1051" s="26" t="s">
        <v>380</v>
      </c>
      <c r="L1051" s="26" t="s">
        <v>24</v>
      </c>
      <c r="M1051" s="129" t="s">
        <v>384</v>
      </c>
      <c r="N1051" s="129" t="s">
        <v>26</v>
      </c>
      <c r="O1051" s="129" t="s">
        <v>2050</v>
      </c>
      <c r="P1051" s="3">
        <v>54</v>
      </c>
      <c r="Q1051" s="129" t="s">
        <v>32</v>
      </c>
      <c r="R1051" s="129" t="s">
        <v>33</v>
      </c>
      <c r="S1051" s="36" t="s">
        <v>380</v>
      </c>
      <c r="T1051" s="129">
        <v>1</v>
      </c>
      <c r="U1051" s="129"/>
      <c r="V1051" s="3">
        <v>361</v>
      </c>
      <c r="W1051" s="30">
        <v>0</v>
      </c>
      <c r="X1051" s="30">
        <v>0</v>
      </c>
      <c r="Y1051" s="30">
        <v>0</v>
      </c>
      <c r="Z1051" s="138" t="str">
        <f t="shared" si="133"/>
        <v>40 HC</v>
      </c>
      <c r="AA1051" s="135">
        <v>4795</v>
      </c>
      <c r="AB1051" s="6">
        <v>0</v>
      </c>
      <c r="AC1051" s="34" t="s">
        <v>34</v>
      </c>
      <c r="AD1051" s="34">
        <f t="shared" si="134"/>
        <v>0</v>
      </c>
      <c r="AE1051" s="34">
        <f t="shared" si="135"/>
        <v>0</v>
      </c>
      <c r="AF1051" s="49" t="str">
        <f t="shared" si="136"/>
        <v>LCL</v>
      </c>
      <c r="AG1051" s="49" t="str">
        <f t="shared" si="136"/>
        <v>LCL</v>
      </c>
    </row>
    <row r="1052" spans="1:33" x14ac:dyDescent="0.45">
      <c r="A1052" s="129" t="s">
        <v>2051</v>
      </c>
      <c r="B1052" s="129" t="s">
        <v>1994</v>
      </c>
      <c r="C1052" s="129" t="s">
        <v>2045</v>
      </c>
      <c r="D1052" s="5" t="s">
        <v>2045</v>
      </c>
      <c r="E1052" s="129">
        <f t="shared" si="131"/>
        <v>3</v>
      </c>
      <c r="F1052" s="129">
        <f t="shared" si="132"/>
        <v>10</v>
      </c>
      <c r="G1052" s="129" t="s">
        <v>381</v>
      </c>
      <c r="H1052" s="129" t="s">
        <v>383</v>
      </c>
      <c r="I1052" s="129" t="s">
        <v>380</v>
      </c>
      <c r="J1052" s="3">
        <v>1</v>
      </c>
      <c r="K1052" s="26" t="s">
        <v>380</v>
      </c>
      <c r="L1052" s="26" t="s">
        <v>24</v>
      </c>
      <c r="M1052" s="129" t="s">
        <v>384</v>
      </c>
      <c r="N1052" s="129" t="s">
        <v>26</v>
      </c>
      <c r="O1052" s="129" t="s">
        <v>2052</v>
      </c>
      <c r="P1052" s="3">
        <v>54</v>
      </c>
      <c r="Q1052" s="129" t="s">
        <v>32</v>
      </c>
      <c r="R1052" s="129" t="s">
        <v>94</v>
      </c>
      <c r="S1052" s="36" t="s">
        <v>380</v>
      </c>
      <c r="T1052" s="129">
        <v>1</v>
      </c>
      <c r="U1052" s="129"/>
      <c r="V1052" s="3">
        <v>467</v>
      </c>
      <c r="W1052" s="30">
        <v>0</v>
      </c>
      <c r="X1052" s="30">
        <v>0</v>
      </c>
      <c r="Y1052" s="30">
        <v>0</v>
      </c>
      <c r="Z1052" s="138" t="str">
        <f t="shared" si="133"/>
        <v>40 HC</v>
      </c>
      <c r="AA1052" s="135">
        <v>7718</v>
      </c>
      <c r="AB1052" s="4"/>
      <c r="AC1052" s="34" t="s">
        <v>90</v>
      </c>
      <c r="AD1052" s="34">
        <f t="shared" si="134"/>
        <v>0</v>
      </c>
      <c r="AE1052" s="34">
        <f t="shared" si="135"/>
        <v>0</v>
      </c>
      <c r="AF1052" s="49" t="str">
        <f t="shared" si="136"/>
        <v>LCL</v>
      </c>
      <c r="AG1052" s="49" t="str">
        <f t="shared" si="136"/>
        <v>LCL</v>
      </c>
    </row>
    <row r="1053" spans="1:33" x14ac:dyDescent="0.45">
      <c r="A1053" s="129" t="s">
        <v>2053</v>
      </c>
      <c r="B1053" s="129" t="s">
        <v>2045</v>
      </c>
      <c r="C1053" s="129" t="s">
        <v>2049</v>
      </c>
      <c r="D1053" s="5" t="s">
        <v>2049</v>
      </c>
      <c r="E1053" s="129">
        <f t="shared" si="131"/>
        <v>4</v>
      </c>
      <c r="F1053" s="129">
        <f t="shared" si="132"/>
        <v>9</v>
      </c>
      <c r="G1053" s="129" t="s">
        <v>381</v>
      </c>
      <c r="H1053" s="129" t="s">
        <v>383</v>
      </c>
      <c r="I1053" s="129" t="s">
        <v>380</v>
      </c>
      <c r="J1053" s="3">
        <v>1</v>
      </c>
      <c r="K1053" s="26" t="s">
        <v>380</v>
      </c>
      <c r="L1053" s="26" t="s">
        <v>24</v>
      </c>
      <c r="M1053" s="129" t="s">
        <v>384</v>
      </c>
      <c r="N1053" s="129" t="s">
        <v>26</v>
      </c>
      <c r="O1053" s="129" t="s">
        <v>2054</v>
      </c>
      <c r="P1053" s="3">
        <v>54</v>
      </c>
      <c r="Q1053" s="129" t="s">
        <v>32</v>
      </c>
      <c r="R1053" s="129" t="s">
        <v>2153</v>
      </c>
      <c r="S1053" s="36" t="s">
        <v>380</v>
      </c>
      <c r="T1053" s="129">
        <v>1</v>
      </c>
      <c r="U1053" s="129"/>
      <c r="V1053" s="3">
        <v>603</v>
      </c>
      <c r="W1053" s="30">
        <v>0</v>
      </c>
      <c r="X1053" s="30">
        <v>0</v>
      </c>
      <c r="Y1053" s="30">
        <v>0</v>
      </c>
      <c r="Z1053" s="138" t="str">
        <f t="shared" si="133"/>
        <v>40 HC</v>
      </c>
      <c r="AA1053" s="135">
        <v>6924</v>
      </c>
      <c r="AB1053" s="4"/>
      <c r="AC1053" s="34" t="s">
        <v>64</v>
      </c>
      <c r="AD1053" s="34">
        <f t="shared" si="134"/>
        <v>0</v>
      </c>
      <c r="AE1053" s="34">
        <f t="shared" si="135"/>
        <v>0</v>
      </c>
      <c r="AF1053" s="49" t="str">
        <f t="shared" si="136"/>
        <v>LCL</v>
      </c>
      <c r="AG1053" s="49" t="str">
        <f t="shared" si="136"/>
        <v>LCL</v>
      </c>
    </row>
    <row r="1054" spans="1:33" x14ac:dyDescent="0.45">
      <c r="A1054" s="129" t="s">
        <v>2053</v>
      </c>
      <c r="B1054" s="129" t="s">
        <v>2045</v>
      </c>
      <c r="C1054" s="129" t="s">
        <v>2049</v>
      </c>
      <c r="D1054" s="5" t="s">
        <v>2049</v>
      </c>
      <c r="E1054" s="129">
        <f t="shared" si="131"/>
        <v>4</v>
      </c>
      <c r="F1054" s="129">
        <f t="shared" si="132"/>
        <v>9</v>
      </c>
      <c r="G1054" s="129" t="s">
        <v>381</v>
      </c>
      <c r="H1054" s="129" t="s">
        <v>383</v>
      </c>
      <c r="I1054" s="129" t="s">
        <v>380</v>
      </c>
      <c r="J1054" s="3">
        <v>1</v>
      </c>
      <c r="K1054" s="26" t="s">
        <v>380</v>
      </c>
      <c r="L1054" s="26" t="s">
        <v>24</v>
      </c>
      <c r="M1054" s="129" t="s">
        <v>384</v>
      </c>
      <c r="N1054" s="129" t="s">
        <v>26</v>
      </c>
      <c r="O1054" s="129" t="s">
        <v>2055</v>
      </c>
      <c r="P1054" s="3">
        <v>54</v>
      </c>
      <c r="Q1054" s="129" t="s">
        <v>32</v>
      </c>
      <c r="R1054" s="129" t="s">
        <v>2153</v>
      </c>
      <c r="S1054" s="36" t="s">
        <v>380</v>
      </c>
      <c r="T1054" s="129">
        <v>1</v>
      </c>
      <c r="U1054" s="129"/>
      <c r="V1054" s="3">
        <v>598</v>
      </c>
      <c r="W1054" s="30">
        <v>0</v>
      </c>
      <c r="X1054" s="30">
        <v>0</v>
      </c>
      <c r="Y1054" s="30">
        <v>0</v>
      </c>
      <c r="Z1054" s="138" t="str">
        <f t="shared" si="133"/>
        <v>40 HC</v>
      </c>
      <c r="AA1054" s="135">
        <v>6602</v>
      </c>
      <c r="AB1054" s="4"/>
      <c r="AC1054" s="34" t="s">
        <v>64</v>
      </c>
      <c r="AD1054" s="34">
        <f t="shared" si="134"/>
        <v>0</v>
      </c>
      <c r="AE1054" s="34">
        <f t="shared" si="135"/>
        <v>0</v>
      </c>
      <c r="AF1054" s="49" t="str">
        <f t="shared" si="136"/>
        <v>LCL</v>
      </c>
      <c r="AG1054" s="49" t="str">
        <f t="shared" si="136"/>
        <v>LCL</v>
      </c>
    </row>
    <row r="1055" spans="1:33" x14ac:dyDescent="0.45">
      <c r="A1055" s="129" t="s">
        <v>2041</v>
      </c>
      <c r="B1055" s="129" t="s">
        <v>2045</v>
      </c>
      <c r="C1055" s="129" t="s">
        <v>2056</v>
      </c>
      <c r="D1055" s="5" t="s">
        <v>2056</v>
      </c>
      <c r="E1055" s="129">
        <f t="shared" si="131"/>
        <v>2</v>
      </c>
      <c r="F1055" s="129">
        <f t="shared" si="132"/>
        <v>4</v>
      </c>
      <c r="G1055" s="129" t="s">
        <v>381</v>
      </c>
      <c r="H1055" s="129" t="s">
        <v>383</v>
      </c>
      <c r="I1055" s="129" t="s">
        <v>380</v>
      </c>
      <c r="J1055" s="3">
        <v>1</v>
      </c>
      <c r="K1055" s="26" t="s">
        <v>380</v>
      </c>
      <c r="L1055" s="26" t="s">
        <v>24</v>
      </c>
      <c r="M1055" s="129" t="s">
        <v>384</v>
      </c>
      <c r="N1055" s="129" t="s">
        <v>26</v>
      </c>
      <c r="O1055" s="129" t="s">
        <v>2057</v>
      </c>
      <c r="P1055" s="3">
        <v>54</v>
      </c>
      <c r="Q1055" s="129" t="s">
        <v>32</v>
      </c>
      <c r="R1055" s="129" t="s">
        <v>2160</v>
      </c>
      <c r="S1055" s="36" t="s">
        <v>380</v>
      </c>
      <c r="T1055" s="129">
        <v>1</v>
      </c>
      <c r="U1055" s="129"/>
      <c r="V1055" s="3">
        <v>1029</v>
      </c>
      <c r="W1055" s="30">
        <v>0</v>
      </c>
      <c r="X1055" s="30">
        <v>0</v>
      </c>
      <c r="Y1055" s="30">
        <v>0</v>
      </c>
      <c r="Z1055" s="138" t="str">
        <f t="shared" si="133"/>
        <v>40 HC</v>
      </c>
      <c r="AA1055" s="135">
        <v>18149</v>
      </c>
      <c r="AB1055" s="4"/>
      <c r="AC1055" s="34" t="s">
        <v>90</v>
      </c>
      <c r="AD1055" s="34">
        <f t="shared" si="134"/>
        <v>0</v>
      </c>
      <c r="AE1055" s="34">
        <f t="shared" si="135"/>
        <v>0</v>
      </c>
      <c r="AF1055" s="49" t="str">
        <f t="shared" si="136"/>
        <v>LCL</v>
      </c>
      <c r="AG1055" s="49" t="str">
        <f t="shared" si="136"/>
        <v>LCL</v>
      </c>
    </row>
    <row r="1056" spans="1:33" x14ac:dyDescent="0.45">
      <c r="A1056" s="129" t="s">
        <v>2041</v>
      </c>
      <c r="B1056" s="129" t="s">
        <v>2045</v>
      </c>
      <c r="C1056" s="129" t="s">
        <v>2049</v>
      </c>
      <c r="D1056" s="5" t="s">
        <v>2049</v>
      </c>
      <c r="E1056" s="129">
        <f t="shared" si="131"/>
        <v>2</v>
      </c>
      <c r="F1056" s="129">
        <f t="shared" si="132"/>
        <v>7</v>
      </c>
      <c r="G1056" s="129" t="s">
        <v>381</v>
      </c>
      <c r="H1056" s="129" t="s">
        <v>383</v>
      </c>
      <c r="I1056" s="129" t="s">
        <v>380</v>
      </c>
      <c r="J1056" s="3">
        <v>1</v>
      </c>
      <c r="K1056" s="26" t="s">
        <v>380</v>
      </c>
      <c r="L1056" s="26" t="s">
        <v>24</v>
      </c>
      <c r="M1056" s="129" t="s">
        <v>384</v>
      </c>
      <c r="N1056" s="129" t="s">
        <v>26</v>
      </c>
      <c r="O1056" s="129" t="s">
        <v>2058</v>
      </c>
      <c r="P1056" s="3">
        <v>54</v>
      </c>
      <c r="Q1056" s="129" t="s">
        <v>32</v>
      </c>
      <c r="R1056" s="129" t="s">
        <v>2151</v>
      </c>
      <c r="S1056" s="36" t="s">
        <v>380</v>
      </c>
      <c r="T1056" s="129">
        <v>1</v>
      </c>
      <c r="U1056" s="129"/>
      <c r="V1056" s="3">
        <v>393</v>
      </c>
      <c r="W1056" s="30">
        <v>0</v>
      </c>
      <c r="X1056" s="30">
        <v>0</v>
      </c>
      <c r="Y1056" s="30">
        <v>0</v>
      </c>
      <c r="Z1056" s="138" t="str">
        <f t="shared" si="133"/>
        <v>40 HC</v>
      </c>
      <c r="AA1056" s="135">
        <v>9971</v>
      </c>
      <c r="AB1056" s="4"/>
      <c r="AC1056" s="34" t="s">
        <v>64</v>
      </c>
      <c r="AD1056" s="34">
        <f t="shared" si="134"/>
        <v>0</v>
      </c>
      <c r="AE1056" s="34">
        <f t="shared" si="135"/>
        <v>0</v>
      </c>
      <c r="AF1056" s="49" t="str">
        <f t="shared" si="136"/>
        <v>LCL</v>
      </c>
      <c r="AG1056" s="49" t="str">
        <f t="shared" si="136"/>
        <v>LCL</v>
      </c>
    </row>
    <row r="1057" spans="1:33" x14ac:dyDescent="0.45">
      <c r="A1057" s="129" t="s">
        <v>2045</v>
      </c>
      <c r="B1057" s="129" t="s">
        <v>2059</v>
      </c>
      <c r="C1057" s="129" t="s">
        <v>2060</v>
      </c>
      <c r="D1057" s="5" t="s">
        <v>2060</v>
      </c>
      <c r="E1057" s="129">
        <f t="shared" si="131"/>
        <v>7</v>
      </c>
      <c r="F1057" s="129">
        <f t="shared" si="132"/>
        <v>13</v>
      </c>
      <c r="G1057" s="129" t="s">
        <v>381</v>
      </c>
      <c r="H1057" s="129" t="s">
        <v>23</v>
      </c>
      <c r="I1057" s="129" t="s">
        <v>380</v>
      </c>
      <c r="J1057" s="3">
        <v>1</v>
      </c>
      <c r="K1057" s="26" t="s">
        <v>380</v>
      </c>
      <c r="L1057" s="26" t="s">
        <v>24</v>
      </c>
      <c r="M1057" s="129" t="s">
        <v>384</v>
      </c>
      <c r="N1057" s="129" t="s">
        <v>26</v>
      </c>
      <c r="O1057" s="129" t="s">
        <v>2061</v>
      </c>
      <c r="P1057" s="3">
        <v>54</v>
      </c>
      <c r="Q1057" s="129" t="s">
        <v>32</v>
      </c>
      <c r="R1057" s="129" t="s">
        <v>33</v>
      </c>
      <c r="S1057" s="36" t="s">
        <v>380</v>
      </c>
      <c r="T1057" s="129">
        <v>1</v>
      </c>
      <c r="U1057" s="129"/>
      <c r="V1057" s="3">
        <v>663</v>
      </c>
      <c r="W1057" s="30">
        <v>0</v>
      </c>
      <c r="X1057" s="30">
        <v>0</v>
      </c>
      <c r="Y1057" s="30">
        <v>0</v>
      </c>
      <c r="Z1057" s="138" t="str">
        <f t="shared" si="133"/>
        <v>40 HC</v>
      </c>
      <c r="AA1057" s="135">
        <v>8221</v>
      </c>
      <c r="AB1057" s="6">
        <v>61.08</v>
      </c>
      <c r="AC1057" s="34" t="s">
        <v>34</v>
      </c>
      <c r="AD1057" s="34">
        <f t="shared" si="134"/>
        <v>43</v>
      </c>
      <c r="AE1057" s="34">
        <f t="shared" si="135"/>
        <v>18</v>
      </c>
      <c r="AF1057" s="49" t="str">
        <f t="shared" si="136"/>
        <v>40</v>
      </c>
      <c r="AG1057" s="49" t="str">
        <f t="shared" si="136"/>
        <v>20</v>
      </c>
    </row>
    <row r="1058" spans="1:33" x14ac:dyDescent="0.45">
      <c r="A1058" s="129" t="s">
        <v>2045</v>
      </c>
      <c r="B1058" s="129" t="s">
        <v>2059</v>
      </c>
      <c r="C1058" s="129" t="s">
        <v>2062</v>
      </c>
      <c r="D1058" s="5" t="s">
        <v>2062</v>
      </c>
      <c r="E1058" s="129">
        <f t="shared" si="131"/>
        <v>7</v>
      </c>
      <c r="F1058" s="129">
        <f t="shared" si="132"/>
        <v>15</v>
      </c>
      <c r="G1058" s="129" t="s">
        <v>381</v>
      </c>
      <c r="H1058" s="129" t="s">
        <v>23</v>
      </c>
      <c r="I1058" s="129" t="s">
        <v>380</v>
      </c>
      <c r="J1058" s="3">
        <v>1</v>
      </c>
      <c r="K1058" s="26" t="s">
        <v>380</v>
      </c>
      <c r="L1058" s="26" t="s">
        <v>24</v>
      </c>
      <c r="M1058" s="129" t="s">
        <v>384</v>
      </c>
      <c r="N1058" s="129" t="s">
        <v>26</v>
      </c>
      <c r="O1058" s="129" t="s">
        <v>2063</v>
      </c>
      <c r="P1058" s="3">
        <v>54</v>
      </c>
      <c r="Q1058" s="129" t="s">
        <v>32</v>
      </c>
      <c r="R1058" s="129" t="s">
        <v>33</v>
      </c>
      <c r="S1058" s="36" t="s">
        <v>380</v>
      </c>
      <c r="T1058" s="129">
        <v>1</v>
      </c>
      <c r="U1058" s="129"/>
      <c r="V1058" s="3">
        <v>265</v>
      </c>
      <c r="W1058" s="30">
        <v>0</v>
      </c>
      <c r="X1058" s="30">
        <v>0</v>
      </c>
      <c r="Y1058" s="30">
        <v>0</v>
      </c>
      <c r="Z1058" s="138" t="str">
        <f t="shared" si="133"/>
        <v>40 HC</v>
      </c>
      <c r="AA1058" s="135">
        <v>3432</v>
      </c>
      <c r="AB1058" s="6">
        <v>31.63</v>
      </c>
      <c r="AC1058" s="34" t="s">
        <v>34</v>
      </c>
      <c r="AD1058" s="34">
        <f t="shared" si="134"/>
        <v>22</v>
      </c>
      <c r="AE1058" s="34">
        <f t="shared" si="135"/>
        <v>9</v>
      </c>
      <c r="AF1058" s="49" t="str">
        <f t="shared" si="136"/>
        <v>20</v>
      </c>
      <c r="AG1058" s="49" t="str">
        <f t="shared" si="136"/>
        <v>LCL</v>
      </c>
    </row>
    <row r="1059" spans="1:33" x14ac:dyDescent="0.45">
      <c r="A1059" s="129" t="s">
        <v>2056</v>
      </c>
      <c r="B1059" s="129" t="s">
        <v>2064</v>
      </c>
      <c r="C1059" s="129" t="s">
        <v>2062</v>
      </c>
      <c r="D1059" s="5" t="s">
        <v>2062</v>
      </c>
      <c r="E1059" s="129">
        <f t="shared" si="131"/>
        <v>2</v>
      </c>
      <c r="F1059" s="129">
        <f t="shared" si="132"/>
        <v>13</v>
      </c>
      <c r="G1059" s="129" t="s">
        <v>379</v>
      </c>
      <c r="H1059" s="129" t="s">
        <v>30</v>
      </c>
      <c r="I1059" s="129" t="s">
        <v>380</v>
      </c>
      <c r="J1059" s="3">
        <v>1</v>
      </c>
      <c r="K1059" s="26" t="s">
        <v>380</v>
      </c>
      <c r="L1059" s="26" t="s">
        <v>24</v>
      </c>
      <c r="M1059" s="129" t="s">
        <v>384</v>
      </c>
      <c r="N1059" s="129" t="s">
        <v>26</v>
      </c>
      <c r="O1059" s="129" t="s">
        <v>2065</v>
      </c>
      <c r="P1059" s="3">
        <v>54</v>
      </c>
      <c r="Q1059" s="129" t="s">
        <v>32</v>
      </c>
      <c r="R1059" s="129" t="s">
        <v>1581</v>
      </c>
      <c r="S1059" s="36" t="s">
        <v>380</v>
      </c>
      <c r="T1059" s="129">
        <v>1</v>
      </c>
      <c r="U1059" s="129"/>
      <c r="V1059" s="3">
        <v>401</v>
      </c>
      <c r="W1059" s="30">
        <v>0</v>
      </c>
      <c r="X1059" s="30">
        <v>0</v>
      </c>
      <c r="Y1059" s="30">
        <v>0</v>
      </c>
      <c r="Z1059" s="138" t="str">
        <f t="shared" si="133"/>
        <v>40 HC</v>
      </c>
      <c r="AA1059" s="135">
        <v>6047</v>
      </c>
      <c r="AB1059" s="4"/>
      <c r="AC1059" s="34" t="s">
        <v>64</v>
      </c>
      <c r="AD1059" s="34">
        <f t="shared" si="134"/>
        <v>0</v>
      </c>
      <c r="AE1059" s="34">
        <f t="shared" si="135"/>
        <v>0</v>
      </c>
      <c r="AF1059" s="49" t="str">
        <f t="shared" si="136"/>
        <v>LCL</v>
      </c>
      <c r="AG1059" s="49" t="str">
        <f t="shared" si="136"/>
        <v>LCL</v>
      </c>
    </row>
    <row r="1060" spans="1:33" x14ac:dyDescent="0.45">
      <c r="A1060" s="129" t="s">
        <v>2066</v>
      </c>
      <c r="B1060" s="129" t="s">
        <v>2067</v>
      </c>
      <c r="C1060" s="129" t="s">
        <v>2068</v>
      </c>
      <c r="D1060" s="5" t="s">
        <v>2068</v>
      </c>
      <c r="E1060" s="129">
        <f t="shared" si="131"/>
        <v>3</v>
      </c>
      <c r="F1060" s="129">
        <f t="shared" si="132"/>
        <v>11</v>
      </c>
      <c r="G1060" s="129" t="s">
        <v>381</v>
      </c>
      <c r="H1060" s="129" t="s">
        <v>383</v>
      </c>
      <c r="I1060" s="129" t="s">
        <v>380</v>
      </c>
      <c r="J1060" s="3">
        <v>1</v>
      </c>
      <c r="K1060" s="26" t="s">
        <v>380</v>
      </c>
      <c r="L1060" s="26" t="s">
        <v>24</v>
      </c>
      <c r="M1060" s="129" t="s">
        <v>390</v>
      </c>
      <c r="N1060" s="129" t="s">
        <v>26</v>
      </c>
      <c r="O1060" s="129" t="s">
        <v>2069</v>
      </c>
      <c r="P1060" s="3">
        <v>54</v>
      </c>
      <c r="Q1060" s="129" t="s">
        <v>32</v>
      </c>
      <c r="R1060" s="129" t="s">
        <v>2157</v>
      </c>
      <c r="S1060" s="36" t="s">
        <v>380</v>
      </c>
      <c r="T1060" s="129">
        <v>1</v>
      </c>
      <c r="U1060" s="129"/>
      <c r="V1060" s="3">
        <v>567</v>
      </c>
      <c r="W1060" s="30">
        <v>0</v>
      </c>
      <c r="X1060" s="30">
        <v>0</v>
      </c>
      <c r="Y1060" s="30">
        <v>0</v>
      </c>
      <c r="Z1060" s="138" t="str">
        <f t="shared" si="133"/>
        <v>40 HC</v>
      </c>
      <c r="AA1060" s="135">
        <v>7299</v>
      </c>
      <c r="AB1060" s="4"/>
      <c r="AC1060" s="34" t="s">
        <v>64</v>
      </c>
      <c r="AD1060" s="34">
        <f t="shared" si="134"/>
        <v>0</v>
      </c>
      <c r="AE1060" s="34">
        <f t="shared" si="135"/>
        <v>0</v>
      </c>
      <c r="AF1060" s="49" t="str">
        <f t="shared" si="136"/>
        <v>LCL</v>
      </c>
      <c r="AG1060" s="49" t="str">
        <f t="shared" si="136"/>
        <v>LCL</v>
      </c>
    </row>
    <row r="1061" spans="1:33" x14ac:dyDescent="0.45">
      <c r="A1061" s="129" t="s">
        <v>2064</v>
      </c>
      <c r="B1061" s="129" t="s">
        <v>2059</v>
      </c>
      <c r="C1061" s="129" t="s">
        <v>2060</v>
      </c>
      <c r="D1061" s="5" t="s">
        <v>2060</v>
      </c>
      <c r="E1061" s="129">
        <f t="shared" si="131"/>
        <v>3</v>
      </c>
      <c r="F1061" s="129">
        <f t="shared" si="132"/>
        <v>9</v>
      </c>
      <c r="G1061" s="129" t="s">
        <v>381</v>
      </c>
      <c r="H1061" s="129" t="s">
        <v>383</v>
      </c>
      <c r="I1061" s="129" t="s">
        <v>380</v>
      </c>
      <c r="J1061" s="3">
        <v>1</v>
      </c>
      <c r="K1061" s="26" t="s">
        <v>380</v>
      </c>
      <c r="L1061" s="26" t="s">
        <v>24</v>
      </c>
      <c r="M1061" s="129" t="s">
        <v>390</v>
      </c>
      <c r="N1061" s="129" t="s">
        <v>26</v>
      </c>
      <c r="O1061" s="129" t="s">
        <v>2070</v>
      </c>
      <c r="P1061" s="3">
        <v>54</v>
      </c>
      <c r="Q1061" s="129" t="s">
        <v>32</v>
      </c>
      <c r="R1061" s="129" t="s">
        <v>1288</v>
      </c>
      <c r="S1061" s="36" t="s">
        <v>380</v>
      </c>
      <c r="T1061" s="129">
        <v>1</v>
      </c>
      <c r="U1061" s="129"/>
      <c r="V1061" s="3">
        <v>616</v>
      </c>
      <c r="W1061" s="30">
        <v>0</v>
      </c>
      <c r="X1061" s="30">
        <v>0</v>
      </c>
      <c r="Y1061" s="30">
        <v>0</v>
      </c>
      <c r="Z1061" s="138" t="str">
        <f t="shared" si="133"/>
        <v>40 HC</v>
      </c>
      <c r="AA1061" s="135">
        <v>9868</v>
      </c>
      <c r="AB1061" s="4"/>
      <c r="AC1061" s="34" t="s">
        <v>1289</v>
      </c>
      <c r="AD1061" s="34">
        <f t="shared" si="134"/>
        <v>0</v>
      </c>
      <c r="AE1061" s="34">
        <f t="shared" si="135"/>
        <v>0</v>
      </c>
      <c r="AF1061" s="49" t="str">
        <f t="shared" si="136"/>
        <v>LCL</v>
      </c>
      <c r="AG1061" s="49" t="str">
        <f t="shared" si="136"/>
        <v>LCL</v>
      </c>
    </row>
    <row r="1062" spans="1:33" x14ac:dyDescent="0.45">
      <c r="A1062" s="129" t="s">
        <v>2067</v>
      </c>
      <c r="B1062" s="129" t="s">
        <v>2071</v>
      </c>
      <c r="C1062" s="129" t="s">
        <v>2020</v>
      </c>
      <c r="D1062" s="5" t="s">
        <v>2020</v>
      </c>
      <c r="E1062" s="129">
        <f t="shared" si="131"/>
        <v>6</v>
      </c>
      <c r="F1062" s="129">
        <f t="shared" si="132"/>
        <v>10</v>
      </c>
      <c r="G1062" s="129" t="s">
        <v>381</v>
      </c>
      <c r="H1062" s="129" t="s">
        <v>383</v>
      </c>
      <c r="I1062" s="129" t="s">
        <v>380</v>
      </c>
      <c r="J1062" s="3">
        <v>1</v>
      </c>
      <c r="K1062" s="26" t="s">
        <v>380</v>
      </c>
      <c r="L1062" s="26" t="s">
        <v>24</v>
      </c>
      <c r="M1062" s="129" t="s">
        <v>390</v>
      </c>
      <c r="N1062" s="129" t="s">
        <v>26</v>
      </c>
      <c r="O1062" s="129" t="s">
        <v>2072</v>
      </c>
      <c r="P1062" s="3">
        <v>54</v>
      </c>
      <c r="Q1062" s="129" t="s">
        <v>32</v>
      </c>
      <c r="R1062" s="129" t="s">
        <v>1288</v>
      </c>
      <c r="S1062" s="36" t="s">
        <v>380</v>
      </c>
      <c r="T1062" s="129">
        <v>1</v>
      </c>
      <c r="U1062" s="129"/>
      <c r="V1062" s="3">
        <v>223</v>
      </c>
      <c r="W1062" s="30">
        <v>0</v>
      </c>
      <c r="X1062" s="30">
        <v>0</v>
      </c>
      <c r="Y1062" s="30">
        <v>0</v>
      </c>
      <c r="Z1062" s="138" t="str">
        <f t="shared" si="133"/>
        <v>40 HC</v>
      </c>
      <c r="AA1062" s="135">
        <v>3891</v>
      </c>
      <c r="AB1062" s="4"/>
      <c r="AC1062" s="34" t="s">
        <v>1289</v>
      </c>
      <c r="AD1062" s="34">
        <f t="shared" si="134"/>
        <v>0</v>
      </c>
      <c r="AE1062" s="34">
        <f t="shared" si="135"/>
        <v>0</v>
      </c>
      <c r="AF1062" s="49" t="str">
        <f t="shared" si="136"/>
        <v>LCL</v>
      </c>
      <c r="AG1062" s="49" t="str">
        <f t="shared" si="136"/>
        <v>LCL</v>
      </c>
    </row>
    <row r="1063" spans="1:33" x14ac:dyDescent="0.45">
      <c r="A1063" s="129" t="s">
        <v>2073</v>
      </c>
      <c r="B1063" s="129" t="s">
        <v>2068</v>
      </c>
      <c r="C1063" s="129" t="s">
        <v>2062</v>
      </c>
      <c r="D1063" s="5" t="s">
        <v>2062</v>
      </c>
      <c r="E1063" s="129">
        <f t="shared" si="131"/>
        <v>5</v>
      </c>
      <c r="F1063" s="129">
        <f t="shared" si="132"/>
        <v>6</v>
      </c>
      <c r="G1063" s="129" t="s">
        <v>381</v>
      </c>
      <c r="H1063" s="129" t="s">
        <v>383</v>
      </c>
      <c r="I1063" s="129" t="s">
        <v>380</v>
      </c>
      <c r="J1063" s="3">
        <v>1</v>
      </c>
      <c r="K1063" s="26" t="s">
        <v>380</v>
      </c>
      <c r="L1063" s="26" t="s">
        <v>24</v>
      </c>
      <c r="M1063" s="129" t="s">
        <v>384</v>
      </c>
      <c r="N1063" s="129" t="s">
        <v>26</v>
      </c>
      <c r="O1063" s="129" t="s">
        <v>2074</v>
      </c>
      <c r="P1063" s="3">
        <v>54</v>
      </c>
      <c r="Q1063" s="129" t="s">
        <v>32</v>
      </c>
      <c r="R1063" s="129" t="s">
        <v>33</v>
      </c>
      <c r="S1063" s="36" t="s">
        <v>380</v>
      </c>
      <c r="T1063" s="129">
        <v>1</v>
      </c>
      <c r="U1063" s="129"/>
      <c r="V1063" s="3">
        <v>270</v>
      </c>
      <c r="W1063" s="30">
        <v>0</v>
      </c>
      <c r="X1063" s="30">
        <v>0</v>
      </c>
      <c r="Y1063" s="30">
        <v>0</v>
      </c>
      <c r="Z1063" s="138" t="str">
        <f t="shared" si="133"/>
        <v>40 HC</v>
      </c>
      <c r="AA1063" s="135">
        <v>4122</v>
      </c>
      <c r="AB1063" s="6">
        <v>2.42</v>
      </c>
      <c r="AC1063" s="34" t="s">
        <v>34</v>
      </c>
      <c r="AD1063" s="34">
        <f t="shared" si="134"/>
        <v>2</v>
      </c>
      <c r="AE1063" s="34">
        <f t="shared" si="135"/>
        <v>1</v>
      </c>
      <c r="AF1063" s="49" t="str">
        <f t="shared" si="136"/>
        <v>LCL</v>
      </c>
      <c r="AG1063" s="49" t="str">
        <f t="shared" si="136"/>
        <v>LCL</v>
      </c>
    </row>
    <row r="1064" spans="1:33" x14ac:dyDescent="0.45">
      <c r="A1064" s="129" t="s">
        <v>2071</v>
      </c>
      <c r="B1064" s="129" t="s">
        <v>2068</v>
      </c>
      <c r="C1064" s="129" t="s">
        <v>2075</v>
      </c>
      <c r="D1064" s="5" t="s">
        <v>2075</v>
      </c>
      <c r="E1064" s="129">
        <f t="shared" si="131"/>
        <v>2</v>
      </c>
      <c r="F1064" s="129">
        <f t="shared" si="132"/>
        <v>8</v>
      </c>
      <c r="G1064" s="129" t="s">
        <v>381</v>
      </c>
      <c r="H1064" s="129" t="s">
        <v>383</v>
      </c>
      <c r="I1064" s="129" t="s">
        <v>380</v>
      </c>
      <c r="J1064" s="3">
        <v>1</v>
      </c>
      <c r="K1064" s="26" t="s">
        <v>380</v>
      </c>
      <c r="L1064" s="26" t="s">
        <v>24</v>
      </c>
      <c r="M1064" s="129" t="s">
        <v>384</v>
      </c>
      <c r="N1064" s="129" t="s">
        <v>26</v>
      </c>
      <c r="O1064" s="129" t="s">
        <v>2076</v>
      </c>
      <c r="P1064" s="3">
        <v>54</v>
      </c>
      <c r="Q1064" s="129" t="s">
        <v>32</v>
      </c>
      <c r="R1064" s="129" t="s">
        <v>2153</v>
      </c>
      <c r="S1064" s="36" t="s">
        <v>380</v>
      </c>
      <c r="T1064" s="129">
        <v>1</v>
      </c>
      <c r="U1064" s="129"/>
      <c r="V1064" s="3">
        <v>655</v>
      </c>
      <c r="W1064" s="30">
        <v>0</v>
      </c>
      <c r="X1064" s="30">
        <v>0</v>
      </c>
      <c r="Y1064" s="30">
        <v>0</v>
      </c>
      <c r="Z1064" s="138" t="str">
        <f t="shared" si="133"/>
        <v>40 HC</v>
      </c>
      <c r="AA1064" s="135">
        <v>11378</v>
      </c>
      <c r="AB1064" s="4"/>
      <c r="AC1064" s="34" t="s">
        <v>64</v>
      </c>
      <c r="AD1064" s="34">
        <f t="shared" si="134"/>
        <v>0</v>
      </c>
      <c r="AE1064" s="34">
        <f t="shared" si="135"/>
        <v>0</v>
      </c>
      <c r="AF1064" s="49" t="str">
        <f t="shared" si="136"/>
        <v>LCL</v>
      </c>
      <c r="AG1064" s="49" t="str">
        <f t="shared" si="136"/>
        <v>LCL</v>
      </c>
    </row>
    <row r="1065" spans="1:33" x14ac:dyDescent="0.45">
      <c r="A1065" s="129" t="s">
        <v>2071</v>
      </c>
      <c r="B1065" s="129" t="s">
        <v>2068</v>
      </c>
      <c r="C1065" s="129" t="s">
        <v>2075</v>
      </c>
      <c r="D1065" s="5" t="s">
        <v>2075</v>
      </c>
      <c r="E1065" s="129">
        <f t="shared" si="131"/>
        <v>2</v>
      </c>
      <c r="F1065" s="129">
        <f t="shared" si="132"/>
        <v>8</v>
      </c>
      <c r="G1065" s="129" t="s">
        <v>381</v>
      </c>
      <c r="H1065" s="129" t="s">
        <v>383</v>
      </c>
      <c r="I1065" s="129" t="s">
        <v>380</v>
      </c>
      <c r="J1065" s="3">
        <v>1</v>
      </c>
      <c r="K1065" s="26" t="s">
        <v>380</v>
      </c>
      <c r="L1065" s="26" t="s">
        <v>24</v>
      </c>
      <c r="M1065" s="129" t="s">
        <v>384</v>
      </c>
      <c r="N1065" s="129" t="s">
        <v>26</v>
      </c>
      <c r="O1065" s="129" t="s">
        <v>2077</v>
      </c>
      <c r="P1065" s="3">
        <v>54</v>
      </c>
      <c r="Q1065" s="129" t="s">
        <v>32</v>
      </c>
      <c r="R1065" s="129" t="s">
        <v>2153</v>
      </c>
      <c r="S1065" s="36" t="s">
        <v>380</v>
      </c>
      <c r="T1065" s="129">
        <v>1</v>
      </c>
      <c r="U1065" s="129"/>
      <c r="V1065" s="3">
        <v>1698</v>
      </c>
      <c r="W1065" s="30">
        <v>0</v>
      </c>
      <c r="X1065" s="30">
        <v>0</v>
      </c>
      <c r="Y1065" s="30">
        <v>0</v>
      </c>
      <c r="Z1065" s="138" t="str">
        <f t="shared" si="133"/>
        <v>40 HC</v>
      </c>
      <c r="AA1065" s="135">
        <v>26623</v>
      </c>
      <c r="AB1065" s="4"/>
      <c r="AC1065" s="34" t="s">
        <v>64</v>
      </c>
      <c r="AD1065" s="34">
        <f t="shared" si="134"/>
        <v>0</v>
      </c>
      <c r="AE1065" s="34">
        <f t="shared" si="135"/>
        <v>0</v>
      </c>
      <c r="AF1065" s="49" t="str">
        <f t="shared" si="136"/>
        <v>LCL</v>
      </c>
      <c r="AG1065" s="49" t="str">
        <f t="shared" si="136"/>
        <v>LCL</v>
      </c>
    </row>
    <row r="1066" spans="1:33" x14ac:dyDescent="0.45">
      <c r="A1066" s="129" t="s">
        <v>2062</v>
      </c>
      <c r="B1066" s="129" t="s">
        <v>2078</v>
      </c>
      <c r="C1066" s="129" t="s">
        <v>2079</v>
      </c>
      <c r="D1066" s="5" t="s">
        <v>2079</v>
      </c>
      <c r="E1066" s="129">
        <f t="shared" si="131"/>
        <v>8</v>
      </c>
      <c r="F1066" s="129">
        <f t="shared" si="132"/>
        <v>12</v>
      </c>
      <c r="G1066" s="129" t="s">
        <v>381</v>
      </c>
      <c r="H1066" s="129" t="s">
        <v>383</v>
      </c>
      <c r="I1066" s="129" t="s">
        <v>380</v>
      </c>
      <c r="J1066" s="3">
        <v>1</v>
      </c>
      <c r="K1066" s="26" t="s">
        <v>380</v>
      </c>
      <c r="L1066" s="26" t="s">
        <v>24</v>
      </c>
      <c r="M1066" s="129" t="s">
        <v>390</v>
      </c>
      <c r="N1066" s="129" t="s">
        <v>26</v>
      </c>
      <c r="O1066" s="129" t="s">
        <v>2080</v>
      </c>
      <c r="P1066" s="3">
        <v>54</v>
      </c>
      <c r="Q1066" s="129" t="s">
        <v>32</v>
      </c>
      <c r="R1066" s="129" t="s">
        <v>2157</v>
      </c>
      <c r="S1066" s="36" t="s">
        <v>380</v>
      </c>
      <c r="T1066" s="129">
        <v>1</v>
      </c>
      <c r="U1066" s="129"/>
      <c r="V1066" s="3">
        <v>20</v>
      </c>
      <c r="W1066" s="30">
        <v>0</v>
      </c>
      <c r="X1066" s="30">
        <v>0</v>
      </c>
      <c r="Y1066" s="30">
        <v>0</v>
      </c>
      <c r="Z1066" s="138" t="str">
        <f t="shared" si="133"/>
        <v>40 HC</v>
      </c>
      <c r="AA1066" s="135">
        <v>751</v>
      </c>
      <c r="AB1066" s="4"/>
      <c r="AC1066" s="34" t="s">
        <v>64</v>
      </c>
      <c r="AD1066" s="34">
        <f t="shared" si="134"/>
        <v>0</v>
      </c>
      <c r="AE1066" s="34">
        <f t="shared" si="135"/>
        <v>0</v>
      </c>
      <c r="AF1066" s="49" t="str">
        <f t="shared" si="136"/>
        <v>LCL</v>
      </c>
      <c r="AG1066" s="49" t="str">
        <f t="shared" si="136"/>
        <v>LCL</v>
      </c>
    </row>
    <row r="1067" spans="1:33" x14ac:dyDescent="0.45">
      <c r="A1067" s="129" t="s">
        <v>2062</v>
      </c>
      <c r="B1067" s="129" t="s">
        <v>2081</v>
      </c>
      <c r="C1067" s="129" t="s">
        <v>2079</v>
      </c>
      <c r="D1067" s="5" t="s">
        <v>2079</v>
      </c>
      <c r="E1067" s="129">
        <f t="shared" si="131"/>
        <v>9</v>
      </c>
      <c r="F1067" s="129">
        <f t="shared" si="132"/>
        <v>12</v>
      </c>
      <c r="G1067" s="129" t="s">
        <v>381</v>
      </c>
      <c r="H1067" s="129" t="s">
        <v>383</v>
      </c>
      <c r="I1067" s="129" t="s">
        <v>380</v>
      </c>
      <c r="J1067" s="3">
        <v>1</v>
      </c>
      <c r="K1067" s="26" t="s">
        <v>380</v>
      </c>
      <c r="L1067" s="26" t="s">
        <v>24</v>
      </c>
      <c r="M1067" s="129" t="s">
        <v>390</v>
      </c>
      <c r="N1067" s="129" t="s">
        <v>26</v>
      </c>
      <c r="O1067" s="129" t="s">
        <v>2082</v>
      </c>
      <c r="P1067" s="3">
        <v>54</v>
      </c>
      <c r="Q1067" s="129" t="s">
        <v>32</v>
      </c>
      <c r="R1067" s="129" t="s">
        <v>2153</v>
      </c>
      <c r="S1067" s="36" t="s">
        <v>380</v>
      </c>
      <c r="T1067" s="129">
        <v>1</v>
      </c>
      <c r="U1067" s="129"/>
      <c r="V1067" s="3">
        <v>302</v>
      </c>
      <c r="W1067" s="30">
        <v>0</v>
      </c>
      <c r="X1067" s="30">
        <v>0</v>
      </c>
      <c r="Y1067" s="30">
        <v>0</v>
      </c>
      <c r="Z1067" s="138" t="str">
        <f t="shared" si="133"/>
        <v>40 HC</v>
      </c>
      <c r="AA1067" s="135">
        <v>3872</v>
      </c>
      <c r="AB1067" s="4"/>
      <c r="AC1067" s="34" t="s">
        <v>64</v>
      </c>
      <c r="AD1067" s="34">
        <f t="shared" si="134"/>
        <v>0</v>
      </c>
      <c r="AE1067" s="34">
        <f t="shared" si="135"/>
        <v>0</v>
      </c>
      <c r="AF1067" s="49" t="str">
        <f t="shared" si="136"/>
        <v>LCL</v>
      </c>
      <c r="AG1067" s="49" t="str">
        <f t="shared" si="136"/>
        <v>LCL</v>
      </c>
    </row>
    <row r="1068" spans="1:33" x14ac:dyDescent="0.45">
      <c r="A1068" s="129" t="s">
        <v>2062</v>
      </c>
      <c r="B1068" s="129" t="s">
        <v>2081</v>
      </c>
      <c r="C1068" s="129" t="s">
        <v>2079</v>
      </c>
      <c r="D1068" s="5" t="s">
        <v>2079</v>
      </c>
      <c r="E1068" s="129">
        <f t="shared" si="131"/>
        <v>9</v>
      </c>
      <c r="F1068" s="129">
        <f t="shared" si="132"/>
        <v>12</v>
      </c>
      <c r="G1068" s="129" t="s">
        <v>381</v>
      </c>
      <c r="H1068" s="129" t="s">
        <v>383</v>
      </c>
      <c r="I1068" s="129" t="s">
        <v>380</v>
      </c>
      <c r="J1068" s="3">
        <v>1</v>
      </c>
      <c r="K1068" s="26" t="s">
        <v>380</v>
      </c>
      <c r="L1068" s="26" t="s">
        <v>24</v>
      </c>
      <c r="M1068" s="129" t="s">
        <v>390</v>
      </c>
      <c r="N1068" s="129" t="s">
        <v>26</v>
      </c>
      <c r="O1068" s="129" t="s">
        <v>2083</v>
      </c>
      <c r="P1068" s="3">
        <v>54</v>
      </c>
      <c r="Q1068" s="129" t="s">
        <v>32</v>
      </c>
      <c r="R1068" s="129" t="s">
        <v>2153</v>
      </c>
      <c r="S1068" s="36" t="s">
        <v>380</v>
      </c>
      <c r="T1068" s="129">
        <v>1</v>
      </c>
      <c r="U1068" s="129"/>
      <c r="V1068" s="3">
        <v>554</v>
      </c>
      <c r="W1068" s="30">
        <v>0</v>
      </c>
      <c r="X1068" s="30">
        <v>0</v>
      </c>
      <c r="Y1068" s="30">
        <v>0</v>
      </c>
      <c r="Z1068" s="138" t="str">
        <f t="shared" si="133"/>
        <v>40 HC</v>
      </c>
      <c r="AA1068" s="135">
        <v>6307</v>
      </c>
      <c r="AB1068" s="4"/>
      <c r="AC1068" s="34" t="s">
        <v>64</v>
      </c>
      <c r="AD1068" s="34">
        <f t="shared" si="134"/>
        <v>0</v>
      </c>
      <c r="AE1068" s="34">
        <f t="shared" si="135"/>
        <v>0</v>
      </c>
      <c r="AF1068" s="49" t="str">
        <f t="shared" si="136"/>
        <v>LCL</v>
      </c>
      <c r="AG1068" s="49" t="str">
        <f t="shared" si="136"/>
        <v>LCL</v>
      </c>
    </row>
    <row r="1069" spans="1:33" x14ac:dyDescent="0.45">
      <c r="A1069" s="129" t="s">
        <v>2020</v>
      </c>
      <c r="B1069" s="129" t="s">
        <v>2075</v>
      </c>
      <c r="C1069" s="129" t="s">
        <v>2079</v>
      </c>
      <c r="D1069" s="5" t="s">
        <v>2079</v>
      </c>
      <c r="E1069" s="129">
        <f t="shared" si="131"/>
        <v>4</v>
      </c>
      <c r="F1069" s="129">
        <f t="shared" si="132"/>
        <v>11</v>
      </c>
      <c r="G1069" s="129" t="s">
        <v>381</v>
      </c>
      <c r="H1069" s="129" t="s">
        <v>383</v>
      </c>
      <c r="I1069" s="129" t="s">
        <v>380</v>
      </c>
      <c r="J1069" s="3">
        <v>1</v>
      </c>
      <c r="K1069" s="26" t="s">
        <v>380</v>
      </c>
      <c r="L1069" s="26" t="s">
        <v>24</v>
      </c>
      <c r="M1069" s="129" t="s">
        <v>390</v>
      </c>
      <c r="N1069" s="129" t="s">
        <v>26</v>
      </c>
      <c r="O1069" s="129" t="s">
        <v>2084</v>
      </c>
      <c r="P1069" s="3">
        <v>54</v>
      </c>
      <c r="Q1069" s="129" t="s">
        <v>32</v>
      </c>
      <c r="R1069" s="129" t="s">
        <v>1288</v>
      </c>
      <c r="S1069" s="36" t="s">
        <v>380</v>
      </c>
      <c r="T1069" s="129">
        <v>1</v>
      </c>
      <c r="U1069" s="129"/>
      <c r="V1069" s="3">
        <v>293</v>
      </c>
      <c r="W1069" s="30">
        <v>0</v>
      </c>
      <c r="X1069" s="30">
        <v>0</v>
      </c>
      <c r="Y1069" s="30">
        <v>0</v>
      </c>
      <c r="Z1069" s="138" t="str">
        <f t="shared" si="133"/>
        <v>40 HC</v>
      </c>
      <c r="AA1069" s="135">
        <v>5410</v>
      </c>
      <c r="AB1069" s="6">
        <v>13.41</v>
      </c>
      <c r="AC1069" s="34" t="s">
        <v>1289</v>
      </c>
      <c r="AD1069" s="34">
        <f t="shared" si="134"/>
        <v>9</v>
      </c>
      <c r="AE1069" s="34">
        <f t="shared" si="135"/>
        <v>4</v>
      </c>
      <c r="AF1069" s="49" t="str">
        <f t="shared" si="136"/>
        <v>LCL</v>
      </c>
      <c r="AG1069" s="49" t="str">
        <f t="shared" si="136"/>
        <v>LCL</v>
      </c>
    </row>
    <row r="1070" spans="1:33" x14ac:dyDescent="0.45">
      <c r="A1070" s="129" t="s">
        <v>2020</v>
      </c>
      <c r="B1070" s="129" t="s">
        <v>2079</v>
      </c>
      <c r="C1070" s="129" t="s">
        <v>2085</v>
      </c>
      <c r="D1070" s="5" t="s">
        <v>2085</v>
      </c>
      <c r="E1070" s="129">
        <f t="shared" si="131"/>
        <v>11</v>
      </c>
      <c r="F1070" s="129">
        <f t="shared" si="132"/>
        <v>13</v>
      </c>
      <c r="G1070" s="129" t="s">
        <v>381</v>
      </c>
      <c r="H1070" s="129" t="s">
        <v>383</v>
      </c>
      <c r="I1070" s="129" t="s">
        <v>380</v>
      </c>
      <c r="J1070" s="3">
        <v>1</v>
      </c>
      <c r="K1070" s="26" t="s">
        <v>380</v>
      </c>
      <c r="L1070" s="26" t="s">
        <v>24</v>
      </c>
      <c r="M1070" s="129" t="s">
        <v>384</v>
      </c>
      <c r="N1070" s="129" t="s">
        <v>26</v>
      </c>
      <c r="O1070" s="129" t="s">
        <v>2086</v>
      </c>
      <c r="P1070" s="3">
        <v>54</v>
      </c>
      <c r="Q1070" s="129" t="s">
        <v>32</v>
      </c>
      <c r="R1070" s="129" t="s">
        <v>33</v>
      </c>
      <c r="S1070" s="36" t="s">
        <v>380</v>
      </c>
      <c r="T1070" s="129">
        <v>1</v>
      </c>
      <c r="U1070" s="129"/>
      <c r="V1070" s="3">
        <v>181</v>
      </c>
      <c r="W1070" s="30">
        <v>0</v>
      </c>
      <c r="X1070" s="30">
        <v>0</v>
      </c>
      <c r="Y1070" s="30">
        <v>0</v>
      </c>
      <c r="Z1070" s="138" t="str">
        <f t="shared" si="133"/>
        <v>40 HC</v>
      </c>
      <c r="AA1070" s="135">
        <v>2894</v>
      </c>
      <c r="AB1070" s="6">
        <v>18.61</v>
      </c>
      <c r="AC1070" s="34" t="s">
        <v>34</v>
      </c>
      <c r="AD1070" s="34">
        <f t="shared" si="134"/>
        <v>13</v>
      </c>
      <c r="AE1070" s="34">
        <f t="shared" si="135"/>
        <v>6</v>
      </c>
      <c r="AF1070" s="49" t="str">
        <f t="shared" si="136"/>
        <v>LCL</v>
      </c>
      <c r="AG1070" s="49" t="str">
        <f t="shared" si="136"/>
        <v>LCL</v>
      </c>
    </row>
    <row r="1071" spans="1:33" x14ac:dyDescent="0.45">
      <c r="A1071" s="129" t="s">
        <v>2087</v>
      </c>
      <c r="B1071" s="129" t="s">
        <v>2075</v>
      </c>
      <c r="C1071" s="129" t="s">
        <v>2088</v>
      </c>
      <c r="D1071" s="5" t="s">
        <v>2088</v>
      </c>
      <c r="E1071" s="129">
        <f t="shared" si="131"/>
        <v>1</v>
      </c>
      <c r="F1071" s="129">
        <f t="shared" si="132"/>
        <v>2</v>
      </c>
      <c r="G1071" s="129" t="s">
        <v>381</v>
      </c>
      <c r="H1071" s="129" t="s">
        <v>383</v>
      </c>
      <c r="I1071" s="129" t="s">
        <v>380</v>
      </c>
      <c r="J1071" s="3">
        <v>1</v>
      </c>
      <c r="K1071" s="26" t="s">
        <v>380</v>
      </c>
      <c r="L1071" s="26" t="s">
        <v>24</v>
      </c>
      <c r="M1071" s="129" t="s">
        <v>384</v>
      </c>
      <c r="N1071" s="129" t="s">
        <v>26</v>
      </c>
      <c r="O1071" s="129" t="s">
        <v>2089</v>
      </c>
      <c r="P1071" s="3">
        <v>54</v>
      </c>
      <c r="Q1071" s="129" t="s">
        <v>32</v>
      </c>
      <c r="R1071" s="129" t="s">
        <v>2151</v>
      </c>
      <c r="S1071" s="36" t="s">
        <v>380</v>
      </c>
      <c r="T1071" s="129">
        <v>1</v>
      </c>
      <c r="U1071" s="129"/>
      <c r="V1071" s="3">
        <v>221</v>
      </c>
      <c r="W1071" s="30">
        <v>0</v>
      </c>
      <c r="X1071" s="30">
        <v>0</v>
      </c>
      <c r="Y1071" s="30">
        <v>0</v>
      </c>
      <c r="Z1071" s="138" t="str">
        <f t="shared" si="133"/>
        <v>40 HC</v>
      </c>
      <c r="AA1071" s="135">
        <v>2520</v>
      </c>
      <c r="AB1071" s="4"/>
      <c r="AC1071" s="34" t="s">
        <v>64</v>
      </c>
      <c r="AD1071" s="34">
        <f t="shared" si="134"/>
        <v>0</v>
      </c>
      <c r="AE1071" s="34">
        <f t="shared" si="135"/>
        <v>0</v>
      </c>
      <c r="AF1071" s="49" t="str">
        <f t="shared" si="136"/>
        <v>LCL</v>
      </c>
      <c r="AG1071" s="49" t="str">
        <f t="shared" si="136"/>
        <v>LCL</v>
      </c>
    </row>
    <row r="1072" spans="1:33" x14ac:dyDescent="0.45">
      <c r="A1072" s="129" t="s">
        <v>2087</v>
      </c>
      <c r="B1072" s="129" t="s">
        <v>2088</v>
      </c>
      <c r="C1072" s="129" t="s">
        <v>2078</v>
      </c>
      <c r="D1072" s="5" t="s">
        <v>2078</v>
      </c>
      <c r="E1072" s="129">
        <f t="shared" si="131"/>
        <v>2</v>
      </c>
      <c r="F1072" s="129">
        <f t="shared" si="132"/>
        <v>4</v>
      </c>
      <c r="G1072" s="129" t="s">
        <v>381</v>
      </c>
      <c r="H1072" s="129" t="s">
        <v>383</v>
      </c>
      <c r="I1072" s="129" t="s">
        <v>380</v>
      </c>
      <c r="J1072" s="3">
        <v>1</v>
      </c>
      <c r="K1072" s="26" t="s">
        <v>380</v>
      </c>
      <c r="L1072" s="26" t="s">
        <v>24</v>
      </c>
      <c r="M1072" s="129" t="s">
        <v>384</v>
      </c>
      <c r="N1072" s="129" t="s">
        <v>26</v>
      </c>
      <c r="O1072" s="129" t="s">
        <v>2090</v>
      </c>
      <c r="P1072" s="3">
        <v>54</v>
      </c>
      <c r="Q1072" s="129" t="s">
        <v>32</v>
      </c>
      <c r="R1072" s="129" t="s">
        <v>2160</v>
      </c>
      <c r="S1072" s="36" t="s">
        <v>380</v>
      </c>
      <c r="T1072" s="129">
        <v>1</v>
      </c>
      <c r="U1072" s="129"/>
      <c r="V1072" s="3">
        <v>476</v>
      </c>
      <c r="W1072" s="30">
        <v>0</v>
      </c>
      <c r="X1072" s="30">
        <v>0</v>
      </c>
      <c r="Y1072" s="30">
        <v>0</v>
      </c>
      <c r="Z1072" s="138" t="str">
        <f t="shared" si="133"/>
        <v>40 HC</v>
      </c>
      <c r="AA1072" s="135">
        <v>9064</v>
      </c>
      <c r="AB1072" s="4"/>
      <c r="AC1072" s="34" t="s">
        <v>90</v>
      </c>
      <c r="AD1072" s="34">
        <f t="shared" si="134"/>
        <v>0</v>
      </c>
      <c r="AE1072" s="34">
        <f t="shared" si="135"/>
        <v>0</v>
      </c>
      <c r="AF1072" s="49" t="str">
        <f t="shared" si="136"/>
        <v>LCL</v>
      </c>
      <c r="AG1072" s="49" t="str">
        <f t="shared" si="136"/>
        <v>LCL</v>
      </c>
    </row>
    <row r="1073" spans="1:33" x14ac:dyDescent="0.45">
      <c r="A1073" s="129" t="s">
        <v>2087</v>
      </c>
      <c r="B1073" s="129" t="s">
        <v>2091</v>
      </c>
      <c r="C1073" s="129" t="s">
        <v>2092</v>
      </c>
      <c r="D1073" s="5" t="s">
        <v>2092</v>
      </c>
      <c r="E1073" s="129">
        <f t="shared" si="131"/>
        <v>31</v>
      </c>
      <c r="F1073" s="129">
        <f t="shared" si="132"/>
        <v>32</v>
      </c>
      <c r="G1073" s="129" t="s">
        <v>381</v>
      </c>
      <c r="H1073" s="129" t="s">
        <v>383</v>
      </c>
      <c r="I1073" s="129" t="s">
        <v>380</v>
      </c>
      <c r="J1073" s="3">
        <v>1</v>
      </c>
      <c r="K1073" s="26" t="s">
        <v>380</v>
      </c>
      <c r="L1073" s="26" t="s">
        <v>24</v>
      </c>
      <c r="M1073" s="129" t="s">
        <v>384</v>
      </c>
      <c r="N1073" s="129" t="s">
        <v>26</v>
      </c>
      <c r="O1073" s="129" t="s">
        <v>2093</v>
      </c>
      <c r="P1073" s="3">
        <v>54</v>
      </c>
      <c r="Q1073" s="129" t="s">
        <v>32</v>
      </c>
      <c r="R1073" s="129" t="s">
        <v>33</v>
      </c>
      <c r="S1073" s="36" t="s">
        <v>380</v>
      </c>
      <c r="T1073" s="129">
        <v>1</v>
      </c>
      <c r="U1073" s="129"/>
      <c r="V1073" s="3">
        <v>471</v>
      </c>
      <c r="W1073" s="30">
        <v>0</v>
      </c>
      <c r="X1073" s="30">
        <v>0</v>
      </c>
      <c r="Y1073" s="30">
        <v>0</v>
      </c>
      <c r="Z1073" s="138" t="str">
        <f t="shared" si="133"/>
        <v>40 HC</v>
      </c>
      <c r="AA1073" s="135">
        <v>5614</v>
      </c>
      <c r="AB1073" s="6">
        <v>55.46</v>
      </c>
      <c r="AC1073" s="34" t="s">
        <v>34</v>
      </c>
      <c r="AD1073" s="34">
        <f t="shared" si="134"/>
        <v>39</v>
      </c>
      <c r="AE1073" s="34">
        <f t="shared" si="135"/>
        <v>17</v>
      </c>
      <c r="AF1073" s="49" t="str">
        <f t="shared" si="136"/>
        <v>40</v>
      </c>
      <c r="AG1073" s="49" t="str">
        <f t="shared" si="136"/>
        <v>20</v>
      </c>
    </row>
    <row r="1074" spans="1:33" x14ac:dyDescent="0.45">
      <c r="A1074" s="129" t="s">
        <v>2094</v>
      </c>
      <c r="B1074" s="129" t="s">
        <v>2085</v>
      </c>
      <c r="C1074" s="129" t="s">
        <v>2095</v>
      </c>
      <c r="D1074" s="5" t="s">
        <v>2095</v>
      </c>
      <c r="E1074" s="129">
        <f t="shared" si="131"/>
        <v>7</v>
      </c>
      <c r="F1074" s="129">
        <f t="shared" si="132"/>
        <v>12</v>
      </c>
      <c r="G1074" s="129" t="s">
        <v>381</v>
      </c>
      <c r="H1074" s="129" t="s">
        <v>383</v>
      </c>
      <c r="I1074" s="129" t="s">
        <v>380</v>
      </c>
      <c r="J1074" s="3">
        <v>1</v>
      </c>
      <c r="K1074" s="26" t="s">
        <v>380</v>
      </c>
      <c r="L1074" s="26" t="s">
        <v>24</v>
      </c>
      <c r="M1074" s="129" t="s">
        <v>384</v>
      </c>
      <c r="N1074" s="129" t="s">
        <v>26</v>
      </c>
      <c r="O1074" s="129" t="s">
        <v>2096</v>
      </c>
      <c r="P1074" s="3">
        <v>54</v>
      </c>
      <c r="Q1074" s="129" t="s">
        <v>32</v>
      </c>
      <c r="R1074" s="129" t="s">
        <v>33</v>
      </c>
      <c r="S1074" s="36" t="s">
        <v>380</v>
      </c>
      <c r="T1074" s="129">
        <v>1</v>
      </c>
      <c r="U1074" s="129"/>
      <c r="V1074" s="3">
        <v>253</v>
      </c>
      <c r="W1074" s="30">
        <v>0</v>
      </c>
      <c r="X1074" s="30">
        <v>0</v>
      </c>
      <c r="Y1074" s="30">
        <v>0</v>
      </c>
      <c r="Z1074" s="138" t="str">
        <f t="shared" si="133"/>
        <v>40 HC</v>
      </c>
      <c r="AA1074" s="135">
        <v>3351</v>
      </c>
      <c r="AB1074" s="6">
        <v>23.53</v>
      </c>
      <c r="AC1074" s="34" t="s">
        <v>34</v>
      </c>
      <c r="AD1074" s="34">
        <f t="shared" si="134"/>
        <v>16</v>
      </c>
      <c r="AE1074" s="34">
        <f t="shared" si="135"/>
        <v>7</v>
      </c>
      <c r="AF1074" s="49" t="str">
        <f t="shared" si="136"/>
        <v>20</v>
      </c>
      <c r="AG1074" s="49" t="str">
        <f t="shared" si="136"/>
        <v>LCL</v>
      </c>
    </row>
    <row r="1075" spans="1:33" x14ac:dyDescent="0.45">
      <c r="A1075" s="129" t="s">
        <v>2097</v>
      </c>
      <c r="B1075" s="129" t="s">
        <v>2098</v>
      </c>
      <c r="C1075" s="129" t="s">
        <v>2099</v>
      </c>
      <c r="D1075" s="5" t="s">
        <v>2099</v>
      </c>
      <c r="E1075" s="129">
        <f t="shared" si="131"/>
        <v>3</v>
      </c>
      <c r="F1075" s="129">
        <f t="shared" si="132"/>
        <v>8</v>
      </c>
      <c r="G1075" s="129" t="s">
        <v>381</v>
      </c>
      <c r="H1075" s="129" t="s">
        <v>383</v>
      </c>
      <c r="I1075" s="129" t="s">
        <v>380</v>
      </c>
      <c r="J1075" s="3">
        <v>1</v>
      </c>
      <c r="K1075" s="26" t="s">
        <v>380</v>
      </c>
      <c r="L1075" s="26" t="s">
        <v>24</v>
      </c>
      <c r="M1075" s="129" t="s">
        <v>384</v>
      </c>
      <c r="N1075" s="129" t="s">
        <v>26</v>
      </c>
      <c r="O1075" s="129" t="s">
        <v>2100</v>
      </c>
      <c r="P1075" s="3">
        <v>54</v>
      </c>
      <c r="Q1075" s="129" t="s">
        <v>32</v>
      </c>
      <c r="R1075" s="129" t="s">
        <v>2153</v>
      </c>
      <c r="S1075" s="36" t="s">
        <v>380</v>
      </c>
      <c r="T1075" s="129">
        <v>1</v>
      </c>
      <c r="U1075" s="129"/>
      <c r="V1075" s="3">
        <v>778</v>
      </c>
      <c r="W1075" s="30">
        <v>0</v>
      </c>
      <c r="X1075" s="30">
        <v>0</v>
      </c>
      <c r="Y1075" s="30">
        <v>0</v>
      </c>
      <c r="Z1075" s="138" t="str">
        <f t="shared" si="133"/>
        <v>40 HC</v>
      </c>
      <c r="AA1075" s="135">
        <v>11501</v>
      </c>
      <c r="AB1075" s="4"/>
      <c r="AC1075" s="34" t="s">
        <v>64</v>
      </c>
      <c r="AD1075" s="34">
        <f t="shared" si="134"/>
        <v>0</v>
      </c>
      <c r="AE1075" s="34">
        <f t="shared" si="135"/>
        <v>0</v>
      </c>
      <c r="AF1075" s="49" t="str">
        <f t="shared" si="136"/>
        <v>LCL</v>
      </c>
      <c r="AG1075" s="49" t="str">
        <f t="shared" si="136"/>
        <v>LCL</v>
      </c>
    </row>
    <row r="1076" spans="1:33" x14ac:dyDescent="0.45">
      <c r="A1076" s="129" t="s">
        <v>2101</v>
      </c>
      <c r="B1076" s="129" t="s">
        <v>2102</v>
      </c>
      <c r="C1076" s="129" t="str">
        <f t="shared" ref="C1076:C1077" si="137">IF(1900-1-1,D1076)</f>
        <v>2017-01-19</v>
      </c>
      <c r="D1076" s="5" t="s">
        <v>2104</v>
      </c>
      <c r="E1076" s="129">
        <f t="shared" si="131"/>
        <v>1</v>
      </c>
      <c r="F1076" s="129">
        <f t="shared" si="132"/>
        <v>12</v>
      </c>
      <c r="G1076" s="129" t="s">
        <v>381</v>
      </c>
      <c r="H1076" s="129" t="s">
        <v>383</v>
      </c>
      <c r="I1076" s="129" t="s">
        <v>380</v>
      </c>
      <c r="J1076" s="3">
        <v>1</v>
      </c>
      <c r="K1076" s="26" t="s">
        <v>380</v>
      </c>
      <c r="L1076" s="26" t="s">
        <v>24</v>
      </c>
      <c r="M1076" s="129" t="s">
        <v>384</v>
      </c>
      <c r="N1076" s="129" t="s">
        <v>26</v>
      </c>
      <c r="O1076" s="129" t="s">
        <v>2103</v>
      </c>
      <c r="P1076" s="3">
        <v>54</v>
      </c>
      <c r="Q1076" s="129" t="s">
        <v>32</v>
      </c>
      <c r="R1076" s="129" t="s">
        <v>2153</v>
      </c>
      <c r="S1076" s="36" t="s">
        <v>380</v>
      </c>
      <c r="T1076" s="129">
        <v>1</v>
      </c>
      <c r="U1076" s="129"/>
      <c r="V1076" s="3">
        <v>619</v>
      </c>
      <c r="W1076" s="30">
        <v>0</v>
      </c>
      <c r="X1076" s="30">
        <v>0</v>
      </c>
      <c r="Y1076" s="30">
        <v>0</v>
      </c>
      <c r="Z1076" s="138" t="str">
        <f t="shared" si="133"/>
        <v>40 HC</v>
      </c>
      <c r="AA1076" s="135">
        <v>9940</v>
      </c>
      <c r="AB1076" s="4"/>
      <c r="AC1076" s="34" t="s">
        <v>64</v>
      </c>
      <c r="AD1076" s="34">
        <f t="shared" si="134"/>
        <v>0</v>
      </c>
      <c r="AE1076" s="34">
        <f t="shared" si="135"/>
        <v>0</v>
      </c>
      <c r="AF1076" s="49" t="str">
        <f t="shared" si="136"/>
        <v>LCL</v>
      </c>
      <c r="AG1076" s="49" t="str">
        <f t="shared" si="136"/>
        <v>LCL</v>
      </c>
    </row>
    <row r="1077" spans="1:33" x14ac:dyDescent="0.45">
      <c r="A1077" s="7" t="s">
        <v>2105</v>
      </c>
      <c r="B1077" s="7" t="s">
        <v>2106</v>
      </c>
      <c r="C1077" s="129" t="str">
        <f t="shared" si="137"/>
        <v>2017-01-25</v>
      </c>
      <c r="D1077" s="10" t="s">
        <v>2109</v>
      </c>
      <c r="E1077" s="129">
        <f t="shared" si="131"/>
        <v>2</v>
      </c>
      <c r="F1077" s="129">
        <f t="shared" si="132"/>
        <v>7</v>
      </c>
      <c r="G1077" s="7" t="s">
        <v>381</v>
      </c>
      <c r="H1077" s="7" t="s">
        <v>2107</v>
      </c>
      <c r="I1077" s="7" t="s">
        <v>380</v>
      </c>
      <c r="J1077" s="8">
        <v>1</v>
      </c>
      <c r="K1077" s="26" t="s">
        <v>380</v>
      </c>
      <c r="L1077" s="26" t="s">
        <v>24</v>
      </c>
      <c r="M1077" s="7" t="s">
        <v>384</v>
      </c>
      <c r="N1077" s="7" t="s">
        <v>26</v>
      </c>
      <c r="O1077" s="7" t="s">
        <v>2108</v>
      </c>
      <c r="P1077" s="8">
        <v>54</v>
      </c>
      <c r="Q1077" s="7" t="s">
        <v>32</v>
      </c>
      <c r="R1077" s="7" t="s">
        <v>33</v>
      </c>
      <c r="S1077" s="36" t="s">
        <v>380</v>
      </c>
      <c r="T1077" s="129">
        <v>1</v>
      </c>
      <c r="U1077" s="129"/>
      <c r="V1077" s="8">
        <v>127</v>
      </c>
      <c r="W1077" s="31">
        <v>0</v>
      </c>
      <c r="X1077" s="31">
        <v>0</v>
      </c>
      <c r="Y1077" s="31">
        <v>0</v>
      </c>
      <c r="Z1077" s="138" t="str">
        <f t="shared" si="133"/>
        <v>40 HC</v>
      </c>
      <c r="AA1077" s="135">
        <v>1036</v>
      </c>
      <c r="AB1077" s="9"/>
      <c r="AC1077" s="34" t="s">
        <v>34</v>
      </c>
      <c r="AD1077" s="34">
        <f t="shared" si="134"/>
        <v>0</v>
      </c>
      <c r="AE1077" s="34">
        <f t="shared" si="135"/>
        <v>0</v>
      </c>
      <c r="AF1077" s="49" t="str">
        <f t="shared" si="136"/>
        <v>LCL</v>
      </c>
      <c r="AG1077" s="49" t="str">
        <f t="shared" si="136"/>
        <v>LCL</v>
      </c>
    </row>
  </sheetData>
  <autoFilter ref="A1:AK1077" xr:uid="{00000000-0009-0000-0000-000000000000}"/>
  <mergeCells count="591">
    <mergeCell ref="K14:K17"/>
    <mergeCell ref="W14:W17"/>
    <mergeCell ref="X14:X17"/>
    <mergeCell ref="Y14:Y17"/>
    <mergeCell ref="K23:K24"/>
    <mergeCell ref="W23:W24"/>
    <mergeCell ref="X23:X24"/>
    <mergeCell ref="Y23:Y24"/>
    <mergeCell ref="K7:K8"/>
    <mergeCell ref="W7:W8"/>
    <mergeCell ref="X7:X8"/>
    <mergeCell ref="Y7:Y8"/>
    <mergeCell ref="K9:K10"/>
    <mergeCell ref="W9:W10"/>
    <mergeCell ref="X9:X10"/>
    <mergeCell ref="Y9:Y10"/>
    <mergeCell ref="K43:K44"/>
    <mergeCell ref="W43:W44"/>
    <mergeCell ref="X43:X44"/>
    <mergeCell ref="Y43:Y44"/>
    <mergeCell ref="K45:K48"/>
    <mergeCell ref="W45:W48"/>
    <mergeCell ref="X45:X48"/>
    <mergeCell ref="Y45:Y48"/>
    <mergeCell ref="K26:K27"/>
    <mergeCell ref="W26:W27"/>
    <mergeCell ref="X26:X27"/>
    <mergeCell ref="Y26:Y27"/>
    <mergeCell ref="K38:K40"/>
    <mergeCell ref="W38:W40"/>
    <mergeCell ref="X38:X40"/>
    <mergeCell ref="Y38:Y40"/>
    <mergeCell ref="K59:K60"/>
    <mergeCell ref="W59:W60"/>
    <mergeCell ref="X59:X60"/>
    <mergeCell ref="Y59:Y60"/>
    <mergeCell ref="K72:K73"/>
    <mergeCell ref="W72:W73"/>
    <mergeCell ref="X72:X73"/>
    <mergeCell ref="Y72:Y73"/>
    <mergeCell ref="K54:K55"/>
    <mergeCell ref="W54:W55"/>
    <mergeCell ref="X54:X55"/>
    <mergeCell ref="Y54:Y55"/>
    <mergeCell ref="K57:K58"/>
    <mergeCell ref="W57:W58"/>
    <mergeCell ref="X57:X58"/>
    <mergeCell ref="Y57:Y58"/>
    <mergeCell ref="K80:K83"/>
    <mergeCell ref="W80:W83"/>
    <mergeCell ref="X80:X83"/>
    <mergeCell ref="Y80:Y83"/>
    <mergeCell ref="K89:K93"/>
    <mergeCell ref="W89:W93"/>
    <mergeCell ref="X89:X93"/>
    <mergeCell ref="Y89:Y93"/>
    <mergeCell ref="K74:K76"/>
    <mergeCell ref="W74:W76"/>
    <mergeCell ref="X74:X76"/>
    <mergeCell ref="Y74:Y76"/>
    <mergeCell ref="K77:K79"/>
    <mergeCell ref="W77:W79"/>
    <mergeCell ref="X77:X79"/>
    <mergeCell ref="Y77:Y79"/>
    <mergeCell ref="K101:K102"/>
    <mergeCell ref="W101:W102"/>
    <mergeCell ref="X101:X102"/>
    <mergeCell ref="Y101:Y102"/>
    <mergeCell ref="K105:K107"/>
    <mergeCell ref="W105:W107"/>
    <mergeCell ref="X105:X107"/>
    <mergeCell ref="Y105:Y107"/>
    <mergeCell ref="K95:K96"/>
    <mergeCell ref="W95:W96"/>
    <mergeCell ref="X95:X96"/>
    <mergeCell ref="Y95:Y96"/>
    <mergeCell ref="K97:K99"/>
    <mergeCell ref="W97:W99"/>
    <mergeCell ref="X97:X99"/>
    <mergeCell ref="Y97:Y99"/>
    <mergeCell ref="K149:K151"/>
    <mergeCell ref="W149:W151"/>
    <mergeCell ref="X149:X151"/>
    <mergeCell ref="Y149:Y151"/>
    <mergeCell ref="K155:K156"/>
    <mergeCell ref="W155:W156"/>
    <mergeCell ref="X155:X156"/>
    <mergeCell ref="Y155:Y156"/>
    <mergeCell ref="K108:K109"/>
    <mergeCell ref="W108:W109"/>
    <mergeCell ref="X108:X109"/>
    <mergeCell ref="Y108:Y109"/>
    <mergeCell ref="K130:K132"/>
    <mergeCell ref="W130:W132"/>
    <mergeCell ref="X130:X132"/>
    <mergeCell ref="Y130:Y132"/>
    <mergeCell ref="K178:K179"/>
    <mergeCell ref="W178:W179"/>
    <mergeCell ref="X178:X179"/>
    <mergeCell ref="Y178:Y179"/>
    <mergeCell ref="K183:K184"/>
    <mergeCell ref="W183:W184"/>
    <mergeCell ref="X183:X184"/>
    <mergeCell ref="Y183:Y184"/>
    <mergeCell ref="K158:K160"/>
    <mergeCell ref="W158:W160"/>
    <mergeCell ref="X158:X160"/>
    <mergeCell ref="Y158:Y160"/>
    <mergeCell ref="K165:K167"/>
    <mergeCell ref="W165:W167"/>
    <mergeCell ref="X165:X167"/>
    <mergeCell ref="Y165:Y167"/>
    <mergeCell ref="K193:K194"/>
    <mergeCell ref="W193:W194"/>
    <mergeCell ref="X193:X194"/>
    <mergeCell ref="Y193:Y194"/>
    <mergeCell ref="K200:K202"/>
    <mergeCell ref="W200:W202"/>
    <mergeCell ref="X200:X202"/>
    <mergeCell ref="Y200:Y202"/>
    <mergeCell ref="K185:K186"/>
    <mergeCell ref="K187:K188"/>
    <mergeCell ref="W187:W188"/>
    <mergeCell ref="X187:X188"/>
    <mergeCell ref="Y187:Y188"/>
    <mergeCell ref="K190:K192"/>
    <mergeCell ref="W190:W192"/>
    <mergeCell ref="X190:X192"/>
    <mergeCell ref="Y190:Y192"/>
    <mergeCell ref="K216:K217"/>
    <mergeCell ref="W216:W217"/>
    <mergeCell ref="X216:X217"/>
    <mergeCell ref="Y216:Y217"/>
    <mergeCell ref="K218:K219"/>
    <mergeCell ref="W218:W219"/>
    <mergeCell ref="X218:X219"/>
    <mergeCell ref="Y218:Y219"/>
    <mergeCell ref="K203:K207"/>
    <mergeCell ref="W203:W207"/>
    <mergeCell ref="X203:X207"/>
    <mergeCell ref="Y203:Y207"/>
    <mergeCell ref="K209:K210"/>
    <mergeCell ref="W209:W211"/>
    <mergeCell ref="X209:X211"/>
    <mergeCell ref="Y209:Y211"/>
    <mergeCell ref="K265:K267"/>
    <mergeCell ref="W265:W267"/>
    <mergeCell ref="X265:X267"/>
    <mergeCell ref="Y265:Y267"/>
    <mergeCell ref="K271:K272"/>
    <mergeCell ref="W271:W272"/>
    <mergeCell ref="X271:X272"/>
    <mergeCell ref="Y271:Y272"/>
    <mergeCell ref="K236:K239"/>
    <mergeCell ref="W236:W239"/>
    <mergeCell ref="X236:X239"/>
    <mergeCell ref="Y236:Y239"/>
    <mergeCell ref="K263:K264"/>
    <mergeCell ref="W263:W264"/>
    <mergeCell ref="X263:X264"/>
    <mergeCell ref="Y263:Y264"/>
    <mergeCell ref="K283:K284"/>
    <mergeCell ref="W283:W284"/>
    <mergeCell ref="X283:X284"/>
    <mergeCell ref="Y283:Y284"/>
    <mergeCell ref="K285:K286"/>
    <mergeCell ref="W285:W286"/>
    <mergeCell ref="X285:X286"/>
    <mergeCell ref="Y285:Y286"/>
    <mergeCell ref="K275:K276"/>
    <mergeCell ref="W275:W276"/>
    <mergeCell ref="X275:X276"/>
    <mergeCell ref="Y275:Y276"/>
    <mergeCell ref="K281:K282"/>
    <mergeCell ref="W281:W282"/>
    <mergeCell ref="X281:X282"/>
    <mergeCell ref="Y281:Y282"/>
    <mergeCell ref="K299:K301"/>
    <mergeCell ref="W299:W301"/>
    <mergeCell ref="X299:X301"/>
    <mergeCell ref="Y299:Y301"/>
    <mergeCell ref="K302:K303"/>
    <mergeCell ref="W302:W303"/>
    <mergeCell ref="X302:X303"/>
    <mergeCell ref="Y302:Y303"/>
    <mergeCell ref="K289:K290"/>
    <mergeCell ref="W289:W290"/>
    <mergeCell ref="X289:X290"/>
    <mergeCell ref="Y289:Y290"/>
    <mergeCell ref="W294:W295"/>
    <mergeCell ref="X294:X295"/>
    <mergeCell ref="Y294:Y295"/>
    <mergeCell ref="K318:K320"/>
    <mergeCell ref="W318:W320"/>
    <mergeCell ref="X318:X320"/>
    <mergeCell ref="Y318:Y320"/>
    <mergeCell ref="K321:K322"/>
    <mergeCell ref="W321:W322"/>
    <mergeCell ref="X321:X322"/>
    <mergeCell ref="Y321:Y322"/>
    <mergeCell ref="K304:K308"/>
    <mergeCell ref="W304:W308"/>
    <mergeCell ref="X304:X308"/>
    <mergeCell ref="Y304:Y308"/>
    <mergeCell ref="K313:K315"/>
    <mergeCell ref="W313:W315"/>
    <mergeCell ref="X313:X315"/>
    <mergeCell ref="Y313:Y315"/>
    <mergeCell ref="K364:K366"/>
    <mergeCell ref="W364:W366"/>
    <mergeCell ref="X364:X366"/>
    <mergeCell ref="Y364:Y366"/>
    <mergeCell ref="W372:W373"/>
    <mergeCell ref="X372:X373"/>
    <mergeCell ref="Y372:Y373"/>
    <mergeCell ref="K327:K328"/>
    <mergeCell ref="K336:K338"/>
    <mergeCell ref="W336:W338"/>
    <mergeCell ref="X336:X338"/>
    <mergeCell ref="Y336:Y338"/>
    <mergeCell ref="K340:K342"/>
    <mergeCell ref="W340:W342"/>
    <mergeCell ref="X340:X342"/>
    <mergeCell ref="Y340:Y342"/>
    <mergeCell ref="K380:K384"/>
    <mergeCell ref="W380:W384"/>
    <mergeCell ref="X380:X384"/>
    <mergeCell ref="Y380:Y384"/>
    <mergeCell ref="K389:K391"/>
    <mergeCell ref="W389:W391"/>
    <mergeCell ref="X389:X391"/>
    <mergeCell ref="Y389:Y391"/>
    <mergeCell ref="K374:K375"/>
    <mergeCell ref="W374:W375"/>
    <mergeCell ref="X374:X375"/>
    <mergeCell ref="Y374:Y375"/>
    <mergeCell ref="K377:K379"/>
    <mergeCell ref="W377:W379"/>
    <mergeCell ref="X377:X379"/>
    <mergeCell ref="Y377:Y379"/>
    <mergeCell ref="K407:K408"/>
    <mergeCell ref="W407:W408"/>
    <mergeCell ref="X407:X408"/>
    <mergeCell ref="Y407:Y408"/>
    <mergeCell ref="K414:K415"/>
    <mergeCell ref="W414:W415"/>
    <mergeCell ref="X414:X415"/>
    <mergeCell ref="Y414:Y415"/>
    <mergeCell ref="K392:K394"/>
    <mergeCell ref="W392:W394"/>
    <mergeCell ref="X392:X394"/>
    <mergeCell ref="Y392:Y394"/>
    <mergeCell ref="K395:K396"/>
    <mergeCell ref="K405:K406"/>
    <mergeCell ref="W405:W406"/>
    <mergeCell ref="X405:X406"/>
    <mergeCell ref="Y405:Y406"/>
    <mergeCell ref="K445:K446"/>
    <mergeCell ref="W445:W446"/>
    <mergeCell ref="X445:X446"/>
    <mergeCell ref="Y445:Y446"/>
    <mergeCell ref="K447:K449"/>
    <mergeCell ref="W447:W449"/>
    <mergeCell ref="X447:X449"/>
    <mergeCell ref="Y447:Y449"/>
    <mergeCell ref="K418:K419"/>
    <mergeCell ref="K420:K423"/>
    <mergeCell ref="W420:W423"/>
    <mergeCell ref="X420:X423"/>
    <mergeCell ref="Y420:Y423"/>
    <mergeCell ref="K436:K437"/>
    <mergeCell ref="W436:W437"/>
    <mergeCell ref="X436:X437"/>
    <mergeCell ref="Y436:Y437"/>
    <mergeCell ref="K484:K485"/>
    <mergeCell ref="W484:W485"/>
    <mergeCell ref="X484:X485"/>
    <mergeCell ref="Y484:Y485"/>
    <mergeCell ref="K487:K489"/>
    <mergeCell ref="W487:W489"/>
    <mergeCell ref="X487:X489"/>
    <mergeCell ref="Y487:Y489"/>
    <mergeCell ref="K457:K459"/>
    <mergeCell ref="W457:W459"/>
    <mergeCell ref="X457:X459"/>
    <mergeCell ref="Y457:Y459"/>
    <mergeCell ref="K482:K483"/>
    <mergeCell ref="W482:W483"/>
    <mergeCell ref="X482:X483"/>
    <mergeCell ref="Y482:Y483"/>
    <mergeCell ref="K505:K506"/>
    <mergeCell ref="W505:W506"/>
    <mergeCell ref="X505:X506"/>
    <mergeCell ref="Y505:Y506"/>
    <mergeCell ref="K507:K508"/>
    <mergeCell ref="W507:W508"/>
    <mergeCell ref="X507:X508"/>
    <mergeCell ref="Y507:Y508"/>
    <mergeCell ref="K494:K496"/>
    <mergeCell ref="W494:W496"/>
    <mergeCell ref="X494:X496"/>
    <mergeCell ref="Y494:Y496"/>
    <mergeCell ref="K501:K502"/>
    <mergeCell ref="W501:W502"/>
    <mergeCell ref="X501:X502"/>
    <mergeCell ref="Y501:Y502"/>
    <mergeCell ref="K518:K521"/>
    <mergeCell ref="W518:W521"/>
    <mergeCell ref="X518:X521"/>
    <mergeCell ref="Y518:Y521"/>
    <mergeCell ref="K530:K531"/>
    <mergeCell ref="W530:W531"/>
    <mergeCell ref="X530:X531"/>
    <mergeCell ref="Y530:Y531"/>
    <mergeCell ref="K514:K515"/>
    <mergeCell ref="W514:W515"/>
    <mergeCell ref="X514:X515"/>
    <mergeCell ref="Y514:Y515"/>
    <mergeCell ref="K516:K517"/>
    <mergeCell ref="W516:W517"/>
    <mergeCell ref="X516:X517"/>
    <mergeCell ref="Y516:Y517"/>
    <mergeCell ref="K538:K540"/>
    <mergeCell ref="W538:W540"/>
    <mergeCell ref="X538:X540"/>
    <mergeCell ref="Y538:Y540"/>
    <mergeCell ref="K562:K566"/>
    <mergeCell ref="W562:W566"/>
    <mergeCell ref="X562:X566"/>
    <mergeCell ref="Y562:Y566"/>
    <mergeCell ref="K532:K533"/>
    <mergeCell ref="W532:W533"/>
    <mergeCell ref="X532:X533"/>
    <mergeCell ref="Y532:Y533"/>
    <mergeCell ref="K534:K536"/>
    <mergeCell ref="W534:W536"/>
    <mergeCell ref="X534:X536"/>
    <mergeCell ref="Y534:Y536"/>
    <mergeCell ref="K590:K591"/>
    <mergeCell ref="W590:W591"/>
    <mergeCell ref="X590:X591"/>
    <mergeCell ref="Y590:Y591"/>
    <mergeCell ref="K592:K597"/>
    <mergeCell ref="W592:W597"/>
    <mergeCell ref="X592:X597"/>
    <mergeCell ref="Y592:Y597"/>
    <mergeCell ref="K582:K583"/>
    <mergeCell ref="W582:W583"/>
    <mergeCell ref="X582:X583"/>
    <mergeCell ref="Y582:Y583"/>
    <mergeCell ref="K588:K589"/>
    <mergeCell ref="W588:W589"/>
    <mergeCell ref="X588:X589"/>
    <mergeCell ref="Y588:Y589"/>
    <mergeCell ref="K606:K607"/>
    <mergeCell ref="W606:W607"/>
    <mergeCell ref="X606:X607"/>
    <mergeCell ref="Y606:Y607"/>
    <mergeCell ref="K608:K611"/>
    <mergeCell ref="W608:W611"/>
    <mergeCell ref="X608:X611"/>
    <mergeCell ref="Y608:Y611"/>
    <mergeCell ref="K598:K601"/>
    <mergeCell ref="W598:W601"/>
    <mergeCell ref="X598:X601"/>
    <mergeCell ref="Y598:Y601"/>
    <mergeCell ref="K603:K605"/>
    <mergeCell ref="W603:W605"/>
    <mergeCell ref="X603:X605"/>
    <mergeCell ref="Y603:Y605"/>
    <mergeCell ref="K626:K627"/>
    <mergeCell ref="W626:W627"/>
    <mergeCell ref="X626:X627"/>
    <mergeCell ref="Y626:Y627"/>
    <mergeCell ref="K629:K630"/>
    <mergeCell ref="W629:W630"/>
    <mergeCell ref="X629:X630"/>
    <mergeCell ref="Y629:Y630"/>
    <mergeCell ref="K615:K616"/>
    <mergeCell ref="W615:W616"/>
    <mergeCell ref="X615:X616"/>
    <mergeCell ref="Y615:Y616"/>
    <mergeCell ref="K620:K621"/>
    <mergeCell ref="W620:W621"/>
    <mergeCell ref="X620:X621"/>
    <mergeCell ref="Y620:Y621"/>
    <mergeCell ref="K675:K678"/>
    <mergeCell ref="W675:W678"/>
    <mergeCell ref="X675:X678"/>
    <mergeCell ref="Y675:Y678"/>
    <mergeCell ref="K682:K684"/>
    <mergeCell ref="W682:W684"/>
    <mergeCell ref="X682:X684"/>
    <mergeCell ref="Y682:Y684"/>
    <mergeCell ref="K631:K632"/>
    <mergeCell ref="W631:W632"/>
    <mergeCell ref="X631:X632"/>
    <mergeCell ref="Y631:Y632"/>
    <mergeCell ref="K634:K636"/>
    <mergeCell ref="K650:K653"/>
    <mergeCell ref="W650:W653"/>
    <mergeCell ref="X650:X653"/>
    <mergeCell ref="Y650:Y653"/>
    <mergeCell ref="K709:K710"/>
    <mergeCell ref="W709:W710"/>
    <mergeCell ref="X709:X710"/>
    <mergeCell ref="Y709:Y710"/>
    <mergeCell ref="K714:K716"/>
    <mergeCell ref="W714:W716"/>
    <mergeCell ref="X714:X716"/>
    <mergeCell ref="Y714:Y716"/>
    <mergeCell ref="K693:K694"/>
    <mergeCell ref="W693:W694"/>
    <mergeCell ref="X693:X694"/>
    <mergeCell ref="Y693:Y694"/>
    <mergeCell ref="K700:K703"/>
    <mergeCell ref="W700:W703"/>
    <mergeCell ref="X700:X703"/>
    <mergeCell ref="Y700:Y703"/>
    <mergeCell ref="K732:K734"/>
    <mergeCell ref="W732:W734"/>
    <mergeCell ref="X732:X734"/>
    <mergeCell ref="Y732:Y734"/>
    <mergeCell ref="K736:K737"/>
    <mergeCell ref="W736:W737"/>
    <mergeCell ref="X736:X737"/>
    <mergeCell ref="Y736:Y737"/>
    <mergeCell ref="K720:K722"/>
    <mergeCell ref="W720:W722"/>
    <mergeCell ref="X720:X722"/>
    <mergeCell ref="Y720:Y722"/>
    <mergeCell ref="K723:K725"/>
    <mergeCell ref="W723:W725"/>
    <mergeCell ref="X723:X725"/>
    <mergeCell ref="Y723:Y725"/>
    <mergeCell ref="K750:K752"/>
    <mergeCell ref="W750:W752"/>
    <mergeCell ref="X750:X752"/>
    <mergeCell ref="Y750:Y752"/>
    <mergeCell ref="K757:K759"/>
    <mergeCell ref="W757:W759"/>
    <mergeCell ref="X757:X759"/>
    <mergeCell ref="Y757:Y759"/>
    <mergeCell ref="K739:K740"/>
    <mergeCell ref="W739:W740"/>
    <mergeCell ref="X739:X740"/>
    <mergeCell ref="Y739:Y740"/>
    <mergeCell ref="K746:K747"/>
    <mergeCell ref="W746:W747"/>
    <mergeCell ref="X746:X747"/>
    <mergeCell ref="Y746:Y747"/>
    <mergeCell ref="K779:K780"/>
    <mergeCell ref="W779:W780"/>
    <mergeCell ref="X779:X780"/>
    <mergeCell ref="Y779:Y780"/>
    <mergeCell ref="K784:K785"/>
    <mergeCell ref="W784:W785"/>
    <mergeCell ref="X784:X785"/>
    <mergeCell ref="Y784:Y785"/>
    <mergeCell ref="K766:K769"/>
    <mergeCell ref="W766:W769"/>
    <mergeCell ref="X766:X769"/>
    <mergeCell ref="Y766:Y769"/>
    <mergeCell ref="K777:K778"/>
    <mergeCell ref="W777:W778"/>
    <mergeCell ref="X777:X778"/>
    <mergeCell ref="Y777:Y778"/>
    <mergeCell ref="K794:K796"/>
    <mergeCell ref="W794:W796"/>
    <mergeCell ref="X794:X796"/>
    <mergeCell ref="Y794:Y796"/>
    <mergeCell ref="K810:K813"/>
    <mergeCell ref="W810:W813"/>
    <mergeCell ref="X810:X813"/>
    <mergeCell ref="Y810:Y813"/>
    <mergeCell ref="K788:K789"/>
    <mergeCell ref="W788:W789"/>
    <mergeCell ref="X788:X789"/>
    <mergeCell ref="Y788:Y789"/>
    <mergeCell ref="K792:K793"/>
    <mergeCell ref="W792:W793"/>
    <mergeCell ref="X792:X793"/>
    <mergeCell ref="Y792:Y793"/>
    <mergeCell ref="K835:K838"/>
    <mergeCell ref="W835:W838"/>
    <mergeCell ref="X835:X838"/>
    <mergeCell ref="Y835:Y838"/>
    <mergeCell ref="K844:K845"/>
    <mergeCell ref="W844:W845"/>
    <mergeCell ref="X844:X845"/>
    <mergeCell ref="Y844:Y845"/>
    <mergeCell ref="K821:K822"/>
    <mergeCell ref="W821:W822"/>
    <mergeCell ref="X821:X822"/>
    <mergeCell ref="Y821:Y822"/>
    <mergeCell ref="K831:K833"/>
    <mergeCell ref="W831:W833"/>
    <mergeCell ref="X831:X833"/>
    <mergeCell ref="Y831:Y833"/>
    <mergeCell ref="K872:K873"/>
    <mergeCell ref="W872:W873"/>
    <mergeCell ref="X872:X873"/>
    <mergeCell ref="Y872:Y873"/>
    <mergeCell ref="K874:K877"/>
    <mergeCell ref="W874:W877"/>
    <mergeCell ref="X874:X877"/>
    <mergeCell ref="Y874:Y877"/>
    <mergeCell ref="K846:K847"/>
    <mergeCell ref="W846:W847"/>
    <mergeCell ref="X846:X847"/>
    <mergeCell ref="Y846:Y847"/>
    <mergeCell ref="K850:K852"/>
    <mergeCell ref="W850:W852"/>
    <mergeCell ref="X850:X852"/>
    <mergeCell ref="Y850:Y852"/>
    <mergeCell ref="K888:K889"/>
    <mergeCell ref="W888:W889"/>
    <mergeCell ref="X888:X889"/>
    <mergeCell ref="Y888:Y889"/>
    <mergeCell ref="K890:K891"/>
    <mergeCell ref="W890:W891"/>
    <mergeCell ref="X890:X891"/>
    <mergeCell ref="Y890:Y891"/>
    <mergeCell ref="K878:K880"/>
    <mergeCell ref="W878:W880"/>
    <mergeCell ref="X878:X880"/>
    <mergeCell ref="Y878:Y880"/>
    <mergeCell ref="K881:K883"/>
    <mergeCell ref="W881:W883"/>
    <mergeCell ref="X881:X883"/>
    <mergeCell ref="Y881:Y883"/>
    <mergeCell ref="K906:K909"/>
    <mergeCell ref="W906:W909"/>
    <mergeCell ref="X906:X909"/>
    <mergeCell ref="Y906:Y909"/>
    <mergeCell ref="K913:K916"/>
    <mergeCell ref="W913:W916"/>
    <mergeCell ref="X913:X916"/>
    <mergeCell ref="Y913:Y916"/>
    <mergeCell ref="K894:K895"/>
    <mergeCell ref="W894:W895"/>
    <mergeCell ref="X894:X895"/>
    <mergeCell ref="Y894:Y895"/>
    <mergeCell ref="K896:K897"/>
    <mergeCell ref="W896:W897"/>
    <mergeCell ref="X896:X897"/>
    <mergeCell ref="Y896:Y897"/>
    <mergeCell ref="K931:K933"/>
    <mergeCell ref="W931:W933"/>
    <mergeCell ref="X931:X933"/>
    <mergeCell ref="Y931:Y933"/>
    <mergeCell ref="K941:K942"/>
    <mergeCell ref="W941:W942"/>
    <mergeCell ref="X941:X942"/>
    <mergeCell ref="Y941:Y942"/>
    <mergeCell ref="K920:K921"/>
    <mergeCell ref="W920:W921"/>
    <mergeCell ref="X920:X921"/>
    <mergeCell ref="Y920:Y921"/>
    <mergeCell ref="K928:K930"/>
    <mergeCell ref="W928:W930"/>
    <mergeCell ref="X928:X930"/>
    <mergeCell ref="Y928:Y930"/>
    <mergeCell ref="K978:K979"/>
    <mergeCell ref="W978:W979"/>
    <mergeCell ref="X978:X979"/>
    <mergeCell ref="Y978:Y979"/>
    <mergeCell ref="K980:K984"/>
    <mergeCell ref="W980:W984"/>
    <mergeCell ref="X980:X984"/>
    <mergeCell ref="Y980:Y984"/>
    <mergeCell ref="K962:K964"/>
    <mergeCell ref="W962:W964"/>
    <mergeCell ref="X962:X964"/>
    <mergeCell ref="Y962:Y964"/>
    <mergeCell ref="K969:K971"/>
    <mergeCell ref="W969:W971"/>
    <mergeCell ref="X969:X971"/>
    <mergeCell ref="Y969:Y971"/>
    <mergeCell ref="K1018:K1019"/>
    <mergeCell ref="W1018:W1019"/>
    <mergeCell ref="X1018:X1019"/>
    <mergeCell ref="Y1018:Y1019"/>
    <mergeCell ref="K993:K994"/>
    <mergeCell ref="W993:W994"/>
    <mergeCell ref="X993:X994"/>
    <mergeCell ref="Y993:Y994"/>
    <mergeCell ref="K995:K996"/>
    <mergeCell ref="W995:W996"/>
    <mergeCell ref="X995:X996"/>
    <mergeCell ref="Y995:Y99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>
      <selection activeCell="B9" sqref="B9"/>
    </sheetView>
  </sheetViews>
  <sheetFormatPr defaultRowHeight="14.25" x14ac:dyDescent="0.45"/>
  <cols>
    <col min="1" max="1" width="22.9296875" customWidth="1"/>
    <col min="2" max="2" width="26" customWidth="1"/>
    <col min="3" max="3" width="17.59765625" customWidth="1"/>
  </cols>
  <sheetData>
    <row r="1" spans="1:2" x14ac:dyDescent="0.45">
      <c r="A1" s="13" t="s">
        <v>5</v>
      </c>
      <c r="B1" t="s">
        <v>31</v>
      </c>
    </row>
    <row r="2" spans="1:2" x14ac:dyDescent="0.45">
      <c r="A2" s="13" t="s">
        <v>21</v>
      </c>
      <c r="B2" t="s">
        <v>2205</v>
      </c>
    </row>
    <row r="4" spans="1:2" x14ac:dyDescent="0.45">
      <c r="A4" s="13" t="s">
        <v>2196</v>
      </c>
      <c r="B4" t="s">
        <v>2204</v>
      </c>
    </row>
    <row r="5" spans="1:2" x14ac:dyDescent="0.45">
      <c r="A5" s="14">
        <v>20</v>
      </c>
      <c r="B5">
        <v>2</v>
      </c>
    </row>
    <row r="6" spans="1:2" x14ac:dyDescent="0.45">
      <c r="A6" s="14">
        <v>40</v>
      </c>
      <c r="B6">
        <v>19</v>
      </c>
    </row>
    <row r="7" spans="1:2" x14ac:dyDescent="0.45">
      <c r="A7" s="14" t="s">
        <v>2145</v>
      </c>
      <c r="B7">
        <v>124</v>
      </c>
    </row>
    <row r="8" spans="1:2" x14ac:dyDescent="0.45">
      <c r="A8" s="14" t="s">
        <v>2202</v>
      </c>
      <c r="B8">
        <v>36</v>
      </c>
    </row>
    <row r="9" spans="1:2" x14ac:dyDescent="0.45">
      <c r="A9" s="14" t="s">
        <v>2139</v>
      </c>
      <c r="B9">
        <v>6</v>
      </c>
    </row>
    <row r="10" spans="1:2" x14ac:dyDescent="0.45">
      <c r="A10" s="14" t="s">
        <v>2125</v>
      </c>
      <c r="B10">
        <v>594</v>
      </c>
    </row>
    <row r="11" spans="1:2" x14ac:dyDescent="0.45">
      <c r="A11" s="14" t="s">
        <v>2197</v>
      </c>
      <c r="B11">
        <v>781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"/>
  <sheetViews>
    <sheetView workbookViewId="0">
      <selection activeCell="B1" sqref="B1"/>
    </sheetView>
  </sheetViews>
  <sheetFormatPr defaultRowHeight="14.25" x14ac:dyDescent="0.45"/>
  <cols>
    <col min="1" max="1" width="22.9296875" customWidth="1"/>
    <col min="2" max="2" width="22.796875" customWidth="1"/>
    <col min="3" max="3" width="26" bestFit="1" customWidth="1"/>
  </cols>
  <sheetData>
    <row r="1" spans="1:2" x14ac:dyDescent="0.45">
      <c r="A1" s="13" t="s">
        <v>5</v>
      </c>
      <c r="B1" t="s">
        <v>31</v>
      </c>
    </row>
    <row r="2" spans="1:2" x14ac:dyDescent="0.45">
      <c r="A2" s="13" t="s">
        <v>21</v>
      </c>
      <c r="B2" t="s">
        <v>2205</v>
      </c>
    </row>
    <row r="4" spans="1:2" x14ac:dyDescent="0.45">
      <c r="A4" s="13" t="s">
        <v>2196</v>
      </c>
      <c r="B4" t="s">
        <v>2203</v>
      </c>
    </row>
    <row r="5" spans="1:2" x14ac:dyDescent="0.45">
      <c r="A5" s="14">
        <v>40</v>
      </c>
      <c r="B5">
        <v>30</v>
      </c>
    </row>
    <row r="6" spans="1:2" x14ac:dyDescent="0.45">
      <c r="A6" s="14" t="s">
        <v>2145</v>
      </c>
      <c r="B6">
        <v>192</v>
      </c>
    </row>
    <row r="7" spans="1:2" x14ac:dyDescent="0.45">
      <c r="A7" s="14" t="s">
        <v>2202</v>
      </c>
      <c r="B7">
        <v>161</v>
      </c>
    </row>
    <row r="8" spans="1:2" x14ac:dyDescent="0.45">
      <c r="A8" s="14" t="s">
        <v>2139</v>
      </c>
      <c r="B8">
        <v>41</v>
      </c>
    </row>
    <row r="9" spans="1:2" x14ac:dyDescent="0.45">
      <c r="A9" s="14" t="s">
        <v>2125</v>
      </c>
      <c r="B9">
        <v>357</v>
      </c>
    </row>
    <row r="10" spans="1:2" x14ac:dyDescent="0.45">
      <c r="A10" s="14" t="s">
        <v>2197</v>
      </c>
      <c r="B10">
        <v>781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K1164"/>
  <sheetViews>
    <sheetView showGridLines="0" topLeftCell="U1" workbookViewId="0">
      <pane ySplit="1" topLeftCell="A1147" activePane="bottomLeft" state="frozen"/>
      <selection pane="bottomLeft" activeCell="W1151" sqref="W1151"/>
    </sheetView>
  </sheetViews>
  <sheetFormatPr defaultRowHeight="14.25" x14ac:dyDescent="0.45"/>
  <cols>
    <col min="1" max="1" width="12.73046875" customWidth="1"/>
    <col min="2" max="2" width="13.73046875" customWidth="1"/>
    <col min="3" max="3" width="14.265625" customWidth="1"/>
    <col min="4" max="4" width="15.46484375" customWidth="1"/>
    <col min="5" max="5" width="10.53125" customWidth="1"/>
    <col min="6" max="6" width="12.265625" customWidth="1"/>
    <col min="7" max="7" width="16" customWidth="1"/>
    <col min="8" max="8" width="11.46484375" customWidth="1"/>
    <col min="9" max="9" width="7" customWidth="1"/>
    <col min="10" max="10" width="8.46484375" customWidth="1"/>
    <col min="11" max="11" width="30.265625" style="11" customWidth="1"/>
    <col min="12" max="12" width="10" customWidth="1"/>
    <col min="13" max="13" width="11" customWidth="1"/>
    <col min="14" max="14" width="4.53125" customWidth="1"/>
    <col min="15" max="15" width="14.46484375" customWidth="1"/>
    <col min="16" max="16" width="6.265625" customWidth="1"/>
    <col min="17" max="17" width="7.19921875" customWidth="1"/>
    <col min="18" max="21" width="23.265625" customWidth="1"/>
    <col min="22" max="22" width="6.265625" customWidth="1"/>
    <col min="23" max="23" width="8.265625" customWidth="1"/>
    <col min="24" max="24" width="6.796875" customWidth="1"/>
    <col min="25" max="26" width="8.46484375" customWidth="1"/>
    <col min="27" max="27" width="9.796875" customWidth="1"/>
    <col min="28" max="28" width="10.73046875" customWidth="1"/>
    <col min="29" max="29" width="20.53125" customWidth="1"/>
    <col min="32" max="33" width="8.73046875" style="50"/>
  </cols>
  <sheetData>
    <row r="1" spans="1:37" s="11" customFormat="1" ht="58.5" x14ac:dyDescent="0.45">
      <c r="A1" s="1" t="s">
        <v>0</v>
      </c>
      <c r="B1" s="1" t="s">
        <v>1</v>
      </c>
      <c r="C1" s="1" t="s">
        <v>2</v>
      </c>
      <c r="D1" s="2" t="s">
        <v>22</v>
      </c>
      <c r="E1" s="1" t="s">
        <v>2110</v>
      </c>
      <c r="F1" s="12" t="s">
        <v>2111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2162</v>
      </c>
      <c r="T1" s="1" t="s">
        <v>2172</v>
      </c>
      <c r="U1" s="1" t="s">
        <v>31</v>
      </c>
      <c r="V1" s="1" t="s">
        <v>15</v>
      </c>
      <c r="W1" s="1" t="s">
        <v>16</v>
      </c>
      <c r="X1" s="1" t="s">
        <v>18</v>
      </c>
      <c r="Y1" s="1" t="s">
        <v>17</v>
      </c>
      <c r="Z1" s="134" t="s">
        <v>2200</v>
      </c>
      <c r="AA1" s="1" t="s">
        <v>19</v>
      </c>
      <c r="AB1" s="1" t="s">
        <v>20</v>
      </c>
      <c r="AC1" s="34" t="s">
        <v>21</v>
      </c>
      <c r="AD1" s="34" t="s">
        <v>2209</v>
      </c>
      <c r="AE1" s="34" t="s">
        <v>2210</v>
      </c>
      <c r="AF1" s="49" t="s">
        <v>2207</v>
      </c>
      <c r="AG1" s="49" t="s">
        <v>2208</v>
      </c>
      <c r="AH1" s="23" t="s">
        <v>2118</v>
      </c>
      <c r="AI1" s="23" t="s">
        <v>2119</v>
      </c>
      <c r="AJ1" s="23" t="s">
        <v>2120</v>
      </c>
      <c r="AK1" s="23" t="s">
        <v>2121</v>
      </c>
    </row>
    <row r="2" spans="1:37" x14ac:dyDescent="0.45">
      <c r="A2" s="129" t="s">
        <v>36</v>
      </c>
      <c r="B2" s="129" t="s">
        <v>37</v>
      </c>
      <c r="C2" s="129" t="s">
        <v>38</v>
      </c>
      <c r="D2" s="5" t="s">
        <v>38</v>
      </c>
      <c r="E2" s="129">
        <f>B2-A2</f>
        <v>32</v>
      </c>
      <c r="F2" s="129">
        <f>C2-A2</f>
        <v>39</v>
      </c>
      <c r="G2" s="129" t="s">
        <v>39</v>
      </c>
      <c r="H2" s="129" t="s">
        <v>30</v>
      </c>
      <c r="I2" s="129" t="s">
        <v>31</v>
      </c>
      <c r="J2" s="3">
        <v>0</v>
      </c>
      <c r="K2" s="129" t="s">
        <v>40</v>
      </c>
      <c r="L2" s="129" t="s">
        <v>41</v>
      </c>
      <c r="M2" s="129" t="s">
        <v>42</v>
      </c>
      <c r="N2" s="129" t="s">
        <v>26</v>
      </c>
      <c r="O2" s="129" t="s">
        <v>43</v>
      </c>
      <c r="P2" s="3">
        <v>54</v>
      </c>
      <c r="Q2" s="129" t="s">
        <v>27</v>
      </c>
      <c r="R2" s="129" t="s">
        <v>44</v>
      </c>
      <c r="S2" s="129" t="s">
        <v>2163</v>
      </c>
      <c r="T2" s="129"/>
      <c r="U2" s="129">
        <v>1</v>
      </c>
      <c r="V2" s="3">
        <v>1674</v>
      </c>
      <c r="W2" s="30">
        <v>0</v>
      </c>
      <c r="X2" s="30">
        <v>0</v>
      </c>
      <c r="Y2" s="30">
        <v>1</v>
      </c>
      <c r="Z2" s="138" t="str">
        <f>IF(W2=1,20,IF(X2=1,40,IF(Y2=1,"40 HC","")))</f>
        <v>40 HC</v>
      </c>
      <c r="AA2" s="3">
        <v>26243</v>
      </c>
      <c r="AB2" s="39">
        <v>60.02</v>
      </c>
      <c r="AC2" s="34" t="s">
        <v>34</v>
      </c>
      <c r="AD2" s="34">
        <f>0.7*AB2</f>
        <v>42</v>
      </c>
      <c r="AE2" s="34">
        <f>0.3*AB2</f>
        <v>18</v>
      </c>
      <c r="AF2" s="49" t="str">
        <f>IF(AD2&lt;=14,"LCL",IF(AD2&lt;=28,"20",IF(AD2&lt;=55,"40",IF(AD2&lt;=65,"40HC",IF(AD2&lt;=83,"45",IF(AD2&gt;83,"???ilość kont"))))))</f>
        <v>40</v>
      </c>
      <c r="AG2" s="49" t="str">
        <f t="shared" ref="AG2:AG20" si="0">IF(AE2&lt;=14,"LCL",IF(AE2&lt;=28,"20",IF(AE2&lt;=55,"40",IF(AE2&lt;=65,"40HC",IF(AE2&lt;=83,"45",IF(AE2&gt;83,"???ilość kont"))))))</f>
        <v>20</v>
      </c>
      <c r="AH2" s="24">
        <v>45</v>
      </c>
      <c r="AI2" s="25">
        <v>86</v>
      </c>
      <c r="AJ2" s="25">
        <v>83</v>
      </c>
      <c r="AK2" s="25">
        <v>22000</v>
      </c>
    </row>
    <row r="3" spans="1:37" x14ac:dyDescent="0.45">
      <c r="A3" s="129" t="s">
        <v>45</v>
      </c>
      <c r="B3" s="129" t="s">
        <v>46</v>
      </c>
      <c r="C3" s="129" t="s">
        <v>47</v>
      </c>
      <c r="D3" s="5" t="s">
        <v>47</v>
      </c>
      <c r="E3" s="129">
        <f t="shared" ref="E3:E72" si="1">B3-A3</f>
        <v>34</v>
      </c>
      <c r="F3" s="129">
        <f t="shared" ref="F3:F72" si="2">C3-A3</f>
        <v>40</v>
      </c>
      <c r="G3" s="129" t="s">
        <v>48</v>
      </c>
      <c r="H3" s="129" t="s">
        <v>30</v>
      </c>
      <c r="I3" s="129" t="s">
        <v>31</v>
      </c>
      <c r="J3" s="3">
        <v>0</v>
      </c>
      <c r="K3" s="129" t="s">
        <v>49</v>
      </c>
      <c r="L3" s="129" t="s">
        <v>41</v>
      </c>
      <c r="M3" s="129" t="s">
        <v>42</v>
      </c>
      <c r="N3" s="129" t="s">
        <v>26</v>
      </c>
      <c r="O3" s="129" t="s">
        <v>50</v>
      </c>
      <c r="P3" s="3">
        <v>51</v>
      </c>
      <c r="Q3" s="129" t="s">
        <v>27</v>
      </c>
      <c r="R3" s="129" t="s">
        <v>51</v>
      </c>
      <c r="S3" s="129" t="s">
        <v>2163</v>
      </c>
      <c r="T3" s="129"/>
      <c r="U3" s="129">
        <v>1</v>
      </c>
      <c r="V3" s="3">
        <v>427</v>
      </c>
      <c r="W3" s="30">
        <v>1</v>
      </c>
      <c r="X3" s="30">
        <v>0</v>
      </c>
      <c r="Y3" s="30">
        <v>0</v>
      </c>
      <c r="Z3" s="138">
        <f t="shared" ref="Z3:Z66" si="3">IF(W3=1,20,IF(X3=1,40,IF(Y3=1,"40 HC","")))</f>
        <v>20</v>
      </c>
      <c r="AA3" s="3">
        <v>6222</v>
      </c>
      <c r="AB3" s="39">
        <v>23.78</v>
      </c>
      <c r="AC3" s="34" t="s">
        <v>34</v>
      </c>
      <c r="AD3" s="34">
        <f t="shared" ref="AD3:AD69" si="4">0.7*AB3</f>
        <v>17</v>
      </c>
      <c r="AE3" s="34">
        <f t="shared" ref="AE3:AE69" si="5">0.3*AB3</f>
        <v>7</v>
      </c>
      <c r="AF3" s="49" t="str">
        <f t="shared" ref="AF3:AF19" si="6">IF(AD3&lt;=14,"LCL",IF(AD3&lt;=28,"20",IF(AD3&lt;=55,"40",IF(AD3&lt;=65,"40HC",IF(AD3&lt;=83,"45",IF(AD3&gt;83,"???ilość kont"))))))</f>
        <v>20</v>
      </c>
      <c r="AG3" s="49" t="str">
        <f t="shared" si="0"/>
        <v>LCL</v>
      </c>
      <c r="AH3" s="24" t="s">
        <v>2122</v>
      </c>
      <c r="AI3" s="25">
        <v>68</v>
      </c>
      <c r="AJ3" s="25">
        <v>65</v>
      </c>
      <c r="AK3" s="25">
        <v>21500</v>
      </c>
    </row>
    <row r="4" spans="1:37" ht="19.5" x14ac:dyDescent="0.45">
      <c r="A4" s="129" t="s">
        <v>52</v>
      </c>
      <c r="B4" s="129" t="s">
        <v>46</v>
      </c>
      <c r="C4" s="129" t="s">
        <v>47</v>
      </c>
      <c r="D4" s="5" t="s">
        <v>47</v>
      </c>
      <c r="E4" s="129">
        <f t="shared" si="1"/>
        <v>32</v>
      </c>
      <c r="F4" s="129">
        <f t="shared" si="2"/>
        <v>38</v>
      </c>
      <c r="G4" s="129" t="s">
        <v>39</v>
      </c>
      <c r="H4" s="129" t="s">
        <v>30</v>
      </c>
      <c r="I4" s="129" t="s">
        <v>31</v>
      </c>
      <c r="J4" s="3">
        <v>0</v>
      </c>
      <c r="K4" s="129" t="s">
        <v>53</v>
      </c>
      <c r="L4" s="129" t="s">
        <v>41</v>
      </c>
      <c r="M4" s="129" t="s">
        <v>42</v>
      </c>
      <c r="N4" s="129" t="s">
        <v>26</v>
      </c>
      <c r="O4" s="129" t="s">
        <v>54</v>
      </c>
      <c r="P4" s="3">
        <v>54</v>
      </c>
      <c r="Q4" s="129" t="s">
        <v>27</v>
      </c>
      <c r="R4" s="129" t="s">
        <v>44</v>
      </c>
      <c r="S4" s="129" t="s">
        <v>2163</v>
      </c>
      <c r="T4" s="129"/>
      <c r="U4" s="129">
        <v>1</v>
      </c>
      <c r="V4" s="3">
        <v>1009</v>
      </c>
      <c r="W4" s="30">
        <v>0</v>
      </c>
      <c r="X4" s="30">
        <v>1</v>
      </c>
      <c r="Y4" s="30">
        <v>0</v>
      </c>
      <c r="Z4" s="138">
        <f t="shared" si="3"/>
        <v>40</v>
      </c>
      <c r="AA4" s="3">
        <v>15109</v>
      </c>
      <c r="AB4" s="6">
        <v>40.83</v>
      </c>
      <c r="AC4" s="34" t="s">
        <v>34</v>
      </c>
      <c r="AD4" s="34">
        <f t="shared" si="4"/>
        <v>29</v>
      </c>
      <c r="AE4" s="34">
        <f t="shared" si="5"/>
        <v>12</v>
      </c>
      <c r="AF4" s="49" t="str">
        <f t="shared" si="6"/>
        <v>40</v>
      </c>
      <c r="AG4" s="49" t="str">
        <f t="shared" si="0"/>
        <v>LCL</v>
      </c>
      <c r="AH4" s="24" t="s">
        <v>2123</v>
      </c>
      <c r="AI4" s="25">
        <v>58</v>
      </c>
      <c r="AJ4" s="25">
        <v>55</v>
      </c>
      <c r="AK4" s="25">
        <v>21500</v>
      </c>
    </row>
    <row r="5" spans="1:37" x14ac:dyDescent="0.45">
      <c r="A5" s="129" t="s">
        <v>52</v>
      </c>
      <c r="B5" s="129" t="s">
        <v>55</v>
      </c>
      <c r="C5" s="129" t="s">
        <v>56</v>
      </c>
      <c r="D5" s="5" t="s">
        <v>56</v>
      </c>
      <c r="E5" s="129">
        <f t="shared" si="1"/>
        <v>43</v>
      </c>
      <c r="F5" s="129">
        <f t="shared" si="2"/>
        <v>51</v>
      </c>
      <c r="G5" s="129" t="s">
        <v>29</v>
      </c>
      <c r="H5" s="129" t="s">
        <v>30</v>
      </c>
      <c r="I5" s="129" t="s">
        <v>31</v>
      </c>
      <c r="J5" s="3">
        <v>1</v>
      </c>
      <c r="K5" s="26" t="s">
        <v>2125</v>
      </c>
      <c r="L5" s="129" t="s">
        <v>41</v>
      </c>
      <c r="M5" s="129" t="s">
        <v>42</v>
      </c>
      <c r="N5" s="129" t="s">
        <v>26</v>
      </c>
      <c r="O5" s="129" t="s">
        <v>57</v>
      </c>
      <c r="P5" s="3">
        <v>54</v>
      </c>
      <c r="Q5" s="129" t="s">
        <v>27</v>
      </c>
      <c r="R5" s="129" t="s">
        <v>58</v>
      </c>
      <c r="S5" s="129" t="s">
        <v>2125</v>
      </c>
      <c r="T5" s="129"/>
      <c r="U5" s="129">
        <v>1</v>
      </c>
      <c r="V5" s="3">
        <v>888</v>
      </c>
      <c r="W5" s="30">
        <v>0</v>
      </c>
      <c r="X5" s="30">
        <v>0</v>
      </c>
      <c r="Y5" s="30">
        <v>0</v>
      </c>
      <c r="Z5" s="138" t="str">
        <f t="shared" si="3"/>
        <v/>
      </c>
      <c r="AA5" s="3">
        <v>16499</v>
      </c>
      <c r="AB5" s="6">
        <v>12.22</v>
      </c>
      <c r="AC5" s="34" t="s">
        <v>34</v>
      </c>
      <c r="AD5" s="34">
        <f t="shared" si="4"/>
        <v>9</v>
      </c>
      <c r="AE5" s="34">
        <f t="shared" si="5"/>
        <v>4</v>
      </c>
      <c r="AF5" s="49" t="str">
        <f t="shared" si="6"/>
        <v>LCL</v>
      </c>
      <c r="AG5" s="49" t="str">
        <f t="shared" si="0"/>
        <v>LCL</v>
      </c>
      <c r="AH5" s="24" t="s">
        <v>2124</v>
      </c>
      <c r="AI5" s="25">
        <v>28</v>
      </c>
      <c r="AJ5" s="25">
        <v>25</v>
      </c>
      <c r="AK5" s="25">
        <v>23000</v>
      </c>
    </row>
    <row r="6" spans="1:37" x14ac:dyDescent="0.45">
      <c r="A6" s="129" t="s">
        <v>59</v>
      </c>
      <c r="B6" s="129" t="s">
        <v>46</v>
      </c>
      <c r="C6" s="129" t="s">
        <v>60</v>
      </c>
      <c r="D6" s="5" t="s">
        <v>60</v>
      </c>
      <c r="E6" s="129">
        <f t="shared" si="1"/>
        <v>31</v>
      </c>
      <c r="F6" s="129">
        <f t="shared" si="2"/>
        <v>38</v>
      </c>
      <c r="G6" s="129" t="s">
        <v>61</v>
      </c>
      <c r="H6" s="129" t="s">
        <v>30</v>
      </c>
      <c r="I6" s="129" t="s">
        <v>31</v>
      </c>
      <c r="J6" s="3">
        <v>0</v>
      </c>
      <c r="K6" s="129" t="s">
        <v>62</v>
      </c>
      <c r="L6" s="129" t="s">
        <v>41</v>
      </c>
      <c r="M6" s="129" t="s">
        <v>42</v>
      </c>
      <c r="N6" s="129" t="s">
        <v>26</v>
      </c>
      <c r="O6" s="129" t="s">
        <v>63</v>
      </c>
      <c r="P6" s="3">
        <v>54</v>
      </c>
      <c r="Q6" s="129" t="s">
        <v>27</v>
      </c>
      <c r="R6" s="129" t="s">
        <v>2154</v>
      </c>
      <c r="S6" s="129" t="s">
        <v>2163</v>
      </c>
      <c r="T6" s="129"/>
      <c r="U6" s="129">
        <v>1</v>
      </c>
      <c r="V6" s="3">
        <v>2547</v>
      </c>
      <c r="W6" s="30">
        <v>0</v>
      </c>
      <c r="X6" s="30">
        <v>0</v>
      </c>
      <c r="Y6" s="30">
        <v>1</v>
      </c>
      <c r="Z6" s="138" t="str">
        <f t="shared" si="3"/>
        <v>40 HC</v>
      </c>
      <c r="AA6" s="3">
        <v>40933</v>
      </c>
      <c r="AB6" s="6">
        <v>68.010000000000005</v>
      </c>
      <c r="AC6" s="34" t="s">
        <v>64</v>
      </c>
      <c r="AD6" s="34">
        <f t="shared" si="4"/>
        <v>48</v>
      </c>
      <c r="AE6" s="34">
        <f t="shared" si="5"/>
        <v>20</v>
      </c>
      <c r="AF6" s="49" t="str">
        <f t="shared" si="6"/>
        <v>40</v>
      </c>
      <c r="AG6" s="49" t="str">
        <f t="shared" si="0"/>
        <v>20</v>
      </c>
    </row>
    <row r="7" spans="1:37" x14ac:dyDescent="0.45">
      <c r="A7" s="129" t="s">
        <v>59</v>
      </c>
      <c r="B7" s="129" t="s">
        <v>46</v>
      </c>
      <c r="C7" s="129" t="s">
        <v>60</v>
      </c>
      <c r="D7" s="5" t="s">
        <v>60</v>
      </c>
      <c r="E7" s="129">
        <f t="shared" si="1"/>
        <v>31</v>
      </c>
      <c r="F7" s="129">
        <f t="shared" si="2"/>
        <v>38</v>
      </c>
      <c r="G7" s="129" t="s">
        <v>61</v>
      </c>
      <c r="H7" s="129" t="s">
        <v>30</v>
      </c>
      <c r="I7" s="129" t="s">
        <v>31</v>
      </c>
      <c r="J7" s="3">
        <v>1</v>
      </c>
      <c r="K7" s="152" t="s">
        <v>65</v>
      </c>
      <c r="L7" s="129" t="s">
        <v>41</v>
      </c>
      <c r="M7" s="129" t="s">
        <v>42</v>
      </c>
      <c r="N7" s="129" t="s">
        <v>26</v>
      </c>
      <c r="O7" s="129" t="s">
        <v>66</v>
      </c>
      <c r="P7" s="3">
        <v>54</v>
      </c>
      <c r="Q7" s="129" t="s">
        <v>27</v>
      </c>
      <c r="R7" s="129" t="s">
        <v>2153</v>
      </c>
      <c r="S7" s="129" t="s">
        <v>2164</v>
      </c>
      <c r="T7" s="129"/>
      <c r="U7" s="129">
        <v>1</v>
      </c>
      <c r="V7" s="3">
        <v>848</v>
      </c>
      <c r="W7" s="154">
        <v>0</v>
      </c>
      <c r="X7" s="154">
        <v>0</v>
      </c>
      <c r="Y7" s="154">
        <v>1</v>
      </c>
      <c r="Z7" s="138" t="str">
        <f t="shared" si="3"/>
        <v>40 HC</v>
      </c>
      <c r="AA7" s="3">
        <v>11811</v>
      </c>
      <c r="AB7" s="6">
        <v>32.590000000000003</v>
      </c>
      <c r="AC7" s="34" t="s">
        <v>64</v>
      </c>
      <c r="AD7" s="34">
        <f t="shared" si="4"/>
        <v>23</v>
      </c>
      <c r="AE7" s="34">
        <f t="shared" si="5"/>
        <v>10</v>
      </c>
      <c r="AF7" s="49" t="str">
        <f t="shared" si="6"/>
        <v>20</v>
      </c>
      <c r="AG7" s="49" t="str">
        <f t="shared" si="0"/>
        <v>LCL</v>
      </c>
      <c r="AH7" s="93" t="s">
        <v>2193</v>
      </c>
      <c r="AI7" s="93" t="s">
        <v>2194</v>
      </c>
      <c r="AJ7" s="93" t="s">
        <v>2195</v>
      </c>
    </row>
    <row r="8" spans="1:37" x14ac:dyDescent="0.45">
      <c r="A8" s="129" t="s">
        <v>59</v>
      </c>
      <c r="B8" s="129" t="s">
        <v>46</v>
      </c>
      <c r="C8" s="129" t="s">
        <v>60</v>
      </c>
      <c r="D8" s="5" t="s">
        <v>60</v>
      </c>
      <c r="E8" s="129">
        <f t="shared" si="1"/>
        <v>31</v>
      </c>
      <c r="F8" s="129">
        <f t="shared" si="2"/>
        <v>38</v>
      </c>
      <c r="G8" s="129" t="s">
        <v>61</v>
      </c>
      <c r="H8" s="129" t="s">
        <v>30</v>
      </c>
      <c r="I8" s="129" t="s">
        <v>31</v>
      </c>
      <c r="J8" s="3">
        <v>1</v>
      </c>
      <c r="K8" s="162"/>
      <c r="L8" s="129" t="s">
        <v>41</v>
      </c>
      <c r="M8" s="129" t="s">
        <v>42</v>
      </c>
      <c r="N8" s="129" t="s">
        <v>26</v>
      </c>
      <c r="O8" s="129" t="s">
        <v>67</v>
      </c>
      <c r="P8" s="3">
        <v>54</v>
      </c>
      <c r="Q8" s="129" t="s">
        <v>27</v>
      </c>
      <c r="R8" s="129" t="s">
        <v>2158</v>
      </c>
      <c r="S8" s="129" t="s">
        <v>2164</v>
      </c>
      <c r="T8" s="129"/>
      <c r="U8" s="129">
        <v>1</v>
      </c>
      <c r="V8" s="3">
        <v>3073</v>
      </c>
      <c r="W8" s="155"/>
      <c r="X8" s="155"/>
      <c r="Y8" s="155"/>
      <c r="Z8" s="138" t="str">
        <f t="shared" si="3"/>
        <v/>
      </c>
      <c r="AA8" s="3">
        <v>59633</v>
      </c>
      <c r="AB8" s="6">
        <v>33.36</v>
      </c>
      <c r="AC8" s="34" t="s">
        <v>64</v>
      </c>
      <c r="AD8" s="34">
        <f t="shared" si="4"/>
        <v>23</v>
      </c>
      <c r="AE8" s="34">
        <f t="shared" si="5"/>
        <v>10</v>
      </c>
      <c r="AF8" s="49" t="str">
        <f t="shared" si="6"/>
        <v>20</v>
      </c>
      <c r="AG8" s="49" t="str">
        <f t="shared" si="0"/>
        <v>LCL</v>
      </c>
      <c r="AH8" s="128">
        <v>0</v>
      </c>
      <c r="AI8" s="128">
        <v>14</v>
      </c>
      <c r="AJ8" s="125" t="s">
        <v>2125</v>
      </c>
    </row>
    <row r="9" spans="1:37" s="41" customFormat="1" x14ac:dyDescent="0.45">
      <c r="A9" s="36" t="s">
        <v>59</v>
      </c>
      <c r="B9" s="36" t="s">
        <v>46</v>
      </c>
      <c r="C9" s="36" t="s">
        <v>60</v>
      </c>
      <c r="D9" s="37" t="s">
        <v>60</v>
      </c>
      <c r="E9" s="36">
        <f t="shared" si="1"/>
        <v>31</v>
      </c>
      <c r="F9" s="36">
        <f t="shared" si="2"/>
        <v>38</v>
      </c>
      <c r="G9" s="36" t="s">
        <v>61</v>
      </c>
      <c r="H9" s="36" t="s">
        <v>30</v>
      </c>
      <c r="I9" s="36" t="s">
        <v>31</v>
      </c>
      <c r="J9" s="38">
        <v>1</v>
      </c>
      <c r="K9" s="163" t="s">
        <v>68</v>
      </c>
      <c r="L9" s="36" t="s">
        <v>41</v>
      </c>
      <c r="M9" s="36" t="s">
        <v>42</v>
      </c>
      <c r="N9" s="36" t="s">
        <v>26</v>
      </c>
      <c r="O9" s="36" t="s">
        <v>69</v>
      </c>
      <c r="P9" s="38">
        <v>54</v>
      </c>
      <c r="Q9" s="36" t="s">
        <v>27</v>
      </c>
      <c r="R9" s="129" t="s">
        <v>2154</v>
      </c>
      <c r="S9" s="129" t="s">
        <v>2164</v>
      </c>
      <c r="T9" s="129"/>
      <c r="U9" s="129">
        <v>1</v>
      </c>
      <c r="V9" s="38">
        <v>1440</v>
      </c>
      <c r="W9" s="165">
        <v>0</v>
      </c>
      <c r="X9" s="165">
        <v>0</v>
      </c>
      <c r="Y9" s="165">
        <v>1</v>
      </c>
      <c r="Z9" s="138" t="str">
        <f t="shared" si="3"/>
        <v>40 HC</v>
      </c>
      <c r="AA9" s="38">
        <v>20850</v>
      </c>
      <c r="AB9" s="39">
        <v>27.15</v>
      </c>
      <c r="AC9" s="40" t="s">
        <v>64</v>
      </c>
      <c r="AD9" s="34">
        <f t="shared" si="4"/>
        <v>19</v>
      </c>
      <c r="AE9" s="34">
        <f t="shared" si="5"/>
        <v>8</v>
      </c>
      <c r="AF9" s="49" t="str">
        <f t="shared" si="6"/>
        <v>20</v>
      </c>
      <c r="AG9" s="49" t="str">
        <f t="shared" si="0"/>
        <v>LCL</v>
      </c>
      <c r="AH9" s="123">
        <f>AI8+0.01</f>
        <v>14</v>
      </c>
      <c r="AI9" s="123">
        <v>28</v>
      </c>
      <c r="AJ9" s="126">
        <v>20</v>
      </c>
    </row>
    <row r="10" spans="1:37" s="41" customFormat="1" x14ac:dyDescent="0.45">
      <c r="A10" s="36" t="s">
        <v>59</v>
      </c>
      <c r="B10" s="36" t="s">
        <v>46</v>
      </c>
      <c r="C10" s="36" t="s">
        <v>60</v>
      </c>
      <c r="D10" s="37" t="s">
        <v>60</v>
      </c>
      <c r="E10" s="36">
        <f t="shared" si="1"/>
        <v>31</v>
      </c>
      <c r="F10" s="36">
        <f t="shared" si="2"/>
        <v>38</v>
      </c>
      <c r="G10" s="36" t="s">
        <v>61</v>
      </c>
      <c r="H10" s="36" t="s">
        <v>30</v>
      </c>
      <c r="I10" s="36" t="s">
        <v>31</v>
      </c>
      <c r="J10" s="38">
        <v>1</v>
      </c>
      <c r="K10" s="164"/>
      <c r="L10" s="36" t="s">
        <v>41</v>
      </c>
      <c r="M10" s="36" t="s">
        <v>42</v>
      </c>
      <c r="N10" s="36" t="s">
        <v>26</v>
      </c>
      <c r="O10" s="36" t="s">
        <v>70</v>
      </c>
      <c r="P10" s="38">
        <v>54</v>
      </c>
      <c r="Q10" s="36" t="s">
        <v>27</v>
      </c>
      <c r="R10" s="129" t="s">
        <v>2158</v>
      </c>
      <c r="S10" s="129" t="s">
        <v>2164</v>
      </c>
      <c r="T10" s="129"/>
      <c r="U10" s="129">
        <v>1</v>
      </c>
      <c r="V10" s="38">
        <v>3453</v>
      </c>
      <c r="W10" s="166"/>
      <c r="X10" s="166"/>
      <c r="Y10" s="166"/>
      <c r="Z10" s="138" t="str">
        <f t="shared" si="3"/>
        <v/>
      </c>
      <c r="AA10" s="38">
        <v>77736</v>
      </c>
      <c r="AB10" s="39">
        <v>46.7</v>
      </c>
      <c r="AC10" s="40" t="s">
        <v>64</v>
      </c>
      <c r="AD10" s="34">
        <f t="shared" si="4"/>
        <v>33</v>
      </c>
      <c r="AE10" s="34">
        <f t="shared" si="5"/>
        <v>14</v>
      </c>
      <c r="AF10" s="49" t="str">
        <f t="shared" si="6"/>
        <v>40</v>
      </c>
      <c r="AG10" s="49" t="str">
        <f t="shared" si="0"/>
        <v>LCL</v>
      </c>
      <c r="AH10" s="123">
        <f>AI9+0.01</f>
        <v>28</v>
      </c>
      <c r="AI10" s="123">
        <v>55</v>
      </c>
      <c r="AJ10" s="126">
        <v>40</v>
      </c>
    </row>
    <row r="11" spans="1:37" x14ac:dyDescent="0.45">
      <c r="A11" s="129" t="s">
        <v>71</v>
      </c>
      <c r="B11" s="129" t="s">
        <v>46</v>
      </c>
      <c r="C11" s="129" t="s">
        <v>60</v>
      </c>
      <c r="D11" s="5" t="s">
        <v>60</v>
      </c>
      <c r="E11" s="129">
        <f t="shared" si="1"/>
        <v>30</v>
      </c>
      <c r="F11" s="129">
        <f t="shared" si="2"/>
        <v>37</v>
      </c>
      <c r="G11" s="129" t="s">
        <v>72</v>
      </c>
      <c r="H11" s="129" t="s">
        <v>30</v>
      </c>
      <c r="I11" s="129" t="s">
        <v>31</v>
      </c>
      <c r="J11" s="3">
        <v>0</v>
      </c>
      <c r="K11" s="129" t="s">
        <v>73</v>
      </c>
      <c r="L11" s="129" t="s">
        <v>41</v>
      </c>
      <c r="M11" s="129" t="s">
        <v>42</v>
      </c>
      <c r="N11" s="129" t="s">
        <v>26</v>
      </c>
      <c r="O11" s="129" t="s">
        <v>74</v>
      </c>
      <c r="P11" s="3">
        <v>51</v>
      </c>
      <c r="Q11" s="129" t="s">
        <v>27</v>
      </c>
      <c r="R11" s="129" t="s">
        <v>75</v>
      </c>
      <c r="S11" s="129" t="s">
        <v>2163</v>
      </c>
      <c r="T11" s="129"/>
      <c r="U11" s="129">
        <v>1</v>
      </c>
      <c r="V11" s="3">
        <v>781</v>
      </c>
      <c r="W11" s="30">
        <v>1</v>
      </c>
      <c r="X11" s="30">
        <v>0</v>
      </c>
      <c r="Y11" s="30">
        <v>0</v>
      </c>
      <c r="Z11" s="138">
        <f t="shared" si="3"/>
        <v>20</v>
      </c>
      <c r="AA11" s="3">
        <v>9473</v>
      </c>
      <c r="AB11" s="6">
        <v>22.28</v>
      </c>
      <c r="AC11" s="34" t="s">
        <v>34</v>
      </c>
      <c r="AD11" s="34">
        <f t="shared" si="4"/>
        <v>16</v>
      </c>
      <c r="AE11" s="34">
        <f t="shared" si="5"/>
        <v>7</v>
      </c>
      <c r="AF11" s="49" t="str">
        <f t="shared" si="6"/>
        <v>20</v>
      </c>
      <c r="AG11" s="49" t="str">
        <f t="shared" si="0"/>
        <v>LCL</v>
      </c>
      <c r="AH11" s="123">
        <f>AI10+0.01</f>
        <v>55</v>
      </c>
      <c r="AI11" s="128">
        <v>65</v>
      </c>
      <c r="AJ11" s="125" t="s">
        <v>2146</v>
      </c>
    </row>
    <row r="12" spans="1:37" x14ac:dyDescent="0.45">
      <c r="A12" s="129" t="s">
        <v>76</v>
      </c>
      <c r="B12" s="129" t="s">
        <v>60</v>
      </c>
      <c r="C12" s="129" t="s">
        <v>55</v>
      </c>
      <c r="D12" s="5" t="s">
        <v>55</v>
      </c>
      <c r="E12" s="129">
        <f t="shared" si="1"/>
        <v>36</v>
      </c>
      <c r="F12" s="129">
        <f t="shared" si="2"/>
        <v>40</v>
      </c>
      <c r="G12" s="129" t="s">
        <v>29</v>
      </c>
      <c r="H12" s="129" t="s">
        <v>30</v>
      </c>
      <c r="I12" s="129" t="s">
        <v>31</v>
      </c>
      <c r="J12" s="3">
        <v>0</v>
      </c>
      <c r="K12" s="129" t="s">
        <v>77</v>
      </c>
      <c r="L12" s="129" t="s">
        <v>41</v>
      </c>
      <c r="M12" s="129" t="s">
        <v>42</v>
      </c>
      <c r="N12" s="129" t="s">
        <v>26</v>
      </c>
      <c r="O12" s="129" t="s">
        <v>78</v>
      </c>
      <c r="P12" s="3">
        <v>54</v>
      </c>
      <c r="Q12" s="129" t="s">
        <v>27</v>
      </c>
      <c r="R12" s="129" t="s">
        <v>79</v>
      </c>
      <c r="S12" s="129" t="s">
        <v>2163</v>
      </c>
      <c r="T12" s="129"/>
      <c r="U12" s="129">
        <v>1</v>
      </c>
      <c r="V12" s="3">
        <v>1741</v>
      </c>
      <c r="W12" s="30">
        <v>1</v>
      </c>
      <c r="X12" s="30">
        <v>0</v>
      </c>
      <c r="Y12" s="30">
        <v>0</v>
      </c>
      <c r="Z12" s="138">
        <f t="shared" si="3"/>
        <v>20</v>
      </c>
      <c r="AA12" s="3">
        <v>32199</v>
      </c>
      <c r="AB12" s="6">
        <v>22.59</v>
      </c>
      <c r="AC12" s="34" t="s">
        <v>34</v>
      </c>
      <c r="AD12" s="34">
        <f t="shared" si="4"/>
        <v>16</v>
      </c>
      <c r="AE12" s="34">
        <f t="shared" si="5"/>
        <v>7</v>
      </c>
      <c r="AF12" s="49" t="str">
        <f t="shared" si="6"/>
        <v>20</v>
      </c>
      <c r="AG12" s="49" t="str">
        <f t="shared" si="0"/>
        <v>LCL</v>
      </c>
      <c r="AH12" s="123">
        <f>AI11+0.01</f>
        <v>65</v>
      </c>
      <c r="AI12" s="128">
        <v>83</v>
      </c>
      <c r="AJ12" s="127"/>
    </row>
    <row r="13" spans="1:37" x14ac:dyDescent="0.45">
      <c r="A13" s="129" t="s">
        <v>76</v>
      </c>
      <c r="B13" s="129" t="s">
        <v>60</v>
      </c>
      <c r="C13" s="129" t="s">
        <v>55</v>
      </c>
      <c r="D13" s="5" t="s">
        <v>55</v>
      </c>
      <c r="E13" s="129">
        <f t="shared" si="1"/>
        <v>36</v>
      </c>
      <c r="F13" s="129">
        <f t="shared" si="2"/>
        <v>40</v>
      </c>
      <c r="G13" s="129" t="s">
        <v>29</v>
      </c>
      <c r="H13" s="129" t="s">
        <v>30</v>
      </c>
      <c r="I13" s="129" t="s">
        <v>31</v>
      </c>
      <c r="J13" s="3">
        <v>0</v>
      </c>
      <c r="K13" s="129" t="s">
        <v>80</v>
      </c>
      <c r="L13" s="129" t="s">
        <v>41</v>
      </c>
      <c r="M13" s="129" t="s">
        <v>42</v>
      </c>
      <c r="N13" s="129" t="s">
        <v>26</v>
      </c>
      <c r="O13" s="129" t="s">
        <v>81</v>
      </c>
      <c r="P13" s="3">
        <v>52</v>
      </c>
      <c r="Q13" s="129" t="s">
        <v>27</v>
      </c>
      <c r="R13" s="129" t="s">
        <v>82</v>
      </c>
      <c r="S13" s="129" t="s">
        <v>2163</v>
      </c>
      <c r="T13" s="129"/>
      <c r="U13" s="129">
        <v>1</v>
      </c>
      <c r="V13" s="3">
        <v>2856</v>
      </c>
      <c r="W13" s="30">
        <v>0</v>
      </c>
      <c r="X13" s="30">
        <v>0</v>
      </c>
      <c r="Y13" s="30">
        <v>1</v>
      </c>
      <c r="Z13" s="138" t="str">
        <f t="shared" si="3"/>
        <v>40 HC</v>
      </c>
      <c r="AA13" s="3">
        <v>50762</v>
      </c>
      <c r="AB13" s="6">
        <v>67.69</v>
      </c>
      <c r="AC13" s="34" t="s">
        <v>34</v>
      </c>
      <c r="AD13" s="34">
        <f t="shared" si="4"/>
        <v>47</v>
      </c>
      <c r="AE13" s="34">
        <f t="shared" si="5"/>
        <v>20</v>
      </c>
      <c r="AF13" s="49" t="str">
        <f t="shared" si="6"/>
        <v>40</v>
      </c>
      <c r="AG13" s="49" t="str">
        <f t="shared" si="0"/>
        <v>20</v>
      </c>
    </row>
    <row r="14" spans="1:37" x14ac:dyDescent="0.45">
      <c r="A14" s="129" t="s">
        <v>83</v>
      </c>
      <c r="B14" s="129" t="s">
        <v>84</v>
      </c>
      <c r="C14" s="129" t="s">
        <v>47</v>
      </c>
      <c r="D14" s="5" t="s">
        <v>47</v>
      </c>
      <c r="E14" s="129">
        <f t="shared" si="1"/>
        <v>31</v>
      </c>
      <c r="F14" s="129">
        <f t="shared" si="2"/>
        <v>34</v>
      </c>
      <c r="G14" s="129" t="s">
        <v>85</v>
      </c>
      <c r="H14" s="129" t="s">
        <v>30</v>
      </c>
      <c r="I14" s="129" t="s">
        <v>31</v>
      </c>
      <c r="J14" s="3">
        <v>1</v>
      </c>
      <c r="K14" s="152" t="s">
        <v>86</v>
      </c>
      <c r="L14" s="129" t="s">
        <v>24</v>
      </c>
      <c r="M14" s="129" t="s">
        <v>87</v>
      </c>
      <c r="N14" s="129" t="s">
        <v>26</v>
      </c>
      <c r="O14" s="129" t="s">
        <v>88</v>
      </c>
      <c r="P14" s="3">
        <v>54</v>
      </c>
      <c r="Q14" s="129" t="s">
        <v>27</v>
      </c>
      <c r="R14" s="129" t="s">
        <v>89</v>
      </c>
      <c r="S14" s="129" t="s">
        <v>2164</v>
      </c>
      <c r="T14" s="129"/>
      <c r="U14" s="129">
        <v>1</v>
      </c>
      <c r="V14" s="3">
        <v>636</v>
      </c>
      <c r="W14" s="154">
        <v>0</v>
      </c>
      <c r="X14" s="154">
        <v>1</v>
      </c>
      <c r="Y14" s="154">
        <v>0</v>
      </c>
      <c r="Z14" s="138">
        <f t="shared" si="3"/>
        <v>40</v>
      </c>
      <c r="AA14" s="3">
        <v>9876</v>
      </c>
      <c r="AB14" s="6">
        <v>17.78</v>
      </c>
      <c r="AC14" s="34" t="s">
        <v>90</v>
      </c>
      <c r="AD14" s="34">
        <f t="shared" si="4"/>
        <v>12</v>
      </c>
      <c r="AE14" s="34">
        <f t="shared" si="5"/>
        <v>5</v>
      </c>
      <c r="AF14" s="49" t="str">
        <f t="shared" si="6"/>
        <v>LCL</v>
      </c>
      <c r="AG14" s="49" t="str">
        <f t="shared" si="0"/>
        <v>LCL</v>
      </c>
    </row>
    <row r="15" spans="1:37" x14ac:dyDescent="0.45">
      <c r="A15" s="129" t="s">
        <v>83</v>
      </c>
      <c r="B15" s="129" t="s">
        <v>84</v>
      </c>
      <c r="C15" s="129" t="s">
        <v>47</v>
      </c>
      <c r="D15" s="5" t="s">
        <v>47</v>
      </c>
      <c r="E15" s="129">
        <f t="shared" si="1"/>
        <v>31</v>
      </c>
      <c r="F15" s="129">
        <f t="shared" si="2"/>
        <v>34</v>
      </c>
      <c r="G15" s="129" t="s">
        <v>85</v>
      </c>
      <c r="H15" s="129" t="s">
        <v>30</v>
      </c>
      <c r="I15" s="129" t="s">
        <v>31</v>
      </c>
      <c r="J15" s="3">
        <v>1</v>
      </c>
      <c r="K15" s="153"/>
      <c r="L15" s="129" t="s">
        <v>24</v>
      </c>
      <c r="M15" s="129" t="s">
        <v>87</v>
      </c>
      <c r="N15" s="129" t="s">
        <v>26</v>
      </c>
      <c r="O15" s="129" t="s">
        <v>91</v>
      </c>
      <c r="P15" s="3">
        <v>54</v>
      </c>
      <c r="Q15" s="129" t="s">
        <v>27</v>
      </c>
      <c r="R15" s="129" t="s">
        <v>2159</v>
      </c>
      <c r="S15" s="129" t="s">
        <v>2164</v>
      </c>
      <c r="T15" s="129"/>
      <c r="U15" s="129">
        <v>1</v>
      </c>
      <c r="V15" s="3">
        <v>550</v>
      </c>
      <c r="W15" s="156"/>
      <c r="X15" s="156"/>
      <c r="Y15" s="156"/>
      <c r="Z15" s="138" t="str">
        <f t="shared" si="3"/>
        <v/>
      </c>
      <c r="AA15" s="3">
        <v>11728</v>
      </c>
      <c r="AB15" s="6">
        <v>19.86</v>
      </c>
      <c r="AC15" s="34" t="s">
        <v>90</v>
      </c>
      <c r="AD15" s="34">
        <f t="shared" si="4"/>
        <v>14</v>
      </c>
      <c r="AE15" s="34">
        <f t="shared" si="5"/>
        <v>6</v>
      </c>
      <c r="AF15" s="49" t="str">
        <f t="shared" si="6"/>
        <v>LCL</v>
      </c>
      <c r="AG15" s="49" t="str">
        <f t="shared" si="0"/>
        <v>LCL</v>
      </c>
    </row>
    <row r="16" spans="1:37" x14ac:dyDescent="0.45">
      <c r="A16" s="129" t="s">
        <v>83</v>
      </c>
      <c r="B16" s="129" t="s">
        <v>84</v>
      </c>
      <c r="C16" s="129" t="s">
        <v>47</v>
      </c>
      <c r="D16" s="5" t="s">
        <v>47</v>
      </c>
      <c r="E16" s="129">
        <f t="shared" si="1"/>
        <v>31</v>
      </c>
      <c r="F16" s="129">
        <f t="shared" si="2"/>
        <v>34</v>
      </c>
      <c r="G16" s="129" t="s">
        <v>85</v>
      </c>
      <c r="H16" s="129" t="s">
        <v>30</v>
      </c>
      <c r="I16" s="129" t="s">
        <v>31</v>
      </c>
      <c r="J16" s="3">
        <v>1</v>
      </c>
      <c r="K16" s="153"/>
      <c r="L16" s="129" t="s">
        <v>24</v>
      </c>
      <c r="M16" s="129" t="s">
        <v>87</v>
      </c>
      <c r="N16" s="129" t="s">
        <v>26</v>
      </c>
      <c r="O16" s="129" t="s">
        <v>92</v>
      </c>
      <c r="P16" s="3">
        <v>54</v>
      </c>
      <c r="Q16" s="129" t="s">
        <v>27</v>
      </c>
      <c r="R16" s="129" t="s">
        <v>2159</v>
      </c>
      <c r="S16" s="129" t="s">
        <v>2164</v>
      </c>
      <c r="T16" s="129"/>
      <c r="U16" s="129">
        <v>1</v>
      </c>
      <c r="V16" s="3">
        <v>189</v>
      </c>
      <c r="W16" s="156"/>
      <c r="X16" s="156"/>
      <c r="Y16" s="156"/>
      <c r="Z16" s="138" t="str">
        <f t="shared" si="3"/>
        <v/>
      </c>
      <c r="AA16" s="3">
        <v>2608</v>
      </c>
      <c r="AB16" s="6">
        <v>8.14</v>
      </c>
      <c r="AC16" s="34" t="s">
        <v>90</v>
      </c>
      <c r="AD16" s="34">
        <f t="shared" si="4"/>
        <v>6</v>
      </c>
      <c r="AE16" s="34">
        <f t="shared" si="5"/>
        <v>2</v>
      </c>
      <c r="AF16" s="49" t="str">
        <f t="shared" si="6"/>
        <v>LCL</v>
      </c>
      <c r="AG16" s="49" t="str">
        <f t="shared" si="0"/>
        <v>LCL</v>
      </c>
    </row>
    <row r="17" spans="1:37" x14ac:dyDescent="0.45">
      <c r="A17" s="129" t="s">
        <v>83</v>
      </c>
      <c r="B17" s="129" t="s">
        <v>84</v>
      </c>
      <c r="C17" s="129" t="s">
        <v>47</v>
      </c>
      <c r="D17" s="5" t="s">
        <v>47</v>
      </c>
      <c r="E17" s="129">
        <f t="shared" si="1"/>
        <v>31</v>
      </c>
      <c r="F17" s="129">
        <f t="shared" si="2"/>
        <v>34</v>
      </c>
      <c r="G17" s="129" t="s">
        <v>85</v>
      </c>
      <c r="H17" s="129" t="s">
        <v>30</v>
      </c>
      <c r="I17" s="129" t="s">
        <v>31</v>
      </c>
      <c r="J17" s="3">
        <v>1</v>
      </c>
      <c r="K17" s="153"/>
      <c r="L17" s="129" t="s">
        <v>24</v>
      </c>
      <c r="M17" s="129" t="s">
        <v>87</v>
      </c>
      <c r="N17" s="129" t="s">
        <v>26</v>
      </c>
      <c r="O17" s="129" t="s">
        <v>93</v>
      </c>
      <c r="P17" s="3">
        <v>54</v>
      </c>
      <c r="Q17" s="129" t="s">
        <v>27</v>
      </c>
      <c r="R17" s="129" t="s">
        <v>94</v>
      </c>
      <c r="S17" s="129" t="s">
        <v>2164</v>
      </c>
      <c r="T17" s="129"/>
      <c r="U17" s="129">
        <v>1</v>
      </c>
      <c r="V17" s="3">
        <v>215</v>
      </c>
      <c r="W17" s="155"/>
      <c r="X17" s="155"/>
      <c r="Y17" s="155"/>
      <c r="Z17" s="138" t="str">
        <f t="shared" si="3"/>
        <v/>
      </c>
      <c r="AA17" s="3">
        <v>3531</v>
      </c>
      <c r="AB17" s="6">
        <v>7.44</v>
      </c>
      <c r="AC17" s="34" t="s">
        <v>90</v>
      </c>
      <c r="AD17" s="34">
        <f t="shared" si="4"/>
        <v>5</v>
      </c>
      <c r="AE17" s="34">
        <f t="shared" si="5"/>
        <v>2</v>
      </c>
      <c r="AF17" s="49" t="str">
        <f t="shared" si="6"/>
        <v>LCL</v>
      </c>
      <c r="AG17" s="49" t="str">
        <f t="shared" si="0"/>
        <v>LCL</v>
      </c>
    </row>
    <row r="18" spans="1:37" x14ac:dyDescent="0.45">
      <c r="A18" s="129" t="s">
        <v>83</v>
      </c>
      <c r="B18" s="129" t="s">
        <v>47</v>
      </c>
      <c r="C18" s="129" t="s">
        <v>95</v>
      </c>
      <c r="D18" s="5" t="s">
        <v>95</v>
      </c>
      <c r="E18" s="129">
        <f t="shared" si="1"/>
        <v>34</v>
      </c>
      <c r="F18" s="129">
        <f t="shared" si="2"/>
        <v>40</v>
      </c>
      <c r="G18" s="129" t="s">
        <v>48</v>
      </c>
      <c r="H18" s="129" t="s">
        <v>30</v>
      </c>
      <c r="I18" s="129" t="s">
        <v>31</v>
      </c>
      <c r="J18" s="3">
        <v>1</v>
      </c>
      <c r="K18" s="26" t="s">
        <v>2125</v>
      </c>
      <c r="L18" s="129" t="s">
        <v>24</v>
      </c>
      <c r="M18" s="129" t="s">
        <v>87</v>
      </c>
      <c r="N18" s="129" t="s">
        <v>26</v>
      </c>
      <c r="O18" s="129" t="s">
        <v>96</v>
      </c>
      <c r="P18" s="3">
        <v>54</v>
      </c>
      <c r="Q18" s="129" t="s">
        <v>27</v>
      </c>
      <c r="R18" s="129" t="s">
        <v>97</v>
      </c>
      <c r="S18" s="129" t="s">
        <v>2125</v>
      </c>
      <c r="T18" s="129"/>
      <c r="U18" s="129">
        <v>1</v>
      </c>
      <c r="V18" s="3">
        <v>287</v>
      </c>
      <c r="W18" s="30">
        <v>0</v>
      </c>
      <c r="X18" s="30">
        <v>0</v>
      </c>
      <c r="Y18" s="30">
        <v>0</v>
      </c>
      <c r="Z18" s="138" t="str">
        <f t="shared" si="3"/>
        <v/>
      </c>
      <c r="AA18" s="3">
        <v>3770</v>
      </c>
      <c r="AB18" s="6">
        <v>9.49</v>
      </c>
      <c r="AC18" s="34" t="s">
        <v>34</v>
      </c>
      <c r="AD18" s="34">
        <f t="shared" si="4"/>
        <v>7</v>
      </c>
      <c r="AE18" s="34">
        <f t="shared" si="5"/>
        <v>3</v>
      </c>
      <c r="AF18" s="49" t="str">
        <f t="shared" si="6"/>
        <v>LCL</v>
      </c>
      <c r="AG18" s="49" t="str">
        <f t="shared" si="0"/>
        <v>LCL</v>
      </c>
    </row>
    <row r="19" spans="1:37" x14ac:dyDescent="0.45">
      <c r="A19" s="129" t="s">
        <v>98</v>
      </c>
      <c r="B19" s="129" t="s">
        <v>60</v>
      </c>
      <c r="C19" s="129" t="s">
        <v>55</v>
      </c>
      <c r="D19" s="5" t="s">
        <v>55</v>
      </c>
      <c r="E19" s="129">
        <f t="shared" si="1"/>
        <v>34</v>
      </c>
      <c r="F19" s="129">
        <f t="shared" si="2"/>
        <v>38</v>
      </c>
      <c r="G19" s="129" t="s">
        <v>48</v>
      </c>
      <c r="H19" s="129" t="s">
        <v>30</v>
      </c>
      <c r="I19" s="129" t="s">
        <v>31</v>
      </c>
      <c r="J19" s="3">
        <v>0</v>
      </c>
      <c r="K19" s="129" t="s">
        <v>99</v>
      </c>
      <c r="L19" s="129" t="s">
        <v>41</v>
      </c>
      <c r="M19" s="129" t="s">
        <v>42</v>
      </c>
      <c r="N19" s="129" t="s">
        <v>26</v>
      </c>
      <c r="O19" s="129" t="s">
        <v>100</v>
      </c>
      <c r="P19" s="3">
        <v>54</v>
      </c>
      <c r="Q19" s="129" t="s">
        <v>27</v>
      </c>
      <c r="R19" s="129" t="s">
        <v>101</v>
      </c>
      <c r="S19" s="129" t="s">
        <v>2163</v>
      </c>
      <c r="T19" s="129"/>
      <c r="U19" s="129">
        <v>1</v>
      </c>
      <c r="V19" s="3">
        <v>1170</v>
      </c>
      <c r="W19" s="30">
        <v>1</v>
      </c>
      <c r="X19" s="30">
        <v>0</v>
      </c>
      <c r="Y19" s="30">
        <v>0</v>
      </c>
      <c r="Z19" s="138">
        <f t="shared" si="3"/>
        <v>20</v>
      </c>
      <c r="AA19" s="3">
        <v>14620</v>
      </c>
      <c r="AB19" s="6">
        <v>27.84</v>
      </c>
      <c r="AC19" s="34" t="s">
        <v>34</v>
      </c>
      <c r="AD19" s="34">
        <f t="shared" si="4"/>
        <v>19</v>
      </c>
      <c r="AE19" s="34">
        <f t="shared" si="5"/>
        <v>8</v>
      </c>
      <c r="AF19" s="49" t="str">
        <f t="shared" si="6"/>
        <v>20</v>
      </c>
      <c r="AG19" s="49" t="str">
        <f t="shared" si="0"/>
        <v>LCL</v>
      </c>
    </row>
    <row r="20" spans="1:37" x14ac:dyDescent="0.45">
      <c r="A20" s="129" t="s">
        <v>98</v>
      </c>
      <c r="B20" s="129" t="s">
        <v>95</v>
      </c>
      <c r="C20" s="129" t="s">
        <v>102</v>
      </c>
      <c r="D20" s="5" t="s">
        <v>102</v>
      </c>
      <c r="E20" s="129">
        <f t="shared" si="1"/>
        <v>39</v>
      </c>
      <c r="F20" s="129">
        <f t="shared" si="2"/>
        <v>41</v>
      </c>
      <c r="G20" s="129" t="s">
        <v>61</v>
      </c>
      <c r="H20" s="129" t="s">
        <v>30</v>
      </c>
      <c r="I20" s="129" t="s">
        <v>31</v>
      </c>
      <c r="J20" s="3">
        <v>0</v>
      </c>
      <c r="K20" s="129" t="s">
        <v>103</v>
      </c>
      <c r="L20" s="129" t="s">
        <v>24</v>
      </c>
      <c r="M20" s="129" t="s">
        <v>42</v>
      </c>
      <c r="N20" s="129" t="s">
        <v>26</v>
      </c>
      <c r="O20" s="129" t="s">
        <v>104</v>
      </c>
      <c r="P20" s="3">
        <v>54</v>
      </c>
      <c r="Q20" s="129" t="s">
        <v>27</v>
      </c>
      <c r="R20" s="129" t="s">
        <v>2151</v>
      </c>
      <c r="S20" s="129" t="s">
        <v>2163</v>
      </c>
      <c r="T20" s="129"/>
      <c r="U20" s="129">
        <v>1</v>
      </c>
      <c r="V20" s="3">
        <v>4067</v>
      </c>
      <c r="W20" s="30">
        <v>0</v>
      </c>
      <c r="X20" s="30">
        <v>0</v>
      </c>
      <c r="Y20" s="30">
        <v>1</v>
      </c>
      <c r="Z20" s="138" t="str">
        <f t="shared" si="3"/>
        <v>40 HC</v>
      </c>
      <c r="AA20" s="3">
        <v>84181</v>
      </c>
      <c r="AB20" s="6">
        <v>68.91</v>
      </c>
      <c r="AC20" s="34" t="s">
        <v>64</v>
      </c>
      <c r="AD20" s="34">
        <f t="shared" si="4"/>
        <v>48</v>
      </c>
      <c r="AE20" s="34">
        <f t="shared" si="5"/>
        <v>21</v>
      </c>
      <c r="AF20" s="49" t="str">
        <f>IF(AD20&lt;=14,"LCL",IF(AD20&lt;=28,"20",IF(AD20&lt;=55,"40",IF(AD20&lt;=65,"40HC",IF(AD20&lt;=83,"45",IF(AD20&gt;83,"???ilość kont"))))))</f>
        <v>40</v>
      </c>
      <c r="AG20" s="49" t="str">
        <f t="shared" si="0"/>
        <v>20</v>
      </c>
    </row>
    <row r="21" spans="1:37" s="77" customFormat="1" x14ac:dyDescent="0.45">
      <c r="A21" s="70" t="s">
        <v>98</v>
      </c>
      <c r="B21" s="70" t="s">
        <v>95</v>
      </c>
      <c r="C21" s="70" t="s">
        <v>102</v>
      </c>
      <c r="D21" s="71" t="s">
        <v>102</v>
      </c>
      <c r="E21" s="70">
        <f t="shared" si="1"/>
        <v>39</v>
      </c>
      <c r="F21" s="70">
        <f t="shared" si="2"/>
        <v>41</v>
      </c>
      <c r="G21" s="70" t="s">
        <v>61</v>
      </c>
      <c r="H21" s="70" t="s">
        <v>30</v>
      </c>
      <c r="I21" s="70" t="s">
        <v>31</v>
      </c>
      <c r="J21" s="72">
        <v>0</v>
      </c>
      <c r="K21" s="70" t="s">
        <v>105</v>
      </c>
      <c r="L21" s="70" t="s">
        <v>24</v>
      </c>
      <c r="M21" s="70" t="s">
        <v>42</v>
      </c>
      <c r="N21" s="70" t="s">
        <v>26</v>
      </c>
      <c r="O21" s="70" t="s">
        <v>106</v>
      </c>
      <c r="P21" s="72">
        <v>54</v>
      </c>
      <c r="Q21" s="70" t="s">
        <v>27</v>
      </c>
      <c r="R21" s="70" t="s">
        <v>2150</v>
      </c>
      <c r="S21" s="70" t="s">
        <v>2163</v>
      </c>
      <c r="T21" s="70"/>
      <c r="U21" s="70">
        <v>1</v>
      </c>
      <c r="V21" s="72">
        <v>6442</v>
      </c>
      <c r="W21" s="73">
        <v>0</v>
      </c>
      <c r="X21" s="73">
        <v>0</v>
      </c>
      <c r="Y21" s="73">
        <v>3</v>
      </c>
      <c r="Z21" s="138" t="str">
        <f t="shared" si="3"/>
        <v/>
      </c>
      <c r="AA21" s="72">
        <v>135566</v>
      </c>
      <c r="AB21" s="74">
        <v>204.59</v>
      </c>
      <c r="AC21" s="75" t="s">
        <v>64</v>
      </c>
      <c r="AD21" s="75">
        <f t="shared" si="4"/>
        <v>143</v>
      </c>
      <c r="AE21" s="75">
        <f t="shared" si="5"/>
        <v>61</v>
      </c>
      <c r="AF21" s="76" t="s">
        <v>2146</v>
      </c>
      <c r="AG21" s="76">
        <v>40</v>
      </c>
    </row>
    <row r="22" spans="1:37" x14ac:dyDescent="0.45">
      <c r="A22" s="78"/>
      <c r="B22" s="78"/>
      <c r="C22" s="78"/>
      <c r="D22" s="79"/>
      <c r="E22" s="78"/>
      <c r="F22" s="78"/>
      <c r="G22" s="78"/>
      <c r="H22" s="78"/>
      <c r="I22" s="78"/>
      <c r="J22" s="80"/>
      <c r="K22" s="78"/>
      <c r="L22" s="78"/>
      <c r="M22" s="78"/>
      <c r="N22" s="78"/>
      <c r="O22" s="78"/>
      <c r="P22" s="80"/>
      <c r="Q22" s="78"/>
      <c r="R22" s="78"/>
      <c r="S22" s="78" t="s">
        <v>2163</v>
      </c>
      <c r="T22" s="78"/>
      <c r="U22" s="78">
        <v>1</v>
      </c>
      <c r="V22" s="80"/>
      <c r="W22" s="81"/>
      <c r="X22" s="81"/>
      <c r="Y22" s="81"/>
      <c r="Z22" s="138" t="str">
        <f t="shared" si="3"/>
        <v/>
      </c>
      <c r="AA22" s="80"/>
      <c r="AB22" s="82"/>
      <c r="AC22" s="75" t="s">
        <v>64</v>
      </c>
      <c r="AD22" s="75">
        <f t="shared" si="4"/>
        <v>0</v>
      </c>
      <c r="AE22" s="75">
        <f t="shared" si="5"/>
        <v>0</v>
      </c>
      <c r="AF22" s="76" t="s">
        <v>2146</v>
      </c>
      <c r="AG22" s="76">
        <v>20</v>
      </c>
      <c r="AH22" s="83"/>
      <c r="AI22" s="83"/>
      <c r="AJ22" s="83"/>
      <c r="AK22" s="83"/>
    </row>
    <row r="23" spans="1:37" x14ac:dyDescent="0.45">
      <c r="A23" s="129" t="s">
        <v>98</v>
      </c>
      <c r="B23" s="129" t="s">
        <v>95</v>
      </c>
      <c r="C23" s="129" t="s">
        <v>102</v>
      </c>
      <c r="D23" s="5" t="s">
        <v>102</v>
      </c>
      <c r="E23" s="129">
        <f t="shared" si="1"/>
        <v>39</v>
      </c>
      <c r="F23" s="129">
        <f t="shared" si="2"/>
        <v>41</v>
      </c>
      <c r="G23" s="129" t="s">
        <v>61</v>
      </c>
      <c r="H23" s="129" t="s">
        <v>30</v>
      </c>
      <c r="I23" s="129" t="s">
        <v>31</v>
      </c>
      <c r="J23" s="3">
        <v>0</v>
      </c>
      <c r="K23" s="129" t="s">
        <v>107</v>
      </c>
      <c r="L23" s="129" t="s">
        <v>24</v>
      </c>
      <c r="M23" s="129" t="s">
        <v>42</v>
      </c>
      <c r="N23" s="129" t="s">
        <v>26</v>
      </c>
      <c r="O23" s="129" t="s">
        <v>108</v>
      </c>
      <c r="P23" s="3">
        <v>54</v>
      </c>
      <c r="Q23" s="129" t="s">
        <v>27</v>
      </c>
      <c r="R23" s="129" t="s">
        <v>2152</v>
      </c>
      <c r="S23" s="129" t="s">
        <v>2163</v>
      </c>
      <c r="T23" s="129"/>
      <c r="U23" s="129">
        <v>1</v>
      </c>
      <c r="V23" s="3">
        <v>1522</v>
      </c>
      <c r="W23" s="30">
        <v>1</v>
      </c>
      <c r="X23" s="30">
        <v>0</v>
      </c>
      <c r="Y23" s="30">
        <v>0</v>
      </c>
      <c r="Z23" s="138">
        <f t="shared" si="3"/>
        <v>20</v>
      </c>
      <c r="AA23" s="3">
        <v>29210</v>
      </c>
      <c r="AB23" s="6">
        <v>27.75</v>
      </c>
      <c r="AC23" s="34" t="s">
        <v>64</v>
      </c>
      <c r="AD23" s="34">
        <f t="shared" si="4"/>
        <v>19</v>
      </c>
      <c r="AE23" s="34">
        <f t="shared" si="5"/>
        <v>8</v>
      </c>
      <c r="AF23" s="49" t="str">
        <f t="shared" ref="AF23:AG35" si="7">IF(AD23&lt;=14,"LCL",IF(AD23&lt;=28,"20",IF(AD23&lt;=55,"40",IF(AD23&lt;=65,"40HC",IF(AD23&lt;=83,"45",IF(AD23&gt;83,"???ilość kont"))))))</f>
        <v>20</v>
      </c>
      <c r="AG23" s="49" t="str">
        <f t="shared" si="7"/>
        <v>LCL</v>
      </c>
    </row>
    <row r="24" spans="1:37" x14ac:dyDescent="0.45">
      <c r="A24" s="129" t="s">
        <v>98</v>
      </c>
      <c r="B24" s="129" t="s">
        <v>95</v>
      </c>
      <c r="C24" s="129" t="s">
        <v>102</v>
      </c>
      <c r="D24" s="5" t="s">
        <v>102</v>
      </c>
      <c r="E24" s="129">
        <f t="shared" si="1"/>
        <v>39</v>
      </c>
      <c r="F24" s="129">
        <f t="shared" si="2"/>
        <v>41</v>
      </c>
      <c r="G24" s="129" t="s">
        <v>61</v>
      </c>
      <c r="H24" s="129" t="s">
        <v>30</v>
      </c>
      <c r="I24" s="129" t="s">
        <v>31</v>
      </c>
      <c r="J24" s="3">
        <v>1</v>
      </c>
      <c r="K24" s="152" t="s">
        <v>109</v>
      </c>
      <c r="L24" s="129" t="s">
        <v>24</v>
      </c>
      <c r="M24" s="129" t="s">
        <v>42</v>
      </c>
      <c r="N24" s="129" t="s">
        <v>26</v>
      </c>
      <c r="O24" s="129" t="s">
        <v>110</v>
      </c>
      <c r="P24" s="3">
        <v>54</v>
      </c>
      <c r="Q24" s="129" t="s">
        <v>27</v>
      </c>
      <c r="R24" s="129" t="s">
        <v>2151</v>
      </c>
      <c r="S24" s="129" t="s">
        <v>2164</v>
      </c>
      <c r="T24" s="129"/>
      <c r="U24" s="129">
        <v>1</v>
      </c>
      <c r="V24" s="3">
        <v>3263</v>
      </c>
      <c r="W24" s="154">
        <v>0</v>
      </c>
      <c r="X24" s="154">
        <v>0</v>
      </c>
      <c r="Y24" s="154">
        <v>1</v>
      </c>
      <c r="Z24" s="138" t="str">
        <f t="shared" si="3"/>
        <v>40 HC</v>
      </c>
      <c r="AA24" s="3">
        <v>66012</v>
      </c>
      <c r="AB24" s="6">
        <v>46.34</v>
      </c>
      <c r="AC24" s="34" t="s">
        <v>64</v>
      </c>
      <c r="AD24" s="34">
        <f t="shared" si="4"/>
        <v>32</v>
      </c>
      <c r="AE24" s="34">
        <f t="shared" si="5"/>
        <v>14</v>
      </c>
      <c r="AF24" s="49" t="str">
        <f t="shared" si="7"/>
        <v>40</v>
      </c>
      <c r="AG24" s="49" t="str">
        <f t="shared" si="7"/>
        <v>LCL</v>
      </c>
    </row>
    <row r="25" spans="1:37" x14ac:dyDescent="0.45">
      <c r="A25" s="129" t="s">
        <v>98</v>
      </c>
      <c r="B25" s="129" t="s">
        <v>95</v>
      </c>
      <c r="C25" s="129" t="s">
        <v>102</v>
      </c>
      <c r="D25" s="5" t="s">
        <v>102</v>
      </c>
      <c r="E25" s="129">
        <f t="shared" si="1"/>
        <v>39</v>
      </c>
      <c r="F25" s="129">
        <f t="shared" si="2"/>
        <v>41</v>
      </c>
      <c r="G25" s="129" t="s">
        <v>61</v>
      </c>
      <c r="H25" s="129" t="s">
        <v>30</v>
      </c>
      <c r="I25" s="129" t="s">
        <v>31</v>
      </c>
      <c r="J25" s="3">
        <v>1</v>
      </c>
      <c r="K25" s="153"/>
      <c r="L25" s="129" t="s">
        <v>24</v>
      </c>
      <c r="M25" s="129" t="s">
        <v>42</v>
      </c>
      <c r="N25" s="129" t="s">
        <v>26</v>
      </c>
      <c r="O25" s="129" t="s">
        <v>111</v>
      </c>
      <c r="P25" s="3">
        <v>54</v>
      </c>
      <c r="Q25" s="129" t="s">
        <v>27</v>
      </c>
      <c r="R25" s="129" t="s">
        <v>2157</v>
      </c>
      <c r="S25" s="129" t="s">
        <v>2164</v>
      </c>
      <c r="T25" s="129"/>
      <c r="U25" s="129">
        <v>1</v>
      </c>
      <c r="V25" s="3">
        <v>1120</v>
      </c>
      <c r="W25" s="155"/>
      <c r="X25" s="155"/>
      <c r="Y25" s="155"/>
      <c r="Z25" s="138" t="str">
        <f t="shared" si="3"/>
        <v/>
      </c>
      <c r="AA25" s="3">
        <v>16121</v>
      </c>
      <c r="AB25" s="6">
        <v>21.78</v>
      </c>
      <c r="AC25" s="34" t="s">
        <v>64</v>
      </c>
      <c r="AD25" s="34">
        <f t="shared" si="4"/>
        <v>15</v>
      </c>
      <c r="AE25" s="34">
        <f t="shared" si="5"/>
        <v>7</v>
      </c>
      <c r="AF25" s="49" t="str">
        <f t="shared" si="7"/>
        <v>20</v>
      </c>
      <c r="AG25" s="49" t="str">
        <f t="shared" si="7"/>
        <v>LCL</v>
      </c>
    </row>
    <row r="26" spans="1:37" x14ac:dyDescent="0.45">
      <c r="A26" s="129" t="s">
        <v>98</v>
      </c>
      <c r="B26" s="129" t="s">
        <v>95</v>
      </c>
      <c r="C26" s="129" t="s">
        <v>112</v>
      </c>
      <c r="D26" s="5" t="s">
        <v>112</v>
      </c>
      <c r="E26" s="129">
        <f t="shared" si="1"/>
        <v>39</v>
      </c>
      <c r="F26" s="129">
        <f t="shared" si="2"/>
        <v>44</v>
      </c>
      <c r="G26" s="129" t="s">
        <v>61</v>
      </c>
      <c r="H26" s="129" t="s">
        <v>30</v>
      </c>
      <c r="I26" s="129" t="s">
        <v>31</v>
      </c>
      <c r="J26" s="3">
        <v>0</v>
      </c>
      <c r="K26" s="129" t="s">
        <v>113</v>
      </c>
      <c r="L26" s="129" t="s">
        <v>41</v>
      </c>
      <c r="M26" s="129" t="s">
        <v>42</v>
      </c>
      <c r="N26" s="129" t="s">
        <v>26</v>
      </c>
      <c r="O26" s="129" t="s">
        <v>114</v>
      </c>
      <c r="P26" s="3">
        <v>54</v>
      </c>
      <c r="Q26" s="129" t="s">
        <v>27</v>
      </c>
      <c r="R26" s="129" t="s">
        <v>2158</v>
      </c>
      <c r="S26" s="129" t="s">
        <v>2163</v>
      </c>
      <c r="T26" s="129"/>
      <c r="U26" s="129">
        <v>1</v>
      </c>
      <c r="V26" s="3">
        <v>2462</v>
      </c>
      <c r="W26" s="30">
        <v>0</v>
      </c>
      <c r="X26" s="30">
        <v>0</v>
      </c>
      <c r="Y26" s="30">
        <v>1</v>
      </c>
      <c r="Z26" s="138" t="str">
        <f t="shared" si="3"/>
        <v>40 HC</v>
      </c>
      <c r="AA26" s="3">
        <v>60767</v>
      </c>
      <c r="AB26" s="6">
        <v>59.74</v>
      </c>
      <c r="AC26" s="34" t="s">
        <v>64</v>
      </c>
      <c r="AD26" s="34">
        <f t="shared" si="4"/>
        <v>42</v>
      </c>
      <c r="AE26" s="34">
        <f t="shared" si="5"/>
        <v>18</v>
      </c>
      <c r="AF26" s="49" t="str">
        <f t="shared" si="7"/>
        <v>40</v>
      </c>
      <c r="AG26" s="49" t="str">
        <f t="shared" si="7"/>
        <v>20</v>
      </c>
    </row>
    <row r="27" spans="1:37" x14ac:dyDescent="0.45">
      <c r="A27" s="129" t="s">
        <v>98</v>
      </c>
      <c r="B27" s="129" t="s">
        <v>95</v>
      </c>
      <c r="C27" s="129" t="s">
        <v>112</v>
      </c>
      <c r="D27" s="5" t="s">
        <v>112</v>
      </c>
      <c r="E27" s="129">
        <f t="shared" si="1"/>
        <v>39</v>
      </c>
      <c r="F27" s="129">
        <f t="shared" si="2"/>
        <v>44</v>
      </c>
      <c r="G27" s="129" t="s">
        <v>61</v>
      </c>
      <c r="H27" s="129" t="s">
        <v>30</v>
      </c>
      <c r="I27" s="129" t="s">
        <v>31</v>
      </c>
      <c r="J27" s="3">
        <v>1</v>
      </c>
      <c r="K27" s="152" t="s">
        <v>115</v>
      </c>
      <c r="L27" s="129" t="s">
        <v>41</v>
      </c>
      <c r="M27" s="129" t="s">
        <v>42</v>
      </c>
      <c r="N27" s="129" t="s">
        <v>26</v>
      </c>
      <c r="O27" s="129" t="s">
        <v>116</v>
      </c>
      <c r="P27" s="3">
        <v>54</v>
      </c>
      <c r="Q27" s="129" t="s">
        <v>27</v>
      </c>
      <c r="R27" s="129" t="s">
        <v>2158</v>
      </c>
      <c r="S27" s="129" t="s">
        <v>2164</v>
      </c>
      <c r="T27" s="129"/>
      <c r="U27" s="129">
        <v>1</v>
      </c>
      <c r="V27" s="3">
        <v>3681</v>
      </c>
      <c r="W27" s="154">
        <v>0</v>
      </c>
      <c r="X27" s="154">
        <v>0</v>
      </c>
      <c r="Y27" s="154">
        <v>1</v>
      </c>
      <c r="Z27" s="138" t="str">
        <f t="shared" si="3"/>
        <v>40 HC</v>
      </c>
      <c r="AA27" s="3">
        <v>63066</v>
      </c>
      <c r="AB27" s="6">
        <v>52.87</v>
      </c>
      <c r="AC27" s="34" t="s">
        <v>64</v>
      </c>
      <c r="AD27" s="34">
        <f t="shared" si="4"/>
        <v>37</v>
      </c>
      <c r="AE27" s="34">
        <f t="shared" si="5"/>
        <v>16</v>
      </c>
      <c r="AF27" s="49" t="str">
        <f t="shared" si="7"/>
        <v>40</v>
      </c>
      <c r="AG27" s="49" t="str">
        <f t="shared" si="7"/>
        <v>20</v>
      </c>
    </row>
    <row r="28" spans="1:37" x14ac:dyDescent="0.45">
      <c r="A28" s="129" t="s">
        <v>98</v>
      </c>
      <c r="B28" s="129" t="s">
        <v>95</v>
      </c>
      <c r="C28" s="129" t="s">
        <v>112</v>
      </c>
      <c r="D28" s="5" t="s">
        <v>112</v>
      </c>
      <c r="E28" s="129">
        <f t="shared" si="1"/>
        <v>39</v>
      </c>
      <c r="F28" s="129">
        <f t="shared" si="2"/>
        <v>44</v>
      </c>
      <c r="G28" s="129" t="s">
        <v>61</v>
      </c>
      <c r="H28" s="129" t="s">
        <v>30</v>
      </c>
      <c r="I28" s="129" t="s">
        <v>31</v>
      </c>
      <c r="J28" s="3">
        <v>1</v>
      </c>
      <c r="K28" s="153"/>
      <c r="L28" s="129" t="s">
        <v>41</v>
      </c>
      <c r="M28" s="129" t="s">
        <v>42</v>
      </c>
      <c r="N28" s="129" t="s">
        <v>26</v>
      </c>
      <c r="O28" s="129" t="s">
        <v>117</v>
      </c>
      <c r="P28" s="3">
        <v>54</v>
      </c>
      <c r="Q28" s="129" t="s">
        <v>27</v>
      </c>
      <c r="R28" s="129" t="s">
        <v>2153</v>
      </c>
      <c r="S28" s="129" t="s">
        <v>2164</v>
      </c>
      <c r="T28" s="129"/>
      <c r="U28" s="129">
        <v>1</v>
      </c>
      <c r="V28" s="3">
        <v>1124</v>
      </c>
      <c r="W28" s="155"/>
      <c r="X28" s="155"/>
      <c r="Y28" s="155"/>
      <c r="Z28" s="138" t="str">
        <f t="shared" si="3"/>
        <v/>
      </c>
      <c r="AA28" s="3">
        <v>16855</v>
      </c>
      <c r="AB28" s="6">
        <v>16.68</v>
      </c>
      <c r="AC28" s="34" t="s">
        <v>64</v>
      </c>
      <c r="AD28" s="34">
        <f t="shared" si="4"/>
        <v>12</v>
      </c>
      <c r="AE28" s="34">
        <f t="shared" si="5"/>
        <v>5</v>
      </c>
      <c r="AF28" s="49" t="str">
        <f t="shared" si="7"/>
        <v>LCL</v>
      </c>
      <c r="AG28" s="49" t="str">
        <f t="shared" si="7"/>
        <v>LCL</v>
      </c>
    </row>
    <row r="29" spans="1:37" x14ac:dyDescent="0.45">
      <c r="A29" s="129" t="s">
        <v>118</v>
      </c>
      <c r="B29" s="129" t="s">
        <v>119</v>
      </c>
      <c r="C29" s="129" t="s">
        <v>95</v>
      </c>
      <c r="D29" s="5" t="s">
        <v>95</v>
      </c>
      <c r="E29" s="129">
        <f t="shared" si="1"/>
        <v>30</v>
      </c>
      <c r="F29" s="129">
        <f t="shared" si="2"/>
        <v>38</v>
      </c>
      <c r="G29" s="129" t="s">
        <v>72</v>
      </c>
      <c r="H29" s="129" t="s">
        <v>30</v>
      </c>
      <c r="I29" s="129" t="s">
        <v>31</v>
      </c>
      <c r="J29" s="3">
        <v>1</v>
      </c>
      <c r="K29" s="26" t="s">
        <v>2125</v>
      </c>
      <c r="L29" s="129" t="s">
        <v>24</v>
      </c>
      <c r="M29" s="129" t="s">
        <v>87</v>
      </c>
      <c r="N29" s="129" t="s">
        <v>26</v>
      </c>
      <c r="O29" s="129" t="s">
        <v>120</v>
      </c>
      <c r="P29" s="3">
        <v>51</v>
      </c>
      <c r="Q29" s="129" t="s">
        <v>27</v>
      </c>
      <c r="R29" s="129" t="s">
        <v>121</v>
      </c>
      <c r="S29" s="129" t="s">
        <v>2125</v>
      </c>
      <c r="T29" s="129"/>
      <c r="U29" s="129">
        <v>1</v>
      </c>
      <c r="V29" s="3">
        <v>664</v>
      </c>
      <c r="W29" s="30">
        <v>0</v>
      </c>
      <c r="X29" s="30">
        <v>0</v>
      </c>
      <c r="Y29" s="30">
        <v>0</v>
      </c>
      <c r="Z29" s="138" t="str">
        <f t="shared" si="3"/>
        <v/>
      </c>
      <c r="AA29" s="3">
        <v>5068</v>
      </c>
      <c r="AB29" s="6">
        <v>9</v>
      </c>
      <c r="AC29" s="34" t="s">
        <v>34</v>
      </c>
      <c r="AD29" s="34">
        <f t="shared" si="4"/>
        <v>6</v>
      </c>
      <c r="AE29" s="34">
        <f t="shared" si="5"/>
        <v>3</v>
      </c>
      <c r="AF29" s="49" t="str">
        <f t="shared" si="7"/>
        <v>LCL</v>
      </c>
      <c r="AG29" s="49" t="str">
        <f t="shared" si="7"/>
        <v>LCL</v>
      </c>
    </row>
    <row r="30" spans="1:37" x14ac:dyDescent="0.45">
      <c r="A30" s="129" t="s">
        <v>118</v>
      </c>
      <c r="B30" s="129" t="s">
        <v>55</v>
      </c>
      <c r="C30" s="129" t="s">
        <v>56</v>
      </c>
      <c r="D30" s="5" t="s">
        <v>56</v>
      </c>
      <c r="E30" s="129">
        <f t="shared" si="1"/>
        <v>37</v>
      </c>
      <c r="F30" s="129">
        <f t="shared" si="2"/>
        <v>45</v>
      </c>
      <c r="G30" s="129" t="s">
        <v>29</v>
      </c>
      <c r="H30" s="129" t="s">
        <v>30</v>
      </c>
      <c r="I30" s="129" t="s">
        <v>31</v>
      </c>
      <c r="J30" s="3">
        <v>1</v>
      </c>
      <c r="K30" s="26" t="s">
        <v>2125</v>
      </c>
      <c r="L30" s="129" t="s">
        <v>24</v>
      </c>
      <c r="M30" s="129" t="s">
        <v>87</v>
      </c>
      <c r="N30" s="129" t="s">
        <v>26</v>
      </c>
      <c r="O30" s="129" t="s">
        <v>122</v>
      </c>
      <c r="P30" s="3">
        <v>54</v>
      </c>
      <c r="Q30" s="129" t="s">
        <v>27</v>
      </c>
      <c r="R30" s="129" t="s">
        <v>123</v>
      </c>
      <c r="S30" s="129" t="s">
        <v>2125</v>
      </c>
      <c r="T30" s="129"/>
      <c r="U30" s="129">
        <v>1</v>
      </c>
      <c r="V30" s="3">
        <v>219</v>
      </c>
      <c r="W30" s="30">
        <v>0</v>
      </c>
      <c r="X30" s="30">
        <v>0</v>
      </c>
      <c r="Y30" s="30">
        <v>0</v>
      </c>
      <c r="Z30" s="138" t="str">
        <f t="shared" si="3"/>
        <v/>
      </c>
      <c r="AA30" s="3">
        <v>2772</v>
      </c>
      <c r="AB30" s="6">
        <v>1.41</v>
      </c>
      <c r="AC30" s="34" t="s">
        <v>34</v>
      </c>
      <c r="AD30" s="34">
        <f t="shared" si="4"/>
        <v>1</v>
      </c>
      <c r="AE30" s="34">
        <f t="shared" si="5"/>
        <v>0</v>
      </c>
      <c r="AF30" s="49" t="str">
        <f t="shared" si="7"/>
        <v>LCL</v>
      </c>
      <c r="AG30" s="49" t="str">
        <f t="shared" si="7"/>
        <v>LCL</v>
      </c>
    </row>
    <row r="31" spans="1:37" x14ac:dyDescent="0.45">
      <c r="A31" s="129" t="s">
        <v>124</v>
      </c>
      <c r="B31" s="129" t="s">
        <v>84</v>
      </c>
      <c r="C31" s="129" t="s">
        <v>47</v>
      </c>
      <c r="D31" s="5" t="s">
        <v>47</v>
      </c>
      <c r="E31" s="129">
        <f t="shared" si="1"/>
        <v>28</v>
      </c>
      <c r="F31" s="129">
        <f t="shared" si="2"/>
        <v>31</v>
      </c>
      <c r="G31" s="129" t="s">
        <v>85</v>
      </c>
      <c r="H31" s="129" t="s">
        <v>30</v>
      </c>
      <c r="I31" s="129" t="s">
        <v>31</v>
      </c>
      <c r="J31" s="3">
        <v>0</v>
      </c>
      <c r="K31" s="129" t="s">
        <v>125</v>
      </c>
      <c r="L31" s="129" t="s">
        <v>24</v>
      </c>
      <c r="M31" s="129" t="s">
        <v>87</v>
      </c>
      <c r="N31" s="129" t="s">
        <v>26</v>
      </c>
      <c r="O31" s="129" t="s">
        <v>126</v>
      </c>
      <c r="P31" s="3">
        <v>54</v>
      </c>
      <c r="Q31" s="129" t="s">
        <v>27</v>
      </c>
      <c r="R31" s="129" t="s">
        <v>2160</v>
      </c>
      <c r="S31" s="129" t="s">
        <v>2163</v>
      </c>
      <c r="T31" s="129"/>
      <c r="U31" s="129">
        <v>1</v>
      </c>
      <c r="V31" s="3">
        <v>2474</v>
      </c>
      <c r="W31" s="30">
        <v>0</v>
      </c>
      <c r="X31" s="30">
        <v>1</v>
      </c>
      <c r="Y31" s="30">
        <v>0</v>
      </c>
      <c r="Z31" s="138">
        <f t="shared" si="3"/>
        <v>40</v>
      </c>
      <c r="AA31" s="3">
        <v>42803</v>
      </c>
      <c r="AB31" s="6">
        <v>51.38</v>
      </c>
      <c r="AC31" s="34" t="s">
        <v>90</v>
      </c>
      <c r="AD31" s="34">
        <f t="shared" si="4"/>
        <v>36</v>
      </c>
      <c r="AE31" s="34">
        <f t="shared" si="5"/>
        <v>15</v>
      </c>
      <c r="AF31" s="49" t="str">
        <f t="shared" si="7"/>
        <v>40</v>
      </c>
      <c r="AG31" s="49" t="str">
        <f t="shared" si="7"/>
        <v>20</v>
      </c>
    </row>
    <row r="32" spans="1:37" x14ac:dyDescent="0.45">
      <c r="A32" s="129" t="s">
        <v>124</v>
      </c>
      <c r="B32" s="129" t="s">
        <v>60</v>
      </c>
      <c r="C32" s="129" t="s">
        <v>55</v>
      </c>
      <c r="D32" s="5" t="s">
        <v>55</v>
      </c>
      <c r="E32" s="129">
        <f t="shared" si="1"/>
        <v>32</v>
      </c>
      <c r="F32" s="129">
        <f t="shared" si="2"/>
        <v>36</v>
      </c>
      <c r="G32" s="129" t="s">
        <v>39</v>
      </c>
      <c r="H32" s="129" t="s">
        <v>30</v>
      </c>
      <c r="I32" s="129" t="s">
        <v>31</v>
      </c>
      <c r="J32" s="3">
        <v>0</v>
      </c>
      <c r="K32" s="129" t="s">
        <v>127</v>
      </c>
      <c r="L32" s="129" t="s">
        <v>41</v>
      </c>
      <c r="M32" s="129" t="s">
        <v>42</v>
      </c>
      <c r="N32" s="129" t="s">
        <v>26</v>
      </c>
      <c r="O32" s="129" t="s">
        <v>128</v>
      </c>
      <c r="P32" s="3">
        <v>54</v>
      </c>
      <c r="Q32" s="129" t="s">
        <v>27</v>
      </c>
      <c r="R32" s="129" t="s">
        <v>129</v>
      </c>
      <c r="S32" s="129" t="s">
        <v>2163</v>
      </c>
      <c r="T32" s="129"/>
      <c r="U32" s="129">
        <v>1</v>
      </c>
      <c r="V32" s="3">
        <v>949</v>
      </c>
      <c r="W32" s="30">
        <v>1</v>
      </c>
      <c r="X32" s="30">
        <v>0</v>
      </c>
      <c r="Y32" s="30">
        <v>0</v>
      </c>
      <c r="Z32" s="138">
        <f t="shared" si="3"/>
        <v>20</v>
      </c>
      <c r="AA32" s="3">
        <v>13359</v>
      </c>
      <c r="AB32" s="6">
        <v>21.67</v>
      </c>
      <c r="AC32" s="34" t="s">
        <v>34</v>
      </c>
      <c r="AD32" s="34">
        <f t="shared" si="4"/>
        <v>15</v>
      </c>
      <c r="AE32" s="34">
        <f t="shared" si="5"/>
        <v>7</v>
      </c>
      <c r="AF32" s="49" t="str">
        <f t="shared" si="7"/>
        <v>20</v>
      </c>
      <c r="AG32" s="49" t="str">
        <f t="shared" si="7"/>
        <v>LCL</v>
      </c>
    </row>
    <row r="33" spans="1:37" x14ac:dyDescent="0.45">
      <c r="A33" s="129" t="s">
        <v>130</v>
      </c>
      <c r="B33" s="129" t="s">
        <v>131</v>
      </c>
      <c r="C33" s="129" t="s">
        <v>95</v>
      </c>
      <c r="D33" s="5" t="s">
        <v>95</v>
      </c>
      <c r="E33" s="129">
        <f t="shared" si="1"/>
        <v>32</v>
      </c>
      <c r="F33" s="129">
        <f t="shared" si="2"/>
        <v>36</v>
      </c>
      <c r="G33" s="129" t="s">
        <v>39</v>
      </c>
      <c r="H33" s="129" t="s">
        <v>30</v>
      </c>
      <c r="I33" s="129" t="s">
        <v>31</v>
      </c>
      <c r="J33" s="3">
        <v>1</v>
      </c>
      <c r="K33" s="26" t="s">
        <v>2125</v>
      </c>
      <c r="L33" s="129" t="s">
        <v>24</v>
      </c>
      <c r="M33" s="129" t="s">
        <v>87</v>
      </c>
      <c r="N33" s="129" t="s">
        <v>26</v>
      </c>
      <c r="O33" s="129" t="s">
        <v>132</v>
      </c>
      <c r="P33" s="3">
        <v>51</v>
      </c>
      <c r="Q33" s="129" t="s">
        <v>27</v>
      </c>
      <c r="R33" s="129" t="s">
        <v>133</v>
      </c>
      <c r="S33" s="129" t="s">
        <v>2125</v>
      </c>
      <c r="T33" s="129"/>
      <c r="U33" s="129">
        <v>1</v>
      </c>
      <c r="V33" s="3">
        <v>379</v>
      </c>
      <c r="W33" s="30">
        <v>0</v>
      </c>
      <c r="X33" s="30">
        <v>0</v>
      </c>
      <c r="Y33" s="30">
        <v>0</v>
      </c>
      <c r="Z33" s="138" t="str">
        <f t="shared" si="3"/>
        <v/>
      </c>
      <c r="AA33" s="3">
        <v>5105</v>
      </c>
      <c r="AB33" s="6">
        <v>16.93</v>
      </c>
      <c r="AC33" s="34" t="s">
        <v>34</v>
      </c>
      <c r="AD33" s="34">
        <f t="shared" si="4"/>
        <v>12</v>
      </c>
      <c r="AE33" s="34">
        <f t="shared" si="5"/>
        <v>5</v>
      </c>
      <c r="AF33" s="49" t="str">
        <f t="shared" si="7"/>
        <v>LCL</v>
      </c>
      <c r="AG33" s="49" t="str">
        <f t="shared" si="7"/>
        <v>LCL</v>
      </c>
    </row>
    <row r="34" spans="1:37" x14ac:dyDescent="0.45">
      <c r="A34" s="129" t="s">
        <v>134</v>
      </c>
      <c r="B34" s="129" t="s">
        <v>55</v>
      </c>
      <c r="C34" s="129" t="s">
        <v>112</v>
      </c>
      <c r="D34" s="5" t="s">
        <v>112</v>
      </c>
      <c r="E34" s="129">
        <f t="shared" si="1"/>
        <v>34</v>
      </c>
      <c r="F34" s="129">
        <f t="shared" si="2"/>
        <v>40</v>
      </c>
      <c r="G34" s="129" t="s">
        <v>72</v>
      </c>
      <c r="H34" s="129" t="s">
        <v>30</v>
      </c>
      <c r="I34" s="129" t="s">
        <v>31</v>
      </c>
      <c r="J34" s="3">
        <v>0</v>
      </c>
      <c r="K34" s="129" t="s">
        <v>135</v>
      </c>
      <c r="L34" s="129" t="s">
        <v>41</v>
      </c>
      <c r="M34" s="129" t="s">
        <v>42</v>
      </c>
      <c r="N34" s="129" t="s">
        <v>26</v>
      </c>
      <c r="O34" s="129" t="s">
        <v>136</v>
      </c>
      <c r="P34" s="3">
        <v>51</v>
      </c>
      <c r="Q34" s="129" t="s">
        <v>27</v>
      </c>
      <c r="R34" s="129" t="s">
        <v>75</v>
      </c>
      <c r="S34" s="129" t="s">
        <v>2163</v>
      </c>
      <c r="T34" s="129"/>
      <c r="U34" s="129">
        <v>1</v>
      </c>
      <c r="V34" s="3">
        <v>1381</v>
      </c>
      <c r="W34" s="30">
        <v>0</v>
      </c>
      <c r="X34" s="30">
        <v>1</v>
      </c>
      <c r="Y34" s="30">
        <v>0</v>
      </c>
      <c r="Z34" s="138">
        <f t="shared" si="3"/>
        <v>40</v>
      </c>
      <c r="AA34" s="3">
        <v>16304</v>
      </c>
      <c r="AB34" s="6">
        <v>33.11</v>
      </c>
      <c r="AC34" s="34" t="s">
        <v>34</v>
      </c>
      <c r="AD34" s="34">
        <f t="shared" si="4"/>
        <v>23</v>
      </c>
      <c r="AE34" s="34">
        <f t="shared" si="5"/>
        <v>10</v>
      </c>
      <c r="AF34" s="49" t="str">
        <f t="shared" si="7"/>
        <v>20</v>
      </c>
      <c r="AG34" s="49" t="str">
        <f t="shared" si="7"/>
        <v>LCL</v>
      </c>
    </row>
    <row r="35" spans="1:37" s="77" customFormat="1" x14ac:dyDescent="0.45">
      <c r="A35" s="129" t="s">
        <v>134</v>
      </c>
      <c r="B35" s="129" t="s">
        <v>95</v>
      </c>
      <c r="C35" s="129" t="s">
        <v>102</v>
      </c>
      <c r="D35" s="5" t="s">
        <v>102</v>
      </c>
      <c r="E35" s="129">
        <f t="shared" si="1"/>
        <v>35</v>
      </c>
      <c r="F35" s="129">
        <f t="shared" si="2"/>
        <v>37</v>
      </c>
      <c r="G35" s="129" t="s">
        <v>72</v>
      </c>
      <c r="H35" s="129" t="s">
        <v>30</v>
      </c>
      <c r="I35" s="129" t="s">
        <v>31</v>
      </c>
      <c r="J35" s="3">
        <v>0</v>
      </c>
      <c r="K35" s="129" t="s">
        <v>137</v>
      </c>
      <c r="L35" s="129" t="s">
        <v>24</v>
      </c>
      <c r="M35" s="129" t="s">
        <v>42</v>
      </c>
      <c r="N35" s="129" t="s">
        <v>26</v>
      </c>
      <c r="O35" s="129" t="s">
        <v>138</v>
      </c>
      <c r="P35" s="3">
        <v>51</v>
      </c>
      <c r="Q35" s="129" t="s">
        <v>27</v>
      </c>
      <c r="R35" s="129" t="s">
        <v>139</v>
      </c>
      <c r="S35" s="129" t="s">
        <v>2163</v>
      </c>
      <c r="T35" s="129"/>
      <c r="U35" s="129">
        <v>1</v>
      </c>
      <c r="V35" s="3">
        <v>396</v>
      </c>
      <c r="W35" s="30">
        <v>1</v>
      </c>
      <c r="X35" s="30">
        <v>0</v>
      </c>
      <c r="Y35" s="30">
        <v>0</v>
      </c>
      <c r="Z35" s="138">
        <f t="shared" si="3"/>
        <v>20</v>
      </c>
      <c r="AA35" s="3">
        <v>4050</v>
      </c>
      <c r="AB35" s="6">
        <v>21.31</v>
      </c>
      <c r="AC35" s="34" t="s">
        <v>34</v>
      </c>
      <c r="AD35" s="34">
        <f t="shared" si="4"/>
        <v>15</v>
      </c>
      <c r="AE35" s="34">
        <f t="shared" si="5"/>
        <v>6</v>
      </c>
      <c r="AF35" s="49" t="str">
        <f t="shared" si="7"/>
        <v>20</v>
      </c>
      <c r="AG35" s="49" t="str">
        <f t="shared" si="7"/>
        <v>LCL</v>
      </c>
      <c r="AH35"/>
      <c r="AI35"/>
      <c r="AJ35"/>
      <c r="AK35"/>
    </row>
    <row r="36" spans="1:37" ht="21" x14ac:dyDescent="0.45">
      <c r="A36" s="70" t="s">
        <v>140</v>
      </c>
      <c r="B36" s="70" t="s">
        <v>141</v>
      </c>
      <c r="C36" s="70" t="s">
        <v>142</v>
      </c>
      <c r="D36" s="71" t="s">
        <v>142</v>
      </c>
      <c r="E36" s="70">
        <f t="shared" si="1"/>
        <v>46</v>
      </c>
      <c r="F36" s="70">
        <f t="shared" si="2"/>
        <v>53</v>
      </c>
      <c r="G36" s="70" t="s">
        <v>39</v>
      </c>
      <c r="H36" s="70" t="s">
        <v>30</v>
      </c>
      <c r="I36" s="70" t="s">
        <v>31</v>
      </c>
      <c r="J36" s="72">
        <v>0</v>
      </c>
      <c r="K36" s="70" t="s">
        <v>143</v>
      </c>
      <c r="L36" s="70" t="s">
        <v>41</v>
      </c>
      <c r="M36" s="70" t="s">
        <v>42</v>
      </c>
      <c r="N36" s="70" t="s">
        <v>26</v>
      </c>
      <c r="O36" s="70" t="s">
        <v>144</v>
      </c>
      <c r="P36" s="72">
        <v>52</v>
      </c>
      <c r="Q36" s="70" t="s">
        <v>27</v>
      </c>
      <c r="R36" s="70" t="s">
        <v>44</v>
      </c>
      <c r="S36" s="70" t="s">
        <v>2163</v>
      </c>
      <c r="T36" s="70"/>
      <c r="U36" s="70">
        <v>1</v>
      </c>
      <c r="V36" s="72">
        <v>4085</v>
      </c>
      <c r="W36" s="73">
        <v>0</v>
      </c>
      <c r="X36" s="73">
        <v>0</v>
      </c>
      <c r="Y36" s="73">
        <v>4</v>
      </c>
      <c r="Z36" s="138" t="str">
        <f t="shared" si="3"/>
        <v/>
      </c>
      <c r="AA36" s="72">
        <v>66168</v>
      </c>
      <c r="AB36" s="74">
        <v>257.27999999999997</v>
      </c>
      <c r="AC36" s="75" t="s">
        <v>34</v>
      </c>
      <c r="AD36" s="75">
        <f t="shared" si="4"/>
        <v>180</v>
      </c>
      <c r="AE36" s="75">
        <f t="shared" si="5"/>
        <v>77</v>
      </c>
      <c r="AF36" s="76" t="s">
        <v>2146</v>
      </c>
      <c r="AG36" s="76">
        <v>40</v>
      </c>
      <c r="AH36" s="77"/>
      <c r="AI36" s="77"/>
      <c r="AJ36" s="77"/>
      <c r="AK36" s="77"/>
    </row>
    <row r="37" spans="1:37" x14ac:dyDescent="0.45">
      <c r="A37" s="70"/>
      <c r="B37" s="70"/>
      <c r="C37" s="70"/>
      <c r="D37" s="71"/>
      <c r="E37" s="70"/>
      <c r="F37" s="70"/>
      <c r="G37" s="70"/>
      <c r="H37" s="70"/>
      <c r="I37" s="70"/>
      <c r="J37" s="72"/>
      <c r="K37" s="70"/>
      <c r="L37" s="70"/>
      <c r="M37" s="70"/>
      <c r="N37" s="70"/>
      <c r="O37" s="70"/>
      <c r="P37" s="72"/>
      <c r="Q37" s="70"/>
      <c r="R37" s="70"/>
      <c r="S37" s="70"/>
      <c r="T37" s="70"/>
      <c r="U37" s="70"/>
      <c r="V37" s="72"/>
      <c r="W37" s="73"/>
      <c r="X37" s="73"/>
      <c r="Y37" s="75"/>
      <c r="Z37" s="138" t="str">
        <f t="shared" si="3"/>
        <v/>
      </c>
      <c r="AA37" s="72"/>
      <c r="AB37" s="74"/>
      <c r="AC37" s="75" t="s">
        <v>34</v>
      </c>
      <c r="AD37" s="75">
        <f t="shared" si="4"/>
        <v>0</v>
      </c>
      <c r="AE37" s="75">
        <f t="shared" si="5"/>
        <v>0</v>
      </c>
      <c r="AF37" s="76" t="s">
        <v>2146</v>
      </c>
      <c r="AG37" s="76">
        <v>20</v>
      </c>
      <c r="AH37" s="77"/>
      <c r="AI37" s="77"/>
      <c r="AJ37" s="77"/>
      <c r="AK37" s="77"/>
    </row>
    <row r="38" spans="1:37" x14ac:dyDescent="0.45">
      <c r="A38" s="78"/>
      <c r="B38" s="78"/>
      <c r="C38" s="78"/>
      <c r="D38" s="79"/>
      <c r="E38" s="78"/>
      <c r="F38" s="78"/>
      <c r="G38" s="78"/>
      <c r="H38" s="78"/>
      <c r="I38" s="78" t="s">
        <v>2148</v>
      </c>
      <c r="J38" s="80"/>
      <c r="K38" s="78"/>
      <c r="L38" s="78"/>
      <c r="M38" s="78"/>
      <c r="N38" s="78"/>
      <c r="O38" s="78"/>
      <c r="P38" s="80"/>
      <c r="Q38" s="78"/>
      <c r="R38" s="78"/>
      <c r="S38" s="78" t="s">
        <v>2163</v>
      </c>
      <c r="T38" s="78"/>
      <c r="U38" s="78">
        <v>1</v>
      </c>
      <c r="V38" s="80"/>
      <c r="W38" s="81"/>
      <c r="X38" s="81"/>
      <c r="Y38" s="84"/>
      <c r="Z38" s="138" t="str">
        <f t="shared" si="3"/>
        <v/>
      </c>
      <c r="AA38" s="80"/>
      <c r="AB38" s="82"/>
      <c r="AC38" s="75" t="s">
        <v>34</v>
      </c>
      <c r="AD38" s="75">
        <f t="shared" si="4"/>
        <v>0</v>
      </c>
      <c r="AE38" s="75">
        <f t="shared" si="5"/>
        <v>0</v>
      </c>
      <c r="AF38" s="76" t="s">
        <v>2146</v>
      </c>
      <c r="AG38" s="76"/>
      <c r="AH38" s="83"/>
      <c r="AI38" s="83"/>
      <c r="AJ38" s="83"/>
      <c r="AK38" s="83"/>
    </row>
    <row r="39" spans="1:37" x14ac:dyDescent="0.45">
      <c r="A39" s="129" t="s">
        <v>145</v>
      </c>
      <c r="B39" s="129" t="s">
        <v>47</v>
      </c>
      <c r="C39" s="129" t="s">
        <v>55</v>
      </c>
      <c r="D39" s="5" t="s">
        <v>55</v>
      </c>
      <c r="E39" s="129">
        <f t="shared" si="1"/>
        <v>24</v>
      </c>
      <c r="F39" s="129">
        <f t="shared" si="2"/>
        <v>29</v>
      </c>
      <c r="G39" s="129" t="s">
        <v>146</v>
      </c>
      <c r="H39" s="129" t="s">
        <v>30</v>
      </c>
      <c r="I39" s="129" t="s">
        <v>31</v>
      </c>
      <c r="J39" s="3">
        <v>0</v>
      </c>
      <c r="K39" s="129" t="s">
        <v>147</v>
      </c>
      <c r="L39" s="129" t="s">
        <v>24</v>
      </c>
      <c r="M39" s="129" t="s">
        <v>87</v>
      </c>
      <c r="N39" s="129" t="s">
        <v>26</v>
      </c>
      <c r="O39" s="129" t="s">
        <v>148</v>
      </c>
      <c r="P39" s="3">
        <v>54</v>
      </c>
      <c r="Q39" s="129" t="s">
        <v>27</v>
      </c>
      <c r="R39" s="129" t="s">
        <v>149</v>
      </c>
      <c r="S39" s="129" t="s">
        <v>2163</v>
      </c>
      <c r="T39" s="129"/>
      <c r="U39" s="129">
        <v>1</v>
      </c>
      <c r="V39" s="3">
        <v>1505</v>
      </c>
      <c r="W39" s="30">
        <v>1</v>
      </c>
      <c r="X39" s="30">
        <v>0</v>
      </c>
      <c r="Y39" s="30">
        <v>0</v>
      </c>
      <c r="Z39" s="138">
        <f t="shared" si="3"/>
        <v>20</v>
      </c>
      <c r="AA39" s="3">
        <v>23606</v>
      </c>
      <c r="AB39" s="6">
        <v>31</v>
      </c>
      <c r="AC39" s="34" t="s">
        <v>90</v>
      </c>
      <c r="AD39" s="34">
        <f t="shared" si="4"/>
        <v>22</v>
      </c>
      <c r="AE39" s="34">
        <f t="shared" si="5"/>
        <v>9</v>
      </c>
      <c r="AF39" s="49" t="str">
        <f t="shared" ref="AF39:AG55" si="8">IF(AD39&lt;=14,"LCL",IF(AD39&lt;=28,"20",IF(AD39&lt;=55,"40",IF(AD39&lt;=65,"40HC",IF(AD39&lt;=83,"45",IF(AD39&gt;83,"???ilość kont"))))))</f>
        <v>20</v>
      </c>
      <c r="AG39" s="49" t="str">
        <f t="shared" si="8"/>
        <v>LCL</v>
      </c>
    </row>
    <row r="40" spans="1:37" x14ac:dyDescent="0.45">
      <c r="A40" s="129" t="s">
        <v>145</v>
      </c>
      <c r="B40" s="129" t="s">
        <v>150</v>
      </c>
      <c r="C40" s="129" t="s">
        <v>141</v>
      </c>
      <c r="D40" s="5" t="s">
        <v>141</v>
      </c>
      <c r="E40" s="129">
        <f t="shared" si="1"/>
        <v>39</v>
      </c>
      <c r="F40" s="129">
        <f t="shared" si="2"/>
        <v>43</v>
      </c>
      <c r="G40" s="129" t="s">
        <v>29</v>
      </c>
      <c r="H40" s="129" t="s">
        <v>30</v>
      </c>
      <c r="I40" s="129" t="s">
        <v>31</v>
      </c>
      <c r="J40" s="3">
        <v>0</v>
      </c>
      <c r="K40" s="129" t="s">
        <v>151</v>
      </c>
      <c r="L40" s="129" t="s">
        <v>41</v>
      </c>
      <c r="M40" s="129" t="s">
        <v>42</v>
      </c>
      <c r="N40" s="129" t="s">
        <v>26</v>
      </c>
      <c r="O40" s="129" t="s">
        <v>152</v>
      </c>
      <c r="P40" s="3">
        <v>51</v>
      </c>
      <c r="Q40" s="129" t="s">
        <v>27</v>
      </c>
      <c r="R40" s="129" t="s">
        <v>153</v>
      </c>
      <c r="S40" s="129" t="s">
        <v>2163</v>
      </c>
      <c r="T40" s="129"/>
      <c r="U40" s="129">
        <v>1</v>
      </c>
      <c r="V40" s="3">
        <v>1271</v>
      </c>
      <c r="W40" s="30">
        <v>0</v>
      </c>
      <c r="X40" s="30">
        <v>1</v>
      </c>
      <c r="Y40" s="30">
        <v>0</v>
      </c>
      <c r="Z40" s="138">
        <f t="shared" si="3"/>
        <v>40</v>
      </c>
      <c r="AA40" s="3">
        <v>11187</v>
      </c>
      <c r="AB40" s="6">
        <v>43.51</v>
      </c>
      <c r="AC40" s="34" t="s">
        <v>34</v>
      </c>
      <c r="AD40" s="34">
        <f t="shared" si="4"/>
        <v>30</v>
      </c>
      <c r="AE40" s="34">
        <f t="shared" si="5"/>
        <v>13</v>
      </c>
      <c r="AF40" s="49" t="str">
        <f t="shared" si="8"/>
        <v>40</v>
      </c>
      <c r="AG40" s="49" t="str">
        <f t="shared" si="8"/>
        <v>LCL</v>
      </c>
    </row>
    <row r="41" spans="1:37" x14ac:dyDescent="0.45">
      <c r="A41" s="129" t="s">
        <v>154</v>
      </c>
      <c r="B41" s="129" t="s">
        <v>155</v>
      </c>
      <c r="C41" s="129" t="s">
        <v>156</v>
      </c>
      <c r="D41" s="5" t="s">
        <v>156</v>
      </c>
      <c r="E41" s="129">
        <f t="shared" si="1"/>
        <v>30</v>
      </c>
      <c r="F41" s="129">
        <f t="shared" si="2"/>
        <v>35</v>
      </c>
      <c r="G41" s="129" t="s">
        <v>61</v>
      </c>
      <c r="H41" s="129" t="s">
        <v>30</v>
      </c>
      <c r="I41" s="129" t="s">
        <v>31</v>
      </c>
      <c r="J41" s="3">
        <v>1</v>
      </c>
      <c r="K41" s="152" t="s">
        <v>157</v>
      </c>
      <c r="L41" s="129" t="s">
        <v>41</v>
      </c>
      <c r="M41" s="129" t="s">
        <v>42</v>
      </c>
      <c r="N41" s="129" t="s">
        <v>26</v>
      </c>
      <c r="O41" s="129" t="s">
        <v>158</v>
      </c>
      <c r="P41" s="3">
        <v>54</v>
      </c>
      <c r="Q41" s="129" t="s">
        <v>27</v>
      </c>
      <c r="R41" s="129" t="s">
        <v>2150</v>
      </c>
      <c r="S41" s="129" t="s">
        <v>2164</v>
      </c>
      <c r="T41" s="129"/>
      <c r="U41" s="129">
        <v>1</v>
      </c>
      <c r="V41" s="3">
        <v>432</v>
      </c>
      <c r="W41" s="145">
        <v>0</v>
      </c>
      <c r="X41" s="145">
        <v>1</v>
      </c>
      <c r="Y41" s="145">
        <v>0</v>
      </c>
      <c r="Z41" s="138">
        <f t="shared" si="3"/>
        <v>40</v>
      </c>
      <c r="AA41" s="3">
        <v>8152</v>
      </c>
      <c r="AB41" s="6">
        <v>14.46</v>
      </c>
      <c r="AC41" s="34" t="s">
        <v>64</v>
      </c>
      <c r="AD41" s="34">
        <f t="shared" si="4"/>
        <v>10</v>
      </c>
      <c r="AE41" s="34">
        <f t="shared" si="5"/>
        <v>4</v>
      </c>
      <c r="AF41" s="49" t="str">
        <f t="shared" si="8"/>
        <v>LCL</v>
      </c>
      <c r="AG41" s="49" t="str">
        <f t="shared" si="8"/>
        <v>LCL</v>
      </c>
    </row>
    <row r="42" spans="1:37" x14ac:dyDescent="0.45">
      <c r="A42" s="129" t="s">
        <v>154</v>
      </c>
      <c r="B42" s="129" t="s">
        <v>155</v>
      </c>
      <c r="C42" s="129" t="s">
        <v>156</v>
      </c>
      <c r="D42" s="5" t="s">
        <v>156</v>
      </c>
      <c r="E42" s="129">
        <f t="shared" si="1"/>
        <v>30</v>
      </c>
      <c r="F42" s="129">
        <f t="shared" si="2"/>
        <v>35</v>
      </c>
      <c r="G42" s="129" t="s">
        <v>61</v>
      </c>
      <c r="H42" s="129" t="s">
        <v>30</v>
      </c>
      <c r="I42" s="129" t="s">
        <v>31</v>
      </c>
      <c r="J42" s="3">
        <v>1</v>
      </c>
      <c r="K42" s="153"/>
      <c r="L42" s="129" t="s">
        <v>41</v>
      </c>
      <c r="M42" s="129" t="s">
        <v>42</v>
      </c>
      <c r="N42" s="129" t="s">
        <v>26</v>
      </c>
      <c r="O42" s="129" t="s">
        <v>159</v>
      </c>
      <c r="P42" s="3">
        <v>54</v>
      </c>
      <c r="Q42" s="129" t="s">
        <v>27</v>
      </c>
      <c r="R42" s="129" t="s">
        <v>2153</v>
      </c>
      <c r="S42" s="129" t="s">
        <v>2164</v>
      </c>
      <c r="T42" s="129"/>
      <c r="U42" s="129">
        <v>1</v>
      </c>
      <c r="V42" s="3">
        <v>300</v>
      </c>
      <c r="W42" s="146"/>
      <c r="X42" s="146"/>
      <c r="Y42" s="146"/>
      <c r="Z42" s="138" t="str">
        <f t="shared" si="3"/>
        <v/>
      </c>
      <c r="AA42" s="3">
        <v>4182</v>
      </c>
      <c r="AB42" s="6">
        <v>4.18</v>
      </c>
      <c r="AC42" s="34" t="s">
        <v>64</v>
      </c>
      <c r="AD42" s="34">
        <f t="shared" si="4"/>
        <v>3</v>
      </c>
      <c r="AE42" s="34">
        <f t="shared" si="5"/>
        <v>1</v>
      </c>
      <c r="AF42" s="49" t="str">
        <f t="shared" si="8"/>
        <v>LCL</v>
      </c>
      <c r="AG42" s="49" t="str">
        <f t="shared" si="8"/>
        <v>LCL</v>
      </c>
    </row>
    <row r="43" spans="1:37" x14ac:dyDescent="0.45">
      <c r="A43" s="129" t="s">
        <v>154</v>
      </c>
      <c r="B43" s="129" t="s">
        <v>155</v>
      </c>
      <c r="C43" s="129" t="s">
        <v>156</v>
      </c>
      <c r="D43" s="5" t="s">
        <v>156</v>
      </c>
      <c r="E43" s="129">
        <f t="shared" si="1"/>
        <v>30</v>
      </c>
      <c r="F43" s="129">
        <f t="shared" si="2"/>
        <v>35</v>
      </c>
      <c r="G43" s="129" t="s">
        <v>61</v>
      </c>
      <c r="H43" s="129" t="s">
        <v>30</v>
      </c>
      <c r="I43" s="129" t="s">
        <v>31</v>
      </c>
      <c r="J43" s="3">
        <v>1</v>
      </c>
      <c r="K43" s="153"/>
      <c r="L43" s="129" t="s">
        <v>41</v>
      </c>
      <c r="M43" s="129" t="s">
        <v>42</v>
      </c>
      <c r="N43" s="129" t="s">
        <v>26</v>
      </c>
      <c r="O43" s="129" t="s">
        <v>160</v>
      </c>
      <c r="P43" s="3">
        <v>54</v>
      </c>
      <c r="Q43" s="129" t="s">
        <v>27</v>
      </c>
      <c r="R43" s="129" t="s">
        <v>161</v>
      </c>
      <c r="S43" s="129" t="s">
        <v>2164</v>
      </c>
      <c r="T43" s="129"/>
      <c r="U43" s="129">
        <v>1</v>
      </c>
      <c r="V43" s="3">
        <v>1284</v>
      </c>
      <c r="W43" s="147"/>
      <c r="X43" s="147"/>
      <c r="Y43" s="147"/>
      <c r="Z43" s="138" t="str">
        <f t="shared" si="3"/>
        <v/>
      </c>
      <c r="AA43" s="3">
        <v>20242</v>
      </c>
      <c r="AB43" s="6">
        <v>15.35</v>
      </c>
      <c r="AC43" s="34" t="s">
        <v>64</v>
      </c>
      <c r="AD43" s="34">
        <f t="shared" si="4"/>
        <v>11</v>
      </c>
      <c r="AE43" s="34">
        <f t="shared" si="5"/>
        <v>5</v>
      </c>
      <c r="AF43" s="49" t="str">
        <f t="shared" si="8"/>
        <v>LCL</v>
      </c>
      <c r="AG43" s="49" t="str">
        <f t="shared" si="8"/>
        <v>LCL</v>
      </c>
    </row>
    <row r="44" spans="1:37" x14ac:dyDescent="0.45">
      <c r="A44" s="129" t="s">
        <v>162</v>
      </c>
      <c r="B44" s="129" t="s">
        <v>56</v>
      </c>
      <c r="C44" s="129" t="s">
        <v>163</v>
      </c>
      <c r="D44" s="5" t="s">
        <v>163</v>
      </c>
      <c r="E44" s="129">
        <f t="shared" si="1"/>
        <v>34</v>
      </c>
      <c r="F44" s="129">
        <f t="shared" si="2"/>
        <v>41</v>
      </c>
      <c r="G44" s="129" t="s">
        <v>39</v>
      </c>
      <c r="H44" s="129" t="s">
        <v>30</v>
      </c>
      <c r="I44" s="129" t="s">
        <v>31</v>
      </c>
      <c r="J44" s="3">
        <v>1</v>
      </c>
      <c r="K44" s="26" t="s">
        <v>2125</v>
      </c>
      <c r="L44" s="129" t="s">
        <v>24</v>
      </c>
      <c r="M44" s="129" t="s">
        <v>87</v>
      </c>
      <c r="N44" s="129" t="s">
        <v>26</v>
      </c>
      <c r="O44" s="129" t="s">
        <v>164</v>
      </c>
      <c r="P44" s="3">
        <v>54</v>
      </c>
      <c r="Q44" s="129" t="s">
        <v>27</v>
      </c>
      <c r="R44" s="129" t="s">
        <v>129</v>
      </c>
      <c r="S44" s="129" t="s">
        <v>2125</v>
      </c>
      <c r="T44" s="129"/>
      <c r="U44" s="129">
        <v>1</v>
      </c>
      <c r="V44" s="3">
        <v>178</v>
      </c>
      <c r="W44" s="30">
        <v>0</v>
      </c>
      <c r="X44" s="30">
        <v>0</v>
      </c>
      <c r="Y44" s="30">
        <v>0</v>
      </c>
      <c r="Z44" s="138" t="str">
        <f t="shared" si="3"/>
        <v/>
      </c>
      <c r="AA44" s="3">
        <v>2822</v>
      </c>
      <c r="AB44" s="6">
        <v>6.58</v>
      </c>
      <c r="AC44" s="34" t="s">
        <v>34</v>
      </c>
      <c r="AD44" s="34">
        <f t="shared" si="4"/>
        <v>5</v>
      </c>
      <c r="AE44" s="34">
        <f t="shared" si="5"/>
        <v>2</v>
      </c>
      <c r="AF44" s="49" t="str">
        <f t="shared" si="8"/>
        <v>LCL</v>
      </c>
      <c r="AG44" s="49" t="str">
        <f t="shared" si="8"/>
        <v>LCL</v>
      </c>
    </row>
    <row r="45" spans="1:37" x14ac:dyDescent="0.45">
      <c r="A45" s="129" t="s">
        <v>162</v>
      </c>
      <c r="B45" s="129" t="s">
        <v>165</v>
      </c>
      <c r="C45" s="129" t="s">
        <v>163</v>
      </c>
      <c r="D45" s="5" t="s">
        <v>163</v>
      </c>
      <c r="E45" s="129">
        <f t="shared" si="1"/>
        <v>38</v>
      </c>
      <c r="F45" s="129">
        <f t="shared" si="2"/>
        <v>41</v>
      </c>
      <c r="G45" s="129" t="s">
        <v>85</v>
      </c>
      <c r="H45" s="129" t="s">
        <v>30</v>
      </c>
      <c r="I45" s="129" t="s">
        <v>31</v>
      </c>
      <c r="J45" s="3">
        <v>0</v>
      </c>
      <c r="K45" s="129" t="s">
        <v>166</v>
      </c>
      <c r="L45" s="129" t="s">
        <v>24</v>
      </c>
      <c r="M45" s="129" t="s">
        <v>87</v>
      </c>
      <c r="N45" s="129" t="s">
        <v>26</v>
      </c>
      <c r="O45" s="129" t="s">
        <v>167</v>
      </c>
      <c r="P45" s="3">
        <v>54</v>
      </c>
      <c r="Q45" s="129" t="s">
        <v>27</v>
      </c>
      <c r="R45" s="129" t="s">
        <v>2159</v>
      </c>
      <c r="S45" s="129" t="s">
        <v>2163</v>
      </c>
      <c r="T45" s="129"/>
      <c r="U45" s="129">
        <v>1</v>
      </c>
      <c r="V45" s="3">
        <v>786</v>
      </c>
      <c r="W45" s="30">
        <v>1</v>
      </c>
      <c r="X45" s="30">
        <v>0</v>
      </c>
      <c r="Y45" s="30">
        <v>0</v>
      </c>
      <c r="Z45" s="138">
        <f t="shared" si="3"/>
        <v>20</v>
      </c>
      <c r="AA45" s="3">
        <v>15331</v>
      </c>
      <c r="AB45" s="6">
        <v>26.91</v>
      </c>
      <c r="AC45" s="34" t="s">
        <v>90</v>
      </c>
      <c r="AD45" s="34">
        <f t="shared" si="4"/>
        <v>19</v>
      </c>
      <c r="AE45" s="34">
        <f t="shared" si="5"/>
        <v>8</v>
      </c>
      <c r="AF45" s="49" t="str">
        <f t="shared" si="8"/>
        <v>20</v>
      </c>
      <c r="AG45" s="49" t="str">
        <f t="shared" si="8"/>
        <v>LCL</v>
      </c>
    </row>
    <row r="46" spans="1:37" x14ac:dyDescent="0.45">
      <c r="A46" s="129" t="s">
        <v>162</v>
      </c>
      <c r="B46" s="129" t="s">
        <v>141</v>
      </c>
      <c r="C46" s="129" t="s">
        <v>168</v>
      </c>
      <c r="D46" s="5" t="s">
        <v>168</v>
      </c>
      <c r="E46" s="129">
        <f t="shared" si="1"/>
        <v>40</v>
      </c>
      <c r="F46" s="129">
        <f t="shared" si="2"/>
        <v>46</v>
      </c>
      <c r="G46" s="129" t="s">
        <v>61</v>
      </c>
      <c r="H46" s="129" t="s">
        <v>30</v>
      </c>
      <c r="I46" s="129" t="s">
        <v>31</v>
      </c>
      <c r="J46" s="3">
        <v>1</v>
      </c>
      <c r="K46" s="152" t="s">
        <v>169</v>
      </c>
      <c r="L46" s="129" t="s">
        <v>41</v>
      </c>
      <c r="M46" s="129" t="s">
        <v>42</v>
      </c>
      <c r="N46" s="129" t="s">
        <v>26</v>
      </c>
      <c r="O46" s="129" t="s">
        <v>170</v>
      </c>
      <c r="P46" s="3">
        <v>54</v>
      </c>
      <c r="Q46" s="129" t="s">
        <v>27</v>
      </c>
      <c r="R46" s="129" t="s">
        <v>2158</v>
      </c>
      <c r="S46" s="129" t="s">
        <v>2164</v>
      </c>
      <c r="T46" s="129"/>
      <c r="U46" s="129">
        <v>1</v>
      </c>
      <c r="V46" s="3">
        <v>1744</v>
      </c>
      <c r="W46" s="154">
        <v>0</v>
      </c>
      <c r="X46" s="154">
        <v>1</v>
      </c>
      <c r="Y46" s="154">
        <v>0</v>
      </c>
      <c r="Z46" s="138">
        <f t="shared" si="3"/>
        <v>40</v>
      </c>
      <c r="AA46" s="3">
        <v>31242</v>
      </c>
      <c r="AB46" s="6">
        <v>33.56</v>
      </c>
      <c r="AC46" s="34" t="s">
        <v>64</v>
      </c>
      <c r="AD46" s="34">
        <f t="shared" si="4"/>
        <v>23</v>
      </c>
      <c r="AE46" s="34">
        <f t="shared" si="5"/>
        <v>10</v>
      </c>
      <c r="AF46" s="49" t="str">
        <f t="shared" si="8"/>
        <v>20</v>
      </c>
      <c r="AG46" s="49" t="str">
        <f t="shared" si="8"/>
        <v>LCL</v>
      </c>
    </row>
    <row r="47" spans="1:37" x14ac:dyDescent="0.45">
      <c r="A47" s="129" t="s">
        <v>162</v>
      </c>
      <c r="B47" s="129" t="s">
        <v>141</v>
      </c>
      <c r="C47" s="129" t="s">
        <v>168</v>
      </c>
      <c r="D47" s="5" t="s">
        <v>168</v>
      </c>
      <c r="E47" s="129">
        <f t="shared" si="1"/>
        <v>40</v>
      </c>
      <c r="F47" s="129">
        <f t="shared" si="2"/>
        <v>46</v>
      </c>
      <c r="G47" s="129" t="s">
        <v>61</v>
      </c>
      <c r="H47" s="129" t="s">
        <v>30</v>
      </c>
      <c r="I47" s="129" t="s">
        <v>31</v>
      </c>
      <c r="J47" s="3">
        <v>1</v>
      </c>
      <c r="K47" s="153"/>
      <c r="L47" s="129" t="s">
        <v>41</v>
      </c>
      <c r="M47" s="129" t="s">
        <v>42</v>
      </c>
      <c r="N47" s="129" t="s">
        <v>26</v>
      </c>
      <c r="O47" s="129" t="s">
        <v>171</v>
      </c>
      <c r="P47" s="3">
        <v>54</v>
      </c>
      <c r="Q47" s="129" t="s">
        <v>27</v>
      </c>
      <c r="R47" s="129" t="s">
        <v>2158</v>
      </c>
      <c r="S47" s="129" t="s">
        <v>2164</v>
      </c>
      <c r="T47" s="129"/>
      <c r="U47" s="129">
        <v>1</v>
      </c>
      <c r="V47" s="3">
        <v>1881</v>
      </c>
      <c r="W47" s="155"/>
      <c r="X47" s="155"/>
      <c r="Y47" s="155"/>
      <c r="Z47" s="138" t="str">
        <f t="shared" si="3"/>
        <v/>
      </c>
      <c r="AA47" s="3">
        <v>29374</v>
      </c>
      <c r="AB47" s="6">
        <v>17.22</v>
      </c>
      <c r="AC47" s="34" t="s">
        <v>64</v>
      </c>
      <c r="AD47" s="34">
        <f t="shared" si="4"/>
        <v>12</v>
      </c>
      <c r="AE47" s="34">
        <f t="shared" si="5"/>
        <v>5</v>
      </c>
      <c r="AF47" s="49" t="str">
        <f t="shared" si="8"/>
        <v>LCL</v>
      </c>
      <c r="AG47" s="49" t="str">
        <f t="shared" si="8"/>
        <v>LCL</v>
      </c>
    </row>
    <row r="48" spans="1:37" x14ac:dyDescent="0.45">
      <c r="A48" s="129" t="s">
        <v>162</v>
      </c>
      <c r="B48" s="129" t="s">
        <v>141</v>
      </c>
      <c r="C48" s="129" t="s">
        <v>168</v>
      </c>
      <c r="D48" s="5" t="s">
        <v>168</v>
      </c>
      <c r="E48" s="129">
        <f t="shared" si="1"/>
        <v>40</v>
      </c>
      <c r="F48" s="129">
        <f t="shared" si="2"/>
        <v>46</v>
      </c>
      <c r="G48" s="129" t="s">
        <v>61</v>
      </c>
      <c r="H48" s="129" t="s">
        <v>30</v>
      </c>
      <c r="I48" s="129" t="s">
        <v>31</v>
      </c>
      <c r="J48" s="3">
        <v>1</v>
      </c>
      <c r="K48" s="152" t="s">
        <v>172</v>
      </c>
      <c r="L48" s="129" t="s">
        <v>41</v>
      </c>
      <c r="M48" s="129" t="s">
        <v>42</v>
      </c>
      <c r="N48" s="129" t="s">
        <v>26</v>
      </c>
      <c r="O48" s="129" t="s">
        <v>173</v>
      </c>
      <c r="P48" s="3">
        <v>54</v>
      </c>
      <c r="Q48" s="129" t="s">
        <v>27</v>
      </c>
      <c r="R48" s="129" t="s">
        <v>2155</v>
      </c>
      <c r="S48" s="129" t="s">
        <v>2164</v>
      </c>
      <c r="T48" s="129"/>
      <c r="U48" s="129">
        <v>1</v>
      </c>
      <c r="V48" s="3">
        <v>439</v>
      </c>
      <c r="W48" s="154">
        <v>0</v>
      </c>
      <c r="X48" s="154">
        <v>0</v>
      </c>
      <c r="Y48" s="154">
        <v>1</v>
      </c>
      <c r="Z48" s="138" t="str">
        <f t="shared" si="3"/>
        <v>40 HC</v>
      </c>
      <c r="AA48" s="3">
        <v>5212</v>
      </c>
      <c r="AB48" s="6">
        <v>11.37</v>
      </c>
      <c r="AC48" s="34" t="s">
        <v>64</v>
      </c>
      <c r="AD48" s="34">
        <f t="shared" si="4"/>
        <v>8</v>
      </c>
      <c r="AE48" s="34">
        <f t="shared" si="5"/>
        <v>3</v>
      </c>
      <c r="AF48" s="49" t="str">
        <f t="shared" si="8"/>
        <v>LCL</v>
      </c>
      <c r="AG48" s="49" t="str">
        <f t="shared" si="8"/>
        <v>LCL</v>
      </c>
    </row>
    <row r="49" spans="1:37" x14ac:dyDescent="0.45">
      <c r="A49" s="129" t="s">
        <v>162</v>
      </c>
      <c r="B49" s="129" t="s">
        <v>141</v>
      </c>
      <c r="C49" s="129" t="s">
        <v>168</v>
      </c>
      <c r="D49" s="5" t="s">
        <v>168</v>
      </c>
      <c r="E49" s="129">
        <f t="shared" si="1"/>
        <v>40</v>
      </c>
      <c r="F49" s="129">
        <f t="shared" si="2"/>
        <v>46</v>
      </c>
      <c r="G49" s="129" t="s">
        <v>61</v>
      </c>
      <c r="H49" s="129" t="s">
        <v>30</v>
      </c>
      <c r="I49" s="129" t="s">
        <v>31</v>
      </c>
      <c r="J49" s="3">
        <v>1</v>
      </c>
      <c r="K49" s="153"/>
      <c r="L49" s="129" t="s">
        <v>41</v>
      </c>
      <c r="M49" s="129" t="s">
        <v>42</v>
      </c>
      <c r="N49" s="129" t="s">
        <v>26</v>
      </c>
      <c r="O49" s="129" t="s">
        <v>174</v>
      </c>
      <c r="P49" s="3">
        <v>54</v>
      </c>
      <c r="Q49" s="129" t="s">
        <v>27</v>
      </c>
      <c r="R49" s="129" t="s">
        <v>2158</v>
      </c>
      <c r="S49" s="129" t="s">
        <v>2164</v>
      </c>
      <c r="T49" s="129"/>
      <c r="U49" s="129">
        <v>1</v>
      </c>
      <c r="V49" s="3">
        <v>878</v>
      </c>
      <c r="W49" s="156"/>
      <c r="X49" s="156"/>
      <c r="Y49" s="156"/>
      <c r="Z49" s="138" t="str">
        <f t="shared" si="3"/>
        <v/>
      </c>
      <c r="AA49" s="3">
        <v>13146</v>
      </c>
      <c r="AB49" s="6">
        <v>10.54</v>
      </c>
      <c r="AC49" s="34" t="s">
        <v>64</v>
      </c>
      <c r="AD49" s="34">
        <f t="shared" si="4"/>
        <v>7</v>
      </c>
      <c r="AE49" s="34">
        <f t="shared" si="5"/>
        <v>3</v>
      </c>
      <c r="AF49" s="49" t="str">
        <f t="shared" si="8"/>
        <v>LCL</v>
      </c>
      <c r="AG49" s="49" t="str">
        <f t="shared" si="8"/>
        <v>LCL</v>
      </c>
    </row>
    <row r="50" spans="1:37" x14ac:dyDescent="0.45">
      <c r="A50" s="129" t="s">
        <v>162</v>
      </c>
      <c r="B50" s="129" t="s">
        <v>141</v>
      </c>
      <c r="C50" s="129" t="s">
        <v>168</v>
      </c>
      <c r="D50" s="5" t="s">
        <v>168</v>
      </c>
      <c r="E50" s="129">
        <f t="shared" si="1"/>
        <v>40</v>
      </c>
      <c r="F50" s="129">
        <f t="shared" si="2"/>
        <v>46</v>
      </c>
      <c r="G50" s="129" t="s">
        <v>61</v>
      </c>
      <c r="H50" s="129" t="s">
        <v>30</v>
      </c>
      <c r="I50" s="129" t="s">
        <v>31</v>
      </c>
      <c r="J50" s="3">
        <v>1</v>
      </c>
      <c r="K50" s="153"/>
      <c r="L50" s="129" t="s">
        <v>41</v>
      </c>
      <c r="M50" s="129" t="s">
        <v>42</v>
      </c>
      <c r="N50" s="129" t="s">
        <v>26</v>
      </c>
      <c r="O50" s="129" t="s">
        <v>175</v>
      </c>
      <c r="P50" s="3">
        <v>54</v>
      </c>
      <c r="Q50" s="129" t="s">
        <v>27</v>
      </c>
      <c r="R50" s="129" t="s">
        <v>2151</v>
      </c>
      <c r="S50" s="129" t="s">
        <v>2164</v>
      </c>
      <c r="T50" s="129"/>
      <c r="U50" s="129">
        <v>1</v>
      </c>
      <c r="V50" s="3">
        <v>2033</v>
      </c>
      <c r="W50" s="156"/>
      <c r="X50" s="156"/>
      <c r="Y50" s="156"/>
      <c r="Z50" s="138" t="str">
        <f t="shared" si="3"/>
        <v/>
      </c>
      <c r="AA50" s="3">
        <v>38127</v>
      </c>
      <c r="AB50" s="6">
        <v>27.73</v>
      </c>
      <c r="AC50" s="34" t="s">
        <v>64</v>
      </c>
      <c r="AD50" s="34">
        <f t="shared" si="4"/>
        <v>19</v>
      </c>
      <c r="AE50" s="34">
        <f t="shared" si="5"/>
        <v>8</v>
      </c>
      <c r="AF50" s="49" t="str">
        <f t="shared" si="8"/>
        <v>20</v>
      </c>
      <c r="AG50" s="49" t="str">
        <f t="shared" si="8"/>
        <v>LCL</v>
      </c>
    </row>
    <row r="51" spans="1:37" x14ac:dyDescent="0.45">
      <c r="A51" s="129" t="s">
        <v>162</v>
      </c>
      <c r="B51" s="129" t="s">
        <v>141</v>
      </c>
      <c r="C51" s="129" t="s">
        <v>168</v>
      </c>
      <c r="D51" s="5" t="s">
        <v>168</v>
      </c>
      <c r="E51" s="129">
        <f t="shared" si="1"/>
        <v>40</v>
      </c>
      <c r="F51" s="129">
        <f t="shared" si="2"/>
        <v>46</v>
      </c>
      <c r="G51" s="129" t="s">
        <v>61</v>
      </c>
      <c r="H51" s="129" t="s">
        <v>30</v>
      </c>
      <c r="I51" s="129" t="s">
        <v>31</v>
      </c>
      <c r="J51" s="3">
        <v>1</v>
      </c>
      <c r="K51" s="153"/>
      <c r="L51" s="129" t="s">
        <v>41</v>
      </c>
      <c r="M51" s="129" t="s">
        <v>42</v>
      </c>
      <c r="N51" s="129" t="s">
        <v>26</v>
      </c>
      <c r="O51" s="129" t="s">
        <v>176</v>
      </c>
      <c r="P51" s="3">
        <v>54</v>
      </c>
      <c r="Q51" s="129" t="s">
        <v>27</v>
      </c>
      <c r="R51" s="129" t="s">
        <v>161</v>
      </c>
      <c r="S51" s="129" t="s">
        <v>2164</v>
      </c>
      <c r="T51" s="129"/>
      <c r="U51" s="129">
        <v>1</v>
      </c>
      <c r="V51" s="3">
        <v>1595</v>
      </c>
      <c r="W51" s="155"/>
      <c r="X51" s="155"/>
      <c r="Y51" s="155"/>
      <c r="Z51" s="138" t="str">
        <f t="shared" si="3"/>
        <v/>
      </c>
      <c r="AA51" s="3">
        <v>23680</v>
      </c>
      <c r="AB51" s="6">
        <v>18.07</v>
      </c>
      <c r="AC51" s="34" t="s">
        <v>64</v>
      </c>
      <c r="AD51" s="34">
        <f t="shared" si="4"/>
        <v>13</v>
      </c>
      <c r="AE51" s="34">
        <f t="shared" si="5"/>
        <v>5</v>
      </c>
      <c r="AF51" s="49" t="str">
        <f t="shared" si="8"/>
        <v>LCL</v>
      </c>
      <c r="AG51" s="49" t="str">
        <f t="shared" si="8"/>
        <v>LCL</v>
      </c>
    </row>
    <row r="52" spans="1:37" x14ac:dyDescent="0.45">
      <c r="A52" s="129" t="s">
        <v>177</v>
      </c>
      <c r="B52" s="129" t="s">
        <v>56</v>
      </c>
      <c r="C52" s="129" t="s">
        <v>163</v>
      </c>
      <c r="D52" s="5" t="s">
        <v>163</v>
      </c>
      <c r="E52" s="129">
        <f t="shared" si="1"/>
        <v>33</v>
      </c>
      <c r="F52" s="129">
        <f t="shared" si="2"/>
        <v>40</v>
      </c>
      <c r="G52" s="129" t="s">
        <v>39</v>
      </c>
      <c r="H52" s="129" t="s">
        <v>30</v>
      </c>
      <c r="I52" s="129" t="s">
        <v>31</v>
      </c>
      <c r="J52" s="3">
        <v>1</v>
      </c>
      <c r="K52" s="27" t="s">
        <v>2125</v>
      </c>
      <c r="L52" s="129" t="s">
        <v>24</v>
      </c>
      <c r="M52" s="129" t="s">
        <v>87</v>
      </c>
      <c r="N52" s="129" t="s">
        <v>26</v>
      </c>
      <c r="O52" s="129" t="s">
        <v>178</v>
      </c>
      <c r="P52" s="3">
        <v>54</v>
      </c>
      <c r="Q52" s="129" t="s">
        <v>27</v>
      </c>
      <c r="R52" s="129" t="s">
        <v>179</v>
      </c>
      <c r="S52" s="129" t="s">
        <v>2125</v>
      </c>
      <c r="T52" s="129"/>
      <c r="U52" s="129">
        <v>1</v>
      </c>
      <c r="V52" s="3">
        <v>508</v>
      </c>
      <c r="W52" s="30">
        <v>0</v>
      </c>
      <c r="X52" s="30">
        <v>0</v>
      </c>
      <c r="Y52" s="30">
        <v>0</v>
      </c>
      <c r="Z52" s="138" t="str">
        <f t="shared" si="3"/>
        <v/>
      </c>
      <c r="AA52" s="3">
        <v>8542</v>
      </c>
      <c r="AB52" s="6">
        <v>11</v>
      </c>
      <c r="AC52" s="34" t="s">
        <v>34</v>
      </c>
      <c r="AD52" s="34">
        <f t="shared" si="4"/>
        <v>8</v>
      </c>
      <c r="AE52" s="34">
        <f t="shared" si="5"/>
        <v>3</v>
      </c>
      <c r="AF52" s="49" t="str">
        <f t="shared" si="8"/>
        <v>LCL</v>
      </c>
      <c r="AG52" s="49" t="str">
        <f t="shared" si="8"/>
        <v>LCL</v>
      </c>
    </row>
    <row r="53" spans="1:37" s="77" customFormat="1" x14ac:dyDescent="0.45">
      <c r="A53" s="129" t="s">
        <v>177</v>
      </c>
      <c r="B53" s="129" t="s">
        <v>56</v>
      </c>
      <c r="C53" s="129" t="s">
        <v>163</v>
      </c>
      <c r="D53" s="5" t="s">
        <v>163</v>
      </c>
      <c r="E53" s="129">
        <f t="shared" si="1"/>
        <v>33</v>
      </c>
      <c r="F53" s="129">
        <f t="shared" si="2"/>
        <v>40</v>
      </c>
      <c r="G53" s="129" t="s">
        <v>39</v>
      </c>
      <c r="H53" s="129" t="s">
        <v>30</v>
      </c>
      <c r="I53" s="129" t="s">
        <v>31</v>
      </c>
      <c r="J53" s="3">
        <v>1</v>
      </c>
      <c r="K53" s="28" t="s">
        <v>2125</v>
      </c>
      <c r="L53" s="129" t="s">
        <v>24</v>
      </c>
      <c r="M53" s="129" t="s">
        <v>87</v>
      </c>
      <c r="N53" s="129" t="s">
        <v>26</v>
      </c>
      <c r="O53" s="129" t="s">
        <v>180</v>
      </c>
      <c r="P53" s="3">
        <v>52</v>
      </c>
      <c r="Q53" s="129" t="s">
        <v>27</v>
      </c>
      <c r="R53" s="129" t="s">
        <v>181</v>
      </c>
      <c r="S53" s="129" t="s">
        <v>2125</v>
      </c>
      <c r="T53" s="129"/>
      <c r="U53" s="129">
        <v>1</v>
      </c>
      <c r="V53" s="3">
        <v>27</v>
      </c>
      <c r="W53" s="30">
        <v>0</v>
      </c>
      <c r="X53" s="30">
        <v>0</v>
      </c>
      <c r="Y53" s="30">
        <v>0</v>
      </c>
      <c r="Z53" s="138" t="str">
        <f t="shared" si="3"/>
        <v/>
      </c>
      <c r="AA53" s="3">
        <v>6310</v>
      </c>
      <c r="AB53" s="6">
        <v>1.73</v>
      </c>
      <c r="AC53" s="34" t="s">
        <v>34</v>
      </c>
      <c r="AD53" s="34">
        <f t="shared" si="4"/>
        <v>1</v>
      </c>
      <c r="AE53" s="34">
        <f t="shared" si="5"/>
        <v>1</v>
      </c>
      <c r="AF53" s="49" t="str">
        <f t="shared" si="8"/>
        <v>LCL</v>
      </c>
      <c r="AG53" s="49" t="str">
        <f t="shared" si="8"/>
        <v>LCL</v>
      </c>
      <c r="AH53"/>
      <c r="AI53"/>
      <c r="AJ53"/>
      <c r="AK53"/>
    </row>
    <row r="54" spans="1:37" x14ac:dyDescent="0.45">
      <c r="A54" s="129" t="s">
        <v>177</v>
      </c>
      <c r="B54" s="129" t="s">
        <v>150</v>
      </c>
      <c r="C54" s="129" t="s">
        <v>142</v>
      </c>
      <c r="D54" s="5" t="s">
        <v>142</v>
      </c>
      <c r="E54" s="129">
        <f t="shared" si="1"/>
        <v>35</v>
      </c>
      <c r="F54" s="129">
        <f t="shared" si="2"/>
        <v>46</v>
      </c>
      <c r="G54" s="129" t="s">
        <v>48</v>
      </c>
      <c r="H54" s="129" t="s">
        <v>30</v>
      </c>
      <c r="I54" s="129" t="s">
        <v>31</v>
      </c>
      <c r="J54" s="3">
        <v>1</v>
      </c>
      <c r="K54" s="27" t="s">
        <v>2125</v>
      </c>
      <c r="L54" s="129" t="s">
        <v>24</v>
      </c>
      <c r="M54" s="129" t="s">
        <v>87</v>
      </c>
      <c r="N54" s="129" t="s">
        <v>26</v>
      </c>
      <c r="O54" s="129" t="s">
        <v>182</v>
      </c>
      <c r="P54" s="3">
        <v>52</v>
      </c>
      <c r="Q54" s="129" t="s">
        <v>27</v>
      </c>
      <c r="R54" s="129" t="s">
        <v>183</v>
      </c>
      <c r="S54" s="129" t="s">
        <v>2125</v>
      </c>
      <c r="T54" s="129"/>
      <c r="U54" s="129">
        <v>1</v>
      </c>
      <c r="V54" s="3">
        <v>36</v>
      </c>
      <c r="W54" s="30">
        <v>0</v>
      </c>
      <c r="X54" s="30">
        <v>0</v>
      </c>
      <c r="Y54" s="30">
        <v>0</v>
      </c>
      <c r="Z54" s="138" t="str">
        <f t="shared" si="3"/>
        <v/>
      </c>
      <c r="AA54" s="3">
        <v>2160</v>
      </c>
      <c r="AB54" s="6">
        <v>1</v>
      </c>
      <c r="AC54" s="34" t="s">
        <v>34</v>
      </c>
      <c r="AD54" s="34">
        <f t="shared" si="4"/>
        <v>1</v>
      </c>
      <c r="AE54" s="34">
        <f t="shared" si="5"/>
        <v>0</v>
      </c>
      <c r="AF54" s="49" t="str">
        <f t="shared" si="8"/>
        <v>LCL</v>
      </c>
      <c r="AG54" s="49" t="str">
        <f t="shared" si="8"/>
        <v>LCL</v>
      </c>
    </row>
    <row r="55" spans="1:37" x14ac:dyDescent="0.45">
      <c r="A55" s="129" t="s">
        <v>177</v>
      </c>
      <c r="B55" s="129" t="s">
        <v>150</v>
      </c>
      <c r="C55" s="129" t="s">
        <v>142</v>
      </c>
      <c r="D55" s="5" t="s">
        <v>142</v>
      </c>
      <c r="E55" s="129">
        <f t="shared" si="1"/>
        <v>35</v>
      </c>
      <c r="F55" s="129">
        <f t="shared" si="2"/>
        <v>46</v>
      </c>
      <c r="G55" s="129" t="s">
        <v>48</v>
      </c>
      <c r="H55" s="129" t="s">
        <v>30</v>
      </c>
      <c r="I55" s="129" t="s">
        <v>31</v>
      </c>
      <c r="J55" s="3">
        <v>1</v>
      </c>
      <c r="K55" s="28" t="s">
        <v>2125</v>
      </c>
      <c r="L55" s="129" t="s">
        <v>24</v>
      </c>
      <c r="M55" s="129" t="s">
        <v>87</v>
      </c>
      <c r="N55" s="129" t="s">
        <v>26</v>
      </c>
      <c r="O55" s="129" t="s">
        <v>184</v>
      </c>
      <c r="P55" s="3">
        <v>52</v>
      </c>
      <c r="Q55" s="129" t="s">
        <v>27</v>
      </c>
      <c r="R55" s="129" t="s">
        <v>185</v>
      </c>
      <c r="S55" s="129" t="s">
        <v>2125</v>
      </c>
      <c r="T55" s="129"/>
      <c r="U55" s="129">
        <v>1</v>
      </c>
      <c r="V55" s="3">
        <v>28</v>
      </c>
      <c r="W55" s="30">
        <v>0</v>
      </c>
      <c r="X55" s="30">
        <v>0</v>
      </c>
      <c r="Y55" s="30">
        <v>0</v>
      </c>
      <c r="Z55" s="138" t="str">
        <f t="shared" si="3"/>
        <v/>
      </c>
      <c r="AA55" s="3">
        <v>3900</v>
      </c>
      <c r="AB55" s="6">
        <v>2.2599999999999998</v>
      </c>
      <c r="AC55" s="34" t="s">
        <v>34</v>
      </c>
      <c r="AD55" s="34">
        <f t="shared" si="4"/>
        <v>2</v>
      </c>
      <c r="AE55" s="34">
        <f t="shared" si="5"/>
        <v>1</v>
      </c>
      <c r="AF55" s="49" t="str">
        <f t="shared" si="8"/>
        <v>LCL</v>
      </c>
      <c r="AG55" s="49" t="str">
        <f t="shared" si="8"/>
        <v>LCL</v>
      </c>
    </row>
    <row r="56" spans="1:37" ht="21" x14ac:dyDescent="0.45">
      <c r="A56" s="70" t="s">
        <v>177</v>
      </c>
      <c r="B56" s="70" t="s">
        <v>141</v>
      </c>
      <c r="C56" s="70" t="s">
        <v>186</v>
      </c>
      <c r="D56" s="71" t="s">
        <v>186</v>
      </c>
      <c r="E56" s="70">
        <f t="shared" si="1"/>
        <v>39</v>
      </c>
      <c r="F56" s="70">
        <f t="shared" si="2"/>
        <v>47</v>
      </c>
      <c r="G56" s="70" t="s">
        <v>39</v>
      </c>
      <c r="H56" s="70" t="s">
        <v>30</v>
      </c>
      <c r="I56" s="70" t="s">
        <v>31</v>
      </c>
      <c r="J56" s="72">
        <v>0</v>
      </c>
      <c r="K56" s="70" t="s">
        <v>187</v>
      </c>
      <c r="L56" s="70" t="s">
        <v>41</v>
      </c>
      <c r="M56" s="70" t="s">
        <v>42</v>
      </c>
      <c r="N56" s="70" t="s">
        <v>26</v>
      </c>
      <c r="O56" s="70" t="s">
        <v>188</v>
      </c>
      <c r="P56" s="72">
        <v>52</v>
      </c>
      <c r="Q56" s="70" t="s">
        <v>27</v>
      </c>
      <c r="R56" s="70" t="s">
        <v>44</v>
      </c>
      <c r="S56" s="70" t="s">
        <v>2163</v>
      </c>
      <c r="T56" s="70"/>
      <c r="U56" s="70">
        <v>1</v>
      </c>
      <c r="V56" s="72">
        <v>4361</v>
      </c>
      <c r="W56" s="73">
        <v>1</v>
      </c>
      <c r="X56" s="73">
        <v>0</v>
      </c>
      <c r="Y56" s="73">
        <v>4</v>
      </c>
      <c r="Z56" s="138">
        <f t="shared" si="3"/>
        <v>20</v>
      </c>
      <c r="AA56" s="72">
        <v>62845</v>
      </c>
      <c r="AB56" s="74">
        <v>269.27</v>
      </c>
      <c r="AC56" s="75" t="s">
        <v>34</v>
      </c>
      <c r="AD56" s="75">
        <f t="shared" si="4"/>
        <v>188</v>
      </c>
      <c r="AE56" s="75">
        <f t="shared" si="5"/>
        <v>81</v>
      </c>
      <c r="AF56" s="76" t="s">
        <v>2139</v>
      </c>
      <c r="AG56" s="76">
        <v>40</v>
      </c>
      <c r="AH56" s="77"/>
      <c r="AI56" s="77"/>
      <c r="AJ56" s="77"/>
      <c r="AK56" s="77"/>
    </row>
    <row r="57" spans="1:37" x14ac:dyDescent="0.45">
      <c r="A57" s="70"/>
      <c r="B57" s="70"/>
      <c r="C57" s="70"/>
      <c r="D57" s="71"/>
      <c r="E57" s="70"/>
      <c r="F57" s="70"/>
      <c r="G57" s="70"/>
      <c r="H57" s="70"/>
      <c r="I57" s="70"/>
      <c r="J57" s="72"/>
      <c r="K57" s="70"/>
      <c r="L57" s="70"/>
      <c r="M57" s="70"/>
      <c r="N57" s="70"/>
      <c r="O57" s="70"/>
      <c r="P57" s="72"/>
      <c r="Q57" s="70"/>
      <c r="R57" s="70"/>
      <c r="S57" s="70"/>
      <c r="T57" s="70"/>
      <c r="U57" s="70"/>
      <c r="V57" s="72"/>
      <c r="W57" s="73"/>
      <c r="X57" s="73"/>
      <c r="Y57" s="73"/>
      <c r="Z57" s="138" t="str">
        <f t="shared" si="3"/>
        <v/>
      </c>
      <c r="AA57" s="72"/>
      <c r="AB57" s="74"/>
      <c r="AC57" s="75" t="s">
        <v>34</v>
      </c>
      <c r="AD57" s="75">
        <f t="shared" si="4"/>
        <v>0</v>
      </c>
      <c r="AE57" s="75">
        <f t="shared" si="5"/>
        <v>0</v>
      </c>
      <c r="AF57" s="76" t="s">
        <v>2139</v>
      </c>
      <c r="AG57" s="76"/>
      <c r="AH57" s="77"/>
      <c r="AI57" s="77"/>
      <c r="AJ57" s="77"/>
      <c r="AK57" s="77"/>
    </row>
    <row r="58" spans="1:37" x14ac:dyDescent="0.45">
      <c r="A58" s="78"/>
      <c r="B58" s="78"/>
      <c r="C58" s="78"/>
      <c r="D58" s="79"/>
      <c r="E58" s="78"/>
      <c r="F58" s="78"/>
      <c r="G58" s="78"/>
      <c r="H58" s="78"/>
      <c r="I58" s="78" t="s">
        <v>2148</v>
      </c>
      <c r="J58" s="80"/>
      <c r="K58" s="78"/>
      <c r="L58" s="78"/>
      <c r="M58" s="78"/>
      <c r="N58" s="78"/>
      <c r="O58" s="78"/>
      <c r="P58" s="80"/>
      <c r="Q58" s="78"/>
      <c r="R58" s="78"/>
      <c r="S58" s="78" t="s">
        <v>2163</v>
      </c>
      <c r="T58" s="78"/>
      <c r="U58" s="78">
        <v>1</v>
      </c>
      <c r="V58" s="80"/>
      <c r="W58" s="81"/>
      <c r="X58" s="81"/>
      <c r="Y58" s="81"/>
      <c r="Z58" s="138" t="str">
        <f t="shared" si="3"/>
        <v/>
      </c>
      <c r="AA58" s="80"/>
      <c r="AB58" s="82"/>
      <c r="AC58" s="75" t="s">
        <v>34</v>
      </c>
      <c r="AD58" s="75">
        <f t="shared" si="4"/>
        <v>0</v>
      </c>
      <c r="AE58" s="75">
        <f t="shared" si="5"/>
        <v>0</v>
      </c>
      <c r="AF58" s="76" t="s">
        <v>2139</v>
      </c>
      <c r="AG58" s="76">
        <v>20</v>
      </c>
      <c r="AH58" s="83"/>
      <c r="AI58" s="83"/>
      <c r="AJ58" s="83"/>
      <c r="AK58" s="83"/>
    </row>
    <row r="59" spans="1:37" x14ac:dyDescent="0.45">
      <c r="A59" s="129" t="s">
        <v>189</v>
      </c>
      <c r="B59" s="129" t="s">
        <v>190</v>
      </c>
      <c r="C59" s="129" t="s">
        <v>163</v>
      </c>
      <c r="D59" s="5" t="s">
        <v>163</v>
      </c>
      <c r="E59" s="129">
        <f t="shared" si="1"/>
        <v>36</v>
      </c>
      <c r="F59" s="129">
        <f t="shared" si="2"/>
        <v>38</v>
      </c>
      <c r="G59" s="129" t="s">
        <v>85</v>
      </c>
      <c r="H59" s="129" t="s">
        <v>30</v>
      </c>
      <c r="I59" s="129" t="s">
        <v>31</v>
      </c>
      <c r="J59" s="3">
        <v>1</v>
      </c>
      <c r="K59" s="152" t="s">
        <v>191</v>
      </c>
      <c r="L59" s="129" t="s">
        <v>24</v>
      </c>
      <c r="M59" s="129" t="s">
        <v>87</v>
      </c>
      <c r="N59" s="129" t="s">
        <v>26</v>
      </c>
      <c r="O59" s="129" t="s">
        <v>192</v>
      </c>
      <c r="P59" s="3">
        <v>54</v>
      </c>
      <c r="Q59" s="129" t="s">
        <v>27</v>
      </c>
      <c r="R59" s="129" t="s">
        <v>2160</v>
      </c>
      <c r="S59" s="129" t="s">
        <v>2164</v>
      </c>
      <c r="T59" s="129"/>
      <c r="U59" s="129">
        <v>1</v>
      </c>
      <c r="V59" s="3">
        <v>2317</v>
      </c>
      <c r="W59" s="154">
        <v>0</v>
      </c>
      <c r="X59" s="154">
        <v>0</v>
      </c>
      <c r="Y59" s="154">
        <v>1</v>
      </c>
      <c r="Z59" s="138" t="str">
        <f t="shared" si="3"/>
        <v>40 HC</v>
      </c>
      <c r="AA59" s="3">
        <v>38705</v>
      </c>
      <c r="AB59" s="6">
        <v>54.76</v>
      </c>
      <c r="AC59" s="34" t="s">
        <v>90</v>
      </c>
      <c r="AD59" s="34">
        <f t="shared" si="4"/>
        <v>38</v>
      </c>
      <c r="AE59" s="34">
        <f t="shared" si="5"/>
        <v>16</v>
      </c>
      <c r="AF59" s="49" t="str">
        <f t="shared" ref="AF59:AG74" si="9">IF(AD59&lt;=14,"LCL",IF(AD59&lt;=28,"20",IF(AD59&lt;=55,"40",IF(AD59&lt;=65,"40HC",IF(AD59&lt;=83,"45",IF(AD59&gt;83,"???ilość kont"))))))</f>
        <v>40</v>
      </c>
      <c r="AG59" s="49" t="str">
        <f t="shared" si="9"/>
        <v>20</v>
      </c>
    </row>
    <row r="60" spans="1:37" x14ac:dyDescent="0.45">
      <c r="A60" s="129" t="s">
        <v>189</v>
      </c>
      <c r="B60" s="129" t="s">
        <v>190</v>
      </c>
      <c r="C60" s="129" t="s">
        <v>163</v>
      </c>
      <c r="D60" s="5" t="s">
        <v>163</v>
      </c>
      <c r="E60" s="129">
        <f t="shared" si="1"/>
        <v>36</v>
      </c>
      <c r="F60" s="129">
        <f t="shared" si="2"/>
        <v>38</v>
      </c>
      <c r="G60" s="129" t="s">
        <v>85</v>
      </c>
      <c r="H60" s="129" t="s">
        <v>30</v>
      </c>
      <c r="I60" s="129" t="s">
        <v>31</v>
      </c>
      <c r="J60" s="3">
        <v>1</v>
      </c>
      <c r="K60" s="153"/>
      <c r="L60" s="129" t="s">
        <v>24</v>
      </c>
      <c r="M60" s="129" t="s">
        <v>87</v>
      </c>
      <c r="N60" s="129" t="s">
        <v>26</v>
      </c>
      <c r="O60" s="129" t="s">
        <v>193</v>
      </c>
      <c r="P60" s="3">
        <v>54</v>
      </c>
      <c r="Q60" s="129" t="s">
        <v>27</v>
      </c>
      <c r="R60" s="129" t="s">
        <v>2159</v>
      </c>
      <c r="S60" s="129" t="s">
        <v>2164</v>
      </c>
      <c r="T60" s="129"/>
      <c r="U60" s="129">
        <v>1</v>
      </c>
      <c r="V60" s="3">
        <v>219</v>
      </c>
      <c r="W60" s="155"/>
      <c r="X60" s="155"/>
      <c r="Y60" s="155"/>
      <c r="Z60" s="138" t="str">
        <f t="shared" si="3"/>
        <v/>
      </c>
      <c r="AA60" s="3">
        <v>5522</v>
      </c>
      <c r="AB60" s="6">
        <v>8.8800000000000008</v>
      </c>
      <c r="AC60" s="34" t="s">
        <v>90</v>
      </c>
      <c r="AD60" s="34">
        <f t="shared" si="4"/>
        <v>6</v>
      </c>
      <c r="AE60" s="34">
        <f t="shared" si="5"/>
        <v>3</v>
      </c>
      <c r="AF60" s="49" t="str">
        <f t="shared" si="9"/>
        <v>LCL</v>
      </c>
      <c r="AG60" s="49" t="str">
        <f t="shared" si="9"/>
        <v>LCL</v>
      </c>
    </row>
    <row r="61" spans="1:37" x14ac:dyDescent="0.45">
      <c r="A61" s="129" t="s">
        <v>189</v>
      </c>
      <c r="B61" s="129" t="s">
        <v>141</v>
      </c>
      <c r="C61" s="129" t="s">
        <v>168</v>
      </c>
      <c r="D61" s="5" t="s">
        <v>168</v>
      </c>
      <c r="E61" s="129">
        <f t="shared" si="1"/>
        <v>37</v>
      </c>
      <c r="F61" s="129">
        <f t="shared" si="2"/>
        <v>43</v>
      </c>
      <c r="G61" s="129" t="s">
        <v>61</v>
      </c>
      <c r="H61" s="129" t="s">
        <v>30</v>
      </c>
      <c r="I61" s="129" t="s">
        <v>31</v>
      </c>
      <c r="J61" s="3">
        <v>0</v>
      </c>
      <c r="K61" s="129" t="s">
        <v>194</v>
      </c>
      <c r="L61" s="129" t="s">
        <v>41</v>
      </c>
      <c r="M61" s="129" t="s">
        <v>42</v>
      </c>
      <c r="N61" s="129" t="s">
        <v>26</v>
      </c>
      <c r="O61" s="129" t="s">
        <v>195</v>
      </c>
      <c r="P61" s="3">
        <v>54</v>
      </c>
      <c r="Q61" s="129" t="s">
        <v>27</v>
      </c>
      <c r="R61" s="129" t="s">
        <v>2151</v>
      </c>
      <c r="S61" s="129" t="s">
        <v>2163</v>
      </c>
      <c r="T61" s="129"/>
      <c r="U61" s="129">
        <v>1</v>
      </c>
      <c r="V61" s="3">
        <v>2003</v>
      </c>
      <c r="W61" s="30">
        <v>1</v>
      </c>
      <c r="X61" s="30">
        <v>0</v>
      </c>
      <c r="Y61" s="30">
        <v>0</v>
      </c>
      <c r="Z61" s="138">
        <f t="shared" si="3"/>
        <v>20</v>
      </c>
      <c r="AA61" s="3">
        <v>36437</v>
      </c>
      <c r="AB61" s="6">
        <v>28.13</v>
      </c>
      <c r="AC61" s="34" t="s">
        <v>64</v>
      </c>
      <c r="AD61" s="34">
        <f t="shared" si="4"/>
        <v>20</v>
      </c>
      <c r="AE61" s="34">
        <f t="shared" si="5"/>
        <v>8</v>
      </c>
      <c r="AF61" s="49" t="str">
        <f t="shared" si="9"/>
        <v>20</v>
      </c>
      <c r="AG61" s="49" t="str">
        <f t="shared" si="9"/>
        <v>LCL</v>
      </c>
    </row>
    <row r="62" spans="1:37" s="77" customFormat="1" x14ac:dyDescent="0.45">
      <c r="A62" s="129" t="s">
        <v>189</v>
      </c>
      <c r="B62" s="129" t="s">
        <v>141</v>
      </c>
      <c r="C62" s="129" t="s">
        <v>168</v>
      </c>
      <c r="D62" s="5" t="s">
        <v>168</v>
      </c>
      <c r="E62" s="129">
        <f t="shared" si="1"/>
        <v>37</v>
      </c>
      <c r="F62" s="129">
        <f t="shared" si="2"/>
        <v>43</v>
      </c>
      <c r="G62" s="129" t="s">
        <v>61</v>
      </c>
      <c r="H62" s="129" t="s">
        <v>30</v>
      </c>
      <c r="I62" s="129" t="s">
        <v>31</v>
      </c>
      <c r="J62" s="3">
        <v>1</v>
      </c>
      <c r="K62" s="152" t="s">
        <v>196</v>
      </c>
      <c r="L62" s="129" t="s">
        <v>41</v>
      </c>
      <c r="M62" s="129" t="s">
        <v>42</v>
      </c>
      <c r="N62" s="129" t="s">
        <v>26</v>
      </c>
      <c r="O62" s="129" t="s">
        <v>197</v>
      </c>
      <c r="P62" s="3">
        <v>54</v>
      </c>
      <c r="Q62" s="129" t="s">
        <v>27</v>
      </c>
      <c r="R62" s="129" t="s">
        <v>2158</v>
      </c>
      <c r="S62" s="129" t="s">
        <v>2164</v>
      </c>
      <c r="T62" s="129"/>
      <c r="U62" s="129">
        <v>1</v>
      </c>
      <c r="V62" s="3">
        <v>2506</v>
      </c>
      <c r="W62" s="154">
        <v>0</v>
      </c>
      <c r="X62" s="154">
        <v>0</v>
      </c>
      <c r="Y62" s="154">
        <v>1</v>
      </c>
      <c r="Z62" s="138" t="str">
        <f t="shared" si="3"/>
        <v>40 HC</v>
      </c>
      <c r="AA62" s="3">
        <v>49264</v>
      </c>
      <c r="AB62" s="6">
        <v>53.43</v>
      </c>
      <c r="AC62" s="34" t="s">
        <v>64</v>
      </c>
      <c r="AD62" s="34">
        <f t="shared" si="4"/>
        <v>37</v>
      </c>
      <c r="AE62" s="34">
        <f t="shared" si="5"/>
        <v>16</v>
      </c>
      <c r="AF62" s="49" t="str">
        <f t="shared" si="9"/>
        <v>40</v>
      </c>
      <c r="AG62" s="49" t="str">
        <f t="shared" si="9"/>
        <v>20</v>
      </c>
      <c r="AH62"/>
      <c r="AI62"/>
      <c r="AJ62"/>
      <c r="AK62"/>
    </row>
    <row r="63" spans="1:37" x14ac:dyDescent="0.45">
      <c r="A63" s="129" t="s">
        <v>189</v>
      </c>
      <c r="B63" s="129" t="s">
        <v>141</v>
      </c>
      <c r="C63" s="129" t="s">
        <v>168</v>
      </c>
      <c r="D63" s="5" t="s">
        <v>168</v>
      </c>
      <c r="E63" s="129">
        <f t="shared" si="1"/>
        <v>37</v>
      </c>
      <c r="F63" s="129">
        <f t="shared" si="2"/>
        <v>43</v>
      </c>
      <c r="G63" s="129" t="s">
        <v>61</v>
      </c>
      <c r="H63" s="129" t="s">
        <v>30</v>
      </c>
      <c r="I63" s="129" t="s">
        <v>31</v>
      </c>
      <c r="J63" s="3">
        <v>1</v>
      </c>
      <c r="K63" s="153"/>
      <c r="L63" s="129" t="s">
        <v>41</v>
      </c>
      <c r="M63" s="129" t="s">
        <v>42</v>
      </c>
      <c r="N63" s="129" t="s">
        <v>26</v>
      </c>
      <c r="O63" s="129" t="s">
        <v>198</v>
      </c>
      <c r="P63" s="3">
        <v>54</v>
      </c>
      <c r="Q63" s="129" t="s">
        <v>27</v>
      </c>
      <c r="R63" s="129" t="s">
        <v>2153</v>
      </c>
      <c r="S63" s="129" t="s">
        <v>2164</v>
      </c>
      <c r="T63" s="129"/>
      <c r="U63" s="129">
        <v>1</v>
      </c>
      <c r="V63" s="3">
        <v>772</v>
      </c>
      <c r="W63" s="155"/>
      <c r="X63" s="155"/>
      <c r="Y63" s="155"/>
      <c r="Z63" s="138" t="str">
        <f t="shared" si="3"/>
        <v/>
      </c>
      <c r="AA63" s="3">
        <v>11792</v>
      </c>
      <c r="AB63" s="6">
        <v>16.5</v>
      </c>
      <c r="AC63" s="34" t="s">
        <v>64</v>
      </c>
      <c r="AD63" s="34">
        <f t="shared" si="4"/>
        <v>12</v>
      </c>
      <c r="AE63" s="34">
        <f t="shared" si="5"/>
        <v>5</v>
      </c>
      <c r="AF63" s="49" t="str">
        <f t="shared" si="9"/>
        <v>LCL</v>
      </c>
      <c r="AG63" s="49" t="str">
        <f t="shared" si="9"/>
        <v>LCL</v>
      </c>
    </row>
    <row r="64" spans="1:37" x14ac:dyDescent="0.45">
      <c r="A64" s="129" t="s">
        <v>189</v>
      </c>
      <c r="B64" s="129" t="s">
        <v>141</v>
      </c>
      <c r="C64" s="129" t="s">
        <v>186</v>
      </c>
      <c r="D64" s="5" t="s">
        <v>186</v>
      </c>
      <c r="E64" s="129">
        <f t="shared" si="1"/>
        <v>37</v>
      </c>
      <c r="F64" s="129">
        <f t="shared" si="2"/>
        <v>45</v>
      </c>
      <c r="G64" s="129" t="s">
        <v>61</v>
      </c>
      <c r="H64" s="129" t="s">
        <v>30</v>
      </c>
      <c r="I64" s="129" t="s">
        <v>31</v>
      </c>
      <c r="J64" s="3">
        <v>1</v>
      </c>
      <c r="K64" s="152" t="s">
        <v>199</v>
      </c>
      <c r="L64" s="129" t="s">
        <v>41</v>
      </c>
      <c r="M64" s="129" t="s">
        <v>42</v>
      </c>
      <c r="N64" s="129" t="s">
        <v>26</v>
      </c>
      <c r="O64" s="129" t="s">
        <v>200</v>
      </c>
      <c r="P64" s="3">
        <v>54</v>
      </c>
      <c r="Q64" s="129" t="s">
        <v>27</v>
      </c>
      <c r="R64" s="129" t="s">
        <v>201</v>
      </c>
      <c r="S64" s="129" t="s">
        <v>2164</v>
      </c>
      <c r="T64" s="129"/>
      <c r="U64" s="129">
        <v>1</v>
      </c>
      <c r="V64" s="3">
        <v>279</v>
      </c>
      <c r="W64" s="154">
        <v>0</v>
      </c>
      <c r="X64" s="154">
        <v>0</v>
      </c>
      <c r="Y64" s="154">
        <v>1</v>
      </c>
      <c r="Z64" s="138" t="str">
        <f t="shared" si="3"/>
        <v>40 HC</v>
      </c>
      <c r="AA64" s="3">
        <v>4210</v>
      </c>
      <c r="AB64" s="6">
        <v>2.95</v>
      </c>
      <c r="AC64" s="34" t="s">
        <v>64</v>
      </c>
      <c r="AD64" s="34">
        <f t="shared" si="4"/>
        <v>2</v>
      </c>
      <c r="AE64" s="34">
        <f t="shared" si="5"/>
        <v>1</v>
      </c>
      <c r="AF64" s="49" t="str">
        <f t="shared" si="9"/>
        <v>LCL</v>
      </c>
      <c r="AG64" s="49" t="str">
        <f t="shared" si="9"/>
        <v>LCL</v>
      </c>
    </row>
    <row r="65" spans="1:37" x14ac:dyDescent="0.45">
      <c r="A65" s="129" t="s">
        <v>189</v>
      </c>
      <c r="B65" s="129" t="s">
        <v>141</v>
      </c>
      <c r="C65" s="129" t="s">
        <v>186</v>
      </c>
      <c r="D65" s="5" t="s">
        <v>186</v>
      </c>
      <c r="E65" s="129">
        <f t="shared" si="1"/>
        <v>37</v>
      </c>
      <c r="F65" s="129">
        <f t="shared" si="2"/>
        <v>45</v>
      </c>
      <c r="G65" s="129" t="s">
        <v>61</v>
      </c>
      <c r="H65" s="129" t="s">
        <v>30</v>
      </c>
      <c r="I65" s="129" t="s">
        <v>31</v>
      </c>
      <c r="J65" s="3">
        <v>1</v>
      </c>
      <c r="K65" s="153"/>
      <c r="L65" s="129" t="s">
        <v>41</v>
      </c>
      <c r="M65" s="129" t="s">
        <v>42</v>
      </c>
      <c r="N65" s="129" t="s">
        <v>26</v>
      </c>
      <c r="O65" s="129" t="s">
        <v>202</v>
      </c>
      <c r="P65" s="3">
        <v>54</v>
      </c>
      <c r="Q65" s="129" t="s">
        <v>27</v>
      </c>
      <c r="R65" s="129" t="s">
        <v>2153</v>
      </c>
      <c r="S65" s="129" t="s">
        <v>2164</v>
      </c>
      <c r="T65" s="129"/>
      <c r="U65" s="129">
        <v>1</v>
      </c>
      <c r="V65" s="3">
        <v>1480</v>
      </c>
      <c r="W65" s="155"/>
      <c r="X65" s="155"/>
      <c r="Y65" s="155"/>
      <c r="Z65" s="138" t="str">
        <f t="shared" si="3"/>
        <v/>
      </c>
      <c r="AA65" s="3">
        <v>26863</v>
      </c>
      <c r="AB65" s="6">
        <v>58.95</v>
      </c>
      <c r="AC65" s="34" t="s">
        <v>64</v>
      </c>
      <c r="AD65" s="34">
        <f t="shared" si="4"/>
        <v>41</v>
      </c>
      <c r="AE65" s="34">
        <f t="shared" si="5"/>
        <v>18</v>
      </c>
      <c r="AF65" s="49" t="str">
        <f t="shared" si="9"/>
        <v>40</v>
      </c>
      <c r="AG65" s="49" t="str">
        <f t="shared" si="9"/>
        <v>20</v>
      </c>
    </row>
    <row r="66" spans="1:37" x14ac:dyDescent="0.45">
      <c r="A66" s="129" t="s">
        <v>203</v>
      </c>
      <c r="B66" s="129" t="s">
        <v>155</v>
      </c>
      <c r="C66" s="129" t="s">
        <v>150</v>
      </c>
      <c r="D66" s="5" t="s">
        <v>150</v>
      </c>
      <c r="E66" s="129">
        <f t="shared" si="1"/>
        <v>24</v>
      </c>
      <c r="F66" s="129">
        <f t="shared" si="2"/>
        <v>32</v>
      </c>
      <c r="G66" s="129" t="s">
        <v>146</v>
      </c>
      <c r="H66" s="129" t="s">
        <v>30</v>
      </c>
      <c r="I66" s="129" t="s">
        <v>31</v>
      </c>
      <c r="J66" s="3">
        <v>1</v>
      </c>
      <c r="K66" s="26" t="s">
        <v>2125</v>
      </c>
      <c r="L66" s="129" t="s">
        <v>24</v>
      </c>
      <c r="M66" s="129" t="s">
        <v>87</v>
      </c>
      <c r="N66" s="129" t="s">
        <v>26</v>
      </c>
      <c r="O66" s="129" t="s">
        <v>204</v>
      </c>
      <c r="P66" s="3">
        <v>52</v>
      </c>
      <c r="Q66" s="129" t="s">
        <v>27</v>
      </c>
      <c r="R66" s="129" t="s">
        <v>205</v>
      </c>
      <c r="S66" s="129" t="s">
        <v>2125</v>
      </c>
      <c r="T66" s="129"/>
      <c r="U66" s="129">
        <v>1</v>
      </c>
      <c r="V66" s="3">
        <v>321</v>
      </c>
      <c r="W66" s="30">
        <v>0</v>
      </c>
      <c r="X66" s="30">
        <v>0</v>
      </c>
      <c r="Y66" s="30">
        <v>0</v>
      </c>
      <c r="Z66" s="138" t="str">
        <f t="shared" si="3"/>
        <v/>
      </c>
      <c r="AA66" s="3">
        <v>21389</v>
      </c>
      <c r="AB66" s="6">
        <v>9.09</v>
      </c>
      <c r="AC66" s="34" t="s">
        <v>90</v>
      </c>
      <c r="AD66" s="34">
        <f t="shared" si="4"/>
        <v>6</v>
      </c>
      <c r="AE66" s="34">
        <f t="shared" si="5"/>
        <v>3</v>
      </c>
      <c r="AF66" s="49" t="str">
        <f t="shared" si="9"/>
        <v>LCL</v>
      </c>
      <c r="AG66" s="49" t="str">
        <f t="shared" si="9"/>
        <v>LCL</v>
      </c>
    </row>
    <row r="67" spans="1:37" x14ac:dyDescent="0.45">
      <c r="A67" s="70" t="s">
        <v>203</v>
      </c>
      <c r="B67" s="70" t="s">
        <v>150</v>
      </c>
      <c r="C67" s="70" t="s">
        <v>141</v>
      </c>
      <c r="D67" s="71" t="s">
        <v>141</v>
      </c>
      <c r="E67" s="70">
        <f t="shared" si="1"/>
        <v>32</v>
      </c>
      <c r="F67" s="70">
        <f t="shared" si="2"/>
        <v>36</v>
      </c>
      <c r="G67" s="70" t="s">
        <v>39</v>
      </c>
      <c r="H67" s="70" t="s">
        <v>30</v>
      </c>
      <c r="I67" s="70" t="s">
        <v>31</v>
      </c>
      <c r="J67" s="72">
        <v>0</v>
      </c>
      <c r="K67" s="70" t="s">
        <v>206</v>
      </c>
      <c r="L67" s="70" t="s">
        <v>41</v>
      </c>
      <c r="M67" s="70" t="s">
        <v>42</v>
      </c>
      <c r="N67" s="70" t="s">
        <v>26</v>
      </c>
      <c r="O67" s="70" t="s">
        <v>207</v>
      </c>
      <c r="P67" s="72">
        <v>51</v>
      </c>
      <c r="Q67" s="70" t="s">
        <v>27</v>
      </c>
      <c r="R67" s="70" t="s">
        <v>133</v>
      </c>
      <c r="S67" s="70" t="s">
        <v>2163</v>
      </c>
      <c r="T67" s="70"/>
      <c r="U67" s="70">
        <v>1</v>
      </c>
      <c r="V67" s="72">
        <v>3530</v>
      </c>
      <c r="W67" s="73">
        <v>1</v>
      </c>
      <c r="X67" s="73">
        <v>0</v>
      </c>
      <c r="Y67" s="73">
        <v>2</v>
      </c>
      <c r="Z67" s="138">
        <f t="shared" ref="Z67:Z130" si="10">IF(W67=1,20,IF(X67=1,40,IF(Y67=1,"40 HC","")))</f>
        <v>20</v>
      </c>
      <c r="AA67" s="72">
        <v>46478</v>
      </c>
      <c r="AB67" s="74">
        <v>153.13</v>
      </c>
      <c r="AC67" s="75" t="s">
        <v>34</v>
      </c>
      <c r="AD67" s="75">
        <f t="shared" si="4"/>
        <v>107</v>
      </c>
      <c r="AE67" s="75">
        <f t="shared" si="5"/>
        <v>46</v>
      </c>
      <c r="AF67" s="76">
        <v>40</v>
      </c>
      <c r="AG67" s="76" t="str">
        <f t="shared" si="9"/>
        <v>40</v>
      </c>
      <c r="AH67" s="77"/>
      <c r="AI67" s="77"/>
      <c r="AJ67" s="77"/>
      <c r="AK67" s="77"/>
    </row>
    <row r="68" spans="1:37" x14ac:dyDescent="0.45">
      <c r="A68" s="70"/>
      <c r="B68" s="70"/>
      <c r="C68" s="70"/>
      <c r="D68" s="71"/>
      <c r="E68" s="70"/>
      <c r="F68" s="70"/>
      <c r="G68" s="70"/>
      <c r="H68" s="70"/>
      <c r="I68" s="70"/>
      <c r="J68" s="72"/>
      <c r="K68" s="70"/>
      <c r="L68" s="70"/>
      <c r="M68" s="70"/>
      <c r="N68" s="70"/>
      <c r="O68" s="70"/>
      <c r="P68" s="72"/>
      <c r="Q68" s="70"/>
      <c r="R68" s="70"/>
      <c r="S68" s="70"/>
      <c r="T68" s="70"/>
      <c r="U68" s="70"/>
      <c r="V68" s="72"/>
      <c r="W68" s="73"/>
      <c r="X68" s="73"/>
      <c r="Y68" s="73"/>
      <c r="Z68" s="138" t="str">
        <f t="shared" si="10"/>
        <v/>
      </c>
      <c r="AA68" s="72"/>
      <c r="AB68" s="74"/>
      <c r="AC68" s="75" t="s">
        <v>34</v>
      </c>
      <c r="AD68" s="75"/>
      <c r="AE68" s="75"/>
      <c r="AF68" s="76">
        <v>40</v>
      </c>
      <c r="AG68" s="76"/>
      <c r="AH68" s="77"/>
      <c r="AI68" s="77"/>
      <c r="AJ68" s="77"/>
      <c r="AK68" s="77"/>
    </row>
    <row r="69" spans="1:37" x14ac:dyDescent="0.45">
      <c r="A69" s="129" t="s">
        <v>203</v>
      </c>
      <c r="B69" s="129" t="s">
        <v>190</v>
      </c>
      <c r="C69" s="129" t="s">
        <v>163</v>
      </c>
      <c r="D69" s="5" t="s">
        <v>163</v>
      </c>
      <c r="E69" s="129">
        <f t="shared" si="1"/>
        <v>35</v>
      </c>
      <c r="F69" s="129">
        <f t="shared" si="2"/>
        <v>37</v>
      </c>
      <c r="G69" s="129" t="s">
        <v>29</v>
      </c>
      <c r="H69" s="129" t="s">
        <v>30</v>
      </c>
      <c r="I69" s="129" t="s">
        <v>31</v>
      </c>
      <c r="J69" s="3">
        <v>0</v>
      </c>
      <c r="K69" s="129" t="s">
        <v>208</v>
      </c>
      <c r="L69" s="129" t="s">
        <v>24</v>
      </c>
      <c r="M69" s="129" t="s">
        <v>87</v>
      </c>
      <c r="N69" s="129" t="s">
        <v>26</v>
      </c>
      <c r="O69" s="129" t="s">
        <v>209</v>
      </c>
      <c r="P69" s="3">
        <v>51</v>
      </c>
      <c r="Q69" s="129" t="s">
        <v>27</v>
      </c>
      <c r="R69" s="129" t="s">
        <v>210</v>
      </c>
      <c r="S69" s="129" t="s">
        <v>2163</v>
      </c>
      <c r="T69" s="129"/>
      <c r="U69" s="129">
        <v>1</v>
      </c>
      <c r="V69" s="3">
        <v>1404</v>
      </c>
      <c r="W69" s="30">
        <v>0</v>
      </c>
      <c r="X69" s="30">
        <v>1</v>
      </c>
      <c r="Y69" s="30">
        <v>0</v>
      </c>
      <c r="Z69" s="138">
        <f t="shared" si="10"/>
        <v>40</v>
      </c>
      <c r="AA69" s="3">
        <v>9656</v>
      </c>
      <c r="AB69" s="6">
        <v>49.66</v>
      </c>
      <c r="AC69" s="34" t="s">
        <v>34</v>
      </c>
      <c r="AD69" s="34">
        <f t="shared" si="4"/>
        <v>35</v>
      </c>
      <c r="AE69" s="34">
        <f t="shared" si="5"/>
        <v>15</v>
      </c>
      <c r="AF69" s="49" t="str">
        <f t="shared" ref="AF69:AG93" si="11">IF(AD69&lt;=14,"LCL",IF(AD69&lt;=28,"20",IF(AD69&lt;=55,"40",IF(AD69&lt;=65,"40HC",IF(AD69&lt;=83,"45",IF(AD69&gt;83,"???ilość kont"))))))</f>
        <v>40</v>
      </c>
      <c r="AG69" s="49" t="str">
        <f t="shared" si="9"/>
        <v>20</v>
      </c>
    </row>
    <row r="70" spans="1:37" x14ac:dyDescent="0.45">
      <c r="A70" s="129" t="s">
        <v>203</v>
      </c>
      <c r="B70" s="129" t="s">
        <v>142</v>
      </c>
      <c r="C70" s="129" t="s">
        <v>211</v>
      </c>
      <c r="D70" s="5" t="s">
        <v>211</v>
      </c>
      <c r="E70" s="129">
        <f t="shared" si="1"/>
        <v>43</v>
      </c>
      <c r="F70" s="129">
        <f t="shared" si="2"/>
        <v>49</v>
      </c>
      <c r="G70" s="129" t="s">
        <v>29</v>
      </c>
      <c r="H70" s="129" t="s">
        <v>30</v>
      </c>
      <c r="I70" s="129" t="s">
        <v>31</v>
      </c>
      <c r="J70" s="3">
        <v>0</v>
      </c>
      <c r="K70" s="129" t="s">
        <v>212</v>
      </c>
      <c r="L70" s="129" t="s">
        <v>41</v>
      </c>
      <c r="M70" s="129" t="s">
        <v>42</v>
      </c>
      <c r="N70" s="129" t="s">
        <v>26</v>
      </c>
      <c r="O70" s="129" t="s">
        <v>213</v>
      </c>
      <c r="P70" s="3">
        <v>54</v>
      </c>
      <c r="Q70" s="129" t="s">
        <v>27</v>
      </c>
      <c r="R70" s="129" t="s">
        <v>214</v>
      </c>
      <c r="S70" s="129" t="s">
        <v>2163</v>
      </c>
      <c r="T70" s="129"/>
      <c r="U70" s="129">
        <v>1</v>
      </c>
      <c r="V70" s="3">
        <v>1271</v>
      </c>
      <c r="W70" s="30">
        <v>0</v>
      </c>
      <c r="X70" s="30">
        <v>1</v>
      </c>
      <c r="Y70" s="30">
        <v>0</v>
      </c>
      <c r="Z70" s="138">
        <f t="shared" si="10"/>
        <v>40</v>
      </c>
      <c r="AA70" s="3">
        <v>22034</v>
      </c>
      <c r="AB70" s="6">
        <v>33.950000000000003</v>
      </c>
      <c r="AC70" s="34" t="s">
        <v>34</v>
      </c>
      <c r="AD70" s="34">
        <f t="shared" ref="AD70:AD137" si="12">0.7*AB70</f>
        <v>24</v>
      </c>
      <c r="AE70" s="34">
        <f t="shared" ref="AE70:AE137" si="13">0.3*AB70</f>
        <v>10</v>
      </c>
      <c r="AF70" s="49" t="str">
        <f t="shared" si="11"/>
        <v>20</v>
      </c>
      <c r="AG70" s="49" t="str">
        <f t="shared" si="9"/>
        <v>LCL</v>
      </c>
    </row>
    <row r="71" spans="1:37" s="77" customFormat="1" x14ac:dyDescent="0.45">
      <c r="A71" s="129" t="s">
        <v>203</v>
      </c>
      <c r="B71" s="129" t="s">
        <v>142</v>
      </c>
      <c r="C71" s="129" t="s">
        <v>215</v>
      </c>
      <c r="D71" s="5" t="s">
        <v>215</v>
      </c>
      <c r="E71" s="129">
        <f t="shared" si="1"/>
        <v>43</v>
      </c>
      <c r="F71" s="129">
        <f t="shared" si="2"/>
        <v>50</v>
      </c>
      <c r="G71" s="129" t="s">
        <v>29</v>
      </c>
      <c r="H71" s="129" t="s">
        <v>30</v>
      </c>
      <c r="I71" s="129" t="s">
        <v>31</v>
      </c>
      <c r="J71" s="3">
        <v>0</v>
      </c>
      <c r="K71" s="129" t="s">
        <v>216</v>
      </c>
      <c r="L71" s="129" t="s">
        <v>41</v>
      </c>
      <c r="M71" s="129" t="s">
        <v>42</v>
      </c>
      <c r="N71" s="129" t="s">
        <v>26</v>
      </c>
      <c r="O71" s="129" t="s">
        <v>217</v>
      </c>
      <c r="P71" s="3">
        <v>54</v>
      </c>
      <c r="Q71" s="129" t="s">
        <v>27</v>
      </c>
      <c r="R71" s="129" t="s">
        <v>82</v>
      </c>
      <c r="S71" s="129" t="s">
        <v>2163</v>
      </c>
      <c r="T71" s="129"/>
      <c r="U71" s="129">
        <v>1</v>
      </c>
      <c r="V71" s="3">
        <v>581</v>
      </c>
      <c r="W71" s="30">
        <v>1</v>
      </c>
      <c r="X71" s="30">
        <v>0</v>
      </c>
      <c r="Y71" s="30">
        <v>0</v>
      </c>
      <c r="Z71" s="138">
        <f t="shared" si="10"/>
        <v>20</v>
      </c>
      <c r="AA71" s="3">
        <v>10810</v>
      </c>
      <c r="AB71" s="6">
        <v>22.96</v>
      </c>
      <c r="AC71" s="34" t="s">
        <v>34</v>
      </c>
      <c r="AD71" s="34">
        <f t="shared" si="12"/>
        <v>16</v>
      </c>
      <c r="AE71" s="34">
        <f t="shared" si="13"/>
        <v>7</v>
      </c>
      <c r="AF71" s="49" t="str">
        <f t="shared" si="11"/>
        <v>20</v>
      </c>
      <c r="AG71" s="49" t="str">
        <f t="shared" si="9"/>
        <v>LCL</v>
      </c>
      <c r="AH71"/>
      <c r="AI71"/>
      <c r="AJ71"/>
      <c r="AK71"/>
    </row>
    <row r="72" spans="1:37" x14ac:dyDescent="0.45">
      <c r="A72" s="129" t="s">
        <v>203</v>
      </c>
      <c r="B72" s="129" t="s">
        <v>142</v>
      </c>
      <c r="C72" s="129" t="s">
        <v>215</v>
      </c>
      <c r="D72" s="5" t="s">
        <v>215</v>
      </c>
      <c r="E72" s="129">
        <f t="shared" si="1"/>
        <v>43</v>
      </c>
      <c r="F72" s="129">
        <f t="shared" si="2"/>
        <v>50</v>
      </c>
      <c r="G72" s="129" t="s">
        <v>29</v>
      </c>
      <c r="H72" s="129" t="s">
        <v>30</v>
      </c>
      <c r="I72" s="129" t="s">
        <v>31</v>
      </c>
      <c r="J72" s="3">
        <v>0</v>
      </c>
      <c r="K72" s="129" t="s">
        <v>218</v>
      </c>
      <c r="L72" s="129" t="s">
        <v>41</v>
      </c>
      <c r="M72" s="129" t="s">
        <v>42</v>
      </c>
      <c r="N72" s="129" t="s">
        <v>26</v>
      </c>
      <c r="O72" s="129" t="s">
        <v>219</v>
      </c>
      <c r="P72" s="3">
        <v>54</v>
      </c>
      <c r="Q72" s="129" t="s">
        <v>27</v>
      </c>
      <c r="R72" s="129" t="s">
        <v>82</v>
      </c>
      <c r="S72" s="129" t="s">
        <v>2163</v>
      </c>
      <c r="T72" s="129"/>
      <c r="U72" s="129">
        <v>1</v>
      </c>
      <c r="V72" s="3">
        <v>550</v>
      </c>
      <c r="W72" s="30">
        <v>1</v>
      </c>
      <c r="X72" s="30">
        <v>0</v>
      </c>
      <c r="Y72" s="30">
        <v>0</v>
      </c>
      <c r="Z72" s="138">
        <f t="shared" si="10"/>
        <v>20</v>
      </c>
      <c r="AA72" s="3">
        <v>10202</v>
      </c>
      <c r="AB72" s="6">
        <v>25.63</v>
      </c>
      <c r="AC72" s="34" t="s">
        <v>34</v>
      </c>
      <c r="AD72" s="34">
        <f t="shared" si="12"/>
        <v>18</v>
      </c>
      <c r="AE72" s="34">
        <f t="shared" si="13"/>
        <v>8</v>
      </c>
      <c r="AF72" s="49" t="str">
        <f t="shared" si="11"/>
        <v>20</v>
      </c>
      <c r="AG72" s="49" t="str">
        <f t="shared" si="9"/>
        <v>LCL</v>
      </c>
    </row>
    <row r="73" spans="1:37" x14ac:dyDescent="0.45">
      <c r="A73" s="129" t="s">
        <v>203</v>
      </c>
      <c r="B73" s="129" t="s">
        <v>142</v>
      </c>
      <c r="C73" s="129" t="s">
        <v>215</v>
      </c>
      <c r="D73" s="5" t="s">
        <v>215</v>
      </c>
      <c r="E73" s="129">
        <f t="shared" ref="E73:E144" si="14">B73-A73</f>
        <v>43</v>
      </c>
      <c r="F73" s="129">
        <f t="shared" ref="F73:F144" si="15">C73-A73</f>
        <v>50</v>
      </c>
      <c r="G73" s="129" t="s">
        <v>29</v>
      </c>
      <c r="H73" s="129" t="s">
        <v>30</v>
      </c>
      <c r="I73" s="129" t="s">
        <v>31</v>
      </c>
      <c r="J73" s="3">
        <v>0</v>
      </c>
      <c r="K73" s="129" t="s">
        <v>220</v>
      </c>
      <c r="L73" s="129" t="s">
        <v>41</v>
      </c>
      <c r="M73" s="129" t="s">
        <v>42</v>
      </c>
      <c r="N73" s="129" t="s">
        <v>26</v>
      </c>
      <c r="O73" s="129" t="s">
        <v>221</v>
      </c>
      <c r="P73" s="3">
        <v>52</v>
      </c>
      <c r="Q73" s="129" t="s">
        <v>27</v>
      </c>
      <c r="R73" s="129" t="s">
        <v>82</v>
      </c>
      <c r="S73" s="129" t="s">
        <v>2163</v>
      </c>
      <c r="T73" s="129"/>
      <c r="U73" s="129">
        <v>1</v>
      </c>
      <c r="V73" s="3">
        <v>3196</v>
      </c>
      <c r="W73" s="30">
        <v>0</v>
      </c>
      <c r="X73" s="30">
        <v>1</v>
      </c>
      <c r="Y73" s="30">
        <v>0</v>
      </c>
      <c r="Z73" s="138">
        <f t="shared" si="10"/>
        <v>40</v>
      </c>
      <c r="AA73" s="3">
        <v>54498</v>
      </c>
      <c r="AB73" s="6">
        <v>47.88</v>
      </c>
      <c r="AC73" s="34" t="s">
        <v>34</v>
      </c>
      <c r="AD73" s="34">
        <f t="shared" si="12"/>
        <v>34</v>
      </c>
      <c r="AE73" s="34">
        <f t="shared" si="13"/>
        <v>14</v>
      </c>
      <c r="AF73" s="49" t="str">
        <f t="shared" si="11"/>
        <v>40</v>
      </c>
      <c r="AG73" s="49" t="str">
        <f t="shared" si="9"/>
        <v>LCL</v>
      </c>
    </row>
    <row r="74" spans="1:37" x14ac:dyDescent="0.45">
      <c r="A74" s="129" t="s">
        <v>203</v>
      </c>
      <c r="B74" s="129" t="s">
        <v>142</v>
      </c>
      <c r="C74" s="129" t="s">
        <v>222</v>
      </c>
      <c r="D74" s="5" t="s">
        <v>222</v>
      </c>
      <c r="E74" s="129">
        <f t="shared" si="14"/>
        <v>43</v>
      </c>
      <c r="F74" s="129">
        <f t="shared" si="15"/>
        <v>52</v>
      </c>
      <c r="G74" s="129" t="s">
        <v>29</v>
      </c>
      <c r="H74" s="129" t="s">
        <v>30</v>
      </c>
      <c r="I74" s="129" t="s">
        <v>31</v>
      </c>
      <c r="J74" s="3">
        <v>0</v>
      </c>
      <c r="K74" s="129" t="s">
        <v>223</v>
      </c>
      <c r="L74" s="129" t="s">
        <v>41</v>
      </c>
      <c r="M74" s="129" t="s">
        <v>42</v>
      </c>
      <c r="N74" s="129" t="s">
        <v>26</v>
      </c>
      <c r="O74" s="129" t="s">
        <v>224</v>
      </c>
      <c r="P74" s="3">
        <v>54</v>
      </c>
      <c r="Q74" s="129" t="s">
        <v>27</v>
      </c>
      <c r="R74" s="129" t="s">
        <v>58</v>
      </c>
      <c r="S74" s="129" t="s">
        <v>2163</v>
      </c>
      <c r="T74" s="129"/>
      <c r="U74" s="129">
        <v>1</v>
      </c>
      <c r="V74" s="3">
        <v>2212</v>
      </c>
      <c r="W74" s="30">
        <v>0</v>
      </c>
      <c r="X74" s="30">
        <v>1</v>
      </c>
      <c r="Y74" s="30">
        <v>0</v>
      </c>
      <c r="Z74" s="138">
        <f t="shared" si="10"/>
        <v>40</v>
      </c>
      <c r="AA74" s="3">
        <v>41782</v>
      </c>
      <c r="AB74" s="6">
        <v>39.090000000000003</v>
      </c>
      <c r="AC74" s="34" t="s">
        <v>34</v>
      </c>
      <c r="AD74" s="34">
        <f t="shared" si="12"/>
        <v>27</v>
      </c>
      <c r="AE74" s="34">
        <f t="shared" si="13"/>
        <v>12</v>
      </c>
      <c r="AF74" s="49" t="str">
        <f t="shared" si="11"/>
        <v>20</v>
      </c>
      <c r="AG74" s="49" t="str">
        <f t="shared" si="9"/>
        <v>LCL</v>
      </c>
    </row>
    <row r="75" spans="1:37" x14ac:dyDescent="0.45">
      <c r="A75" s="129" t="s">
        <v>225</v>
      </c>
      <c r="B75" s="129" t="s">
        <v>141</v>
      </c>
      <c r="C75" s="129" t="s">
        <v>168</v>
      </c>
      <c r="D75" s="5" t="s">
        <v>168</v>
      </c>
      <c r="E75" s="129">
        <f t="shared" si="14"/>
        <v>35</v>
      </c>
      <c r="F75" s="129">
        <f t="shared" si="15"/>
        <v>41</v>
      </c>
      <c r="G75" s="129" t="s">
        <v>72</v>
      </c>
      <c r="H75" s="129" t="s">
        <v>30</v>
      </c>
      <c r="I75" s="129" t="s">
        <v>31</v>
      </c>
      <c r="J75" s="3">
        <v>0</v>
      </c>
      <c r="K75" s="129" t="s">
        <v>226</v>
      </c>
      <c r="L75" s="129" t="s">
        <v>41</v>
      </c>
      <c r="M75" s="129" t="s">
        <v>42</v>
      </c>
      <c r="N75" s="129" t="s">
        <v>26</v>
      </c>
      <c r="O75" s="129" t="s">
        <v>227</v>
      </c>
      <c r="P75" s="3">
        <v>51</v>
      </c>
      <c r="Q75" s="129" t="s">
        <v>27</v>
      </c>
      <c r="R75" s="129" t="s">
        <v>139</v>
      </c>
      <c r="S75" s="129" t="s">
        <v>2163</v>
      </c>
      <c r="T75" s="129"/>
      <c r="U75" s="129">
        <v>1</v>
      </c>
      <c r="V75" s="3">
        <v>1096</v>
      </c>
      <c r="W75" s="30">
        <v>0</v>
      </c>
      <c r="X75" s="30">
        <v>0</v>
      </c>
      <c r="Y75" s="30">
        <v>1</v>
      </c>
      <c r="Z75" s="138" t="str">
        <f t="shared" si="10"/>
        <v>40 HC</v>
      </c>
      <c r="AA75" s="3">
        <v>12209</v>
      </c>
      <c r="AB75" s="6">
        <v>55</v>
      </c>
      <c r="AC75" s="34" t="s">
        <v>34</v>
      </c>
      <c r="AD75" s="34">
        <f t="shared" si="12"/>
        <v>39</v>
      </c>
      <c r="AE75" s="34">
        <f t="shared" si="13"/>
        <v>17</v>
      </c>
      <c r="AF75" s="49" t="str">
        <f t="shared" si="11"/>
        <v>40</v>
      </c>
      <c r="AG75" s="49" t="str">
        <f t="shared" si="11"/>
        <v>20</v>
      </c>
    </row>
    <row r="76" spans="1:37" x14ac:dyDescent="0.45">
      <c r="A76" s="129" t="s">
        <v>225</v>
      </c>
      <c r="B76" s="129" t="s">
        <v>141</v>
      </c>
      <c r="C76" s="129" t="s">
        <v>168</v>
      </c>
      <c r="D76" s="5" t="s">
        <v>168</v>
      </c>
      <c r="E76" s="129">
        <f t="shared" si="14"/>
        <v>35</v>
      </c>
      <c r="F76" s="129">
        <f t="shared" si="15"/>
        <v>41</v>
      </c>
      <c r="G76" s="129" t="s">
        <v>72</v>
      </c>
      <c r="H76" s="129" t="s">
        <v>30</v>
      </c>
      <c r="I76" s="129" t="s">
        <v>31</v>
      </c>
      <c r="J76" s="3">
        <v>0</v>
      </c>
      <c r="K76" s="129" t="s">
        <v>228</v>
      </c>
      <c r="L76" s="129" t="s">
        <v>41</v>
      </c>
      <c r="M76" s="129" t="s">
        <v>42</v>
      </c>
      <c r="N76" s="129" t="s">
        <v>26</v>
      </c>
      <c r="O76" s="129" t="s">
        <v>229</v>
      </c>
      <c r="P76" s="3">
        <v>51</v>
      </c>
      <c r="Q76" s="129" t="s">
        <v>27</v>
      </c>
      <c r="R76" s="129" t="s">
        <v>230</v>
      </c>
      <c r="S76" s="129" t="s">
        <v>2163</v>
      </c>
      <c r="T76" s="129"/>
      <c r="U76" s="129">
        <v>1</v>
      </c>
      <c r="V76" s="3">
        <v>1428</v>
      </c>
      <c r="W76" s="30">
        <v>1</v>
      </c>
      <c r="X76" s="30">
        <v>0</v>
      </c>
      <c r="Y76" s="30">
        <v>0</v>
      </c>
      <c r="Z76" s="138">
        <f t="shared" si="10"/>
        <v>20</v>
      </c>
      <c r="AA76" s="3">
        <v>9432</v>
      </c>
      <c r="AB76" s="6">
        <v>14.15</v>
      </c>
      <c r="AC76" s="34" t="s">
        <v>34</v>
      </c>
      <c r="AD76" s="34">
        <f t="shared" si="12"/>
        <v>10</v>
      </c>
      <c r="AE76" s="34">
        <f t="shared" si="13"/>
        <v>4</v>
      </c>
      <c r="AF76" s="49" t="str">
        <f t="shared" si="11"/>
        <v>LCL</v>
      </c>
      <c r="AG76" s="49" t="str">
        <f t="shared" si="11"/>
        <v>LCL</v>
      </c>
    </row>
    <row r="77" spans="1:37" x14ac:dyDescent="0.45">
      <c r="A77" s="70" t="s">
        <v>37</v>
      </c>
      <c r="B77" s="70" t="s">
        <v>141</v>
      </c>
      <c r="C77" s="70" t="s">
        <v>142</v>
      </c>
      <c r="D77" s="71" t="s">
        <v>142</v>
      </c>
      <c r="E77" s="70">
        <f t="shared" si="14"/>
        <v>33</v>
      </c>
      <c r="F77" s="70">
        <f t="shared" si="15"/>
        <v>40</v>
      </c>
      <c r="G77" s="70" t="s">
        <v>48</v>
      </c>
      <c r="H77" s="70" t="s">
        <v>30</v>
      </c>
      <c r="I77" s="70" t="s">
        <v>31</v>
      </c>
      <c r="J77" s="72">
        <v>0</v>
      </c>
      <c r="K77" s="70" t="s">
        <v>231</v>
      </c>
      <c r="L77" s="70" t="s">
        <v>24</v>
      </c>
      <c r="M77" s="70" t="s">
        <v>87</v>
      </c>
      <c r="N77" s="70" t="s">
        <v>26</v>
      </c>
      <c r="O77" s="70" t="s">
        <v>232</v>
      </c>
      <c r="P77" s="72">
        <v>51</v>
      </c>
      <c r="Q77" s="70" t="s">
        <v>27</v>
      </c>
      <c r="R77" s="70" t="s">
        <v>51</v>
      </c>
      <c r="S77" s="70" t="s">
        <v>2163</v>
      </c>
      <c r="T77" s="70"/>
      <c r="U77" s="70">
        <v>1</v>
      </c>
      <c r="V77" s="72">
        <v>3672</v>
      </c>
      <c r="W77" s="73">
        <v>0</v>
      </c>
      <c r="X77" s="73">
        <v>2</v>
      </c>
      <c r="Y77" s="73">
        <v>0</v>
      </c>
      <c r="Z77" s="138" t="str">
        <f t="shared" si="10"/>
        <v/>
      </c>
      <c r="AA77" s="72">
        <v>46616</v>
      </c>
      <c r="AB77" s="74">
        <v>106.14</v>
      </c>
      <c r="AC77" s="75" t="s">
        <v>34</v>
      </c>
      <c r="AD77" s="75">
        <f t="shared" si="12"/>
        <v>74</v>
      </c>
      <c r="AE77" s="75">
        <f t="shared" si="13"/>
        <v>32</v>
      </c>
      <c r="AF77" s="76">
        <v>40</v>
      </c>
      <c r="AG77" s="76" t="str">
        <f t="shared" si="11"/>
        <v>40</v>
      </c>
      <c r="AH77" s="77"/>
      <c r="AI77" s="77"/>
      <c r="AJ77" s="77"/>
      <c r="AK77" s="77"/>
    </row>
    <row r="78" spans="1:37" x14ac:dyDescent="0.45">
      <c r="A78" s="70"/>
      <c r="B78" s="70"/>
      <c r="C78" s="70"/>
      <c r="D78" s="71"/>
      <c r="E78" s="70"/>
      <c r="F78" s="70"/>
      <c r="G78" s="70"/>
      <c r="H78" s="70"/>
      <c r="I78" s="70"/>
      <c r="J78" s="72"/>
      <c r="K78" s="70"/>
      <c r="L78" s="70"/>
      <c r="M78" s="70"/>
      <c r="N78" s="70"/>
      <c r="O78" s="70"/>
      <c r="P78" s="72"/>
      <c r="Q78" s="70"/>
      <c r="R78" s="70"/>
      <c r="S78" s="70"/>
      <c r="T78" s="70"/>
      <c r="U78" s="70"/>
      <c r="V78" s="72"/>
      <c r="W78" s="73"/>
      <c r="X78" s="73"/>
      <c r="Y78" s="73"/>
      <c r="Z78" s="138" t="str">
        <f t="shared" si="10"/>
        <v/>
      </c>
      <c r="AA78" s="72"/>
      <c r="AB78" s="74"/>
      <c r="AC78" s="75" t="s">
        <v>34</v>
      </c>
      <c r="AD78" s="75"/>
      <c r="AE78" s="75"/>
      <c r="AF78" s="76">
        <v>20</v>
      </c>
      <c r="AG78" s="76"/>
      <c r="AH78" s="77"/>
      <c r="AI78" s="77"/>
      <c r="AJ78" s="77"/>
      <c r="AK78" s="77"/>
    </row>
    <row r="79" spans="1:37" x14ac:dyDescent="0.45">
      <c r="A79" s="129" t="s">
        <v>37</v>
      </c>
      <c r="B79" s="129" t="s">
        <v>142</v>
      </c>
      <c r="C79" s="129" t="s">
        <v>215</v>
      </c>
      <c r="D79" s="5" t="s">
        <v>215</v>
      </c>
      <c r="E79" s="129">
        <f t="shared" si="14"/>
        <v>40</v>
      </c>
      <c r="F79" s="129">
        <f t="shared" si="15"/>
        <v>47</v>
      </c>
      <c r="G79" s="129" t="s">
        <v>61</v>
      </c>
      <c r="H79" s="129" t="s">
        <v>30</v>
      </c>
      <c r="I79" s="129" t="s">
        <v>31</v>
      </c>
      <c r="J79" s="3">
        <v>1</v>
      </c>
      <c r="K79" s="152" t="s">
        <v>233</v>
      </c>
      <c r="L79" s="129" t="s">
        <v>24</v>
      </c>
      <c r="M79" s="129" t="s">
        <v>42</v>
      </c>
      <c r="N79" s="129" t="s">
        <v>26</v>
      </c>
      <c r="O79" s="129" t="s">
        <v>234</v>
      </c>
      <c r="P79" s="3">
        <v>54</v>
      </c>
      <c r="Q79" s="129" t="s">
        <v>27</v>
      </c>
      <c r="R79" s="129" t="s">
        <v>2153</v>
      </c>
      <c r="S79" s="129" t="s">
        <v>2164</v>
      </c>
      <c r="T79" s="129"/>
      <c r="U79" s="129">
        <v>1</v>
      </c>
      <c r="V79" s="3">
        <v>566</v>
      </c>
      <c r="W79" s="154">
        <v>0</v>
      </c>
      <c r="X79" s="154">
        <v>0</v>
      </c>
      <c r="Y79" s="154">
        <v>1</v>
      </c>
      <c r="Z79" s="138" t="str">
        <f t="shared" si="10"/>
        <v>40 HC</v>
      </c>
      <c r="AA79" s="3">
        <v>9461</v>
      </c>
      <c r="AB79" s="6">
        <v>13.91</v>
      </c>
      <c r="AC79" s="34" t="s">
        <v>64</v>
      </c>
      <c r="AD79" s="34">
        <f t="shared" si="12"/>
        <v>10</v>
      </c>
      <c r="AE79" s="34">
        <f t="shared" si="13"/>
        <v>4</v>
      </c>
      <c r="AF79" s="49" t="str">
        <f t="shared" si="11"/>
        <v>LCL</v>
      </c>
      <c r="AG79" s="49" t="str">
        <f t="shared" si="11"/>
        <v>LCL</v>
      </c>
    </row>
    <row r="80" spans="1:37" x14ac:dyDescent="0.45">
      <c r="A80" s="129" t="s">
        <v>37</v>
      </c>
      <c r="B80" s="129" t="s">
        <v>142</v>
      </c>
      <c r="C80" s="129" t="s">
        <v>215</v>
      </c>
      <c r="D80" s="5" t="s">
        <v>215</v>
      </c>
      <c r="E80" s="129">
        <f t="shared" si="14"/>
        <v>40</v>
      </c>
      <c r="F80" s="129">
        <f t="shared" si="15"/>
        <v>47</v>
      </c>
      <c r="G80" s="129" t="s">
        <v>61</v>
      </c>
      <c r="H80" s="129" t="s">
        <v>30</v>
      </c>
      <c r="I80" s="129" t="s">
        <v>31</v>
      </c>
      <c r="J80" s="3">
        <v>1</v>
      </c>
      <c r="K80" s="153"/>
      <c r="L80" s="129" t="s">
        <v>24</v>
      </c>
      <c r="M80" s="129" t="s">
        <v>42</v>
      </c>
      <c r="N80" s="129" t="s">
        <v>26</v>
      </c>
      <c r="O80" s="129" t="s">
        <v>235</v>
      </c>
      <c r="P80" s="3">
        <v>52</v>
      </c>
      <c r="Q80" s="129" t="s">
        <v>27</v>
      </c>
      <c r="R80" s="129" t="s">
        <v>2158</v>
      </c>
      <c r="S80" s="129" t="s">
        <v>2164</v>
      </c>
      <c r="T80" s="129"/>
      <c r="U80" s="129">
        <v>1</v>
      </c>
      <c r="V80" s="3">
        <v>5575</v>
      </c>
      <c r="W80" s="155"/>
      <c r="X80" s="155"/>
      <c r="Y80" s="155"/>
      <c r="Z80" s="138" t="str">
        <f t="shared" si="10"/>
        <v/>
      </c>
      <c r="AA80" s="3">
        <v>94263</v>
      </c>
      <c r="AB80" s="6">
        <v>51.02</v>
      </c>
      <c r="AC80" s="34" t="s">
        <v>64</v>
      </c>
      <c r="AD80" s="34">
        <f t="shared" si="12"/>
        <v>36</v>
      </c>
      <c r="AE80" s="34">
        <f t="shared" si="13"/>
        <v>15</v>
      </c>
      <c r="AF80" s="49" t="str">
        <f t="shared" si="11"/>
        <v>40</v>
      </c>
      <c r="AG80" s="49" t="str">
        <f t="shared" si="11"/>
        <v>20</v>
      </c>
    </row>
    <row r="81" spans="1:37" x14ac:dyDescent="0.45">
      <c r="A81" s="129" t="s">
        <v>37</v>
      </c>
      <c r="B81" s="129" t="s">
        <v>142</v>
      </c>
      <c r="C81" s="129" t="s">
        <v>236</v>
      </c>
      <c r="D81" s="5" t="s">
        <v>236</v>
      </c>
      <c r="E81" s="129">
        <f t="shared" si="14"/>
        <v>40</v>
      </c>
      <c r="F81" s="129">
        <f t="shared" si="15"/>
        <v>51</v>
      </c>
      <c r="G81" s="129" t="s">
        <v>61</v>
      </c>
      <c r="H81" s="129" t="s">
        <v>30</v>
      </c>
      <c r="I81" s="129" t="s">
        <v>31</v>
      </c>
      <c r="J81" s="3">
        <v>1</v>
      </c>
      <c r="K81" s="152" t="s">
        <v>237</v>
      </c>
      <c r="L81" s="129" t="s">
        <v>41</v>
      </c>
      <c r="M81" s="129" t="s">
        <v>42</v>
      </c>
      <c r="N81" s="129" t="s">
        <v>26</v>
      </c>
      <c r="O81" s="129" t="s">
        <v>238</v>
      </c>
      <c r="P81" s="3">
        <v>54</v>
      </c>
      <c r="Q81" s="129" t="s">
        <v>27</v>
      </c>
      <c r="R81" s="129" t="s">
        <v>239</v>
      </c>
      <c r="S81" s="129" t="s">
        <v>2164</v>
      </c>
      <c r="T81" s="129"/>
      <c r="U81" s="129">
        <v>1</v>
      </c>
      <c r="V81" s="3">
        <v>486</v>
      </c>
      <c r="W81" s="154">
        <v>0</v>
      </c>
      <c r="X81" s="154">
        <v>0</v>
      </c>
      <c r="Y81" s="154">
        <v>1</v>
      </c>
      <c r="Z81" s="138" t="str">
        <f t="shared" si="10"/>
        <v>40 HC</v>
      </c>
      <c r="AA81" s="3">
        <v>8950</v>
      </c>
      <c r="AB81" s="6">
        <v>12.66</v>
      </c>
      <c r="AC81" s="34" t="s">
        <v>64</v>
      </c>
      <c r="AD81" s="34">
        <f t="shared" si="12"/>
        <v>9</v>
      </c>
      <c r="AE81" s="34">
        <f t="shared" si="13"/>
        <v>4</v>
      </c>
      <c r="AF81" s="49" t="str">
        <f t="shared" si="11"/>
        <v>LCL</v>
      </c>
      <c r="AG81" s="49" t="str">
        <f t="shared" si="11"/>
        <v>LCL</v>
      </c>
    </row>
    <row r="82" spans="1:37" x14ac:dyDescent="0.45">
      <c r="A82" s="129" t="s">
        <v>37</v>
      </c>
      <c r="B82" s="129" t="s">
        <v>142</v>
      </c>
      <c r="C82" s="129" t="s">
        <v>236</v>
      </c>
      <c r="D82" s="5" t="s">
        <v>236</v>
      </c>
      <c r="E82" s="129">
        <f t="shared" si="14"/>
        <v>40</v>
      </c>
      <c r="F82" s="129">
        <f t="shared" si="15"/>
        <v>51</v>
      </c>
      <c r="G82" s="129" t="s">
        <v>61</v>
      </c>
      <c r="H82" s="129" t="s">
        <v>30</v>
      </c>
      <c r="I82" s="129" t="s">
        <v>31</v>
      </c>
      <c r="J82" s="3">
        <v>1</v>
      </c>
      <c r="K82" s="153"/>
      <c r="L82" s="129" t="s">
        <v>41</v>
      </c>
      <c r="M82" s="129" t="s">
        <v>42</v>
      </c>
      <c r="N82" s="129" t="s">
        <v>26</v>
      </c>
      <c r="O82" s="129" t="s">
        <v>240</v>
      </c>
      <c r="P82" s="3">
        <v>54</v>
      </c>
      <c r="Q82" s="129" t="s">
        <v>27</v>
      </c>
      <c r="R82" s="129" t="s">
        <v>2150</v>
      </c>
      <c r="S82" s="129" t="s">
        <v>2164</v>
      </c>
      <c r="T82" s="129"/>
      <c r="U82" s="129">
        <v>1</v>
      </c>
      <c r="V82" s="3">
        <v>1150</v>
      </c>
      <c r="W82" s="156"/>
      <c r="X82" s="156"/>
      <c r="Y82" s="156"/>
      <c r="Z82" s="138" t="str">
        <f t="shared" si="10"/>
        <v/>
      </c>
      <c r="AA82" s="3">
        <v>21087</v>
      </c>
      <c r="AB82" s="6">
        <v>36.770000000000003</v>
      </c>
      <c r="AC82" s="34" t="s">
        <v>64</v>
      </c>
      <c r="AD82" s="34">
        <f t="shared" si="12"/>
        <v>26</v>
      </c>
      <c r="AE82" s="34">
        <f t="shared" si="13"/>
        <v>11</v>
      </c>
      <c r="AF82" s="49" t="str">
        <f t="shared" si="11"/>
        <v>20</v>
      </c>
      <c r="AG82" s="49" t="str">
        <f t="shared" si="11"/>
        <v>LCL</v>
      </c>
    </row>
    <row r="83" spans="1:37" x14ac:dyDescent="0.45">
      <c r="A83" s="129" t="s">
        <v>37</v>
      </c>
      <c r="B83" s="129" t="s">
        <v>142</v>
      </c>
      <c r="C83" s="129" t="s">
        <v>236</v>
      </c>
      <c r="D83" s="5" t="s">
        <v>236</v>
      </c>
      <c r="E83" s="129">
        <f t="shared" si="14"/>
        <v>40</v>
      </c>
      <c r="F83" s="129">
        <f t="shared" si="15"/>
        <v>51</v>
      </c>
      <c r="G83" s="129" t="s">
        <v>61</v>
      </c>
      <c r="H83" s="129" t="s">
        <v>30</v>
      </c>
      <c r="I83" s="129" t="s">
        <v>31</v>
      </c>
      <c r="J83" s="3">
        <v>1</v>
      </c>
      <c r="K83" s="153"/>
      <c r="L83" s="129" t="s">
        <v>41</v>
      </c>
      <c r="M83" s="129" t="s">
        <v>42</v>
      </c>
      <c r="N83" s="129" t="s">
        <v>26</v>
      </c>
      <c r="O83" s="129" t="s">
        <v>241</v>
      </c>
      <c r="P83" s="3">
        <v>54</v>
      </c>
      <c r="Q83" s="129" t="s">
        <v>27</v>
      </c>
      <c r="R83" s="129" t="s">
        <v>2158</v>
      </c>
      <c r="S83" s="129" t="s">
        <v>2164</v>
      </c>
      <c r="T83" s="129"/>
      <c r="U83" s="129">
        <v>1</v>
      </c>
      <c r="V83" s="3">
        <v>225</v>
      </c>
      <c r="W83" s="155"/>
      <c r="X83" s="155"/>
      <c r="Y83" s="155"/>
      <c r="Z83" s="138" t="str">
        <f t="shared" si="10"/>
        <v/>
      </c>
      <c r="AA83" s="3">
        <v>4755</v>
      </c>
      <c r="AB83" s="6">
        <v>6.85</v>
      </c>
      <c r="AC83" s="34" t="s">
        <v>64</v>
      </c>
      <c r="AD83" s="34">
        <f t="shared" si="12"/>
        <v>5</v>
      </c>
      <c r="AE83" s="34">
        <f t="shared" si="13"/>
        <v>2</v>
      </c>
      <c r="AF83" s="49" t="str">
        <f t="shared" si="11"/>
        <v>LCL</v>
      </c>
      <c r="AG83" s="49" t="str">
        <f t="shared" si="11"/>
        <v>LCL</v>
      </c>
    </row>
    <row r="84" spans="1:37" s="77" customFormat="1" x14ac:dyDescent="0.45">
      <c r="A84" s="129" t="s">
        <v>37</v>
      </c>
      <c r="B84" s="129" t="s">
        <v>142</v>
      </c>
      <c r="C84" s="129" t="s">
        <v>236</v>
      </c>
      <c r="D84" s="5" t="s">
        <v>236</v>
      </c>
      <c r="E84" s="129">
        <f t="shared" si="14"/>
        <v>40</v>
      </c>
      <c r="F84" s="129">
        <f t="shared" si="15"/>
        <v>51</v>
      </c>
      <c r="G84" s="129" t="s">
        <v>61</v>
      </c>
      <c r="H84" s="129" t="s">
        <v>30</v>
      </c>
      <c r="I84" s="129" t="s">
        <v>31</v>
      </c>
      <c r="J84" s="3">
        <v>1</v>
      </c>
      <c r="K84" s="152" t="s">
        <v>242</v>
      </c>
      <c r="L84" s="129" t="s">
        <v>41</v>
      </c>
      <c r="M84" s="129" t="s">
        <v>42</v>
      </c>
      <c r="N84" s="129" t="s">
        <v>26</v>
      </c>
      <c r="O84" s="129" t="s">
        <v>243</v>
      </c>
      <c r="P84" s="3">
        <v>54</v>
      </c>
      <c r="Q84" s="129" t="s">
        <v>27</v>
      </c>
      <c r="R84" s="129" t="s">
        <v>2158</v>
      </c>
      <c r="S84" s="129" t="s">
        <v>2164</v>
      </c>
      <c r="T84" s="129"/>
      <c r="U84" s="129">
        <v>1</v>
      </c>
      <c r="V84" s="3">
        <v>759</v>
      </c>
      <c r="W84" s="154">
        <v>0</v>
      </c>
      <c r="X84" s="154">
        <v>0</v>
      </c>
      <c r="Y84" s="154">
        <v>1</v>
      </c>
      <c r="Z84" s="138" t="str">
        <f t="shared" si="10"/>
        <v>40 HC</v>
      </c>
      <c r="AA84" s="3">
        <v>13074</v>
      </c>
      <c r="AB84" s="6">
        <v>10.130000000000001</v>
      </c>
      <c r="AC84" s="34" t="s">
        <v>64</v>
      </c>
      <c r="AD84" s="34">
        <f t="shared" si="12"/>
        <v>7</v>
      </c>
      <c r="AE84" s="34">
        <f t="shared" si="13"/>
        <v>3</v>
      </c>
      <c r="AF84" s="49" t="str">
        <f t="shared" si="11"/>
        <v>LCL</v>
      </c>
      <c r="AG84" s="49" t="str">
        <f t="shared" si="11"/>
        <v>LCL</v>
      </c>
      <c r="AH84"/>
      <c r="AI84"/>
      <c r="AJ84"/>
      <c r="AK84"/>
    </row>
    <row r="85" spans="1:37" s="77" customFormat="1" x14ac:dyDescent="0.45">
      <c r="A85" s="129" t="s">
        <v>37</v>
      </c>
      <c r="B85" s="129" t="s">
        <v>142</v>
      </c>
      <c r="C85" s="129" t="s">
        <v>236</v>
      </c>
      <c r="D85" s="5" t="s">
        <v>236</v>
      </c>
      <c r="E85" s="129">
        <f t="shared" si="14"/>
        <v>40</v>
      </c>
      <c r="F85" s="129">
        <f t="shared" si="15"/>
        <v>51</v>
      </c>
      <c r="G85" s="129" t="s">
        <v>61</v>
      </c>
      <c r="H85" s="129" t="s">
        <v>30</v>
      </c>
      <c r="I85" s="129" t="s">
        <v>31</v>
      </c>
      <c r="J85" s="3">
        <v>1</v>
      </c>
      <c r="K85" s="153"/>
      <c r="L85" s="129" t="s">
        <v>41</v>
      </c>
      <c r="M85" s="129" t="s">
        <v>42</v>
      </c>
      <c r="N85" s="129" t="s">
        <v>26</v>
      </c>
      <c r="O85" s="129" t="s">
        <v>244</v>
      </c>
      <c r="P85" s="3">
        <v>54</v>
      </c>
      <c r="Q85" s="129" t="s">
        <v>27</v>
      </c>
      <c r="R85" s="129" t="s">
        <v>2157</v>
      </c>
      <c r="S85" s="129" t="s">
        <v>2164</v>
      </c>
      <c r="T85" s="129"/>
      <c r="U85" s="129">
        <v>1</v>
      </c>
      <c r="V85" s="3">
        <v>1464</v>
      </c>
      <c r="W85" s="156"/>
      <c r="X85" s="156"/>
      <c r="Y85" s="156"/>
      <c r="Z85" s="138" t="str">
        <f t="shared" si="10"/>
        <v/>
      </c>
      <c r="AA85" s="3">
        <v>22520</v>
      </c>
      <c r="AB85" s="6">
        <v>25.9</v>
      </c>
      <c r="AC85" s="34" t="s">
        <v>64</v>
      </c>
      <c r="AD85" s="34">
        <f t="shared" si="12"/>
        <v>18</v>
      </c>
      <c r="AE85" s="34">
        <f t="shared" si="13"/>
        <v>8</v>
      </c>
      <c r="AF85" s="49" t="str">
        <f t="shared" si="11"/>
        <v>20</v>
      </c>
      <c r="AG85" s="49" t="str">
        <f t="shared" si="11"/>
        <v>LCL</v>
      </c>
      <c r="AH85"/>
      <c r="AI85"/>
      <c r="AJ85"/>
      <c r="AK85"/>
    </row>
    <row r="86" spans="1:37" x14ac:dyDescent="0.45">
      <c r="A86" s="129" t="s">
        <v>37</v>
      </c>
      <c r="B86" s="129" t="s">
        <v>142</v>
      </c>
      <c r="C86" s="129" t="s">
        <v>236</v>
      </c>
      <c r="D86" s="5" t="s">
        <v>236</v>
      </c>
      <c r="E86" s="129">
        <f t="shared" si="14"/>
        <v>40</v>
      </c>
      <c r="F86" s="129">
        <f t="shared" si="15"/>
        <v>51</v>
      </c>
      <c r="G86" s="129" t="s">
        <v>61</v>
      </c>
      <c r="H86" s="129" t="s">
        <v>30</v>
      </c>
      <c r="I86" s="129" t="s">
        <v>31</v>
      </c>
      <c r="J86" s="3">
        <v>1</v>
      </c>
      <c r="K86" s="153"/>
      <c r="L86" s="129" t="s">
        <v>41</v>
      </c>
      <c r="M86" s="129" t="s">
        <v>42</v>
      </c>
      <c r="N86" s="129" t="s">
        <v>26</v>
      </c>
      <c r="O86" s="129" t="s">
        <v>245</v>
      </c>
      <c r="P86" s="3">
        <v>54</v>
      </c>
      <c r="Q86" s="129" t="s">
        <v>27</v>
      </c>
      <c r="R86" s="129" t="s">
        <v>2152</v>
      </c>
      <c r="S86" s="129" t="s">
        <v>2164</v>
      </c>
      <c r="T86" s="129"/>
      <c r="U86" s="129">
        <v>1</v>
      </c>
      <c r="V86" s="3">
        <v>1158</v>
      </c>
      <c r="W86" s="155"/>
      <c r="X86" s="155"/>
      <c r="Y86" s="155"/>
      <c r="Z86" s="138" t="str">
        <f t="shared" si="10"/>
        <v/>
      </c>
      <c r="AA86" s="3">
        <v>15536</v>
      </c>
      <c r="AB86" s="6">
        <v>16.46</v>
      </c>
      <c r="AC86" s="34" t="s">
        <v>64</v>
      </c>
      <c r="AD86" s="34">
        <f t="shared" si="12"/>
        <v>12</v>
      </c>
      <c r="AE86" s="34">
        <f t="shared" si="13"/>
        <v>5</v>
      </c>
      <c r="AF86" s="49" t="str">
        <f t="shared" si="11"/>
        <v>LCL</v>
      </c>
      <c r="AG86" s="49" t="str">
        <f t="shared" si="11"/>
        <v>LCL</v>
      </c>
    </row>
    <row r="87" spans="1:37" s="77" customFormat="1" x14ac:dyDescent="0.45">
      <c r="A87" s="129" t="s">
        <v>37</v>
      </c>
      <c r="B87" s="129" t="s">
        <v>142</v>
      </c>
      <c r="C87" s="129" t="s">
        <v>236</v>
      </c>
      <c r="D87" s="5" t="s">
        <v>236</v>
      </c>
      <c r="E87" s="129">
        <f t="shared" si="14"/>
        <v>40</v>
      </c>
      <c r="F87" s="129">
        <f t="shared" si="15"/>
        <v>51</v>
      </c>
      <c r="G87" s="129" t="s">
        <v>61</v>
      </c>
      <c r="H87" s="129" t="s">
        <v>30</v>
      </c>
      <c r="I87" s="129" t="s">
        <v>31</v>
      </c>
      <c r="J87" s="3">
        <v>1</v>
      </c>
      <c r="K87" s="152" t="s">
        <v>246</v>
      </c>
      <c r="L87" s="129" t="s">
        <v>41</v>
      </c>
      <c r="M87" s="129" t="s">
        <v>42</v>
      </c>
      <c r="N87" s="129" t="s">
        <v>26</v>
      </c>
      <c r="O87" s="129" t="s">
        <v>247</v>
      </c>
      <c r="P87" s="3">
        <v>54</v>
      </c>
      <c r="Q87" s="129" t="s">
        <v>27</v>
      </c>
      <c r="R87" s="129" t="s">
        <v>2152</v>
      </c>
      <c r="S87" s="129" t="s">
        <v>2164</v>
      </c>
      <c r="T87" s="129"/>
      <c r="U87" s="129">
        <v>1</v>
      </c>
      <c r="V87" s="3">
        <v>864</v>
      </c>
      <c r="W87" s="154">
        <v>0</v>
      </c>
      <c r="X87" s="154">
        <v>0</v>
      </c>
      <c r="Y87" s="154">
        <v>1</v>
      </c>
      <c r="Z87" s="138" t="str">
        <f t="shared" si="10"/>
        <v>40 HC</v>
      </c>
      <c r="AA87" s="3">
        <v>12711</v>
      </c>
      <c r="AB87" s="6">
        <v>18.13</v>
      </c>
      <c r="AC87" s="34" t="s">
        <v>64</v>
      </c>
      <c r="AD87" s="34">
        <f t="shared" si="12"/>
        <v>13</v>
      </c>
      <c r="AE87" s="34">
        <f t="shared" si="13"/>
        <v>5</v>
      </c>
      <c r="AF87" s="49" t="str">
        <f t="shared" si="11"/>
        <v>LCL</v>
      </c>
      <c r="AG87" s="49" t="str">
        <f t="shared" si="11"/>
        <v>LCL</v>
      </c>
      <c r="AH87"/>
      <c r="AI87"/>
      <c r="AJ87"/>
      <c r="AK87"/>
    </row>
    <row r="88" spans="1:37" s="77" customFormat="1" x14ac:dyDescent="0.45">
      <c r="A88" s="129" t="s">
        <v>37</v>
      </c>
      <c r="B88" s="129" t="s">
        <v>142</v>
      </c>
      <c r="C88" s="129" t="s">
        <v>236</v>
      </c>
      <c r="D88" s="5" t="s">
        <v>236</v>
      </c>
      <c r="E88" s="129">
        <f t="shared" si="14"/>
        <v>40</v>
      </c>
      <c r="F88" s="129">
        <f t="shared" si="15"/>
        <v>51</v>
      </c>
      <c r="G88" s="129" t="s">
        <v>61</v>
      </c>
      <c r="H88" s="129" t="s">
        <v>30</v>
      </c>
      <c r="I88" s="129" t="s">
        <v>31</v>
      </c>
      <c r="J88" s="3">
        <v>1</v>
      </c>
      <c r="K88" s="153"/>
      <c r="L88" s="129" t="s">
        <v>41</v>
      </c>
      <c r="M88" s="129" t="s">
        <v>42</v>
      </c>
      <c r="N88" s="129" t="s">
        <v>26</v>
      </c>
      <c r="O88" s="129" t="s">
        <v>248</v>
      </c>
      <c r="P88" s="3">
        <v>54</v>
      </c>
      <c r="Q88" s="129" t="s">
        <v>27</v>
      </c>
      <c r="R88" s="129" t="s">
        <v>2158</v>
      </c>
      <c r="S88" s="129" t="s">
        <v>2164</v>
      </c>
      <c r="T88" s="129"/>
      <c r="U88" s="129">
        <v>1</v>
      </c>
      <c r="V88" s="3">
        <v>293</v>
      </c>
      <c r="W88" s="156"/>
      <c r="X88" s="156"/>
      <c r="Y88" s="156"/>
      <c r="Z88" s="138" t="str">
        <f t="shared" si="10"/>
        <v/>
      </c>
      <c r="AA88" s="3">
        <v>6105</v>
      </c>
      <c r="AB88" s="6">
        <v>5.13</v>
      </c>
      <c r="AC88" s="34" t="s">
        <v>64</v>
      </c>
      <c r="AD88" s="34">
        <f t="shared" si="12"/>
        <v>4</v>
      </c>
      <c r="AE88" s="34">
        <f t="shared" si="13"/>
        <v>2</v>
      </c>
      <c r="AF88" s="49" t="str">
        <f t="shared" si="11"/>
        <v>LCL</v>
      </c>
      <c r="AG88" s="49" t="str">
        <f t="shared" si="11"/>
        <v>LCL</v>
      </c>
      <c r="AH88"/>
      <c r="AI88"/>
      <c r="AJ88"/>
      <c r="AK88"/>
    </row>
    <row r="89" spans="1:37" x14ac:dyDescent="0.45">
      <c r="A89" s="129" t="s">
        <v>37</v>
      </c>
      <c r="B89" s="129" t="s">
        <v>142</v>
      </c>
      <c r="C89" s="129" t="s">
        <v>236</v>
      </c>
      <c r="D89" s="5" t="s">
        <v>236</v>
      </c>
      <c r="E89" s="129">
        <f t="shared" si="14"/>
        <v>40</v>
      </c>
      <c r="F89" s="129">
        <f t="shared" si="15"/>
        <v>51</v>
      </c>
      <c r="G89" s="129" t="s">
        <v>61</v>
      </c>
      <c r="H89" s="129" t="s">
        <v>30</v>
      </c>
      <c r="I89" s="129" t="s">
        <v>31</v>
      </c>
      <c r="J89" s="3">
        <v>1</v>
      </c>
      <c r="K89" s="153"/>
      <c r="L89" s="129" t="s">
        <v>41</v>
      </c>
      <c r="M89" s="129" t="s">
        <v>42</v>
      </c>
      <c r="N89" s="129" t="s">
        <v>26</v>
      </c>
      <c r="O89" s="129" t="s">
        <v>249</v>
      </c>
      <c r="P89" s="3">
        <v>54</v>
      </c>
      <c r="Q89" s="129" t="s">
        <v>27</v>
      </c>
      <c r="R89" s="129" t="s">
        <v>2158</v>
      </c>
      <c r="S89" s="129" t="s">
        <v>2164</v>
      </c>
      <c r="T89" s="129"/>
      <c r="U89" s="129">
        <v>1</v>
      </c>
      <c r="V89" s="3">
        <v>2346</v>
      </c>
      <c r="W89" s="156"/>
      <c r="X89" s="156"/>
      <c r="Y89" s="156"/>
      <c r="Z89" s="138" t="str">
        <f t="shared" si="10"/>
        <v/>
      </c>
      <c r="AA89" s="3">
        <v>46922</v>
      </c>
      <c r="AB89" s="6">
        <v>28.45</v>
      </c>
      <c r="AC89" s="34" t="s">
        <v>64</v>
      </c>
      <c r="AD89" s="34">
        <f t="shared" si="12"/>
        <v>20</v>
      </c>
      <c r="AE89" s="34">
        <f t="shared" si="13"/>
        <v>9</v>
      </c>
      <c r="AF89" s="49" t="str">
        <f t="shared" si="11"/>
        <v>20</v>
      </c>
      <c r="AG89" s="49" t="str">
        <f t="shared" si="11"/>
        <v>LCL</v>
      </c>
    </row>
    <row r="90" spans="1:37" x14ac:dyDescent="0.45">
      <c r="A90" s="129" t="s">
        <v>37</v>
      </c>
      <c r="B90" s="129" t="s">
        <v>142</v>
      </c>
      <c r="C90" s="129" t="s">
        <v>236</v>
      </c>
      <c r="D90" s="5" t="s">
        <v>236</v>
      </c>
      <c r="E90" s="129">
        <f t="shared" si="14"/>
        <v>40</v>
      </c>
      <c r="F90" s="129">
        <f t="shared" si="15"/>
        <v>51</v>
      </c>
      <c r="G90" s="129" t="s">
        <v>61</v>
      </c>
      <c r="H90" s="129" t="s">
        <v>30</v>
      </c>
      <c r="I90" s="129" t="s">
        <v>31</v>
      </c>
      <c r="J90" s="3">
        <v>1</v>
      </c>
      <c r="K90" s="153"/>
      <c r="L90" s="129" t="s">
        <v>41</v>
      </c>
      <c r="M90" s="129" t="s">
        <v>42</v>
      </c>
      <c r="N90" s="129" t="s">
        <v>26</v>
      </c>
      <c r="O90" s="129" t="s">
        <v>250</v>
      </c>
      <c r="P90" s="3">
        <v>54</v>
      </c>
      <c r="Q90" s="129" t="s">
        <v>27</v>
      </c>
      <c r="R90" s="129" t="s">
        <v>2157</v>
      </c>
      <c r="S90" s="129" t="s">
        <v>2164</v>
      </c>
      <c r="T90" s="129"/>
      <c r="U90" s="129">
        <v>1</v>
      </c>
      <c r="V90" s="3">
        <v>235</v>
      </c>
      <c r="W90" s="155"/>
      <c r="X90" s="155"/>
      <c r="Y90" s="155"/>
      <c r="Z90" s="138" t="str">
        <f t="shared" si="10"/>
        <v/>
      </c>
      <c r="AA90" s="3">
        <v>3902</v>
      </c>
      <c r="AB90" s="6">
        <v>12.63</v>
      </c>
      <c r="AC90" s="34" t="s">
        <v>64</v>
      </c>
      <c r="AD90" s="34">
        <f t="shared" si="12"/>
        <v>9</v>
      </c>
      <c r="AE90" s="34">
        <f t="shared" si="13"/>
        <v>4</v>
      </c>
      <c r="AF90" s="49" t="str">
        <f t="shared" si="11"/>
        <v>LCL</v>
      </c>
      <c r="AG90" s="49" t="str">
        <f t="shared" si="11"/>
        <v>LCL</v>
      </c>
    </row>
    <row r="91" spans="1:37" x14ac:dyDescent="0.45">
      <c r="A91" s="70" t="s">
        <v>251</v>
      </c>
      <c r="B91" s="70" t="s">
        <v>142</v>
      </c>
      <c r="C91" s="70" t="s">
        <v>211</v>
      </c>
      <c r="D91" s="71" t="s">
        <v>211</v>
      </c>
      <c r="E91" s="70">
        <f t="shared" si="14"/>
        <v>39</v>
      </c>
      <c r="F91" s="70">
        <f t="shared" si="15"/>
        <v>45</v>
      </c>
      <c r="G91" s="70" t="s">
        <v>39</v>
      </c>
      <c r="H91" s="70" t="s">
        <v>30</v>
      </c>
      <c r="I91" s="70" t="s">
        <v>31</v>
      </c>
      <c r="J91" s="72">
        <v>0</v>
      </c>
      <c r="K91" s="70" t="s">
        <v>252</v>
      </c>
      <c r="L91" s="70" t="s">
        <v>41</v>
      </c>
      <c r="M91" s="70" t="s">
        <v>42</v>
      </c>
      <c r="N91" s="70" t="s">
        <v>26</v>
      </c>
      <c r="O91" s="70" t="s">
        <v>253</v>
      </c>
      <c r="P91" s="72">
        <v>54</v>
      </c>
      <c r="Q91" s="70" t="s">
        <v>27</v>
      </c>
      <c r="R91" s="70" t="s">
        <v>254</v>
      </c>
      <c r="S91" s="70" t="s">
        <v>2163</v>
      </c>
      <c r="T91" s="70"/>
      <c r="U91" s="70">
        <v>1</v>
      </c>
      <c r="V91" s="72">
        <v>2208</v>
      </c>
      <c r="W91" s="73">
        <v>1</v>
      </c>
      <c r="X91" s="73">
        <v>1</v>
      </c>
      <c r="Y91" s="73">
        <v>0</v>
      </c>
      <c r="Z91" s="138">
        <f t="shared" si="10"/>
        <v>20</v>
      </c>
      <c r="AA91" s="72">
        <v>35546</v>
      </c>
      <c r="AB91" s="74">
        <v>75.3</v>
      </c>
      <c r="AC91" s="75" t="s">
        <v>34</v>
      </c>
      <c r="AD91" s="75">
        <f t="shared" si="12"/>
        <v>53</v>
      </c>
      <c r="AE91" s="75">
        <f t="shared" si="13"/>
        <v>23</v>
      </c>
      <c r="AF91" s="76" t="str">
        <f t="shared" si="11"/>
        <v>40</v>
      </c>
      <c r="AG91" s="76" t="str">
        <f t="shared" si="11"/>
        <v>20</v>
      </c>
      <c r="AH91" s="77"/>
      <c r="AI91" s="77"/>
      <c r="AJ91" s="77"/>
      <c r="AK91" s="77"/>
    </row>
    <row r="92" spans="1:37" x14ac:dyDescent="0.45">
      <c r="A92" s="70" t="s">
        <v>251</v>
      </c>
      <c r="B92" s="70" t="s">
        <v>142</v>
      </c>
      <c r="C92" s="70" t="s">
        <v>211</v>
      </c>
      <c r="D92" s="71" t="s">
        <v>211</v>
      </c>
      <c r="E92" s="70">
        <f t="shared" si="14"/>
        <v>39</v>
      </c>
      <c r="F92" s="70">
        <f t="shared" si="15"/>
        <v>45</v>
      </c>
      <c r="G92" s="70" t="s">
        <v>48</v>
      </c>
      <c r="H92" s="70" t="s">
        <v>30</v>
      </c>
      <c r="I92" s="70" t="s">
        <v>31</v>
      </c>
      <c r="J92" s="72">
        <v>0</v>
      </c>
      <c r="K92" s="70" t="s">
        <v>255</v>
      </c>
      <c r="L92" s="70" t="s">
        <v>41</v>
      </c>
      <c r="M92" s="70" t="s">
        <v>42</v>
      </c>
      <c r="N92" s="70" t="s">
        <v>26</v>
      </c>
      <c r="O92" s="70" t="s">
        <v>256</v>
      </c>
      <c r="P92" s="72">
        <v>54</v>
      </c>
      <c r="Q92" s="70" t="s">
        <v>27</v>
      </c>
      <c r="R92" s="70" t="s">
        <v>257</v>
      </c>
      <c r="S92" s="70" t="s">
        <v>2163</v>
      </c>
      <c r="T92" s="70"/>
      <c r="U92" s="70">
        <v>1</v>
      </c>
      <c r="V92" s="72">
        <v>6389</v>
      </c>
      <c r="W92" s="73">
        <v>0</v>
      </c>
      <c r="X92" s="73">
        <v>2</v>
      </c>
      <c r="Y92" s="73">
        <v>0</v>
      </c>
      <c r="Z92" s="138" t="str">
        <f t="shared" si="10"/>
        <v/>
      </c>
      <c r="AA92" s="72">
        <v>120138</v>
      </c>
      <c r="AB92" s="74">
        <v>100.27</v>
      </c>
      <c r="AC92" s="75" t="s">
        <v>34</v>
      </c>
      <c r="AD92" s="75">
        <f t="shared" si="12"/>
        <v>70</v>
      </c>
      <c r="AE92" s="75">
        <f t="shared" si="13"/>
        <v>30</v>
      </c>
      <c r="AF92" s="76">
        <v>40</v>
      </c>
      <c r="AG92" s="76" t="str">
        <f t="shared" si="11"/>
        <v>40</v>
      </c>
      <c r="AH92" s="77"/>
      <c r="AI92" s="77"/>
      <c r="AJ92" s="77"/>
      <c r="AK92" s="77"/>
    </row>
    <row r="93" spans="1:37" x14ac:dyDescent="0.45">
      <c r="A93" s="129" t="s">
        <v>251</v>
      </c>
      <c r="B93" s="129" t="s">
        <v>142</v>
      </c>
      <c r="C93" s="129" t="s">
        <v>211</v>
      </c>
      <c r="D93" s="5" t="s">
        <v>211</v>
      </c>
      <c r="E93" s="129">
        <f t="shared" si="14"/>
        <v>39</v>
      </c>
      <c r="F93" s="129">
        <f t="shared" si="15"/>
        <v>45</v>
      </c>
      <c r="G93" s="129" t="s">
        <v>48</v>
      </c>
      <c r="H93" s="129" t="s">
        <v>30</v>
      </c>
      <c r="I93" s="129" t="s">
        <v>31</v>
      </c>
      <c r="J93" s="3">
        <v>0</v>
      </c>
      <c r="K93" s="129" t="s">
        <v>258</v>
      </c>
      <c r="L93" s="129" t="s">
        <v>41</v>
      </c>
      <c r="M93" s="129" t="s">
        <v>42</v>
      </c>
      <c r="N93" s="129" t="s">
        <v>26</v>
      </c>
      <c r="O93" s="129" t="s">
        <v>259</v>
      </c>
      <c r="P93" s="3">
        <v>54</v>
      </c>
      <c r="Q93" s="129" t="s">
        <v>27</v>
      </c>
      <c r="R93" s="129" t="s">
        <v>260</v>
      </c>
      <c r="S93" s="129" t="s">
        <v>2163</v>
      </c>
      <c r="T93" s="129"/>
      <c r="U93" s="129">
        <v>1</v>
      </c>
      <c r="V93" s="3">
        <v>1601</v>
      </c>
      <c r="W93" s="30">
        <v>0</v>
      </c>
      <c r="X93" s="30">
        <v>1</v>
      </c>
      <c r="Y93" s="30">
        <v>0</v>
      </c>
      <c r="Z93" s="138">
        <f t="shared" si="10"/>
        <v>40</v>
      </c>
      <c r="AA93" s="3">
        <v>22894</v>
      </c>
      <c r="AB93" s="6">
        <v>38.42</v>
      </c>
      <c r="AC93" s="34" t="s">
        <v>34</v>
      </c>
      <c r="AD93" s="34">
        <f t="shared" si="12"/>
        <v>27</v>
      </c>
      <c r="AE93" s="34">
        <f t="shared" si="13"/>
        <v>12</v>
      </c>
      <c r="AF93" s="49" t="str">
        <f t="shared" si="11"/>
        <v>20</v>
      </c>
      <c r="AG93" s="49" t="str">
        <f t="shared" si="11"/>
        <v>LCL</v>
      </c>
    </row>
    <row r="94" spans="1:37" s="77" customFormat="1" ht="21" x14ac:dyDescent="0.45">
      <c r="A94" s="70" t="s">
        <v>251</v>
      </c>
      <c r="B94" s="70" t="s">
        <v>142</v>
      </c>
      <c r="C94" s="70" t="s">
        <v>261</v>
      </c>
      <c r="D94" s="71" t="s">
        <v>261</v>
      </c>
      <c r="E94" s="70">
        <f t="shared" si="14"/>
        <v>39</v>
      </c>
      <c r="F94" s="70">
        <f t="shared" si="15"/>
        <v>47</v>
      </c>
      <c r="G94" s="70" t="s">
        <v>39</v>
      </c>
      <c r="H94" s="70" t="s">
        <v>30</v>
      </c>
      <c r="I94" s="70" t="s">
        <v>31</v>
      </c>
      <c r="J94" s="72">
        <v>0</v>
      </c>
      <c r="K94" s="70" t="s">
        <v>262</v>
      </c>
      <c r="L94" s="70" t="s">
        <v>41</v>
      </c>
      <c r="M94" s="70" t="s">
        <v>42</v>
      </c>
      <c r="N94" s="70" t="s">
        <v>26</v>
      </c>
      <c r="O94" s="70" t="s">
        <v>263</v>
      </c>
      <c r="P94" s="72">
        <v>54</v>
      </c>
      <c r="Q94" s="70" t="s">
        <v>27</v>
      </c>
      <c r="R94" s="70" t="s">
        <v>44</v>
      </c>
      <c r="S94" s="70" t="s">
        <v>2163</v>
      </c>
      <c r="T94" s="70"/>
      <c r="U94" s="70">
        <v>1</v>
      </c>
      <c r="V94" s="72">
        <v>4723</v>
      </c>
      <c r="W94" s="73">
        <v>0</v>
      </c>
      <c r="X94" s="73">
        <v>0</v>
      </c>
      <c r="Y94" s="73">
        <v>4</v>
      </c>
      <c r="Z94" s="138" t="str">
        <f t="shared" si="10"/>
        <v/>
      </c>
      <c r="AA94" s="72">
        <v>86270</v>
      </c>
      <c r="AB94" s="74">
        <v>250.16</v>
      </c>
      <c r="AC94" s="75" t="s">
        <v>34</v>
      </c>
      <c r="AD94" s="75">
        <f t="shared" si="12"/>
        <v>175</v>
      </c>
      <c r="AE94" s="75">
        <f t="shared" si="13"/>
        <v>75</v>
      </c>
      <c r="AF94" s="76" t="s">
        <v>2146</v>
      </c>
      <c r="AG94" s="76">
        <v>40</v>
      </c>
    </row>
    <row r="95" spans="1:37" x14ac:dyDescent="0.45">
      <c r="A95" s="70"/>
      <c r="B95" s="70"/>
      <c r="C95" s="70"/>
      <c r="D95" s="71"/>
      <c r="E95" s="70"/>
      <c r="F95" s="70"/>
      <c r="G95" s="70"/>
      <c r="H95" s="70"/>
      <c r="I95" s="70"/>
      <c r="J95" s="72"/>
      <c r="K95" s="70"/>
      <c r="L95" s="70"/>
      <c r="M95" s="70"/>
      <c r="N95" s="70"/>
      <c r="O95" s="70"/>
      <c r="P95" s="72"/>
      <c r="Q95" s="70"/>
      <c r="R95" s="70"/>
      <c r="S95" s="70"/>
      <c r="T95" s="70"/>
      <c r="U95" s="70"/>
      <c r="V95" s="72"/>
      <c r="W95" s="73"/>
      <c r="X95" s="73"/>
      <c r="Y95" s="73"/>
      <c r="Z95" s="138" t="str">
        <f t="shared" si="10"/>
        <v/>
      </c>
      <c r="AA95" s="72"/>
      <c r="AB95" s="74"/>
      <c r="AC95" s="75" t="s">
        <v>709</v>
      </c>
      <c r="AD95" s="75"/>
      <c r="AE95" s="75"/>
      <c r="AF95" s="76">
        <v>40</v>
      </c>
      <c r="AG95" s="76"/>
      <c r="AH95" s="77"/>
      <c r="AI95" s="77"/>
      <c r="AJ95" s="77"/>
      <c r="AK95" s="77"/>
    </row>
    <row r="96" spans="1:37" x14ac:dyDescent="0.45">
      <c r="A96" s="78"/>
      <c r="B96" s="78"/>
      <c r="C96" s="78"/>
      <c r="D96" s="79"/>
      <c r="E96" s="78"/>
      <c r="F96" s="78"/>
      <c r="G96" s="78"/>
      <c r="H96" s="78"/>
      <c r="I96" s="78" t="s">
        <v>2148</v>
      </c>
      <c r="J96" s="80"/>
      <c r="K96" s="78"/>
      <c r="L96" s="78"/>
      <c r="M96" s="78"/>
      <c r="N96" s="78"/>
      <c r="O96" s="78"/>
      <c r="P96" s="80"/>
      <c r="Q96" s="78"/>
      <c r="R96" s="78"/>
      <c r="S96" s="78" t="s">
        <v>2163</v>
      </c>
      <c r="T96" s="78"/>
      <c r="U96" s="78">
        <v>1</v>
      </c>
      <c r="V96" s="80"/>
      <c r="W96" s="81"/>
      <c r="X96" s="81"/>
      <c r="Y96" s="81"/>
      <c r="Z96" s="138" t="str">
        <f t="shared" si="10"/>
        <v/>
      </c>
      <c r="AA96" s="80"/>
      <c r="AB96" s="82"/>
      <c r="AC96" s="75" t="s">
        <v>34</v>
      </c>
      <c r="AD96" s="75">
        <f t="shared" si="12"/>
        <v>0</v>
      </c>
      <c r="AE96" s="75">
        <f t="shared" si="13"/>
        <v>0</v>
      </c>
      <c r="AF96" s="76" t="s">
        <v>2146</v>
      </c>
      <c r="AG96" s="76">
        <v>20</v>
      </c>
      <c r="AH96" s="83"/>
      <c r="AI96" s="83"/>
      <c r="AJ96" s="83"/>
      <c r="AK96" s="83"/>
    </row>
    <row r="97" spans="1:37" x14ac:dyDescent="0.45">
      <c r="A97" s="70" t="s">
        <v>251</v>
      </c>
      <c r="B97" s="70" t="s">
        <v>211</v>
      </c>
      <c r="C97" s="70" t="s">
        <v>222</v>
      </c>
      <c r="D97" s="71" t="s">
        <v>222</v>
      </c>
      <c r="E97" s="70">
        <f t="shared" si="14"/>
        <v>45</v>
      </c>
      <c r="F97" s="70">
        <f t="shared" si="15"/>
        <v>48</v>
      </c>
      <c r="G97" s="70" t="s">
        <v>48</v>
      </c>
      <c r="H97" s="70" t="s">
        <v>30</v>
      </c>
      <c r="I97" s="70" t="s">
        <v>31</v>
      </c>
      <c r="J97" s="72">
        <v>0</v>
      </c>
      <c r="K97" s="70" t="s">
        <v>264</v>
      </c>
      <c r="L97" s="70" t="s">
        <v>24</v>
      </c>
      <c r="M97" s="70" t="s">
        <v>42</v>
      </c>
      <c r="N97" s="70" t="s">
        <v>26</v>
      </c>
      <c r="O97" s="70" t="s">
        <v>265</v>
      </c>
      <c r="P97" s="72">
        <v>52</v>
      </c>
      <c r="Q97" s="70" t="s">
        <v>27</v>
      </c>
      <c r="R97" s="70" t="s">
        <v>266</v>
      </c>
      <c r="S97" s="70" t="s">
        <v>2163</v>
      </c>
      <c r="T97" s="70"/>
      <c r="U97" s="70">
        <v>1</v>
      </c>
      <c r="V97" s="72">
        <v>12766</v>
      </c>
      <c r="W97" s="73">
        <v>0</v>
      </c>
      <c r="X97" s="73">
        <v>0</v>
      </c>
      <c r="Y97" s="73">
        <v>3</v>
      </c>
      <c r="Z97" s="138" t="str">
        <f t="shared" si="10"/>
        <v/>
      </c>
      <c r="AA97" s="72">
        <v>229493</v>
      </c>
      <c r="AB97" s="74">
        <v>170.54</v>
      </c>
      <c r="AC97" s="75" t="s">
        <v>34</v>
      </c>
      <c r="AD97" s="75">
        <f t="shared" si="12"/>
        <v>119</v>
      </c>
      <c r="AE97" s="75">
        <f t="shared" si="13"/>
        <v>51</v>
      </c>
      <c r="AF97" s="76">
        <v>40</v>
      </c>
      <c r="AG97" s="76" t="str">
        <f>IF(AE97&lt;=14,"LCL",IF(AE97&lt;=28,"20",IF(AE97&lt;=55,"40",IF(AE97&lt;=65,"40HC",IF(AE97&lt;=83,"45",IF(AE97&gt;83,"???ilość kont"))))))</f>
        <v>40</v>
      </c>
      <c r="AH97" s="77"/>
      <c r="AI97" s="77"/>
      <c r="AJ97" s="77"/>
      <c r="AK97" s="77"/>
    </row>
    <row r="98" spans="1:37" x14ac:dyDescent="0.45">
      <c r="A98" s="78"/>
      <c r="B98" s="78"/>
      <c r="C98" s="78"/>
      <c r="D98" s="79"/>
      <c r="E98" s="78"/>
      <c r="F98" s="78"/>
      <c r="G98" s="78"/>
      <c r="H98" s="78"/>
      <c r="I98" s="78" t="s">
        <v>2148</v>
      </c>
      <c r="J98" s="80"/>
      <c r="K98" s="78"/>
      <c r="L98" s="78"/>
      <c r="M98" s="78"/>
      <c r="N98" s="78"/>
      <c r="O98" s="78"/>
      <c r="P98" s="80"/>
      <c r="Q98" s="78"/>
      <c r="R98" s="78"/>
      <c r="S98" s="78" t="s">
        <v>2163</v>
      </c>
      <c r="T98" s="78"/>
      <c r="U98" s="78">
        <v>1</v>
      </c>
      <c r="V98" s="80"/>
      <c r="W98" s="81"/>
      <c r="X98" s="81"/>
      <c r="Y98" s="81"/>
      <c r="Z98" s="138" t="str">
        <f t="shared" si="10"/>
        <v/>
      </c>
      <c r="AA98" s="80"/>
      <c r="AB98" s="82"/>
      <c r="AC98" s="84" t="s">
        <v>34</v>
      </c>
      <c r="AD98" s="84">
        <f t="shared" si="12"/>
        <v>0</v>
      </c>
      <c r="AE98" s="84">
        <f t="shared" si="13"/>
        <v>0</v>
      </c>
      <c r="AF98" s="85">
        <v>40</v>
      </c>
      <c r="AG98" s="85"/>
      <c r="AH98" s="83"/>
      <c r="AI98" s="83"/>
      <c r="AJ98" s="83"/>
      <c r="AK98" s="83"/>
    </row>
    <row r="99" spans="1:37" x14ac:dyDescent="0.45">
      <c r="A99" s="129" t="s">
        <v>251</v>
      </c>
      <c r="B99" s="129" t="s">
        <v>211</v>
      </c>
      <c r="C99" s="129" t="s">
        <v>222</v>
      </c>
      <c r="D99" s="5" t="s">
        <v>222</v>
      </c>
      <c r="E99" s="129">
        <f t="shared" si="14"/>
        <v>45</v>
      </c>
      <c r="F99" s="129">
        <f t="shared" si="15"/>
        <v>48</v>
      </c>
      <c r="G99" s="129" t="s">
        <v>48</v>
      </c>
      <c r="H99" s="129" t="s">
        <v>30</v>
      </c>
      <c r="I99" s="129" t="s">
        <v>31</v>
      </c>
      <c r="J99" s="3">
        <v>1</v>
      </c>
      <c r="K99" s="152" t="s">
        <v>267</v>
      </c>
      <c r="L99" s="129" t="s">
        <v>24</v>
      </c>
      <c r="M99" s="129" t="s">
        <v>268</v>
      </c>
      <c r="N99" s="129" t="s">
        <v>26</v>
      </c>
      <c r="O99" s="129" t="s">
        <v>269</v>
      </c>
      <c r="P99" s="3">
        <v>54</v>
      </c>
      <c r="Q99" s="129" t="s">
        <v>27</v>
      </c>
      <c r="R99" s="129" t="s">
        <v>97</v>
      </c>
      <c r="S99" s="129" t="s">
        <v>2164</v>
      </c>
      <c r="T99" s="129"/>
      <c r="U99" s="129">
        <v>1</v>
      </c>
      <c r="V99" s="3">
        <v>391</v>
      </c>
      <c r="W99" s="154">
        <v>0</v>
      </c>
      <c r="X99" s="154">
        <v>0</v>
      </c>
      <c r="Y99" s="154">
        <v>1</v>
      </c>
      <c r="Z99" s="138" t="str">
        <f t="shared" si="10"/>
        <v>40 HC</v>
      </c>
      <c r="AA99" s="3">
        <v>5895</v>
      </c>
      <c r="AB99" s="6">
        <v>13.23</v>
      </c>
      <c r="AC99" s="34" t="s">
        <v>34</v>
      </c>
      <c r="AD99" s="34">
        <f t="shared" si="12"/>
        <v>9</v>
      </c>
      <c r="AE99" s="34">
        <f t="shared" si="13"/>
        <v>4</v>
      </c>
      <c r="AF99" s="49" t="str">
        <f t="shared" ref="AF99:AG138" si="16">IF(AD99&lt;=14,"LCL",IF(AD99&lt;=28,"20",IF(AD99&lt;=55,"40",IF(AD99&lt;=65,"40HC",IF(AD99&lt;=83,"45",IF(AD99&gt;83,"???ilość kont"))))))</f>
        <v>LCL</v>
      </c>
      <c r="AG99" s="49" t="str">
        <f t="shared" si="16"/>
        <v>LCL</v>
      </c>
    </row>
    <row r="100" spans="1:37" x14ac:dyDescent="0.45">
      <c r="A100" s="129" t="s">
        <v>251</v>
      </c>
      <c r="B100" s="129" t="s">
        <v>211</v>
      </c>
      <c r="C100" s="129" t="s">
        <v>222</v>
      </c>
      <c r="D100" s="5" t="s">
        <v>222</v>
      </c>
      <c r="E100" s="129">
        <f t="shared" si="14"/>
        <v>45</v>
      </c>
      <c r="F100" s="129">
        <f t="shared" si="15"/>
        <v>48</v>
      </c>
      <c r="G100" s="129" t="s">
        <v>48</v>
      </c>
      <c r="H100" s="129" t="s">
        <v>30</v>
      </c>
      <c r="I100" s="129" t="s">
        <v>31</v>
      </c>
      <c r="J100" s="3">
        <v>1</v>
      </c>
      <c r="K100" s="153"/>
      <c r="L100" s="129" t="s">
        <v>24</v>
      </c>
      <c r="M100" s="129" t="s">
        <v>268</v>
      </c>
      <c r="N100" s="129" t="s">
        <v>26</v>
      </c>
      <c r="O100" s="129" t="s">
        <v>270</v>
      </c>
      <c r="P100" s="3">
        <v>54</v>
      </c>
      <c r="Q100" s="129" t="s">
        <v>27</v>
      </c>
      <c r="R100" s="129" t="s">
        <v>271</v>
      </c>
      <c r="S100" s="129" t="s">
        <v>2164</v>
      </c>
      <c r="T100" s="129"/>
      <c r="U100" s="129">
        <v>1</v>
      </c>
      <c r="V100" s="3">
        <v>365</v>
      </c>
      <c r="W100" s="156"/>
      <c r="X100" s="156"/>
      <c r="Y100" s="156"/>
      <c r="Z100" s="138" t="str">
        <f t="shared" si="10"/>
        <v/>
      </c>
      <c r="AA100" s="3">
        <v>5049</v>
      </c>
      <c r="AB100" s="6">
        <v>12.74</v>
      </c>
      <c r="AC100" s="34" t="s">
        <v>34</v>
      </c>
      <c r="AD100" s="34">
        <f t="shared" si="12"/>
        <v>9</v>
      </c>
      <c r="AE100" s="34">
        <f t="shared" si="13"/>
        <v>4</v>
      </c>
      <c r="AF100" s="49" t="str">
        <f t="shared" si="16"/>
        <v>LCL</v>
      </c>
      <c r="AG100" s="49" t="str">
        <f t="shared" si="16"/>
        <v>LCL</v>
      </c>
    </row>
    <row r="101" spans="1:37" x14ac:dyDescent="0.45">
      <c r="A101" s="129" t="s">
        <v>251</v>
      </c>
      <c r="B101" s="129" t="s">
        <v>211</v>
      </c>
      <c r="C101" s="129" t="s">
        <v>222</v>
      </c>
      <c r="D101" s="5" t="s">
        <v>222</v>
      </c>
      <c r="E101" s="129">
        <f t="shared" si="14"/>
        <v>45</v>
      </c>
      <c r="F101" s="129">
        <f t="shared" si="15"/>
        <v>48</v>
      </c>
      <c r="G101" s="129" t="s">
        <v>48</v>
      </c>
      <c r="H101" s="129" t="s">
        <v>30</v>
      </c>
      <c r="I101" s="129" t="s">
        <v>31</v>
      </c>
      <c r="J101" s="3">
        <v>1</v>
      </c>
      <c r="K101" s="153"/>
      <c r="L101" s="129" t="s">
        <v>24</v>
      </c>
      <c r="M101" s="129" t="s">
        <v>268</v>
      </c>
      <c r="N101" s="129" t="s">
        <v>26</v>
      </c>
      <c r="O101" s="129" t="s">
        <v>272</v>
      </c>
      <c r="P101" s="3">
        <v>52</v>
      </c>
      <c r="Q101" s="129" t="s">
        <v>27</v>
      </c>
      <c r="R101" s="129" t="s">
        <v>273</v>
      </c>
      <c r="S101" s="129" t="s">
        <v>2164</v>
      </c>
      <c r="T101" s="129"/>
      <c r="U101" s="129">
        <v>1</v>
      </c>
      <c r="V101" s="3">
        <v>1295</v>
      </c>
      <c r="W101" s="156"/>
      <c r="X101" s="156"/>
      <c r="Y101" s="156"/>
      <c r="Z101" s="138" t="str">
        <f t="shared" si="10"/>
        <v/>
      </c>
      <c r="AA101" s="3">
        <v>21480</v>
      </c>
      <c r="AB101" s="6">
        <v>14.05</v>
      </c>
      <c r="AC101" s="34" t="s">
        <v>34</v>
      </c>
      <c r="AD101" s="34">
        <f t="shared" si="12"/>
        <v>10</v>
      </c>
      <c r="AE101" s="34">
        <f t="shared" si="13"/>
        <v>4</v>
      </c>
      <c r="AF101" s="49" t="str">
        <f t="shared" si="16"/>
        <v>LCL</v>
      </c>
      <c r="AG101" s="49" t="str">
        <f t="shared" si="16"/>
        <v>LCL</v>
      </c>
    </row>
    <row r="102" spans="1:37" x14ac:dyDescent="0.45">
      <c r="A102" s="129" t="s">
        <v>251</v>
      </c>
      <c r="B102" s="129" t="s">
        <v>211</v>
      </c>
      <c r="C102" s="129" t="s">
        <v>222</v>
      </c>
      <c r="D102" s="5" t="s">
        <v>222</v>
      </c>
      <c r="E102" s="129">
        <f t="shared" si="14"/>
        <v>45</v>
      </c>
      <c r="F102" s="129">
        <f t="shared" si="15"/>
        <v>48</v>
      </c>
      <c r="G102" s="129" t="s">
        <v>48</v>
      </c>
      <c r="H102" s="129" t="s">
        <v>30</v>
      </c>
      <c r="I102" s="129" t="s">
        <v>31</v>
      </c>
      <c r="J102" s="3">
        <v>1</v>
      </c>
      <c r="K102" s="153"/>
      <c r="L102" s="129" t="s">
        <v>24</v>
      </c>
      <c r="M102" s="129" t="s">
        <v>268</v>
      </c>
      <c r="N102" s="129" t="s">
        <v>26</v>
      </c>
      <c r="O102" s="129" t="s">
        <v>274</v>
      </c>
      <c r="P102" s="3">
        <v>52</v>
      </c>
      <c r="Q102" s="129" t="s">
        <v>27</v>
      </c>
      <c r="R102" s="129" t="s">
        <v>275</v>
      </c>
      <c r="S102" s="129" t="s">
        <v>2164</v>
      </c>
      <c r="T102" s="129"/>
      <c r="U102" s="129">
        <v>1</v>
      </c>
      <c r="V102" s="3">
        <v>1275</v>
      </c>
      <c r="W102" s="156"/>
      <c r="X102" s="156"/>
      <c r="Y102" s="156"/>
      <c r="Z102" s="138" t="str">
        <f t="shared" si="10"/>
        <v/>
      </c>
      <c r="AA102" s="3">
        <v>21499</v>
      </c>
      <c r="AB102" s="6">
        <v>8.66</v>
      </c>
      <c r="AC102" s="34" t="s">
        <v>34</v>
      </c>
      <c r="AD102" s="34">
        <f t="shared" si="12"/>
        <v>6</v>
      </c>
      <c r="AE102" s="34">
        <f t="shared" si="13"/>
        <v>3</v>
      </c>
      <c r="AF102" s="49" t="str">
        <f t="shared" si="16"/>
        <v>LCL</v>
      </c>
      <c r="AG102" s="49" t="str">
        <f t="shared" si="16"/>
        <v>LCL</v>
      </c>
    </row>
    <row r="103" spans="1:37" x14ac:dyDescent="0.45">
      <c r="A103" s="129" t="s">
        <v>251</v>
      </c>
      <c r="B103" s="129" t="s">
        <v>211</v>
      </c>
      <c r="C103" s="129" t="s">
        <v>222</v>
      </c>
      <c r="D103" s="5" t="s">
        <v>222</v>
      </c>
      <c r="E103" s="129">
        <f t="shared" si="14"/>
        <v>45</v>
      </c>
      <c r="F103" s="129">
        <f t="shared" si="15"/>
        <v>48</v>
      </c>
      <c r="G103" s="129" t="s">
        <v>48</v>
      </c>
      <c r="H103" s="129" t="s">
        <v>30</v>
      </c>
      <c r="I103" s="129" t="s">
        <v>31</v>
      </c>
      <c r="J103" s="3">
        <v>1</v>
      </c>
      <c r="K103" s="153"/>
      <c r="L103" s="129" t="s">
        <v>24</v>
      </c>
      <c r="M103" s="129" t="s">
        <v>268</v>
      </c>
      <c r="N103" s="129" t="s">
        <v>26</v>
      </c>
      <c r="O103" s="129" t="s">
        <v>276</v>
      </c>
      <c r="P103" s="3">
        <v>52</v>
      </c>
      <c r="Q103" s="129" t="s">
        <v>27</v>
      </c>
      <c r="R103" s="129" t="s">
        <v>277</v>
      </c>
      <c r="S103" s="129" t="s">
        <v>2164</v>
      </c>
      <c r="T103" s="129"/>
      <c r="U103" s="129">
        <v>1</v>
      </c>
      <c r="V103" s="3">
        <v>1538</v>
      </c>
      <c r="W103" s="155"/>
      <c r="X103" s="155"/>
      <c r="Y103" s="155"/>
      <c r="Z103" s="138" t="str">
        <f t="shared" si="10"/>
        <v/>
      </c>
      <c r="AA103" s="3">
        <v>23518</v>
      </c>
      <c r="AB103" s="6">
        <v>18.25</v>
      </c>
      <c r="AC103" s="34" t="s">
        <v>34</v>
      </c>
      <c r="AD103" s="34">
        <f t="shared" si="12"/>
        <v>13</v>
      </c>
      <c r="AE103" s="34">
        <f t="shared" si="13"/>
        <v>5</v>
      </c>
      <c r="AF103" s="49" t="str">
        <f t="shared" si="16"/>
        <v>LCL</v>
      </c>
      <c r="AG103" s="49" t="str">
        <f t="shared" si="16"/>
        <v>LCL</v>
      </c>
    </row>
    <row r="104" spans="1:37" x14ac:dyDescent="0.45">
      <c r="A104" s="70" t="s">
        <v>251</v>
      </c>
      <c r="B104" s="70" t="s">
        <v>211</v>
      </c>
      <c r="C104" s="70" t="s">
        <v>278</v>
      </c>
      <c r="D104" s="71" t="s">
        <v>278</v>
      </c>
      <c r="E104" s="70">
        <f t="shared" si="14"/>
        <v>45</v>
      </c>
      <c r="F104" s="70">
        <f t="shared" si="15"/>
        <v>49</v>
      </c>
      <c r="G104" s="70" t="s">
        <v>48</v>
      </c>
      <c r="H104" s="70" t="s">
        <v>30</v>
      </c>
      <c r="I104" s="70" t="s">
        <v>31</v>
      </c>
      <c r="J104" s="72">
        <v>0</v>
      </c>
      <c r="K104" s="70" t="s">
        <v>279</v>
      </c>
      <c r="L104" s="70" t="s">
        <v>24</v>
      </c>
      <c r="M104" s="70" t="s">
        <v>42</v>
      </c>
      <c r="N104" s="70" t="s">
        <v>26</v>
      </c>
      <c r="O104" s="70" t="s">
        <v>280</v>
      </c>
      <c r="P104" s="72">
        <v>54</v>
      </c>
      <c r="Q104" s="70" t="s">
        <v>27</v>
      </c>
      <c r="R104" s="70" t="s">
        <v>101</v>
      </c>
      <c r="S104" s="70" t="s">
        <v>2163</v>
      </c>
      <c r="T104" s="70"/>
      <c r="U104" s="70">
        <v>1</v>
      </c>
      <c r="V104" s="72">
        <v>4910</v>
      </c>
      <c r="W104" s="73">
        <v>1</v>
      </c>
      <c r="X104" s="73">
        <v>0</v>
      </c>
      <c r="Y104" s="73">
        <v>2</v>
      </c>
      <c r="Z104" s="138">
        <f t="shared" si="10"/>
        <v>20</v>
      </c>
      <c r="AA104" s="72">
        <v>53556</v>
      </c>
      <c r="AB104" s="74">
        <v>139.56</v>
      </c>
      <c r="AC104" s="75" t="s">
        <v>34</v>
      </c>
      <c r="AD104" s="75">
        <f t="shared" si="12"/>
        <v>98</v>
      </c>
      <c r="AE104" s="75">
        <f t="shared" si="13"/>
        <v>42</v>
      </c>
      <c r="AF104" s="76">
        <v>40</v>
      </c>
      <c r="AG104" s="76" t="str">
        <f t="shared" si="16"/>
        <v>40</v>
      </c>
      <c r="AH104" s="77"/>
      <c r="AI104" s="77"/>
      <c r="AJ104" s="77"/>
      <c r="AK104" s="77"/>
    </row>
    <row r="105" spans="1:37" x14ac:dyDescent="0.45">
      <c r="A105" s="70"/>
      <c r="B105" s="70"/>
      <c r="C105" s="70"/>
      <c r="D105" s="71"/>
      <c r="E105" s="70"/>
      <c r="F105" s="70"/>
      <c r="G105" s="70"/>
      <c r="H105" s="70"/>
      <c r="I105" s="70"/>
      <c r="J105" s="72"/>
      <c r="K105" s="70"/>
      <c r="L105" s="70"/>
      <c r="M105" s="70"/>
      <c r="N105" s="70"/>
      <c r="O105" s="70"/>
      <c r="P105" s="72"/>
      <c r="Q105" s="70"/>
      <c r="R105" s="70"/>
      <c r="S105" s="70"/>
      <c r="T105" s="70"/>
      <c r="U105" s="70"/>
      <c r="V105" s="72"/>
      <c r="W105" s="73"/>
      <c r="X105" s="73"/>
      <c r="Y105" s="73"/>
      <c r="Z105" s="138" t="str">
        <f t="shared" si="10"/>
        <v/>
      </c>
      <c r="AA105" s="72"/>
      <c r="AB105" s="74"/>
      <c r="AC105" s="75" t="s">
        <v>34</v>
      </c>
      <c r="AD105" s="75">
        <f t="shared" si="12"/>
        <v>0</v>
      </c>
      <c r="AE105" s="75">
        <f t="shared" si="13"/>
        <v>0</v>
      </c>
      <c r="AF105" s="76">
        <v>40</v>
      </c>
      <c r="AG105" s="76"/>
      <c r="AH105" s="77"/>
      <c r="AI105" s="77"/>
      <c r="AJ105" s="77"/>
      <c r="AK105" s="77"/>
    </row>
    <row r="106" spans="1:37" x14ac:dyDescent="0.45">
      <c r="A106" s="129" t="s">
        <v>281</v>
      </c>
      <c r="B106" s="129" t="s">
        <v>142</v>
      </c>
      <c r="C106" s="129" t="s">
        <v>222</v>
      </c>
      <c r="D106" s="5" t="s">
        <v>222</v>
      </c>
      <c r="E106" s="129">
        <f t="shared" si="14"/>
        <v>38</v>
      </c>
      <c r="F106" s="129">
        <f t="shared" si="15"/>
        <v>47</v>
      </c>
      <c r="G106" s="129" t="s">
        <v>61</v>
      </c>
      <c r="H106" s="129" t="s">
        <v>30</v>
      </c>
      <c r="I106" s="129" t="s">
        <v>31</v>
      </c>
      <c r="J106" s="3">
        <v>1</v>
      </c>
      <c r="K106" s="152" t="s">
        <v>282</v>
      </c>
      <c r="L106" s="129" t="s">
        <v>41</v>
      </c>
      <c r="M106" s="129" t="s">
        <v>42</v>
      </c>
      <c r="N106" s="129" t="s">
        <v>26</v>
      </c>
      <c r="O106" s="129" t="s">
        <v>283</v>
      </c>
      <c r="P106" s="3">
        <v>54</v>
      </c>
      <c r="Q106" s="129" t="s">
        <v>27</v>
      </c>
      <c r="R106" s="129" t="s">
        <v>201</v>
      </c>
      <c r="S106" s="129" t="s">
        <v>2164</v>
      </c>
      <c r="T106" s="129"/>
      <c r="U106" s="129">
        <v>1</v>
      </c>
      <c r="V106" s="3">
        <v>1559</v>
      </c>
      <c r="W106" s="154">
        <v>0</v>
      </c>
      <c r="X106" s="154">
        <v>0</v>
      </c>
      <c r="Y106" s="154">
        <v>1</v>
      </c>
      <c r="Z106" s="138" t="str">
        <f t="shared" si="10"/>
        <v>40 HC</v>
      </c>
      <c r="AA106" s="3">
        <v>30034</v>
      </c>
      <c r="AB106" s="6">
        <v>49.07</v>
      </c>
      <c r="AC106" s="34" t="s">
        <v>64</v>
      </c>
      <c r="AD106" s="34">
        <f t="shared" si="12"/>
        <v>34</v>
      </c>
      <c r="AE106" s="34">
        <f t="shared" si="13"/>
        <v>15</v>
      </c>
      <c r="AF106" s="49" t="str">
        <f t="shared" si="16"/>
        <v>40</v>
      </c>
      <c r="AG106" s="49" t="str">
        <f t="shared" si="16"/>
        <v>20</v>
      </c>
    </row>
    <row r="107" spans="1:37" x14ac:dyDescent="0.45">
      <c r="A107" s="129" t="s">
        <v>281</v>
      </c>
      <c r="B107" s="129" t="s">
        <v>142</v>
      </c>
      <c r="C107" s="129" t="s">
        <v>222</v>
      </c>
      <c r="D107" s="5" t="s">
        <v>222</v>
      </c>
      <c r="E107" s="129">
        <f t="shared" si="14"/>
        <v>38</v>
      </c>
      <c r="F107" s="129">
        <f t="shared" si="15"/>
        <v>47</v>
      </c>
      <c r="G107" s="129" t="s">
        <v>61</v>
      </c>
      <c r="H107" s="129" t="s">
        <v>30</v>
      </c>
      <c r="I107" s="129" t="s">
        <v>31</v>
      </c>
      <c r="J107" s="3">
        <v>1</v>
      </c>
      <c r="K107" s="153"/>
      <c r="L107" s="129" t="s">
        <v>41</v>
      </c>
      <c r="M107" s="129" t="s">
        <v>42</v>
      </c>
      <c r="N107" s="129" t="s">
        <v>26</v>
      </c>
      <c r="O107" s="129" t="s">
        <v>284</v>
      </c>
      <c r="P107" s="3">
        <v>54</v>
      </c>
      <c r="Q107" s="129" t="s">
        <v>27</v>
      </c>
      <c r="R107" s="129" t="s">
        <v>2152</v>
      </c>
      <c r="S107" s="129" t="s">
        <v>2164</v>
      </c>
      <c r="T107" s="129"/>
      <c r="U107" s="129">
        <v>1</v>
      </c>
      <c r="V107" s="3">
        <v>1259</v>
      </c>
      <c r="W107" s="155"/>
      <c r="X107" s="155"/>
      <c r="Y107" s="155"/>
      <c r="Z107" s="138" t="str">
        <f t="shared" si="10"/>
        <v/>
      </c>
      <c r="AA107" s="3">
        <v>18762</v>
      </c>
      <c r="AB107" s="6">
        <v>16.47</v>
      </c>
      <c r="AC107" s="34" t="s">
        <v>64</v>
      </c>
      <c r="AD107" s="34">
        <f t="shared" si="12"/>
        <v>12</v>
      </c>
      <c r="AE107" s="34">
        <f t="shared" si="13"/>
        <v>5</v>
      </c>
      <c r="AF107" s="49" t="str">
        <f t="shared" si="16"/>
        <v>LCL</v>
      </c>
      <c r="AG107" s="49" t="str">
        <f t="shared" si="16"/>
        <v>LCL</v>
      </c>
    </row>
    <row r="108" spans="1:37" x14ac:dyDescent="0.45">
      <c r="A108" s="129" t="s">
        <v>281</v>
      </c>
      <c r="B108" s="129" t="s">
        <v>142</v>
      </c>
      <c r="C108" s="129" t="s">
        <v>236</v>
      </c>
      <c r="D108" s="5" t="s">
        <v>236</v>
      </c>
      <c r="E108" s="129">
        <f t="shared" si="14"/>
        <v>38</v>
      </c>
      <c r="F108" s="129">
        <f t="shared" si="15"/>
        <v>49</v>
      </c>
      <c r="G108" s="129" t="s">
        <v>61</v>
      </c>
      <c r="H108" s="129" t="s">
        <v>30</v>
      </c>
      <c r="I108" s="129" t="s">
        <v>31</v>
      </c>
      <c r="J108" s="3">
        <v>1</v>
      </c>
      <c r="K108" s="152" t="s">
        <v>285</v>
      </c>
      <c r="L108" s="129" t="s">
        <v>41</v>
      </c>
      <c r="M108" s="129" t="s">
        <v>42</v>
      </c>
      <c r="N108" s="129" t="s">
        <v>26</v>
      </c>
      <c r="O108" s="129" t="s">
        <v>286</v>
      </c>
      <c r="P108" s="3">
        <v>54</v>
      </c>
      <c r="Q108" s="129" t="s">
        <v>27</v>
      </c>
      <c r="R108" s="129" t="s">
        <v>2155</v>
      </c>
      <c r="S108" s="129" t="s">
        <v>2164</v>
      </c>
      <c r="T108" s="129"/>
      <c r="U108" s="129">
        <v>1</v>
      </c>
      <c r="V108" s="3">
        <v>793</v>
      </c>
      <c r="W108" s="154">
        <v>0</v>
      </c>
      <c r="X108" s="154">
        <v>0</v>
      </c>
      <c r="Y108" s="154">
        <v>1</v>
      </c>
      <c r="Z108" s="138" t="str">
        <f t="shared" si="10"/>
        <v>40 HC</v>
      </c>
      <c r="AA108" s="3">
        <v>12294</v>
      </c>
      <c r="AB108" s="6">
        <v>19.03</v>
      </c>
      <c r="AC108" s="34" t="s">
        <v>64</v>
      </c>
      <c r="AD108" s="34">
        <f t="shared" si="12"/>
        <v>13</v>
      </c>
      <c r="AE108" s="34">
        <f t="shared" si="13"/>
        <v>6</v>
      </c>
      <c r="AF108" s="49" t="str">
        <f t="shared" si="16"/>
        <v>LCL</v>
      </c>
      <c r="AG108" s="49" t="str">
        <f t="shared" si="16"/>
        <v>LCL</v>
      </c>
    </row>
    <row r="109" spans="1:37" x14ac:dyDescent="0.45">
      <c r="A109" s="129" t="s">
        <v>281</v>
      </c>
      <c r="B109" s="129" t="s">
        <v>142</v>
      </c>
      <c r="C109" s="129" t="s">
        <v>236</v>
      </c>
      <c r="D109" s="5" t="s">
        <v>236</v>
      </c>
      <c r="E109" s="129">
        <f t="shared" si="14"/>
        <v>38</v>
      </c>
      <c r="F109" s="129">
        <f t="shared" si="15"/>
        <v>49</v>
      </c>
      <c r="G109" s="129" t="s">
        <v>61</v>
      </c>
      <c r="H109" s="129" t="s">
        <v>30</v>
      </c>
      <c r="I109" s="129" t="s">
        <v>31</v>
      </c>
      <c r="J109" s="3">
        <v>1</v>
      </c>
      <c r="K109" s="153"/>
      <c r="L109" s="129" t="s">
        <v>41</v>
      </c>
      <c r="M109" s="129" t="s">
        <v>42</v>
      </c>
      <c r="N109" s="129" t="s">
        <v>26</v>
      </c>
      <c r="O109" s="129" t="s">
        <v>287</v>
      </c>
      <c r="P109" s="3">
        <v>54</v>
      </c>
      <c r="Q109" s="129" t="s">
        <v>27</v>
      </c>
      <c r="R109" s="129" t="s">
        <v>2153</v>
      </c>
      <c r="S109" s="129" t="s">
        <v>2164</v>
      </c>
      <c r="T109" s="129"/>
      <c r="U109" s="129">
        <v>1</v>
      </c>
      <c r="V109" s="3">
        <v>1339</v>
      </c>
      <c r="W109" s="156"/>
      <c r="X109" s="156"/>
      <c r="Y109" s="156"/>
      <c r="Z109" s="138" t="str">
        <f t="shared" si="10"/>
        <v/>
      </c>
      <c r="AA109" s="3">
        <v>20240</v>
      </c>
      <c r="AB109" s="6">
        <v>26.25</v>
      </c>
      <c r="AC109" s="34" t="s">
        <v>64</v>
      </c>
      <c r="AD109" s="34">
        <f t="shared" si="12"/>
        <v>18</v>
      </c>
      <c r="AE109" s="34">
        <f t="shared" si="13"/>
        <v>8</v>
      </c>
      <c r="AF109" s="49" t="str">
        <f t="shared" si="16"/>
        <v>20</v>
      </c>
      <c r="AG109" s="49" t="str">
        <f t="shared" si="16"/>
        <v>LCL</v>
      </c>
    </row>
    <row r="110" spans="1:37" s="77" customFormat="1" x14ac:dyDescent="0.45">
      <c r="A110" s="129" t="s">
        <v>281</v>
      </c>
      <c r="B110" s="129" t="s">
        <v>142</v>
      </c>
      <c r="C110" s="129" t="s">
        <v>236</v>
      </c>
      <c r="D110" s="5" t="s">
        <v>236</v>
      </c>
      <c r="E110" s="129">
        <f t="shared" si="14"/>
        <v>38</v>
      </c>
      <c r="F110" s="129">
        <f t="shared" si="15"/>
        <v>49</v>
      </c>
      <c r="G110" s="129" t="s">
        <v>61</v>
      </c>
      <c r="H110" s="129" t="s">
        <v>30</v>
      </c>
      <c r="I110" s="129" t="s">
        <v>31</v>
      </c>
      <c r="J110" s="3">
        <v>1</v>
      </c>
      <c r="K110" s="153"/>
      <c r="L110" s="129" t="s">
        <v>41</v>
      </c>
      <c r="M110" s="129" t="s">
        <v>42</v>
      </c>
      <c r="N110" s="129" t="s">
        <v>26</v>
      </c>
      <c r="O110" s="129" t="s">
        <v>288</v>
      </c>
      <c r="P110" s="3">
        <v>54</v>
      </c>
      <c r="Q110" s="129" t="s">
        <v>27</v>
      </c>
      <c r="R110" s="129" t="s">
        <v>2157</v>
      </c>
      <c r="S110" s="129" t="s">
        <v>2164</v>
      </c>
      <c r="T110" s="129"/>
      <c r="U110" s="129">
        <v>1</v>
      </c>
      <c r="V110" s="3">
        <v>441</v>
      </c>
      <c r="W110" s="155"/>
      <c r="X110" s="155"/>
      <c r="Y110" s="155"/>
      <c r="Z110" s="138" t="str">
        <f t="shared" si="10"/>
        <v/>
      </c>
      <c r="AA110" s="3">
        <v>6689</v>
      </c>
      <c r="AB110" s="6">
        <v>13.33</v>
      </c>
      <c r="AC110" s="34" t="s">
        <v>64</v>
      </c>
      <c r="AD110" s="34">
        <f t="shared" si="12"/>
        <v>9</v>
      </c>
      <c r="AE110" s="34">
        <f t="shared" si="13"/>
        <v>4</v>
      </c>
      <c r="AF110" s="49" t="str">
        <f t="shared" si="16"/>
        <v>LCL</v>
      </c>
      <c r="AG110" s="49" t="str">
        <f t="shared" si="16"/>
        <v>LCL</v>
      </c>
      <c r="AH110"/>
      <c r="AI110"/>
      <c r="AJ110"/>
      <c r="AK110"/>
    </row>
    <row r="111" spans="1:37" x14ac:dyDescent="0.45">
      <c r="A111" s="129" t="s">
        <v>281</v>
      </c>
      <c r="B111" s="129" t="s">
        <v>222</v>
      </c>
      <c r="C111" s="129" t="s">
        <v>289</v>
      </c>
      <c r="D111" s="5" t="s">
        <v>289</v>
      </c>
      <c r="E111" s="129">
        <f t="shared" si="14"/>
        <v>47</v>
      </c>
      <c r="F111" s="129">
        <f t="shared" si="15"/>
        <v>58</v>
      </c>
      <c r="G111" s="129" t="s">
        <v>29</v>
      </c>
      <c r="H111" s="129" t="s">
        <v>30</v>
      </c>
      <c r="I111" s="129" t="s">
        <v>31</v>
      </c>
      <c r="J111" s="3">
        <v>1</v>
      </c>
      <c r="K111" s="26" t="s">
        <v>2125</v>
      </c>
      <c r="L111" s="129" t="s">
        <v>24</v>
      </c>
      <c r="M111" s="129" t="s">
        <v>87</v>
      </c>
      <c r="N111" s="129" t="s">
        <v>26</v>
      </c>
      <c r="O111" s="129" t="s">
        <v>290</v>
      </c>
      <c r="P111" s="3">
        <v>54</v>
      </c>
      <c r="Q111" s="129" t="s">
        <v>27</v>
      </c>
      <c r="R111" s="129" t="s">
        <v>291</v>
      </c>
      <c r="S111" s="129" t="s">
        <v>2125</v>
      </c>
      <c r="T111" s="129"/>
      <c r="U111" s="129">
        <v>1</v>
      </c>
      <c r="V111" s="3">
        <v>210</v>
      </c>
      <c r="W111" s="30">
        <v>0</v>
      </c>
      <c r="X111" s="30">
        <v>0</v>
      </c>
      <c r="Y111" s="30">
        <v>0</v>
      </c>
      <c r="Z111" s="138" t="str">
        <f t="shared" si="10"/>
        <v/>
      </c>
      <c r="AA111" s="3">
        <v>3662</v>
      </c>
      <c r="AB111" s="6">
        <v>4.37</v>
      </c>
      <c r="AC111" s="34" t="s">
        <v>34</v>
      </c>
      <c r="AD111" s="34">
        <f t="shared" si="12"/>
        <v>3</v>
      </c>
      <c r="AE111" s="34">
        <f t="shared" si="13"/>
        <v>1</v>
      </c>
      <c r="AF111" s="49" t="str">
        <f t="shared" si="16"/>
        <v>LCL</v>
      </c>
      <c r="AG111" s="49" t="str">
        <f t="shared" si="16"/>
        <v>LCL</v>
      </c>
    </row>
    <row r="112" spans="1:37" s="77" customFormat="1" x14ac:dyDescent="0.45">
      <c r="A112" s="129" t="s">
        <v>292</v>
      </c>
      <c r="B112" s="129" t="s">
        <v>293</v>
      </c>
      <c r="C112" s="129" t="s">
        <v>186</v>
      </c>
      <c r="D112" s="5" t="s">
        <v>186</v>
      </c>
      <c r="E112" s="129">
        <f t="shared" si="14"/>
        <v>35</v>
      </c>
      <c r="F112" s="129">
        <f t="shared" si="15"/>
        <v>38</v>
      </c>
      <c r="G112" s="129" t="s">
        <v>85</v>
      </c>
      <c r="H112" s="129" t="s">
        <v>30</v>
      </c>
      <c r="I112" s="129" t="s">
        <v>31</v>
      </c>
      <c r="J112" s="3">
        <v>1</v>
      </c>
      <c r="K112" s="152" t="s">
        <v>294</v>
      </c>
      <c r="L112" s="129" t="s">
        <v>24</v>
      </c>
      <c r="M112" s="129" t="s">
        <v>268</v>
      </c>
      <c r="N112" s="129" t="s">
        <v>26</v>
      </c>
      <c r="O112" s="129" t="s">
        <v>295</v>
      </c>
      <c r="P112" s="3">
        <v>54</v>
      </c>
      <c r="Q112" s="129" t="s">
        <v>27</v>
      </c>
      <c r="R112" s="129" t="s">
        <v>296</v>
      </c>
      <c r="S112" s="129" t="s">
        <v>2164</v>
      </c>
      <c r="T112" s="129"/>
      <c r="U112" s="129">
        <v>1</v>
      </c>
      <c r="V112" s="3">
        <v>476</v>
      </c>
      <c r="W112" s="154">
        <v>0</v>
      </c>
      <c r="X112" s="154">
        <v>1</v>
      </c>
      <c r="Y112" s="154">
        <v>0</v>
      </c>
      <c r="Z112" s="138">
        <f t="shared" si="10"/>
        <v>40</v>
      </c>
      <c r="AA112" s="3">
        <v>10378</v>
      </c>
      <c r="AB112" s="6">
        <v>11.54</v>
      </c>
      <c r="AC112" s="34" t="s">
        <v>90</v>
      </c>
      <c r="AD112" s="34">
        <f t="shared" si="12"/>
        <v>8</v>
      </c>
      <c r="AE112" s="34">
        <f t="shared" si="13"/>
        <v>3</v>
      </c>
      <c r="AF112" s="49" t="str">
        <f t="shared" si="16"/>
        <v>LCL</v>
      </c>
      <c r="AG112" s="49" t="str">
        <f t="shared" si="16"/>
        <v>LCL</v>
      </c>
      <c r="AH112"/>
      <c r="AI112"/>
      <c r="AJ112"/>
      <c r="AK112"/>
    </row>
    <row r="113" spans="1:37" x14ac:dyDescent="0.45">
      <c r="A113" s="129" t="s">
        <v>292</v>
      </c>
      <c r="B113" s="129" t="s">
        <v>293</v>
      </c>
      <c r="C113" s="129" t="s">
        <v>186</v>
      </c>
      <c r="D113" s="5" t="s">
        <v>186</v>
      </c>
      <c r="E113" s="129">
        <f t="shared" si="14"/>
        <v>35</v>
      </c>
      <c r="F113" s="129">
        <f t="shared" si="15"/>
        <v>38</v>
      </c>
      <c r="G113" s="129" t="s">
        <v>85</v>
      </c>
      <c r="H113" s="129" t="s">
        <v>30</v>
      </c>
      <c r="I113" s="129" t="s">
        <v>31</v>
      </c>
      <c r="J113" s="3">
        <v>1</v>
      </c>
      <c r="K113" s="153"/>
      <c r="L113" s="129" t="s">
        <v>24</v>
      </c>
      <c r="M113" s="129" t="s">
        <v>268</v>
      </c>
      <c r="N113" s="129" t="s">
        <v>26</v>
      </c>
      <c r="O113" s="129" t="s">
        <v>297</v>
      </c>
      <c r="P113" s="3">
        <v>54</v>
      </c>
      <c r="Q113" s="129" t="s">
        <v>27</v>
      </c>
      <c r="R113" s="129" t="s">
        <v>94</v>
      </c>
      <c r="S113" s="129" t="s">
        <v>2164</v>
      </c>
      <c r="T113" s="129"/>
      <c r="U113" s="129">
        <v>1</v>
      </c>
      <c r="V113" s="3">
        <v>666</v>
      </c>
      <c r="W113" s="155"/>
      <c r="X113" s="155"/>
      <c r="Y113" s="155"/>
      <c r="Z113" s="138" t="str">
        <f t="shared" si="10"/>
        <v/>
      </c>
      <c r="AA113" s="3">
        <v>12443</v>
      </c>
      <c r="AB113" s="6">
        <v>23.6</v>
      </c>
      <c r="AC113" s="34" t="s">
        <v>90</v>
      </c>
      <c r="AD113" s="34">
        <f t="shared" si="12"/>
        <v>17</v>
      </c>
      <c r="AE113" s="34">
        <f t="shared" si="13"/>
        <v>7</v>
      </c>
      <c r="AF113" s="49" t="str">
        <f t="shared" si="16"/>
        <v>20</v>
      </c>
      <c r="AG113" s="49" t="str">
        <f t="shared" si="16"/>
        <v>LCL</v>
      </c>
    </row>
    <row r="114" spans="1:37" x14ac:dyDescent="0.45">
      <c r="A114" s="129" t="s">
        <v>298</v>
      </c>
      <c r="B114" s="129" t="s">
        <v>142</v>
      </c>
      <c r="C114" s="129" t="s">
        <v>211</v>
      </c>
      <c r="D114" s="5" t="s">
        <v>211</v>
      </c>
      <c r="E114" s="129">
        <f t="shared" si="14"/>
        <v>34</v>
      </c>
      <c r="F114" s="129">
        <f t="shared" si="15"/>
        <v>40</v>
      </c>
      <c r="G114" s="129" t="s">
        <v>72</v>
      </c>
      <c r="H114" s="129" t="s">
        <v>30</v>
      </c>
      <c r="I114" s="129" t="s">
        <v>31</v>
      </c>
      <c r="J114" s="3">
        <v>0</v>
      </c>
      <c r="K114" s="129" t="s">
        <v>299</v>
      </c>
      <c r="L114" s="129" t="s">
        <v>41</v>
      </c>
      <c r="M114" s="129" t="s">
        <v>42</v>
      </c>
      <c r="N114" s="129" t="s">
        <v>26</v>
      </c>
      <c r="O114" s="129" t="s">
        <v>300</v>
      </c>
      <c r="P114" s="3">
        <v>51</v>
      </c>
      <c r="Q114" s="129" t="s">
        <v>27</v>
      </c>
      <c r="R114" s="129" t="s">
        <v>139</v>
      </c>
      <c r="S114" s="129" t="s">
        <v>2163</v>
      </c>
      <c r="T114" s="129"/>
      <c r="U114" s="129">
        <v>1</v>
      </c>
      <c r="V114" s="3">
        <v>1090</v>
      </c>
      <c r="W114" s="30">
        <v>0</v>
      </c>
      <c r="X114" s="30">
        <v>1</v>
      </c>
      <c r="Y114" s="30">
        <v>0</v>
      </c>
      <c r="Z114" s="138">
        <f t="shared" si="10"/>
        <v>40</v>
      </c>
      <c r="AA114" s="3">
        <v>12965</v>
      </c>
      <c r="AB114" s="6">
        <v>48.35</v>
      </c>
      <c r="AC114" s="34" t="s">
        <v>34</v>
      </c>
      <c r="AD114" s="34">
        <f t="shared" si="12"/>
        <v>34</v>
      </c>
      <c r="AE114" s="34">
        <f t="shared" si="13"/>
        <v>15</v>
      </c>
      <c r="AF114" s="49" t="str">
        <f t="shared" si="16"/>
        <v>40</v>
      </c>
      <c r="AG114" s="49" t="str">
        <f t="shared" si="16"/>
        <v>20</v>
      </c>
    </row>
    <row r="115" spans="1:37" x14ac:dyDescent="0.45">
      <c r="A115" s="129" t="s">
        <v>298</v>
      </c>
      <c r="B115" s="129" t="s">
        <v>142</v>
      </c>
      <c r="C115" s="129" t="s">
        <v>222</v>
      </c>
      <c r="D115" s="5" t="s">
        <v>222</v>
      </c>
      <c r="E115" s="129">
        <f t="shared" si="14"/>
        <v>34</v>
      </c>
      <c r="F115" s="129">
        <f t="shared" si="15"/>
        <v>43</v>
      </c>
      <c r="G115" s="129" t="s">
        <v>72</v>
      </c>
      <c r="H115" s="129" t="s">
        <v>30</v>
      </c>
      <c r="I115" s="129" t="s">
        <v>31</v>
      </c>
      <c r="J115" s="3">
        <v>0</v>
      </c>
      <c r="K115" s="129" t="s">
        <v>301</v>
      </c>
      <c r="L115" s="129" t="s">
        <v>41</v>
      </c>
      <c r="M115" s="129" t="s">
        <v>42</v>
      </c>
      <c r="N115" s="129" t="s">
        <v>26</v>
      </c>
      <c r="O115" s="129" t="s">
        <v>302</v>
      </c>
      <c r="P115" s="3">
        <v>51</v>
      </c>
      <c r="Q115" s="129" t="s">
        <v>27</v>
      </c>
      <c r="R115" s="129" t="s">
        <v>121</v>
      </c>
      <c r="S115" s="129" t="s">
        <v>2163</v>
      </c>
      <c r="T115" s="129"/>
      <c r="U115" s="129">
        <v>1</v>
      </c>
      <c r="V115" s="3">
        <v>2347</v>
      </c>
      <c r="W115" s="30">
        <v>0</v>
      </c>
      <c r="X115" s="30">
        <v>1</v>
      </c>
      <c r="Y115" s="30">
        <v>0</v>
      </c>
      <c r="Z115" s="138">
        <f t="shared" si="10"/>
        <v>40</v>
      </c>
      <c r="AA115" s="3">
        <v>19791</v>
      </c>
      <c r="AB115" s="6">
        <v>36.9</v>
      </c>
      <c r="AC115" s="34" t="s">
        <v>34</v>
      </c>
      <c r="AD115" s="34">
        <f t="shared" si="12"/>
        <v>26</v>
      </c>
      <c r="AE115" s="34">
        <f t="shared" si="13"/>
        <v>11</v>
      </c>
      <c r="AF115" s="49" t="str">
        <f t="shared" si="16"/>
        <v>20</v>
      </c>
      <c r="AG115" s="49" t="str">
        <f t="shared" si="16"/>
        <v>LCL</v>
      </c>
    </row>
    <row r="116" spans="1:37" x14ac:dyDescent="0.45">
      <c r="A116" s="129" t="s">
        <v>298</v>
      </c>
      <c r="B116" s="129" t="s">
        <v>215</v>
      </c>
      <c r="C116" s="129" t="s">
        <v>278</v>
      </c>
      <c r="D116" s="5" t="s">
        <v>278</v>
      </c>
      <c r="E116" s="129">
        <f t="shared" si="14"/>
        <v>41</v>
      </c>
      <c r="F116" s="129">
        <f t="shared" si="15"/>
        <v>44</v>
      </c>
      <c r="G116" s="129" t="s">
        <v>61</v>
      </c>
      <c r="H116" s="129" t="s">
        <v>30</v>
      </c>
      <c r="I116" s="129" t="s">
        <v>31</v>
      </c>
      <c r="J116" s="3">
        <v>1</v>
      </c>
      <c r="K116" s="152" t="s">
        <v>303</v>
      </c>
      <c r="L116" s="129" t="s">
        <v>24</v>
      </c>
      <c r="M116" s="129" t="s">
        <v>42</v>
      </c>
      <c r="N116" s="129" t="s">
        <v>26</v>
      </c>
      <c r="O116" s="129" t="s">
        <v>304</v>
      </c>
      <c r="P116" s="3">
        <v>54</v>
      </c>
      <c r="Q116" s="129" t="s">
        <v>27</v>
      </c>
      <c r="R116" s="129" t="s">
        <v>2151</v>
      </c>
      <c r="S116" s="129" t="s">
        <v>2164</v>
      </c>
      <c r="T116" s="129"/>
      <c r="U116" s="129">
        <v>1</v>
      </c>
      <c r="V116" s="3">
        <v>530</v>
      </c>
      <c r="W116" s="154">
        <v>1</v>
      </c>
      <c r="X116" s="154">
        <v>0</v>
      </c>
      <c r="Y116" s="154">
        <v>0</v>
      </c>
      <c r="Z116" s="138">
        <f t="shared" si="10"/>
        <v>20</v>
      </c>
      <c r="AA116" s="3">
        <v>11762</v>
      </c>
      <c r="AB116" s="6">
        <v>9.73</v>
      </c>
      <c r="AC116" s="34" t="s">
        <v>64</v>
      </c>
      <c r="AD116" s="34">
        <f t="shared" si="12"/>
        <v>7</v>
      </c>
      <c r="AE116" s="34">
        <f t="shared" si="13"/>
        <v>3</v>
      </c>
      <c r="AF116" s="49" t="str">
        <f t="shared" si="16"/>
        <v>LCL</v>
      </c>
      <c r="AG116" s="49" t="str">
        <f t="shared" si="16"/>
        <v>LCL</v>
      </c>
    </row>
    <row r="117" spans="1:37" x14ac:dyDescent="0.45">
      <c r="A117" s="129" t="s">
        <v>298</v>
      </c>
      <c r="B117" s="129" t="s">
        <v>215</v>
      </c>
      <c r="C117" s="129" t="s">
        <v>278</v>
      </c>
      <c r="D117" s="5" t="s">
        <v>278</v>
      </c>
      <c r="E117" s="129">
        <f t="shared" si="14"/>
        <v>41</v>
      </c>
      <c r="F117" s="129">
        <f t="shared" si="15"/>
        <v>44</v>
      </c>
      <c r="G117" s="129" t="s">
        <v>61</v>
      </c>
      <c r="H117" s="129" t="s">
        <v>30</v>
      </c>
      <c r="I117" s="129" t="s">
        <v>31</v>
      </c>
      <c r="J117" s="3">
        <v>1</v>
      </c>
      <c r="K117" s="153"/>
      <c r="L117" s="129" t="s">
        <v>24</v>
      </c>
      <c r="M117" s="129" t="s">
        <v>42</v>
      </c>
      <c r="N117" s="129" t="s">
        <v>26</v>
      </c>
      <c r="O117" s="129" t="s">
        <v>305</v>
      </c>
      <c r="P117" s="3">
        <v>54</v>
      </c>
      <c r="Q117" s="129" t="s">
        <v>27</v>
      </c>
      <c r="R117" s="129" t="s">
        <v>2157</v>
      </c>
      <c r="S117" s="129" t="s">
        <v>2164</v>
      </c>
      <c r="T117" s="129"/>
      <c r="U117" s="129">
        <v>1</v>
      </c>
      <c r="V117" s="3">
        <v>282</v>
      </c>
      <c r="W117" s="156"/>
      <c r="X117" s="156"/>
      <c r="Y117" s="156"/>
      <c r="Z117" s="138" t="str">
        <f t="shared" si="10"/>
        <v/>
      </c>
      <c r="AA117" s="3">
        <v>3440</v>
      </c>
      <c r="AB117" s="6">
        <v>4.26</v>
      </c>
      <c r="AC117" s="34" t="s">
        <v>64</v>
      </c>
      <c r="AD117" s="34">
        <f t="shared" si="12"/>
        <v>3</v>
      </c>
      <c r="AE117" s="34">
        <f t="shared" si="13"/>
        <v>1</v>
      </c>
      <c r="AF117" s="49" t="str">
        <f t="shared" si="16"/>
        <v>LCL</v>
      </c>
      <c r="AG117" s="49" t="str">
        <f t="shared" si="16"/>
        <v>LCL</v>
      </c>
    </row>
    <row r="118" spans="1:37" x14ac:dyDescent="0.45">
      <c r="A118" s="129" t="s">
        <v>298</v>
      </c>
      <c r="B118" s="129" t="s">
        <v>215</v>
      </c>
      <c r="C118" s="129" t="s">
        <v>278</v>
      </c>
      <c r="D118" s="5" t="s">
        <v>278</v>
      </c>
      <c r="E118" s="129">
        <f t="shared" si="14"/>
        <v>41</v>
      </c>
      <c r="F118" s="129">
        <f t="shared" si="15"/>
        <v>44</v>
      </c>
      <c r="G118" s="129" t="s">
        <v>61</v>
      </c>
      <c r="H118" s="129" t="s">
        <v>30</v>
      </c>
      <c r="I118" s="129" t="s">
        <v>31</v>
      </c>
      <c r="J118" s="3">
        <v>1</v>
      </c>
      <c r="K118" s="153"/>
      <c r="L118" s="129" t="s">
        <v>24</v>
      </c>
      <c r="M118" s="129" t="s">
        <v>42</v>
      </c>
      <c r="N118" s="129" t="s">
        <v>26</v>
      </c>
      <c r="O118" s="129" t="s">
        <v>306</v>
      </c>
      <c r="P118" s="3">
        <v>54</v>
      </c>
      <c r="Q118" s="129" t="s">
        <v>27</v>
      </c>
      <c r="R118" s="129" t="s">
        <v>307</v>
      </c>
      <c r="S118" s="129" t="s">
        <v>2164</v>
      </c>
      <c r="T118" s="129"/>
      <c r="U118" s="129">
        <v>1</v>
      </c>
      <c r="V118" s="3">
        <v>836</v>
      </c>
      <c r="W118" s="155"/>
      <c r="X118" s="155"/>
      <c r="Y118" s="155"/>
      <c r="Z118" s="138" t="str">
        <f t="shared" si="10"/>
        <v/>
      </c>
      <c r="AA118" s="3">
        <v>13341</v>
      </c>
      <c r="AB118" s="6">
        <v>12.96</v>
      </c>
      <c r="AC118" s="34" t="s">
        <v>64</v>
      </c>
      <c r="AD118" s="34">
        <f t="shared" si="12"/>
        <v>9</v>
      </c>
      <c r="AE118" s="34">
        <f t="shared" si="13"/>
        <v>4</v>
      </c>
      <c r="AF118" s="49" t="str">
        <f t="shared" si="16"/>
        <v>LCL</v>
      </c>
      <c r="AG118" s="49" t="str">
        <f t="shared" si="16"/>
        <v>LCL</v>
      </c>
    </row>
    <row r="119" spans="1:37" s="77" customFormat="1" x14ac:dyDescent="0.45">
      <c r="A119" s="129" t="s">
        <v>298</v>
      </c>
      <c r="B119" s="129" t="s">
        <v>215</v>
      </c>
      <c r="C119" s="129" t="s">
        <v>278</v>
      </c>
      <c r="D119" s="5" t="s">
        <v>278</v>
      </c>
      <c r="E119" s="129">
        <f t="shared" si="14"/>
        <v>41</v>
      </c>
      <c r="F119" s="129">
        <f t="shared" si="15"/>
        <v>44</v>
      </c>
      <c r="G119" s="129" t="s">
        <v>61</v>
      </c>
      <c r="H119" s="129" t="s">
        <v>30</v>
      </c>
      <c r="I119" s="129" t="s">
        <v>31</v>
      </c>
      <c r="J119" s="3">
        <v>1</v>
      </c>
      <c r="K119" s="152" t="s">
        <v>308</v>
      </c>
      <c r="L119" s="129" t="s">
        <v>24</v>
      </c>
      <c r="M119" s="129" t="s">
        <v>42</v>
      </c>
      <c r="N119" s="129" t="s">
        <v>26</v>
      </c>
      <c r="O119" s="129" t="s">
        <v>309</v>
      </c>
      <c r="P119" s="3">
        <v>54</v>
      </c>
      <c r="Q119" s="129" t="s">
        <v>27</v>
      </c>
      <c r="R119" s="129" t="s">
        <v>2149</v>
      </c>
      <c r="S119" s="129" t="s">
        <v>2164</v>
      </c>
      <c r="T119" s="129"/>
      <c r="U119" s="129">
        <v>1</v>
      </c>
      <c r="V119" s="3">
        <v>582</v>
      </c>
      <c r="W119" s="154">
        <v>0</v>
      </c>
      <c r="X119" s="154">
        <v>0</v>
      </c>
      <c r="Y119" s="154">
        <v>1</v>
      </c>
      <c r="Z119" s="138" t="str">
        <f t="shared" si="10"/>
        <v>40 HC</v>
      </c>
      <c r="AA119" s="3">
        <v>7469</v>
      </c>
      <c r="AB119" s="6">
        <v>5.44</v>
      </c>
      <c r="AC119" s="34" t="s">
        <v>64</v>
      </c>
      <c r="AD119" s="34">
        <f t="shared" si="12"/>
        <v>4</v>
      </c>
      <c r="AE119" s="34">
        <f t="shared" si="13"/>
        <v>2</v>
      </c>
      <c r="AF119" s="49" t="str">
        <f t="shared" si="16"/>
        <v>LCL</v>
      </c>
      <c r="AG119" s="49" t="str">
        <f t="shared" si="16"/>
        <v>LCL</v>
      </c>
      <c r="AH119"/>
      <c r="AI119"/>
      <c r="AJ119"/>
      <c r="AK119"/>
    </row>
    <row r="120" spans="1:37" x14ac:dyDescent="0.45">
      <c r="A120" s="129" t="s">
        <v>298</v>
      </c>
      <c r="B120" s="129" t="s">
        <v>215</v>
      </c>
      <c r="C120" s="129" t="s">
        <v>278</v>
      </c>
      <c r="D120" s="5" t="s">
        <v>278</v>
      </c>
      <c r="E120" s="129">
        <f t="shared" si="14"/>
        <v>41</v>
      </c>
      <c r="F120" s="129">
        <f t="shared" si="15"/>
        <v>44</v>
      </c>
      <c r="G120" s="129" t="s">
        <v>61</v>
      </c>
      <c r="H120" s="129" t="s">
        <v>30</v>
      </c>
      <c r="I120" s="129" t="s">
        <v>31</v>
      </c>
      <c r="J120" s="3">
        <v>1</v>
      </c>
      <c r="K120" s="153"/>
      <c r="L120" s="129" t="s">
        <v>24</v>
      </c>
      <c r="M120" s="129" t="s">
        <v>42</v>
      </c>
      <c r="N120" s="129" t="s">
        <v>26</v>
      </c>
      <c r="O120" s="129" t="s">
        <v>310</v>
      </c>
      <c r="P120" s="3">
        <v>52</v>
      </c>
      <c r="Q120" s="129" t="s">
        <v>27</v>
      </c>
      <c r="R120" s="129" t="s">
        <v>2151</v>
      </c>
      <c r="S120" s="129" t="s">
        <v>2164</v>
      </c>
      <c r="T120" s="129"/>
      <c r="U120" s="129">
        <v>1</v>
      </c>
      <c r="V120" s="3">
        <v>4036</v>
      </c>
      <c r="W120" s="155"/>
      <c r="X120" s="155"/>
      <c r="Y120" s="155"/>
      <c r="Z120" s="138" t="str">
        <f t="shared" si="10"/>
        <v/>
      </c>
      <c r="AA120" s="3">
        <v>68391</v>
      </c>
      <c r="AB120" s="6">
        <v>48.76</v>
      </c>
      <c r="AC120" s="34" t="s">
        <v>64</v>
      </c>
      <c r="AD120" s="34">
        <f t="shared" si="12"/>
        <v>34</v>
      </c>
      <c r="AE120" s="34">
        <f t="shared" si="13"/>
        <v>15</v>
      </c>
      <c r="AF120" s="49" t="str">
        <f t="shared" si="16"/>
        <v>40</v>
      </c>
      <c r="AG120" s="49" t="str">
        <f t="shared" si="16"/>
        <v>20</v>
      </c>
    </row>
    <row r="121" spans="1:37" x14ac:dyDescent="0.45">
      <c r="A121" s="70" t="s">
        <v>298</v>
      </c>
      <c r="B121" s="70" t="s">
        <v>311</v>
      </c>
      <c r="C121" s="70" t="s">
        <v>312</v>
      </c>
      <c r="D121" s="71" t="s">
        <v>312</v>
      </c>
      <c r="E121" s="70">
        <f t="shared" si="14"/>
        <v>47</v>
      </c>
      <c r="F121" s="70">
        <f t="shared" si="15"/>
        <v>50</v>
      </c>
      <c r="G121" s="70" t="s">
        <v>29</v>
      </c>
      <c r="H121" s="70" t="s">
        <v>30</v>
      </c>
      <c r="I121" s="70" t="s">
        <v>31</v>
      </c>
      <c r="J121" s="72">
        <v>0</v>
      </c>
      <c r="K121" s="70" t="s">
        <v>313</v>
      </c>
      <c r="L121" s="70" t="s">
        <v>41</v>
      </c>
      <c r="M121" s="70" t="s">
        <v>42</v>
      </c>
      <c r="N121" s="70" t="s">
        <v>26</v>
      </c>
      <c r="O121" s="70" t="s">
        <v>314</v>
      </c>
      <c r="P121" s="72">
        <v>51</v>
      </c>
      <c r="Q121" s="70" t="s">
        <v>27</v>
      </c>
      <c r="R121" s="70" t="s">
        <v>210</v>
      </c>
      <c r="S121" s="70" t="s">
        <v>2163</v>
      </c>
      <c r="T121" s="70"/>
      <c r="U121" s="70">
        <v>1</v>
      </c>
      <c r="V121" s="72">
        <v>2078</v>
      </c>
      <c r="W121" s="73">
        <v>1</v>
      </c>
      <c r="X121" s="73">
        <v>1</v>
      </c>
      <c r="Y121" s="73">
        <v>0</v>
      </c>
      <c r="Z121" s="138">
        <f t="shared" si="10"/>
        <v>20</v>
      </c>
      <c r="AA121" s="72">
        <v>14445</v>
      </c>
      <c r="AB121" s="74">
        <v>76.78</v>
      </c>
      <c r="AC121" s="75" t="s">
        <v>34</v>
      </c>
      <c r="AD121" s="75">
        <f t="shared" si="12"/>
        <v>54</v>
      </c>
      <c r="AE121" s="75">
        <f t="shared" si="13"/>
        <v>23</v>
      </c>
      <c r="AF121" s="76" t="str">
        <f t="shared" si="16"/>
        <v>40</v>
      </c>
      <c r="AG121" s="76" t="str">
        <f t="shared" si="16"/>
        <v>20</v>
      </c>
      <c r="AH121" s="77"/>
      <c r="AI121" s="77"/>
      <c r="AJ121" s="77"/>
      <c r="AK121" s="77"/>
    </row>
    <row r="122" spans="1:37" x14ac:dyDescent="0.45">
      <c r="A122" s="129" t="s">
        <v>298</v>
      </c>
      <c r="B122" s="129" t="s">
        <v>311</v>
      </c>
      <c r="C122" s="129" t="s">
        <v>315</v>
      </c>
      <c r="D122" s="5" t="s">
        <v>315</v>
      </c>
      <c r="E122" s="129">
        <f t="shared" si="14"/>
        <v>47</v>
      </c>
      <c r="F122" s="129">
        <f t="shared" si="15"/>
        <v>51</v>
      </c>
      <c r="G122" s="129" t="s">
        <v>29</v>
      </c>
      <c r="H122" s="129" t="s">
        <v>30</v>
      </c>
      <c r="I122" s="129" t="s">
        <v>31</v>
      </c>
      <c r="J122" s="3">
        <v>0</v>
      </c>
      <c r="K122" s="129" t="s">
        <v>316</v>
      </c>
      <c r="L122" s="129" t="s">
        <v>41</v>
      </c>
      <c r="M122" s="129" t="s">
        <v>42</v>
      </c>
      <c r="N122" s="129" t="s">
        <v>26</v>
      </c>
      <c r="O122" s="129" t="s">
        <v>317</v>
      </c>
      <c r="P122" s="3">
        <v>54</v>
      </c>
      <c r="Q122" s="129" t="s">
        <v>27</v>
      </c>
      <c r="R122" s="129" t="s">
        <v>82</v>
      </c>
      <c r="S122" s="129" t="s">
        <v>2163</v>
      </c>
      <c r="T122" s="129"/>
      <c r="U122" s="129">
        <v>1</v>
      </c>
      <c r="V122" s="3">
        <v>2379</v>
      </c>
      <c r="W122" s="30">
        <v>0</v>
      </c>
      <c r="X122" s="30">
        <v>1</v>
      </c>
      <c r="Y122" s="30">
        <v>0</v>
      </c>
      <c r="Z122" s="138">
        <f t="shared" si="10"/>
        <v>40</v>
      </c>
      <c r="AA122" s="3">
        <v>37491</v>
      </c>
      <c r="AB122" s="6">
        <v>52.02</v>
      </c>
      <c r="AC122" s="34" t="s">
        <v>34</v>
      </c>
      <c r="AD122" s="34">
        <f t="shared" si="12"/>
        <v>36</v>
      </c>
      <c r="AE122" s="34">
        <f t="shared" si="13"/>
        <v>16</v>
      </c>
      <c r="AF122" s="49" t="str">
        <f t="shared" si="16"/>
        <v>40</v>
      </c>
      <c r="AG122" s="49" t="str">
        <f t="shared" si="16"/>
        <v>20</v>
      </c>
    </row>
    <row r="123" spans="1:37" x14ac:dyDescent="0.45">
      <c r="A123" s="70" t="s">
        <v>298</v>
      </c>
      <c r="B123" s="70" t="s">
        <v>311</v>
      </c>
      <c r="C123" s="70" t="s">
        <v>315</v>
      </c>
      <c r="D123" s="71" t="s">
        <v>315</v>
      </c>
      <c r="E123" s="70">
        <f t="shared" si="14"/>
        <v>47</v>
      </c>
      <c r="F123" s="70">
        <f t="shared" si="15"/>
        <v>51</v>
      </c>
      <c r="G123" s="70" t="s">
        <v>29</v>
      </c>
      <c r="H123" s="70" t="s">
        <v>30</v>
      </c>
      <c r="I123" s="70" t="s">
        <v>31</v>
      </c>
      <c r="J123" s="72">
        <v>0</v>
      </c>
      <c r="K123" s="70" t="s">
        <v>318</v>
      </c>
      <c r="L123" s="70" t="s">
        <v>41</v>
      </c>
      <c r="M123" s="70" t="s">
        <v>42</v>
      </c>
      <c r="N123" s="70" t="s">
        <v>26</v>
      </c>
      <c r="O123" s="70" t="s">
        <v>319</v>
      </c>
      <c r="P123" s="72">
        <v>52</v>
      </c>
      <c r="Q123" s="70" t="s">
        <v>27</v>
      </c>
      <c r="R123" s="70" t="s">
        <v>79</v>
      </c>
      <c r="S123" s="70" t="s">
        <v>2163</v>
      </c>
      <c r="T123" s="70"/>
      <c r="U123" s="70">
        <v>1</v>
      </c>
      <c r="V123" s="72">
        <v>5781</v>
      </c>
      <c r="W123" s="73">
        <v>0</v>
      </c>
      <c r="X123" s="73">
        <v>2</v>
      </c>
      <c r="Y123" s="73">
        <v>0</v>
      </c>
      <c r="Z123" s="138" t="str">
        <f t="shared" si="10"/>
        <v/>
      </c>
      <c r="AA123" s="72">
        <v>108327</v>
      </c>
      <c r="AB123" s="74">
        <v>100.16</v>
      </c>
      <c r="AC123" s="75" t="s">
        <v>34</v>
      </c>
      <c r="AD123" s="75">
        <f t="shared" si="12"/>
        <v>70</v>
      </c>
      <c r="AE123" s="75">
        <f t="shared" si="13"/>
        <v>30</v>
      </c>
      <c r="AF123" s="76">
        <v>40</v>
      </c>
      <c r="AG123" s="76">
        <v>40</v>
      </c>
      <c r="AH123" s="77"/>
      <c r="AI123" s="77"/>
      <c r="AJ123" s="77"/>
      <c r="AK123" s="77"/>
    </row>
    <row r="124" spans="1:37" x14ac:dyDescent="0.45">
      <c r="A124" s="70"/>
      <c r="B124" s="70"/>
      <c r="C124" s="70"/>
      <c r="D124" s="71"/>
      <c r="E124" s="70"/>
      <c r="F124" s="70"/>
      <c r="G124" s="70"/>
      <c r="H124" s="70"/>
      <c r="I124" s="70"/>
      <c r="J124" s="72"/>
      <c r="K124" s="70"/>
      <c r="L124" s="70"/>
      <c r="M124" s="70"/>
      <c r="N124" s="70"/>
      <c r="O124" s="70"/>
      <c r="P124" s="72"/>
      <c r="Q124" s="70"/>
      <c r="R124" s="70"/>
      <c r="S124" s="70"/>
      <c r="T124" s="70"/>
      <c r="U124" s="70"/>
      <c r="V124" s="72"/>
      <c r="W124" s="73"/>
      <c r="X124" s="73"/>
      <c r="Y124" s="73"/>
      <c r="Z124" s="138" t="str">
        <f t="shared" si="10"/>
        <v/>
      </c>
      <c r="AA124" s="72"/>
      <c r="AB124" s="74"/>
      <c r="AC124" s="75" t="s">
        <v>34</v>
      </c>
      <c r="AD124" s="75"/>
      <c r="AE124" s="75"/>
      <c r="AF124" s="76">
        <v>20</v>
      </c>
      <c r="AG124" s="76"/>
      <c r="AH124" s="77"/>
      <c r="AI124" s="77"/>
      <c r="AJ124" s="77"/>
      <c r="AK124" s="77"/>
    </row>
    <row r="125" spans="1:37" x14ac:dyDescent="0.45">
      <c r="A125" s="129" t="s">
        <v>298</v>
      </c>
      <c r="B125" s="129" t="s">
        <v>311</v>
      </c>
      <c r="C125" s="129" t="s">
        <v>315</v>
      </c>
      <c r="D125" s="5" t="s">
        <v>315</v>
      </c>
      <c r="E125" s="129">
        <f t="shared" si="14"/>
        <v>47</v>
      </c>
      <c r="F125" s="129">
        <f t="shared" si="15"/>
        <v>51</v>
      </c>
      <c r="G125" s="129" t="s">
        <v>29</v>
      </c>
      <c r="H125" s="129" t="s">
        <v>30</v>
      </c>
      <c r="I125" s="129" t="s">
        <v>31</v>
      </c>
      <c r="J125" s="3">
        <v>0</v>
      </c>
      <c r="K125" s="129" t="s">
        <v>320</v>
      </c>
      <c r="L125" s="129" t="s">
        <v>41</v>
      </c>
      <c r="M125" s="129" t="s">
        <v>42</v>
      </c>
      <c r="N125" s="129" t="s">
        <v>26</v>
      </c>
      <c r="O125" s="129" t="s">
        <v>321</v>
      </c>
      <c r="P125" s="3">
        <v>54</v>
      </c>
      <c r="Q125" s="129" t="s">
        <v>27</v>
      </c>
      <c r="R125" s="129" t="s">
        <v>82</v>
      </c>
      <c r="S125" s="129" t="s">
        <v>2163</v>
      </c>
      <c r="T125" s="129"/>
      <c r="U125" s="129">
        <v>1</v>
      </c>
      <c r="V125" s="3">
        <v>1088</v>
      </c>
      <c r="W125" s="30">
        <v>1</v>
      </c>
      <c r="X125" s="30">
        <v>0</v>
      </c>
      <c r="Y125" s="30">
        <v>0</v>
      </c>
      <c r="Z125" s="138">
        <f t="shared" si="10"/>
        <v>20</v>
      </c>
      <c r="AA125" s="3">
        <v>16849</v>
      </c>
      <c r="AB125" s="6">
        <v>21.11</v>
      </c>
      <c r="AC125" s="34" t="s">
        <v>34</v>
      </c>
      <c r="AD125" s="34">
        <f t="shared" si="12"/>
        <v>15</v>
      </c>
      <c r="AE125" s="34">
        <f t="shared" si="13"/>
        <v>6</v>
      </c>
      <c r="AF125" s="49" t="str">
        <f t="shared" si="16"/>
        <v>20</v>
      </c>
      <c r="AG125" s="49" t="str">
        <f t="shared" si="16"/>
        <v>LCL</v>
      </c>
    </row>
    <row r="126" spans="1:37" x14ac:dyDescent="0.45">
      <c r="A126" s="129" t="s">
        <v>46</v>
      </c>
      <c r="B126" s="129" t="s">
        <v>293</v>
      </c>
      <c r="C126" s="129" t="s">
        <v>322</v>
      </c>
      <c r="D126" s="5" t="s">
        <v>322</v>
      </c>
      <c r="E126" s="129">
        <f t="shared" si="14"/>
        <v>30</v>
      </c>
      <c r="F126" s="129">
        <f t="shared" si="15"/>
        <v>34</v>
      </c>
      <c r="G126" s="129" t="s">
        <v>85</v>
      </c>
      <c r="H126" s="129" t="s">
        <v>30</v>
      </c>
      <c r="I126" s="129" t="s">
        <v>31</v>
      </c>
      <c r="J126" s="3">
        <v>0</v>
      </c>
      <c r="K126" s="129" t="s">
        <v>323</v>
      </c>
      <c r="L126" s="129" t="s">
        <v>24</v>
      </c>
      <c r="M126" s="129" t="s">
        <v>268</v>
      </c>
      <c r="N126" s="129" t="s">
        <v>26</v>
      </c>
      <c r="O126" s="129" t="s">
        <v>324</v>
      </c>
      <c r="P126" s="3">
        <v>54</v>
      </c>
      <c r="Q126" s="129" t="s">
        <v>27</v>
      </c>
      <c r="R126" s="129" t="s">
        <v>2160</v>
      </c>
      <c r="S126" s="129" t="s">
        <v>2163</v>
      </c>
      <c r="T126" s="129"/>
      <c r="U126" s="129">
        <v>1</v>
      </c>
      <c r="V126" s="3">
        <v>756</v>
      </c>
      <c r="W126" s="30">
        <v>1</v>
      </c>
      <c r="X126" s="30">
        <v>0</v>
      </c>
      <c r="Y126" s="30">
        <v>0</v>
      </c>
      <c r="Z126" s="138">
        <f t="shared" si="10"/>
        <v>20</v>
      </c>
      <c r="AA126" s="3">
        <v>14758</v>
      </c>
      <c r="AB126" s="6">
        <v>18.37</v>
      </c>
      <c r="AC126" s="34" t="s">
        <v>90</v>
      </c>
      <c r="AD126" s="34">
        <f t="shared" si="12"/>
        <v>13</v>
      </c>
      <c r="AE126" s="34">
        <f t="shared" si="13"/>
        <v>6</v>
      </c>
      <c r="AF126" s="49" t="str">
        <f t="shared" si="16"/>
        <v>LCL</v>
      </c>
      <c r="AG126" s="49" t="str">
        <f t="shared" si="16"/>
        <v>LCL</v>
      </c>
    </row>
    <row r="127" spans="1:37" s="77" customFormat="1" x14ac:dyDescent="0.45">
      <c r="A127" s="129" t="s">
        <v>46</v>
      </c>
      <c r="B127" s="129" t="s">
        <v>325</v>
      </c>
      <c r="C127" s="129" t="s">
        <v>312</v>
      </c>
      <c r="D127" s="5" t="s">
        <v>312</v>
      </c>
      <c r="E127" s="129">
        <f t="shared" si="14"/>
        <v>36</v>
      </c>
      <c r="F127" s="129">
        <f t="shared" si="15"/>
        <v>48</v>
      </c>
      <c r="G127" s="129" t="s">
        <v>48</v>
      </c>
      <c r="H127" s="129" t="s">
        <v>30</v>
      </c>
      <c r="I127" s="129" t="s">
        <v>31</v>
      </c>
      <c r="J127" s="3">
        <v>1</v>
      </c>
      <c r="K127" s="26" t="s">
        <v>2125</v>
      </c>
      <c r="L127" s="129" t="s">
        <v>24</v>
      </c>
      <c r="M127" s="129" t="s">
        <v>87</v>
      </c>
      <c r="N127" s="129" t="s">
        <v>26</v>
      </c>
      <c r="O127" s="129" t="s">
        <v>326</v>
      </c>
      <c r="P127" s="3">
        <v>54</v>
      </c>
      <c r="Q127" s="129" t="s">
        <v>27</v>
      </c>
      <c r="R127" s="129" t="s">
        <v>101</v>
      </c>
      <c r="S127" s="129" t="s">
        <v>2125</v>
      </c>
      <c r="T127" s="129"/>
      <c r="U127" s="129">
        <v>1</v>
      </c>
      <c r="V127" s="3">
        <v>302</v>
      </c>
      <c r="W127" s="30">
        <v>0</v>
      </c>
      <c r="X127" s="30">
        <v>0</v>
      </c>
      <c r="Y127" s="30">
        <v>0</v>
      </c>
      <c r="Z127" s="138" t="str">
        <f t="shared" si="10"/>
        <v/>
      </c>
      <c r="AA127" s="3">
        <v>3226</v>
      </c>
      <c r="AB127" s="6">
        <v>13</v>
      </c>
      <c r="AC127" s="34" t="s">
        <v>34</v>
      </c>
      <c r="AD127" s="34">
        <f t="shared" si="12"/>
        <v>9</v>
      </c>
      <c r="AE127" s="34">
        <f t="shared" si="13"/>
        <v>4</v>
      </c>
      <c r="AF127" s="49" t="str">
        <f t="shared" si="16"/>
        <v>LCL</v>
      </c>
      <c r="AG127" s="49" t="str">
        <f t="shared" si="16"/>
        <v>LCL</v>
      </c>
      <c r="AH127"/>
      <c r="AI127"/>
      <c r="AJ127"/>
      <c r="AK127"/>
    </row>
    <row r="128" spans="1:37" s="77" customFormat="1" x14ac:dyDescent="0.45">
      <c r="A128" s="129" t="s">
        <v>46</v>
      </c>
      <c r="B128" s="129" t="s">
        <v>327</v>
      </c>
      <c r="C128" s="129" t="s">
        <v>312</v>
      </c>
      <c r="D128" s="5" t="s">
        <v>312</v>
      </c>
      <c r="E128" s="129">
        <f t="shared" si="14"/>
        <v>37</v>
      </c>
      <c r="F128" s="129">
        <f t="shared" si="15"/>
        <v>48</v>
      </c>
      <c r="G128" s="129" t="s">
        <v>48</v>
      </c>
      <c r="H128" s="129" t="s">
        <v>30</v>
      </c>
      <c r="I128" s="129" t="s">
        <v>31</v>
      </c>
      <c r="J128" s="3">
        <v>1</v>
      </c>
      <c r="K128" s="26" t="s">
        <v>2125</v>
      </c>
      <c r="L128" s="129" t="s">
        <v>24</v>
      </c>
      <c r="M128" s="129" t="s">
        <v>87</v>
      </c>
      <c r="N128" s="129" t="s">
        <v>26</v>
      </c>
      <c r="O128" s="129" t="s">
        <v>328</v>
      </c>
      <c r="P128" s="3">
        <v>54</v>
      </c>
      <c r="Q128" s="129" t="s">
        <v>27</v>
      </c>
      <c r="R128" s="129" t="s">
        <v>97</v>
      </c>
      <c r="S128" s="129" t="s">
        <v>2125</v>
      </c>
      <c r="T128" s="129"/>
      <c r="U128" s="129">
        <v>1</v>
      </c>
      <c r="V128" s="3">
        <v>220</v>
      </c>
      <c r="W128" s="30">
        <v>0</v>
      </c>
      <c r="X128" s="30">
        <v>0</v>
      </c>
      <c r="Y128" s="30">
        <v>0</v>
      </c>
      <c r="Z128" s="138" t="str">
        <f t="shared" si="10"/>
        <v/>
      </c>
      <c r="AA128" s="3">
        <v>3383</v>
      </c>
      <c r="AB128" s="6">
        <v>8.68</v>
      </c>
      <c r="AC128" s="34" t="s">
        <v>34</v>
      </c>
      <c r="AD128" s="34">
        <f t="shared" si="12"/>
        <v>6</v>
      </c>
      <c r="AE128" s="34">
        <f t="shared" si="13"/>
        <v>3</v>
      </c>
      <c r="AF128" s="49" t="str">
        <f t="shared" si="16"/>
        <v>LCL</v>
      </c>
      <c r="AG128" s="49" t="str">
        <f t="shared" si="16"/>
        <v>LCL</v>
      </c>
      <c r="AH128"/>
      <c r="AI128"/>
      <c r="AJ128"/>
      <c r="AK128"/>
    </row>
    <row r="129" spans="1:37" x14ac:dyDescent="0.45">
      <c r="A129" s="129" t="s">
        <v>46</v>
      </c>
      <c r="B129" s="129" t="s">
        <v>215</v>
      </c>
      <c r="C129" s="129" t="s">
        <v>278</v>
      </c>
      <c r="D129" s="5" t="s">
        <v>278</v>
      </c>
      <c r="E129" s="129">
        <f t="shared" si="14"/>
        <v>39</v>
      </c>
      <c r="F129" s="129">
        <f t="shared" si="15"/>
        <v>42</v>
      </c>
      <c r="G129" s="129" t="s">
        <v>48</v>
      </c>
      <c r="H129" s="129" t="s">
        <v>30</v>
      </c>
      <c r="I129" s="129" t="s">
        <v>31</v>
      </c>
      <c r="J129" s="3">
        <v>0</v>
      </c>
      <c r="K129" s="129" t="s">
        <v>329</v>
      </c>
      <c r="L129" s="129" t="s">
        <v>24</v>
      </c>
      <c r="M129" s="129" t="s">
        <v>42</v>
      </c>
      <c r="N129" s="129" t="s">
        <v>26</v>
      </c>
      <c r="O129" s="129" t="s">
        <v>330</v>
      </c>
      <c r="P129" s="3">
        <v>52</v>
      </c>
      <c r="Q129" s="129" t="s">
        <v>27</v>
      </c>
      <c r="R129" s="129" t="s">
        <v>331</v>
      </c>
      <c r="S129" s="129" t="s">
        <v>2163</v>
      </c>
      <c r="T129" s="129"/>
      <c r="U129" s="129">
        <v>1</v>
      </c>
      <c r="V129" s="3">
        <v>2742</v>
      </c>
      <c r="W129" s="30">
        <v>0</v>
      </c>
      <c r="X129" s="30">
        <v>0</v>
      </c>
      <c r="Y129" s="30">
        <v>1</v>
      </c>
      <c r="Z129" s="138" t="str">
        <f t="shared" si="10"/>
        <v>40 HC</v>
      </c>
      <c r="AA129" s="3">
        <v>54164</v>
      </c>
      <c r="AB129" s="6">
        <v>59.13</v>
      </c>
      <c r="AC129" s="34" t="s">
        <v>34</v>
      </c>
      <c r="AD129" s="34">
        <f t="shared" si="12"/>
        <v>41</v>
      </c>
      <c r="AE129" s="34">
        <f t="shared" si="13"/>
        <v>18</v>
      </c>
      <c r="AF129" s="49" t="str">
        <f t="shared" si="16"/>
        <v>40</v>
      </c>
      <c r="AG129" s="49" t="str">
        <f t="shared" si="16"/>
        <v>20</v>
      </c>
    </row>
    <row r="130" spans="1:37" x14ac:dyDescent="0.45">
      <c r="A130" s="129" t="s">
        <v>332</v>
      </c>
      <c r="B130" s="129" t="s">
        <v>215</v>
      </c>
      <c r="C130" s="129" t="s">
        <v>278</v>
      </c>
      <c r="D130" s="5" t="s">
        <v>278</v>
      </c>
      <c r="E130" s="129">
        <f t="shared" si="14"/>
        <v>38</v>
      </c>
      <c r="F130" s="129">
        <f t="shared" si="15"/>
        <v>41</v>
      </c>
      <c r="G130" s="129" t="s">
        <v>61</v>
      </c>
      <c r="H130" s="129" t="s">
        <v>30</v>
      </c>
      <c r="I130" s="129" t="s">
        <v>31</v>
      </c>
      <c r="J130" s="3">
        <v>1</v>
      </c>
      <c r="K130" s="129" t="s">
        <v>333</v>
      </c>
      <c r="L130" s="129" t="s">
        <v>24</v>
      </c>
      <c r="M130" s="129" t="s">
        <v>42</v>
      </c>
      <c r="N130" s="129" t="s">
        <v>26</v>
      </c>
      <c r="O130" s="129" t="s">
        <v>334</v>
      </c>
      <c r="P130" s="3">
        <v>54</v>
      </c>
      <c r="Q130" s="129" t="s">
        <v>27</v>
      </c>
      <c r="R130" s="129" t="s">
        <v>2153</v>
      </c>
      <c r="S130" s="129" t="s">
        <v>2164</v>
      </c>
      <c r="T130" s="129"/>
      <c r="U130" s="129">
        <v>1</v>
      </c>
      <c r="V130" s="3">
        <v>1620</v>
      </c>
      <c r="W130" s="30">
        <v>0</v>
      </c>
      <c r="X130" s="30">
        <v>0</v>
      </c>
      <c r="Y130" s="30">
        <v>1</v>
      </c>
      <c r="Z130" s="138" t="str">
        <f t="shared" si="10"/>
        <v>40 HC</v>
      </c>
      <c r="AA130" s="3">
        <v>25178</v>
      </c>
      <c r="AB130" s="6">
        <v>35.14</v>
      </c>
      <c r="AC130" s="34" t="s">
        <v>64</v>
      </c>
      <c r="AD130" s="34">
        <f t="shared" si="12"/>
        <v>25</v>
      </c>
      <c r="AE130" s="34">
        <f t="shared" si="13"/>
        <v>11</v>
      </c>
      <c r="AF130" s="49" t="str">
        <f t="shared" si="16"/>
        <v>20</v>
      </c>
      <c r="AG130" s="49" t="str">
        <f t="shared" si="16"/>
        <v>LCL</v>
      </c>
    </row>
    <row r="131" spans="1:37" x14ac:dyDescent="0.45">
      <c r="A131" s="70" t="s">
        <v>332</v>
      </c>
      <c r="B131" s="70" t="s">
        <v>215</v>
      </c>
      <c r="C131" s="70" t="s">
        <v>278</v>
      </c>
      <c r="D131" s="71" t="s">
        <v>278</v>
      </c>
      <c r="E131" s="70">
        <f t="shared" si="14"/>
        <v>38</v>
      </c>
      <c r="F131" s="70">
        <f t="shared" si="15"/>
        <v>41</v>
      </c>
      <c r="G131" s="70" t="s">
        <v>61</v>
      </c>
      <c r="H131" s="70" t="s">
        <v>30</v>
      </c>
      <c r="I131" s="70" t="s">
        <v>31</v>
      </c>
      <c r="J131" s="72">
        <v>1</v>
      </c>
      <c r="K131" s="70" t="s">
        <v>335</v>
      </c>
      <c r="L131" s="70" t="s">
        <v>24</v>
      </c>
      <c r="M131" s="70" t="s">
        <v>42</v>
      </c>
      <c r="N131" s="70" t="s">
        <v>26</v>
      </c>
      <c r="O131" s="70" t="s">
        <v>336</v>
      </c>
      <c r="P131" s="72">
        <v>54</v>
      </c>
      <c r="Q131" s="70" t="s">
        <v>27</v>
      </c>
      <c r="R131" s="70" t="s">
        <v>2150</v>
      </c>
      <c r="S131" s="70" t="s">
        <v>2164</v>
      </c>
      <c r="T131" s="70"/>
      <c r="U131" s="70">
        <v>1</v>
      </c>
      <c r="V131" s="72">
        <v>2808</v>
      </c>
      <c r="W131" s="73">
        <v>0</v>
      </c>
      <c r="X131" s="73">
        <v>0</v>
      </c>
      <c r="Y131" s="73">
        <v>2</v>
      </c>
      <c r="Z131" s="138" t="str">
        <f t="shared" ref="Z131:Z194" si="17">IF(W131=1,20,IF(X131=1,40,IF(Y131=1,"40 HC","")))</f>
        <v/>
      </c>
      <c r="AA131" s="72">
        <v>43093</v>
      </c>
      <c r="AB131" s="74">
        <v>81.97</v>
      </c>
      <c r="AC131" s="75" t="s">
        <v>64</v>
      </c>
      <c r="AD131" s="75">
        <f t="shared" si="12"/>
        <v>57</v>
      </c>
      <c r="AE131" s="75">
        <f t="shared" si="13"/>
        <v>25</v>
      </c>
      <c r="AF131" s="76" t="str">
        <f t="shared" si="16"/>
        <v>40HC</v>
      </c>
      <c r="AG131" s="76" t="str">
        <f t="shared" si="16"/>
        <v>20</v>
      </c>
      <c r="AH131" s="77"/>
      <c r="AI131" s="77"/>
      <c r="AJ131" s="77"/>
      <c r="AK131" s="77"/>
    </row>
    <row r="132" spans="1:37" x14ac:dyDescent="0.45">
      <c r="A132" s="129" t="s">
        <v>337</v>
      </c>
      <c r="B132" s="129" t="s">
        <v>311</v>
      </c>
      <c r="C132" s="129" t="s">
        <v>315</v>
      </c>
      <c r="D132" s="5" t="s">
        <v>315</v>
      </c>
      <c r="E132" s="129">
        <f t="shared" si="14"/>
        <v>43</v>
      </c>
      <c r="F132" s="129">
        <f t="shared" si="15"/>
        <v>47</v>
      </c>
      <c r="G132" s="129" t="s">
        <v>39</v>
      </c>
      <c r="H132" s="129" t="s">
        <v>30</v>
      </c>
      <c r="I132" s="129" t="s">
        <v>31</v>
      </c>
      <c r="J132" s="3">
        <v>0</v>
      </c>
      <c r="K132" s="129" t="s">
        <v>338</v>
      </c>
      <c r="L132" s="129" t="s">
        <v>41</v>
      </c>
      <c r="M132" s="129" t="s">
        <v>42</v>
      </c>
      <c r="N132" s="129" t="s">
        <v>26</v>
      </c>
      <c r="O132" s="129" t="s">
        <v>339</v>
      </c>
      <c r="P132" s="3">
        <v>54</v>
      </c>
      <c r="Q132" s="129" t="s">
        <v>27</v>
      </c>
      <c r="R132" s="129" t="s">
        <v>340</v>
      </c>
      <c r="S132" s="129" t="s">
        <v>2163</v>
      </c>
      <c r="T132" s="129"/>
      <c r="U132" s="129">
        <v>1</v>
      </c>
      <c r="V132" s="3">
        <v>1297</v>
      </c>
      <c r="W132" s="30">
        <v>0</v>
      </c>
      <c r="X132" s="30">
        <v>1</v>
      </c>
      <c r="Y132" s="30">
        <v>0</v>
      </c>
      <c r="Z132" s="138">
        <f t="shared" si="17"/>
        <v>40</v>
      </c>
      <c r="AA132" s="3">
        <v>18071</v>
      </c>
      <c r="AB132" s="6">
        <v>46.2</v>
      </c>
      <c r="AC132" s="34" t="s">
        <v>34</v>
      </c>
      <c r="AD132" s="34">
        <f t="shared" si="12"/>
        <v>32</v>
      </c>
      <c r="AE132" s="34">
        <f t="shared" si="13"/>
        <v>14</v>
      </c>
      <c r="AF132" s="49" t="str">
        <f t="shared" si="16"/>
        <v>40</v>
      </c>
      <c r="AG132" s="49" t="str">
        <f t="shared" si="16"/>
        <v>LCL</v>
      </c>
    </row>
    <row r="133" spans="1:37" x14ac:dyDescent="0.45">
      <c r="A133" s="129" t="s">
        <v>84</v>
      </c>
      <c r="B133" s="129" t="s">
        <v>163</v>
      </c>
      <c r="C133" s="129" t="s">
        <v>215</v>
      </c>
      <c r="D133" s="5" t="s">
        <v>215</v>
      </c>
      <c r="E133" s="129">
        <f t="shared" si="14"/>
        <v>23</v>
      </c>
      <c r="F133" s="129">
        <f t="shared" si="15"/>
        <v>36</v>
      </c>
      <c r="G133" s="129" t="s">
        <v>146</v>
      </c>
      <c r="H133" s="129" t="s">
        <v>30</v>
      </c>
      <c r="I133" s="129" t="s">
        <v>31</v>
      </c>
      <c r="J133" s="3">
        <v>0</v>
      </c>
      <c r="K133" s="129" t="s">
        <v>341</v>
      </c>
      <c r="L133" s="129" t="s">
        <v>24</v>
      </c>
      <c r="M133" s="129" t="s">
        <v>87</v>
      </c>
      <c r="N133" s="129" t="s">
        <v>26</v>
      </c>
      <c r="O133" s="129" t="s">
        <v>342</v>
      </c>
      <c r="P133" s="3">
        <v>54</v>
      </c>
      <c r="Q133" s="129" t="s">
        <v>27</v>
      </c>
      <c r="R133" s="129" t="s">
        <v>149</v>
      </c>
      <c r="S133" s="129" t="s">
        <v>2163</v>
      </c>
      <c r="T133" s="129"/>
      <c r="U133" s="129">
        <v>1</v>
      </c>
      <c r="V133" s="3">
        <v>2823</v>
      </c>
      <c r="W133" s="30">
        <v>0</v>
      </c>
      <c r="X133" s="30">
        <v>0</v>
      </c>
      <c r="Y133" s="30">
        <v>1</v>
      </c>
      <c r="Z133" s="138" t="str">
        <f t="shared" si="17"/>
        <v>40 HC</v>
      </c>
      <c r="AA133" s="3">
        <v>47064</v>
      </c>
      <c r="AB133" s="6">
        <v>64.41</v>
      </c>
      <c r="AC133" s="34" t="s">
        <v>90</v>
      </c>
      <c r="AD133" s="34">
        <f t="shared" si="12"/>
        <v>45</v>
      </c>
      <c r="AE133" s="34">
        <f t="shared" si="13"/>
        <v>19</v>
      </c>
      <c r="AF133" s="49" t="str">
        <f t="shared" si="16"/>
        <v>40</v>
      </c>
      <c r="AG133" s="49" t="str">
        <f t="shared" si="16"/>
        <v>20</v>
      </c>
    </row>
    <row r="134" spans="1:37" x14ac:dyDescent="0.45">
      <c r="A134" s="129" t="s">
        <v>84</v>
      </c>
      <c r="B134" s="129" t="s">
        <v>163</v>
      </c>
      <c r="C134" s="129" t="s">
        <v>215</v>
      </c>
      <c r="D134" s="5" t="s">
        <v>215</v>
      </c>
      <c r="E134" s="129">
        <f t="shared" si="14"/>
        <v>23</v>
      </c>
      <c r="F134" s="129">
        <f t="shared" si="15"/>
        <v>36</v>
      </c>
      <c r="G134" s="129" t="s">
        <v>146</v>
      </c>
      <c r="H134" s="129" t="s">
        <v>30</v>
      </c>
      <c r="I134" s="129" t="s">
        <v>31</v>
      </c>
      <c r="J134" s="3">
        <v>0</v>
      </c>
      <c r="K134" s="129" t="s">
        <v>343</v>
      </c>
      <c r="L134" s="129" t="s">
        <v>24</v>
      </c>
      <c r="M134" s="129" t="s">
        <v>87</v>
      </c>
      <c r="N134" s="129" t="s">
        <v>26</v>
      </c>
      <c r="O134" s="129" t="s">
        <v>344</v>
      </c>
      <c r="P134" s="3">
        <v>54</v>
      </c>
      <c r="Q134" s="129" t="s">
        <v>27</v>
      </c>
      <c r="R134" s="129" t="s">
        <v>149</v>
      </c>
      <c r="S134" s="129" t="s">
        <v>2163</v>
      </c>
      <c r="T134" s="129"/>
      <c r="U134" s="129">
        <v>1</v>
      </c>
      <c r="V134" s="3">
        <v>2868</v>
      </c>
      <c r="W134" s="30">
        <v>0</v>
      </c>
      <c r="X134" s="30">
        <v>0</v>
      </c>
      <c r="Y134" s="30">
        <v>1</v>
      </c>
      <c r="Z134" s="138" t="str">
        <f t="shared" si="17"/>
        <v>40 HC</v>
      </c>
      <c r="AA134" s="3">
        <v>51577</v>
      </c>
      <c r="AB134" s="6">
        <v>66.42</v>
      </c>
      <c r="AC134" s="34" t="s">
        <v>90</v>
      </c>
      <c r="AD134" s="34">
        <f t="shared" si="12"/>
        <v>46</v>
      </c>
      <c r="AE134" s="34">
        <f t="shared" si="13"/>
        <v>20</v>
      </c>
      <c r="AF134" s="49" t="str">
        <f t="shared" si="16"/>
        <v>40</v>
      </c>
      <c r="AG134" s="49" t="str">
        <f t="shared" si="16"/>
        <v>20</v>
      </c>
    </row>
    <row r="135" spans="1:37" x14ac:dyDescent="0.45">
      <c r="A135" s="129" t="s">
        <v>84</v>
      </c>
      <c r="B135" s="129" t="s">
        <v>345</v>
      </c>
      <c r="C135" s="129" t="s">
        <v>222</v>
      </c>
      <c r="D135" s="5" t="s">
        <v>222</v>
      </c>
      <c r="E135" s="129">
        <f t="shared" si="14"/>
        <v>32</v>
      </c>
      <c r="F135" s="129">
        <f t="shared" si="15"/>
        <v>38</v>
      </c>
      <c r="G135" s="129" t="s">
        <v>39</v>
      </c>
      <c r="H135" s="129" t="s">
        <v>30</v>
      </c>
      <c r="I135" s="129" t="s">
        <v>31</v>
      </c>
      <c r="J135" s="3">
        <v>0</v>
      </c>
      <c r="K135" s="129" t="s">
        <v>346</v>
      </c>
      <c r="L135" s="129" t="s">
        <v>41</v>
      </c>
      <c r="M135" s="129" t="s">
        <v>42</v>
      </c>
      <c r="N135" s="129" t="s">
        <v>26</v>
      </c>
      <c r="O135" s="129" t="s">
        <v>347</v>
      </c>
      <c r="P135" s="3">
        <v>54</v>
      </c>
      <c r="Q135" s="129" t="s">
        <v>27</v>
      </c>
      <c r="R135" s="129" t="s">
        <v>44</v>
      </c>
      <c r="S135" s="129" t="s">
        <v>2163</v>
      </c>
      <c r="T135" s="129"/>
      <c r="U135" s="129">
        <v>1</v>
      </c>
      <c r="V135" s="3">
        <v>1266</v>
      </c>
      <c r="W135" s="30">
        <v>0</v>
      </c>
      <c r="X135" s="30">
        <v>0</v>
      </c>
      <c r="Y135" s="30">
        <v>1</v>
      </c>
      <c r="Z135" s="138" t="str">
        <f t="shared" si="17"/>
        <v>40 HC</v>
      </c>
      <c r="AA135" s="3">
        <v>23605</v>
      </c>
      <c r="AB135" s="6">
        <v>57.75</v>
      </c>
      <c r="AC135" s="34" t="s">
        <v>34</v>
      </c>
      <c r="AD135" s="34">
        <f t="shared" si="12"/>
        <v>40</v>
      </c>
      <c r="AE135" s="34">
        <f t="shared" si="13"/>
        <v>17</v>
      </c>
      <c r="AF135" s="49" t="str">
        <f t="shared" si="16"/>
        <v>40</v>
      </c>
      <c r="AG135" s="49" t="str">
        <f t="shared" si="16"/>
        <v>20</v>
      </c>
    </row>
    <row r="136" spans="1:37" x14ac:dyDescent="0.45">
      <c r="A136" s="129" t="s">
        <v>84</v>
      </c>
      <c r="B136" s="129" t="s">
        <v>211</v>
      </c>
      <c r="C136" s="129" t="s">
        <v>312</v>
      </c>
      <c r="D136" s="5" t="s">
        <v>312</v>
      </c>
      <c r="E136" s="129">
        <f t="shared" si="14"/>
        <v>35</v>
      </c>
      <c r="F136" s="129">
        <f t="shared" si="15"/>
        <v>45</v>
      </c>
      <c r="G136" s="129" t="s">
        <v>39</v>
      </c>
      <c r="H136" s="129" t="s">
        <v>30</v>
      </c>
      <c r="I136" s="129" t="s">
        <v>31</v>
      </c>
      <c r="J136" s="3">
        <v>1</v>
      </c>
      <c r="K136" s="26" t="s">
        <v>2125</v>
      </c>
      <c r="L136" s="129" t="s">
        <v>24</v>
      </c>
      <c r="M136" s="129" t="s">
        <v>87</v>
      </c>
      <c r="N136" s="129" t="s">
        <v>26</v>
      </c>
      <c r="O136" s="129" t="s">
        <v>348</v>
      </c>
      <c r="P136" s="3">
        <v>54</v>
      </c>
      <c r="Q136" s="129" t="s">
        <v>27</v>
      </c>
      <c r="R136" s="129" t="s">
        <v>349</v>
      </c>
      <c r="S136" s="129" t="s">
        <v>2125</v>
      </c>
      <c r="T136" s="129"/>
      <c r="U136" s="129">
        <v>1</v>
      </c>
      <c r="V136" s="3">
        <v>267</v>
      </c>
      <c r="W136" s="30">
        <v>0</v>
      </c>
      <c r="X136" s="30">
        <v>0</v>
      </c>
      <c r="Y136" s="30">
        <v>0</v>
      </c>
      <c r="Z136" s="138" t="str">
        <f t="shared" si="17"/>
        <v/>
      </c>
      <c r="AA136" s="3">
        <v>4141</v>
      </c>
      <c r="AB136" s="6">
        <v>4.26</v>
      </c>
      <c r="AC136" s="34" t="s">
        <v>34</v>
      </c>
      <c r="AD136" s="34">
        <f t="shared" si="12"/>
        <v>3</v>
      </c>
      <c r="AE136" s="34">
        <f t="shared" si="13"/>
        <v>1</v>
      </c>
      <c r="AF136" s="49" t="str">
        <f t="shared" si="16"/>
        <v>LCL</v>
      </c>
      <c r="AG136" s="49" t="str">
        <f t="shared" si="16"/>
        <v>LCL</v>
      </c>
    </row>
    <row r="137" spans="1:37" x14ac:dyDescent="0.45">
      <c r="A137" s="129" t="s">
        <v>84</v>
      </c>
      <c r="B137" s="129" t="s">
        <v>222</v>
      </c>
      <c r="C137" s="129" t="s">
        <v>311</v>
      </c>
      <c r="D137" s="5" t="s">
        <v>311</v>
      </c>
      <c r="E137" s="129">
        <f t="shared" si="14"/>
        <v>38</v>
      </c>
      <c r="F137" s="129">
        <f t="shared" si="15"/>
        <v>42</v>
      </c>
      <c r="G137" s="129" t="s">
        <v>350</v>
      </c>
      <c r="H137" s="129" t="s">
        <v>30</v>
      </c>
      <c r="I137" s="129" t="s">
        <v>31</v>
      </c>
      <c r="J137" s="3">
        <v>0</v>
      </c>
      <c r="K137" s="129" t="s">
        <v>351</v>
      </c>
      <c r="L137" s="129" t="s">
        <v>41</v>
      </c>
      <c r="M137" s="129" t="s">
        <v>42</v>
      </c>
      <c r="N137" s="129" t="s">
        <v>26</v>
      </c>
      <c r="O137" s="129" t="s">
        <v>352</v>
      </c>
      <c r="P137" s="3">
        <v>54</v>
      </c>
      <c r="Q137" s="129" t="s">
        <v>27</v>
      </c>
      <c r="R137" s="129" t="s">
        <v>353</v>
      </c>
      <c r="S137" s="129" t="s">
        <v>2163</v>
      </c>
      <c r="T137" s="129"/>
      <c r="U137" s="129">
        <v>1</v>
      </c>
      <c r="V137" s="3">
        <v>1152</v>
      </c>
      <c r="W137" s="30">
        <v>1</v>
      </c>
      <c r="X137" s="30">
        <v>0</v>
      </c>
      <c r="Y137" s="30">
        <v>0</v>
      </c>
      <c r="Z137" s="138">
        <f t="shared" si="17"/>
        <v>20</v>
      </c>
      <c r="AA137" s="3">
        <v>19211</v>
      </c>
      <c r="AB137" s="6">
        <v>20.63</v>
      </c>
      <c r="AC137" s="34" t="s">
        <v>354</v>
      </c>
      <c r="AD137" s="34">
        <f t="shared" si="12"/>
        <v>14</v>
      </c>
      <c r="AE137" s="34">
        <f t="shared" si="13"/>
        <v>6</v>
      </c>
      <c r="AF137" s="49" t="str">
        <f t="shared" si="16"/>
        <v>LCL</v>
      </c>
      <c r="AG137" s="49" t="str">
        <f t="shared" si="16"/>
        <v>LCL</v>
      </c>
    </row>
    <row r="138" spans="1:37" x14ac:dyDescent="0.45">
      <c r="A138" s="129" t="s">
        <v>119</v>
      </c>
      <c r="B138" s="129" t="s">
        <v>236</v>
      </c>
      <c r="C138" s="129" t="str">
        <f>IF(1900-1-1,D138)</f>
        <v>2016-01-15</v>
      </c>
      <c r="D138" s="5" t="s">
        <v>315</v>
      </c>
      <c r="E138" s="129">
        <f t="shared" si="14"/>
        <v>39</v>
      </c>
      <c r="F138" s="129">
        <f t="shared" si="15"/>
        <v>45</v>
      </c>
      <c r="G138" s="129" t="s">
        <v>29</v>
      </c>
      <c r="H138" s="129" t="s">
        <v>30</v>
      </c>
      <c r="I138" s="129" t="s">
        <v>31</v>
      </c>
      <c r="J138" s="3">
        <v>1</v>
      </c>
      <c r="K138" s="26" t="s">
        <v>2125</v>
      </c>
      <c r="L138" s="129" t="s">
        <v>24</v>
      </c>
      <c r="M138" s="129" t="s">
        <v>42</v>
      </c>
      <c r="N138" s="129" t="s">
        <v>26</v>
      </c>
      <c r="O138" s="129" t="s">
        <v>355</v>
      </c>
      <c r="P138" s="3">
        <v>52</v>
      </c>
      <c r="Q138" s="129" t="s">
        <v>27</v>
      </c>
      <c r="R138" s="129" t="s">
        <v>33</v>
      </c>
      <c r="S138" s="129" t="s">
        <v>2125</v>
      </c>
      <c r="T138" s="129"/>
      <c r="U138" s="129">
        <v>1</v>
      </c>
      <c r="V138" s="3">
        <v>21</v>
      </c>
      <c r="W138" s="30">
        <v>0</v>
      </c>
      <c r="X138" s="30">
        <v>0</v>
      </c>
      <c r="Y138" s="30">
        <v>0</v>
      </c>
      <c r="Z138" s="138" t="str">
        <f t="shared" si="17"/>
        <v/>
      </c>
      <c r="AA138" s="3">
        <v>2040</v>
      </c>
      <c r="AB138" s="6">
        <v>1.76</v>
      </c>
      <c r="AC138" s="34" t="s">
        <v>34</v>
      </c>
      <c r="AD138" s="34">
        <f t="shared" ref="AD138:AD203" si="18">0.7*AB138</f>
        <v>1</v>
      </c>
      <c r="AE138" s="34">
        <f t="shared" ref="AE138:AE203" si="19">0.3*AB138</f>
        <v>1</v>
      </c>
      <c r="AF138" s="49" t="str">
        <f t="shared" si="16"/>
        <v>LCL</v>
      </c>
      <c r="AG138" s="49" t="str">
        <f t="shared" si="16"/>
        <v>LCL</v>
      </c>
    </row>
    <row r="139" spans="1:37" x14ac:dyDescent="0.45">
      <c r="A139" s="70" t="s">
        <v>119</v>
      </c>
      <c r="B139" s="70" t="s">
        <v>236</v>
      </c>
      <c r="C139" s="70" t="s">
        <v>356</v>
      </c>
      <c r="D139" s="71" t="s">
        <v>356</v>
      </c>
      <c r="E139" s="70">
        <f t="shared" si="14"/>
        <v>39</v>
      </c>
      <c r="F139" s="70">
        <f t="shared" si="15"/>
        <v>43</v>
      </c>
      <c r="G139" s="70" t="s">
        <v>29</v>
      </c>
      <c r="H139" s="70" t="s">
        <v>30</v>
      </c>
      <c r="I139" s="70" t="s">
        <v>31</v>
      </c>
      <c r="J139" s="72">
        <v>0</v>
      </c>
      <c r="K139" s="70" t="s">
        <v>357</v>
      </c>
      <c r="L139" s="70" t="s">
        <v>41</v>
      </c>
      <c r="M139" s="70" t="s">
        <v>42</v>
      </c>
      <c r="N139" s="70" t="s">
        <v>26</v>
      </c>
      <c r="O139" s="70" t="s">
        <v>358</v>
      </c>
      <c r="P139" s="72">
        <v>54</v>
      </c>
      <c r="Q139" s="70" t="s">
        <v>27</v>
      </c>
      <c r="R139" s="70" t="s">
        <v>33</v>
      </c>
      <c r="S139" s="70" t="s">
        <v>2163</v>
      </c>
      <c r="T139" s="70"/>
      <c r="U139" s="70">
        <v>1</v>
      </c>
      <c r="V139" s="72">
        <v>3595</v>
      </c>
      <c r="W139" s="73">
        <v>0</v>
      </c>
      <c r="X139" s="73">
        <v>0</v>
      </c>
      <c r="Y139" s="73">
        <v>3</v>
      </c>
      <c r="Z139" s="138" t="str">
        <f t="shared" si="17"/>
        <v/>
      </c>
      <c r="AA139" s="72">
        <v>49348</v>
      </c>
      <c r="AB139" s="74">
        <v>169.4</v>
      </c>
      <c r="AC139" s="75" t="s">
        <v>34</v>
      </c>
      <c r="AD139" s="75">
        <f t="shared" si="18"/>
        <v>119</v>
      </c>
      <c r="AE139" s="75">
        <f t="shared" si="19"/>
        <v>51</v>
      </c>
      <c r="AF139" s="76" t="s">
        <v>2139</v>
      </c>
      <c r="AG139" s="76" t="str">
        <f>IF(AE139&lt;=14,"LCL",IF(AE139&lt;=28,"20",IF(AE139&lt;=55,"40",IF(AE139&lt;=65,"40HC",IF(AE139&lt;=83,"45",IF(AE139&gt;83,"???ilość kont"))))))</f>
        <v>40</v>
      </c>
      <c r="AH139" s="77"/>
      <c r="AI139" s="77"/>
      <c r="AJ139" s="77"/>
      <c r="AK139" s="77"/>
    </row>
    <row r="140" spans="1:37" x14ac:dyDescent="0.45">
      <c r="A140" s="78"/>
      <c r="B140" s="78"/>
      <c r="C140" s="78"/>
      <c r="D140" s="79"/>
      <c r="E140" s="78"/>
      <c r="F140" s="78"/>
      <c r="G140" s="78"/>
      <c r="H140" s="78"/>
      <c r="I140" s="78" t="s">
        <v>2148</v>
      </c>
      <c r="J140" s="80"/>
      <c r="K140" s="78"/>
      <c r="L140" s="78"/>
      <c r="M140" s="78"/>
      <c r="N140" s="78"/>
      <c r="O140" s="78"/>
      <c r="P140" s="80"/>
      <c r="Q140" s="78"/>
      <c r="R140" s="78"/>
      <c r="S140" s="78" t="s">
        <v>2163</v>
      </c>
      <c r="T140" s="78"/>
      <c r="U140" s="78">
        <v>1</v>
      </c>
      <c r="V140" s="80"/>
      <c r="W140" s="81"/>
      <c r="X140" s="81"/>
      <c r="Y140" s="81"/>
      <c r="Z140" s="138" t="str">
        <f t="shared" si="17"/>
        <v/>
      </c>
      <c r="AA140" s="80"/>
      <c r="AB140" s="82"/>
      <c r="AC140" s="84" t="s">
        <v>34</v>
      </c>
      <c r="AD140" s="84">
        <f t="shared" si="18"/>
        <v>0</v>
      </c>
      <c r="AE140" s="84">
        <f t="shared" si="19"/>
        <v>0</v>
      </c>
      <c r="AF140" s="85" t="s">
        <v>2139</v>
      </c>
      <c r="AG140" s="85"/>
      <c r="AH140" s="83"/>
      <c r="AI140" s="83"/>
      <c r="AJ140" s="83"/>
      <c r="AK140" s="83"/>
    </row>
    <row r="141" spans="1:37" x14ac:dyDescent="0.45">
      <c r="A141" s="70" t="s">
        <v>119</v>
      </c>
      <c r="B141" s="70" t="s">
        <v>236</v>
      </c>
      <c r="C141" s="70" t="s">
        <v>356</v>
      </c>
      <c r="D141" s="71" t="s">
        <v>356</v>
      </c>
      <c r="E141" s="70">
        <f t="shared" si="14"/>
        <v>39</v>
      </c>
      <c r="F141" s="70">
        <f t="shared" si="15"/>
        <v>43</v>
      </c>
      <c r="G141" s="70" t="s">
        <v>29</v>
      </c>
      <c r="H141" s="70" t="s">
        <v>30</v>
      </c>
      <c r="I141" s="70" t="s">
        <v>31</v>
      </c>
      <c r="J141" s="72">
        <v>0</v>
      </c>
      <c r="K141" s="70" t="s">
        <v>359</v>
      </c>
      <c r="L141" s="70" t="s">
        <v>41</v>
      </c>
      <c r="M141" s="70" t="s">
        <v>42</v>
      </c>
      <c r="N141" s="70" t="s">
        <v>26</v>
      </c>
      <c r="O141" s="70" t="s">
        <v>360</v>
      </c>
      <c r="P141" s="72">
        <v>54</v>
      </c>
      <c r="Q141" s="70" t="s">
        <v>27</v>
      </c>
      <c r="R141" s="70" t="s">
        <v>33</v>
      </c>
      <c r="S141" s="70" t="s">
        <v>2163</v>
      </c>
      <c r="T141" s="70"/>
      <c r="U141" s="70">
        <v>1</v>
      </c>
      <c r="V141" s="72">
        <v>3374</v>
      </c>
      <c r="W141" s="73">
        <v>0</v>
      </c>
      <c r="X141" s="73">
        <v>0</v>
      </c>
      <c r="Y141" s="73">
        <v>3</v>
      </c>
      <c r="Z141" s="138" t="str">
        <f t="shared" si="17"/>
        <v/>
      </c>
      <c r="AA141" s="72">
        <v>44145</v>
      </c>
      <c r="AB141" s="74">
        <v>172.84</v>
      </c>
      <c r="AC141" s="75" t="s">
        <v>34</v>
      </c>
      <c r="AD141" s="75">
        <f t="shared" si="18"/>
        <v>121</v>
      </c>
      <c r="AE141" s="75">
        <f t="shared" si="19"/>
        <v>52</v>
      </c>
      <c r="AF141" s="76" t="s">
        <v>2139</v>
      </c>
      <c r="AG141" s="76" t="str">
        <f>IF(AE141&lt;=14,"LCL",IF(AE141&lt;=28,"20",IF(AE141&lt;=55,"40",IF(AE141&lt;=65,"40HC",IF(AE141&lt;=83,"45",IF(AE141&gt;83,"???ilość kont"))))))</f>
        <v>40</v>
      </c>
      <c r="AH141" s="77"/>
      <c r="AI141" s="77"/>
      <c r="AJ141" s="77"/>
      <c r="AK141" s="77"/>
    </row>
    <row r="142" spans="1:37" x14ac:dyDescent="0.45">
      <c r="A142" s="78"/>
      <c r="B142" s="78"/>
      <c r="C142" s="78"/>
      <c r="D142" s="79"/>
      <c r="E142" s="78"/>
      <c r="F142" s="78"/>
      <c r="G142" s="78"/>
      <c r="H142" s="78"/>
      <c r="I142" s="78" t="s">
        <v>31</v>
      </c>
      <c r="J142" s="80"/>
      <c r="K142" s="78"/>
      <c r="L142" s="78"/>
      <c r="M142" s="78"/>
      <c r="N142" s="78"/>
      <c r="O142" s="78"/>
      <c r="P142" s="80"/>
      <c r="Q142" s="78"/>
      <c r="R142" s="78"/>
      <c r="S142" s="78" t="s">
        <v>2164</v>
      </c>
      <c r="T142" s="78"/>
      <c r="U142" s="78">
        <v>1</v>
      </c>
      <c r="V142" s="80"/>
      <c r="W142" s="81"/>
      <c r="X142" s="81"/>
      <c r="Y142" s="81"/>
      <c r="Z142" s="138" t="str">
        <f t="shared" si="17"/>
        <v/>
      </c>
      <c r="AA142" s="80"/>
      <c r="AB142" s="82"/>
      <c r="AC142" s="84" t="s">
        <v>34</v>
      </c>
      <c r="AD142" s="84">
        <f t="shared" si="18"/>
        <v>0</v>
      </c>
      <c r="AE142" s="84">
        <f t="shared" si="19"/>
        <v>0</v>
      </c>
      <c r="AF142" s="85" t="s">
        <v>2146</v>
      </c>
      <c r="AG142" s="85"/>
      <c r="AH142" s="83"/>
      <c r="AI142" s="83"/>
      <c r="AJ142" s="83"/>
      <c r="AK142" s="83"/>
    </row>
    <row r="143" spans="1:37" x14ac:dyDescent="0.45">
      <c r="A143" s="129" t="s">
        <v>119</v>
      </c>
      <c r="B143" s="129" t="s">
        <v>236</v>
      </c>
      <c r="C143" s="129" t="s">
        <v>356</v>
      </c>
      <c r="D143" s="5" t="s">
        <v>356</v>
      </c>
      <c r="E143" s="129">
        <f t="shared" si="14"/>
        <v>39</v>
      </c>
      <c r="F143" s="129">
        <f t="shared" si="15"/>
        <v>43</v>
      </c>
      <c r="G143" s="129" t="s">
        <v>29</v>
      </c>
      <c r="H143" s="129" t="s">
        <v>30</v>
      </c>
      <c r="I143" s="129" t="s">
        <v>31</v>
      </c>
      <c r="J143" s="3">
        <v>0</v>
      </c>
      <c r="K143" s="129" t="s">
        <v>361</v>
      </c>
      <c r="L143" s="129" t="s">
        <v>41</v>
      </c>
      <c r="M143" s="129" t="s">
        <v>42</v>
      </c>
      <c r="N143" s="129" t="s">
        <v>26</v>
      </c>
      <c r="O143" s="129" t="s">
        <v>362</v>
      </c>
      <c r="P143" s="3">
        <v>54</v>
      </c>
      <c r="Q143" s="129" t="s">
        <v>27</v>
      </c>
      <c r="R143" s="129" t="s">
        <v>123</v>
      </c>
      <c r="S143" s="129" t="s">
        <v>2163</v>
      </c>
      <c r="T143" s="129"/>
      <c r="U143" s="129">
        <v>1</v>
      </c>
      <c r="V143" s="3">
        <v>972</v>
      </c>
      <c r="W143" s="30">
        <v>1</v>
      </c>
      <c r="X143" s="30">
        <v>0</v>
      </c>
      <c r="Y143" s="30">
        <v>0</v>
      </c>
      <c r="Z143" s="138">
        <f t="shared" si="17"/>
        <v>20</v>
      </c>
      <c r="AA143" s="3">
        <v>16399</v>
      </c>
      <c r="AB143" s="6">
        <v>14.58</v>
      </c>
      <c r="AC143" s="34" t="s">
        <v>34</v>
      </c>
      <c r="AD143" s="34">
        <f t="shared" si="18"/>
        <v>10</v>
      </c>
      <c r="AE143" s="34">
        <f t="shared" si="19"/>
        <v>4</v>
      </c>
      <c r="AF143" s="49" t="str">
        <f t="shared" ref="AF143:AG157" si="20">IF(AD143&lt;=14,"LCL",IF(AD143&lt;=28,"20",IF(AD143&lt;=55,"40",IF(AD143&lt;=65,"40HC",IF(AD143&lt;=83,"45",IF(AD143&gt;83,"???ilość kont"))))))</f>
        <v>LCL</v>
      </c>
      <c r="AG143" s="49" t="str">
        <f t="shared" si="20"/>
        <v>LCL</v>
      </c>
    </row>
    <row r="144" spans="1:37" s="77" customFormat="1" x14ac:dyDescent="0.45">
      <c r="A144" s="129" t="s">
        <v>119</v>
      </c>
      <c r="B144" s="129" t="s">
        <v>236</v>
      </c>
      <c r="C144" s="129" t="s">
        <v>312</v>
      </c>
      <c r="D144" s="5" t="s">
        <v>312</v>
      </c>
      <c r="E144" s="129">
        <f t="shared" si="14"/>
        <v>39</v>
      </c>
      <c r="F144" s="129">
        <f t="shared" si="15"/>
        <v>44</v>
      </c>
      <c r="G144" s="129" t="s">
        <v>61</v>
      </c>
      <c r="H144" s="129" t="s">
        <v>30</v>
      </c>
      <c r="I144" s="129" t="s">
        <v>31</v>
      </c>
      <c r="J144" s="3">
        <v>1</v>
      </c>
      <c r="K144" s="152" t="s">
        <v>363</v>
      </c>
      <c r="L144" s="129" t="s">
        <v>41</v>
      </c>
      <c r="M144" s="129" t="s">
        <v>42</v>
      </c>
      <c r="N144" s="129" t="s">
        <v>26</v>
      </c>
      <c r="O144" s="129" t="s">
        <v>364</v>
      </c>
      <c r="P144" s="3">
        <v>54</v>
      </c>
      <c r="Q144" s="129" t="s">
        <v>27</v>
      </c>
      <c r="R144" s="129" t="s">
        <v>2150</v>
      </c>
      <c r="S144" s="129" t="s">
        <v>2164</v>
      </c>
      <c r="T144" s="129"/>
      <c r="U144" s="129">
        <v>1</v>
      </c>
      <c r="V144" s="3">
        <v>516</v>
      </c>
      <c r="W144" s="154">
        <v>0</v>
      </c>
      <c r="X144" s="154">
        <v>1</v>
      </c>
      <c r="Y144" s="154">
        <v>0</v>
      </c>
      <c r="Z144" s="138">
        <f t="shared" si="17"/>
        <v>40</v>
      </c>
      <c r="AA144" s="3">
        <v>8444</v>
      </c>
      <c r="AB144" s="6">
        <v>11.7</v>
      </c>
      <c r="AC144" s="34" t="s">
        <v>64</v>
      </c>
      <c r="AD144" s="34">
        <f t="shared" si="18"/>
        <v>8</v>
      </c>
      <c r="AE144" s="34">
        <f t="shared" si="19"/>
        <v>4</v>
      </c>
      <c r="AF144" s="49" t="str">
        <f t="shared" si="20"/>
        <v>LCL</v>
      </c>
      <c r="AG144" s="49" t="str">
        <f t="shared" si="20"/>
        <v>LCL</v>
      </c>
      <c r="AH144"/>
      <c r="AI144"/>
      <c r="AJ144"/>
      <c r="AK144"/>
    </row>
    <row r="145" spans="1:37" x14ac:dyDescent="0.45">
      <c r="A145" s="129" t="s">
        <v>119</v>
      </c>
      <c r="B145" s="129" t="s">
        <v>236</v>
      </c>
      <c r="C145" s="129" t="s">
        <v>312</v>
      </c>
      <c r="D145" s="5" t="s">
        <v>312</v>
      </c>
      <c r="E145" s="129">
        <f t="shared" ref="E145:E213" si="21">B145-A145</f>
        <v>39</v>
      </c>
      <c r="F145" s="129">
        <f t="shared" ref="F145:F213" si="22">C145-A145</f>
        <v>44</v>
      </c>
      <c r="G145" s="129" t="s">
        <v>61</v>
      </c>
      <c r="H145" s="129" t="s">
        <v>30</v>
      </c>
      <c r="I145" s="129" t="s">
        <v>31</v>
      </c>
      <c r="J145" s="3">
        <v>1</v>
      </c>
      <c r="K145" s="153"/>
      <c r="L145" s="129" t="s">
        <v>41</v>
      </c>
      <c r="M145" s="129" t="s">
        <v>42</v>
      </c>
      <c r="N145" s="129" t="s">
        <v>26</v>
      </c>
      <c r="O145" s="129" t="s">
        <v>365</v>
      </c>
      <c r="P145" s="3">
        <v>54</v>
      </c>
      <c r="Q145" s="129" t="s">
        <v>27</v>
      </c>
      <c r="R145" s="129" t="s">
        <v>2155</v>
      </c>
      <c r="S145" s="129" t="s">
        <v>2164</v>
      </c>
      <c r="T145" s="129"/>
      <c r="U145" s="129">
        <v>1</v>
      </c>
      <c r="V145" s="3">
        <v>1006</v>
      </c>
      <c r="W145" s="156"/>
      <c r="X145" s="156"/>
      <c r="Y145" s="156"/>
      <c r="Z145" s="138" t="str">
        <f t="shared" si="17"/>
        <v/>
      </c>
      <c r="AA145" s="3">
        <v>16430</v>
      </c>
      <c r="AB145" s="6">
        <v>20.46</v>
      </c>
      <c r="AC145" s="34" t="s">
        <v>64</v>
      </c>
      <c r="AD145" s="34">
        <f t="shared" si="18"/>
        <v>14</v>
      </c>
      <c r="AE145" s="34">
        <f t="shared" si="19"/>
        <v>6</v>
      </c>
      <c r="AF145" s="49" t="str">
        <f t="shared" si="20"/>
        <v>LCL</v>
      </c>
      <c r="AG145" s="49" t="str">
        <f t="shared" si="20"/>
        <v>LCL</v>
      </c>
    </row>
    <row r="146" spans="1:37" x14ac:dyDescent="0.45">
      <c r="A146" s="129" t="s">
        <v>119</v>
      </c>
      <c r="B146" s="129" t="s">
        <v>236</v>
      </c>
      <c r="C146" s="129" t="s">
        <v>312</v>
      </c>
      <c r="D146" s="5" t="s">
        <v>312</v>
      </c>
      <c r="E146" s="129">
        <f t="shared" si="21"/>
        <v>39</v>
      </c>
      <c r="F146" s="129">
        <f t="shared" si="22"/>
        <v>44</v>
      </c>
      <c r="G146" s="129" t="s">
        <v>61</v>
      </c>
      <c r="H146" s="129" t="s">
        <v>30</v>
      </c>
      <c r="I146" s="129" t="s">
        <v>31</v>
      </c>
      <c r="J146" s="3">
        <v>1</v>
      </c>
      <c r="K146" s="153"/>
      <c r="L146" s="129" t="s">
        <v>41</v>
      </c>
      <c r="M146" s="129" t="s">
        <v>42</v>
      </c>
      <c r="N146" s="129" t="s">
        <v>26</v>
      </c>
      <c r="O146" s="129" t="s">
        <v>366</v>
      </c>
      <c r="P146" s="3">
        <v>54</v>
      </c>
      <c r="Q146" s="129" t="s">
        <v>27</v>
      </c>
      <c r="R146" s="129" t="s">
        <v>2151</v>
      </c>
      <c r="S146" s="129" t="s">
        <v>2164</v>
      </c>
      <c r="T146" s="129"/>
      <c r="U146" s="129">
        <v>1</v>
      </c>
      <c r="V146" s="3">
        <v>1052</v>
      </c>
      <c r="W146" s="155"/>
      <c r="X146" s="155"/>
      <c r="Y146" s="155"/>
      <c r="Z146" s="138" t="str">
        <f t="shared" si="17"/>
        <v/>
      </c>
      <c r="AA146" s="3">
        <v>18138</v>
      </c>
      <c r="AB146" s="6">
        <v>15.04</v>
      </c>
      <c r="AC146" s="34" t="s">
        <v>64</v>
      </c>
      <c r="AD146" s="34">
        <f t="shared" si="18"/>
        <v>11</v>
      </c>
      <c r="AE146" s="34">
        <f t="shared" si="19"/>
        <v>5</v>
      </c>
      <c r="AF146" s="49" t="str">
        <f t="shared" si="20"/>
        <v>LCL</v>
      </c>
      <c r="AG146" s="49" t="str">
        <f t="shared" si="20"/>
        <v>LCL</v>
      </c>
    </row>
    <row r="147" spans="1:37" x14ac:dyDescent="0.45">
      <c r="A147" s="129" t="s">
        <v>47</v>
      </c>
      <c r="B147" s="129" t="s">
        <v>311</v>
      </c>
      <c r="C147" s="129" t="s">
        <v>315</v>
      </c>
      <c r="D147" s="5" t="s">
        <v>315</v>
      </c>
      <c r="E147" s="129">
        <f t="shared" si="21"/>
        <v>39</v>
      </c>
      <c r="F147" s="129">
        <f t="shared" si="22"/>
        <v>43</v>
      </c>
      <c r="G147" s="129" t="s">
        <v>29</v>
      </c>
      <c r="H147" s="129" t="s">
        <v>30</v>
      </c>
      <c r="I147" s="129" t="s">
        <v>31</v>
      </c>
      <c r="J147" s="3">
        <v>0</v>
      </c>
      <c r="K147" s="129" t="s">
        <v>367</v>
      </c>
      <c r="L147" s="129" t="s">
        <v>24</v>
      </c>
      <c r="M147" s="129" t="s">
        <v>87</v>
      </c>
      <c r="N147" s="129" t="s">
        <v>26</v>
      </c>
      <c r="O147" s="129" t="s">
        <v>368</v>
      </c>
      <c r="P147" s="3">
        <v>51</v>
      </c>
      <c r="Q147" s="129" t="s">
        <v>27</v>
      </c>
      <c r="R147" s="129" t="s">
        <v>153</v>
      </c>
      <c r="S147" s="129" t="s">
        <v>2163</v>
      </c>
      <c r="T147" s="129"/>
      <c r="U147" s="129">
        <v>1</v>
      </c>
      <c r="V147" s="3">
        <v>1184</v>
      </c>
      <c r="W147" s="30">
        <v>0</v>
      </c>
      <c r="X147" s="30">
        <v>0</v>
      </c>
      <c r="Y147" s="30">
        <v>1</v>
      </c>
      <c r="Z147" s="138" t="str">
        <f t="shared" si="17"/>
        <v>40 HC</v>
      </c>
      <c r="AA147" s="3">
        <v>9766</v>
      </c>
      <c r="AB147" s="6">
        <v>55.67</v>
      </c>
      <c r="AC147" s="34" t="s">
        <v>34</v>
      </c>
      <c r="AD147" s="34">
        <f t="shared" si="18"/>
        <v>39</v>
      </c>
      <c r="AE147" s="34">
        <f t="shared" si="19"/>
        <v>17</v>
      </c>
      <c r="AF147" s="49" t="str">
        <f t="shared" si="20"/>
        <v>40</v>
      </c>
      <c r="AG147" s="49" t="str">
        <f t="shared" si="20"/>
        <v>20</v>
      </c>
    </row>
    <row r="148" spans="1:37" x14ac:dyDescent="0.45">
      <c r="A148" s="129" t="s">
        <v>47</v>
      </c>
      <c r="B148" s="129" t="s">
        <v>369</v>
      </c>
      <c r="C148" s="129" t="s">
        <v>370</v>
      </c>
      <c r="D148" s="5" t="s">
        <v>370</v>
      </c>
      <c r="E148" s="129">
        <f t="shared" si="21"/>
        <v>40</v>
      </c>
      <c r="F148" s="129">
        <f t="shared" si="22"/>
        <v>47</v>
      </c>
      <c r="G148" s="129" t="s">
        <v>29</v>
      </c>
      <c r="H148" s="129" t="s">
        <v>30</v>
      </c>
      <c r="I148" s="129" t="s">
        <v>31</v>
      </c>
      <c r="J148" s="3">
        <v>0</v>
      </c>
      <c r="K148" s="129" t="s">
        <v>371</v>
      </c>
      <c r="L148" s="129" t="s">
        <v>41</v>
      </c>
      <c r="M148" s="129" t="s">
        <v>42</v>
      </c>
      <c r="N148" s="129" t="s">
        <v>26</v>
      </c>
      <c r="O148" s="129" t="s">
        <v>372</v>
      </c>
      <c r="P148" s="3">
        <v>51</v>
      </c>
      <c r="Q148" s="129" t="s">
        <v>27</v>
      </c>
      <c r="R148" s="129" t="s">
        <v>153</v>
      </c>
      <c r="S148" s="129" t="s">
        <v>2163</v>
      </c>
      <c r="T148" s="129"/>
      <c r="U148" s="129">
        <v>1</v>
      </c>
      <c r="V148" s="3">
        <v>1465</v>
      </c>
      <c r="W148" s="30">
        <v>0</v>
      </c>
      <c r="X148" s="30">
        <v>0</v>
      </c>
      <c r="Y148" s="30">
        <v>1</v>
      </c>
      <c r="Z148" s="138" t="str">
        <f t="shared" si="17"/>
        <v>40 HC</v>
      </c>
      <c r="AA148" s="3">
        <v>12657</v>
      </c>
      <c r="AB148" s="6">
        <v>60.83</v>
      </c>
      <c r="AC148" s="34" t="s">
        <v>34</v>
      </c>
      <c r="AD148" s="34">
        <f t="shared" si="18"/>
        <v>43</v>
      </c>
      <c r="AE148" s="34">
        <f t="shared" si="19"/>
        <v>18</v>
      </c>
      <c r="AF148" s="49" t="str">
        <f t="shared" si="20"/>
        <v>40</v>
      </c>
      <c r="AG148" s="49" t="str">
        <f t="shared" si="20"/>
        <v>20</v>
      </c>
    </row>
    <row r="149" spans="1:37" x14ac:dyDescent="0.45">
      <c r="A149" s="129" t="s">
        <v>373</v>
      </c>
      <c r="B149" s="129" t="s">
        <v>236</v>
      </c>
      <c r="C149" s="129" t="s">
        <v>315</v>
      </c>
      <c r="D149" s="5" t="s">
        <v>315</v>
      </c>
      <c r="E149" s="129">
        <f t="shared" si="21"/>
        <v>33</v>
      </c>
      <c r="F149" s="129">
        <f t="shared" si="22"/>
        <v>39</v>
      </c>
      <c r="G149" s="129" t="s">
        <v>39</v>
      </c>
      <c r="H149" s="129" t="s">
        <v>30</v>
      </c>
      <c r="I149" s="129" t="s">
        <v>31</v>
      </c>
      <c r="J149" s="3">
        <v>0</v>
      </c>
      <c r="K149" s="129" t="s">
        <v>374</v>
      </c>
      <c r="L149" s="129" t="s">
        <v>41</v>
      </c>
      <c r="M149" s="129" t="s">
        <v>42</v>
      </c>
      <c r="N149" s="129" t="s">
        <v>26</v>
      </c>
      <c r="O149" s="129" t="s">
        <v>375</v>
      </c>
      <c r="P149" s="3">
        <v>52</v>
      </c>
      <c r="Q149" s="129" t="s">
        <v>27</v>
      </c>
      <c r="R149" s="129" t="s">
        <v>349</v>
      </c>
      <c r="S149" s="129" t="s">
        <v>2163</v>
      </c>
      <c r="T149" s="129"/>
      <c r="U149" s="129">
        <v>1</v>
      </c>
      <c r="V149" s="3">
        <v>2188</v>
      </c>
      <c r="W149" s="30">
        <v>0</v>
      </c>
      <c r="X149" s="30">
        <v>1</v>
      </c>
      <c r="Y149" s="30">
        <v>0</v>
      </c>
      <c r="Z149" s="138">
        <f t="shared" si="17"/>
        <v>40</v>
      </c>
      <c r="AA149" s="3">
        <v>32602</v>
      </c>
      <c r="AB149" s="6">
        <v>46</v>
      </c>
      <c r="AC149" s="34" t="s">
        <v>34</v>
      </c>
      <c r="AD149" s="34">
        <f t="shared" si="18"/>
        <v>32</v>
      </c>
      <c r="AE149" s="34">
        <f t="shared" si="19"/>
        <v>14</v>
      </c>
      <c r="AF149" s="49" t="str">
        <f t="shared" si="20"/>
        <v>40</v>
      </c>
      <c r="AG149" s="49" t="str">
        <f t="shared" si="20"/>
        <v>LCL</v>
      </c>
    </row>
    <row r="150" spans="1:37" x14ac:dyDescent="0.45">
      <c r="A150" s="129" t="s">
        <v>373</v>
      </c>
      <c r="B150" s="129" t="s">
        <v>311</v>
      </c>
      <c r="C150" s="129" t="s">
        <v>376</v>
      </c>
      <c r="D150" s="5" t="s">
        <v>376</v>
      </c>
      <c r="E150" s="129">
        <f t="shared" si="21"/>
        <v>35</v>
      </c>
      <c r="F150" s="129">
        <f t="shared" si="22"/>
        <v>46</v>
      </c>
      <c r="G150" s="129" t="s">
        <v>48</v>
      </c>
      <c r="H150" s="129" t="s">
        <v>30</v>
      </c>
      <c r="I150" s="129" t="s">
        <v>31</v>
      </c>
      <c r="J150" s="3">
        <v>1</v>
      </c>
      <c r="K150" s="26" t="s">
        <v>2125</v>
      </c>
      <c r="L150" s="129" t="s">
        <v>24</v>
      </c>
      <c r="M150" s="129" t="s">
        <v>87</v>
      </c>
      <c r="N150" s="129" t="s">
        <v>26</v>
      </c>
      <c r="O150" s="129" t="s">
        <v>377</v>
      </c>
      <c r="P150" s="3">
        <v>54</v>
      </c>
      <c r="Q150" s="129" t="s">
        <v>27</v>
      </c>
      <c r="R150" s="129" t="s">
        <v>271</v>
      </c>
      <c r="S150" s="129" t="s">
        <v>2125</v>
      </c>
      <c r="T150" s="129"/>
      <c r="U150" s="129">
        <v>1</v>
      </c>
      <c r="V150" s="3">
        <v>316</v>
      </c>
      <c r="W150" s="30">
        <v>0</v>
      </c>
      <c r="X150" s="30">
        <v>0</v>
      </c>
      <c r="Y150" s="30">
        <v>0</v>
      </c>
      <c r="Z150" s="138" t="str">
        <f t="shared" si="17"/>
        <v/>
      </c>
      <c r="AA150" s="3">
        <v>5049</v>
      </c>
      <c r="AB150" s="6">
        <v>12.75</v>
      </c>
      <c r="AC150" s="34" t="s">
        <v>34</v>
      </c>
      <c r="AD150" s="34">
        <f t="shared" si="18"/>
        <v>9</v>
      </c>
      <c r="AE150" s="34">
        <f t="shared" si="19"/>
        <v>4</v>
      </c>
      <c r="AF150" s="49" t="str">
        <f t="shared" si="20"/>
        <v>LCL</v>
      </c>
      <c r="AG150" s="49" t="str">
        <f t="shared" si="20"/>
        <v>LCL</v>
      </c>
    </row>
    <row r="151" spans="1:37" x14ac:dyDescent="0.45">
      <c r="A151" s="129" t="s">
        <v>95</v>
      </c>
      <c r="B151" s="129" t="s">
        <v>102</v>
      </c>
      <c r="C151" s="129" t="s">
        <v>378</v>
      </c>
      <c r="D151" s="5" t="s">
        <v>378</v>
      </c>
      <c r="E151" s="129">
        <f t="shared" si="21"/>
        <v>2</v>
      </c>
      <c r="F151" s="129">
        <f t="shared" si="22"/>
        <v>8</v>
      </c>
      <c r="G151" s="129" t="s">
        <v>379</v>
      </c>
      <c r="H151" s="129" t="s">
        <v>30</v>
      </c>
      <c r="I151" s="129" t="s">
        <v>380</v>
      </c>
      <c r="J151" s="3">
        <v>1</v>
      </c>
      <c r="K151" s="26" t="s">
        <v>380</v>
      </c>
      <c r="L151" s="26" t="s">
        <v>24</v>
      </c>
      <c r="M151" s="129" t="s">
        <v>381</v>
      </c>
      <c r="N151" s="129" t="s">
        <v>26</v>
      </c>
      <c r="O151" s="129" t="s">
        <v>382</v>
      </c>
      <c r="P151" s="3">
        <v>54</v>
      </c>
      <c r="Q151" s="129" t="s">
        <v>27</v>
      </c>
      <c r="R151" s="129" t="s">
        <v>2155</v>
      </c>
      <c r="S151" s="129" t="s">
        <v>380</v>
      </c>
      <c r="T151" s="129">
        <v>1</v>
      </c>
      <c r="U151" s="129"/>
      <c r="V151" s="3">
        <v>1032</v>
      </c>
      <c r="W151" s="30">
        <v>0</v>
      </c>
      <c r="X151" s="30">
        <v>0</v>
      </c>
      <c r="Y151" s="30">
        <v>0</v>
      </c>
      <c r="Z151" s="138" t="str">
        <f t="shared" si="17"/>
        <v/>
      </c>
      <c r="AA151" s="3">
        <v>13946</v>
      </c>
      <c r="AB151" s="6">
        <v>21.95</v>
      </c>
      <c r="AC151" s="34" t="s">
        <v>64</v>
      </c>
      <c r="AD151" s="34">
        <f t="shared" si="18"/>
        <v>15</v>
      </c>
      <c r="AE151" s="34">
        <f t="shared" si="19"/>
        <v>7</v>
      </c>
      <c r="AF151" s="49" t="str">
        <f t="shared" si="20"/>
        <v>20</v>
      </c>
      <c r="AG151" s="49" t="str">
        <f t="shared" si="20"/>
        <v>LCL</v>
      </c>
    </row>
    <row r="152" spans="1:37" s="77" customFormat="1" x14ac:dyDescent="0.45">
      <c r="A152" s="129" t="s">
        <v>95</v>
      </c>
      <c r="B152" s="129" t="s">
        <v>112</v>
      </c>
      <c r="C152" s="129" t="s">
        <v>378</v>
      </c>
      <c r="D152" s="5" t="s">
        <v>378</v>
      </c>
      <c r="E152" s="129">
        <f t="shared" si="21"/>
        <v>5</v>
      </c>
      <c r="F152" s="129">
        <f t="shared" si="22"/>
        <v>8</v>
      </c>
      <c r="G152" s="129" t="s">
        <v>381</v>
      </c>
      <c r="H152" s="129" t="s">
        <v>383</v>
      </c>
      <c r="I152" s="129" t="s">
        <v>380</v>
      </c>
      <c r="J152" s="3">
        <v>1</v>
      </c>
      <c r="K152" s="26" t="s">
        <v>380</v>
      </c>
      <c r="L152" s="26" t="s">
        <v>24</v>
      </c>
      <c r="M152" s="129" t="s">
        <v>384</v>
      </c>
      <c r="N152" s="129" t="s">
        <v>26</v>
      </c>
      <c r="O152" s="129" t="s">
        <v>385</v>
      </c>
      <c r="P152" s="3">
        <v>54</v>
      </c>
      <c r="Q152" s="129" t="s">
        <v>27</v>
      </c>
      <c r="R152" s="129" t="s">
        <v>386</v>
      </c>
      <c r="S152" s="129" t="s">
        <v>380</v>
      </c>
      <c r="T152" s="129">
        <v>1</v>
      </c>
      <c r="U152" s="129"/>
      <c r="V152" s="3">
        <v>391</v>
      </c>
      <c r="W152" s="30">
        <v>0</v>
      </c>
      <c r="X152" s="30">
        <v>0</v>
      </c>
      <c r="Y152" s="30">
        <v>0</v>
      </c>
      <c r="Z152" s="138" t="str">
        <f t="shared" si="17"/>
        <v/>
      </c>
      <c r="AA152" s="3">
        <v>7443</v>
      </c>
      <c r="AB152" s="6">
        <v>6.89</v>
      </c>
      <c r="AC152" s="34" t="s">
        <v>90</v>
      </c>
      <c r="AD152" s="34">
        <f t="shared" si="18"/>
        <v>5</v>
      </c>
      <c r="AE152" s="34">
        <f t="shared" si="19"/>
        <v>2</v>
      </c>
      <c r="AF152" s="49" t="str">
        <f t="shared" si="20"/>
        <v>LCL</v>
      </c>
      <c r="AG152" s="49" t="str">
        <f t="shared" si="20"/>
        <v>LCL</v>
      </c>
      <c r="AH152"/>
      <c r="AI152"/>
      <c r="AJ152"/>
      <c r="AK152"/>
    </row>
    <row r="153" spans="1:37" s="41" customFormat="1" x14ac:dyDescent="0.45">
      <c r="A153" s="129" t="s">
        <v>95</v>
      </c>
      <c r="B153" s="129" t="s">
        <v>236</v>
      </c>
      <c r="C153" s="129" t="s">
        <v>356</v>
      </c>
      <c r="D153" s="5" t="s">
        <v>356</v>
      </c>
      <c r="E153" s="129">
        <f t="shared" si="21"/>
        <v>31</v>
      </c>
      <c r="F153" s="129">
        <f t="shared" si="22"/>
        <v>35</v>
      </c>
      <c r="G153" s="129" t="s">
        <v>72</v>
      </c>
      <c r="H153" s="129" t="s">
        <v>30</v>
      </c>
      <c r="I153" s="129" t="s">
        <v>31</v>
      </c>
      <c r="J153" s="3">
        <v>0</v>
      </c>
      <c r="K153" s="129" t="s">
        <v>387</v>
      </c>
      <c r="L153" s="129" t="s">
        <v>41</v>
      </c>
      <c r="M153" s="129" t="s">
        <v>42</v>
      </c>
      <c r="N153" s="129" t="s">
        <v>26</v>
      </c>
      <c r="O153" s="129" t="s">
        <v>388</v>
      </c>
      <c r="P153" s="3">
        <v>51</v>
      </c>
      <c r="Q153" s="129" t="s">
        <v>27</v>
      </c>
      <c r="R153" s="129" t="s">
        <v>139</v>
      </c>
      <c r="S153" s="129" t="s">
        <v>2163</v>
      </c>
      <c r="T153" s="129"/>
      <c r="U153" s="129">
        <v>1</v>
      </c>
      <c r="V153" s="3">
        <v>1205</v>
      </c>
      <c r="W153" s="30">
        <v>0</v>
      </c>
      <c r="X153" s="30">
        <v>1</v>
      </c>
      <c r="Y153" s="30">
        <v>0</v>
      </c>
      <c r="Z153" s="138">
        <f t="shared" si="17"/>
        <v>40</v>
      </c>
      <c r="AA153" s="3">
        <v>13053</v>
      </c>
      <c r="AB153" s="6">
        <v>57.47</v>
      </c>
      <c r="AC153" s="34" t="s">
        <v>34</v>
      </c>
      <c r="AD153" s="34">
        <f t="shared" si="18"/>
        <v>40</v>
      </c>
      <c r="AE153" s="34">
        <f t="shared" si="19"/>
        <v>17</v>
      </c>
      <c r="AF153" s="49" t="str">
        <f t="shared" si="20"/>
        <v>40</v>
      </c>
      <c r="AG153" s="49" t="str">
        <f t="shared" si="20"/>
        <v>20</v>
      </c>
      <c r="AH153"/>
      <c r="AI153"/>
      <c r="AJ153"/>
      <c r="AK153"/>
    </row>
    <row r="154" spans="1:37" x14ac:dyDescent="0.45">
      <c r="A154" s="129" t="s">
        <v>389</v>
      </c>
      <c r="B154" s="129" t="s">
        <v>112</v>
      </c>
      <c r="C154" s="129" t="s">
        <v>163</v>
      </c>
      <c r="D154" s="5" t="s">
        <v>163</v>
      </c>
      <c r="E154" s="129">
        <f t="shared" si="21"/>
        <v>2</v>
      </c>
      <c r="F154" s="129">
        <f t="shared" si="22"/>
        <v>11</v>
      </c>
      <c r="G154" s="129" t="s">
        <v>381</v>
      </c>
      <c r="H154" s="129" t="s">
        <v>383</v>
      </c>
      <c r="I154" s="129" t="s">
        <v>380</v>
      </c>
      <c r="J154" s="3">
        <v>1</v>
      </c>
      <c r="K154" s="26" t="s">
        <v>380</v>
      </c>
      <c r="L154" s="26" t="s">
        <v>24</v>
      </c>
      <c r="M154" s="129" t="s">
        <v>390</v>
      </c>
      <c r="N154" s="129" t="s">
        <v>26</v>
      </c>
      <c r="O154" s="129" t="s">
        <v>391</v>
      </c>
      <c r="P154" s="3">
        <v>54</v>
      </c>
      <c r="Q154" s="129" t="s">
        <v>27</v>
      </c>
      <c r="R154" s="129" t="s">
        <v>2153</v>
      </c>
      <c r="S154" s="129" t="s">
        <v>380</v>
      </c>
      <c r="T154" s="129">
        <v>1</v>
      </c>
      <c r="U154" s="129"/>
      <c r="V154" s="3">
        <v>822</v>
      </c>
      <c r="W154" s="30">
        <v>0</v>
      </c>
      <c r="X154" s="30">
        <v>0</v>
      </c>
      <c r="Y154" s="30">
        <v>0</v>
      </c>
      <c r="Z154" s="138" t="str">
        <f t="shared" si="17"/>
        <v/>
      </c>
      <c r="AA154" s="3">
        <v>12568</v>
      </c>
      <c r="AB154" s="6">
        <v>21.38</v>
      </c>
      <c r="AC154" s="34" t="s">
        <v>64</v>
      </c>
      <c r="AD154" s="34">
        <f t="shared" si="18"/>
        <v>15</v>
      </c>
      <c r="AE154" s="34">
        <f t="shared" si="19"/>
        <v>6</v>
      </c>
      <c r="AF154" s="49" t="str">
        <f t="shared" si="20"/>
        <v>20</v>
      </c>
      <c r="AG154" s="49" t="str">
        <f t="shared" si="20"/>
        <v>LCL</v>
      </c>
    </row>
    <row r="155" spans="1:37" x14ac:dyDescent="0.45">
      <c r="A155" s="129" t="s">
        <v>389</v>
      </c>
      <c r="B155" s="129" t="s">
        <v>378</v>
      </c>
      <c r="C155" s="129" t="s">
        <v>378</v>
      </c>
      <c r="D155" s="5" t="s">
        <v>378</v>
      </c>
      <c r="E155" s="129">
        <f t="shared" si="21"/>
        <v>5</v>
      </c>
      <c r="F155" s="129">
        <f t="shared" si="22"/>
        <v>5</v>
      </c>
      <c r="G155" s="129" t="s">
        <v>392</v>
      </c>
      <c r="H155" s="129" t="s">
        <v>393</v>
      </c>
      <c r="I155" s="129" t="s">
        <v>24</v>
      </c>
      <c r="J155" s="3">
        <v>0</v>
      </c>
      <c r="K155" s="131"/>
      <c r="L155" s="26" t="s">
        <v>24</v>
      </c>
      <c r="M155" s="129" t="s">
        <v>381</v>
      </c>
      <c r="N155" s="129" t="s">
        <v>26</v>
      </c>
      <c r="O155" s="129" t="s">
        <v>394</v>
      </c>
      <c r="P155" s="3">
        <v>54</v>
      </c>
      <c r="Q155" s="129" t="s">
        <v>27</v>
      </c>
      <c r="R155" s="129" t="s">
        <v>395</v>
      </c>
      <c r="S155" s="129" t="s">
        <v>2163</v>
      </c>
      <c r="T155" s="129"/>
      <c r="U155" s="129">
        <v>1</v>
      </c>
      <c r="V155" s="3">
        <v>702</v>
      </c>
      <c r="W155" s="30">
        <v>0</v>
      </c>
      <c r="X155" s="30">
        <v>0</v>
      </c>
      <c r="Y155" s="30">
        <v>0</v>
      </c>
      <c r="Z155" s="138" t="str">
        <f t="shared" si="17"/>
        <v/>
      </c>
      <c r="AA155" s="3">
        <v>73683</v>
      </c>
      <c r="AB155" s="6">
        <v>50.54</v>
      </c>
      <c r="AC155" s="34" t="s">
        <v>396</v>
      </c>
      <c r="AD155" s="34">
        <f t="shared" si="18"/>
        <v>35</v>
      </c>
      <c r="AE155" s="34">
        <f t="shared" si="19"/>
        <v>15</v>
      </c>
      <c r="AF155" s="49" t="str">
        <f t="shared" si="20"/>
        <v>40</v>
      </c>
      <c r="AG155" s="49" t="str">
        <f t="shared" si="20"/>
        <v>20</v>
      </c>
    </row>
    <row r="156" spans="1:37" x14ac:dyDescent="0.45">
      <c r="A156" s="129" t="s">
        <v>397</v>
      </c>
      <c r="B156" s="129" t="s">
        <v>312</v>
      </c>
      <c r="C156" s="129" t="s">
        <v>376</v>
      </c>
      <c r="D156" s="5" t="s">
        <v>376</v>
      </c>
      <c r="E156" s="129">
        <f t="shared" si="21"/>
        <v>32</v>
      </c>
      <c r="F156" s="129">
        <f t="shared" si="22"/>
        <v>40</v>
      </c>
      <c r="G156" s="129" t="s">
        <v>398</v>
      </c>
      <c r="H156" s="129" t="s">
        <v>30</v>
      </c>
      <c r="I156" s="129" t="s">
        <v>31</v>
      </c>
      <c r="J156" s="3">
        <v>1</v>
      </c>
      <c r="K156" s="26" t="s">
        <v>2125</v>
      </c>
      <c r="L156" s="129" t="s">
        <v>24</v>
      </c>
      <c r="M156" s="129" t="s">
        <v>87</v>
      </c>
      <c r="N156" s="129" t="s">
        <v>26</v>
      </c>
      <c r="O156" s="129" t="s">
        <v>399</v>
      </c>
      <c r="P156" s="3">
        <v>51</v>
      </c>
      <c r="Q156" s="129" t="s">
        <v>27</v>
      </c>
      <c r="R156" s="129" t="s">
        <v>400</v>
      </c>
      <c r="S156" s="129" t="s">
        <v>2125</v>
      </c>
      <c r="T156" s="129"/>
      <c r="U156" s="129">
        <v>1</v>
      </c>
      <c r="V156" s="3">
        <v>280</v>
      </c>
      <c r="W156" s="30">
        <v>0</v>
      </c>
      <c r="X156" s="30">
        <v>0</v>
      </c>
      <c r="Y156" s="30">
        <v>0</v>
      </c>
      <c r="Z156" s="138" t="str">
        <f t="shared" si="17"/>
        <v/>
      </c>
      <c r="AA156" s="3">
        <v>2264</v>
      </c>
      <c r="AB156" s="6">
        <v>10.15</v>
      </c>
      <c r="AC156" s="34" t="s">
        <v>34</v>
      </c>
      <c r="AD156" s="34">
        <f t="shared" si="18"/>
        <v>7</v>
      </c>
      <c r="AE156" s="34">
        <f t="shared" si="19"/>
        <v>3</v>
      </c>
      <c r="AF156" s="49" t="str">
        <f t="shared" si="20"/>
        <v>LCL</v>
      </c>
      <c r="AG156" s="49" t="str">
        <f t="shared" si="20"/>
        <v>LCL</v>
      </c>
    </row>
    <row r="157" spans="1:37" x14ac:dyDescent="0.45">
      <c r="A157" s="129" t="s">
        <v>112</v>
      </c>
      <c r="B157" s="129" t="s">
        <v>312</v>
      </c>
      <c r="C157" s="129" t="s">
        <v>376</v>
      </c>
      <c r="D157" s="5" t="s">
        <v>376</v>
      </c>
      <c r="E157" s="129">
        <f t="shared" si="21"/>
        <v>31</v>
      </c>
      <c r="F157" s="129">
        <f t="shared" si="22"/>
        <v>39</v>
      </c>
      <c r="G157" s="129" t="s">
        <v>39</v>
      </c>
      <c r="H157" s="129" t="s">
        <v>30</v>
      </c>
      <c r="I157" s="129" t="s">
        <v>31</v>
      </c>
      <c r="J157" s="3">
        <v>1</v>
      </c>
      <c r="K157" s="26" t="s">
        <v>2125</v>
      </c>
      <c r="L157" s="129" t="s">
        <v>24</v>
      </c>
      <c r="M157" s="129" t="s">
        <v>87</v>
      </c>
      <c r="N157" s="129" t="s">
        <v>26</v>
      </c>
      <c r="O157" s="129" t="s">
        <v>401</v>
      </c>
      <c r="P157" s="3">
        <v>51</v>
      </c>
      <c r="Q157" s="129" t="s">
        <v>27</v>
      </c>
      <c r="R157" s="129" t="s">
        <v>400</v>
      </c>
      <c r="S157" s="129" t="s">
        <v>2125</v>
      </c>
      <c r="T157" s="129"/>
      <c r="U157" s="129">
        <v>1</v>
      </c>
      <c r="V157" s="3">
        <v>640</v>
      </c>
      <c r="W157" s="30">
        <v>0</v>
      </c>
      <c r="X157" s="30">
        <v>0</v>
      </c>
      <c r="Y157" s="30">
        <v>0</v>
      </c>
      <c r="Z157" s="138" t="str">
        <f t="shared" si="17"/>
        <v/>
      </c>
      <c r="AA157" s="3">
        <v>4700</v>
      </c>
      <c r="AB157" s="6">
        <v>8.15</v>
      </c>
      <c r="AC157" s="34" t="s">
        <v>34</v>
      </c>
      <c r="AD157" s="34">
        <f t="shared" si="18"/>
        <v>6</v>
      </c>
      <c r="AE157" s="34">
        <f t="shared" si="19"/>
        <v>2</v>
      </c>
      <c r="AF157" s="49" t="str">
        <f t="shared" si="20"/>
        <v>LCL</v>
      </c>
      <c r="AG157" s="49" t="str">
        <f t="shared" si="20"/>
        <v>LCL</v>
      </c>
    </row>
    <row r="158" spans="1:37" ht="21" x14ac:dyDescent="0.45">
      <c r="A158" s="70" t="s">
        <v>112</v>
      </c>
      <c r="B158" s="70" t="s">
        <v>315</v>
      </c>
      <c r="C158" s="70" t="s">
        <v>402</v>
      </c>
      <c r="D158" s="71" t="s">
        <v>402</v>
      </c>
      <c r="E158" s="70">
        <f t="shared" si="21"/>
        <v>32</v>
      </c>
      <c r="F158" s="70">
        <f t="shared" si="22"/>
        <v>37</v>
      </c>
      <c r="G158" s="70" t="s">
        <v>39</v>
      </c>
      <c r="H158" s="70" t="s">
        <v>30</v>
      </c>
      <c r="I158" s="70" t="s">
        <v>31</v>
      </c>
      <c r="J158" s="72">
        <v>0</v>
      </c>
      <c r="K158" s="70" t="s">
        <v>403</v>
      </c>
      <c r="L158" s="70" t="s">
        <v>41</v>
      </c>
      <c r="M158" s="70" t="s">
        <v>42</v>
      </c>
      <c r="N158" s="70" t="s">
        <v>26</v>
      </c>
      <c r="O158" s="70" t="s">
        <v>404</v>
      </c>
      <c r="P158" s="72">
        <v>54</v>
      </c>
      <c r="Q158" s="70" t="s">
        <v>27</v>
      </c>
      <c r="R158" s="70" t="s">
        <v>44</v>
      </c>
      <c r="S158" s="70" t="s">
        <v>2163</v>
      </c>
      <c r="T158" s="70"/>
      <c r="U158" s="70">
        <v>1</v>
      </c>
      <c r="V158" s="72">
        <v>4911</v>
      </c>
      <c r="W158" s="73">
        <v>0</v>
      </c>
      <c r="X158" s="73">
        <v>1</v>
      </c>
      <c r="Y158" s="73">
        <v>3</v>
      </c>
      <c r="Z158" s="138">
        <f t="shared" si="17"/>
        <v>40</v>
      </c>
      <c r="AA158" s="72">
        <v>85928</v>
      </c>
      <c r="AB158" s="74">
        <v>242.59</v>
      </c>
      <c r="AC158" s="75" t="s">
        <v>34</v>
      </c>
      <c r="AD158" s="75">
        <f t="shared" si="18"/>
        <v>170</v>
      </c>
      <c r="AE158" s="75">
        <f t="shared" si="19"/>
        <v>73</v>
      </c>
      <c r="AF158" s="76">
        <v>40</v>
      </c>
      <c r="AG158" s="76">
        <v>40</v>
      </c>
      <c r="AH158" s="77"/>
      <c r="AI158" s="77"/>
      <c r="AJ158" s="77"/>
      <c r="AK158" s="77"/>
    </row>
    <row r="159" spans="1:37" x14ac:dyDescent="0.45">
      <c r="A159" s="78"/>
      <c r="B159" s="78"/>
      <c r="C159" s="78"/>
      <c r="D159" s="79"/>
      <c r="E159" s="78"/>
      <c r="F159" s="78"/>
      <c r="G159" s="78"/>
      <c r="H159" s="78"/>
      <c r="I159" s="78" t="s">
        <v>31</v>
      </c>
      <c r="J159" s="80"/>
      <c r="K159" s="78"/>
      <c r="L159" s="78"/>
      <c r="M159" s="78"/>
      <c r="N159" s="78"/>
      <c r="O159" s="78"/>
      <c r="P159" s="80"/>
      <c r="Q159" s="78"/>
      <c r="R159" s="78"/>
      <c r="S159" s="78" t="s">
        <v>2163</v>
      </c>
      <c r="T159" s="78"/>
      <c r="U159" s="78">
        <v>1</v>
      </c>
      <c r="V159" s="80"/>
      <c r="W159" s="81"/>
      <c r="X159" s="81"/>
      <c r="Y159" s="81"/>
      <c r="Z159" s="138" t="str">
        <f t="shared" si="17"/>
        <v/>
      </c>
      <c r="AA159" s="80"/>
      <c r="AB159" s="82"/>
      <c r="AC159" s="84" t="s">
        <v>34</v>
      </c>
      <c r="AD159" s="84">
        <f t="shared" si="18"/>
        <v>0</v>
      </c>
      <c r="AE159" s="84">
        <f t="shared" si="19"/>
        <v>0</v>
      </c>
      <c r="AF159" s="85">
        <v>40</v>
      </c>
      <c r="AG159" s="85">
        <v>20</v>
      </c>
      <c r="AH159" s="83"/>
      <c r="AI159" s="83"/>
      <c r="AJ159" s="83"/>
      <c r="AK159" s="83"/>
    </row>
    <row r="160" spans="1:37" x14ac:dyDescent="0.45">
      <c r="A160" s="78"/>
      <c r="B160" s="78"/>
      <c r="C160" s="78"/>
      <c r="D160" s="79"/>
      <c r="E160" s="78"/>
      <c r="F160" s="78"/>
      <c r="G160" s="78"/>
      <c r="H160" s="78"/>
      <c r="I160" s="78" t="s">
        <v>2148</v>
      </c>
      <c r="J160" s="80"/>
      <c r="K160" s="78"/>
      <c r="L160" s="78"/>
      <c r="M160" s="78"/>
      <c r="N160" s="78"/>
      <c r="O160" s="78"/>
      <c r="P160" s="80"/>
      <c r="Q160" s="78"/>
      <c r="R160" s="78"/>
      <c r="S160" s="78" t="s">
        <v>2163</v>
      </c>
      <c r="T160" s="78"/>
      <c r="U160" s="78">
        <v>1</v>
      </c>
      <c r="V160" s="80"/>
      <c r="W160" s="81"/>
      <c r="X160" s="81"/>
      <c r="Y160" s="81"/>
      <c r="Z160" s="138" t="str">
        <f t="shared" si="17"/>
        <v/>
      </c>
      <c r="AA160" s="80"/>
      <c r="AB160" s="82"/>
      <c r="AC160" s="84" t="s">
        <v>34</v>
      </c>
      <c r="AD160" s="84">
        <f t="shared" si="18"/>
        <v>0</v>
      </c>
      <c r="AE160" s="84">
        <f t="shared" si="19"/>
        <v>0</v>
      </c>
      <c r="AF160" s="85">
        <v>20</v>
      </c>
      <c r="AG160" s="85"/>
      <c r="AH160" s="83"/>
      <c r="AI160" s="83"/>
      <c r="AJ160" s="83"/>
      <c r="AK160" s="83"/>
    </row>
    <row r="161" spans="1:37" x14ac:dyDescent="0.45">
      <c r="A161" s="129" t="s">
        <v>150</v>
      </c>
      <c r="B161" s="129" t="s">
        <v>190</v>
      </c>
      <c r="C161" s="129" t="s">
        <v>163</v>
      </c>
      <c r="D161" s="5" t="s">
        <v>163</v>
      </c>
      <c r="E161" s="129">
        <f t="shared" si="21"/>
        <v>3</v>
      </c>
      <c r="F161" s="129">
        <f t="shared" si="22"/>
        <v>5</v>
      </c>
      <c r="G161" s="129" t="s">
        <v>381</v>
      </c>
      <c r="H161" s="129" t="s">
        <v>383</v>
      </c>
      <c r="I161" s="129" t="s">
        <v>380</v>
      </c>
      <c r="J161" s="3">
        <v>1</v>
      </c>
      <c r="K161" s="26" t="s">
        <v>380</v>
      </c>
      <c r="L161" s="26" t="s">
        <v>24</v>
      </c>
      <c r="M161" s="129" t="s">
        <v>384</v>
      </c>
      <c r="N161" s="129" t="s">
        <v>26</v>
      </c>
      <c r="O161" s="129" t="s">
        <v>405</v>
      </c>
      <c r="P161" s="3">
        <v>54</v>
      </c>
      <c r="Q161" s="129" t="s">
        <v>27</v>
      </c>
      <c r="R161" s="129" t="s">
        <v>2160</v>
      </c>
      <c r="S161" s="129" t="s">
        <v>380</v>
      </c>
      <c r="T161" s="129">
        <v>1</v>
      </c>
      <c r="U161" s="129"/>
      <c r="V161" s="3">
        <v>1322</v>
      </c>
      <c r="W161" s="30">
        <v>0</v>
      </c>
      <c r="X161" s="30">
        <v>0</v>
      </c>
      <c r="Y161" s="30">
        <v>0</v>
      </c>
      <c r="Z161" s="138" t="str">
        <f t="shared" si="17"/>
        <v/>
      </c>
      <c r="AA161" s="3">
        <v>22566</v>
      </c>
      <c r="AB161" s="4"/>
      <c r="AC161" s="34" t="s">
        <v>90</v>
      </c>
      <c r="AD161" s="34">
        <f t="shared" si="18"/>
        <v>0</v>
      </c>
      <c r="AE161" s="34">
        <f t="shared" si="19"/>
        <v>0</v>
      </c>
      <c r="AF161" s="49" t="str">
        <f t="shared" ref="AF161:AG167" si="23">IF(AD161&lt;=14,"LCL",IF(AD161&lt;=28,"20",IF(AD161&lt;=55,"40",IF(AD161&lt;=65,"40HC",IF(AD161&lt;=83,"45",IF(AD161&gt;83,"???ilość kont"))))))</f>
        <v>LCL</v>
      </c>
      <c r="AG161" s="49" t="str">
        <f t="shared" si="23"/>
        <v>LCL</v>
      </c>
    </row>
    <row r="162" spans="1:37" x14ac:dyDescent="0.45">
      <c r="A162" s="129" t="s">
        <v>150</v>
      </c>
      <c r="B162" s="129" t="s">
        <v>141</v>
      </c>
      <c r="C162" s="129" t="s">
        <v>322</v>
      </c>
      <c r="D162" s="5" t="s">
        <v>322</v>
      </c>
      <c r="E162" s="129">
        <f t="shared" si="21"/>
        <v>4</v>
      </c>
      <c r="F162" s="129">
        <f t="shared" si="22"/>
        <v>13</v>
      </c>
      <c r="G162" s="129" t="s">
        <v>381</v>
      </c>
      <c r="H162" s="129" t="s">
        <v>383</v>
      </c>
      <c r="I162" s="129" t="s">
        <v>380</v>
      </c>
      <c r="J162" s="3">
        <v>1</v>
      </c>
      <c r="K162" s="26" t="s">
        <v>380</v>
      </c>
      <c r="L162" s="26" t="s">
        <v>24</v>
      </c>
      <c r="M162" s="129" t="s">
        <v>384</v>
      </c>
      <c r="N162" s="129" t="s">
        <v>26</v>
      </c>
      <c r="O162" s="129" t="s">
        <v>406</v>
      </c>
      <c r="P162" s="3">
        <v>54</v>
      </c>
      <c r="Q162" s="129" t="s">
        <v>27</v>
      </c>
      <c r="R162" s="129" t="s">
        <v>2160</v>
      </c>
      <c r="S162" s="129" t="s">
        <v>380</v>
      </c>
      <c r="T162" s="129">
        <v>1</v>
      </c>
      <c r="U162" s="129"/>
      <c r="V162" s="3">
        <v>669</v>
      </c>
      <c r="W162" s="30">
        <v>0</v>
      </c>
      <c r="X162" s="30">
        <v>0</v>
      </c>
      <c r="Y162" s="30">
        <v>0</v>
      </c>
      <c r="Z162" s="138" t="str">
        <f t="shared" si="17"/>
        <v/>
      </c>
      <c r="AA162" s="3">
        <v>11676</v>
      </c>
      <c r="AB162" s="4"/>
      <c r="AC162" s="34" t="s">
        <v>90</v>
      </c>
      <c r="AD162" s="34">
        <f t="shared" si="18"/>
        <v>0</v>
      </c>
      <c r="AE162" s="34">
        <f t="shared" si="19"/>
        <v>0</v>
      </c>
      <c r="AF162" s="49" t="str">
        <f t="shared" si="23"/>
        <v>LCL</v>
      </c>
      <c r="AG162" s="49" t="str">
        <f t="shared" si="23"/>
        <v>LCL</v>
      </c>
    </row>
    <row r="163" spans="1:37" s="77" customFormat="1" x14ac:dyDescent="0.45">
      <c r="A163" s="129" t="s">
        <v>150</v>
      </c>
      <c r="B163" s="129" t="s">
        <v>407</v>
      </c>
      <c r="C163" s="129" t="s">
        <v>408</v>
      </c>
      <c r="D163" s="5" t="s">
        <v>408</v>
      </c>
      <c r="E163" s="129">
        <f t="shared" si="21"/>
        <v>38</v>
      </c>
      <c r="F163" s="129">
        <f t="shared" si="22"/>
        <v>41</v>
      </c>
      <c r="G163" s="129" t="s">
        <v>48</v>
      </c>
      <c r="H163" s="129" t="s">
        <v>30</v>
      </c>
      <c r="I163" s="129" t="s">
        <v>31</v>
      </c>
      <c r="J163" s="3">
        <v>0</v>
      </c>
      <c r="K163" s="129" t="s">
        <v>409</v>
      </c>
      <c r="L163" s="129" t="s">
        <v>24</v>
      </c>
      <c r="M163" s="129" t="s">
        <v>42</v>
      </c>
      <c r="N163" s="129" t="s">
        <v>26</v>
      </c>
      <c r="O163" s="129" t="s">
        <v>410</v>
      </c>
      <c r="P163" s="3">
        <v>52</v>
      </c>
      <c r="Q163" s="129" t="s">
        <v>27</v>
      </c>
      <c r="R163" s="129" t="s">
        <v>275</v>
      </c>
      <c r="S163" s="129" t="s">
        <v>2163</v>
      </c>
      <c r="T163" s="129"/>
      <c r="U163" s="129">
        <v>1</v>
      </c>
      <c r="V163" s="3">
        <v>2167</v>
      </c>
      <c r="W163" s="30">
        <v>0</v>
      </c>
      <c r="X163" s="30">
        <v>1</v>
      </c>
      <c r="Y163" s="30">
        <v>0</v>
      </c>
      <c r="Z163" s="138">
        <f t="shared" si="17"/>
        <v>40</v>
      </c>
      <c r="AA163" s="3">
        <v>39900</v>
      </c>
      <c r="AB163" s="6">
        <v>44.72</v>
      </c>
      <c r="AC163" s="34" t="s">
        <v>34</v>
      </c>
      <c r="AD163" s="34">
        <f t="shared" si="18"/>
        <v>31</v>
      </c>
      <c r="AE163" s="34">
        <f t="shared" si="19"/>
        <v>13</v>
      </c>
      <c r="AF163" s="49" t="str">
        <f t="shared" si="23"/>
        <v>40</v>
      </c>
      <c r="AG163" s="49" t="str">
        <f t="shared" si="23"/>
        <v>LCL</v>
      </c>
      <c r="AH163"/>
      <c r="AI163"/>
      <c r="AJ163"/>
      <c r="AK163"/>
    </row>
    <row r="164" spans="1:37" s="77" customFormat="1" x14ac:dyDescent="0.45">
      <c r="A164" s="129" t="s">
        <v>411</v>
      </c>
      <c r="B164" s="129" t="s">
        <v>141</v>
      </c>
      <c r="C164" s="129" t="s">
        <v>163</v>
      </c>
      <c r="D164" s="5" t="s">
        <v>163</v>
      </c>
      <c r="E164" s="129">
        <f t="shared" si="21"/>
        <v>3</v>
      </c>
      <c r="F164" s="129">
        <f t="shared" si="22"/>
        <v>4</v>
      </c>
      <c r="G164" s="129" t="s">
        <v>381</v>
      </c>
      <c r="H164" s="129" t="s">
        <v>383</v>
      </c>
      <c r="I164" s="129" t="s">
        <v>380</v>
      </c>
      <c r="J164" s="3">
        <v>1</v>
      </c>
      <c r="K164" s="26" t="s">
        <v>380</v>
      </c>
      <c r="L164" s="26" t="s">
        <v>24</v>
      </c>
      <c r="M164" s="129" t="s">
        <v>384</v>
      </c>
      <c r="N164" s="129" t="s">
        <v>26</v>
      </c>
      <c r="O164" s="129" t="s">
        <v>412</v>
      </c>
      <c r="P164" s="3">
        <v>54</v>
      </c>
      <c r="Q164" s="129" t="s">
        <v>27</v>
      </c>
      <c r="R164" s="129" t="s">
        <v>413</v>
      </c>
      <c r="S164" s="129" t="s">
        <v>380</v>
      </c>
      <c r="T164" s="129">
        <v>1</v>
      </c>
      <c r="U164" s="129"/>
      <c r="V164" s="3">
        <v>268</v>
      </c>
      <c r="W164" s="30">
        <v>0</v>
      </c>
      <c r="X164" s="30">
        <v>0</v>
      </c>
      <c r="Y164" s="30">
        <v>0</v>
      </c>
      <c r="Z164" s="138" t="str">
        <f t="shared" si="17"/>
        <v/>
      </c>
      <c r="AA164" s="3">
        <v>3311</v>
      </c>
      <c r="AB164" s="4"/>
      <c r="AC164" s="34" t="s">
        <v>90</v>
      </c>
      <c r="AD164" s="34">
        <f t="shared" si="18"/>
        <v>0</v>
      </c>
      <c r="AE164" s="34">
        <f t="shared" si="19"/>
        <v>0</v>
      </c>
      <c r="AF164" s="49" t="str">
        <f t="shared" si="23"/>
        <v>LCL</v>
      </c>
      <c r="AG164" s="49" t="str">
        <f t="shared" si="23"/>
        <v>LCL</v>
      </c>
      <c r="AH164"/>
      <c r="AI164"/>
      <c r="AJ164"/>
      <c r="AK164"/>
    </row>
    <row r="165" spans="1:37" x14ac:dyDescent="0.45">
      <c r="A165" s="129" t="s">
        <v>411</v>
      </c>
      <c r="B165" s="129" t="s">
        <v>414</v>
      </c>
      <c r="C165" s="129" t="s">
        <v>312</v>
      </c>
      <c r="D165" s="5" t="s">
        <v>312</v>
      </c>
      <c r="E165" s="129">
        <f t="shared" si="21"/>
        <v>22</v>
      </c>
      <c r="F165" s="129">
        <f t="shared" si="22"/>
        <v>26</v>
      </c>
      <c r="G165" s="129" t="s">
        <v>85</v>
      </c>
      <c r="H165" s="129" t="s">
        <v>30</v>
      </c>
      <c r="I165" s="129" t="s">
        <v>31</v>
      </c>
      <c r="J165" s="3">
        <v>1</v>
      </c>
      <c r="K165" s="152" t="s">
        <v>415</v>
      </c>
      <c r="L165" s="129" t="s">
        <v>24</v>
      </c>
      <c r="M165" s="129" t="s">
        <v>87</v>
      </c>
      <c r="N165" s="129" t="s">
        <v>26</v>
      </c>
      <c r="O165" s="129" t="s">
        <v>416</v>
      </c>
      <c r="P165" s="3">
        <v>54</v>
      </c>
      <c r="Q165" s="129" t="s">
        <v>27</v>
      </c>
      <c r="R165" s="129" t="s">
        <v>2159</v>
      </c>
      <c r="S165" s="129" t="s">
        <v>2164</v>
      </c>
      <c r="T165" s="129"/>
      <c r="U165" s="129">
        <v>1</v>
      </c>
      <c r="V165" s="3">
        <v>531</v>
      </c>
      <c r="W165" s="154">
        <v>1</v>
      </c>
      <c r="X165" s="154">
        <v>0</v>
      </c>
      <c r="Y165" s="154">
        <v>0</v>
      </c>
      <c r="Z165" s="138">
        <f t="shared" si="17"/>
        <v>20</v>
      </c>
      <c r="AA165" s="3">
        <v>9414</v>
      </c>
      <c r="AB165" s="6">
        <v>5.15</v>
      </c>
      <c r="AC165" s="34" t="s">
        <v>90</v>
      </c>
      <c r="AD165" s="34">
        <f t="shared" si="18"/>
        <v>4</v>
      </c>
      <c r="AE165" s="34">
        <f t="shared" si="19"/>
        <v>2</v>
      </c>
      <c r="AF165" s="49" t="str">
        <f t="shared" si="23"/>
        <v>LCL</v>
      </c>
      <c r="AG165" s="49" t="str">
        <f t="shared" si="23"/>
        <v>LCL</v>
      </c>
    </row>
    <row r="166" spans="1:37" x14ac:dyDescent="0.45">
      <c r="A166" s="129" t="s">
        <v>411</v>
      </c>
      <c r="B166" s="129" t="s">
        <v>414</v>
      </c>
      <c r="C166" s="129" t="s">
        <v>312</v>
      </c>
      <c r="D166" s="5" t="s">
        <v>312</v>
      </c>
      <c r="E166" s="129">
        <f t="shared" si="21"/>
        <v>22</v>
      </c>
      <c r="F166" s="129">
        <f t="shared" si="22"/>
        <v>26</v>
      </c>
      <c r="G166" s="129" t="s">
        <v>85</v>
      </c>
      <c r="H166" s="129" t="s">
        <v>30</v>
      </c>
      <c r="I166" s="129" t="s">
        <v>31</v>
      </c>
      <c r="J166" s="3">
        <v>1</v>
      </c>
      <c r="K166" s="153"/>
      <c r="L166" s="129" t="s">
        <v>24</v>
      </c>
      <c r="M166" s="129" t="s">
        <v>87</v>
      </c>
      <c r="N166" s="129" t="s">
        <v>26</v>
      </c>
      <c r="O166" s="129" t="s">
        <v>417</v>
      </c>
      <c r="P166" s="3">
        <v>52</v>
      </c>
      <c r="Q166" s="129" t="s">
        <v>27</v>
      </c>
      <c r="R166" s="129" t="s">
        <v>2159</v>
      </c>
      <c r="S166" s="129" t="s">
        <v>2164</v>
      </c>
      <c r="T166" s="129"/>
      <c r="U166" s="129">
        <v>1</v>
      </c>
      <c r="V166" s="3">
        <v>1255</v>
      </c>
      <c r="W166" s="156"/>
      <c r="X166" s="156"/>
      <c r="Y166" s="156"/>
      <c r="Z166" s="138" t="str">
        <f t="shared" si="17"/>
        <v/>
      </c>
      <c r="AA166" s="3">
        <v>24666</v>
      </c>
      <c r="AB166" s="6">
        <v>11.67</v>
      </c>
      <c r="AC166" s="34" t="s">
        <v>90</v>
      </c>
      <c r="AD166" s="34">
        <f t="shared" si="18"/>
        <v>8</v>
      </c>
      <c r="AE166" s="34">
        <f t="shared" si="19"/>
        <v>4</v>
      </c>
      <c r="AF166" s="49" t="str">
        <f t="shared" si="23"/>
        <v>LCL</v>
      </c>
      <c r="AG166" s="49" t="str">
        <f t="shared" si="23"/>
        <v>LCL</v>
      </c>
    </row>
    <row r="167" spans="1:37" x14ac:dyDescent="0.45">
      <c r="A167" s="129" t="s">
        <v>411</v>
      </c>
      <c r="B167" s="129" t="s">
        <v>414</v>
      </c>
      <c r="C167" s="129" t="s">
        <v>312</v>
      </c>
      <c r="D167" s="5" t="s">
        <v>312</v>
      </c>
      <c r="E167" s="129">
        <f t="shared" si="21"/>
        <v>22</v>
      </c>
      <c r="F167" s="129">
        <f t="shared" si="22"/>
        <v>26</v>
      </c>
      <c r="G167" s="129" t="s">
        <v>85</v>
      </c>
      <c r="H167" s="129" t="s">
        <v>30</v>
      </c>
      <c r="I167" s="129" t="s">
        <v>31</v>
      </c>
      <c r="J167" s="3">
        <v>1</v>
      </c>
      <c r="K167" s="153"/>
      <c r="L167" s="129" t="s">
        <v>24</v>
      </c>
      <c r="M167" s="129" t="s">
        <v>87</v>
      </c>
      <c r="N167" s="129" t="s">
        <v>26</v>
      </c>
      <c r="O167" s="129" t="s">
        <v>418</v>
      </c>
      <c r="P167" s="3">
        <v>52</v>
      </c>
      <c r="Q167" s="129" t="s">
        <v>27</v>
      </c>
      <c r="R167" s="129" t="s">
        <v>2159</v>
      </c>
      <c r="S167" s="129" t="s">
        <v>2164</v>
      </c>
      <c r="T167" s="129"/>
      <c r="U167" s="129">
        <v>1</v>
      </c>
      <c r="V167" s="3">
        <v>767</v>
      </c>
      <c r="W167" s="155"/>
      <c r="X167" s="155"/>
      <c r="Y167" s="155"/>
      <c r="Z167" s="138" t="str">
        <f t="shared" si="17"/>
        <v/>
      </c>
      <c r="AA167" s="3">
        <v>13010</v>
      </c>
      <c r="AB167" s="6">
        <v>7.51</v>
      </c>
      <c r="AC167" s="34" t="s">
        <v>90</v>
      </c>
      <c r="AD167" s="34">
        <f t="shared" si="18"/>
        <v>5</v>
      </c>
      <c r="AE167" s="34">
        <f t="shared" si="19"/>
        <v>2</v>
      </c>
      <c r="AF167" s="49" t="str">
        <f t="shared" si="23"/>
        <v>LCL</v>
      </c>
      <c r="AG167" s="49" t="str">
        <f t="shared" si="23"/>
        <v>LCL</v>
      </c>
    </row>
    <row r="168" spans="1:37" x14ac:dyDescent="0.45">
      <c r="A168" s="70" t="s">
        <v>411</v>
      </c>
      <c r="B168" s="70" t="s">
        <v>376</v>
      </c>
      <c r="C168" s="70" t="s">
        <v>419</v>
      </c>
      <c r="D168" s="71" t="s">
        <v>419</v>
      </c>
      <c r="E168" s="70">
        <f t="shared" si="21"/>
        <v>34</v>
      </c>
      <c r="F168" s="70">
        <f t="shared" si="22"/>
        <v>39</v>
      </c>
      <c r="G168" s="70" t="s">
        <v>48</v>
      </c>
      <c r="H168" s="70" t="s">
        <v>30</v>
      </c>
      <c r="I168" s="70" t="s">
        <v>31</v>
      </c>
      <c r="J168" s="72">
        <v>0</v>
      </c>
      <c r="K168" s="70" t="s">
        <v>420</v>
      </c>
      <c r="L168" s="70" t="s">
        <v>41</v>
      </c>
      <c r="M168" s="70" t="s">
        <v>42</v>
      </c>
      <c r="N168" s="70" t="s">
        <v>26</v>
      </c>
      <c r="O168" s="70" t="s">
        <v>421</v>
      </c>
      <c r="P168" s="72">
        <v>51</v>
      </c>
      <c r="Q168" s="70" t="s">
        <v>27</v>
      </c>
      <c r="R168" s="70" t="s">
        <v>51</v>
      </c>
      <c r="S168" s="70" t="s">
        <v>2163</v>
      </c>
      <c r="T168" s="70"/>
      <c r="U168" s="70">
        <v>1</v>
      </c>
      <c r="V168" s="72">
        <v>4873</v>
      </c>
      <c r="W168" s="73">
        <v>0</v>
      </c>
      <c r="X168" s="73">
        <v>0</v>
      </c>
      <c r="Y168" s="73">
        <v>3</v>
      </c>
      <c r="Z168" s="138" t="str">
        <f t="shared" si="17"/>
        <v/>
      </c>
      <c r="AA168" s="72">
        <v>68820</v>
      </c>
      <c r="AB168" s="74">
        <v>190.48</v>
      </c>
      <c r="AC168" s="75" t="s">
        <v>34</v>
      </c>
      <c r="AD168" s="75">
        <f t="shared" si="18"/>
        <v>133</v>
      </c>
      <c r="AE168" s="75">
        <f t="shared" si="19"/>
        <v>57</v>
      </c>
      <c r="AF168" s="76" t="s">
        <v>2139</v>
      </c>
      <c r="AG168" s="76">
        <v>40</v>
      </c>
      <c r="AH168" s="77"/>
      <c r="AI168" s="77"/>
      <c r="AJ168" s="77"/>
      <c r="AK168" s="77"/>
    </row>
    <row r="169" spans="1:37" x14ac:dyDescent="0.45">
      <c r="A169" s="78"/>
      <c r="B169" s="78"/>
      <c r="C169" s="78"/>
      <c r="D169" s="79"/>
      <c r="E169" s="78"/>
      <c r="F169" s="78"/>
      <c r="G169" s="78"/>
      <c r="H169" s="78"/>
      <c r="I169" s="78" t="s">
        <v>2148</v>
      </c>
      <c r="J169" s="80"/>
      <c r="K169" s="78"/>
      <c r="L169" s="78"/>
      <c r="M169" s="78"/>
      <c r="N169" s="78"/>
      <c r="O169" s="78"/>
      <c r="P169" s="80"/>
      <c r="Q169" s="78"/>
      <c r="R169" s="78"/>
      <c r="S169" s="78" t="s">
        <v>2164</v>
      </c>
      <c r="T169" s="78"/>
      <c r="U169" s="78">
        <v>1</v>
      </c>
      <c r="V169" s="80"/>
      <c r="W169" s="81"/>
      <c r="X169" s="81"/>
      <c r="Y169" s="81"/>
      <c r="Z169" s="138" t="str">
        <f t="shared" si="17"/>
        <v/>
      </c>
      <c r="AA169" s="80"/>
      <c r="AB169" s="82"/>
      <c r="AC169" s="84" t="s">
        <v>34</v>
      </c>
      <c r="AD169" s="84">
        <f t="shared" si="18"/>
        <v>0</v>
      </c>
      <c r="AE169" s="84">
        <f t="shared" si="19"/>
        <v>0</v>
      </c>
      <c r="AF169" s="85" t="s">
        <v>2139</v>
      </c>
      <c r="AG169" s="85"/>
      <c r="AH169" s="83"/>
      <c r="AI169" s="83"/>
      <c r="AJ169" s="83"/>
      <c r="AK169" s="83"/>
    </row>
    <row r="170" spans="1:37" x14ac:dyDescent="0.45">
      <c r="A170" s="36" t="s">
        <v>411</v>
      </c>
      <c r="B170" s="36" t="s">
        <v>407</v>
      </c>
      <c r="C170" s="36" t="s">
        <v>408</v>
      </c>
      <c r="D170" s="37" t="s">
        <v>408</v>
      </c>
      <c r="E170" s="36">
        <f t="shared" si="21"/>
        <v>37</v>
      </c>
      <c r="F170" s="36">
        <f t="shared" si="22"/>
        <v>40</v>
      </c>
      <c r="G170" s="36" t="s">
        <v>61</v>
      </c>
      <c r="H170" s="36" t="s">
        <v>30</v>
      </c>
      <c r="I170" s="36" t="s">
        <v>31</v>
      </c>
      <c r="J170" s="38">
        <v>0</v>
      </c>
      <c r="K170" s="36" t="s">
        <v>422</v>
      </c>
      <c r="L170" s="36" t="s">
        <v>24</v>
      </c>
      <c r="M170" s="36" t="s">
        <v>42</v>
      </c>
      <c r="N170" s="36" t="s">
        <v>26</v>
      </c>
      <c r="O170" s="36" t="s">
        <v>423</v>
      </c>
      <c r="P170" s="38">
        <v>54</v>
      </c>
      <c r="Q170" s="36" t="s">
        <v>27</v>
      </c>
      <c r="R170" s="36" t="s">
        <v>2152</v>
      </c>
      <c r="S170" s="36" t="s">
        <v>2163</v>
      </c>
      <c r="T170" s="36"/>
      <c r="U170" s="36">
        <v>1</v>
      </c>
      <c r="V170" s="38">
        <v>1959</v>
      </c>
      <c r="W170" s="69">
        <v>0</v>
      </c>
      <c r="X170" s="69">
        <v>0</v>
      </c>
      <c r="Y170" s="69">
        <v>1</v>
      </c>
      <c r="Z170" s="138" t="str">
        <f t="shared" si="17"/>
        <v>40 HC</v>
      </c>
      <c r="AA170" s="38">
        <v>45646</v>
      </c>
      <c r="AB170" s="39">
        <v>69.36</v>
      </c>
      <c r="AC170" s="40" t="s">
        <v>64</v>
      </c>
      <c r="AD170" s="40">
        <f t="shared" si="18"/>
        <v>49</v>
      </c>
      <c r="AE170" s="40">
        <f t="shared" si="19"/>
        <v>21</v>
      </c>
      <c r="AF170" s="49" t="str">
        <f t="shared" ref="AF170:AG203" si="24">IF(AD170&lt;=14,"LCL",IF(AD170&lt;=28,"20",IF(AD170&lt;=55,"40",IF(AD170&lt;=65,"40HC",IF(AD170&lt;=83,"45",IF(AD170&gt;83,"???ilość kont"))))))</f>
        <v>40</v>
      </c>
      <c r="AG170" s="49" t="str">
        <f t="shared" si="24"/>
        <v>20</v>
      </c>
      <c r="AH170" s="41"/>
      <c r="AI170" s="41"/>
      <c r="AJ170" s="41"/>
      <c r="AK170" s="41"/>
    </row>
    <row r="171" spans="1:37" x14ac:dyDescent="0.45">
      <c r="A171" s="129" t="s">
        <v>411</v>
      </c>
      <c r="B171" s="129" t="s">
        <v>407</v>
      </c>
      <c r="C171" s="129" t="s">
        <v>424</v>
      </c>
      <c r="D171" s="5" t="s">
        <v>424</v>
      </c>
      <c r="E171" s="129">
        <f t="shared" si="21"/>
        <v>37</v>
      </c>
      <c r="F171" s="129">
        <f t="shared" si="22"/>
        <v>41</v>
      </c>
      <c r="G171" s="129" t="s">
        <v>61</v>
      </c>
      <c r="H171" s="129" t="s">
        <v>30</v>
      </c>
      <c r="I171" s="129" t="s">
        <v>31</v>
      </c>
      <c r="J171" s="3">
        <v>1</v>
      </c>
      <c r="K171" s="129" t="s">
        <v>425</v>
      </c>
      <c r="L171" s="129" t="s">
        <v>41</v>
      </c>
      <c r="M171" s="129" t="s">
        <v>42</v>
      </c>
      <c r="N171" s="129" t="s">
        <v>26</v>
      </c>
      <c r="O171" s="129" t="s">
        <v>426</v>
      </c>
      <c r="P171" s="3">
        <v>54</v>
      </c>
      <c r="Q171" s="129" t="s">
        <v>27</v>
      </c>
      <c r="R171" s="129" t="s">
        <v>2152</v>
      </c>
      <c r="S171" s="129" t="s">
        <v>2163</v>
      </c>
      <c r="T171" s="129"/>
      <c r="U171" s="129">
        <v>1</v>
      </c>
      <c r="V171" s="3">
        <v>1934</v>
      </c>
      <c r="W171" s="30">
        <v>0</v>
      </c>
      <c r="X171" s="30">
        <v>0</v>
      </c>
      <c r="Y171" s="30">
        <v>1</v>
      </c>
      <c r="Z171" s="138" t="str">
        <f t="shared" si="17"/>
        <v>40 HC</v>
      </c>
      <c r="AA171" s="3">
        <v>43626</v>
      </c>
      <c r="AB171" s="6">
        <v>69.930000000000007</v>
      </c>
      <c r="AC171" s="34" t="s">
        <v>64</v>
      </c>
      <c r="AD171" s="34">
        <f t="shared" si="18"/>
        <v>49</v>
      </c>
      <c r="AE171" s="34">
        <f t="shared" si="19"/>
        <v>21</v>
      </c>
      <c r="AF171" s="49" t="str">
        <f t="shared" si="24"/>
        <v>40</v>
      </c>
      <c r="AG171" s="49" t="str">
        <f t="shared" si="24"/>
        <v>20</v>
      </c>
    </row>
    <row r="172" spans="1:37" x14ac:dyDescent="0.45">
      <c r="A172" s="129" t="s">
        <v>411</v>
      </c>
      <c r="B172" s="129" t="s">
        <v>407</v>
      </c>
      <c r="C172" s="129" t="s">
        <v>424</v>
      </c>
      <c r="D172" s="5" t="s">
        <v>424</v>
      </c>
      <c r="E172" s="129">
        <f t="shared" si="21"/>
        <v>37</v>
      </c>
      <c r="F172" s="129">
        <f t="shared" si="22"/>
        <v>41</v>
      </c>
      <c r="G172" s="129" t="s">
        <v>61</v>
      </c>
      <c r="H172" s="129" t="s">
        <v>30</v>
      </c>
      <c r="I172" s="129" t="s">
        <v>31</v>
      </c>
      <c r="J172" s="3">
        <v>1</v>
      </c>
      <c r="K172" s="152" t="s">
        <v>427</v>
      </c>
      <c r="L172" s="129" t="s">
        <v>41</v>
      </c>
      <c r="M172" s="129" t="s">
        <v>42</v>
      </c>
      <c r="N172" s="129" t="s">
        <v>26</v>
      </c>
      <c r="O172" s="129" t="s">
        <v>428</v>
      </c>
      <c r="P172" s="3">
        <v>54</v>
      </c>
      <c r="Q172" s="129" t="s">
        <v>27</v>
      </c>
      <c r="R172" s="129" t="s">
        <v>2154</v>
      </c>
      <c r="S172" s="129" t="s">
        <v>2164</v>
      </c>
      <c r="T172" s="129"/>
      <c r="U172" s="129">
        <v>1</v>
      </c>
      <c r="V172" s="3">
        <v>401</v>
      </c>
      <c r="W172" s="154">
        <v>0</v>
      </c>
      <c r="X172" s="154">
        <v>0</v>
      </c>
      <c r="Y172" s="154">
        <v>1</v>
      </c>
      <c r="Z172" s="138" t="str">
        <f t="shared" si="17"/>
        <v>40 HC</v>
      </c>
      <c r="AA172" s="3">
        <v>6101</v>
      </c>
      <c r="AB172" s="6">
        <v>11.47</v>
      </c>
      <c r="AC172" s="34" t="s">
        <v>64</v>
      </c>
      <c r="AD172" s="34">
        <f t="shared" si="18"/>
        <v>8</v>
      </c>
      <c r="AE172" s="34">
        <f t="shared" si="19"/>
        <v>3</v>
      </c>
      <c r="AF172" s="49" t="str">
        <f t="shared" si="24"/>
        <v>LCL</v>
      </c>
      <c r="AG172" s="49" t="str">
        <f t="shared" si="24"/>
        <v>LCL</v>
      </c>
    </row>
    <row r="173" spans="1:37" x14ac:dyDescent="0.45">
      <c r="A173" s="129" t="s">
        <v>411</v>
      </c>
      <c r="B173" s="129" t="s">
        <v>407</v>
      </c>
      <c r="C173" s="129" t="s">
        <v>424</v>
      </c>
      <c r="D173" s="5" t="s">
        <v>424</v>
      </c>
      <c r="E173" s="129">
        <f t="shared" si="21"/>
        <v>37</v>
      </c>
      <c r="F173" s="129">
        <f t="shared" si="22"/>
        <v>41</v>
      </c>
      <c r="G173" s="129" t="s">
        <v>61</v>
      </c>
      <c r="H173" s="129" t="s">
        <v>30</v>
      </c>
      <c r="I173" s="129" t="s">
        <v>31</v>
      </c>
      <c r="J173" s="3">
        <v>1</v>
      </c>
      <c r="K173" s="153"/>
      <c r="L173" s="129" t="s">
        <v>41</v>
      </c>
      <c r="M173" s="129" t="s">
        <v>42</v>
      </c>
      <c r="N173" s="129" t="s">
        <v>26</v>
      </c>
      <c r="O173" s="129" t="s">
        <v>429</v>
      </c>
      <c r="P173" s="3">
        <v>54</v>
      </c>
      <c r="Q173" s="129" t="s">
        <v>27</v>
      </c>
      <c r="R173" s="129" t="s">
        <v>2153</v>
      </c>
      <c r="S173" s="129" t="s">
        <v>2164</v>
      </c>
      <c r="T173" s="129"/>
      <c r="U173" s="129">
        <v>1</v>
      </c>
      <c r="V173" s="3">
        <v>1685</v>
      </c>
      <c r="W173" s="155"/>
      <c r="X173" s="155"/>
      <c r="Y173" s="155"/>
      <c r="Z173" s="138" t="str">
        <f t="shared" si="17"/>
        <v/>
      </c>
      <c r="AA173" s="3">
        <v>28562</v>
      </c>
      <c r="AB173" s="6">
        <v>44.25</v>
      </c>
      <c r="AC173" s="34" t="s">
        <v>64</v>
      </c>
      <c r="AD173" s="34">
        <f t="shared" si="18"/>
        <v>31</v>
      </c>
      <c r="AE173" s="34">
        <f t="shared" si="19"/>
        <v>13</v>
      </c>
      <c r="AF173" s="49" t="str">
        <f t="shared" si="24"/>
        <v>40</v>
      </c>
      <c r="AG173" s="49" t="str">
        <f t="shared" si="24"/>
        <v>LCL</v>
      </c>
    </row>
    <row r="174" spans="1:37" x14ac:dyDescent="0.45">
      <c r="A174" s="129" t="s">
        <v>411</v>
      </c>
      <c r="B174" s="129" t="s">
        <v>407</v>
      </c>
      <c r="C174" s="129" t="s">
        <v>424</v>
      </c>
      <c r="D174" s="5" t="s">
        <v>424</v>
      </c>
      <c r="E174" s="129">
        <f t="shared" si="21"/>
        <v>37</v>
      </c>
      <c r="F174" s="129">
        <f t="shared" si="22"/>
        <v>41</v>
      </c>
      <c r="G174" s="129" t="s">
        <v>61</v>
      </c>
      <c r="H174" s="129" t="s">
        <v>30</v>
      </c>
      <c r="I174" s="129" t="s">
        <v>31</v>
      </c>
      <c r="J174" s="3">
        <v>1</v>
      </c>
      <c r="K174" s="129" t="s">
        <v>430</v>
      </c>
      <c r="L174" s="129" t="s">
        <v>41</v>
      </c>
      <c r="M174" s="129" t="s">
        <v>42</v>
      </c>
      <c r="N174" s="129" t="s">
        <v>26</v>
      </c>
      <c r="O174" s="129" t="s">
        <v>431</v>
      </c>
      <c r="P174" s="3">
        <v>54</v>
      </c>
      <c r="Q174" s="129" t="s">
        <v>27</v>
      </c>
      <c r="R174" s="129" t="s">
        <v>2151</v>
      </c>
      <c r="S174" s="129" t="s">
        <v>2163</v>
      </c>
      <c r="T174" s="129"/>
      <c r="U174" s="129">
        <v>1</v>
      </c>
      <c r="V174" s="3">
        <v>3598</v>
      </c>
      <c r="W174" s="30">
        <v>0</v>
      </c>
      <c r="X174" s="30">
        <v>0</v>
      </c>
      <c r="Y174" s="30">
        <v>1</v>
      </c>
      <c r="Z174" s="138" t="str">
        <f t="shared" si="17"/>
        <v>40 HC</v>
      </c>
      <c r="AA174" s="3">
        <v>75859</v>
      </c>
      <c r="AB174" s="6">
        <v>53.22</v>
      </c>
      <c r="AC174" s="34" t="s">
        <v>64</v>
      </c>
      <c r="AD174" s="34">
        <f t="shared" si="18"/>
        <v>37</v>
      </c>
      <c r="AE174" s="34">
        <f t="shared" si="19"/>
        <v>16</v>
      </c>
      <c r="AF174" s="49" t="str">
        <f t="shared" si="24"/>
        <v>40</v>
      </c>
      <c r="AG174" s="49" t="str">
        <f t="shared" si="24"/>
        <v>20</v>
      </c>
    </row>
    <row r="175" spans="1:37" x14ac:dyDescent="0.45">
      <c r="A175" s="129" t="s">
        <v>411</v>
      </c>
      <c r="B175" s="129" t="s">
        <v>407</v>
      </c>
      <c r="C175" s="129" t="s">
        <v>432</v>
      </c>
      <c r="D175" s="5" t="s">
        <v>432</v>
      </c>
      <c r="E175" s="129">
        <f t="shared" si="21"/>
        <v>37</v>
      </c>
      <c r="F175" s="129">
        <f t="shared" si="22"/>
        <v>47</v>
      </c>
      <c r="G175" s="129" t="s">
        <v>61</v>
      </c>
      <c r="H175" s="129" t="s">
        <v>30</v>
      </c>
      <c r="I175" s="129" t="s">
        <v>31</v>
      </c>
      <c r="J175" s="3">
        <v>1</v>
      </c>
      <c r="K175" s="152" t="s">
        <v>433</v>
      </c>
      <c r="L175" s="129" t="s">
        <v>41</v>
      </c>
      <c r="M175" s="129" t="s">
        <v>42</v>
      </c>
      <c r="N175" s="129" t="s">
        <v>26</v>
      </c>
      <c r="O175" s="129" t="s">
        <v>434</v>
      </c>
      <c r="P175" s="3">
        <v>54</v>
      </c>
      <c r="Q175" s="129" t="s">
        <v>27</v>
      </c>
      <c r="R175" s="129" t="s">
        <v>201</v>
      </c>
      <c r="S175" s="129" t="s">
        <v>2164</v>
      </c>
      <c r="T175" s="129"/>
      <c r="U175" s="129">
        <v>1</v>
      </c>
      <c r="V175" s="3">
        <v>535</v>
      </c>
      <c r="W175" s="154">
        <v>0</v>
      </c>
      <c r="X175" s="154">
        <v>0</v>
      </c>
      <c r="Y175" s="154">
        <v>1</v>
      </c>
      <c r="Z175" s="138" t="str">
        <f t="shared" si="17"/>
        <v>40 HC</v>
      </c>
      <c r="AA175" s="3">
        <v>10162</v>
      </c>
      <c r="AB175" s="6">
        <v>5.4</v>
      </c>
      <c r="AC175" s="34" t="s">
        <v>64</v>
      </c>
      <c r="AD175" s="34">
        <f t="shared" si="18"/>
        <v>4</v>
      </c>
      <c r="AE175" s="34">
        <f t="shared" si="19"/>
        <v>2</v>
      </c>
      <c r="AF175" s="49" t="str">
        <f t="shared" si="24"/>
        <v>LCL</v>
      </c>
      <c r="AG175" s="49" t="str">
        <f t="shared" si="24"/>
        <v>LCL</v>
      </c>
    </row>
    <row r="176" spans="1:37" x14ac:dyDescent="0.45">
      <c r="A176" s="129" t="s">
        <v>411</v>
      </c>
      <c r="B176" s="129" t="s">
        <v>407</v>
      </c>
      <c r="C176" s="129" t="s">
        <v>432</v>
      </c>
      <c r="D176" s="5" t="s">
        <v>432</v>
      </c>
      <c r="E176" s="129">
        <f t="shared" si="21"/>
        <v>37</v>
      </c>
      <c r="F176" s="129">
        <f t="shared" si="22"/>
        <v>47</v>
      </c>
      <c r="G176" s="129" t="s">
        <v>61</v>
      </c>
      <c r="H176" s="129" t="s">
        <v>30</v>
      </c>
      <c r="I176" s="129" t="s">
        <v>31</v>
      </c>
      <c r="J176" s="3">
        <v>1</v>
      </c>
      <c r="K176" s="153"/>
      <c r="L176" s="129" t="s">
        <v>41</v>
      </c>
      <c r="M176" s="129" t="s">
        <v>42</v>
      </c>
      <c r="N176" s="129" t="s">
        <v>26</v>
      </c>
      <c r="O176" s="129" t="s">
        <v>435</v>
      </c>
      <c r="P176" s="3">
        <v>54</v>
      </c>
      <c r="Q176" s="129" t="s">
        <v>27</v>
      </c>
      <c r="R176" s="129" t="s">
        <v>2154</v>
      </c>
      <c r="S176" s="129" t="s">
        <v>2164</v>
      </c>
      <c r="T176" s="129"/>
      <c r="U176" s="129">
        <v>1</v>
      </c>
      <c r="V176" s="3">
        <v>996</v>
      </c>
      <c r="W176" s="156"/>
      <c r="X176" s="156"/>
      <c r="Y176" s="156"/>
      <c r="Z176" s="138" t="str">
        <f t="shared" si="17"/>
        <v/>
      </c>
      <c r="AA176" s="3">
        <v>14518</v>
      </c>
      <c r="AB176" s="6">
        <v>20.309999999999999</v>
      </c>
      <c r="AC176" s="34" t="s">
        <v>64</v>
      </c>
      <c r="AD176" s="34">
        <f t="shared" si="18"/>
        <v>14</v>
      </c>
      <c r="AE176" s="34">
        <f t="shared" si="19"/>
        <v>6</v>
      </c>
      <c r="AF176" s="49" t="str">
        <f t="shared" si="24"/>
        <v>LCL</v>
      </c>
      <c r="AG176" s="49" t="str">
        <f t="shared" si="24"/>
        <v>LCL</v>
      </c>
    </row>
    <row r="177" spans="1:37" x14ac:dyDescent="0.45">
      <c r="A177" s="129" t="s">
        <v>411</v>
      </c>
      <c r="B177" s="129" t="s">
        <v>407</v>
      </c>
      <c r="C177" s="129" t="s">
        <v>432</v>
      </c>
      <c r="D177" s="5" t="s">
        <v>432</v>
      </c>
      <c r="E177" s="129">
        <f t="shared" si="21"/>
        <v>37</v>
      </c>
      <c r="F177" s="129">
        <f t="shared" si="22"/>
        <v>47</v>
      </c>
      <c r="G177" s="129" t="s">
        <v>61</v>
      </c>
      <c r="H177" s="129" t="s">
        <v>30</v>
      </c>
      <c r="I177" s="129" t="s">
        <v>31</v>
      </c>
      <c r="J177" s="3">
        <v>1</v>
      </c>
      <c r="K177" s="153"/>
      <c r="L177" s="129" t="s">
        <v>41</v>
      </c>
      <c r="M177" s="129" t="s">
        <v>42</v>
      </c>
      <c r="N177" s="129" t="s">
        <v>26</v>
      </c>
      <c r="O177" s="129" t="s">
        <v>436</v>
      </c>
      <c r="P177" s="3">
        <v>54</v>
      </c>
      <c r="Q177" s="129" t="s">
        <v>27</v>
      </c>
      <c r="R177" s="129" t="s">
        <v>2158</v>
      </c>
      <c r="S177" s="129" t="s">
        <v>2164</v>
      </c>
      <c r="T177" s="129"/>
      <c r="U177" s="129">
        <v>1</v>
      </c>
      <c r="V177" s="3">
        <v>2985</v>
      </c>
      <c r="W177" s="155"/>
      <c r="X177" s="155"/>
      <c r="Y177" s="155"/>
      <c r="Z177" s="138" t="str">
        <f t="shared" si="17"/>
        <v/>
      </c>
      <c r="AA177" s="3">
        <v>67057</v>
      </c>
      <c r="AB177" s="6">
        <v>39.119999999999997</v>
      </c>
      <c r="AC177" s="34" t="s">
        <v>64</v>
      </c>
      <c r="AD177" s="34">
        <f t="shared" si="18"/>
        <v>27</v>
      </c>
      <c r="AE177" s="34">
        <f t="shared" si="19"/>
        <v>12</v>
      </c>
      <c r="AF177" s="49" t="str">
        <f t="shared" si="24"/>
        <v>20</v>
      </c>
      <c r="AG177" s="49" t="str">
        <f t="shared" si="24"/>
        <v>LCL</v>
      </c>
    </row>
    <row r="178" spans="1:37" x14ac:dyDescent="0.45">
      <c r="A178" s="129" t="s">
        <v>190</v>
      </c>
      <c r="B178" s="129" t="s">
        <v>315</v>
      </c>
      <c r="C178" s="129" t="s">
        <v>376</v>
      </c>
      <c r="D178" s="5" t="s">
        <v>376</v>
      </c>
      <c r="E178" s="129">
        <f t="shared" si="21"/>
        <v>25</v>
      </c>
      <c r="F178" s="129">
        <f t="shared" si="22"/>
        <v>32</v>
      </c>
      <c r="G178" s="129" t="s">
        <v>146</v>
      </c>
      <c r="H178" s="129" t="s">
        <v>30</v>
      </c>
      <c r="I178" s="129" t="s">
        <v>31</v>
      </c>
      <c r="J178" s="3">
        <v>1</v>
      </c>
      <c r="K178" s="26" t="s">
        <v>2125</v>
      </c>
      <c r="L178" s="129" t="s">
        <v>24</v>
      </c>
      <c r="M178" s="129" t="s">
        <v>87</v>
      </c>
      <c r="N178" s="129" t="s">
        <v>26</v>
      </c>
      <c r="O178" s="129" t="s">
        <v>437</v>
      </c>
      <c r="P178" s="3">
        <v>52</v>
      </c>
      <c r="Q178" s="129" t="s">
        <v>27</v>
      </c>
      <c r="R178" s="129" t="s">
        <v>205</v>
      </c>
      <c r="S178" s="129" t="s">
        <v>2125</v>
      </c>
      <c r="T178" s="129"/>
      <c r="U178" s="129">
        <v>1</v>
      </c>
      <c r="V178" s="3">
        <v>257</v>
      </c>
      <c r="W178" s="30">
        <v>0</v>
      </c>
      <c r="X178" s="30">
        <v>0</v>
      </c>
      <c r="Y178" s="30">
        <v>0</v>
      </c>
      <c r="Z178" s="138" t="str">
        <f t="shared" si="17"/>
        <v/>
      </c>
      <c r="AA178" s="3">
        <v>4536</v>
      </c>
      <c r="AB178" s="6">
        <v>2.48</v>
      </c>
      <c r="AC178" s="34" t="s">
        <v>90</v>
      </c>
      <c r="AD178" s="34">
        <f t="shared" si="18"/>
        <v>2</v>
      </c>
      <c r="AE178" s="34">
        <f t="shared" si="19"/>
        <v>1</v>
      </c>
      <c r="AF178" s="49" t="str">
        <f t="shared" si="24"/>
        <v>LCL</v>
      </c>
      <c r="AG178" s="49" t="str">
        <f t="shared" si="24"/>
        <v>LCL</v>
      </c>
    </row>
    <row r="179" spans="1:37" x14ac:dyDescent="0.45">
      <c r="A179" s="129" t="s">
        <v>190</v>
      </c>
      <c r="B179" s="129" t="s">
        <v>376</v>
      </c>
      <c r="C179" s="129" t="s">
        <v>438</v>
      </c>
      <c r="D179" s="5" t="s">
        <v>438</v>
      </c>
      <c r="E179" s="129">
        <f t="shared" si="21"/>
        <v>32</v>
      </c>
      <c r="F179" s="129">
        <f t="shared" si="22"/>
        <v>36</v>
      </c>
      <c r="G179" s="129" t="s">
        <v>39</v>
      </c>
      <c r="H179" s="129" t="s">
        <v>30</v>
      </c>
      <c r="I179" s="129" t="s">
        <v>31</v>
      </c>
      <c r="J179" s="3">
        <v>0</v>
      </c>
      <c r="K179" s="129" t="s">
        <v>439</v>
      </c>
      <c r="L179" s="129" t="s">
        <v>41</v>
      </c>
      <c r="M179" s="129" t="s">
        <v>42</v>
      </c>
      <c r="N179" s="129" t="s">
        <v>26</v>
      </c>
      <c r="O179" s="129" t="s">
        <v>440</v>
      </c>
      <c r="P179" s="3">
        <v>54</v>
      </c>
      <c r="Q179" s="129" t="s">
        <v>27</v>
      </c>
      <c r="R179" s="129" t="s">
        <v>129</v>
      </c>
      <c r="S179" s="129" t="s">
        <v>2163</v>
      </c>
      <c r="T179" s="129"/>
      <c r="U179" s="129">
        <v>1</v>
      </c>
      <c r="V179" s="3">
        <v>1655</v>
      </c>
      <c r="W179" s="30">
        <v>0</v>
      </c>
      <c r="X179" s="30">
        <v>1</v>
      </c>
      <c r="Y179" s="30">
        <v>0</v>
      </c>
      <c r="Z179" s="138">
        <f t="shared" si="17"/>
        <v>40</v>
      </c>
      <c r="AA179" s="3">
        <v>26418</v>
      </c>
      <c r="AB179" s="6">
        <v>37.6</v>
      </c>
      <c r="AC179" s="34" t="s">
        <v>34</v>
      </c>
      <c r="AD179" s="34">
        <f t="shared" si="18"/>
        <v>26</v>
      </c>
      <c r="AE179" s="34">
        <f t="shared" si="19"/>
        <v>11</v>
      </c>
      <c r="AF179" s="49" t="str">
        <f t="shared" si="24"/>
        <v>20</v>
      </c>
      <c r="AG179" s="49" t="str">
        <f t="shared" si="24"/>
        <v>LCL</v>
      </c>
    </row>
    <row r="180" spans="1:37" x14ac:dyDescent="0.45">
      <c r="A180" s="70" t="s">
        <v>190</v>
      </c>
      <c r="B180" s="70" t="s">
        <v>376</v>
      </c>
      <c r="C180" s="70" t="s">
        <v>438</v>
      </c>
      <c r="D180" s="71" t="s">
        <v>438</v>
      </c>
      <c r="E180" s="70">
        <f t="shared" si="21"/>
        <v>32</v>
      </c>
      <c r="F180" s="70">
        <f t="shared" si="22"/>
        <v>36</v>
      </c>
      <c r="G180" s="70" t="s">
        <v>39</v>
      </c>
      <c r="H180" s="70" t="s">
        <v>30</v>
      </c>
      <c r="I180" s="70" t="s">
        <v>31</v>
      </c>
      <c r="J180" s="72">
        <v>0</v>
      </c>
      <c r="K180" s="70" t="s">
        <v>441</v>
      </c>
      <c r="L180" s="70" t="s">
        <v>41</v>
      </c>
      <c r="M180" s="70" t="s">
        <v>42</v>
      </c>
      <c r="N180" s="70" t="s">
        <v>26</v>
      </c>
      <c r="O180" s="70" t="s">
        <v>442</v>
      </c>
      <c r="P180" s="72">
        <v>52</v>
      </c>
      <c r="Q180" s="70" t="s">
        <v>27</v>
      </c>
      <c r="R180" s="70" t="s">
        <v>44</v>
      </c>
      <c r="S180" s="70" t="s">
        <v>2163</v>
      </c>
      <c r="T180" s="70"/>
      <c r="U180" s="70">
        <v>1</v>
      </c>
      <c r="V180" s="72">
        <v>4662</v>
      </c>
      <c r="W180" s="73">
        <v>0</v>
      </c>
      <c r="X180" s="73">
        <v>0</v>
      </c>
      <c r="Y180" s="73">
        <v>2</v>
      </c>
      <c r="Z180" s="138" t="str">
        <f t="shared" si="17"/>
        <v/>
      </c>
      <c r="AA180" s="72">
        <v>85024</v>
      </c>
      <c r="AB180" s="74">
        <v>131.57</v>
      </c>
      <c r="AC180" s="75" t="s">
        <v>34</v>
      </c>
      <c r="AD180" s="75">
        <f t="shared" si="18"/>
        <v>92</v>
      </c>
      <c r="AE180" s="75">
        <f t="shared" si="19"/>
        <v>39</v>
      </c>
      <c r="AF180" s="76">
        <v>40</v>
      </c>
      <c r="AG180" s="76" t="str">
        <f t="shared" si="24"/>
        <v>40</v>
      </c>
      <c r="AH180" s="77"/>
      <c r="AI180" s="77"/>
      <c r="AJ180" s="77"/>
      <c r="AK180" s="77"/>
    </row>
    <row r="181" spans="1:37" s="77" customFormat="1" x14ac:dyDescent="0.45">
      <c r="A181" s="70"/>
      <c r="B181" s="70"/>
      <c r="C181" s="70"/>
      <c r="D181" s="71"/>
      <c r="E181" s="70"/>
      <c r="F181" s="70"/>
      <c r="G181" s="70"/>
      <c r="H181" s="70"/>
      <c r="I181" s="70"/>
      <c r="J181" s="72"/>
      <c r="K181" s="70"/>
      <c r="L181" s="70"/>
      <c r="M181" s="70"/>
      <c r="N181" s="70"/>
      <c r="O181" s="70"/>
      <c r="P181" s="72"/>
      <c r="Q181" s="70"/>
      <c r="R181" s="70"/>
      <c r="S181" s="70"/>
      <c r="T181" s="70"/>
      <c r="U181" s="70"/>
      <c r="V181" s="72"/>
      <c r="W181" s="73"/>
      <c r="X181" s="73"/>
      <c r="Y181" s="73"/>
      <c r="Z181" s="138" t="str">
        <f t="shared" si="17"/>
        <v/>
      </c>
      <c r="AA181" s="72"/>
      <c r="AB181" s="74"/>
      <c r="AC181" s="75" t="s">
        <v>34</v>
      </c>
      <c r="AD181" s="75">
        <f t="shared" si="18"/>
        <v>0</v>
      </c>
      <c r="AE181" s="75">
        <f t="shared" si="19"/>
        <v>0</v>
      </c>
      <c r="AF181" s="76">
        <v>40</v>
      </c>
      <c r="AG181" s="76"/>
    </row>
    <row r="182" spans="1:37" x14ac:dyDescent="0.45">
      <c r="A182" s="70" t="s">
        <v>190</v>
      </c>
      <c r="B182" s="70" t="s">
        <v>376</v>
      </c>
      <c r="C182" s="70" t="s">
        <v>419</v>
      </c>
      <c r="D182" s="71" t="s">
        <v>419</v>
      </c>
      <c r="E182" s="70">
        <f t="shared" si="21"/>
        <v>32</v>
      </c>
      <c r="F182" s="70">
        <f t="shared" si="22"/>
        <v>37</v>
      </c>
      <c r="G182" s="70" t="s">
        <v>39</v>
      </c>
      <c r="H182" s="70" t="s">
        <v>30</v>
      </c>
      <c r="I182" s="70" t="s">
        <v>31</v>
      </c>
      <c r="J182" s="72">
        <v>0</v>
      </c>
      <c r="K182" s="70" t="s">
        <v>443</v>
      </c>
      <c r="L182" s="70" t="s">
        <v>41</v>
      </c>
      <c r="M182" s="70" t="s">
        <v>42</v>
      </c>
      <c r="N182" s="70" t="s">
        <v>26</v>
      </c>
      <c r="O182" s="70" t="s">
        <v>444</v>
      </c>
      <c r="P182" s="72">
        <v>51</v>
      </c>
      <c r="Q182" s="70" t="s">
        <v>27</v>
      </c>
      <c r="R182" s="70" t="s">
        <v>133</v>
      </c>
      <c r="S182" s="70" t="s">
        <v>2163</v>
      </c>
      <c r="T182" s="70"/>
      <c r="U182" s="70">
        <v>1</v>
      </c>
      <c r="V182" s="72">
        <v>3151</v>
      </c>
      <c r="W182" s="73">
        <v>0</v>
      </c>
      <c r="X182" s="73">
        <v>0</v>
      </c>
      <c r="Y182" s="73">
        <v>2</v>
      </c>
      <c r="Z182" s="138" t="str">
        <f t="shared" si="17"/>
        <v/>
      </c>
      <c r="AA182" s="72">
        <v>41584</v>
      </c>
      <c r="AB182" s="74">
        <v>131.52000000000001</v>
      </c>
      <c r="AC182" s="75" t="s">
        <v>34</v>
      </c>
      <c r="AD182" s="75">
        <f t="shared" si="18"/>
        <v>92</v>
      </c>
      <c r="AE182" s="75">
        <f t="shared" si="19"/>
        <v>39</v>
      </c>
      <c r="AF182" s="76">
        <v>40</v>
      </c>
      <c r="AG182" s="76" t="str">
        <f t="shared" si="24"/>
        <v>40</v>
      </c>
      <c r="AH182" s="77"/>
      <c r="AI182" s="77"/>
      <c r="AJ182" s="77"/>
      <c r="AK182" s="77"/>
    </row>
    <row r="183" spans="1:37" x14ac:dyDescent="0.45">
      <c r="A183" s="70"/>
      <c r="B183" s="70"/>
      <c r="C183" s="70"/>
      <c r="D183" s="71"/>
      <c r="E183" s="70"/>
      <c r="F183" s="70"/>
      <c r="G183" s="70"/>
      <c r="H183" s="70"/>
      <c r="I183" s="70"/>
      <c r="J183" s="72"/>
      <c r="K183" s="70"/>
      <c r="L183" s="70"/>
      <c r="M183" s="70"/>
      <c r="N183" s="70"/>
      <c r="O183" s="70"/>
      <c r="P183" s="72"/>
      <c r="Q183" s="70"/>
      <c r="R183" s="70"/>
      <c r="S183" s="70"/>
      <c r="T183" s="70"/>
      <c r="U183" s="70"/>
      <c r="V183" s="72"/>
      <c r="W183" s="73"/>
      <c r="X183" s="73"/>
      <c r="Y183" s="73"/>
      <c r="Z183" s="138" t="str">
        <f t="shared" si="17"/>
        <v/>
      </c>
      <c r="AA183" s="72"/>
      <c r="AB183" s="74"/>
      <c r="AC183" s="75" t="s">
        <v>34</v>
      </c>
      <c r="AD183" s="75">
        <f t="shared" si="18"/>
        <v>0</v>
      </c>
      <c r="AE183" s="75">
        <f t="shared" si="19"/>
        <v>0</v>
      </c>
      <c r="AF183" s="76">
        <v>40</v>
      </c>
      <c r="AG183" s="76"/>
      <c r="AH183" s="77"/>
      <c r="AI183" s="77"/>
      <c r="AJ183" s="77"/>
      <c r="AK183" s="77"/>
    </row>
    <row r="184" spans="1:37" x14ac:dyDescent="0.45">
      <c r="A184" s="129" t="s">
        <v>190</v>
      </c>
      <c r="B184" s="129" t="s">
        <v>376</v>
      </c>
      <c r="C184" s="129" t="s">
        <v>424</v>
      </c>
      <c r="D184" s="5" t="s">
        <v>424</v>
      </c>
      <c r="E184" s="129">
        <f t="shared" si="21"/>
        <v>32</v>
      </c>
      <c r="F184" s="129">
        <f t="shared" si="22"/>
        <v>39</v>
      </c>
      <c r="G184" s="129" t="s">
        <v>39</v>
      </c>
      <c r="H184" s="129" t="s">
        <v>30</v>
      </c>
      <c r="I184" s="129" t="s">
        <v>31</v>
      </c>
      <c r="J184" s="3">
        <v>1</v>
      </c>
      <c r="K184" s="152" t="s">
        <v>445</v>
      </c>
      <c r="L184" s="129" t="s">
        <v>41</v>
      </c>
      <c r="M184" s="129" t="s">
        <v>42</v>
      </c>
      <c r="N184" s="129" t="s">
        <v>26</v>
      </c>
      <c r="O184" s="129" t="s">
        <v>446</v>
      </c>
      <c r="P184" s="3">
        <v>54</v>
      </c>
      <c r="Q184" s="129" t="s">
        <v>27</v>
      </c>
      <c r="R184" s="129" t="s">
        <v>179</v>
      </c>
      <c r="S184" s="129" t="s">
        <v>2164</v>
      </c>
      <c r="T184" s="129"/>
      <c r="U184" s="129">
        <v>1</v>
      </c>
      <c r="V184" s="3">
        <v>404</v>
      </c>
      <c r="W184" s="154">
        <v>1</v>
      </c>
      <c r="X184" s="154">
        <v>0</v>
      </c>
      <c r="Y184" s="154">
        <v>0</v>
      </c>
      <c r="Z184" s="138">
        <f t="shared" si="17"/>
        <v>20</v>
      </c>
      <c r="AA184" s="3">
        <v>7672</v>
      </c>
      <c r="AB184" s="6">
        <v>8.6999999999999993</v>
      </c>
      <c r="AC184" s="34" t="s">
        <v>34</v>
      </c>
      <c r="AD184" s="34">
        <f t="shared" si="18"/>
        <v>6</v>
      </c>
      <c r="AE184" s="34">
        <f t="shared" si="19"/>
        <v>3</v>
      </c>
      <c r="AF184" s="49" t="str">
        <f t="shared" si="24"/>
        <v>LCL</v>
      </c>
      <c r="AG184" s="49" t="str">
        <f t="shared" si="24"/>
        <v>LCL</v>
      </c>
    </row>
    <row r="185" spans="1:37" x14ac:dyDescent="0.45">
      <c r="A185" s="129" t="s">
        <v>190</v>
      </c>
      <c r="B185" s="129" t="s">
        <v>376</v>
      </c>
      <c r="C185" s="129" t="s">
        <v>424</v>
      </c>
      <c r="D185" s="5" t="s">
        <v>424</v>
      </c>
      <c r="E185" s="129">
        <f t="shared" si="21"/>
        <v>32</v>
      </c>
      <c r="F185" s="129">
        <f t="shared" si="22"/>
        <v>39</v>
      </c>
      <c r="G185" s="129" t="s">
        <v>39</v>
      </c>
      <c r="H185" s="129" t="s">
        <v>30</v>
      </c>
      <c r="I185" s="129" t="s">
        <v>31</v>
      </c>
      <c r="J185" s="3">
        <v>1</v>
      </c>
      <c r="K185" s="153"/>
      <c r="L185" s="129" t="s">
        <v>41</v>
      </c>
      <c r="M185" s="129" t="s">
        <v>42</v>
      </c>
      <c r="N185" s="129" t="s">
        <v>26</v>
      </c>
      <c r="O185" s="129" t="s">
        <v>447</v>
      </c>
      <c r="P185" s="3">
        <v>52</v>
      </c>
      <c r="Q185" s="129" t="s">
        <v>27</v>
      </c>
      <c r="R185" s="129" t="s">
        <v>181</v>
      </c>
      <c r="S185" s="129" t="s">
        <v>2164</v>
      </c>
      <c r="T185" s="129"/>
      <c r="U185" s="129">
        <v>1</v>
      </c>
      <c r="V185" s="3">
        <v>35</v>
      </c>
      <c r="W185" s="156"/>
      <c r="X185" s="156"/>
      <c r="Y185" s="156"/>
      <c r="Z185" s="138" t="str">
        <f t="shared" si="17"/>
        <v/>
      </c>
      <c r="AA185" s="3">
        <v>8728</v>
      </c>
      <c r="AB185" s="6">
        <v>2.11</v>
      </c>
      <c r="AC185" s="34" t="s">
        <v>34</v>
      </c>
      <c r="AD185" s="34">
        <f t="shared" si="18"/>
        <v>1</v>
      </c>
      <c r="AE185" s="34">
        <f t="shared" si="19"/>
        <v>1</v>
      </c>
      <c r="AF185" s="49" t="str">
        <f t="shared" si="24"/>
        <v>LCL</v>
      </c>
      <c r="AG185" s="49" t="str">
        <f t="shared" si="24"/>
        <v>LCL</v>
      </c>
    </row>
    <row r="186" spans="1:37" x14ac:dyDescent="0.45">
      <c r="A186" s="129" t="s">
        <v>190</v>
      </c>
      <c r="B186" s="129" t="s">
        <v>376</v>
      </c>
      <c r="C186" s="129" t="s">
        <v>424</v>
      </c>
      <c r="D186" s="5" t="s">
        <v>424</v>
      </c>
      <c r="E186" s="129">
        <f t="shared" si="21"/>
        <v>32</v>
      </c>
      <c r="F186" s="129">
        <f t="shared" si="22"/>
        <v>39</v>
      </c>
      <c r="G186" s="129" t="s">
        <v>39</v>
      </c>
      <c r="H186" s="129" t="s">
        <v>30</v>
      </c>
      <c r="I186" s="129" t="s">
        <v>31</v>
      </c>
      <c r="J186" s="3">
        <v>1</v>
      </c>
      <c r="K186" s="153"/>
      <c r="L186" s="129" t="s">
        <v>41</v>
      </c>
      <c r="M186" s="129" t="s">
        <v>42</v>
      </c>
      <c r="N186" s="129" t="s">
        <v>26</v>
      </c>
      <c r="O186" s="129" t="s">
        <v>448</v>
      </c>
      <c r="P186" s="3">
        <v>51</v>
      </c>
      <c r="Q186" s="129" t="s">
        <v>27</v>
      </c>
      <c r="R186" s="129" t="s">
        <v>400</v>
      </c>
      <c r="S186" s="129" t="s">
        <v>2164</v>
      </c>
      <c r="T186" s="129"/>
      <c r="U186" s="129">
        <v>1</v>
      </c>
      <c r="V186" s="3">
        <v>1015</v>
      </c>
      <c r="W186" s="155"/>
      <c r="X186" s="155"/>
      <c r="Y186" s="155"/>
      <c r="Z186" s="138" t="str">
        <f t="shared" si="17"/>
        <v/>
      </c>
      <c r="AA186" s="3">
        <v>7721</v>
      </c>
      <c r="AB186" s="6">
        <v>14.83</v>
      </c>
      <c r="AC186" s="34" t="s">
        <v>34</v>
      </c>
      <c r="AD186" s="34">
        <f t="shared" si="18"/>
        <v>10</v>
      </c>
      <c r="AE186" s="34">
        <f t="shared" si="19"/>
        <v>4</v>
      </c>
      <c r="AF186" s="49" t="str">
        <f t="shared" si="24"/>
        <v>LCL</v>
      </c>
      <c r="AG186" s="49" t="str">
        <f t="shared" si="24"/>
        <v>LCL</v>
      </c>
    </row>
    <row r="187" spans="1:37" x14ac:dyDescent="0.45">
      <c r="A187" s="129" t="s">
        <v>190</v>
      </c>
      <c r="B187" s="129" t="s">
        <v>407</v>
      </c>
      <c r="C187" s="129" t="s">
        <v>408</v>
      </c>
      <c r="D187" s="5" t="s">
        <v>408</v>
      </c>
      <c r="E187" s="129">
        <f t="shared" si="21"/>
        <v>35</v>
      </c>
      <c r="F187" s="129">
        <f t="shared" si="22"/>
        <v>38</v>
      </c>
      <c r="G187" s="129" t="s">
        <v>29</v>
      </c>
      <c r="H187" s="129" t="s">
        <v>30</v>
      </c>
      <c r="I187" s="129" t="s">
        <v>31</v>
      </c>
      <c r="J187" s="3">
        <v>0</v>
      </c>
      <c r="K187" s="129" t="s">
        <v>449</v>
      </c>
      <c r="L187" s="129" t="s">
        <v>24</v>
      </c>
      <c r="M187" s="129" t="s">
        <v>87</v>
      </c>
      <c r="N187" s="129" t="s">
        <v>26</v>
      </c>
      <c r="O187" s="129" t="s">
        <v>450</v>
      </c>
      <c r="P187" s="3">
        <v>51</v>
      </c>
      <c r="Q187" s="129" t="s">
        <v>27</v>
      </c>
      <c r="R187" s="129" t="s">
        <v>451</v>
      </c>
      <c r="S187" s="129" t="s">
        <v>2163</v>
      </c>
      <c r="T187" s="129"/>
      <c r="U187" s="129">
        <v>1</v>
      </c>
      <c r="V187" s="3">
        <v>1440</v>
      </c>
      <c r="W187" s="30">
        <v>0</v>
      </c>
      <c r="X187" s="30">
        <v>0</v>
      </c>
      <c r="Y187" s="30">
        <v>1</v>
      </c>
      <c r="Z187" s="138" t="str">
        <f t="shared" si="17"/>
        <v>40 HC</v>
      </c>
      <c r="AA187" s="3">
        <v>13920</v>
      </c>
      <c r="AB187" s="6">
        <v>65.430000000000007</v>
      </c>
      <c r="AC187" s="34" t="s">
        <v>34</v>
      </c>
      <c r="AD187" s="34">
        <f t="shared" si="18"/>
        <v>46</v>
      </c>
      <c r="AE187" s="34">
        <f t="shared" si="19"/>
        <v>20</v>
      </c>
      <c r="AF187" s="49" t="str">
        <f t="shared" si="24"/>
        <v>40</v>
      </c>
      <c r="AG187" s="49" t="str">
        <f t="shared" si="24"/>
        <v>20</v>
      </c>
    </row>
    <row r="188" spans="1:37" x14ac:dyDescent="0.45">
      <c r="A188" s="129" t="s">
        <v>190</v>
      </c>
      <c r="B188" s="129" t="s">
        <v>424</v>
      </c>
      <c r="C188" s="129" t="s">
        <v>452</v>
      </c>
      <c r="D188" s="5" t="s">
        <v>452</v>
      </c>
      <c r="E188" s="129">
        <f t="shared" si="21"/>
        <v>39</v>
      </c>
      <c r="F188" s="129">
        <f t="shared" si="22"/>
        <v>42</v>
      </c>
      <c r="G188" s="129" t="s">
        <v>29</v>
      </c>
      <c r="H188" s="129" t="s">
        <v>30</v>
      </c>
      <c r="I188" s="129" t="s">
        <v>31</v>
      </c>
      <c r="J188" s="3">
        <v>0</v>
      </c>
      <c r="K188" s="129" t="s">
        <v>453</v>
      </c>
      <c r="L188" s="129" t="s">
        <v>41</v>
      </c>
      <c r="M188" s="129" t="s">
        <v>42</v>
      </c>
      <c r="N188" s="129" t="s">
        <v>26</v>
      </c>
      <c r="O188" s="129" t="s">
        <v>454</v>
      </c>
      <c r="P188" s="3">
        <v>54</v>
      </c>
      <c r="Q188" s="129" t="s">
        <v>27</v>
      </c>
      <c r="R188" s="129" t="s">
        <v>455</v>
      </c>
      <c r="S188" s="129" t="s">
        <v>2163</v>
      </c>
      <c r="T188" s="129"/>
      <c r="U188" s="129">
        <v>1</v>
      </c>
      <c r="V188" s="3">
        <v>473</v>
      </c>
      <c r="W188" s="30">
        <v>1</v>
      </c>
      <c r="X188" s="30">
        <v>0</v>
      </c>
      <c r="Y188" s="30">
        <v>0</v>
      </c>
      <c r="Z188" s="138">
        <f t="shared" si="17"/>
        <v>20</v>
      </c>
      <c r="AA188" s="3">
        <v>6147</v>
      </c>
      <c r="AB188" s="6">
        <v>18.21</v>
      </c>
      <c r="AC188" s="34" t="s">
        <v>34</v>
      </c>
      <c r="AD188" s="34">
        <f t="shared" si="18"/>
        <v>13</v>
      </c>
      <c r="AE188" s="34">
        <f t="shared" si="19"/>
        <v>5</v>
      </c>
      <c r="AF188" s="49" t="str">
        <f t="shared" si="24"/>
        <v>LCL</v>
      </c>
      <c r="AG188" s="49" t="str">
        <f t="shared" si="24"/>
        <v>LCL</v>
      </c>
    </row>
    <row r="189" spans="1:37" x14ac:dyDescent="0.45">
      <c r="A189" s="129" t="s">
        <v>190</v>
      </c>
      <c r="B189" s="129" t="s">
        <v>424</v>
      </c>
      <c r="C189" s="129" t="s">
        <v>456</v>
      </c>
      <c r="D189" s="5" t="s">
        <v>456</v>
      </c>
      <c r="E189" s="129">
        <f t="shared" si="21"/>
        <v>39</v>
      </c>
      <c r="F189" s="129">
        <f t="shared" si="22"/>
        <v>43</v>
      </c>
      <c r="G189" s="129" t="s">
        <v>29</v>
      </c>
      <c r="H189" s="129" t="s">
        <v>30</v>
      </c>
      <c r="I189" s="129" t="s">
        <v>31</v>
      </c>
      <c r="J189" s="3">
        <v>0</v>
      </c>
      <c r="K189" s="129" t="s">
        <v>457</v>
      </c>
      <c r="L189" s="129" t="s">
        <v>41</v>
      </c>
      <c r="M189" s="129" t="s">
        <v>42</v>
      </c>
      <c r="N189" s="129" t="s">
        <v>26</v>
      </c>
      <c r="O189" s="129" t="s">
        <v>458</v>
      </c>
      <c r="P189" s="3">
        <v>52</v>
      </c>
      <c r="Q189" s="129" t="s">
        <v>27</v>
      </c>
      <c r="R189" s="129" t="s">
        <v>82</v>
      </c>
      <c r="S189" s="129" t="s">
        <v>2163</v>
      </c>
      <c r="T189" s="129"/>
      <c r="U189" s="129">
        <v>1</v>
      </c>
      <c r="V189" s="3">
        <v>1089</v>
      </c>
      <c r="W189" s="30">
        <v>0</v>
      </c>
      <c r="X189" s="30">
        <v>1</v>
      </c>
      <c r="Y189" s="30">
        <v>0</v>
      </c>
      <c r="Z189" s="138">
        <f t="shared" si="17"/>
        <v>40</v>
      </c>
      <c r="AA189" s="3">
        <v>12540</v>
      </c>
      <c r="AB189" s="6">
        <v>49.96</v>
      </c>
      <c r="AC189" s="34" t="s">
        <v>34</v>
      </c>
      <c r="AD189" s="34">
        <f t="shared" si="18"/>
        <v>35</v>
      </c>
      <c r="AE189" s="34">
        <f t="shared" si="19"/>
        <v>15</v>
      </c>
      <c r="AF189" s="49" t="str">
        <f t="shared" si="24"/>
        <v>40</v>
      </c>
      <c r="AG189" s="49" t="str">
        <f t="shared" si="24"/>
        <v>20</v>
      </c>
    </row>
    <row r="190" spans="1:37" x14ac:dyDescent="0.45">
      <c r="A190" s="129" t="s">
        <v>190</v>
      </c>
      <c r="B190" s="129" t="s">
        <v>424</v>
      </c>
      <c r="C190" s="129" t="s">
        <v>456</v>
      </c>
      <c r="D190" s="5" t="s">
        <v>456</v>
      </c>
      <c r="E190" s="129">
        <f t="shared" si="21"/>
        <v>39</v>
      </c>
      <c r="F190" s="129">
        <f t="shared" si="22"/>
        <v>43</v>
      </c>
      <c r="G190" s="129" t="s">
        <v>29</v>
      </c>
      <c r="H190" s="129" t="s">
        <v>30</v>
      </c>
      <c r="I190" s="129" t="s">
        <v>31</v>
      </c>
      <c r="J190" s="3">
        <v>0</v>
      </c>
      <c r="K190" s="129" t="s">
        <v>459</v>
      </c>
      <c r="L190" s="129" t="s">
        <v>41</v>
      </c>
      <c r="M190" s="129" t="s">
        <v>42</v>
      </c>
      <c r="N190" s="129" t="s">
        <v>26</v>
      </c>
      <c r="O190" s="129" t="s">
        <v>460</v>
      </c>
      <c r="P190" s="3">
        <v>52</v>
      </c>
      <c r="Q190" s="129" t="s">
        <v>27</v>
      </c>
      <c r="R190" s="129" t="s">
        <v>82</v>
      </c>
      <c r="S190" s="129" t="s">
        <v>2163</v>
      </c>
      <c r="T190" s="129"/>
      <c r="U190" s="129">
        <v>1</v>
      </c>
      <c r="V190" s="3">
        <v>2268</v>
      </c>
      <c r="W190" s="30">
        <v>0</v>
      </c>
      <c r="X190" s="30">
        <v>1</v>
      </c>
      <c r="Y190" s="30">
        <v>0</v>
      </c>
      <c r="Z190" s="138">
        <f t="shared" si="17"/>
        <v>40</v>
      </c>
      <c r="AA190" s="3">
        <v>36508</v>
      </c>
      <c r="AB190" s="6">
        <v>55.76</v>
      </c>
      <c r="AC190" s="34" t="s">
        <v>34</v>
      </c>
      <c r="AD190" s="34">
        <f t="shared" si="18"/>
        <v>39</v>
      </c>
      <c r="AE190" s="34">
        <f t="shared" si="19"/>
        <v>17</v>
      </c>
      <c r="AF190" s="49" t="str">
        <f t="shared" si="24"/>
        <v>40</v>
      </c>
      <c r="AG190" s="49" t="str">
        <f t="shared" si="24"/>
        <v>20</v>
      </c>
    </row>
    <row r="191" spans="1:37" x14ac:dyDescent="0.45">
      <c r="A191" s="129" t="s">
        <v>190</v>
      </c>
      <c r="B191" s="129" t="s">
        <v>424</v>
      </c>
      <c r="C191" s="129" t="s">
        <v>456</v>
      </c>
      <c r="D191" s="5" t="s">
        <v>456</v>
      </c>
      <c r="E191" s="129">
        <f t="shared" si="21"/>
        <v>39</v>
      </c>
      <c r="F191" s="129">
        <f t="shared" si="22"/>
        <v>43</v>
      </c>
      <c r="G191" s="129" t="s">
        <v>29</v>
      </c>
      <c r="H191" s="129" t="s">
        <v>30</v>
      </c>
      <c r="I191" s="129" t="s">
        <v>31</v>
      </c>
      <c r="J191" s="3">
        <v>0</v>
      </c>
      <c r="K191" s="129" t="s">
        <v>461</v>
      </c>
      <c r="L191" s="129" t="s">
        <v>41</v>
      </c>
      <c r="M191" s="129" t="s">
        <v>42</v>
      </c>
      <c r="N191" s="129" t="s">
        <v>26</v>
      </c>
      <c r="O191" s="129" t="s">
        <v>462</v>
      </c>
      <c r="P191" s="3">
        <v>54</v>
      </c>
      <c r="Q191" s="129" t="s">
        <v>27</v>
      </c>
      <c r="R191" s="129" t="s">
        <v>463</v>
      </c>
      <c r="S191" s="129" t="s">
        <v>2163</v>
      </c>
      <c r="T191" s="129"/>
      <c r="U191" s="129">
        <v>1</v>
      </c>
      <c r="V191" s="3">
        <v>360</v>
      </c>
      <c r="W191" s="30">
        <v>1</v>
      </c>
      <c r="X191" s="30">
        <v>0</v>
      </c>
      <c r="Y191" s="30">
        <v>0</v>
      </c>
      <c r="Z191" s="138">
        <f t="shared" si="17"/>
        <v>20</v>
      </c>
      <c r="AA191" s="3">
        <v>5216</v>
      </c>
      <c r="AB191" s="6">
        <v>14.54</v>
      </c>
      <c r="AC191" s="34" t="s">
        <v>34</v>
      </c>
      <c r="AD191" s="34">
        <f t="shared" si="18"/>
        <v>10</v>
      </c>
      <c r="AE191" s="34">
        <f t="shared" si="19"/>
        <v>4</v>
      </c>
      <c r="AF191" s="49" t="str">
        <f t="shared" si="24"/>
        <v>LCL</v>
      </c>
      <c r="AG191" s="49" t="str">
        <f t="shared" si="24"/>
        <v>LCL</v>
      </c>
    </row>
    <row r="192" spans="1:37" x14ac:dyDescent="0.45">
      <c r="A192" s="129" t="s">
        <v>190</v>
      </c>
      <c r="B192" s="129" t="s">
        <v>424</v>
      </c>
      <c r="C192" s="129" t="s">
        <v>464</v>
      </c>
      <c r="D192" s="5" t="s">
        <v>464</v>
      </c>
      <c r="E192" s="129">
        <f t="shared" si="21"/>
        <v>39</v>
      </c>
      <c r="F192" s="129">
        <f t="shared" si="22"/>
        <v>44</v>
      </c>
      <c r="G192" s="129" t="s">
        <v>29</v>
      </c>
      <c r="H192" s="129" t="s">
        <v>30</v>
      </c>
      <c r="I192" s="129" t="s">
        <v>31</v>
      </c>
      <c r="J192" s="3">
        <v>0</v>
      </c>
      <c r="K192" s="129" t="s">
        <v>465</v>
      </c>
      <c r="L192" s="129" t="s">
        <v>41</v>
      </c>
      <c r="M192" s="129" t="s">
        <v>42</v>
      </c>
      <c r="N192" s="129" t="s">
        <v>26</v>
      </c>
      <c r="O192" s="129" t="s">
        <v>466</v>
      </c>
      <c r="P192" s="3">
        <v>54</v>
      </c>
      <c r="Q192" s="129" t="s">
        <v>27</v>
      </c>
      <c r="R192" s="129" t="s">
        <v>33</v>
      </c>
      <c r="S192" s="129" t="s">
        <v>2163</v>
      </c>
      <c r="T192" s="129"/>
      <c r="U192" s="129">
        <v>1</v>
      </c>
      <c r="V192" s="3">
        <v>1158</v>
      </c>
      <c r="W192" s="30">
        <v>0</v>
      </c>
      <c r="X192" s="30">
        <v>1</v>
      </c>
      <c r="Y192" s="30">
        <v>0</v>
      </c>
      <c r="Z192" s="138">
        <f t="shared" si="17"/>
        <v>40</v>
      </c>
      <c r="AA192" s="3">
        <v>14087</v>
      </c>
      <c r="AB192" s="6">
        <v>36.479999999999997</v>
      </c>
      <c r="AC192" s="34" t="s">
        <v>34</v>
      </c>
      <c r="AD192" s="34">
        <f t="shared" si="18"/>
        <v>26</v>
      </c>
      <c r="AE192" s="34">
        <f t="shared" si="19"/>
        <v>11</v>
      </c>
      <c r="AF192" s="49" t="str">
        <f t="shared" si="24"/>
        <v>20</v>
      </c>
      <c r="AG192" s="49" t="str">
        <f t="shared" si="24"/>
        <v>LCL</v>
      </c>
    </row>
    <row r="193" spans="1:37" x14ac:dyDescent="0.45">
      <c r="A193" s="129" t="s">
        <v>190</v>
      </c>
      <c r="B193" s="129" t="s">
        <v>452</v>
      </c>
      <c r="C193" s="129" t="s">
        <v>432</v>
      </c>
      <c r="D193" s="5" t="s">
        <v>432</v>
      </c>
      <c r="E193" s="129">
        <f t="shared" si="21"/>
        <v>42</v>
      </c>
      <c r="F193" s="129">
        <f t="shared" si="22"/>
        <v>45</v>
      </c>
      <c r="G193" s="129" t="s">
        <v>29</v>
      </c>
      <c r="H193" s="129" t="s">
        <v>30</v>
      </c>
      <c r="I193" s="129" t="s">
        <v>31</v>
      </c>
      <c r="J193" s="3">
        <v>0</v>
      </c>
      <c r="K193" s="129" t="s">
        <v>467</v>
      </c>
      <c r="L193" s="129" t="s">
        <v>24</v>
      </c>
      <c r="M193" s="129" t="s">
        <v>42</v>
      </c>
      <c r="N193" s="129" t="s">
        <v>26</v>
      </c>
      <c r="O193" s="129" t="s">
        <v>468</v>
      </c>
      <c r="P193" s="3">
        <v>54</v>
      </c>
      <c r="Q193" s="129" t="s">
        <v>27</v>
      </c>
      <c r="R193" s="129" t="s">
        <v>214</v>
      </c>
      <c r="S193" s="129" t="s">
        <v>2163</v>
      </c>
      <c r="T193" s="129"/>
      <c r="U193" s="129">
        <v>1</v>
      </c>
      <c r="V193" s="3">
        <v>1558</v>
      </c>
      <c r="W193" s="30">
        <v>0</v>
      </c>
      <c r="X193" s="30">
        <v>1</v>
      </c>
      <c r="Y193" s="30">
        <v>0</v>
      </c>
      <c r="Z193" s="138">
        <f t="shared" si="17"/>
        <v>40</v>
      </c>
      <c r="AA193" s="3">
        <v>17959</v>
      </c>
      <c r="AB193" s="6">
        <v>33.92</v>
      </c>
      <c r="AC193" s="34" t="s">
        <v>34</v>
      </c>
      <c r="AD193" s="34">
        <f t="shared" si="18"/>
        <v>24</v>
      </c>
      <c r="AE193" s="34">
        <f t="shared" si="19"/>
        <v>10</v>
      </c>
      <c r="AF193" s="49" t="str">
        <f t="shared" si="24"/>
        <v>20</v>
      </c>
      <c r="AG193" s="49" t="str">
        <f t="shared" si="24"/>
        <v>LCL</v>
      </c>
    </row>
    <row r="194" spans="1:37" x14ac:dyDescent="0.45">
      <c r="A194" s="129" t="s">
        <v>141</v>
      </c>
      <c r="B194" s="129" t="s">
        <v>142</v>
      </c>
      <c r="C194" s="129" t="s">
        <v>211</v>
      </c>
      <c r="D194" s="5" t="s">
        <v>211</v>
      </c>
      <c r="E194" s="129">
        <f t="shared" si="21"/>
        <v>7</v>
      </c>
      <c r="F194" s="129">
        <f t="shared" si="22"/>
        <v>13</v>
      </c>
      <c r="G194" s="129" t="s">
        <v>381</v>
      </c>
      <c r="H194" s="129" t="s">
        <v>383</v>
      </c>
      <c r="I194" s="129" t="s">
        <v>380</v>
      </c>
      <c r="J194" s="3">
        <v>1</v>
      </c>
      <c r="K194" s="26" t="s">
        <v>380</v>
      </c>
      <c r="L194" s="26" t="s">
        <v>24</v>
      </c>
      <c r="M194" s="129" t="s">
        <v>390</v>
      </c>
      <c r="N194" s="129" t="s">
        <v>26</v>
      </c>
      <c r="O194" s="129" t="s">
        <v>469</v>
      </c>
      <c r="P194" s="3">
        <v>54</v>
      </c>
      <c r="Q194" s="129" t="s">
        <v>27</v>
      </c>
      <c r="R194" s="129" t="s">
        <v>2150</v>
      </c>
      <c r="S194" s="129" t="s">
        <v>380</v>
      </c>
      <c r="T194" s="129">
        <v>1</v>
      </c>
      <c r="U194" s="129"/>
      <c r="V194" s="3">
        <v>958</v>
      </c>
      <c r="W194" s="30">
        <v>0</v>
      </c>
      <c r="X194" s="30">
        <v>0</v>
      </c>
      <c r="Y194" s="30">
        <v>0</v>
      </c>
      <c r="Z194" s="138" t="str">
        <f t="shared" si="17"/>
        <v/>
      </c>
      <c r="AA194" s="3">
        <v>14535</v>
      </c>
      <c r="AB194" s="4"/>
      <c r="AC194" s="34" t="s">
        <v>64</v>
      </c>
      <c r="AD194" s="34">
        <f t="shared" si="18"/>
        <v>0</v>
      </c>
      <c r="AE194" s="34">
        <f t="shared" si="19"/>
        <v>0</v>
      </c>
      <c r="AF194" s="49" t="str">
        <f t="shared" si="24"/>
        <v>LCL</v>
      </c>
      <c r="AG194" s="49" t="str">
        <f t="shared" si="24"/>
        <v>LCL</v>
      </c>
    </row>
    <row r="195" spans="1:37" x14ac:dyDescent="0.45">
      <c r="A195" s="129" t="s">
        <v>163</v>
      </c>
      <c r="B195" s="129" t="s">
        <v>376</v>
      </c>
      <c r="C195" s="129" t="s">
        <v>438</v>
      </c>
      <c r="D195" s="5" t="s">
        <v>438</v>
      </c>
      <c r="E195" s="129">
        <f t="shared" si="21"/>
        <v>30</v>
      </c>
      <c r="F195" s="129">
        <f t="shared" si="22"/>
        <v>34</v>
      </c>
      <c r="G195" s="129" t="s">
        <v>72</v>
      </c>
      <c r="H195" s="129" t="s">
        <v>30</v>
      </c>
      <c r="I195" s="129" t="s">
        <v>31</v>
      </c>
      <c r="J195" s="3">
        <v>0</v>
      </c>
      <c r="K195" s="129" t="s">
        <v>470</v>
      </c>
      <c r="L195" s="129" t="s">
        <v>41</v>
      </c>
      <c r="M195" s="129" t="s">
        <v>42</v>
      </c>
      <c r="N195" s="129" t="s">
        <v>26</v>
      </c>
      <c r="O195" s="129" t="s">
        <v>471</v>
      </c>
      <c r="P195" s="3">
        <v>51</v>
      </c>
      <c r="Q195" s="129" t="s">
        <v>27</v>
      </c>
      <c r="R195" s="129" t="s">
        <v>139</v>
      </c>
      <c r="S195" s="129" t="s">
        <v>2163</v>
      </c>
      <c r="T195" s="129"/>
      <c r="U195" s="129">
        <v>1</v>
      </c>
      <c r="V195" s="3">
        <v>786</v>
      </c>
      <c r="W195" s="30">
        <v>0</v>
      </c>
      <c r="X195" s="30">
        <v>1</v>
      </c>
      <c r="Y195" s="30">
        <v>0</v>
      </c>
      <c r="Z195" s="138">
        <f t="shared" ref="Z195:Z258" si="25">IF(W195=1,20,IF(X195=1,40,IF(Y195=1,"40 HC","")))</f>
        <v>40</v>
      </c>
      <c r="AA195" s="3">
        <v>9128</v>
      </c>
      <c r="AB195" s="6">
        <v>38.21</v>
      </c>
      <c r="AC195" s="34" t="s">
        <v>34</v>
      </c>
      <c r="AD195" s="34">
        <f t="shared" si="18"/>
        <v>27</v>
      </c>
      <c r="AE195" s="34">
        <f t="shared" si="19"/>
        <v>11</v>
      </c>
      <c r="AF195" s="49" t="str">
        <f t="shared" si="24"/>
        <v>20</v>
      </c>
      <c r="AG195" s="49" t="str">
        <f t="shared" si="24"/>
        <v>LCL</v>
      </c>
    </row>
    <row r="196" spans="1:37" x14ac:dyDescent="0.45">
      <c r="A196" s="129" t="s">
        <v>472</v>
      </c>
      <c r="B196" s="129" t="s">
        <v>473</v>
      </c>
      <c r="C196" s="129" t="s">
        <v>474</v>
      </c>
      <c r="D196" s="5" t="s">
        <v>474</v>
      </c>
      <c r="E196" s="129">
        <f t="shared" si="21"/>
        <v>43</v>
      </c>
      <c r="F196" s="129">
        <f t="shared" si="22"/>
        <v>48</v>
      </c>
      <c r="G196" s="129" t="s">
        <v>475</v>
      </c>
      <c r="H196" s="129" t="s">
        <v>30</v>
      </c>
      <c r="I196" s="129" t="s">
        <v>31</v>
      </c>
      <c r="J196" s="3">
        <v>0</v>
      </c>
      <c r="K196" s="129" t="s">
        <v>476</v>
      </c>
      <c r="L196" s="129" t="s">
        <v>41</v>
      </c>
      <c r="M196" s="129" t="s">
        <v>42</v>
      </c>
      <c r="N196" s="129" t="s">
        <v>26</v>
      </c>
      <c r="O196" s="129" t="s">
        <v>477</v>
      </c>
      <c r="P196" s="3">
        <v>54</v>
      </c>
      <c r="Q196" s="129" t="s">
        <v>27</v>
      </c>
      <c r="R196" s="129" t="s">
        <v>271</v>
      </c>
      <c r="S196" s="129" t="s">
        <v>2163</v>
      </c>
      <c r="T196" s="129"/>
      <c r="U196" s="129">
        <v>1</v>
      </c>
      <c r="V196" s="3">
        <v>1179</v>
      </c>
      <c r="W196" s="30">
        <v>0</v>
      </c>
      <c r="X196" s="30">
        <v>0</v>
      </c>
      <c r="Y196" s="30">
        <v>1</v>
      </c>
      <c r="Z196" s="138" t="str">
        <f t="shared" si="25"/>
        <v>40 HC</v>
      </c>
      <c r="AA196" s="3">
        <v>15261</v>
      </c>
      <c r="AB196" s="6">
        <v>63.22</v>
      </c>
      <c r="AC196" s="34" t="s">
        <v>34</v>
      </c>
      <c r="AD196" s="34">
        <f t="shared" si="18"/>
        <v>44</v>
      </c>
      <c r="AE196" s="34">
        <f t="shared" si="19"/>
        <v>19</v>
      </c>
      <c r="AF196" s="49" t="str">
        <f t="shared" si="24"/>
        <v>40</v>
      </c>
      <c r="AG196" s="49" t="str">
        <f t="shared" si="24"/>
        <v>20</v>
      </c>
    </row>
    <row r="197" spans="1:37" x14ac:dyDescent="0.45">
      <c r="A197" s="129" t="s">
        <v>478</v>
      </c>
      <c r="B197" s="129" t="s">
        <v>452</v>
      </c>
      <c r="C197" s="129" t="s">
        <v>432</v>
      </c>
      <c r="D197" s="5" t="s">
        <v>432</v>
      </c>
      <c r="E197" s="129">
        <f t="shared" si="21"/>
        <v>38</v>
      </c>
      <c r="F197" s="129">
        <f t="shared" si="22"/>
        <v>41</v>
      </c>
      <c r="G197" s="129" t="s">
        <v>48</v>
      </c>
      <c r="H197" s="129" t="s">
        <v>30</v>
      </c>
      <c r="I197" s="129" t="s">
        <v>31</v>
      </c>
      <c r="J197" s="3">
        <v>1</v>
      </c>
      <c r="K197" s="152" t="s">
        <v>479</v>
      </c>
      <c r="L197" s="129" t="s">
        <v>24</v>
      </c>
      <c r="M197" s="129" t="s">
        <v>42</v>
      </c>
      <c r="N197" s="129" t="s">
        <v>26</v>
      </c>
      <c r="O197" s="129" t="s">
        <v>480</v>
      </c>
      <c r="P197" s="3">
        <v>52</v>
      </c>
      <c r="Q197" s="129" t="s">
        <v>27</v>
      </c>
      <c r="R197" s="129" t="s">
        <v>273</v>
      </c>
      <c r="S197" s="129" t="s">
        <v>2164</v>
      </c>
      <c r="T197" s="129"/>
      <c r="U197" s="129">
        <v>1</v>
      </c>
      <c r="V197" s="3">
        <v>3908</v>
      </c>
      <c r="W197" s="154">
        <v>0</v>
      </c>
      <c r="X197" s="154">
        <v>0</v>
      </c>
      <c r="Y197" s="154">
        <v>1</v>
      </c>
      <c r="Z197" s="138" t="str">
        <f t="shared" si="25"/>
        <v>40 HC</v>
      </c>
      <c r="AA197" s="3">
        <v>72116</v>
      </c>
      <c r="AB197" s="6">
        <v>56.25</v>
      </c>
      <c r="AC197" s="34" t="s">
        <v>34</v>
      </c>
      <c r="AD197" s="34">
        <f t="shared" si="18"/>
        <v>39</v>
      </c>
      <c r="AE197" s="34">
        <f t="shared" si="19"/>
        <v>17</v>
      </c>
      <c r="AF197" s="49" t="str">
        <f t="shared" si="24"/>
        <v>40</v>
      </c>
      <c r="AG197" s="49" t="str">
        <f t="shared" si="24"/>
        <v>20</v>
      </c>
    </row>
    <row r="198" spans="1:37" x14ac:dyDescent="0.45">
      <c r="A198" s="129" t="s">
        <v>478</v>
      </c>
      <c r="B198" s="129" t="s">
        <v>452</v>
      </c>
      <c r="C198" s="129" t="s">
        <v>432</v>
      </c>
      <c r="D198" s="5" t="s">
        <v>432</v>
      </c>
      <c r="E198" s="129">
        <f t="shared" si="21"/>
        <v>38</v>
      </c>
      <c r="F198" s="129">
        <f t="shared" si="22"/>
        <v>41</v>
      </c>
      <c r="G198" s="129" t="s">
        <v>48</v>
      </c>
      <c r="H198" s="129" t="s">
        <v>30</v>
      </c>
      <c r="I198" s="129" t="s">
        <v>31</v>
      </c>
      <c r="J198" s="3">
        <v>1</v>
      </c>
      <c r="K198" s="153"/>
      <c r="L198" s="129" t="s">
        <v>24</v>
      </c>
      <c r="M198" s="129" t="s">
        <v>42</v>
      </c>
      <c r="N198" s="129" t="s">
        <v>26</v>
      </c>
      <c r="O198" s="129" t="s">
        <v>481</v>
      </c>
      <c r="P198" s="3">
        <v>52</v>
      </c>
      <c r="Q198" s="129" t="s">
        <v>27</v>
      </c>
      <c r="R198" s="129" t="s">
        <v>277</v>
      </c>
      <c r="S198" s="129" t="s">
        <v>2164</v>
      </c>
      <c r="T198" s="129"/>
      <c r="U198" s="129">
        <v>1</v>
      </c>
      <c r="V198" s="3">
        <v>971</v>
      </c>
      <c r="W198" s="155"/>
      <c r="X198" s="155"/>
      <c r="Y198" s="155"/>
      <c r="Z198" s="138" t="str">
        <f t="shared" si="25"/>
        <v/>
      </c>
      <c r="AA198" s="3">
        <v>12819</v>
      </c>
      <c r="AB198" s="6">
        <v>12.9</v>
      </c>
      <c r="AC198" s="34" t="s">
        <v>34</v>
      </c>
      <c r="AD198" s="34">
        <f t="shared" si="18"/>
        <v>9</v>
      </c>
      <c r="AE198" s="34">
        <f t="shared" si="19"/>
        <v>4</v>
      </c>
      <c r="AF198" s="49" t="str">
        <f t="shared" si="24"/>
        <v>LCL</v>
      </c>
      <c r="AG198" s="49" t="str">
        <f t="shared" si="24"/>
        <v>LCL</v>
      </c>
    </row>
    <row r="199" spans="1:37" x14ac:dyDescent="0.45">
      <c r="A199" s="129" t="s">
        <v>478</v>
      </c>
      <c r="B199" s="129" t="s">
        <v>452</v>
      </c>
      <c r="C199" s="129" t="s">
        <v>473</v>
      </c>
      <c r="D199" s="5" t="s">
        <v>473</v>
      </c>
      <c r="E199" s="129">
        <f t="shared" si="21"/>
        <v>38</v>
      </c>
      <c r="F199" s="129">
        <f t="shared" si="22"/>
        <v>42</v>
      </c>
      <c r="G199" s="129" t="s">
        <v>48</v>
      </c>
      <c r="H199" s="129" t="s">
        <v>30</v>
      </c>
      <c r="I199" s="129" t="s">
        <v>31</v>
      </c>
      <c r="J199" s="3">
        <v>0</v>
      </c>
      <c r="K199" s="129" t="s">
        <v>482</v>
      </c>
      <c r="L199" s="129" t="s">
        <v>41</v>
      </c>
      <c r="M199" s="129" t="s">
        <v>42</v>
      </c>
      <c r="N199" s="129" t="s">
        <v>26</v>
      </c>
      <c r="O199" s="129" t="s">
        <v>483</v>
      </c>
      <c r="P199" s="3">
        <v>54</v>
      </c>
      <c r="Q199" s="129" t="s">
        <v>27</v>
      </c>
      <c r="R199" s="129" t="s">
        <v>260</v>
      </c>
      <c r="S199" s="129" t="s">
        <v>2163</v>
      </c>
      <c r="T199" s="129"/>
      <c r="U199" s="129">
        <v>1</v>
      </c>
      <c r="V199" s="3">
        <v>1314</v>
      </c>
      <c r="W199" s="30">
        <v>0</v>
      </c>
      <c r="X199" s="30">
        <v>1</v>
      </c>
      <c r="Y199" s="30">
        <v>0</v>
      </c>
      <c r="Z199" s="138">
        <f t="shared" si="25"/>
        <v>40</v>
      </c>
      <c r="AA199" s="3">
        <v>18508</v>
      </c>
      <c r="AB199" s="6">
        <v>31.53</v>
      </c>
      <c r="AC199" s="34" t="s">
        <v>34</v>
      </c>
      <c r="AD199" s="34">
        <f t="shared" si="18"/>
        <v>22</v>
      </c>
      <c r="AE199" s="34">
        <f t="shared" si="19"/>
        <v>9</v>
      </c>
      <c r="AF199" s="49" t="str">
        <f t="shared" si="24"/>
        <v>20</v>
      </c>
      <c r="AG199" s="49" t="str">
        <f t="shared" si="24"/>
        <v>LCL</v>
      </c>
    </row>
    <row r="200" spans="1:37" x14ac:dyDescent="0.45">
      <c r="A200" s="70" t="s">
        <v>478</v>
      </c>
      <c r="B200" s="70" t="s">
        <v>452</v>
      </c>
      <c r="C200" s="70" t="s">
        <v>473</v>
      </c>
      <c r="D200" s="71" t="s">
        <v>473</v>
      </c>
      <c r="E200" s="70">
        <f t="shared" si="21"/>
        <v>38</v>
      </c>
      <c r="F200" s="70">
        <f t="shared" si="22"/>
        <v>42</v>
      </c>
      <c r="G200" s="70" t="s">
        <v>48</v>
      </c>
      <c r="H200" s="70" t="s">
        <v>30</v>
      </c>
      <c r="I200" s="70" t="s">
        <v>31</v>
      </c>
      <c r="J200" s="72">
        <v>0</v>
      </c>
      <c r="K200" s="70" t="s">
        <v>484</v>
      </c>
      <c r="L200" s="70" t="s">
        <v>24</v>
      </c>
      <c r="M200" s="70" t="s">
        <v>42</v>
      </c>
      <c r="N200" s="70" t="s">
        <v>26</v>
      </c>
      <c r="O200" s="70" t="s">
        <v>485</v>
      </c>
      <c r="P200" s="72">
        <v>54</v>
      </c>
      <c r="Q200" s="70" t="s">
        <v>27</v>
      </c>
      <c r="R200" s="70" t="s">
        <v>101</v>
      </c>
      <c r="S200" s="70" t="s">
        <v>2163</v>
      </c>
      <c r="T200" s="70"/>
      <c r="U200" s="70">
        <v>1</v>
      </c>
      <c r="V200" s="72">
        <v>1841</v>
      </c>
      <c r="W200" s="73">
        <v>1</v>
      </c>
      <c r="X200" s="73">
        <v>1</v>
      </c>
      <c r="Y200" s="73">
        <v>0</v>
      </c>
      <c r="Z200" s="138">
        <f t="shared" si="25"/>
        <v>20</v>
      </c>
      <c r="AA200" s="72">
        <v>19839</v>
      </c>
      <c r="AB200" s="74">
        <v>71.989999999999995</v>
      </c>
      <c r="AC200" s="75" t="s">
        <v>34</v>
      </c>
      <c r="AD200" s="75">
        <f t="shared" si="18"/>
        <v>50</v>
      </c>
      <c r="AE200" s="75">
        <f t="shared" si="19"/>
        <v>22</v>
      </c>
      <c r="AF200" s="76" t="str">
        <f t="shared" si="24"/>
        <v>40</v>
      </c>
      <c r="AG200" s="76" t="str">
        <f t="shared" si="24"/>
        <v>20</v>
      </c>
      <c r="AH200" s="77"/>
      <c r="AI200" s="77"/>
      <c r="AJ200" s="77"/>
      <c r="AK200" s="77"/>
    </row>
    <row r="201" spans="1:37" x14ac:dyDescent="0.45">
      <c r="A201" s="129" t="s">
        <v>478</v>
      </c>
      <c r="B201" s="129" t="s">
        <v>452</v>
      </c>
      <c r="C201" s="129" t="s">
        <v>473</v>
      </c>
      <c r="D201" s="5" t="s">
        <v>473</v>
      </c>
      <c r="E201" s="129">
        <f t="shared" si="21"/>
        <v>38</v>
      </c>
      <c r="F201" s="129">
        <f t="shared" si="22"/>
        <v>42</v>
      </c>
      <c r="G201" s="129" t="s">
        <v>48</v>
      </c>
      <c r="H201" s="129" t="s">
        <v>30</v>
      </c>
      <c r="I201" s="129" t="s">
        <v>31</v>
      </c>
      <c r="J201" s="3">
        <v>0</v>
      </c>
      <c r="K201" s="129" t="s">
        <v>486</v>
      </c>
      <c r="L201" s="129" t="s">
        <v>41</v>
      </c>
      <c r="M201" s="129" t="s">
        <v>42</v>
      </c>
      <c r="N201" s="129" t="s">
        <v>26</v>
      </c>
      <c r="O201" s="129" t="s">
        <v>487</v>
      </c>
      <c r="P201" s="3">
        <v>52</v>
      </c>
      <c r="Q201" s="129" t="s">
        <v>27</v>
      </c>
      <c r="R201" s="129" t="s">
        <v>266</v>
      </c>
      <c r="S201" s="129" t="s">
        <v>2163</v>
      </c>
      <c r="T201" s="129"/>
      <c r="U201" s="129">
        <v>1</v>
      </c>
      <c r="V201" s="3">
        <v>2149</v>
      </c>
      <c r="W201" s="30">
        <v>0</v>
      </c>
      <c r="X201" s="30">
        <v>1</v>
      </c>
      <c r="Y201" s="30">
        <v>0</v>
      </c>
      <c r="Z201" s="138">
        <f t="shared" si="25"/>
        <v>40</v>
      </c>
      <c r="AA201" s="3">
        <v>39687</v>
      </c>
      <c r="AB201" s="6">
        <v>49.75</v>
      </c>
      <c r="AC201" s="34" t="s">
        <v>34</v>
      </c>
      <c r="AD201" s="34">
        <f t="shared" si="18"/>
        <v>35</v>
      </c>
      <c r="AE201" s="34">
        <f t="shared" si="19"/>
        <v>15</v>
      </c>
      <c r="AF201" s="49" t="str">
        <f t="shared" si="24"/>
        <v>40</v>
      </c>
      <c r="AG201" s="49" t="str">
        <f t="shared" si="24"/>
        <v>20</v>
      </c>
    </row>
    <row r="202" spans="1:37" x14ac:dyDescent="0.45">
      <c r="A202" s="129" t="s">
        <v>488</v>
      </c>
      <c r="B202" s="129" t="s">
        <v>489</v>
      </c>
      <c r="C202" s="129" t="s">
        <v>490</v>
      </c>
      <c r="D202" s="5" t="s">
        <v>490</v>
      </c>
      <c r="E202" s="129">
        <f t="shared" si="21"/>
        <v>44</v>
      </c>
      <c r="F202" s="129">
        <f t="shared" si="22"/>
        <v>47</v>
      </c>
      <c r="G202" s="129" t="s">
        <v>61</v>
      </c>
      <c r="H202" s="129" t="s">
        <v>30</v>
      </c>
      <c r="I202" s="129" t="s">
        <v>31</v>
      </c>
      <c r="J202" s="3">
        <v>1</v>
      </c>
      <c r="K202" s="152" t="s">
        <v>491</v>
      </c>
      <c r="L202" s="129" t="s">
        <v>41</v>
      </c>
      <c r="M202" s="129" t="s">
        <v>42</v>
      </c>
      <c r="N202" s="129" t="s">
        <v>26</v>
      </c>
      <c r="O202" s="129" t="s">
        <v>492</v>
      </c>
      <c r="P202" s="3">
        <v>54</v>
      </c>
      <c r="Q202" s="129" t="s">
        <v>27</v>
      </c>
      <c r="R202" s="129" t="s">
        <v>2150</v>
      </c>
      <c r="S202" s="129" t="s">
        <v>2164</v>
      </c>
      <c r="T202" s="129"/>
      <c r="U202" s="129">
        <v>1</v>
      </c>
      <c r="V202" s="3">
        <v>602</v>
      </c>
      <c r="W202" s="154">
        <v>0</v>
      </c>
      <c r="X202" s="154">
        <v>0</v>
      </c>
      <c r="Y202" s="154">
        <v>1</v>
      </c>
      <c r="Z202" s="138" t="str">
        <f t="shared" si="25"/>
        <v>40 HC</v>
      </c>
      <c r="AA202" s="3">
        <v>11370</v>
      </c>
      <c r="AB202" s="6">
        <v>11.62</v>
      </c>
      <c r="AC202" s="34" t="s">
        <v>64</v>
      </c>
      <c r="AD202" s="34">
        <f t="shared" si="18"/>
        <v>8</v>
      </c>
      <c r="AE202" s="34">
        <f t="shared" si="19"/>
        <v>3</v>
      </c>
      <c r="AF202" s="49" t="str">
        <f t="shared" si="24"/>
        <v>LCL</v>
      </c>
      <c r="AG202" s="49" t="str">
        <f t="shared" si="24"/>
        <v>LCL</v>
      </c>
    </row>
    <row r="203" spans="1:37" x14ac:dyDescent="0.45">
      <c r="A203" s="129" t="s">
        <v>488</v>
      </c>
      <c r="B203" s="129" t="s">
        <v>489</v>
      </c>
      <c r="C203" s="129" t="s">
        <v>490</v>
      </c>
      <c r="D203" s="5" t="s">
        <v>490</v>
      </c>
      <c r="E203" s="129">
        <f t="shared" si="21"/>
        <v>44</v>
      </c>
      <c r="F203" s="129">
        <f t="shared" si="22"/>
        <v>47</v>
      </c>
      <c r="G203" s="129" t="s">
        <v>61</v>
      </c>
      <c r="H203" s="129" t="s">
        <v>30</v>
      </c>
      <c r="I203" s="129" t="s">
        <v>31</v>
      </c>
      <c r="J203" s="3">
        <v>1</v>
      </c>
      <c r="K203" s="153"/>
      <c r="L203" s="129" t="s">
        <v>41</v>
      </c>
      <c r="M203" s="129" t="s">
        <v>42</v>
      </c>
      <c r="N203" s="129" t="s">
        <v>26</v>
      </c>
      <c r="O203" s="129" t="s">
        <v>493</v>
      </c>
      <c r="P203" s="3">
        <v>54</v>
      </c>
      <c r="Q203" s="129" t="s">
        <v>27</v>
      </c>
      <c r="R203" s="129" t="s">
        <v>2158</v>
      </c>
      <c r="S203" s="129" t="s">
        <v>2164</v>
      </c>
      <c r="T203" s="129"/>
      <c r="U203" s="129">
        <v>1</v>
      </c>
      <c r="V203" s="3">
        <v>3644</v>
      </c>
      <c r="W203" s="155"/>
      <c r="X203" s="155"/>
      <c r="Y203" s="155"/>
      <c r="Z203" s="138" t="str">
        <f t="shared" si="25"/>
        <v/>
      </c>
      <c r="AA203" s="3">
        <v>73152</v>
      </c>
      <c r="AB203" s="6">
        <v>57.1</v>
      </c>
      <c r="AC203" s="34" t="s">
        <v>64</v>
      </c>
      <c r="AD203" s="34">
        <f t="shared" si="18"/>
        <v>40</v>
      </c>
      <c r="AE203" s="34">
        <f t="shared" si="19"/>
        <v>17</v>
      </c>
      <c r="AF203" s="49" t="str">
        <f t="shared" si="24"/>
        <v>40</v>
      </c>
      <c r="AG203" s="49" t="str">
        <f t="shared" si="24"/>
        <v>20</v>
      </c>
    </row>
    <row r="204" spans="1:37" x14ac:dyDescent="0.45">
      <c r="A204" s="129" t="s">
        <v>488</v>
      </c>
      <c r="B204" s="129" t="s">
        <v>489</v>
      </c>
      <c r="C204" s="129" t="s">
        <v>490</v>
      </c>
      <c r="D204" s="5" t="s">
        <v>490</v>
      </c>
      <c r="E204" s="129">
        <f t="shared" si="21"/>
        <v>44</v>
      </c>
      <c r="F204" s="129">
        <f t="shared" si="22"/>
        <v>47</v>
      </c>
      <c r="G204" s="129" t="s">
        <v>61</v>
      </c>
      <c r="H204" s="129" t="s">
        <v>30</v>
      </c>
      <c r="I204" s="129" t="s">
        <v>31</v>
      </c>
      <c r="J204" s="3">
        <v>1</v>
      </c>
      <c r="K204" s="152" t="s">
        <v>494</v>
      </c>
      <c r="L204" s="129" t="s">
        <v>41</v>
      </c>
      <c r="M204" s="129" t="s">
        <v>42</v>
      </c>
      <c r="N204" s="129" t="s">
        <v>26</v>
      </c>
      <c r="O204" s="129" t="s">
        <v>495</v>
      </c>
      <c r="P204" s="3">
        <v>52</v>
      </c>
      <c r="Q204" s="129" t="s">
        <v>27</v>
      </c>
      <c r="R204" s="129" t="s">
        <v>2158</v>
      </c>
      <c r="S204" s="129" t="s">
        <v>2164</v>
      </c>
      <c r="T204" s="129"/>
      <c r="U204" s="129">
        <v>1</v>
      </c>
      <c r="V204" s="3">
        <v>1269</v>
      </c>
      <c r="W204" s="30">
        <v>0</v>
      </c>
      <c r="X204" s="30">
        <v>0</v>
      </c>
      <c r="Y204" s="30">
        <v>1</v>
      </c>
      <c r="Z204" s="138" t="str">
        <f t="shared" si="25"/>
        <v>40 HC</v>
      </c>
      <c r="AA204" s="3">
        <v>27722</v>
      </c>
      <c r="AB204" s="6">
        <v>12.69</v>
      </c>
      <c r="AC204" s="34" t="s">
        <v>64</v>
      </c>
      <c r="AD204" s="34">
        <f t="shared" ref="AD204:AD267" si="26">0.7*AB204</f>
        <v>9</v>
      </c>
      <c r="AE204" s="34">
        <f t="shared" ref="AE204:AE267" si="27">0.3*AB204</f>
        <v>4</v>
      </c>
      <c r="AF204" s="49" t="str">
        <f t="shared" ref="AF204:AG235" si="28">IF(AD204&lt;=14,"LCL",IF(AD204&lt;=28,"20",IF(AD204&lt;=55,"40",IF(AD204&lt;=65,"40HC",IF(AD204&lt;=83,"45",IF(AD204&gt;83,"???ilość kont"))))))</f>
        <v>LCL</v>
      </c>
      <c r="AG204" s="49" t="str">
        <f t="shared" si="28"/>
        <v>LCL</v>
      </c>
    </row>
    <row r="205" spans="1:37" x14ac:dyDescent="0.45">
      <c r="A205" s="129" t="s">
        <v>488</v>
      </c>
      <c r="B205" s="129" t="s">
        <v>489</v>
      </c>
      <c r="C205" s="129" t="s">
        <v>490</v>
      </c>
      <c r="D205" s="5" t="s">
        <v>490</v>
      </c>
      <c r="E205" s="129">
        <f t="shared" si="21"/>
        <v>44</v>
      </c>
      <c r="F205" s="129">
        <f t="shared" si="22"/>
        <v>47</v>
      </c>
      <c r="G205" s="129" t="s">
        <v>61</v>
      </c>
      <c r="H205" s="129" t="s">
        <v>30</v>
      </c>
      <c r="I205" s="129" t="s">
        <v>31</v>
      </c>
      <c r="J205" s="3">
        <v>1</v>
      </c>
      <c r="K205" s="153"/>
      <c r="L205" s="129" t="s">
        <v>41</v>
      </c>
      <c r="M205" s="129" t="s">
        <v>42</v>
      </c>
      <c r="N205" s="129" t="s">
        <v>26</v>
      </c>
      <c r="O205" s="129" t="s">
        <v>496</v>
      </c>
      <c r="P205" s="3">
        <v>52</v>
      </c>
      <c r="Q205" s="129" t="s">
        <v>27</v>
      </c>
      <c r="R205" s="129" t="s">
        <v>2158</v>
      </c>
      <c r="S205" s="129" t="s">
        <v>2164</v>
      </c>
      <c r="T205" s="129"/>
      <c r="U205" s="129">
        <v>1</v>
      </c>
      <c r="V205" s="3">
        <v>3073</v>
      </c>
      <c r="W205" s="30">
        <v>0</v>
      </c>
      <c r="X205" s="30">
        <v>0</v>
      </c>
      <c r="Y205" s="30">
        <v>1</v>
      </c>
      <c r="Z205" s="138" t="str">
        <f t="shared" si="25"/>
        <v>40 HC</v>
      </c>
      <c r="AA205" s="3">
        <v>63136</v>
      </c>
      <c r="AB205" s="6">
        <v>42.84</v>
      </c>
      <c r="AC205" s="34" t="s">
        <v>64</v>
      </c>
      <c r="AD205" s="34">
        <f t="shared" si="26"/>
        <v>30</v>
      </c>
      <c r="AE205" s="34">
        <f t="shared" si="27"/>
        <v>13</v>
      </c>
      <c r="AF205" s="49" t="str">
        <f t="shared" si="28"/>
        <v>40</v>
      </c>
      <c r="AG205" s="49" t="str">
        <f t="shared" si="28"/>
        <v>LCL</v>
      </c>
    </row>
    <row r="206" spans="1:37" x14ac:dyDescent="0.45">
      <c r="A206" s="129" t="s">
        <v>488</v>
      </c>
      <c r="B206" s="129" t="s">
        <v>489</v>
      </c>
      <c r="C206" s="129" t="s">
        <v>490</v>
      </c>
      <c r="D206" s="5" t="s">
        <v>490</v>
      </c>
      <c r="E206" s="129">
        <f t="shared" si="21"/>
        <v>44</v>
      </c>
      <c r="F206" s="129">
        <f t="shared" si="22"/>
        <v>47</v>
      </c>
      <c r="G206" s="129" t="s">
        <v>61</v>
      </c>
      <c r="H206" s="129" t="s">
        <v>30</v>
      </c>
      <c r="I206" s="129" t="s">
        <v>31</v>
      </c>
      <c r="J206" s="3">
        <v>1</v>
      </c>
      <c r="K206" s="152" t="s">
        <v>497</v>
      </c>
      <c r="L206" s="129" t="s">
        <v>41</v>
      </c>
      <c r="M206" s="129" t="s">
        <v>42</v>
      </c>
      <c r="N206" s="129" t="s">
        <v>26</v>
      </c>
      <c r="O206" s="129" t="s">
        <v>498</v>
      </c>
      <c r="P206" s="3">
        <v>54</v>
      </c>
      <c r="Q206" s="129" t="s">
        <v>27</v>
      </c>
      <c r="R206" s="129" t="s">
        <v>2152</v>
      </c>
      <c r="S206" s="129" t="s">
        <v>2164</v>
      </c>
      <c r="T206" s="129"/>
      <c r="U206" s="129">
        <v>1</v>
      </c>
      <c r="V206" s="3">
        <v>1975</v>
      </c>
      <c r="W206" s="154">
        <v>0</v>
      </c>
      <c r="X206" s="154">
        <v>0</v>
      </c>
      <c r="Y206" s="154">
        <v>1</v>
      </c>
      <c r="Z206" s="138" t="str">
        <f t="shared" si="25"/>
        <v>40 HC</v>
      </c>
      <c r="AA206" s="3">
        <v>39328</v>
      </c>
      <c r="AB206" s="6">
        <v>60.55</v>
      </c>
      <c r="AC206" s="34" t="s">
        <v>64</v>
      </c>
      <c r="AD206" s="34">
        <f t="shared" si="26"/>
        <v>42</v>
      </c>
      <c r="AE206" s="34">
        <f t="shared" si="27"/>
        <v>18</v>
      </c>
      <c r="AF206" s="49" t="str">
        <f t="shared" si="28"/>
        <v>40</v>
      </c>
      <c r="AG206" s="49" t="str">
        <f t="shared" si="28"/>
        <v>20</v>
      </c>
    </row>
    <row r="207" spans="1:37" x14ac:dyDescent="0.45">
      <c r="A207" s="129" t="s">
        <v>488</v>
      </c>
      <c r="B207" s="129" t="s">
        <v>489</v>
      </c>
      <c r="C207" s="129" t="s">
        <v>490</v>
      </c>
      <c r="D207" s="5" t="s">
        <v>490</v>
      </c>
      <c r="E207" s="129">
        <f t="shared" si="21"/>
        <v>44</v>
      </c>
      <c r="F207" s="129">
        <f t="shared" si="22"/>
        <v>47</v>
      </c>
      <c r="G207" s="129" t="s">
        <v>61</v>
      </c>
      <c r="H207" s="129" t="s">
        <v>30</v>
      </c>
      <c r="I207" s="129" t="s">
        <v>31</v>
      </c>
      <c r="J207" s="3">
        <v>1</v>
      </c>
      <c r="K207" s="153"/>
      <c r="L207" s="129" t="s">
        <v>41</v>
      </c>
      <c r="M207" s="129" t="s">
        <v>42</v>
      </c>
      <c r="N207" s="129" t="s">
        <v>26</v>
      </c>
      <c r="O207" s="129" t="s">
        <v>499</v>
      </c>
      <c r="P207" s="3">
        <v>54</v>
      </c>
      <c r="Q207" s="129" t="s">
        <v>27</v>
      </c>
      <c r="R207" s="129" t="s">
        <v>2153</v>
      </c>
      <c r="S207" s="129" t="s">
        <v>2164</v>
      </c>
      <c r="T207" s="129"/>
      <c r="U207" s="129">
        <v>1</v>
      </c>
      <c r="V207" s="3">
        <v>214</v>
      </c>
      <c r="W207" s="155"/>
      <c r="X207" s="155"/>
      <c r="Y207" s="155"/>
      <c r="Z207" s="138" t="str">
        <f t="shared" si="25"/>
        <v/>
      </c>
      <c r="AA207" s="3">
        <v>3698</v>
      </c>
      <c r="AB207" s="6">
        <v>4.9000000000000004</v>
      </c>
      <c r="AC207" s="34" t="s">
        <v>64</v>
      </c>
      <c r="AD207" s="34">
        <f t="shared" si="26"/>
        <v>3</v>
      </c>
      <c r="AE207" s="34">
        <f t="shared" si="27"/>
        <v>1</v>
      </c>
      <c r="AF207" s="49" t="str">
        <f t="shared" si="28"/>
        <v>LCL</v>
      </c>
      <c r="AG207" s="49" t="str">
        <f t="shared" si="28"/>
        <v>LCL</v>
      </c>
    </row>
    <row r="208" spans="1:37" x14ac:dyDescent="0.45">
      <c r="A208" s="129" t="s">
        <v>488</v>
      </c>
      <c r="B208" s="129" t="s">
        <v>489</v>
      </c>
      <c r="C208" s="129" t="s">
        <v>500</v>
      </c>
      <c r="D208" s="5" t="s">
        <v>500</v>
      </c>
      <c r="E208" s="129">
        <f t="shared" si="21"/>
        <v>44</v>
      </c>
      <c r="F208" s="129">
        <f t="shared" si="22"/>
        <v>48</v>
      </c>
      <c r="G208" s="129" t="s">
        <v>61</v>
      </c>
      <c r="H208" s="129" t="s">
        <v>30</v>
      </c>
      <c r="I208" s="129" t="s">
        <v>31</v>
      </c>
      <c r="J208" s="3">
        <v>0</v>
      </c>
      <c r="K208" s="129" t="s">
        <v>501</v>
      </c>
      <c r="L208" s="129" t="s">
        <v>41</v>
      </c>
      <c r="M208" s="129" t="s">
        <v>42</v>
      </c>
      <c r="N208" s="129" t="s">
        <v>26</v>
      </c>
      <c r="O208" s="129" t="s">
        <v>502</v>
      </c>
      <c r="P208" s="3">
        <v>54</v>
      </c>
      <c r="Q208" s="129" t="s">
        <v>27</v>
      </c>
      <c r="R208" s="129" t="s">
        <v>2150</v>
      </c>
      <c r="S208" s="129" t="s">
        <v>2163</v>
      </c>
      <c r="T208" s="129"/>
      <c r="U208" s="129">
        <v>1</v>
      </c>
      <c r="V208" s="3">
        <v>2677</v>
      </c>
      <c r="W208" s="30">
        <v>0</v>
      </c>
      <c r="X208" s="30">
        <v>0</v>
      </c>
      <c r="Y208" s="30">
        <v>1</v>
      </c>
      <c r="Z208" s="138" t="str">
        <f t="shared" si="25"/>
        <v>40 HC</v>
      </c>
      <c r="AA208" s="3">
        <v>47400</v>
      </c>
      <c r="AB208" s="6">
        <v>64.209999999999994</v>
      </c>
      <c r="AC208" s="34" t="s">
        <v>64</v>
      </c>
      <c r="AD208" s="34">
        <f t="shared" si="26"/>
        <v>45</v>
      </c>
      <c r="AE208" s="34">
        <f t="shared" si="27"/>
        <v>19</v>
      </c>
      <c r="AF208" s="49" t="str">
        <f t="shared" si="28"/>
        <v>40</v>
      </c>
      <c r="AG208" s="49" t="str">
        <f t="shared" si="28"/>
        <v>20</v>
      </c>
    </row>
    <row r="209" spans="1:37" x14ac:dyDescent="0.45">
      <c r="A209" s="129" t="s">
        <v>488</v>
      </c>
      <c r="B209" s="129" t="s">
        <v>489</v>
      </c>
      <c r="C209" s="129" t="s">
        <v>500</v>
      </c>
      <c r="D209" s="5" t="s">
        <v>500</v>
      </c>
      <c r="E209" s="129">
        <f t="shared" si="21"/>
        <v>44</v>
      </c>
      <c r="F209" s="129">
        <f t="shared" si="22"/>
        <v>48</v>
      </c>
      <c r="G209" s="129" t="s">
        <v>61</v>
      </c>
      <c r="H209" s="129" t="s">
        <v>30</v>
      </c>
      <c r="I209" s="129" t="s">
        <v>31</v>
      </c>
      <c r="J209" s="3">
        <v>1</v>
      </c>
      <c r="K209" s="152" t="s">
        <v>503</v>
      </c>
      <c r="L209" s="129" t="s">
        <v>41</v>
      </c>
      <c r="M209" s="129" t="s">
        <v>42</v>
      </c>
      <c r="N209" s="129" t="s">
        <v>26</v>
      </c>
      <c r="O209" s="129" t="s">
        <v>504</v>
      </c>
      <c r="P209" s="3">
        <v>54</v>
      </c>
      <c r="Q209" s="129" t="s">
        <v>27</v>
      </c>
      <c r="R209" s="129" t="s">
        <v>2150</v>
      </c>
      <c r="S209" s="129" t="s">
        <v>2164</v>
      </c>
      <c r="T209" s="129"/>
      <c r="U209" s="129">
        <v>1</v>
      </c>
      <c r="V209" s="3">
        <v>929</v>
      </c>
      <c r="W209" s="154">
        <v>0</v>
      </c>
      <c r="X209" s="154">
        <v>0</v>
      </c>
      <c r="Y209" s="154">
        <v>1</v>
      </c>
      <c r="Z209" s="138" t="str">
        <f t="shared" si="25"/>
        <v>40 HC</v>
      </c>
      <c r="AA209" s="3">
        <v>18810</v>
      </c>
      <c r="AB209" s="6">
        <v>29.68</v>
      </c>
      <c r="AC209" s="34" t="s">
        <v>64</v>
      </c>
      <c r="AD209" s="34">
        <f t="shared" si="26"/>
        <v>21</v>
      </c>
      <c r="AE209" s="34">
        <f t="shared" si="27"/>
        <v>9</v>
      </c>
      <c r="AF209" s="49" t="str">
        <f t="shared" si="28"/>
        <v>20</v>
      </c>
      <c r="AG209" s="49" t="str">
        <f t="shared" si="28"/>
        <v>LCL</v>
      </c>
    </row>
    <row r="210" spans="1:37" x14ac:dyDescent="0.45">
      <c r="A210" s="129" t="s">
        <v>488</v>
      </c>
      <c r="B210" s="129" t="s">
        <v>489</v>
      </c>
      <c r="C210" s="129" t="s">
        <v>500</v>
      </c>
      <c r="D210" s="5" t="s">
        <v>500</v>
      </c>
      <c r="E210" s="129">
        <f t="shared" si="21"/>
        <v>44</v>
      </c>
      <c r="F210" s="129">
        <f t="shared" si="22"/>
        <v>48</v>
      </c>
      <c r="G210" s="129" t="s">
        <v>61</v>
      </c>
      <c r="H210" s="129" t="s">
        <v>30</v>
      </c>
      <c r="I210" s="129" t="s">
        <v>31</v>
      </c>
      <c r="J210" s="3">
        <v>1</v>
      </c>
      <c r="K210" s="153"/>
      <c r="L210" s="129" t="s">
        <v>41</v>
      </c>
      <c r="M210" s="129" t="s">
        <v>42</v>
      </c>
      <c r="N210" s="129" t="s">
        <v>26</v>
      </c>
      <c r="O210" s="129" t="s">
        <v>505</v>
      </c>
      <c r="P210" s="3">
        <v>54</v>
      </c>
      <c r="Q210" s="129" t="s">
        <v>27</v>
      </c>
      <c r="R210" s="129" t="s">
        <v>2149</v>
      </c>
      <c r="S210" s="129" t="s">
        <v>2164</v>
      </c>
      <c r="T210" s="129"/>
      <c r="U210" s="129">
        <v>1</v>
      </c>
      <c r="V210" s="3">
        <v>297</v>
      </c>
      <c r="W210" s="156"/>
      <c r="X210" s="156"/>
      <c r="Y210" s="156"/>
      <c r="Z210" s="138" t="str">
        <f t="shared" si="25"/>
        <v/>
      </c>
      <c r="AA210" s="3">
        <v>4144</v>
      </c>
      <c r="AB210" s="6">
        <v>4.43</v>
      </c>
      <c r="AC210" s="34" t="s">
        <v>64</v>
      </c>
      <c r="AD210" s="34">
        <f t="shared" si="26"/>
        <v>3</v>
      </c>
      <c r="AE210" s="34">
        <f t="shared" si="27"/>
        <v>1</v>
      </c>
      <c r="AF210" s="49" t="str">
        <f t="shared" si="28"/>
        <v>LCL</v>
      </c>
      <c r="AG210" s="49" t="str">
        <f t="shared" si="28"/>
        <v>LCL</v>
      </c>
    </row>
    <row r="211" spans="1:37" x14ac:dyDescent="0.45">
      <c r="A211" s="129" t="s">
        <v>488</v>
      </c>
      <c r="B211" s="129" t="s">
        <v>489</v>
      </c>
      <c r="C211" s="129" t="s">
        <v>500</v>
      </c>
      <c r="D211" s="5" t="s">
        <v>500</v>
      </c>
      <c r="E211" s="129">
        <f t="shared" si="21"/>
        <v>44</v>
      </c>
      <c r="F211" s="129">
        <f t="shared" si="22"/>
        <v>48</v>
      </c>
      <c r="G211" s="129" t="s">
        <v>61</v>
      </c>
      <c r="H211" s="129" t="s">
        <v>30</v>
      </c>
      <c r="I211" s="129" t="s">
        <v>31</v>
      </c>
      <c r="J211" s="3">
        <v>1</v>
      </c>
      <c r="K211" s="153"/>
      <c r="L211" s="129" t="s">
        <v>41</v>
      </c>
      <c r="M211" s="129" t="s">
        <v>42</v>
      </c>
      <c r="N211" s="129" t="s">
        <v>26</v>
      </c>
      <c r="O211" s="129" t="s">
        <v>506</v>
      </c>
      <c r="P211" s="3">
        <v>54</v>
      </c>
      <c r="Q211" s="129" t="s">
        <v>27</v>
      </c>
      <c r="R211" s="129" t="s">
        <v>2152</v>
      </c>
      <c r="S211" s="129" t="s">
        <v>2164</v>
      </c>
      <c r="T211" s="129"/>
      <c r="U211" s="129">
        <v>1</v>
      </c>
      <c r="V211" s="3">
        <v>2537</v>
      </c>
      <c r="W211" s="155"/>
      <c r="X211" s="155"/>
      <c r="Y211" s="155"/>
      <c r="Z211" s="138" t="str">
        <f t="shared" si="25"/>
        <v/>
      </c>
      <c r="AA211" s="3">
        <v>37792</v>
      </c>
      <c r="AB211" s="6">
        <v>30.89</v>
      </c>
      <c r="AC211" s="34" t="s">
        <v>64</v>
      </c>
      <c r="AD211" s="34">
        <f t="shared" si="26"/>
        <v>22</v>
      </c>
      <c r="AE211" s="34">
        <f t="shared" si="27"/>
        <v>9</v>
      </c>
      <c r="AF211" s="49" t="str">
        <f t="shared" si="28"/>
        <v>20</v>
      </c>
      <c r="AG211" s="49" t="str">
        <f t="shared" si="28"/>
        <v>LCL</v>
      </c>
    </row>
    <row r="212" spans="1:37" s="77" customFormat="1" x14ac:dyDescent="0.45">
      <c r="A212" s="129" t="s">
        <v>488</v>
      </c>
      <c r="B212" s="129" t="s">
        <v>489</v>
      </c>
      <c r="C212" s="129" t="s">
        <v>500</v>
      </c>
      <c r="D212" s="5" t="s">
        <v>500</v>
      </c>
      <c r="E212" s="129">
        <f t="shared" si="21"/>
        <v>44</v>
      </c>
      <c r="F212" s="129">
        <f t="shared" si="22"/>
        <v>48</v>
      </c>
      <c r="G212" s="129" t="s">
        <v>61</v>
      </c>
      <c r="H212" s="129" t="s">
        <v>30</v>
      </c>
      <c r="I212" s="129" t="s">
        <v>31</v>
      </c>
      <c r="J212" s="3">
        <v>1</v>
      </c>
      <c r="K212" s="152" t="s">
        <v>507</v>
      </c>
      <c r="L212" s="129" t="s">
        <v>41</v>
      </c>
      <c r="M212" s="129" t="s">
        <v>42</v>
      </c>
      <c r="N212" s="129" t="s">
        <v>26</v>
      </c>
      <c r="O212" s="129" t="s">
        <v>508</v>
      </c>
      <c r="P212" s="3">
        <v>54</v>
      </c>
      <c r="Q212" s="129" t="s">
        <v>27</v>
      </c>
      <c r="R212" s="129" t="s">
        <v>239</v>
      </c>
      <c r="S212" s="129" t="s">
        <v>2164</v>
      </c>
      <c r="T212" s="129"/>
      <c r="U212" s="129">
        <v>1</v>
      </c>
      <c r="V212" s="3">
        <v>1452</v>
      </c>
      <c r="W212" s="154">
        <v>0</v>
      </c>
      <c r="X212" s="154">
        <v>0</v>
      </c>
      <c r="Y212" s="154">
        <v>1</v>
      </c>
      <c r="Z212" s="138" t="str">
        <f t="shared" si="25"/>
        <v>40 HC</v>
      </c>
      <c r="AA212" s="3">
        <v>26966</v>
      </c>
      <c r="AB212" s="6">
        <v>28.54</v>
      </c>
      <c r="AC212" s="34" t="s">
        <v>64</v>
      </c>
      <c r="AD212" s="34">
        <f t="shared" si="26"/>
        <v>20</v>
      </c>
      <c r="AE212" s="34">
        <f t="shared" si="27"/>
        <v>9</v>
      </c>
      <c r="AF212" s="49" t="str">
        <f t="shared" si="28"/>
        <v>20</v>
      </c>
      <c r="AG212" s="49" t="str">
        <f t="shared" si="28"/>
        <v>LCL</v>
      </c>
      <c r="AH212"/>
      <c r="AI212"/>
      <c r="AJ212"/>
      <c r="AK212"/>
    </row>
    <row r="213" spans="1:37" x14ac:dyDescent="0.45">
      <c r="A213" s="129" t="s">
        <v>488</v>
      </c>
      <c r="B213" s="129" t="s">
        <v>489</v>
      </c>
      <c r="C213" s="129" t="s">
        <v>500</v>
      </c>
      <c r="D213" s="5" t="s">
        <v>500</v>
      </c>
      <c r="E213" s="129">
        <f t="shared" si="21"/>
        <v>44</v>
      </c>
      <c r="F213" s="129">
        <f t="shared" si="22"/>
        <v>48</v>
      </c>
      <c r="G213" s="129" t="s">
        <v>61</v>
      </c>
      <c r="H213" s="129" t="s">
        <v>30</v>
      </c>
      <c r="I213" s="129" t="s">
        <v>31</v>
      </c>
      <c r="J213" s="3">
        <v>1</v>
      </c>
      <c r="K213" s="153"/>
      <c r="L213" s="129" t="s">
        <v>41</v>
      </c>
      <c r="M213" s="129" t="s">
        <v>42</v>
      </c>
      <c r="N213" s="129" t="s">
        <v>26</v>
      </c>
      <c r="O213" s="129" t="s">
        <v>509</v>
      </c>
      <c r="P213" s="3">
        <v>54</v>
      </c>
      <c r="Q213" s="129" t="s">
        <v>27</v>
      </c>
      <c r="R213" s="129" t="s">
        <v>2158</v>
      </c>
      <c r="S213" s="129" t="s">
        <v>2164</v>
      </c>
      <c r="T213" s="129"/>
      <c r="U213" s="129">
        <v>1</v>
      </c>
      <c r="V213" s="3">
        <v>1884</v>
      </c>
      <c r="W213" s="155"/>
      <c r="X213" s="155"/>
      <c r="Y213" s="155"/>
      <c r="Z213" s="138" t="str">
        <f t="shared" si="25"/>
        <v/>
      </c>
      <c r="AA213" s="3">
        <v>51268</v>
      </c>
      <c r="AB213" s="6">
        <v>28.45</v>
      </c>
      <c r="AC213" s="34" t="s">
        <v>64</v>
      </c>
      <c r="AD213" s="34">
        <f t="shared" si="26"/>
        <v>20</v>
      </c>
      <c r="AE213" s="34">
        <f t="shared" si="27"/>
        <v>9</v>
      </c>
      <c r="AF213" s="49" t="str">
        <f t="shared" si="28"/>
        <v>20</v>
      </c>
      <c r="AG213" s="49" t="str">
        <f t="shared" si="28"/>
        <v>LCL</v>
      </c>
    </row>
    <row r="214" spans="1:37" x14ac:dyDescent="0.45">
      <c r="A214" s="129" t="s">
        <v>488</v>
      </c>
      <c r="B214" s="129" t="s">
        <v>510</v>
      </c>
      <c r="C214" s="129" t="s">
        <v>511</v>
      </c>
      <c r="D214" s="5" t="s">
        <v>511</v>
      </c>
      <c r="E214" s="129">
        <f t="shared" ref="E214:E277" si="29">B214-A214</f>
        <v>52</v>
      </c>
      <c r="F214" s="129">
        <f t="shared" ref="F214:F277" si="30">C214-A214</f>
        <v>55</v>
      </c>
      <c r="G214" s="129" t="s">
        <v>39</v>
      </c>
      <c r="H214" s="129" t="s">
        <v>30</v>
      </c>
      <c r="I214" s="129" t="s">
        <v>31</v>
      </c>
      <c r="J214" s="3">
        <v>0</v>
      </c>
      <c r="K214" s="129" t="s">
        <v>512</v>
      </c>
      <c r="L214" s="129" t="s">
        <v>41</v>
      </c>
      <c r="M214" s="129" t="s">
        <v>42</v>
      </c>
      <c r="N214" s="129" t="s">
        <v>26</v>
      </c>
      <c r="O214" s="129" t="s">
        <v>513</v>
      </c>
      <c r="P214" s="3">
        <v>51</v>
      </c>
      <c r="Q214" s="129" t="s">
        <v>27</v>
      </c>
      <c r="R214" s="129" t="s">
        <v>153</v>
      </c>
      <c r="S214" s="129" t="s">
        <v>2163</v>
      </c>
      <c r="T214" s="129"/>
      <c r="U214" s="129">
        <v>1</v>
      </c>
      <c r="V214" s="3">
        <v>759</v>
      </c>
      <c r="W214" s="30">
        <v>1</v>
      </c>
      <c r="X214" s="30">
        <v>0</v>
      </c>
      <c r="Y214" s="30">
        <v>0</v>
      </c>
      <c r="Z214" s="138">
        <f t="shared" si="25"/>
        <v>20</v>
      </c>
      <c r="AA214" s="3">
        <v>6092</v>
      </c>
      <c r="AB214" s="6">
        <v>27.49</v>
      </c>
      <c r="AC214" s="34" t="s">
        <v>34</v>
      </c>
      <c r="AD214" s="34">
        <f t="shared" si="26"/>
        <v>19</v>
      </c>
      <c r="AE214" s="34">
        <f t="shared" si="27"/>
        <v>8</v>
      </c>
      <c r="AF214" s="49" t="str">
        <f t="shared" si="28"/>
        <v>20</v>
      </c>
      <c r="AG214" s="49" t="str">
        <f t="shared" si="28"/>
        <v>LCL</v>
      </c>
    </row>
    <row r="215" spans="1:37" x14ac:dyDescent="0.45">
      <c r="A215" s="129" t="s">
        <v>293</v>
      </c>
      <c r="B215" s="129" t="s">
        <v>424</v>
      </c>
      <c r="C215" s="129" t="s">
        <v>464</v>
      </c>
      <c r="D215" s="5" t="s">
        <v>464</v>
      </c>
      <c r="E215" s="129">
        <f t="shared" si="29"/>
        <v>33</v>
      </c>
      <c r="F215" s="129">
        <f t="shared" si="30"/>
        <v>38</v>
      </c>
      <c r="G215" s="129" t="s">
        <v>39</v>
      </c>
      <c r="H215" s="129" t="s">
        <v>30</v>
      </c>
      <c r="I215" s="129" t="s">
        <v>31</v>
      </c>
      <c r="J215" s="3">
        <v>0</v>
      </c>
      <c r="K215" s="129" t="s">
        <v>514</v>
      </c>
      <c r="L215" s="129" t="s">
        <v>41</v>
      </c>
      <c r="M215" s="129" t="s">
        <v>42</v>
      </c>
      <c r="N215" s="129" t="s">
        <v>26</v>
      </c>
      <c r="O215" s="129" t="s">
        <v>515</v>
      </c>
      <c r="P215" s="3">
        <v>51</v>
      </c>
      <c r="Q215" s="129" t="s">
        <v>27</v>
      </c>
      <c r="R215" s="129" t="s">
        <v>153</v>
      </c>
      <c r="S215" s="129" t="s">
        <v>2163</v>
      </c>
      <c r="T215" s="129"/>
      <c r="U215" s="129">
        <v>1</v>
      </c>
      <c r="V215" s="3">
        <v>1561</v>
      </c>
      <c r="W215" s="30">
        <v>0</v>
      </c>
      <c r="X215" s="30">
        <v>1</v>
      </c>
      <c r="Y215" s="30">
        <v>0</v>
      </c>
      <c r="Z215" s="138">
        <f t="shared" si="25"/>
        <v>40</v>
      </c>
      <c r="AA215" s="3">
        <v>11900</v>
      </c>
      <c r="AB215" s="6">
        <v>39.24</v>
      </c>
      <c r="AC215" s="34" t="s">
        <v>34</v>
      </c>
      <c r="AD215" s="34">
        <f t="shared" si="26"/>
        <v>27</v>
      </c>
      <c r="AE215" s="34">
        <f t="shared" si="27"/>
        <v>12</v>
      </c>
      <c r="AF215" s="49" t="str">
        <f t="shared" si="28"/>
        <v>20</v>
      </c>
      <c r="AG215" s="49" t="str">
        <f t="shared" si="28"/>
        <v>LCL</v>
      </c>
    </row>
    <row r="216" spans="1:37" x14ac:dyDescent="0.45">
      <c r="A216" s="129" t="s">
        <v>293</v>
      </c>
      <c r="B216" s="129" t="s">
        <v>424</v>
      </c>
      <c r="C216" s="129" t="s">
        <v>464</v>
      </c>
      <c r="D216" s="5" t="s">
        <v>464</v>
      </c>
      <c r="E216" s="129">
        <f t="shared" si="29"/>
        <v>33</v>
      </c>
      <c r="F216" s="129">
        <f t="shared" si="30"/>
        <v>38</v>
      </c>
      <c r="G216" s="129" t="s">
        <v>39</v>
      </c>
      <c r="H216" s="129" t="s">
        <v>30</v>
      </c>
      <c r="I216" s="129" t="s">
        <v>31</v>
      </c>
      <c r="J216" s="3">
        <v>0</v>
      </c>
      <c r="K216" s="129" t="s">
        <v>516</v>
      </c>
      <c r="L216" s="129" t="s">
        <v>41</v>
      </c>
      <c r="M216" s="129" t="s">
        <v>42</v>
      </c>
      <c r="N216" s="129" t="s">
        <v>26</v>
      </c>
      <c r="O216" s="129" t="s">
        <v>517</v>
      </c>
      <c r="P216" s="3">
        <v>54</v>
      </c>
      <c r="Q216" s="129" t="s">
        <v>27</v>
      </c>
      <c r="R216" s="129" t="s">
        <v>254</v>
      </c>
      <c r="S216" s="129" t="s">
        <v>2163</v>
      </c>
      <c r="T216" s="129"/>
      <c r="U216" s="129">
        <v>1</v>
      </c>
      <c r="V216" s="3">
        <v>906</v>
      </c>
      <c r="W216" s="30">
        <v>0</v>
      </c>
      <c r="X216" s="30">
        <v>1</v>
      </c>
      <c r="Y216" s="30">
        <v>0</v>
      </c>
      <c r="Z216" s="138">
        <f t="shared" si="25"/>
        <v>40</v>
      </c>
      <c r="AA216" s="3">
        <v>17136</v>
      </c>
      <c r="AB216" s="6">
        <v>40.130000000000003</v>
      </c>
      <c r="AC216" s="34" t="s">
        <v>34</v>
      </c>
      <c r="AD216" s="34">
        <f t="shared" si="26"/>
        <v>28</v>
      </c>
      <c r="AE216" s="34">
        <f t="shared" si="27"/>
        <v>12</v>
      </c>
      <c r="AF216" s="49" t="str">
        <f t="shared" si="28"/>
        <v>20</v>
      </c>
      <c r="AG216" s="49" t="str">
        <f t="shared" si="28"/>
        <v>LCL</v>
      </c>
    </row>
    <row r="217" spans="1:37" x14ac:dyDescent="0.45">
      <c r="A217" s="129" t="s">
        <v>293</v>
      </c>
      <c r="B217" s="129" t="s">
        <v>424</v>
      </c>
      <c r="C217" s="129" t="s">
        <v>464</v>
      </c>
      <c r="D217" s="5" t="s">
        <v>464</v>
      </c>
      <c r="E217" s="129">
        <f t="shared" si="29"/>
        <v>33</v>
      </c>
      <c r="F217" s="129">
        <f t="shared" si="30"/>
        <v>38</v>
      </c>
      <c r="G217" s="129" t="s">
        <v>39</v>
      </c>
      <c r="H217" s="129" t="s">
        <v>30</v>
      </c>
      <c r="I217" s="129" t="s">
        <v>31</v>
      </c>
      <c r="J217" s="3">
        <v>0</v>
      </c>
      <c r="K217" s="129" t="s">
        <v>518</v>
      </c>
      <c r="L217" s="129" t="s">
        <v>41</v>
      </c>
      <c r="M217" s="129" t="s">
        <v>42</v>
      </c>
      <c r="N217" s="129" t="s">
        <v>26</v>
      </c>
      <c r="O217" s="129" t="s">
        <v>519</v>
      </c>
      <c r="P217" s="3">
        <v>54</v>
      </c>
      <c r="Q217" s="129" t="s">
        <v>27</v>
      </c>
      <c r="R217" s="129" t="s">
        <v>340</v>
      </c>
      <c r="S217" s="129" t="s">
        <v>2163</v>
      </c>
      <c r="T217" s="129"/>
      <c r="U217" s="129">
        <v>1</v>
      </c>
      <c r="V217" s="3">
        <v>750</v>
      </c>
      <c r="W217" s="30">
        <v>0</v>
      </c>
      <c r="X217" s="30">
        <v>1</v>
      </c>
      <c r="Y217" s="30">
        <v>0</v>
      </c>
      <c r="Z217" s="138">
        <f t="shared" si="25"/>
        <v>40</v>
      </c>
      <c r="AA217" s="3">
        <v>18335</v>
      </c>
      <c r="AB217" s="6">
        <v>44.26</v>
      </c>
      <c r="AC217" s="34" t="s">
        <v>34</v>
      </c>
      <c r="AD217" s="34">
        <f t="shared" si="26"/>
        <v>31</v>
      </c>
      <c r="AE217" s="34">
        <f t="shared" si="27"/>
        <v>13</v>
      </c>
      <c r="AF217" s="49" t="str">
        <f t="shared" si="28"/>
        <v>40</v>
      </c>
      <c r="AG217" s="49" t="str">
        <f t="shared" si="28"/>
        <v>LCL</v>
      </c>
    </row>
    <row r="218" spans="1:37" x14ac:dyDescent="0.45">
      <c r="A218" s="129" t="s">
        <v>293</v>
      </c>
      <c r="B218" s="129" t="s">
        <v>424</v>
      </c>
      <c r="C218" s="129" t="s">
        <v>432</v>
      </c>
      <c r="D218" s="5" t="s">
        <v>432</v>
      </c>
      <c r="E218" s="129">
        <f t="shared" si="29"/>
        <v>33</v>
      </c>
      <c r="F218" s="129">
        <f t="shared" si="30"/>
        <v>39</v>
      </c>
      <c r="G218" s="129" t="s">
        <v>39</v>
      </c>
      <c r="H218" s="129" t="s">
        <v>30</v>
      </c>
      <c r="I218" s="129" t="s">
        <v>31</v>
      </c>
      <c r="J218" s="3">
        <v>0</v>
      </c>
      <c r="K218" s="129" t="s">
        <v>520</v>
      </c>
      <c r="L218" s="129" t="s">
        <v>41</v>
      </c>
      <c r="M218" s="129" t="s">
        <v>42</v>
      </c>
      <c r="N218" s="129" t="s">
        <v>26</v>
      </c>
      <c r="O218" s="129" t="s">
        <v>521</v>
      </c>
      <c r="P218" s="3">
        <v>54</v>
      </c>
      <c r="Q218" s="129" t="s">
        <v>27</v>
      </c>
      <c r="R218" s="129" t="s">
        <v>44</v>
      </c>
      <c r="S218" s="129" t="s">
        <v>2163</v>
      </c>
      <c r="T218" s="129"/>
      <c r="U218" s="129">
        <v>1</v>
      </c>
      <c r="V218" s="3">
        <v>621</v>
      </c>
      <c r="W218" s="30">
        <v>1</v>
      </c>
      <c r="X218" s="30">
        <v>0</v>
      </c>
      <c r="Y218" s="30">
        <v>0</v>
      </c>
      <c r="Z218" s="138">
        <f t="shared" si="25"/>
        <v>20</v>
      </c>
      <c r="AA218" s="3">
        <v>11841</v>
      </c>
      <c r="AB218" s="6">
        <v>26.77</v>
      </c>
      <c r="AC218" s="34" t="s">
        <v>34</v>
      </c>
      <c r="AD218" s="34">
        <f t="shared" si="26"/>
        <v>19</v>
      </c>
      <c r="AE218" s="34">
        <f t="shared" si="27"/>
        <v>8</v>
      </c>
      <c r="AF218" s="49" t="str">
        <f t="shared" si="28"/>
        <v>20</v>
      </c>
      <c r="AG218" s="49" t="str">
        <f t="shared" si="28"/>
        <v>LCL</v>
      </c>
    </row>
    <row r="219" spans="1:37" x14ac:dyDescent="0.45">
      <c r="A219" s="129" t="s">
        <v>168</v>
      </c>
      <c r="B219" s="129" t="s">
        <v>489</v>
      </c>
      <c r="C219" s="129" t="s">
        <v>490</v>
      </c>
      <c r="D219" s="5" t="s">
        <v>490</v>
      </c>
      <c r="E219" s="129">
        <f t="shared" si="29"/>
        <v>42</v>
      </c>
      <c r="F219" s="129">
        <f t="shared" si="30"/>
        <v>45</v>
      </c>
      <c r="G219" s="129" t="s">
        <v>61</v>
      </c>
      <c r="H219" s="129" t="s">
        <v>30</v>
      </c>
      <c r="I219" s="129" t="s">
        <v>31</v>
      </c>
      <c r="J219" s="3">
        <v>1</v>
      </c>
      <c r="K219" s="152" t="s">
        <v>522</v>
      </c>
      <c r="L219" s="129" t="s">
        <v>41</v>
      </c>
      <c r="M219" s="129" t="s">
        <v>42</v>
      </c>
      <c r="N219" s="129" t="s">
        <v>26</v>
      </c>
      <c r="O219" s="129" t="s">
        <v>523</v>
      </c>
      <c r="P219" s="3">
        <v>54</v>
      </c>
      <c r="Q219" s="129" t="s">
        <v>27</v>
      </c>
      <c r="R219" s="129" t="s">
        <v>2150</v>
      </c>
      <c r="S219" s="129" t="s">
        <v>2164</v>
      </c>
      <c r="T219" s="129"/>
      <c r="U219" s="129">
        <v>1</v>
      </c>
      <c r="V219" s="3">
        <v>790</v>
      </c>
      <c r="W219" s="154">
        <v>0</v>
      </c>
      <c r="X219" s="154">
        <v>0</v>
      </c>
      <c r="Y219" s="154">
        <v>1</v>
      </c>
      <c r="Z219" s="138" t="str">
        <f t="shared" si="25"/>
        <v>40 HC</v>
      </c>
      <c r="AA219" s="3">
        <v>16705</v>
      </c>
      <c r="AB219" s="6">
        <v>25.99</v>
      </c>
      <c r="AC219" s="34" t="s">
        <v>64</v>
      </c>
      <c r="AD219" s="34">
        <f t="shared" si="26"/>
        <v>18</v>
      </c>
      <c r="AE219" s="34">
        <f t="shared" si="27"/>
        <v>8</v>
      </c>
      <c r="AF219" s="49" t="str">
        <f t="shared" si="28"/>
        <v>20</v>
      </c>
      <c r="AG219" s="49" t="str">
        <f t="shared" si="28"/>
        <v>LCL</v>
      </c>
    </row>
    <row r="220" spans="1:37" x14ac:dyDescent="0.45">
      <c r="A220" s="129" t="s">
        <v>168</v>
      </c>
      <c r="B220" s="129" t="s">
        <v>489</v>
      </c>
      <c r="C220" s="129" t="s">
        <v>490</v>
      </c>
      <c r="D220" s="5" t="s">
        <v>490</v>
      </c>
      <c r="E220" s="129">
        <f t="shared" si="29"/>
        <v>42</v>
      </c>
      <c r="F220" s="129">
        <f t="shared" si="30"/>
        <v>45</v>
      </c>
      <c r="G220" s="129" t="s">
        <v>61</v>
      </c>
      <c r="H220" s="129" t="s">
        <v>30</v>
      </c>
      <c r="I220" s="129" t="s">
        <v>31</v>
      </c>
      <c r="J220" s="3">
        <v>1</v>
      </c>
      <c r="K220" s="153"/>
      <c r="L220" s="129" t="s">
        <v>41</v>
      </c>
      <c r="M220" s="129" t="s">
        <v>42</v>
      </c>
      <c r="N220" s="129" t="s">
        <v>26</v>
      </c>
      <c r="O220" s="129" t="s">
        <v>524</v>
      </c>
      <c r="P220" s="3">
        <v>54</v>
      </c>
      <c r="Q220" s="129" t="s">
        <v>27</v>
      </c>
      <c r="R220" s="129" t="s">
        <v>2151</v>
      </c>
      <c r="S220" s="129" t="s">
        <v>2164</v>
      </c>
      <c r="T220" s="129"/>
      <c r="U220" s="129">
        <v>1</v>
      </c>
      <c r="V220" s="3">
        <v>2071</v>
      </c>
      <c r="W220" s="156"/>
      <c r="X220" s="156"/>
      <c r="Y220" s="156"/>
      <c r="Z220" s="138" t="str">
        <f t="shared" si="25"/>
        <v/>
      </c>
      <c r="AA220" s="3">
        <v>49076</v>
      </c>
      <c r="AB220" s="6">
        <v>33.71</v>
      </c>
      <c r="AC220" s="34" t="s">
        <v>64</v>
      </c>
      <c r="AD220" s="34">
        <f t="shared" si="26"/>
        <v>24</v>
      </c>
      <c r="AE220" s="34">
        <f t="shared" si="27"/>
        <v>10</v>
      </c>
      <c r="AF220" s="49" t="str">
        <f t="shared" si="28"/>
        <v>20</v>
      </c>
      <c r="AG220" s="49" t="str">
        <f t="shared" si="28"/>
        <v>LCL</v>
      </c>
    </row>
    <row r="221" spans="1:37" x14ac:dyDescent="0.45">
      <c r="A221" s="129" t="s">
        <v>168</v>
      </c>
      <c r="B221" s="129" t="s">
        <v>489</v>
      </c>
      <c r="C221" s="129" t="s">
        <v>490</v>
      </c>
      <c r="D221" s="5" t="s">
        <v>490</v>
      </c>
      <c r="E221" s="129">
        <f t="shared" si="29"/>
        <v>42</v>
      </c>
      <c r="F221" s="129">
        <f t="shared" si="30"/>
        <v>45</v>
      </c>
      <c r="G221" s="129" t="s">
        <v>61</v>
      </c>
      <c r="H221" s="129" t="s">
        <v>30</v>
      </c>
      <c r="I221" s="129" t="s">
        <v>31</v>
      </c>
      <c r="J221" s="3">
        <v>1</v>
      </c>
      <c r="K221" s="153"/>
      <c r="L221" s="129" t="s">
        <v>41</v>
      </c>
      <c r="M221" s="129" t="s">
        <v>42</v>
      </c>
      <c r="N221" s="129" t="s">
        <v>26</v>
      </c>
      <c r="O221" s="129" t="s">
        <v>525</v>
      </c>
      <c r="P221" s="3">
        <v>54</v>
      </c>
      <c r="Q221" s="129" t="s">
        <v>27</v>
      </c>
      <c r="R221" s="129" t="s">
        <v>526</v>
      </c>
      <c r="S221" s="129" t="s">
        <v>2164</v>
      </c>
      <c r="T221" s="129"/>
      <c r="U221" s="129">
        <v>1</v>
      </c>
      <c r="V221" s="3">
        <v>452</v>
      </c>
      <c r="W221" s="155"/>
      <c r="X221" s="155"/>
      <c r="Y221" s="155"/>
      <c r="Z221" s="138" t="str">
        <f t="shared" si="25"/>
        <v/>
      </c>
      <c r="AA221" s="3">
        <v>9562</v>
      </c>
      <c r="AB221" s="6">
        <v>5.15</v>
      </c>
      <c r="AC221" s="34" t="s">
        <v>64</v>
      </c>
      <c r="AD221" s="34">
        <f t="shared" si="26"/>
        <v>4</v>
      </c>
      <c r="AE221" s="34">
        <f t="shared" si="27"/>
        <v>2</v>
      </c>
      <c r="AF221" s="49" t="str">
        <f t="shared" si="28"/>
        <v>LCL</v>
      </c>
      <c r="AG221" s="49" t="str">
        <f t="shared" si="28"/>
        <v>LCL</v>
      </c>
    </row>
    <row r="222" spans="1:37" x14ac:dyDescent="0.45">
      <c r="A222" s="129" t="s">
        <v>168</v>
      </c>
      <c r="B222" s="129" t="s">
        <v>489</v>
      </c>
      <c r="C222" s="129" t="s">
        <v>500</v>
      </c>
      <c r="D222" s="5" t="s">
        <v>500</v>
      </c>
      <c r="E222" s="129">
        <f t="shared" si="29"/>
        <v>42</v>
      </c>
      <c r="F222" s="129">
        <f t="shared" si="30"/>
        <v>46</v>
      </c>
      <c r="G222" s="129" t="s">
        <v>61</v>
      </c>
      <c r="H222" s="129" t="s">
        <v>30</v>
      </c>
      <c r="I222" s="129" t="s">
        <v>31</v>
      </c>
      <c r="J222" s="3">
        <v>1</v>
      </c>
      <c r="K222" s="152" t="s">
        <v>527</v>
      </c>
      <c r="L222" s="129" t="s">
        <v>41</v>
      </c>
      <c r="M222" s="129" t="s">
        <v>42</v>
      </c>
      <c r="N222" s="129" t="s">
        <v>26</v>
      </c>
      <c r="O222" s="129" t="s">
        <v>528</v>
      </c>
      <c r="P222" s="3">
        <v>54</v>
      </c>
      <c r="Q222" s="129" t="s">
        <v>27</v>
      </c>
      <c r="R222" s="129" t="s">
        <v>2150</v>
      </c>
      <c r="S222" s="129" t="s">
        <v>2164</v>
      </c>
      <c r="T222" s="129"/>
      <c r="U222" s="129">
        <v>1</v>
      </c>
      <c r="V222" s="3">
        <v>162</v>
      </c>
      <c r="W222" s="154">
        <v>0</v>
      </c>
      <c r="X222" s="154">
        <v>0</v>
      </c>
      <c r="Y222" s="154">
        <v>1</v>
      </c>
      <c r="Z222" s="138" t="str">
        <f t="shared" si="25"/>
        <v>40 HC</v>
      </c>
      <c r="AA222" s="3">
        <v>3950</v>
      </c>
      <c r="AB222" s="6">
        <v>11.66</v>
      </c>
      <c r="AC222" s="34" t="s">
        <v>64</v>
      </c>
      <c r="AD222" s="34">
        <f t="shared" si="26"/>
        <v>8</v>
      </c>
      <c r="AE222" s="34">
        <f t="shared" si="27"/>
        <v>3</v>
      </c>
      <c r="AF222" s="49" t="str">
        <f t="shared" si="28"/>
        <v>LCL</v>
      </c>
      <c r="AG222" s="49" t="str">
        <f t="shared" si="28"/>
        <v>LCL</v>
      </c>
    </row>
    <row r="223" spans="1:37" x14ac:dyDescent="0.45">
      <c r="A223" s="129" t="s">
        <v>168</v>
      </c>
      <c r="B223" s="129" t="s">
        <v>489</v>
      </c>
      <c r="C223" s="129" t="s">
        <v>500</v>
      </c>
      <c r="D223" s="5" t="s">
        <v>500</v>
      </c>
      <c r="E223" s="129">
        <f t="shared" si="29"/>
        <v>42</v>
      </c>
      <c r="F223" s="129">
        <f t="shared" si="30"/>
        <v>46</v>
      </c>
      <c r="G223" s="129" t="s">
        <v>61</v>
      </c>
      <c r="H223" s="129" t="s">
        <v>30</v>
      </c>
      <c r="I223" s="129" t="s">
        <v>31</v>
      </c>
      <c r="J223" s="3">
        <v>1</v>
      </c>
      <c r="K223" s="153"/>
      <c r="L223" s="129" t="s">
        <v>41</v>
      </c>
      <c r="M223" s="129" t="s">
        <v>42</v>
      </c>
      <c r="N223" s="129" t="s">
        <v>26</v>
      </c>
      <c r="O223" s="129" t="s">
        <v>529</v>
      </c>
      <c r="P223" s="3">
        <v>54</v>
      </c>
      <c r="Q223" s="129" t="s">
        <v>27</v>
      </c>
      <c r="R223" s="129" t="s">
        <v>2158</v>
      </c>
      <c r="S223" s="129" t="s">
        <v>2164</v>
      </c>
      <c r="T223" s="129"/>
      <c r="U223" s="129">
        <v>1</v>
      </c>
      <c r="V223" s="3">
        <v>1048</v>
      </c>
      <c r="W223" s="156"/>
      <c r="X223" s="156"/>
      <c r="Y223" s="156"/>
      <c r="Z223" s="138" t="str">
        <f t="shared" si="25"/>
        <v/>
      </c>
      <c r="AA223" s="3">
        <v>18461</v>
      </c>
      <c r="AB223" s="6">
        <v>16.350000000000001</v>
      </c>
      <c r="AC223" s="34" t="s">
        <v>64</v>
      </c>
      <c r="AD223" s="34">
        <f t="shared" si="26"/>
        <v>11</v>
      </c>
      <c r="AE223" s="34">
        <f t="shared" si="27"/>
        <v>5</v>
      </c>
      <c r="AF223" s="49" t="str">
        <f t="shared" si="28"/>
        <v>LCL</v>
      </c>
      <c r="AG223" s="49" t="str">
        <f t="shared" si="28"/>
        <v>LCL</v>
      </c>
    </row>
    <row r="224" spans="1:37" x14ac:dyDescent="0.45">
      <c r="A224" s="129" t="s">
        <v>168</v>
      </c>
      <c r="B224" s="129" t="s">
        <v>489</v>
      </c>
      <c r="C224" s="129" t="s">
        <v>500</v>
      </c>
      <c r="D224" s="5" t="s">
        <v>500</v>
      </c>
      <c r="E224" s="129">
        <f t="shared" si="29"/>
        <v>42</v>
      </c>
      <c r="F224" s="129">
        <f t="shared" si="30"/>
        <v>46</v>
      </c>
      <c r="G224" s="129" t="s">
        <v>61</v>
      </c>
      <c r="H224" s="129" t="s">
        <v>30</v>
      </c>
      <c r="I224" s="129" t="s">
        <v>31</v>
      </c>
      <c r="J224" s="3">
        <v>1</v>
      </c>
      <c r="K224" s="153"/>
      <c r="L224" s="129" t="s">
        <v>41</v>
      </c>
      <c r="M224" s="129" t="s">
        <v>42</v>
      </c>
      <c r="N224" s="129" t="s">
        <v>26</v>
      </c>
      <c r="O224" s="129" t="s">
        <v>530</v>
      </c>
      <c r="P224" s="3">
        <v>54</v>
      </c>
      <c r="Q224" s="129" t="s">
        <v>27</v>
      </c>
      <c r="R224" s="129" t="s">
        <v>2158</v>
      </c>
      <c r="S224" s="129" t="s">
        <v>2164</v>
      </c>
      <c r="T224" s="129"/>
      <c r="U224" s="129">
        <v>1</v>
      </c>
      <c r="V224" s="3">
        <v>227</v>
      </c>
      <c r="W224" s="156"/>
      <c r="X224" s="156"/>
      <c r="Y224" s="156"/>
      <c r="Z224" s="138" t="str">
        <f t="shared" si="25"/>
        <v/>
      </c>
      <c r="AA224" s="3">
        <v>4541</v>
      </c>
      <c r="AB224" s="6">
        <v>6.44</v>
      </c>
      <c r="AC224" s="34" t="s">
        <v>64</v>
      </c>
      <c r="AD224" s="34">
        <f t="shared" si="26"/>
        <v>5</v>
      </c>
      <c r="AE224" s="34">
        <f t="shared" si="27"/>
        <v>2</v>
      </c>
      <c r="AF224" s="49" t="str">
        <f t="shared" si="28"/>
        <v>LCL</v>
      </c>
      <c r="AG224" s="49" t="str">
        <f t="shared" si="28"/>
        <v>LCL</v>
      </c>
    </row>
    <row r="225" spans="1:37" x14ac:dyDescent="0.45">
      <c r="A225" s="129" t="s">
        <v>168</v>
      </c>
      <c r="B225" s="129" t="s">
        <v>489</v>
      </c>
      <c r="C225" s="129" t="s">
        <v>500</v>
      </c>
      <c r="D225" s="5" t="s">
        <v>500</v>
      </c>
      <c r="E225" s="129">
        <f t="shared" si="29"/>
        <v>42</v>
      </c>
      <c r="F225" s="129">
        <f t="shared" si="30"/>
        <v>46</v>
      </c>
      <c r="G225" s="129" t="s">
        <v>61</v>
      </c>
      <c r="H225" s="129" t="s">
        <v>30</v>
      </c>
      <c r="I225" s="129" t="s">
        <v>31</v>
      </c>
      <c r="J225" s="3">
        <v>1</v>
      </c>
      <c r="K225" s="153"/>
      <c r="L225" s="129" t="s">
        <v>41</v>
      </c>
      <c r="M225" s="129" t="s">
        <v>42</v>
      </c>
      <c r="N225" s="129" t="s">
        <v>26</v>
      </c>
      <c r="O225" s="129" t="s">
        <v>531</v>
      </c>
      <c r="P225" s="3">
        <v>54</v>
      </c>
      <c r="Q225" s="129" t="s">
        <v>27</v>
      </c>
      <c r="R225" s="129" t="s">
        <v>2153</v>
      </c>
      <c r="S225" s="129" t="s">
        <v>2164</v>
      </c>
      <c r="T225" s="129"/>
      <c r="U225" s="129">
        <v>1</v>
      </c>
      <c r="V225" s="3">
        <v>561</v>
      </c>
      <c r="W225" s="156"/>
      <c r="X225" s="156"/>
      <c r="Y225" s="156"/>
      <c r="Z225" s="138" t="str">
        <f t="shared" si="25"/>
        <v/>
      </c>
      <c r="AA225" s="3">
        <v>8880</v>
      </c>
      <c r="AB225" s="6">
        <v>11.78</v>
      </c>
      <c r="AC225" s="34" t="s">
        <v>64</v>
      </c>
      <c r="AD225" s="34">
        <f t="shared" si="26"/>
        <v>8</v>
      </c>
      <c r="AE225" s="34">
        <f t="shared" si="27"/>
        <v>4</v>
      </c>
      <c r="AF225" s="49" t="str">
        <f t="shared" si="28"/>
        <v>LCL</v>
      </c>
      <c r="AG225" s="49" t="str">
        <f t="shared" si="28"/>
        <v>LCL</v>
      </c>
    </row>
    <row r="226" spans="1:37" x14ac:dyDescent="0.45">
      <c r="A226" s="129" t="s">
        <v>168</v>
      </c>
      <c r="B226" s="129" t="s">
        <v>489</v>
      </c>
      <c r="C226" s="129" t="s">
        <v>500</v>
      </c>
      <c r="D226" s="5" t="s">
        <v>500</v>
      </c>
      <c r="E226" s="129">
        <f t="shared" si="29"/>
        <v>42</v>
      </c>
      <c r="F226" s="129">
        <f t="shared" si="30"/>
        <v>46</v>
      </c>
      <c r="G226" s="129" t="s">
        <v>61</v>
      </c>
      <c r="H226" s="129" t="s">
        <v>30</v>
      </c>
      <c r="I226" s="129" t="s">
        <v>31</v>
      </c>
      <c r="J226" s="3">
        <v>1</v>
      </c>
      <c r="K226" s="153"/>
      <c r="L226" s="129" t="s">
        <v>41</v>
      </c>
      <c r="M226" s="129" t="s">
        <v>42</v>
      </c>
      <c r="N226" s="129" t="s">
        <v>26</v>
      </c>
      <c r="O226" s="129" t="s">
        <v>532</v>
      </c>
      <c r="P226" s="3">
        <v>52</v>
      </c>
      <c r="Q226" s="129" t="s">
        <v>27</v>
      </c>
      <c r="R226" s="129" t="s">
        <v>2151</v>
      </c>
      <c r="S226" s="129" t="s">
        <v>2164</v>
      </c>
      <c r="T226" s="129"/>
      <c r="U226" s="129">
        <v>1</v>
      </c>
      <c r="V226" s="3">
        <v>589</v>
      </c>
      <c r="W226" s="155"/>
      <c r="X226" s="155"/>
      <c r="Y226" s="155"/>
      <c r="Z226" s="138" t="str">
        <f t="shared" si="25"/>
        <v/>
      </c>
      <c r="AA226" s="3">
        <v>10526</v>
      </c>
      <c r="AB226" s="6">
        <v>5.83</v>
      </c>
      <c r="AC226" s="34" t="s">
        <v>64</v>
      </c>
      <c r="AD226" s="34">
        <f t="shared" si="26"/>
        <v>4</v>
      </c>
      <c r="AE226" s="34">
        <f t="shared" si="27"/>
        <v>2</v>
      </c>
      <c r="AF226" s="49" t="str">
        <f t="shared" si="28"/>
        <v>LCL</v>
      </c>
      <c r="AG226" s="49" t="str">
        <f t="shared" si="28"/>
        <v>LCL</v>
      </c>
    </row>
    <row r="227" spans="1:37" x14ac:dyDescent="0.45">
      <c r="A227" s="129" t="s">
        <v>142</v>
      </c>
      <c r="B227" s="129" t="s">
        <v>456</v>
      </c>
      <c r="C227" s="129" t="s">
        <v>473</v>
      </c>
      <c r="D227" s="5" t="s">
        <v>473</v>
      </c>
      <c r="E227" s="129">
        <f t="shared" si="29"/>
        <v>35</v>
      </c>
      <c r="F227" s="129">
        <f t="shared" si="30"/>
        <v>38</v>
      </c>
      <c r="G227" s="129" t="s">
        <v>29</v>
      </c>
      <c r="H227" s="129" t="s">
        <v>30</v>
      </c>
      <c r="I227" s="129" t="s">
        <v>31</v>
      </c>
      <c r="J227" s="3">
        <v>0</v>
      </c>
      <c r="K227" s="129" t="s">
        <v>533</v>
      </c>
      <c r="L227" s="129" t="s">
        <v>24</v>
      </c>
      <c r="M227" s="129" t="s">
        <v>534</v>
      </c>
      <c r="N227" s="129" t="s">
        <v>26</v>
      </c>
      <c r="O227" s="129" t="s">
        <v>535</v>
      </c>
      <c r="P227" s="3">
        <v>54</v>
      </c>
      <c r="Q227" s="129" t="s">
        <v>27</v>
      </c>
      <c r="R227" s="129" t="s">
        <v>536</v>
      </c>
      <c r="S227" s="129" t="s">
        <v>2163</v>
      </c>
      <c r="T227" s="129"/>
      <c r="U227" s="129">
        <v>1</v>
      </c>
      <c r="V227" s="3">
        <v>1287</v>
      </c>
      <c r="W227" s="30">
        <v>1</v>
      </c>
      <c r="X227" s="30">
        <v>0</v>
      </c>
      <c r="Y227" s="30">
        <v>0</v>
      </c>
      <c r="Z227" s="138">
        <f t="shared" si="25"/>
        <v>20</v>
      </c>
      <c r="AA227" s="3">
        <v>25270</v>
      </c>
      <c r="AB227" s="6">
        <v>29.1</v>
      </c>
      <c r="AC227" s="34" t="s">
        <v>34</v>
      </c>
      <c r="AD227" s="34">
        <f t="shared" si="26"/>
        <v>20</v>
      </c>
      <c r="AE227" s="34">
        <f t="shared" si="27"/>
        <v>9</v>
      </c>
      <c r="AF227" s="49" t="str">
        <f t="shared" si="28"/>
        <v>20</v>
      </c>
      <c r="AG227" s="49" t="str">
        <f t="shared" si="28"/>
        <v>LCL</v>
      </c>
    </row>
    <row r="228" spans="1:37" x14ac:dyDescent="0.45">
      <c r="A228" s="129" t="s">
        <v>186</v>
      </c>
      <c r="B228" s="129" t="s">
        <v>424</v>
      </c>
      <c r="C228" s="129" t="s">
        <v>452</v>
      </c>
      <c r="D228" s="5" t="s">
        <v>452</v>
      </c>
      <c r="E228" s="129">
        <f t="shared" si="29"/>
        <v>30</v>
      </c>
      <c r="F228" s="129">
        <f t="shared" si="30"/>
        <v>33</v>
      </c>
      <c r="G228" s="129" t="s">
        <v>85</v>
      </c>
      <c r="H228" s="129" t="s">
        <v>30</v>
      </c>
      <c r="I228" s="129" t="s">
        <v>31</v>
      </c>
      <c r="J228" s="3">
        <v>1</v>
      </c>
      <c r="K228" s="152" t="s">
        <v>537</v>
      </c>
      <c r="L228" s="129" t="s">
        <v>41</v>
      </c>
      <c r="M228" s="129" t="s">
        <v>42</v>
      </c>
      <c r="N228" s="129" t="s">
        <v>26</v>
      </c>
      <c r="O228" s="129" t="s">
        <v>538</v>
      </c>
      <c r="P228" s="3">
        <v>54</v>
      </c>
      <c r="Q228" s="129" t="s">
        <v>27</v>
      </c>
      <c r="R228" s="129" t="s">
        <v>2159</v>
      </c>
      <c r="S228" s="129" t="s">
        <v>2164</v>
      </c>
      <c r="T228" s="129"/>
      <c r="U228" s="129">
        <v>1</v>
      </c>
      <c r="V228" s="3">
        <v>443</v>
      </c>
      <c r="W228" s="154">
        <v>1</v>
      </c>
      <c r="X228" s="154">
        <v>0</v>
      </c>
      <c r="Y228" s="154">
        <v>0</v>
      </c>
      <c r="Z228" s="138">
        <f t="shared" si="25"/>
        <v>20</v>
      </c>
      <c r="AA228" s="3">
        <v>11296</v>
      </c>
      <c r="AB228" s="6">
        <v>12.11</v>
      </c>
      <c r="AC228" s="34" t="s">
        <v>90</v>
      </c>
      <c r="AD228" s="34">
        <f t="shared" si="26"/>
        <v>8</v>
      </c>
      <c r="AE228" s="34">
        <f t="shared" si="27"/>
        <v>4</v>
      </c>
      <c r="AF228" s="49" t="str">
        <f t="shared" si="28"/>
        <v>LCL</v>
      </c>
      <c r="AG228" s="49" t="str">
        <f t="shared" si="28"/>
        <v>LCL</v>
      </c>
    </row>
    <row r="229" spans="1:37" x14ac:dyDescent="0.45">
      <c r="A229" s="129" t="s">
        <v>186</v>
      </c>
      <c r="B229" s="129" t="s">
        <v>424</v>
      </c>
      <c r="C229" s="129" t="s">
        <v>452</v>
      </c>
      <c r="D229" s="5" t="s">
        <v>452</v>
      </c>
      <c r="E229" s="129">
        <f t="shared" si="29"/>
        <v>30</v>
      </c>
      <c r="F229" s="129">
        <f t="shared" si="30"/>
        <v>33</v>
      </c>
      <c r="G229" s="129" t="s">
        <v>85</v>
      </c>
      <c r="H229" s="129" t="s">
        <v>30</v>
      </c>
      <c r="I229" s="129" t="s">
        <v>31</v>
      </c>
      <c r="J229" s="3">
        <v>1</v>
      </c>
      <c r="K229" s="153"/>
      <c r="L229" s="129" t="s">
        <v>41</v>
      </c>
      <c r="M229" s="129" t="s">
        <v>42</v>
      </c>
      <c r="N229" s="129" t="s">
        <v>26</v>
      </c>
      <c r="O229" s="129" t="s">
        <v>539</v>
      </c>
      <c r="P229" s="3">
        <v>54</v>
      </c>
      <c r="Q229" s="129" t="s">
        <v>27</v>
      </c>
      <c r="R229" s="129" t="s">
        <v>296</v>
      </c>
      <c r="S229" s="129" t="s">
        <v>2164</v>
      </c>
      <c r="T229" s="129"/>
      <c r="U229" s="129">
        <v>1</v>
      </c>
      <c r="V229" s="3">
        <v>590</v>
      </c>
      <c r="W229" s="156"/>
      <c r="X229" s="156"/>
      <c r="Y229" s="156"/>
      <c r="Z229" s="138" t="str">
        <f t="shared" si="25"/>
        <v/>
      </c>
      <c r="AA229" s="3">
        <v>11549</v>
      </c>
      <c r="AB229" s="6">
        <v>9.5500000000000007</v>
      </c>
      <c r="AC229" s="34" t="s">
        <v>90</v>
      </c>
      <c r="AD229" s="34">
        <f t="shared" si="26"/>
        <v>7</v>
      </c>
      <c r="AE229" s="34">
        <f t="shared" si="27"/>
        <v>3</v>
      </c>
      <c r="AF229" s="49" t="str">
        <f t="shared" si="28"/>
        <v>LCL</v>
      </c>
      <c r="AG229" s="49" t="str">
        <f t="shared" si="28"/>
        <v>LCL</v>
      </c>
    </row>
    <row r="230" spans="1:37" x14ac:dyDescent="0.45">
      <c r="A230" s="129" t="s">
        <v>186</v>
      </c>
      <c r="B230" s="129" t="s">
        <v>424</v>
      </c>
      <c r="C230" s="129" t="s">
        <v>432</v>
      </c>
      <c r="D230" s="5" t="s">
        <v>432</v>
      </c>
      <c r="E230" s="129">
        <f t="shared" si="29"/>
        <v>30</v>
      </c>
      <c r="F230" s="129">
        <f t="shared" si="30"/>
        <v>36</v>
      </c>
      <c r="G230" s="129" t="s">
        <v>72</v>
      </c>
      <c r="H230" s="129" t="s">
        <v>30</v>
      </c>
      <c r="I230" s="129" t="s">
        <v>31</v>
      </c>
      <c r="J230" s="3">
        <v>0</v>
      </c>
      <c r="K230" s="129" t="s">
        <v>540</v>
      </c>
      <c r="L230" s="129" t="s">
        <v>41</v>
      </c>
      <c r="M230" s="129" t="s">
        <v>42</v>
      </c>
      <c r="N230" s="129" t="s">
        <v>26</v>
      </c>
      <c r="O230" s="129" t="s">
        <v>541</v>
      </c>
      <c r="P230" s="3">
        <v>51</v>
      </c>
      <c r="Q230" s="129" t="s">
        <v>27</v>
      </c>
      <c r="R230" s="129" t="s">
        <v>542</v>
      </c>
      <c r="S230" s="129" t="s">
        <v>2163</v>
      </c>
      <c r="T230" s="129"/>
      <c r="U230" s="129">
        <v>1</v>
      </c>
      <c r="V230" s="3">
        <v>995</v>
      </c>
      <c r="W230" s="155"/>
      <c r="X230" s="155"/>
      <c r="Y230" s="155"/>
      <c r="Z230" s="138" t="str">
        <f t="shared" si="25"/>
        <v/>
      </c>
      <c r="AA230" s="3">
        <v>12050</v>
      </c>
      <c r="AB230" s="6">
        <v>56.1</v>
      </c>
      <c r="AC230" s="34" t="s">
        <v>34</v>
      </c>
      <c r="AD230" s="34">
        <f t="shared" si="26"/>
        <v>39</v>
      </c>
      <c r="AE230" s="34">
        <f t="shared" si="27"/>
        <v>17</v>
      </c>
      <c r="AF230" s="49" t="str">
        <f t="shared" si="28"/>
        <v>40</v>
      </c>
      <c r="AG230" s="49" t="str">
        <f t="shared" si="28"/>
        <v>20</v>
      </c>
    </row>
    <row r="231" spans="1:37" x14ac:dyDescent="0.45">
      <c r="A231" s="70" t="s">
        <v>186</v>
      </c>
      <c r="B231" s="70" t="s">
        <v>424</v>
      </c>
      <c r="C231" s="70" t="s">
        <v>473</v>
      </c>
      <c r="D231" s="71" t="s">
        <v>473</v>
      </c>
      <c r="E231" s="70">
        <f t="shared" si="29"/>
        <v>30</v>
      </c>
      <c r="F231" s="70">
        <f t="shared" si="30"/>
        <v>37</v>
      </c>
      <c r="G231" s="70" t="s">
        <v>72</v>
      </c>
      <c r="H231" s="70" t="s">
        <v>30</v>
      </c>
      <c r="I231" s="70" t="s">
        <v>31</v>
      </c>
      <c r="J231" s="72">
        <v>0</v>
      </c>
      <c r="K231" s="70" t="s">
        <v>543</v>
      </c>
      <c r="L231" s="70" t="s">
        <v>41</v>
      </c>
      <c r="M231" s="70" t="s">
        <v>42</v>
      </c>
      <c r="N231" s="70" t="s">
        <v>26</v>
      </c>
      <c r="O231" s="70" t="s">
        <v>544</v>
      </c>
      <c r="P231" s="72">
        <v>51</v>
      </c>
      <c r="Q231" s="70" t="s">
        <v>27</v>
      </c>
      <c r="R231" s="70" t="s">
        <v>121</v>
      </c>
      <c r="S231" s="70" t="s">
        <v>2163</v>
      </c>
      <c r="T231" s="70"/>
      <c r="U231" s="70">
        <v>1</v>
      </c>
      <c r="V231" s="72">
        <v>3080</v>
      </c>
      <c r="W231" s="73">
        <v>1</v>
      </c>
      <c r="X231" s="73">
        <v>0</v>
      </c>
      <c r="Y231" s="73">
        <v>1</v>
      </c>
      <c r="Z231" s="138">
        <f t="shared" si="25"/>
        <v>20</v>
      </c>
      <c r="AA231" s="72">
        <v>29927</v>
      </c>
      <c r="AB231" s="74">
        <v>77.680000000000007</v>
      </c>
      <c r="AC231" s="75" t="s">
        <v>34</v>
      </c>
      <c r="AD231" s="75">
        <f t="shared" si="26"/>
        <v>54</v>
      </c>
      <c r="AE231" s="75">
        <f t="shared" si="27"/>
        <v>23</v>
      </c>
      <c r="AF231" s="76" t="str">
        <f t="shared" si="28"/>
        <v>40</v>
      </c>
      <c r="AG231" s="76" t="str">
        <f t="shared" si="28"/>
        <v>20</v>
      </c>
      <c r="AH231" s="77"/>
      <c r="AI231" s="77"/>
      <c r="AJ231" s="77"/>
      <c r="AK231" s="77"/>
    </row>
    <row r="232" spans="1:37" x14ac:dyDescent="0.45">
      <c r="A232" s="129" t="s">
        <v>325</v>
      </c>
      <c r="B232" s="129" t="s">
        <v>278</v>
      </c>
      <c r="C232" s="129" t="s">
        <v>369</v>
      </c>
      <c r="D232" s="5" t="s">
        <v>369</v>
      </c>
      <c r="E232" s="129">
        <f t="shared" si="29"/>
        <v>6</v>
      </c>
      <c r="F232" s="129">
        <f t="shared" si="30"/>
        <v>10</v>
      </c>
      <c r="G232" s="129" t="s">
        <v>392</v>
      </c>
      <c r="H232" s="129" t="s">
        <v>393</v>
      </c>
      <c r="I232" s="129" t="s">
        <v>24</v>
      </c>
      <c r="J232" s="3">
        <v>1</v>
      </c>
      <c r="K232" s="131"/>
      <c r="L232" s="26" t="s">
        <v>24</v>
      </c>
      <c r="M232" s="129" t="s">
        <v>381</v>
      </c>
      <c r="N232" s="129" t="s">
        <v>26</v>
      </c>
      <c r="O232" s="129" t="s">
        <v>545</v>
      </c>
      <c r="P232" s="3">
        <v>54</v>
      </c>
      <c r="Q232" s="129" t="s">
        <v>27</v>
      </c>
      <c r="R232" s="129" t="s">
        <v>395</v>
      </c>
      <c r="S232" s="129" t="s">
        <v>2125</v>
      </c>
      <c r="T232" s="129"/>
      <c r="U232" s="129">
        <v>1</v>
      </c>
      <c r="V232" s="3">
        <v>31</v>
      </c>
      <c r="W232" s="30">
        <v>0</v>
      </c>
      <c r="X232" s="30">
        <v>0</v>
      </c>
      <c r="Y232" s="30">
        <v>0</v>
      </c>
      <c r="Z232" s="138" t="str">
        <f t="shared" si="25"/>
        <v/>
      </c>
      <c r="AA232" s="3">
        <v>3990</v>
      </c>
      <c r="AB232" s="4"/>
      <c r="AC232" s="34" t="s">
        <v>396</v>
      </c>
      <c r="AD232" s="34">
        <f t="shared" si="26"/>
        <v>0</v>
      </c>
      <c r="AE232" s="34">
        <f t="shared" si="27"/>
        <v>0</v>
      </c>
      <c r="AF232" s="49" t="str">
        <f t="shared" si="28"/>
        <v>LCL</v>
      </c>
      <c r="AG232" s="49" t="str">
        <f t="shared" si="28"/>
        <v>LCL</v>
      </c>
    </row>
    <row r="233" spans="1:37" x14ac:dyDescent="0.45">
      <c r="A233" s="129" t="s">
        <v>325</v>
      </c>
      <c r="B233" s="129" t="s">
        <v>236</v>
      </c>
      <c r="C233" s="129" t="s">
        <v>311</v>
      </c>
      <c r="D233" s="5" t="s">
        <v>311</v>
      </c>
      <c r="E233" s="129">
        <f t="shared" si="29"/>
        <v>7</v>
      </c>
      <c r="F233" s="129">
        <f t="shared" si="30"/>
        <v>9</v>
      </c>
      <c r="G233" s="129" t="s">
        <v>392</v>
      </c>
      <c r="H233" s="129" t="s">
        <v>393</v>
      </c>
      <c r="I233" s="129" t="s">
        <v>24</v>
      </c>
      <c r="J233" s="3">
        <v>1</v>
      </c>
      <c r="K233" s="131"/>
      <c r="L233" s="26" t="s">
        <v>24</v>
      </c>
      <c r="M233" s="129" t="s">
        <v>381</v>
      </c>
      <c r="N233" s="129" t="s">
        <v>26</v>
      </c>
      <c r="O233" s="129" t="s">
        <v>546</v>
      </c>
      <c r="P233" s="3">
        <v>54</v>
      </c>
      <c r="Q233" s="129" t="s">
        <v>27</v>
      </c>
      <c r="R233" s="129" t="s">
        <v>547</v>
      </c>
      <c r="S233" s="129" t="s">
        <v>2125</v>
      </c>
      <c r="T233" s="129"/>
      <c r="U233" s="129">
        <v>1</v>
      </c>
      <c r="V233" s="3">
        <v>1901</v>
      </c>
      <c r="W233" s="30">
        <v>0</v>
      </c>
      <c r="X233" s="30">
        <v>0</v>
      </c>
      <c r="Y233" s="30">
        <v>0</v>
      </c>
      <c r="Z233" s="138" t="str">
        <f t="shared" si="25"/>
        <v/>
      </c>
      <c r="AA233" s="3">
        <v>30723</v>
      </c>
      <c r="AB233" s="4"/>
      <c r="AC233" s="34" t="s">
        <v>396</v>
      </c>
      <c r="AD233" s="34">
        <f t="shared" si="26"/>
        <v>0</v>
      </c>
      <c r="AE233" s="34">
        <f t="shared" si="27"/>
        <v>0</v>
      </c>
      <c r="AF233" s="49" t="str">
        <f t="shared" si="28"/>
        <v>LCL</v>
      </c>
      <c r="AG233" s="49" t="str">
        <f t="shared" si="28"/>
        <v>LCL</v>
      </c>
    </row>
    <row r="234" spans="1:37" x14ac:dyDescent="0.45">
      <c r="A234" s="129" t="s">
        <v>325</v>
      </c>
      <c r="B234" s="129" t="s">
        <v>510</v>
      </c>
      <c r="C234" s="129" t="s">
        <v>511</v>
      </c>
      <c r="D234" s="5" t="s">
        <v>511</v>
      </c>
      <c r="E234" s="129">
        <f t="shared" si="29"/>
        <v>45</v>
      </c>
      <c r="F234" s="129">
        <f t="shared" si="30"/>
        <v>48</v>
      </c>
      <c r="G234" s="129" t="s">
        <v>61</v>
      </c>
      <c r="H234" s="129" t="s">
        <v>30</v>
      </c>
      <c r="I234" s="129" t="s">
        <v>31</v>
      </c>
      <c r="J234" s="3">
        <v>0</v>
      </c>
      <c r="K234" s="129" t="s">
        <v>548</v>
      </c>
      <c r="L234" s="129" t="s">
        <v>41</v>
      </c>
      <c r="M234" s="129" t="s">
        <v>42</v>
      </c>
      <c r="N234" s="129" t="s">
        <v>26</v>
      </c>
      <c r="O234" s="129" t="s">
        <v>549</v>
      </c>
      <c r="P234" s="3">
        <v>54</v>
      </c>
      <c r="Q234" s="129" t="s">
        <v>27</v>
      </c>
      <c r="R234" s="129" t="s">
        <v>2153</v>
      </c>
      <c r="S234" s="129" t="s">
        <v>2163</v>
      </c>
      <c r="T234" s="129"/>
      <c r="U234" s="129">
        <v>1</v>
      </c>
      <c r="V234" s="3">
        <v>1886</v>
      </c>
      <c r="W234" s="30">
        <v>0</v>
      </c>
      <c r="X234" s="30">
        <v>0</v>
      </c>
      <c r="Y234" s="30">
        <v>1</v>
      </c>
      <c r="Z234" s="138" t="str">
        <f t="shared" si="25"/>
        <v>40 HC</v>
      </c>
      <c r="AA234" s="3">
        <v>26440</v>
      </c>
      <c r="AB234" s="6">
        <v>69</v>
      </c>
      <c r="AC234" s="34" t="s">
        <v>64</v>
      </c>
      <c r="AD234" s="34">
        <f t="shared" si="26"/>
        <v>48</v>
      </c>
      <c r="AE234" s="34">
        <f t="shared" si="27"/>
        <v>21</v>
      </c>
      <c r="AF234" s="49" t="str">
        <f t="shared" si="28"/>
        <v>40</v>
      </c>
      <c r="AG234" s="49" t="str">
        <f t="shared" si="28"/>
        <v>20</v>
      </c>
    </row>
    <row r="235" spans="1:37" x14ac:dyDescent="0.45">
      <c r="A235" s="129" t="s">
        <v>325</v>
      </c>
      <c r="B235" s="129" t="s">
        <v>510</v>
      </c>
      <c r="C235" s="129" t="s">
        <v>511</v>
      </c>
      <c r="D235" s="5" t="s">
        <v>511</v>
      </c>
      <c r="E235" s="129">
        <f t="shared" si="29"/>
        <v>45</v>
      </c>
      <c r="F235" s="129">
        <f t="shared" si="30"/>
        <v>48</v>
      </c>
      <c r="G235" s="129" t="s">
        <v>61</v>
      </c>
      <c r="H235" s="129" t="s">
        <v>30</v>
      </c>
      <c r="I235" s="129" t="s">
        <v>31</v>
      </c>
      <c r="J235" s="3">
        <v>1</v>
      </c>
      <c r="K235" s="152" t="s">
        <v>550</v>
      </c>
      <c r="L235" s="129" t="s">
        <v>41</v>
      </c>
      <c r="M235" s="129" t="s">
        <v>42</v>
      </c>
      <c r="N235" s="129" t="s">
        <v>26</v>
      </c>
      <c r="O235" s="129" t="s">
        <v>551</v>
      </c>
      <c r="P235" s="3">
        <v>54</v>
      </c>
      <c r="Q235" s="129" t="s">
        <v>27</v>
      </c>
      <c r="R235" s="129" t="s">
        <v>2158</v>
      </c>
      <c r="S235" s="129" t="s">
        <v>2164</v>
      </c>
      <c r="T235" s="129"/>
      <c r="U235" s="129">
        <v>1</v>
      </c>
      <c r="V235" s="3">
        <v>1003</v>
      </c>
      <c r="W235" s="154">
        <v>1</v>
      </c>
      <c r="X235" s="154">
        <v>0</v>
      </c>
      <c r="Y235" s="154">
        <v>0</v>
      </c>
      <c r="Z235" s="138">
        <f t="shared" si="25"/>
        <v>20</v>
      </c>
      <c r="AA235" s="3">
        <v>24827</v>
      </c>
      <c r="AB235" s="6">
        <v>18.47</v>
      </c>
      <c r="AC235" s="34" t="s">
        <v>64</v>
      </c>
      <c r="AD235" s="34">
        <f t="shared" si="26"/>
        <v>13</v>
      </c>
      <c r="AE235" s="34">
        <f t="shared" si="27"/>
        <v>6</v>
      </c>
      <c r="AF235" s="49" t="str">
        <f t="shared" si="28"/>
        <v>LCL</v>
      </c>
      <c r="AG235" s="49" t="str">
        <f t="shared" si="28"/>
        <v>LCL</v>
      </c>
    </row>
    <row r="236" spans="1:37" x14ac:dyDescent="0.45">
      <c r="A236" s="129" t="s">
        <v>325</v>
      </c>
      <c r="B236" s="129" t="s">
        <v>510</v>
      </c>
      <c r="C236" s="129" t="s">
        <v>511</v>
      </c>
      <c r="D236" s="5" t="s">
        <v>511</v>
      </c>
      <c r="E236" s="129">
        <f t="shared" si="29"/>
        <v>45</v>
      </c>
      <c r="F236" s="129">
        <f t="shared" si="30"/>
        <v>48</v>
      </c>
      <c r="G236" s="129" t="s">
        <v>61</v>
      </c>
      <c r="H236" s="129" t="s">
        <v>30</v>
      </c>
      <c r="I236" s="129" t="s">
        <v>31</v>
      </c>
      <c r="J236" s="3">
        <v>1</v>
      </c>
      <c r="K236" s="153"/>
      <c r="L236" s="129" t="s">
        <v>41</v>
      </c>
      <c r="M236" s="129" t="s">
        <v>42</v>
      </c>
      <c r="N236" s="129" t="s">
        <v>26</v>
      </c>
      <c r="O236" s="129" t="s">
        <v>552</v>
      </c>
      <c r="P236" s="3">
        <v>54</v>
      </c>
      <c r="Q236" s="129" t="s">
        <v>27</v>
      </c>
      <c r="R236" s="129" t="s">
        <v>2157</v>
      </c>
      <c r="S236" s="129" t="s">
        <v>2164</v>
      </c>
      <c r="T236" s="129"/>
      <c r="U236" s="129">
        <v>1</v>
      </c>
      <c r="V236" s="3">
        <v>292</v>
      </c>
      <c r="W236" s="155"/>
      <c r="X236" s="155"/>
      <c r="Y236" s="155"/>
      <c r="Z236" s="138" t="str">
        <f t="shared" si="25"/>
        <v/>
      </c>
      <c r="AA236" s="3">
        <v>4348</v>
      </c>
      <c r="AB236" s="6">
        <v>4.47</v>
      </c>
      <c r="AC236" s="34" t="s">
        <v>64</v>
      </c>
      <c r="AD236" s="34">
        <f t="shared" si="26"/>
        <v>3</v>
      </c>
      <c r="AE236" s="34">
        <f t="shared" si="27"/>
        <v>1</v>
      </c>
      <c r="AF236" s="49" t="str">
        <f t="shared" ref="AF236:AG267" si="31">IF(AD236&lt;=14,"LCL",IF(AD236&lt;=28,"20",IF(AD236&lt;=55,"40",IF(AD236&lt;=65,"40HC",IF(AD236&lt;=83,"45",IF(AD236&gt;83,"???ilość kont"))))))</f>
        <v>LCL</v>
      </c>
      <c r="AG236" s="49" t="str">
        <f t="shared" si="31"/>
        <v>LCL</v>
      </c>
    </row>
    <row r="237" spans="1:37" x14ac:dyDescent="0.45">
      <c r="A237" s="129" t="s">
        <v>327</v>
      </c>
      <c r="B237" s="129" t="s">
        <v>510</v>
      </c>
      <c r="C237" s="129" t="s">
        <v>511</v>
      </c>
      <c r="D237" s="5" t="s">
        <v>511</v>
      </c>
      <c r="E237" s="129">
        <f t="shared" si="29"/>
        <v>44</v>
      </c>
      <c r="F237" s="129">
        <f t="shared" si="30"/>
        <v>47</v>
      </c>
      <c r="G237" s="129" t="s">
        <v>61</v>
      </c>
      <c r="H237" s="129" t="s">
        <v>30</v>
      </c>
      <c r="I237" s="129" t="s">
        <v>31</v>
      </c>
      <c r="J237" s="3">
        <v>1</v>
      </c>
      <c r="K237" s="152" t="s">
        <v>553</v>
      </c>
      <c r="L237" s="129" t="s">
        <v>41</v>
      </c>
      <c r="M237" s="129" t="s">
        <v>42</v>
      </c>
      <c r="N237" s="129" t="s">
        <v>26</v>
      </c>
      <c r="O237" s="129" t="s">
        <v>554</v>
      </c>
      <c r="P237" s="3">
        <v>54</v>
      </c>
      <c r="Q237" s="129" t="s">
        <v>27</v>
      </c>
      <c r="R237" s="129" t="s">
        <v>2150</v>
      </c>
      <c r="S237" s="129" t="s">
        <v>2164</v>
      </c>
      <c r="T237" s="129"/>
      <c r="U237" s="129">
        <v>1</v>
      </c>
      <c r="V237" s="3">
        <v>1123</v>
      </c>
      <c r="W237" s="154">
        <v>0</v>
      </c>
      <c r="X237" s="154">
        <v>1</v>
      </c>
      <c r="Y237" s="154">
        <v>0</v>
      </c>
      <c r="Z237" s="138">
        <f t="shared" si="25"/>
        <v>40</v>
      </c>
      <c r="AA237" s="3">
        <v>22033</v>
      </c>
      <c r="AB237" s="6">
        <v>29.71</v>
      </c>
      <c r="AC237" s="34" t="s">
        <v>64</v>
      </c>
      <c r="AD237" s="34">
        <f t="shared" si="26"/>
        <v>21</v>
      </c>
      <c r="AE237" s="34">
        <f t="shared" si="27"/>
        <v>9</v>
      </c>
      <c r="AF237" s="49" t="str">
        <f t="shared" si="31"/>
        <v>20</v>
      </c>
      <c r="AG237" s="49" t="str">
        <f t="shared" si="31"/>
        <v>LCL</v>
      </c>
    </row>
    <row r="238" spans="1:37" x14ac:dyDescent="0.45">
      <c r="A238" s="129" t="s">
        <v>327</v>
      </c>
      <c r="B238" s="129" t="s">
        <v>510</v>
      </c>
      <c r="C238" s="129" t="s">
        <v>511</v>
      </c>
      <c r="D238" s="5" t="s">
        <v>511</v>
      </c>
      <c r="E238" s="129">
        <f t="shared" si="29"/>
        <v>44</v>
      </c>
      <c r="F238" s="129">
        <f t="shared" si="30"/>
        <v>47</v>
      </c>
      <c r="G238" s="129" t="s">
        <v>61</v>
      </c>
      <c r="H238" s="129" t="s">
        <v>30</v>
      </c>
      <c r="I238" s="129" t="s">
        <v>31</v>
      </c>
      <c r="J238" s="3">
        <v>1</v>
      </c>
      <c r="K238" s="153"/>
      <c r="L238" s="129" t="s">
        <v>41</v>
      </c>
      <c r="M238" s="129" t="s">
        <v>42</v>
      </c>
      <c r="N238" s="129" t="s">
        <v>26</v>
      </c>
      <c r="O238" s="129" t="s">
        <v>555</v>
      </c>
      <c r="P238" s="3">
        <v>54</v>
      </c>
      <c r="Q238" s="129" t="s">
        <v>27</v>
      </c>
      <c r="R238" s="129" t="s">
        <v>2155</v>
      </c>
      <c r="S238" s="129" t="s">
        <v>2164</v>
      </c>
      <c r="T238" s="129"/>
      <c r="U238" s="129">
        <v>1</v>
      </c>
      <c r="V238" s="3">
        <v>721</v>
      </c>
      <c r="W238" s="155"/>
      <c r="X238" s="155"/>
      <c r="Y238" s="155"/>
      <c r="Z238" s="138" t="str">
        <f t="shared" si="25"/>
        <v/>
      </c>
      <c r="AA238" s="3">
        <v>10976</v>
      </c>
      <c r="AB238" s="6">
        <v>19.899999999999999</v>
      </c>
      <c r="AC238" s="34" t="s">
        <v>64</v>
      </c>
      <c r="AD238" s="34">
        <f t="shared" si="26"/>
        <v>14</v>
      </c>
      <c r="AE238" s="34">
        <f t="shared" si="27"/>
        <v>6</v>
      </c>
      <c r="AF238" s="49" t="str">
        <f t="shared" si="31"/>
        <v>LCL</v>
      </c>
      <c r="AG238" s="49" t="str">
        <f t="shared" si="31"/>
        <v>LCL</v>
      </c>
    </row>
    <row r="239" spans="1:37" x14ac:dyDescent="0.45">
      <c r="A239" s="129" t="s">
        <v>211</v>
      </c>
      <c r="B239" s="129" t="s">
        <v>408</v>
      </c>
      <c r="C239" s="129" t="s">
        <v>452</v>
      </c>
      <c r="D239" s="5" t="s">
        <v>452</v>
      </c>
      <c r="E239" s="129">
        <f t="shared" si="29"/>
        <v>24</v>
      </c>
      <c r="F239" s="129">
        <f t="shared" si="30"/>
        <v>28</v>
      </c>
      <c r="G239" s="129" t="s">
        <v>146</v>
      </c>
      <c r="H239" s="129" t="s">
        <v>30</v>
      </c>
      <c r="I239" s="129" t="s">
        <v>31</v>
      </c>
      <c r="J239" s="3">
        <v>0</v>
      </c>
      <c r="K239" s="129" t="s">
        <v>556</v>
      </c>
      <c r="L239" s="129" t="s">
        <v>24</v>
      </c>
      <c r="M239" s="129" t="s">
        <v>87</v>
      </c>
      <c r="N239" s="129" t="s">
        <v>26</v>
      </c>
      <c r="O239" s="129" t="s">
        <v>557</v>
      </c>
      <c r="P239" s="3">
        <v>54</v>
      </c>
      <c r="Q239" s="129" t="s">
        <v>27</v>
      </c>
      <c r="R239" s="129" t="s">
        <v>149</v>
      </c>
      <c r="S239" s="129" t="s">
        <v>2163</v>
      </c>
      <c r="T239" s="129"/>
      <c r="U239" s="129">
        <v>1</v>
      </c>
      <c r="V239" s="3">
        <v>959</v>
      </c>
      <c r="W239" s="30">
        <v>1</v>
      </c>
      <c r="X239" s="30">
        <v>0</v>
      </c>
      <c r="Y239" s="30">
        <v>0</v>
      </c>
      <c r="Z239" s="138">
        <f t="shared" si="25"/>
        <v>20</v>
      </c>
      <c r="AA239" s="3">
        <v>16537</v>
      </c>
      <c r="AB239" s="6">
        <v>27.4</v>
      </c>
      <c r="AC239" s="34" t="s">
        <v>90</v>
      </c>
      <c r="AD239" s="34">
        <f t="shared" si="26"/>
        <v>19</v>
      </c>
      <c r="AE239" s="34">
        <f t="shared" si="27"/>
        <v>8</v>
      </c>
      <c r="AF239" s="49" t="str">
        <f t="shared" si="31"/>
        <v>20</v>
      </c>
      <c r="AG239" s="49" t="str">
        <f t="shared" si="31"/>
        <v>LCL</v>
      </c>
    </row>
    <row r="240" spans="1:37" x14ac:dyDescent="0.45">
      <c r="A240" s="129" t="s">
        <v>211</v>
      </c>
      <c r="B240" s="129" t="s">
        <v>408</v>
      </c>
      <c r="C240" s="129" t="s">
        <v>452</v>
      </c>
      <c r="D240" s="5" t="s">
        <v>452</v>
      </c>
      <c r="E240" s="129">
        <f t="shared" si="29"/>
        <v>24</v>
      </c>
      <c r="F240" s="129">
        <f t="shared" si="30"/>
        <v>28</v>
      </c>
      <c r="G240" s="129" t="s">
        <v>146</v>
      </c>
      <c r="H240" s="129" t="s">
        <v>30</v>
      </c>
      <c r="I240" s="129" t="s">
        <v>31</v>
      </c>
      <c r="J240" s="3">
        <v>0</v>
      </c>
      <c r="K240" s="129" t="s">
        <v>558</v>
      </c>
      <c r="L240" s="129" t="s">
        <v>24</v>
      </c>
      <c r="M240" s="129" t="s">
        <v>87</v>
      </c>
      <c r="N240" s="129" t="s">
        <v>26</v>
      </c>
      <c r="O240" s="129" t="s">
        <v>559</v>
      </c>
      <c r="P240" s="3">
        <v>54</v>
      </c>
      <c r="Q240" s="129" t="s">
        <v>27</v>
      </c>
      <c r="R240" s="129" t="s">
        <v>149</v>
      </c>
      <c r="S240" s="129" t="s">
        <v>2163</v>
      </c>
      <c r="T240" s="129"/>
      <c r="U240" s="129">
        <v>1</v>
      </c>
      <c r="V240" s="3">
        <v>2084</v>
      </c>
      <c r="W240" s="30">
        <v>0</v>
      </c>
      <c r="X240" s="30">
        <v>1</v>
      </c>
      <c r="Y240" s="30">
        <v>0</v>
      </c>
      <c r="Z240" s="138">
        <f t="shared" si="25"/>
        <v>40</v>
      </c>
      <c r="AA240" s="3">
        <v>36900</v>
      </c>
      <c r="AB240" s="6">
        <v>48.1</v>
      </c>
      <c r="AC240" s="34" t="s">
        <v>90</v>
      </c>
      <c r="AD240" s="34">
        <f t="shared" si="26"/>
        <v>34</v>
      </c>
      <c r="AE240" s="34">
        <f t="shared" si="27"/>
        <v>14</v>
      </c>
      <c r="AF240" s="49" t="str">
        <f t="shared" si="31"/>
        <v>40</v>
      </c>
      <c r="AG240" s="49" t="str">
        <f t="shared" si="31"/>
        <v>LCL</v>
      </c>
    </row>
    <row r="241" spans="1:33" x14ac:dyDescent="0.45">
      <c r="A241" s="129" t="s">
        <v>211</v>
      </c>
      <c r="B241" s="129" t="s">
        <v>408</v>
      </c>
      <c r="C241" s="129" t="s">
        <v>452</v>
      </c>
      <c r="D241" s="5" t="s">
        <v>452</v>
      </c>
      <c r="E241" s="129">
        <f t="shared" si="29"/>
        <v>24</v>
      </c>
      <c r="F241" s="129">
        <f t="shared" si="30"/>
        <v>28</v>
      </c>
      <c r="G241" s="129" t="s">
        <v>146</v>
      </c>
      <c r="H241" s="129" t="s">
        <v>30</v>
      </c>
      <c r="I241" s="129" t="s">
        <v>31</v>
      </c>
      <c r="J241" s="3">
        <v>0</v>
      </c>
      <c r="K241" s="129" t="s">
        <v>560</v>
      </c>
      <c r="L241" s="129" t="s">
        <v>24</v>
      </c>
      <c r="M241" s="129" t="s">
        <v>87</v>
      </c>
      <c r="N241" s="129" t="s">
        <v>26</v>
      </c>
      <c r="O241" s="129" t="s">
        <v>561</v>
      </c>
      <c r="P241" s="3">
        <v>54</v>
      </c>
      <c r="Q241" s="129" t="s">
        <v>27</v>
      </c>
      <c r="R241" s="129" t="s">
        <v>149</v>
      </c>
      <c r="S241" s="129" t="s">
        <v>2163</v>
      </c>
      <c r="T241" s="129"/>
      <c r="U241" s="129">
        <v>1</v>
      </c>
      <c r="V241" s="3">
        <v>2510</v>
      </c>
      <c r="W241" s="30">
        <v>0</v>
      </c>
      <c r="X241" s="30">
        <v>0</v>
      </c>
      <c r="Y241" s="30">
        <v>1</v>
      </c>
      <c r="Z241" s="138" t="str">
        <f t="shared" si="25"/>
        <v>40 HC</v>
      </c>
      <c r="AA241" s="3">
        <v>43765</v>
      </c>
      <c r="AB241" s="6">
        <v>64.23</v>
      </c>
      <c r="AC241" s="34" t="s">
        <v>90</v>
      </c>
      <c r="AD241" s="34">
        <f t="shared" si="26"/>
        <v>45</v>
      </c>
      <c r="AE241" s="34">
        <f t="shared" si="27"/>
        <v>19</v>
      </c>
      <c r="AF241" s="49" t="str">
        <f t="shared" si="31"/>
        <v>40</v>
      </c>
      <c r="AG241" s="49" t="str">
        <f t="shared" si="31"/>
        <v>20</v>
      </c>
    </row>
    <row r="242" spans="1:33" x14ac:dyDescent="0.45">
      <c r="A242" s="129" t="s">
        <v>211</v>
      </c>
      <c r="B242" s="129" t="s">
        <v>473</v>
      </c>
      <c r="C242" s="129" t="s">
        <v>562</v>
      </c>
      <c r="D242" s="5" t="s">
        <v>562</v>
      </c>
      <c r="E242" s="129">
        <f t="shared" si="29"/>
        <v>32</v>
      </c>
      <c r="F242" s="129">
        <f t="shared" si="30"/>
        <v>36</v>
      </c>
      <c r="G242" s="129" t="s">
        <v>39</v>
      </c>
      <c r="H242" s="129" t="s">
        <v>30</v>
      </c>
      <c r="I242" s="129" t="s">
        <v>31</v>
      </c>
      <c r="J242" s="3">
        <v>0</v>
      </c>
      <c r="K242" s="129" t="s">
        <v>563</v>
      </c>
      <c r="L242" s="129" t="s">
        <v>41</v>
      </c>
      <c r="M242" s="129" t="s">
        <v>42</v>
      </c>
      <c r="N242" s="129" t="s">
        <v>26</v>
      </c>
      <c r="O242" s="129" t="s">
        <v>564</v>
      </c>
      <c r="P242" s="3">
        <v>52</v>
      </c>
      <c r="Q242" s="129" t="s">
        <v>27</v>
      </c>
      <c r="R242" s="129" t="s">
        <v>349</v>
      </c>
      <c r="S242" s="129" t="s">
        <v>2163</v>
      </c>
      <c r="T242" s="129"/>
      <c r="U242" s="129">
        <v>1</v>
      </c>
      <c r="V242" s="3">
        <v>841</v>
      </c>
      <c r="W242" s="30">
        <v>1</v>
      </c>
      <c r="X242" s="30">
        <v>0</v>
      </c>
      <c r="Y242" s="30">
        <v>0</v>
      </c>
      <c r="Z242" s="138">
        <f t="shared" si="25"/>
        <v>20</v>
      </c>
      <c r="AA242" s="3">
        <v>29187</v>
      </c>
      <c r="AB242" s="6">
        <v>27.2</v>
      </c>
      <c r="AC242" s="34" t="s">
        <v>34</v>
      </c>
      <c r="AD242" s="34">
        <f t="shared" si="26"/>
        <v>19</v>
      </c>
      <c r="AE242" s="34">
        <f t="shared" si="27"/>
        <v>8</v>
      </c>
      <c r="AF242" s="49" t="str">
        <f t="shared" si="31"/>
        <v>20</v>
      </c>
      <c r="AG242" s="49" t="str">
        <f t="shared" si="31"/>
        <v>LCL</v>
      </c>
    </row>
    <row r="243" spans="1:33" x14ac:dyDescent="0.45">
      <c r="A243" s="129" t="s">
        <v>211</v>
      </c>
      <c r="B243" s="129" t="s">
        <v>473</v>
      </c>
      <c r="C243" s="129" t="s">
        <v>474</v>
      </c>
      <c r="D243" s="5" t="s">
        <v>474</v>
      </c>
      <c r="E243" s="129">
        <f t="shared" si="29"/>
        <v>32</v>
      </c>
      <c r="F243" s="129">
        <f t="shared" si="30"/>
        <v>37</v>
      </c>
      <c r="G243" s="129" t="s">
        <v>39</v>
      </c>
      <c r="H243" s="129" t="s">
        <v>30</v>
      </c>
      <c r="I243" s="129" t="s">
        <v>31</v>
      </c>
      <c r="J243" s="3">
        <v>0</v>
      </c>
      <c r="K243" s="129" t="s">
        <v>565</v>
      </c>
      <c r="L243" s="129" t="s">
        <v>41</v>
      </c>
      <c r="M243" s="129" t="s">
        <v>42</v>
      </c>
      <c r="N243" s="129" t="s">
        <v>26</v>
      </c>
      <c r="O243" s="129" t="s">
        <v>566</v>
      </c>
      <c r="P243" s="3">
        <v>52</v>
      </c>
      <c r="Q243" s="129" t="s">
        <v>27</v>
      </c>
      <c r="R243" s="129" t="s">
        <v>349</v>
      </c>
      <c r="S243" s="129" t="s">
        <v>2163</v>
      </c>
      <c r="T243" s="129"/>
      <c r="U243" s="129">
        <v>1</v>
      </c>
      <c r="V243" s="3">
        <v>2415</v>
      </c>
      <c r="W243" s="30">
        <v>0</v>
      </c>
      <c r="X243" s="30">
        <v>1</v>
      </c>
      <c r="Y243" s="30">
        <v>0</v>
      </c>
      <c r="Z243" s="138">
        <f t="shared" si="25"/>
        <v>40</v>
      </c>
      <c r="AA243" s="3">
        <v>44803</v>
      </c>
      <c r="AB243" s="6">
        <v>52.8</v>
      </c>
      <c r="AC243" s="34" t="s">
        <v>34</v>
      </c>
      <c r="AD243" s="34">
        <f t="shared" si="26"/>
        <v>37</v>
      </c>
      <c r="AE243" s="34">
        <f t="shared" si="27"/>
        <v>16</v>
      </c>
      <c r="AF243" s="49" t="str">
        <f t="shared" si="31"/>
        <v>40</v>
      </c>
      <c r="AG243" s="49" t="str">
        <f t="shared" si="31"/>
        <v>20</v>
      </c>
    </row>
    <row r="244" spans="1:33" x14ac:dyDescent="0.45">
      <c r="A244" s="129" t="s">
        <v>211</v>
      </c>
      <c r="B244" s="129" t="s">
        <v>473</v>
      </c>
      <c r="C244" s="129" t="s">
        <v>500</v>
      </c>
      <c r="D244" s="5" t="s">
        <v>500</v>
      </c>
      <c r="E244" s="129">
        <f t="shared" si="29"/>
        <v>32</v>
      </c>
      <c r="F244" s="129">
        <f t="shared" si="30"/>
        <v>39</v>
      </c>
      <c r="G244" s="129" t="s">
        <v>39</v>
      </c>
      <c r="H244" s="129" t="s">
        <v>30</v>
      </c>
      <c r="I244" s="129" t="s">
        <v>31</v>
      </c>
      <c r="J244" s="3">
        <v>1</v>
      </c>
      <c r="K244" s="129" t="s">
        <v>567</v>
      </c>
      <c r="L244" s="129" t="s">
        <v>24</v>
      </c>
      <c r="M244" s="129" t="s">
        <v>87</v>
      </c>
      <c r="N244" s="129" t="s">
        <v>26</v>
      </c>
      <c r="O244" s="129" t="s">
        <v>568</v>
      </c>
      <c r="P244" s="3">
        <v>54</v>
      </c>
      <c r="Q244" s="129" t="s">
        <v>27</v>
      </c>
      <c r="R244" s="129" t="s">
        <v>44</v>
      </c>
      <c r="S244" s="129" t="s">
        <v>2163</v>
      </c>
      <c r="T244" s="129"/>
      <c r="U244" s="129">
        <v>1</v>
      </c>
      <c r="V244" s="3">
        <v>301</v>
      </c>
      <c r="W244" s="30">
        <v>1</v>
      </c>
      <c r="X244" s="30">
        <v>0</v>
      </c>
      <c r="Y244" s="30">
        <v>0</v>
      </c>
      <c r="Z244" s="138">
        <f t="shared" si="25"/>
        <v>20</v>
      </c>
      <c r="AA244" s="3">
        <v>6343</v>
      </c>
      <c r="AB244" s="6">
        <v>20.14</v>
      </c>
      <c r="AC244" s="34" t="s">
        <v>34</v>
      </c>
      <c r="AD244" s="34">
        <f t="shared" si="26"/>
        <v>14</v>
      </c>
      <c r="AE244" s="34">
        <f t="shared" si="27"/>
        <v>6</v>
      </c>
      <c r="AF244" s="49" t="str">
        <f t="shared" si="31"/>
        <v>LCL</v>
      </c>
      <c r="AG244" s="49" t="str">
        <f t="shared" si="31"/>
        <v>LCL</v>
      </c>
    </row>
    <row r="245" spans="1:33" x14ac:dyDescent="0.45">
      <c r="A245" s="129" t="s">
        <v>211</v>
      </c>
      <c r="B245" s="129" t="s">
        <v>489</v>
      </c>
      <c r="C245" s="129" t="s">
        <v>490</v>
      </c>
      <c r="D245" s="5" t="s">
        <v>490</v>
      </c>
      <c r="E245" s="129">
        <f t="shared" si="29"/>
        <v>35</v>
      </c>
      <c r="F245" s="129">
        <f t="shared" si="30"/>
        <v>38</v>
      </c>
      <c r="G245" s="129" t="s">
        <v>29</v>
      </c>
      <c r="H245" s="129" t="s">
        <v>30</v>
      </c>
      <c r="I245" s="129" t="s">
        <v>31</v>
      </c>
      <c r="J245" s="3">
        <v>0</v>
      </c>
      <c r="K245" s="129" t="s">
        <v>569</v>
      </c>
      <c r="L245" s="129" t="s">
        <v>24</v>
      </c>
      <c r="M245" s="129" t="s">
        <v>87</v>
      </c>
      <c r="N245" s="129" t="s">
        <v>26</v>
      </c>
      <c r="O245" s="129" t="s">
        <v>570</v>
      </c>
      <c r="P245" s="3">
        <v>51</v>
      </c>
      <c r="Q245" s="129" t="s">
        <v>27</v>
      </c>
      <c r="R245" s="129" t="s">
        <v>571</v>
      </c>
      <c r="S245" s="129" t="s">
        <v>2163</v>
      </c>
      <c r="T245" s="129"/>
      <c r="U245" s="129">
        <v>1</v>
      </c>
      <c r="V245" s="3">
        <v>756</v>
      </c>
      <c r="W245" s="30">
        <v>0</v>
      </c>
      <c r="X245" s="30">
        <v>1</v>
      </c>
      <c r="Y245" s="30">
        <v>0</v>
      </c>
      <c r="Z245" s="138">
        <f t="shared" si="25"/>
        <v>40</v>
      </c>
      <c r="AA245" s="3">
        <v>8319</v>
      </c>
      <c r="AB245" s="6">
        <v>40.89</v>
      </c>
      <c r="AC245" s="34" t="s">
        <v>34</v>
      </c>
      <c r="AD245" s="34">
        <f t="shared" si="26"/>
        <v>29</v>
      </c>
      <c r="AE245" s="34">
        <f t="shared" si="27"/>
        <v>12</v>
      </c>
      <c r="AF245" s="49" t="str">
        <f t="shared" si="31"/>
        <v>40</v>
      </c>
      <c r="AG245" s="49" t="str">
        <f t="shared" si="31"/>
        <v>LCL</v>
      </c>
    </row>
    <row r="246" spans="1:33" x14ac:dyDescent="0.45">
      <c r="A246" s="129" t="s">
        <v>211</v>
      </c>
      <c r="B246" s="129" t="s">
        <v>510</v>
      </c>
      <c r="C246" s="129" t="s">
        <v>511</v>
      </c>
      <c r="D246" s="5" t="s">
        <v>511</v>
      </c>
      <c r="E246" s="129">
        <f t="shared" si="29"/>
        <v>43</v>
      </c>
      <c r="F246" s="129">
        <f t="shared" si="30"/>
        <v>46</v>
      </c>
      <c r="G246" s="129" t="s">
        <v>29</v>
      </c>
      <c r="H246" s="129" t="s">
        <v>30</v>
      </c>
      <c r="I246" s="129" t="s">
        <v>31</v>
      </c>
      <c r="J246" s="3">
        <v>0</v>
      </c>
      <c r="K246" s="129" t="s">
        <v>572</v>
      </c>
      <c r="L246" s="129" t="s">
        <v>41</v>
      </c>
      <c r="M246" s="129" t="s">
        <v>42</v>
      </c>
      <c r="N246" s="129" t="s">
        <v>26</v>
      </c>
      <c r="O246" s="129" t="s">
        <v>573</v>
      </c>
      <c r="P246" s="3">
        <v>54</v>
      </c>
      <c r="Q246" s="129" t="s">
        <v>27</v>
      </c>
      <c r="R246" s="129" t="s">
        <v>82</v>
      </c>
      <c r="S246" s="129" t="s">
        <v>2163</v>
      </c>
      <c r="T246" s="129"/>
      <c r="U246" s="129">
        <v>1</v>
      </c>
      <c r="V246" s="3">
        <v>804</v>
      </c>
      <c r="W246" s="30">
        <v>1</v>
      </c>
      <c r="X246" s="30">
        <v>0</v>
      </c>
      <c r="Y246" s="30">
        <v>0</v>
      </c>
      <c r="Z246" s="138">
        <f t="shared" si="25"/>
        <v>20</v>
      </c>
      <c r="AA246" s="3">
        <v>13999</v>
      </c>
      <c r="AB246" s="6">
        <v>18.579999999999998</v>
      </c>
      <c r="AC246" s="34" t="s">
        <v>34</v>
      </c>
      <c r="AD246" s="34">
        <f t="shared" si="26"/>
        <v>13</v>
      </c>
      <c r="AE246" s="34">
        <f t="shared" si="27"/>
        <v>6</v>
      </c>
      <c r="AF246" s="49" t="str">
        <f t="shared" si="31"/>
        <v>LCL</v>
      </c>
      <c r="AG246" s="49" t="str">
        <f t="shared" si="31"/>
        <v>LCL</v>
      </c>
    </row>
    <row r="247" spans="1:33" x14ac:dyDescent="0.45">
      <c r="A247" s="129" t="s">
        <v>215</v>
      </c>
      <c r="B247" s="129" t="s">
        <v>261</v>
      </c>
      <c r="C247" s="129" t="s">
        <v>315</v>
      </c>
      <c r="D247" s="5" t="s">
        <v>315</v>
      </c>
      <c r="E247" s="129">
        <f t="shared" si="29"/>
        <v>1</v>
      </c>
      <c r="F247" s="129">
        <f t="shared" si="30"/>
        <v>10</v>
      </c>
      <c r="G247" s="129" t="s">
        <v>381</v>
      </c>
      <c r="H247" s="129" t="s">
        <v>383</v>
      </c>
      <c r="I247" s="129" t="s">
        <v>380</v>
      </c>
      <c r="J247" s="3">
        <v>1</v>
      </c>
      <c r="K247" s="26" t="s">
        <v>380</v>
      </c>
      <c r="L247" s="26" t="s">
        <v>24</v>
      </c>
      <c r="M247" s="129" t="s">
        <v>390</v>
      </c>
      <c r="N247" s="129" t="s">
        <v>26</v>
      </c>
      <c r="O247" s="129" t="s">
        <v>574</v>
      </c>
      <c r="P247" s="3">
        <v>54</v>
      </c>
      <c r="Q247" s="129" t="s">
        <v>27</v>
      </c>
      <c r="R247" s="129" t="s">
        <v>2155</v>
      </c>
      <c r="S247" s="129" t="s">
        <v>380</v>
      </c>
      <c r="T247" s="129">
        <v>1</v>
      </c>
      <c r="U247" s="129"/>
      <c r="V247" s="3">
        <v>919</v>
      </c>
      <c r="W247" s="30">
        <v>0</v>
      </c>
      <c r="X247" s="30">
        <v>0</v>
      </c>
      <c r="Y247" s="30">
        <v>0</v>
      </c>
      <c r="Z247" s="138" t="str">
        <f t="shared" si="25"/>
        <v/>
      </c>
      <c r="AA247" s="3">
        <v>11946</v>
      </c>
      <c r="AB247" s="6">
        <v>25.56</v>
      </c>
      <c r="AC247" s="34" t="s">
        <v>64</v>
      </c>
      <c r="AD247" s="34">
        <f t="shared" si="26"/>
        <v>18</v>
      </c>
      <c r="AE247" s="34">
        <f t="shared" si="27"/>
        <v>8</v>
      </c>
      <c r="AF247" s="49" t="str">
        <f t="shared" si="31"/>
        <v>20</v>
      </c>
      <c r="AG247" s="49" t="str">
        <f t="shared" si="31"/>
        <v>LCL</v>
      </c>
    </row>
    <row r="248" spans="1:33" x14ac:dyDescent="0.45">
      <c r="A248" s="129" t="s">
        <v>215</v>
      </c>
      <c r="B248" s="129" t="s">
        <v>261</v>
      </c>
      <c r="C248" s="129" t="s">
        <v>315</v>
      </c>
      <c r="D248" s="5" t="s">
        <v>315</v>
      </c>
      <c r="E248" s="129">
        <f t="shared" si="29"/>
        <v>1</v>
      </c>
      <c r="F248" s="129">
        <f t="shared" si="30"/>
        <v>10</v>
      </c>
      <c r="G248" s="129" t="s">
        <v>381</v>
      </c>
      <c r="H248" s="129" t="s">
        <v>383</v>
      </c>
      <c r="I248" s="129" t="s">
        <v>380</v>
      </c>
      <c r="J248" s="3">
        <v>1</v>
      </c>
      <c r="K248" s="26" t="s">
        <v>380</v>
      </c>
      <c r="L248" s="26" t="s">
        <v>24</v>
      </c>
      <c r="M248" s="129" t="s">
        <v>390</v>
      </c>
      <c r="N248" s="129" t="s">
        <v>26</v>
      </c>
      <c r="O248" s="129" t="s">
        <v>575</v>
      </c>
      <c r="P248" s="3">
        <v>54</v>
      </c>
      <c r="Q248" s="129" t="s">
        <v>27</v>
      </c>
      <c r="R248" s="129" t="s">
        <v>2155</v>
      </c>
      <c r="S248" s="129" t="s">
        <v>380</v>
      </c>
      <c r="T248" s="129">
        <v>1</v>
      </c>
      <c r="U248" s="129"/>
      <c r="V248" s="3">
        <v>956</v>
      </c>
      <c r="W248" s="30">
        <v>0</v>
      </c>
      <c r="X248" s="30">
        <v>0</v>
      </c>
      <c r="Y248" s="30">
        <v>0</v>
      </c>
      <c r="Z248" s="138" t="str">
        <f t="shared" si="25"/>
        <v/>
      </c>
      <c r="AA248" s="3">
        <v>14343</v>
      </c>
      <c r="AB248" s="6">
        <v>27.77</v>
      </c>
      <c r="AC248" s="34" t="s">
        <v>64</v>
      </c>
      <c r="AD248" s="34">
        <f t="shared" si="26"/>
        <v>19</v>
      </c>
      <c r="AE248" s="34">
        <f t="shared" si="27"/>
        <v>8</v>
      </c>
      <c r="AF248" s="49" t="str">
        <f t="shared" si="31"/>
        <v>20</v>
      </c>
      <c r="AG248" s="49" t="str">
        <f t="shared" si="31"/>
        <v>LCL</v>
      </c>
    </row>
    <row r="249" spans="1:33" x14ac:dyDescent="0.45">
      <c r="A249" s="129" t="s">
        <v>215</v>
      </c>
      <c r="B249" s="129" t="s">
        <v>261</v>
      </c>
      <c r="C249" s="129" t="s">
        <v>315</v>
      </c>
      <c r="D249" s="5" t="s">
        <v>315</v>
      </c>
      <c r="E249" s="129">
        <f t="shared" si="29"/>
        <v>1</v>
      </c>
      <c r="F249" s="129">
        <f t="shared" si="30"/>
        <v>10</v>
      </c>
      <c r="G249" s="129" t="s">
        <v>381</v>
      </c>
      <c r="H249" s="129" t="s">
        <v>383</v>
      </c>
      <c r="I249" s="129" t="s">
        <v>380</v>
      </c>
      <c r="J249" s="3">
        <v>1</v>
      </c>
      <c r="K249" s="26" t="s">
        <v>380</v>
      </c>
      <c r="L249" s="26" t="s">
        <v>24</v>
      </c>
      <c r="M249" s="129" t="s">
        <v>390</v>
      </c>
      <c r="N249" s="129" t="s">
        <v>26</v>
      </c>
      <c r="O249" s="129" t="s">
        <v>576</v>
      </c>
      <c r="P249" s="3">
        <v>52</v>
      </c>
      <c r="Q249" s="129" t="s">
        <v>27</v>
      </c>
      <c r="R249" s="129" t="s">
        <v>2151</v>
      </c>
      <c r="S249" s="129" t="s">
        <v>380</v>
      </c>
      <c r="T249" s="129">
        <v>1</v>
      </c>
      <c r="U249" s="129"/>
      <c r="V249" s="3">
        <v>252</v>
      </c>
      <c r="W249" s="30">
        <v>0</v>
      </c>
      <c r="X249" s="30">
        <v>0</v>
      </c>
      <c r="Y249" s="30">
        <v>0</v>
      </c>
      <c r="Z249" s="138" t="str">
        <f t="shared" si="25"/>
        <v/>
      </c>
      <c r="AA249" s="3">
        <v>3075</v>
      </c>
      <c r="AB249" s="6">
        <v>2.76</v>
      </c>
      <c r="AC249" s="34" t="s">
        <v>64</v>
      </c>
      <c r="AD249" s="34">
        <f t="shared" si="26"/>
        <v>2</v>
      </c>
      <c r="AE249" s="34">
        <f t="shared" si="27"/>
        <v>1</v>
      </c>
      <c r="AF249" s="49" t="str">
        <f t="shared" si="31"/>
        <v>LCL</v>
      </c>
      <c r="AG249" s="49" t="str">
        <f t="shared" si="31"/>
        <v>LCL</v>
      </c>
    </row>
    <row r="250" spans="1:33" x14ac:dyDescent="0.45">
      <c r="A250" s="129" t="s">
        <v>215</v>
      </c>
      <c r="B250" s="129" t="s">
        <v>261</v>
      </c>
      <c r="C250" s="129" t="s">
        <v>315</v>
      </c>
      <c r="D250" s="5" t="s">
        <v>315</v>
      </c>
      <c r="E250" s="129">
        <f t="shared" si="29"/>
        <v>1</v>
      </c>
      <c r="F250" s="129">
        <f t="shared" si="30"/>
        <v>10</v>
      </c>
      <c r="G250" s="129" t="s">
        <v>381</v>
      </c>
      <c r="H250" s="129" t="s">
        <v>383</v>
      </c>
      <c r="I250" s="129" t="s">
        <v>380</v>
      </c>
      <c r="J250" s="3">
        <v>1</v>
      </c>
      <c r="K250" s="26" t="s">
        <v>380</v>
      </c>
      <c r="L250" s="26" t="s">
        <v>24</v>
      </c>
      <c r="M250" s="129" t="s">
        <v>390</v>
      </c>
      <c r="N250" s="129" t="s">
        <v>26</v>
      </c>
      <c r="O250" s="129" t="s">
        <v>577</v>
      </c>
      <c r="P250" s="3">
        <v>54</v>
      </c>
      <c r="Q250" s="129" t="s">
        <v>27</v>
      </c>
      <c r="R250" s="129" t="s">
        <v>161</v>
      </c>
      <c r="S250" s="129" t="s">
        <v>380</v>
      </c>
      <c r="T250" s="129">
        <v>1</v>
      </c>
      <c r="U250" s="129"/>
      <c r="V250" s="3">
        <v>616</v>
      </c>
      <c r="W250" s="30">
        <v>0</v>
      </c>
      <c r="X250" s="30">
        <v>0</v>
      </c>
      <c r="Y250" s="30">
        <v>0</v>
      </c>
      <c r="Z250" s="138" t="str">
        <f t="shared" si="25"/>
        <v/>
      </c>
      <c r="AA250" s="3">
        <v>8201</v>
      </c>
      <c r="AB250" s="6">
        <v>18.690000000000001</v>
      </c>
      <c r="AC250" s="34" t="s">
        <v>64</v>
      </c>
      <c r="AD250" s="34">
        <f t="shared" si="26"/>
        <v>13</v>
      </c>
      <c r="AE250" s="34">
        <f t="shared" si="27"/>
        <v>6</v>
      </c>
      <c r="AF250" s="49" t="str">
        <f t="shared" si="31"/>
        <v>LCL</v>
      </c>
      <c r="AG250" s="49" t="str">
        <f t="shared" si="31"/>
        <v>LCL</v>
      </c>
    </row>
    <row r="251" spans="1:33" x14ac:dyDescent="0.45">
      <c r="A251" s="129" t="s">
        <v>215</v>
      </c>
      <c r="B251" s="129" t="s">
        <v>578</v>
      </c>
      <c r="C251" s="129" t="s">
        <v>579</v>
      </c>
      <c r="D251" s="5" t="s">
        <v>579</v>
      </c>
      <c r="E251" s="129">
        <f t="shared" si="29"/>
        <v>48</v>
      </c>
      <c r="F251" s="129">
        <f t="shared" si="30"/>
        <v>55</v>
      </c>
      <c r="G251" s="129" t="s">
        <v>61</v>
      </c>
      <c r="H251" s="129" t="s">
        <v>30</v>
      </c>
      <c r="I251" s="129" t="s">
        <v>31</v>
      </c>
      <c r="J251" s="3">
        <v>0</v>
      </c>
      <c r="K251" s="129" t="s">
        <v>580</v>
      </c>
      <c r="L251" s="129" t="s">
        <v>41</v>
      </c>
      <c r="M251" s="129" t="s">
        <v>42</v>
      </c>
      <c r="N251" s="129" t="s">
        <v>26</v>
      </c>
      <c r="O251" s="129" t="s">
        <v>581</v>
      </c>
      <c r="P251" s="3">
        <v>54</v>
      </c>
      <c r="Q251" s="129" t="s">
        <v>27</v>
      </c>
      <c r="R251" s="129" t="s">
        <v>2151</v>
      </c>
      <c r="S251" s="129" t="s">
        <v>2163</v>
      </c>
      <c r="T251" s="129"/>
      <c r="U251" s="129">
        <v>1</v>
      </c>
      <c r="V251" s="3">
        <v>3293</v>
      </c>
      <c r="W251" s="30">
        <v>0</v>
      </c>
      <c r="X251" s="30">
        <v>1</v>
      </c>
      <c r="Y251" s="30">
        <v>0</v>
      </c>
      <c r="Z251" s="138">
        <f t="shared" si="25"/>
        <v>40</v>
      </c>
      <c r="AA251" s="3">
        <v>72349</v>
      </c>
      <c r="AB251" s="6">
        <v>49.76</v>
      </c>
      <c r="AC251" s="34" t="s">
        <v>64</v>
      </c>
      <c r="AD251" s="34">
        <f t="shared" si="26"/>
        <v>35</v>
      </c>
      <c r="AE251" s="34">
        <f t="shared" si="27"/>
        <v>15</v>
      </c>
      <c r="AF251" s="49" t="str">
        <f t="shared" si="31"/>
        <v>40</v>
      </c>
      <c r="AG251" s="49" t="str">
        <f t="shared" si="31"/>
        <v>20</v>
      </c>
    </row>
    <row r="252" spans="1:33" x14ac:dyDescent="0.45">
      <c r="A252" s="129" t="s">
        <v>261</v>
      </c>
      <c r="B252" s="129" t="s">
        <v>473</v>
      </c>
      <c r="C252" s="129" t="s">
        <v>562</v>
      </c>
      <c r="D252" s="5" t="s">
        <v>562</v>
      </c>
      <c r="E252" s="129">
        <f t="shared" si="29"/>
        <v>30</v>
      </c>
      <c r="F252" s="129">
        <f t="shared" si="30"/>
        <v>34</v>
      </c>
      <c r="G252" s="129" t="s">
        <v>398</v>
      </c>
      <c r="H252" s="129" t="s">
        <v>30</v>
      </c>
      <c r="I252" s="129" t="s">
        <v>31</v>
      </c>
      <c r="J252" s="3">
        <v>0</v>
      </c>
      <c r="K252" s="129" t="s">
        <v>582</v>
      </c>
      <c r="L252" s="129" t="s">
        <v>41</v>
      </c>
      <c r="M252" s="129" t="s">
        <v>42</v>
      </c>
      <c r="N252" s="129" t="s">
        <v>26</v>
      </c>
      <c r="O252" s="129" t="s">
        <v>583</v>
      </c>
      <c r="P252" s="3">
        <v>51</v>
      </c>
      <c r="Q252" s="129" t="s">
        <v>27</v>
      </c>
      <c r="R252" s="129" t="s">
        <v>584</v>
      </c>
      <c r="S252" s="129" t="s">
        <v>2163</v>
      </c>
      <c r="T252" s="129"/>
      <c r="U252" s="129">
        <v>1</v>
      </c>
      <c r="V252" s="3">
        <v>1400</v>
      </c>
      <c r="W252" s="30">
        <v>0</v>
      </c>
      <c r="X252" s="30">
        <v>1</v>
      </c>
      <c r="Y252" s="30">
        <v>0</v>
      </c>
      <c r="Z252" s="138">
        <f t="shared" si="25"/>
        <v>40</v>
      </c>
      <c r="AA252" s="3">
        <v>13147</v>
      </c>
      <c r="AB252" s="6">
        <v>51.77</v>
      </c>
      <c r="AC252" s="34" t="s">
        <v>34</v>
      </c>
      <c r="AD252" s="34">
        <f t="shared" si="26"/>
        <v>36</v>
      </c>
      <c r="AE252" s="34">
        <f t="shared" si="27"/>
        <v>16</v>
      </c>
      <c r="AF252" s="49" t="str">
        <f t="shared" si="31"/>
        <v>40</v>
      </c>
      <c r="AG252" s="49" t="str">
        <f t="shared" si="31"/>
        <v>20</v>
      </c>
    </row>
    <row r="253" spans="1:33" x14ac:dyDescent="0.45">
      <c r="A253" s="129" t="s">
        <v>261</v>
      </c>
      <c r="B253" s="129" t="s">
        <v>473</v>
      </c>
      <c r="C253" s="129" t="s">
        <v>562</v>
      </c>
      <c r="D253" s="5" t="s">
        <v>562</v>
      </c>
      <c r="E253" s="129">
        <f t="shared" si="29"/>
        <v>30</v>
      </c>
      <c r="F253" s="129">
        <f t="shared" si="30"/>
        <v>34</v>
      </c>
      <c r="G253" s="129" t="s">
        <v>72</v>
      </c>
      <c r="H253" s="129" t="s">
        <v>30</v>
      </c>
      <c r="I253" s="129" t="s">
        <v>31</v>
      </c>
      <c r="J253" s="3">
        <v>0</v>
      </c>
      <c r="K253" s="129" t="s">
        <v>585</v>
      </c>
      <c r="L253" s="129" t="s">
        <v>41</v>
      </c>
      <c r="M253" s="129" t="s">
        <v>42</v>
      </c>
      <c r="N253" s="129" t="s">
        <v>26</v>
      </c>
      <c r="O253" s="129" t="s">
        <v>586</v>
      </c>
      <c r="P253" s="3">
        <v>51</v>
      </c>
      <c r="Q253" s="129" t="s">
        <v>27</v>
      </c>
      <c r="R253" s="129" t="s">
        <v>139</v>
      </c>
      <c r="S253" s="129" t="s">
        <v>2163</v>
      </c>
      <c r="T253" s="129"/>
      <c r="U253" s="129">
        <v>1</v>
      </c>
      <c r="V253" s="3">
        <v>511</v>
      </c>
      <c r="W253" s="30">
        <v>1</v>
      </c>
      <c r="X253" s="30">
        <v>0</v>
      </c>
      <c r="Y253" s="30">
        <v>0</v>
      </c>
      <c r="Z253" s="138">
        <f t="shared" si="25"/>
        <v>20</v>
      </c>
      <c r="AA253" s="3">
        <v>5519</v>
      </c>
      <c r="AB253" s="6">
        <v>20.66</v>
      </c>
      <c r="AC253" s="34" t="s">
        <v>34</v>
      </c>
      <c r="AD253" s="34">
        <f t="shared" si="26"/>
        <v>14</v>
      </c>
      <c r="AE253" s="34">
        <f t="shared" si="27"/>
        <v>6</v>
      </c>
      <c r="AF253" s="49" t="str">
        <f t="shared" si="31"/>
        <v>LCL</v>
      </c>
      <c r="AG253" s="49" t="str">
        <f t="shared" si="31"/>
        <v>LCL</v>
      </c>
    </row>
    <row r="254" spans="1:33" x14ac:dyDescent="0.45">
      <c r="A254" s="129" t="s">
        <v>261</v>
      </c>
      <c r="B254" s="129" t="s">
        <v>473</v>
      </c>
      <c r="C254" s="129" t="s">
        <v>562</v>
      </c>
      <c r="D254" s="5" t="s">
        <v>562</v>
      </c>
      <c r="E254" s="129">
        <f t="shared" si="29"/>
        <v>30</v>
      </c>
      <c r="F254" s="129">
        <f t="shared" si="30"/>
        <v>34</v>
      </c>
      <c r="G254" s="129" t="s">
        <v>72</v>
      </c>
      <c r="H254" s="129" t="s">
        <v>30</v>
      </c>
      <c r="I254" s="129" t="s">
        <v>31</v>
      </c>
      <c r="J254" s="3">
        <v>0</v>
      </c>
      <c r="K254" s="129" t="s">
        <v>587</v>
      </c>
      <c r="L254" s="129" t="s">
        <v>41</v>
      </c>
      <c r="M254" s="129" t="s">
        <v>42</v>
      </c>
      <c r="N254" s="129" t="s">
        <v>26</v>
      </c>
      <c r="O254" s="129" t="s">
        <v>588</v>
      </c>
      <c r="P254" s="3">
        <v>51</v>
      </c>
      <c r="Q254" s="129" t="s">
        <v>27</v>
      </c>
      <c r="R254" s="129" t="s">
        <v>542</v>
      </c>
      <c r="S254" s="129" t="s">
        <v>2163</v>
      </c>
      <c r="T254" s="129"/>
      <c r="U254" s="129">
        <v>1</v>
      </c>
      <c r="V254" s="3">
        <v>789</v>
      </c>
      <c r="W254" s="30">
        <v>1</v>
      </c>
      <c r="X254" s="30">
        <v>0</v>
      </c>
      <c r="Y254" s="30">
        <v>0</v>
      </c>
      <c r="Z254" s="138">
        <f t="shared" si="25"/>
        <v>20</v>
      </c>
      <c r="AA254" s="3">
        <v>8484</v>
      </c>
      <c r="AB254" s="6">
        <v>26.26</v>
      </c>
      <c r="AC254" s="34" t="s">
        <v>34</v>
      </c>
      <c r="AD254" s="34">
        <f t="shared" si="26"/>
        <v>18</v>
      </c>
      <c r="AE254" s="34">
        <f t="shared" si="27"/>
        <v>8</v>
      </c>
      <c r="AF254" s="49" t="str">
        <f t="shared" si="31"/>
        <v>20</v>
      </c>
      <c r="AG254" s="49" t="str">
        <f t="shared" si="31"/>
        <v>LCL</v>
      </c>
    </row>
    <row r="255" spans="1:33" x14ac:dyDescent="0.45">
      <c r="A255" s="129" t="s">
        <v>222</v>
      </c>
      <c r="B255" s="129" t="s">
        <v>500</v>
      </c>
      <c r="C255" s="129" t="s">
        <v>511</v>
      </c>
      <c r="D255" s="5" t="s">
        <v>511</v>
      </c>
      <c r="E255" s="129">
        <f t="shared" si="29"/>
        <v>36</v>
      </c>
      <c r="F255" s="129">
        <f t="shared" si="30"/>
        <v>43</v>
      </c>
      <c r="G255" s="129" t="s">
        <v>48</v>
      </c>
      <c r="H255" s="129" t="s">
        <v>30</v>
      </c>
      <c r="I255" s="129" t="s">
        <v>31</v>
      </c>
      <c r="J255" s="3">
        <v>1</v>
      </c>
      <c r="K255" s="152" t="s">
        <v>589</v>
      </c>
      <c r="L255" s="129" t="s">
        <v>24</v>
      </c>
      <c r="M255" s="129" t="s">
        <v>87</v>
      </c>
      <c r="N255" s="129" t="s">
        <v>26</v>
      </c>
      <c r="O255" s="129" t="s">
        <v>590</v>
      </c>
      <c r="P255" s="3">
        <v>52</v>
      </c>
      <c r="Q255" s="129" t="s">
        <v>27</v>
      </c>
      <c r="R255" s="129" t="s">
        <v>273</v>
      </c>
      <c r="S255" s="129" t="s">
        <v>2164</v>
      </c>
      <c r="T255" s="129"/>
      <c r="U255" s="129">
        <v>1</v>
      </c>
      <c r="V255" s="3">
        <v>533</v>
      </c>
      <c r="W255" s="154">
        <v>1</v>
      </c>
      <c r="X255" s="154">
        <v>0</v>
      </c>
      <c r="Y255" s="154">
        <v>0</v>
      </c>
      <c r="Z255" s="138">
        <f t="shared" si="25"/>
        <v>20</v>
      </c>
      <c r="AA255" s="3">
        <v>8039</v>
      </c>
      <c r="AB255" s="6">
        <v>8.49</v>
      </c>
      <c r="AC255" s="34" t="s">
        <v>34</v>
      </c>
      <c r="AD255" s="34">
        <f t="shared" si="26"/>
        <v>6</v>
      </c>
      <c r="AE255" s="34">
        <f t="shared" si="27"/>
        <v>3</v>
      </c>
      <c r="AF255" s="49" t="str">
        <f t="shared" si="31"/>
        <v>LCL</v>
      </c>
      <c r="AG255" s="49" t="str">
        <f t="shared" si="31"/>
        <v>LCL</v>
      </c>
    </row>
    <row r="256" spans="1:33" x14ac:dyDescent="0.45">
      <c r="A256" s="129" t="s">
        <v>222</v>
      </c>
      <c r="B256" s="129" t="s">
        <v>500</v>
      </c>
      <c r="C256" s="129" t="s">
        <v>511</v>
      </c>
      <c r="D256" s="5" t="s">
        <v>511</v>
      </c>
      <c r="E256" s="129">
        <f t="shared" si="29"/>
        <v>36</v>
      </c>
      <c r="F256" s="129">
        <f t="shared" si="30"/>
        <v>43</v>
      </c>
      <c r="G256" s="129" t="s">
        <v>48</v>
      </c>
      <c r="H256" s="129" t="s">
        <v>30</v>
      </c>
      <c r="I256" s="129" t="s">
        <v>31</v>
      </c>
      <c r="J256" s="3">
        <v>1</v>
      </c>
      <c r="K256" s="153"/>
      <c r="L256" s="129" t="s">
        <v>24</v>
      </c>
      <c r="M256" s="129" t="s">
        <v>87</v>
      </c>
      <c r="N256" s="129" t="s">
        <v>26</v>
      </c>
      <c r="O256" s="129" t="s">
        <v>591</v>
      </c>
      <c r="P256" s="3">
        <v>52</v>
      </c>
      <c r="Q256" s="129" t="s">
        <v>27</v>
      </c>
      <c r="R256" s="129" t="s">
        <v>277</v>
      </c>
      <c r="S256" s="129" t="s">
        <v>2164</v>
      </c>
      <c r="T256" s="129"/>
      <c r="U256" s="129">
        <v>1</v>
      </c>
      <c r="V256" s="3">
        <v>258</v>
      </c>
      <c r="W256" s="156"/>
      <c r="X256" s="156"/>
      <c r="Y256" s="156"/>
      <c r="Z256" s="138" t="str">
        <f t="shared" si="25"/>
        <v/>
      </c>
      <c r="AA256" s="3">
        <v>2660</v>
      </c>
      <c r="AB256" s="6">
        <v>2.59</v>
      </c>
      <c r="AC256" s="34" t="s">
        <v>34</v>
      </c>
      <c r="AD256" s="34">
        <f t="shared" si="26"/>
        <v>2</v>
      </c>
      <c r="AE256" s="34">
        <f t="shared" si="27"/>
        <v>1</v>
      </c>
      <c r="AF256" s="49" t="str">
        <f t="shared" si="31"/>
        <v>LCL</v>
      </c>
      <c r="AG256" s="49" t="str">
        <f t="shared" si="31"/>
        <v>LCL</v>
      </c>
    </row>
    <row r="257" spans="1:33" x14ac:dyDescent="0.45">
      <c r="A257" s="129" t="s">
        <v>222</v>
      </c>
      <c r="B257" s="129" t="s">
        <v>500</v>
      </c>
      <c r="C257" s="129" t="s">
        <v>511</v>
      </c>
      <c r="D257" s="5" t="s">
        <v>511</v>
      </c>
      <c r="E257" s="129">
        <f t="shared" si="29"/>
        <v>36</v>
      </c>
      <c r="F257" s="129">
        <f t="shared" si="30"/>
        <v>43</v>
      </c>
      <c r="G257" s="129" t="s">
        <v>48</v>
      </c>
      <c r="H257" s="129" t="s">
        <v>30</v>
      </c>
      <c r="I257" s="129" t="s">
        <v>31</v>
      </c>
      <c r="J257" s="3">
        <v>1</v>
      </c>
      <c r="K257" s="153"/>
      <c r="L257" s="129" t="s">
        <v>24</v>
      </c>
      <c r="M257" s="129" t="s">
        <v>87</v>
      </c>
      <c r="N257" s="129" t="s">
        <v>26</v>
      </c>
      <c r="O257" s="129" t="s">
        <v>592</v>
      </c>
      <c r="P257" s="3">
        <v>52</v>
      </c>
      <c r="Q257" s="129" t="s">
        <v>27</v>
      </c>
      <c r="R257" s="129" t="s">
        <v>593</v>
      </c>
      <c r="S257" s="129" t="s">
        <v>2164</v>
      </c>
      <c r="T257" s="129"/>
      <c r="U257" s="129">
        <v>1</v>
      </c>
      <c r="V257" s="3">
        <v>209</v>
      </c>
      <c r="W257" s="156"/>
      <c r="X257" s="156"/>
      <c r="Y257" s="156"/>
      <c r="Z257" s="138" t="str">
        <f t="shared" si="25"/>
        <v/>
      </c>
      <c r="AA257" s="3">
        <v>23600</v>
      </c>
      <c r="AB257" s="6">
        <v>7.95</v>
      </c>
      <c r="AC257" s="34" t="s">
        <v>34</v>
      </c>
      <c r="AD257" s="34">
        <f t="shared" si="26"/>
        <v>6</v>
      </c>
      <c r="AE257" s="34">
        <f t="shared" si="27"/>
        <v>2</v>
      </c>
      <c r="AF257" s="49" t="str">
        <f t="shared" si="31"/>
        <v>LCL</v>
      </c>
      <c r="AG257" s="49" t="str">
        <f t="shared" si="31"/>
        <v>LCL</v>
      </c>
    </row>
    <row r="258" spans="1:33" ht="21" x14ac:dyDescent="0.45">
      <c r="A258" s="129" t="s">
        <v>222</v>
      </c>
      <c r="B258" s="129" t="s">
        <v>500</v>
      </c>
      <c r="C258" s="129" t="s">
        <v>511</v>
      </c>
      <c r="D258" s="5" t="s">
        <v>511</v>
      </c>
      <c r="E258" s="129">
        <f t="shared" si="29"/>
        <v>36</v>
      </c>
      <c r="F258" s="129">
        <f t="shared" si="30"/>
        <v>43</v>
      </c>
      <c r="G258" s="129" t="s">
        <v>48</v>
      </c>
      <c r="H258" s="129" t="s">
        <v>30</v>
      </c>
      <c r="I258" s="129" t="s">
        <v>31</v>
      </c>
      <c r="J258" s="3">
        <v>1</v>
      </c>
      <c r="K258" s="153"/>
      <c r="L258" s="129" t="s">
        <v>24</v>
      </c>
      <c r="M258" s="129" t="s">
        <v>87</v>
      </c>
      <c r="N258" s="129" t="s">
        <v>26</v>
      </c>
      <c r="O258" s="129" t="s">
        <v>594</v>
      </c>
      <c r="P258" s="3">
        <v>52</v>
      </c>
      <c r="Q258" s="129" t="s">
        <v>27</v>
      </c>
      <c r="R258" s="129" t="s">
        <v>595</v>
      </c>
      <c r="S258" s="129" t="s">
        <v>2164</v>
      </c>
      <c r="T258" s="129"/>
      <c r="U258" s="129">
        <v>1</v>
      </c>
      <c r="V258" s="3">
        <v>263</v>
      </c>
      <c r="W258" s="155"/>
      <c r="X258" s="155"/>
      <c r="Y258" s="155"/>
      <c r="Z258" s="138" t="str">
        <f t="shared" si="25"/>
        <v/>
      </c>
      <c r="AA258" s="3">
        <v>5458</v>
      </c>
      <c r="AB258" s="6">
        <v>5.09</v>
      </c>
      <c r="AC258" s="34" t="s">
        <v>34</v>
      </c>
      <c r="AD258" s="34">
        <f t="shared" si="26"/>
        <v>4</v>
      </c>
      <c r="AE258" s="34">
        <f t="shared" si="27"/>
        <v>2</v>
      </c>
      <c r="AF258" s="49" t="str">
        <f t="shared" si="31"/>
        <v>LCL</v>
      </c>
      <c r="AG258" s="49" t="str">
        <f t="shared" si="31"/>
        <v>LCL</v>
      </c>
    </row>
    <row r="259" spans="1:33" x14ac:dyDescent="0.45">
      <c r="A259" s="129" t="s">
        <v>278</v>
      </c>
      <c r="B259" s="129" t="s">
        <v>578</v>
      </c>
      <c r="C259" s="129" t="s">
        <v>596</v>
      </c>
      <c r="D259" s="5" t="s">
        <v>596</v>
      </c>
      <c r="E259" s="129">
        <f t="shared" si="29"/>
        <v>45</v>
      </c>
      <c r="F259" s="129">
        <f t="shared" si="30"/>
        <v>49</v>
      </c>
      <c r="G259" s="129" t="s">
        <v>61</v>
      </c>
      <c r="H259" s="129" t="s">
        <v>30</v>
      </c>
      <c r="I259" s="129" t="s">
        <v>31</v>
      </c>
      <c r="J259" s="3">
        <v>0</v>
      </c>
      <c r="K259" s="129" t="s">
        <v>597</v>
      </c>
      <c r="L259" s="129" t="s">
        <v>41</v>
      </c>
      <c r="M259" s="129" t="s">
        <v>42</v>
      </c>
      <c r="N259" s="129" t="s">
        <v>26</v>
      </c>
      <c r="O259" s="129" t="s">
        <v>598</v>
      </c>
      <c r="P259" s="3">
        <v>52</v>
      </c>
      <c r="Q259" s="129" t="s">
        <v>27</v>
      </c>
      <c r="R259" s="129" t="s">
        <v>2151</v>
      </c>
      <c r="S259" s="129" t="s">
        <v>2163</v>
      </c>
      <c r="T259" s="129"/>
      <c r="U259" s="129">
        <v>1</v>
      </c>
      <c r="V259" s="3">
        <v>1075</v>
      </c>
      <c r="W259" s="30">
        <v>1</v>
      </c>
      <c r="X259" s="30">
        <v>0</v>
      </c>
      <c r="Y259" s="30">
        <v>0</v>
      </c>
      <c r="Z259" s="138">
        <f t="shared" ref="Z259:Z322" si="32">IF(W259=1,20,IF(X259=1,40,IF(Y259=1,"40 HC","")))</f>
        <v>20</v>
      </c>
      <c r="AA259" s="3">
        <v>21521</v>
      </c>
      <c r="AB259" s="6">
        <v>14.54</v>
      </c>
      <c r="AC259" s="34" t="s">
        <v>64</v>
      </c>
      <c r="AD259" s="34">
        <f t="shared" si="26"/>
        <v>10</v>
      </c>
      <c r="AE259" s="34">
        <f t="shared" si="27"/>
        <v>4</v>
      </c>
      <c r="AF259" s="49" t="str">
        <f t="shared" si="31"/>
        <v>LCL</v>
      </c>
      <c r="AG259" s="49" t="str">
        <f t="shared" si="31"/>
        <v>LCL</v>
      </c>
    </row>
    <row r="260" spans="1:33" x14ac:dyDescent="0.45">
      <c r="A260" s="129" t="s">
        <v>311</v>
      </c>
      <c r="B260" s="129" t="s">
        <v>599</v>
      </c>
      <c r="C260" s="129" t="s">
        <v>500</v>
      </c>
      <c r="D260" s="5" t="s">
        <v>500</v>
      </c>
      <c r="E260" s="129">
        <f t="shared" si="29"/>
        <v>26</v>
      </c>
      <c r="F260" s="129">
        <f t="shared" si="30"/>
        <v>32</v>
      </c>
      <c r="G260" s="129" t="s">
        <v>146</v>
      </c>
      <c r="H260" s="129" t="s">
        <v>30</v>
      </c>
      <c r="I260" s="129" t="s">
        <v>31</v>
      </c>
      <c r="J260" s="3">
        <v>1</v>
      </c>
      <c r="K260" s="26" t="s">
        <v>2125</v>
      </c>
      <c r="L260" s="129" t="s">
        <v>24</v>
      </c>
      <c r="M260" s="129" t="s">
        <v>87</v>
      </c>
      <c r="N260" s="129" t="s">
        <v>26</v>
      </c>
      <c r="O260" s="129" t="s">
        <v>600</v>
      </c>
      <c r="P260" s="3">
        <v>54</v>
      </c>
      <c r="Q260" s="129" t="s">
        <v>27</v>
      </c>
      <c r="R260" s="129" t="s">
        <v>149</v>
      </c>
      <c r="S260" s="129" t="s">
        <v>2125</v>
      </c>
      <c r="T260" s="129"/>
      <c r="U260" s="129">
        <v>1</v>
      </c>
      <c r="V260" s="3">
        <v>208</v>
      </c>
      <c r="W260" s="30">
        <v>0</v>
      </c>
      <c r="X260" s="30">
        <v>0</v>
      </c>
      <c r="Y260" s="30">
        <v>0</v>
      </c>
      <c r="Z260" s="138" t="str">
        <f t="shared" si="32"/>
        <v/>
      </c>
      <c r="AA260" s="3">
        <v>4000</v>
      </c>
      <c r="AB260" s="6">
        <v>6.24</v>
      </c>
      <c r="AC260" s="34" t="s">
        <v>90</v>
      </c>
      <c r="AD260" s="34">
        <f t="shared" si="26"/>
        <v>4</v>
      </c>
      <c r="AE260" s="34">
        <f t="shared" si="27"/>
        <v>2</v>
      </c>
      <c r="AF260" s="49" t="str">
        <f t="shared" si="31"/>
        <v>LCL</v>
      </c>
      <c r="AG260" s="49" t="str">
        <f t="shared" si="31"/>
        <v>LCL</v>
      </c>
    </row>
    <row r="261" spans="1:33" x14ac:dyDescent="0.45">
      <c r="A261" s="129" t="s">
        <v>311</v>
      </c>
      <c r="B261" s="129" t="s">
        <v>601</v>
      </c>
      <c r="C261" s="129" t="s">
        <v>602</v>
      </c>
      <c r="D261" s="5" t="s">
        <v>602</v>
      </c>
      <c r="E261" s="129">
        <f t="shared" si="29"/>
        <v>47</v>
      </c>
      <c r="F261" s="129">
        <f t="shared" si="30"/>
        <v>51</v>
      </c>
      <c r="G261" s="129" t="s">
        <v>39</v>
      </c>
      <c r="H261" s="129" t="s">
        <v>30</v>
      </c>
      <c r="I261" s="129" t="s">
        <v>31</v>
      </c>
      <c r="J261" s="3">
        <v>0</v>
      </c>
      <c r="K261" s="129" t="s">
        <v>603</v>
      </c>
      <c r="L261" s="129" t="s">
        <v>24</v>
      </c>
      <c r="M261" s="129" t="s">
        <v>42</v>
      </c>
      <c r="N261" s="129" t="s">
        <v>26</v>
      </c>
      <c r="O261" s="129" t="s">
        <v>604</v>
      </c>
      <c r="P261" s="3">
        <v>51</v>
      </c>
      <c r="Q261" s="129" t="s">
        <v>27</v>
      </c>
      <c r="R261" s="129" t="s">
        <v>153</v>
      </c>
      <c r="S261" s="129" t="s">
        <v>2163</v>
      </c>
      <c r="T261" s="129"/>
      <c r="U261" s="129">
        <v>1</v>
      </c>
      <c r="V261" s="3">
        <v>706</v>
      </c>
      <c r="W261" s="30">
        <v>1</v>
      </c>
      <c r="X261" s="30">
        <v>0</v>
      </c>
      <c r="Y261" s="30">
        <v>0</v>
      </c>
      <c r="Z261" s="138">
        <f t="shared" si="32"/>
        <v>20</v>
      </c>
      <c r="AA261" s="3">
        <v>5798</v>
      </c>
      <c r="AB261" s="6">
        <v>26.39</v>
      </c>
      <c r="AC261" s="34" t="s">
        <v>34</v>
      </c>
      <c r="AD261" s="34">
        <f t="shared" si="26"/>
        <v>18</v>
      </c>
      <c r="AE261" s="34">
        <f t="shared" si="27"/>
        <v>8</v>
      </c>
      <c r="AF261" s="49" t="str">
        <f t="shared" si="31"/>
        <v>20</v>
      </c>
      <c r="AG261" s="49" t="str">
        <f t="shared" si="31"/>
        <v>LCL</v>
      </c>
    </row>
    <row r="262" spans="1:33" x14ac:dyDescent="0.45">
      <c r="A262" s="129" t="s">
        <v>311</v>
      </c>
      <c r="B262" s="129" t="s">
        <v>601</v>
      </c>
      <c r="C262" s="129" t="s">
        <v>602</v>
      </c>
      <c r="D262" s="5" t="s">
        <v>602</v>
      </c>
      <c r="E262" s="129">
        <f t="shared" si="29"/>
        <v>47</v>
      </c>
      <c r="F262" s="129">
        <f t="shared" si="30"/>
        <v>51</v>
      </c>
      <c r="G262" s="129" t="s">
        <v>29</v>
      </c>
      <c r="H262" s="129" t="s">
        <v>30</v>
      </c>
      <c r="I262" s="129" t="s">
        <v>31</v>
      </c>
      <c r="J262" s="3">
        <v>0</v>
      </c>
      <c r="K262" s="129" t="s">
        <v>605</v>
      </c>
      <c r="L262" s="129" t="s">
        <v>24</v>
      </c>
      <c r="M262" s="129" t="s">
        <v>42</v>
      </c>
      <c r="N262" s="129" t="s">
        <v>26</v>
      </c>
      <c r="O262" s="129" t="s">
        <v>606</v>
      </c>
      <c r="P262" s="3">
        <v>54</v>
      </c>
      <c r="Q262" s="129" t="s">
        <v>27</v>
      </c>
      <c r="R262" s="129" t="s">
        <v>463</v>
      </c>
      <c r="S262" s="129" t="s">
        <v>2163</v>
      </c>
      <c r="T262" s="129"/>
      <c r="U262" s="129">
        <v>1</v>
      </c>
      <c r="V262" s="3">
        <v>1060</v>
      </c>
      <c r="W262" s="30">
        <v>1</v>
      </c>
      <c r="X262" s="30">
        <v>0</v>
      </c>
      <c r="Y262" s="30">
        <v>0</v>
      </c>
      <c r="Z262" s="138">
        <f t="shared" si="32"/>
        <v>20</v>
      </c>
      <c r="AA262" s="3">
        <v>26612</v>
      </c>
      <c r="AB262" s="6">
        <v>23.05</v>
      </c>
      <c r="AC262" s="34" t="s">
        <v>34</v>
      </c>
      <c r="AD262" s="34">
        <f t="shared" si="26"/>
        <v>16</v>
      </c>
      <c r="AE262" s="34">
        <f t="shared" si="27"/>
        <v>7</v>
      </c>
      <c r="AF262" s="49" t="str">
        <f t="shared" si="31"/>
        <v>20</v>
      </c>
      <c r="AG262" s="49" t="str">
        <f t="shared" si="31"/>
        <v>LCL</v>
      </c>
    </row>
    <row r="263" spans="1:33" x14ac:dyDescent="0.45">
      <c r="A263" s="129" t="s">
        <v>356</v>
      </c>
      <c r="B263" s="129" t="s">
        <v>607</v>
      </c>
      <c r="C263" s="129" t="s">
        <v>376</v>
      </c>
      <c r="D263" s="5" t="s">
        <v>376</v>
      </c>
      <c r="E263" s="129">
        <f t="shared" si="29"/>
        <v>3</v>
      </c>
      <c r="F263" s="129">
        <f t="shared" si="30"/>
        <v>9</v>
      </c>
      <c r="G263" s="129" t="s">
        <v>381</v>
      </c>
      <c r="H263" s="129" t="s">
        <v>383</v>
      </c>
      <c r="I263" s="129" t="s">
        <v>380</v>
      </c>
      <c r="J263" s="3">
        <v>1</v>
      </c>
      <c r="K263" s="26" t="s">
        <v>380</v>
      </c>
      <c r="L263" s="26" t="s">
        <v>24</v>
      </c>
      <c r="M263" s="129" t="s">
        <v>384</v>
      </c>
      <c r="N263" s="129" t="s">
        <v>26</v>
      </c>
      <c r="O263" s="129" t="s">
        <v>608</v>
      </c>
      <c r="P263" s="3">
        <v>54</v>
      </c>
      <c r="Q263" s="129" t="s">
        <v>27</v>
      </c>
      <c r="R263" s="129" t="s">
        <v>609</v>
      </c>
      <c r="S263" s="129" t="s">
        <v>380</v>
      </c>
      <c r="T263" s="129">
        <v>1</v>
      </c>
      <c r="U263" s="129"/>
      <c r="V263" s="3">
        <v>210</v>
      </c>
      <c r="W263" s="30">
        <v>0</v>
      </c>
      <c r="X263" s="30">
        <v>0</v>
      </c>
      <c r="Y263" s="30">
        <v>0</v>
      </c>
      <c r="Z263" s="138" t="str">
        <f t="shared" si="32"/>
        <v/>
      </c>
      <c r="AA263" s="3">
        <v>4637</v>
      </c>
      <c r="AB263" s="4"/>
      <c r="AC263" s="34" t="s">
        <v>90</v>
      </c>
      <c r="AD263" s="34">
        <f t="shared" si="26"/>
        <v>0</v>
      </c>
      <c r="AE263" s="34">
        <f t="shared" si="27"/>
        <v>0</v>
      </c>
      <c r="AF263" s="49" t="str">
        <f t="shared" si="31"/>
        <v>LCL</v>
      </c>
      <c r="AG263" s="49" t="str">
        <f t="shared" si="31"/>
        <v>LCL</v>
      </c>
    </row>
    <row r="264" spans="1:33" x14ac:dyDescent="0.45">
      <c r="A264" s="129" t="s">
        <v>356</v>
      </c>
      <c r="B264" s="129" t="s">
        <v>490</v>
      </c>
      <c r="C264" s="129" t="s">
        <v>510</v>
      </c>
      <c r="D264" s="5" t="s">
        <v>510</v>
      </c>
      <c r="E264" s="129">
        <f t="shared" si="29"/>
        <v>29</v>
      </c>
      <c r="F264" s="129">
        <f t="shared" si="30"/>
        <v>34</v>
      </c>
      <c r="G264" s="129" t="s">
        <v>72</v>
      </c>
      <c r="H264" s="129" t="s">
        <v>30</v>
      </c>
      <c r="I264" s="129" t="s">
        <v>31</v>
      </c>
      <c r="J264" s="3">
        <v>0</v>
      </c>
      <c r="K264" s="129" t="s">
        <v>610</v>
      </c>
      <c r="L264" s="129" t="s">
        <v>41</v>
      </c>
      <c r="M264" s="129" t="s">
        <v>42</v>
      </c>
      <c r="N264" s="129" t="s">
        <v>26</v>
      </c>
      <c r="O264" s="129" t="s">
        <v>611</v>
      </c>
      <c r="P264" s="3">
        <v>51</v>
      </c>
      <c r="Q264" s="129" t="s">
        <v>27</v>
      </c>
      <c r="R264" s="129" t="s">
        <v>139</v>
      </c>
      <c r="S264" s="129" t="s">
        <v>2163</v>
      </c>
      <c r="T264" s="129"/>
      <c r="U264" s="129">
        <v>1</v>
      </c>
      <c r="V264" s="3">
        <v>1103</v>
      </c>
      <c r="W264" s="30">
        <v>0</v>
      </c>
      <c r="X264" s="30">
        <v>1</v>
      </c>
      <c r="Y264" s="30">
        <v>0</v>
      </c>
      <c r="Z264" s="138">
        <f t="shared" si="32"/>
        <v>40</v>
      </c>
      <c r="AA264" s="3">
        <v>13138</v>
      </c>
      <c r="AB264" s="6">
        <v>46.91</v>
      </c>
      <c r="AC264" s="34" t="s">
        <v>34</v>
      </c>
      <c r="AD264" s="34">
        <f t="shared" si="26"/>
        <v>33</v>
      </c>
      <c r="AE264" s="34">
        <f t="shared" si="27"/>
        <v>14</v>
      </c>
      <c r="AF264" s="49" t="str">
        <f t="shared" si="31"/>
        <v>40</v>
      </c>
      <c r="AG264" s="49" t="str">
        <f t="shared" si="31"/>
        <v>LCL</v>
      </c>
    </row>
    <row r="265" spans="1:33" x14ac:dyDescent="0.45">
      <c r="A265" s="129" t="s">
        <v>356</v>
      </c>
      <c r="B265" s="129" t="s">
        <v>490</v>
      </c>
      <c r="C265" s="129" t="s">
        <v>612</v>
      </c>
      <c r="D265" s="5" t="s">
        <v>612</v>
      </c>
      <c r="E265" s="129">
        <f t="shared" si="29"/>
        <v>29</v>
      </c>
      <c r="F265" s="129">
        <f t="shared" si="30"/>
        <v>36</v>
      </c>
      <c r="G265" s="129" t="s">
        <v>398</v>
      </c>
      <c r="H265" s="129" t="s">
        <v>30</v>
      </c>
      <c r="I265" s="129" t="s">
        <v>31</v>
      </c>
      <c r="J265" s="3">
        <v>0</v>
      </c>
      <c r="K265" s="129" t="s">
        <v>613</v>
      </c>
      <c r="L265" s="129" t="s">
        <v>41</v>
      </c>
      <c r="M265" s="129" t="s">
        <v>42</v>
      </c>
      <c r="N265" s="129" t="s">
        <v>26</v>
      </c>
      <c r="O265" s="129" t="s">
        <v>614</v>
      </c>
      <c r="P265" s="3">
        <v>51</v>
      </c>
      <c r="Q265" s="129" t="s">
        <v>27</v>
      </c>
      <c r="R265" s="129" t="s">
        <v>400</v>
      </c>
      <c r="S265" s="129" t="s">
        <v>2163</v>
      </c>
      <c r="T265" s="129"/>
      <c r="U265" s="129">
        <v>1</v>
      </c>
      <c r="V265" s="3">
        <v>794</v>
      </c>
      <c r="W265" s="30">
        <v>1</v>
      </c>
      <c r="X265" s="30">
        <v>0</v>
      </c>
      <c r="Y265" s="30">
        <v>0</v>
      </c>
      <c r="Z265" s="138">
        <f t="shared" si="32"/>
        <v>20</v>
      </c>
      <c r="AA265" s="3">
        <v>6130</v>
      </c>
      <c r="AB265" s="6">
        <v>20.79</v>
      </c>
      <c r="AC265" s="34" t="s">
        <v>34</v>
      </c>
      <c r="AD265" s="34">
        <f t="shared" si="26"/>
        <v>15</v>
      </c>
      <c r="AE265" s="34">
        <f t="shared" si="27"/>
        <v>6</v>
      </c>
      <c r="AF265" s="49" t="str">
        <f t="shared" si="31"/>
        <v>20</v>
      </c>
      <c r="AG265" s="49" t="str">
        <f t="shared" si="31"/>
        <v>LCL</v>
      </c>
    </row>
    <row r="266" spans="1:33" x14ac:dyDescent="0.45">
      <c r="A266" s="129" t="s">
        <v>312</v>
      </c>
      <c r="B266" s="129" t="s">
        <v>615</v>
      </c>
      <c r="C266" s="129" t="s">
        <v>438</v>
      </c>
      <c r="D266" s="5" t="s">
        <v>438</v>
      </c>
      <c r="E266" s="129">
        <f t="shared" si="29"/>
        <v>3</v>
      </c>
      <c r="F266" s="129">
        <f t="shared" si="30"/>
        <v>12</v>
      </c>
      <c r="G266" s="129" t="s">
        <v>381</v>
      </c>
      <c r="H266" s="129" t="s">
        <v>383</v>
      </c>
      <c r="I266" s="129" t="s">
        <v>380</v>
      </c>
      <c r="J266" s="3">
        <v>1</v>
      </c>
      <c r="K266" s="26" t="s">
        <v>380</v>
      </c>
      <c r="L266" s="26" t="s">
        <v>24</v>
      </c>
      <c r="M266" s="129" t="s">
        <v>384</v>
      </c>
      <c r="N266" s="129" t="s">
        <v>26</v>
      </c>
      <c r="O266" s="129" t="s">
        <v>616</v>
      </c>
      <c r="P266" s="3">
        <v>54</v>
      </c>
      <c r="Q266" s="129" t="s">
        <v>27</v>
      </c>
      <c r="R266" s="129" t="s">
        <v>609</v>
      </c>
      <c r="S266" s="129" t="s">
        <v>380</v>
      </c>
      <c r="T266" s="129">
        <v>1</v>
      </c>
      <c r="U266" s="129"/>
      <c r="V266" s="3">
        <v>377</v>
      </c>
      <c r="W266" s="30">
        <v>0</v>
      </c>
      <c r="X266" s="30">
        <v>0</v>
      </c>
      <c r="Y266" s="30">
        <v>0</v>
      </c>
      <c r="Z266" s="138" t="str">
        <f t="shared" si="32"/>
        <v/>
      </c>
      <c r="AA266" s="3">
        <v>7556</v>
      </c>
      <c r="AB266" s="6">
        <v>4.2</v>
      </c>
      <c r="AC266" s="34" t="s">
        <v>90</v>
      </c>
      <c r="AD266" s="34">
        <f t="shared" si="26"/>
        <v>3</v>
      </c>
      <c r="AE266" s="34">
        <f t="shared" si="27"/>
        <v>1</v>
      </c>
      <c r="AF266" s="49" t="str">
        <f t="shared" si="31"/>
        <v>LCL</v>
      </c>
      <c r="AG266" s="49" t="str">
        <f t="shared" si="31"/>
        <v>LCL</v>
      </c>
    </row>
    <row r="267" spans="1:33" x14ac:dyDescent="0.45">
      <c r="A267" s="129" t="s">
        <v>315</v>
      </c>
      <c r="B267" s="129" t="s">
        <v>289</v>
      </c>
      <c r="C267" s="129" t="s">
        <v>407</v>
      </c>
      <c r="D267" s="5" t="s">
        <v>407</v>
      </c>
      <c r="E267" s="129">
        <f t="shared" si="29"/>
        <v>3</v>
      </c>
      <c r="F267" s="129">
        <f t="shared" si="30"/>
        <v>10</v>
      </c>
      <c r="G267" s="129" t="s">
        <v>381</v>
      </c>
      <c r="H267" s="129" t="s">
        <v>383</v>
      </c>
      <c r="I267" s="129" t="s">
        <v>380</v>
      </c>
      <c r="J267" s="3">
        <v>1</v>
      </c>
      <c r="K267" s="26" t="s">
        <v>380</v>
      </c>
      <c r="L267" s="26" t="s">
        <v>24</v>
      </c>
      <c r="M267" s="129" t="s">
        <v>390</v>
      </c>
      <c r="N267" s="129" t="s">
        <v>26</v>
      </c>
      <c r="O267" s="129" t="s">
        <v>617</v>
      </c>
      <c r="P267" s="3">
        <v>54</v>
      </c>
      <c r="Q267" s="129" t="s">
        <v>27</v>
      </c>
      <c r="R267" s="129" t="s">
        <v>44</v>
      </c>
      <c r="S267" s="129" t="s">
        <v>380</v>
      </c>
      <c r="T267" s="129">
        <v>1</v>
      </c>
      <c r="U267" s="129"/>
      <c r="V267" s="3">
        <v>497</v>
      </c>
      <c r="W267" s="30">
        <v>0</v>
      </c>
      <c r="X267" s="30">
        <v>0</v>
      </c>
      <c r="Y267" s="30">
        <v>0</v>
      </c>
      <c r="Z267" s="138" t="str">
        <f t="shared" si="32"/>
        <v/>
      </c>
      <c r="AA267" s="3">
        <v>8554</v>
      </c>
      <c r="AB267" s="6">
        <v>15.67</v>
      </c>
      <c r="AC267" s="34" t="s">
        <v>34</v>
      </c>
      <c r="AD267" s="34">
        <f t="shared" si="26"/>
        <v>11</v>
      </c>
      <c r="AE267" s="34">
        <f t="shared" si="27"/>
        <v>5</v>
      </c>
      <c r="AF267" s="49" t="str">
        <f t="shared" si="31"/>
        <v>LCL</v>
      </c>
      <c r="AG267" s="49" t="str">
        <f t="shared" si="31"/>
        <v>LCL</v>
      </c>
    </row>
    <row r="268" spans="1:33" x14ac:dyDescent="0.45">
      <c r="A268" s="129" t="s">
        <v>315</v>
      </c>
      <c r="B268" s="129" t="s">
        <v>438</v>
      </c>
      <c r="C268" s="129" t="s">
        <v>452</v>
      </c>
      <c r="D268" s="5" t="s">
        <v>452</v>
      </c>
      <c r="E268" s="129">
        <f t="shared" si="29"/>
        <v>11</v>
      </c>
      <c r="F268" s="129">
        <f t="shared" si="30"/>
        <v>17</v>
      </c>
      <c r="G268" s="129" t="s">
        <v>381</v>
      </c>
      <c r="H268" s="129" t="s">
        <v>383</v>
      </c>
      <c r="I268" s="129" t="s">
        <v>41</v>
      </c>
      <c r="J268" s="3">
        <v>0</v>
      </c>
      <c r="K268" s="129" t="s">
        <v>618</v>
      </c>
      <c r="L268" s="26" t="s">
        <v>41</v>
      </c>
      <c r="M268" s="129" t="s">
        <v>619</v>
      </c>
      <c r="N268" s="129" t="s">
        <v>26</v>
      </c>
      <c r="O268" s="129" t="s">
        <v>620</v>
      </c>
      <c r="P268" s="3">
        <v>54</v>
      </c>
      <c r="Q268" s="129" t="s">
        <v>27</v>
      </c>
      <c r="R268" s="129" t="s">
        <v>621</v>
      </c>
      <c r="S268" s="129" t="s">
        <v>2163</v>
      </c>
      <c r="T268" s="129"/>
      <c r="U268" s="129">
        <v>1</v>
      </c>
      <c r="V268" s="3">
        <v>1073</v>
      </c>
      <c r="W268" s="30">
        <v>0</v>
      </c>
      <c r="X268" s="30">
        <v>1</v>
      </c>
      <c r="Y268" s="30">
        <v>0</v>
      </c>
      <c r="Z268" s="138">
        <f t="shared" si="32"/>
        <v>40</v>
      </c>
      <c r="AA268" s="3">
        <v>17052</v>
      </c>
      <c r="AB268" s="4"/>
      <c r="AC268" s="34" t="s">
        <v>34</v>
      </c>
      <c r="AD268" s="34">
        <f t="shared" ref="AD268:AD333" si="33">0.7*AB268</f>
        <v>0</v>
      </c>
      <c r="AE268" s="34">
        <f t="shared" ref="AE268:AE333" si="34">0.3*AB268</f>
        <v>0</v>
      </c>
      <c r="AF268" s="49" t="str">
        <f t="shared" ref="AF268:AG300" si="35">IF(AD268&lt;=14,"LCL",IF(AD268&lt;=28,"20",IF(AD268&lt;=55,"40",IF(AD268&lt;=65,"40HC",IF(AD268&lt;=83,"45",IF(AD268&gt;83,"???ilość kont"))))))</f>
        <v>LCL</v>
      </c>
      <c r="AG268" s="49" t="str">
        <f t="shared" si="35"/>
        <v>LCL</v>
      </c>
    </row>
    <row r="269" spans="1:33" x14ac:dyDescent="0.45">
      <c r="A269" s="129" t="s">
        <v>315</v>
      </c>
      <c r="B269" s="129" t="s">
        <v>578</v>
      </c>
      <c r="C269" s="129" t="s">
        <v>622</v>
      </c>
      <c r="D269" s="5" t="s">
        <v>622</v>
      </c>
      <c r="E269" s="129">
        <f t="shared" si="29"/>
        <v>38</v>
      </c>
      <c r="F269" s="129">
        <f t="shared" si="30"/>
        <v>41</v>
      </c>
      <c r="G269" s="129" t="s">
        <v>48</v>
      </c>
      <c r="H269" s="129" t="s">
        <v>30</v>
      </c>
      <c r="I269" s="129" t="s">
        <v>31</v>
      </c>
      <c r="J269" s="3">
        <v>0</v>
      </c>
      <c r="K269" s="129" t="s">
        <v>623</v>
      </c>
      <c r="L269" s="129" t="s">
        <v>41</v>
      </c>
      <c r="M269" s="129" t="s">
        <v>42</v>
      </c>
      <c r="N269" s="129" t="s">
        <v>26</v>
      </c>
      <c r="O269" s="129" t="s">
        <v>624</v>
      </c>
      <c r="P269" s="3">
        <v>54</v>
      </c>
      <c r="Q269" s="129" t="s">
        <v>27</v>
      </c>
      <c r="R269" s="129" t="s">
        <v>257</v>
      </c>
      <c r="S269" s="129" t="s">
        <v>2163</v>
      </c>
      <c r="T269" s="129"/>
      <c r="U269" s="129">
        <v>1</v>
      </c>
      <c r="V269" s="3">
        <v>3711</v>
      </c>
      <c r="W269" s="30">
        <v>0</v>
      </c>
      <c r="X269" s="30">
        <v>0</v>
      </c>
      <c r="Y269" s="30">
        <v>1</v>
      </c>
      <c r="Z269" s="138" t="str">
        <f t="shared" si="32"/>
        <v>40 HC</v>
      </c>
      <c r="AA269" s="3">
        <v>70865</v>
      </c>
      <c r="AB269" s="6">
        <v>58.18</v>
      </c>
      <c r="AC269" s="34" t="s">
        <v>34</v>
      </c>
      <c r="AD269" s="34">
        <f t="shared" si="33"/>
        <v>41</v>
      </c>
      <c r="AE269" s="34">
        <f t="shared" si="34"/>
        <v>17</v>
      </c>
      <c r="AF269" s="49" t="str">
        <f t="shared" si="35"/>
        <v>40</v>
      </c>
      <c r="AG269" s="49" t="str">
        <f t="shared" si="35"/>
        <v>20</v>
      </c>
    </row>
    <row r="270" spans="1:33" x14ac:dyDescent="0.45">
      <c r="A270" s="129" t="s">
        <v>315</v>
      </c>
      <c r="B270" s="129" t="s">
        <v>578</v>
      </c>
      <c r="C270" s="129" t="s">
        <v>579</v>
      </c>
      <c r="D270" s="5" t="s">
        <v>579</v>
      </c>
      <c r="E270" s="129">
        <f t="shared" si="29"/>
        <v>38</v>
      </c>
      <c r="F270" s="129">
        <f t="shared" si="30"/>
        <v>45</v>
      </c>
      <c r="G270" s="129" t="s">
        <v>48</v>
      </c>
      <c r="H270" s="129" t="s">
        <v>30</v>
      </c>
      <c r="I270" s="129" t="s">
        <v>31</v>
      </c>
      <c r="J270" s="3">
        <v>1</v>
      </c>
      <c r="K270" s="27" t="s">
        <v>2125</v>
      </c>
      <c r="L270" s="129" t="s">
        <v>24</v>
      </c>
      <c r="M270" s="129" t="s">
        <v>42</v>
      </c>
      <c r="N270" s="129" t="s">
        <v>26</v>
      </c>
      <c r="O270" s="129" t="s">
        <v>625</v>
      </c>
      <c r="P270" s="3">
        <v>52</v>
      </c>
      <c r="Q270" s="129" t="s">
        <v>27</v>
      </c>
      <c r="R270" s="129" t="s">
        <v>183</v>
      </c>
      <c r="S270" s="129" t="s">
        <v>2125</v>
      </c>
      <c r="T270" s="129"/>
      <c r="U270" s="129">
        <v>1</v>
      </c>
      <c r="V270" s="3">
        <v>32</v>
      </c>
      <c r="W270" s="30">
        <v>0</v>
      </c>
      <c r="X270" s="30">
        <v>0</v>
      </c>
      <c r="Y270" s="30">
        <v>0</v>
      </c>
      <c r="Z270" s="138" t="str">
        <f t="shared" si="32"/>
        <v/>
      </c>
      <c r="AA270" s="3">
        <v>2080</v>
      </c>
      <c r="AB270" s="6">
        <v>2.5</v>
      </c>
      <c r="AC270" s="34" t="s">
        <v>34</v>
      </c>
      <c r="AD270" s="34">
        <f t="shared" si="33"/>
        <v>2</v>
      </c>
      <c r="AE270" s="34">
        <f t="shared" si="34"/>
        <v>1</v>
      </c>
      <c r="AF270" s="49" t="str">
        <f t="shared" si="35"/>
        <v>LCL</v>
      </c>
      <c r="AG270" s="49" t="str">
        <f t="shared" si="35"/>
        <v>LCL</v>
      </c>
    </row>
    <row r="271" spans="1:33" x14ac:dyDescent="0.45">
      <c r="A271" s="129" t="s">
        <v>315</v>
      </c>
      <c r="B271" s="129" t="s">
        <v>578</v>
      </c>
      <c r="C271" s="129" t="s">
        <v>579</v>
      </c>
      <c r="D271" s="5" t="s">
        <v>579</v>
      </c>
      <c r="E271" s="129">
        <f t="shared" si="29"/>
        <v>38</v>
      </c>
      <c r="F271" s="129">
        <f t="shared" si="30"/>
        <v>45</v>
      </c>
      <c r="G271" s="129" t="s">
        <v>48</v>
      </c>
      <c r="H271" s="129" t="s">
        <v>30</v>
      </c>
      <c r="I271" s="129" t="s">
        <v>31</v>
      </c>
      <c r="J271" s="3">
        <v>1</v>
      </c>
      <c r="K271" s="28" t="s">
        <v>2125</v>
      </c>
      <c r="L271" s="129" t="s">
        <v>24</v>
      </c>
      <c r="M271" s="129" t="s">
        <v>42</v>
      </c>
      <c r="N271" s="129" t="s">
        <v>26</v>
      </c>
      <c r="O271" s="129" t="s">
        <v>626</v>
      </c>
      <c r="P271" s="3">
        <v>52</v>
      </c>
      <c r="Q271" s="129" t="s">
        <v>27</v>
      </c>
      <c r="R271" s="129" t="s">
        <v>275</v>
      </c>
      <c r="S271" s="129" t="s">
        <v>2125</v>
      </c>
      <c r="T271" s="129"/>
      <c r="U271" s="129">
        <v>1</v>
      </c>
      <c r="V271" s="3">
        <v>516</v>
      </c>
      <c r="W271" s="30">
        <v>0</v>
      </c>
      <c r="X271" s="30">
        <v>0</v>
      </c>
      <c r="Y271" s="30">
        <v>0</v>
      </c>
      <c r="Z271" s="138" t="str">
        <f t="shared" si="32"/>
        <v/>
      </c>
      <c r="AA271" s="3">
        <v>6380</v>
      </c>
      <c r="AB271" s="6">
        <v>12.73</v>
      </c>
      <c r="AC271" s="34" t="s">
        <v>34</v>
      </c>
      <c r="AD271" s="34">
        <f t="shared" si="33"/>
        <v>9</v>
      </c>
      <c r="AE271" s="34">
        <f t="shared" si="34"/>
        <v>4</v>
      </c>
      <c r="AF271" s="49" t="str">
        <f t="shared" si="35"/>
        <v>LCL</v>
      </c>
      <c r="AG271" s="49" t="str">
        <f t="shared" si="35"/>
        <v>LCL</v>
      </c>
    </row>
    <row r="272" spans="1:33" x14ac:dyDescent="0.45">
      <c r="A272" s="129" t="s">
        <v>607</v>
      </c>
      <c r="B272" s="129" t="s">
        <v>402</v>
      </c>
      <c r="C272" s="129" t="s">
        <v>627</v>
      </c>
      <c r="D272" s="5" t="s">
        <v>627</v>
      </c>
      <c r="E272" s="129">
        <f t="shared" si="29"/>
        <v>4</v>
      </c>
      <c r="F272" s="129">
        <f t="shared" si="30"/>
        <v>5</v>
      </c>
      <c r="G272" s="129" t="s">
        <v>381</v>
      </c>
      <c r="H272" s="129" t="s">
        <v>383</v>
      </c>
      <c r="I272" s="129" t="s">
        <v>380</v>
      </c>
      <c r="J272" s="3">
        <v>1</v>
      </c>
      <c r="K272" s="26" t="s">
        <v>380</v>
      </c>
      <c r="L272" s="26" t="s">
        <v>24</v>
      </c>
      <c r="M272" s="129" t="s">
        <v>390</v>
      </c>
      <c r="N272" s="129" t="s">
        <v>26</v>
      </c>
      <c r="O272" s="129" t="s">
        <v>628</v>
      </c>
      <c r="P272" s="3">
        <v>54</v>
      </c>
      <c r="Q272" s="129" t="s">
        <v>27</v>
      </c>
      <c r="R272" s="129" t="s">
        <v>2153</v>
      </c>
      <c r="S272" s="129" t="s">
        <v>380</v>
      </c>
      <c r="T272" s="129">
        <v>1</v>
      </c>
      <c r="U272" s="129"/>
      <c r="V272" s="3">
        <v>197</v>
      </c>
      <c r="W272" s="30">
        <v>0</v>
      </c>
      <c r="X272" s="30">
        <v>0</v>
      </c>
      <c r="Y272" s="30">
        <v>0</v>
      </c>
      <c r="Z272" s="138" t="str">
        <f t="shared" si="32"/>
        <v/>
      </c>
      <c r="AA272" s="3">
        <v>2613</v>
      </c>
      <c r="AB272" s="6">
        <v>4.42</v>
      </c>
      <c r="AC272" s="34" t="s">
        <v>64</v>
      </c>
      <c r="AD272" s="34">
        <f t="shared" si="33"/>
        <v>3</v>
      </c>
      <c r="AE272" s="34">
        <f t="shared" si="34"/>
        <v>1</v>
      </c>
      <c r="AF272" s="49" t="str">
        <f t="shared" si="35"/>
        <v>LCL</v>
      </c>
      <c r="AG272" s="49" t="str">
        <f t="shared" si="35"/>
        <v>LCL</v>
      </c>
    </row>
    <row r="273" spans="1:37" x14ac:dyDescent="0.45">
      <c r="A273" s="129" t="s">
        <v>607</v>
      </c>
      <c r="B273" s="129" t="s">
        <v>407</v>
      </c>
      <c r="C273" s="129" t="s">
        <v>438</v>
      </c>
      <c r="D273" s="5" t="s">
        <v>438</v>
      </c>
      <c r="E273" s="129">
        <f t="shared" si="29"/>
        <v>9</v>
      </c>
      <c r="F273" s="129">
        <f t="shared" si="30"/>
        <v>10</v>
      </c>
      <c r="G273" s="129" t="s">
        <v>392</v>
      </c>
      <c r="H273" s="129" t="s">
        <v>393</v>
      </c>
      <c r="I273" s="129" t="s">
        <v>24</v>
      </c>
      <c r="J273" s="3">
        <v>1</v>
      </c>
      <c r="K273" s="131" t="s">
        <v>24</v>
      </c>
      <c r="L273" s="26" t="s">
        <v>24</v>
      </c>
      <c r="M273" s="129" t="s">
        <v>381</v>
      </c>
      <c r="N273" s="129" t="s">
        <v>26</v>
      </c>
      <c r="O273" s="129" t="s">
        <v>629</v>
      </c>
      <c r="P273" s="3">
        <v>54</v>
      </c>
      <c r="Q273" s="129" t="s">
        <v>27</v>
      </c>
      <c r="R273" s="129" t="s">
        <v>395</v>
      </c>
      <c r="S273" s="129" t="s">
        <v>2125</v>
      </c>
      <c r="T273" s="129"/>
      <c r="U273" s="129">
        <v>1</v>
      </c>
      <c r="V273" s="3">
        <v>47</v>
      </c>
      <c r="W273" s="30">
        <v>0</v>
      </c>
      <c r="X273" s="30">
        <v>0</v>
      </c>
      <c r="Y273" s="30">
        <v>0</v>
      </c>
      <c r="Z273" s="138" t="str">
        <f t="shared" si="32"/>
        <v/>
      </c>
      <c r="AA273" s="3">
        <v>6610</v>
      </c>
      <c r="AB273" s="6">
        <v>3.39</v>
      </c>
      <c r="AC273" s="34" t="s">
        <v>396</v>
      </c>
      <c r="AD273" s="34">
        <f t="shared" si="33"/>
        <v>2</v>
      </c>
      <c r="AE273" s="34">
        <f t="shared" si="34"/>
        <v>1</v>
      </c>
      <c r="AF273" s="49" t="str">
        <f t="shared" si="35"/>
        <v>LCL</v>
      </c>
      <c r="AG273" s="49" t="str">
        <f t="shared" si="35"/>
        <v>LCL</v>
      </c>
    </row>
    <row r="274" spans="1:37" x14ac:dyDescent="0.45">
      <c r="A274" s="129" t="s">
        <v>615</v>
      </c>
      <c r="B274" s="129" t="s">
        <v>627</v>
      </c>
      <c r="C274" s="129" t="s">
        <v>407</v>
      </c>
      <c r="D274" s="5" t="s">
        <v>407</v>
      </c>
      <c r="E274" s="129">
        <f t="shared" si="29"/>
        <v>4</v>
      </c>
      <c r="F274" s="129">
        <f t="shared" si="30"/>
        <v>8</v>
      </c>
      <c r="G274" s="129" t="s">
        <v>381</v>
      </c>
      <c r="H274" s="129" t="s">
        <v>383</v>
      </c>
      <c r="I274" s="129" t="s">
        <v>380</v>
      </c>
      <c r="J274" s="3">
        <v>1</v>
      </c>
      <c r="K274" s="26" t="s">
        <v>380</v>
      </c>
      <c r="L274" s="26" t="s">
        <v>24</v>
      </c>
      <c r="M274" s="129" t="s">
        <v>384</v>
      </c>
      <c r="N274" s="129" t="s">
        <v>26</v>
      </c>
      <c r="O274" s="129" t="s">
        <v>630</v>
      </c>
      <c r="P274" s="3">
        <v>54</v>
      </c>
      <c r="Q274" s="129" t="s">
        <v>27</v>
      </c>
      <c r="R274" s="129" t="s">
        <v>2160</v>
      </c>
      <c r="S274" s="129" t="s">
        <v>380</v>
      </c>
      <c r="T274" s="129">
        <v>1</v>
      </c>
      <c r="U274" s="129"/>
      <c r="V274" s="3">
        <v>491</v>
      </c>
      <c r="W274" s="30">
        <v>0</v>
      </c>
      <c r="X274" s="30">
        <v>0</v>
      </c>
      <c r="Y274" s="30">
        <v>0</v>
      </c>
      <c r="Z274" s="138" t="str">
        <f t="shared" si="32"/>
        <v/>
      </c>
      <c r="AA274" s="3">
        <v>7969</v>
      </c>
      <c r="AB274" s="4"/>
      <c r="AC274" s="34" t="s">
        <v>90</v>
      </c>
      <c r="AD274" s="34">
        <f t="shared" si="33"/>
        <v>0</v>
      </c>
      <c r="AE274" s="34">
        <f t="shared" si="34"/>
        <v>0</v>
      </c>
      <c r="AF274" s="49" t="str">
        <f t="shared" si="35"/>
        <v>LCL</v>
      </c>
      <c r="AG274" s="49" t="str">
        <f t="shared" si="35"/>
        <v>LCL</v>
      </c>
    </row>
    <row r="275" spans="1:37" x14ac:dyDescent="0.45">
      <c r="A275" s="129" t="s">
        <v>289</v>
      </c>
      <c r="B275" s="129" t="s">
        <v>612</v>
      </c>
      <c r="C275" s="129" t="s">
        <v>631</v>
      </c>
      <c r="D275" s="5" t="s">
        <v>631</v>
      </c>
      <c r="E275" s="129">
        <f t="shared" si="29"/>
        <v>31</v>
      </c>
      <c r="F275" s="129">
        <f t="shared" si="30"/>
        <v>37</v>
      </c>
      <c r="G275" s="129" t="s">
        <v>39</v>
      </c>
      <c r="H275" s="129" t="s">
        <v>30</v>
      </c>
      <c r="I275" s="129" t="s">
        <v>31</v>
      </c>
      <c r="J275" s="3">
        <v>0</v>
      </c>
      <c r="K275" s="129" t="s">
        <v>632</v>
      </c>
      <c r="L275" s="129" t="s">
        <v>41</v>
      </c>
      <c r="M275" s="129" t="s">
        <v>42</v>
      </c>
      <c r="N275" s="129" t="s">
        <v>26</v>
      </c>
      <c r="O275" s="129" t="s">
        <v>633</v>
      </c>
      <c r="P275" s="3">
        <v>54</v>
      </c>
      <c r="Q275" s="129" t="s">
        <v>27</v>
      </c>
      <c r="R275" s="129" t="s">
        <v>44</v>
      </c>
      <c r="S275" s="129" t="s">
        <v>2163</v>
      </c>
      <c r="T275" s="129"/>
      <c r="U275" s="129">
        <v>1</v>
      </c>
      <c r="V275" s="3">
        <v>2052</v>
      </c>
      <c r="W275" s="30">
        <v>0</v>
      </c>
      <c r="X275" s="30">
        <v>1</v>
      </c>
      <c r="Y275" s="30">
        <v>0</v>
      </c>
      <c r="Z275" s="138">
        <f t="shared" si="32"/>
        <v>40</v>
      </c>
      <c r="AA275" s="3">
        <v>37047</v>
      </c>
      <c r="AB275" s="6">
        <v>52.06</v>
      </c>
      <c r="AC275" s="34" t="s">
        <v>34</v>
      </c>
      <c r="AD275" s="34">
        <f t="shared" si="33"/>
        <v>36</v>
      </c>
      <c r="AE275" s="34">
        <f t="shared" si="34"/>
        <v>16</v>
      </c>
      <c r="AF275" s="49" t="str">
        <f t="shared" si="35"/>
        <v>40</v>
      </c>
      <c r="AG275" s="49" t="str">
        <f t="shared" si="35"/>
        <v>20</v>
      </c>
    </row>
    <row r="276" spans="1:37" x14ac:dyDescent="0.45">
      <c r="A276" s="129" t="s">
        <v>289</v>
      </c>
      <c r="B276" s="129" t="s">
        <v>579</v>
      </c>
      <c r="C276" s="129" t="s">
        <v>634</v>
      </c>
      <c r="D276" s="5" t="s">
        <v>634</v>
      </c>
      <c r="E276" s="129">
        <f t="shared" si="29"/>
        <v>42</v>
      </c>
      <c r="F276" s="129">
        <f t="shared" si="30"/>
        <v>45</v>
      </c>
      <c r="G276" s="129" t="s">
        <v>29</v>
      </c>
      <c r="H276" s="129" t="s">
        <v>30</v>
      </c>
      <c r="I276" s="129" t="s">
        <v>31</v>
      </c>
      <c r="J276" s="3">
        <v>0</v>
      </c>
      <c r="K276" s="129" t="s">
        <v>635</v>
      </c>
      <c r="L276" s="129" t="s">
        <v>24</v>
      </c>
      <c r="M276" s="129" t="s">
        <v>42</v>
      </c>
      <c r="N276" s="129" t="s">
        <v>26</v>
      </c>
      <c r="O276" s="129" t="s">
        <v>636</v>
      </c>
      <c r="P276" s="3">
        <v>52</v>
      </c>
      <c r="Q276" s="129" t="s">
        <v>27</v>
      </c>
      <c r="R276" s="129" t="s">
        <v>82</v>
      </c>
      <c r="S276" s="129" t="s">
        <v>2163</v>
      </c>
      <c r="T276" s="129"/>
      <c r="U276" s="129">
        <v>1</v>
      </c>
      <c r="V276" s="3">
        <v>1683</v>
      </c>
      <c r="W276" s="30">
        <v>0</v>
      </c>
      <c r="X276" s="30">
        <v>1</v>
      </c>
      <c r="Y276" s="30">
        <v>0</v>
      </c>
      <c r="Z276" s="138">
        <f t="shared" si="32"/>
        <v>40</v>
      </c>
      <c r="AA276" s="3">
        <v>29538</v>
      </c>
      <c r="AB276" s="6">
        <v>43.86</v>
      </c>
      <c r="AC276" s="34" t="s">
        <v>34</v>
      </c>
      <c r="AD276" s="34">
        <f t="shared" si="33"/>
        <v>31</v>
      </c>
      <c r="AE276" s="34">
        <f t="shared" si="34"/>
        <v>13</v>
      </c>
      <c r="AF276" s="49" t="str">
        <f t="shared" si="35"/>
        <v>40</v>
      </c>
      <c r="AG276" s="49" t="str">
        <f t="shared" si="35"/>
        <v>LCL</v>
      </c>
    </row>
    <row r="277" spans="1:37" s="77" customFormat="1" x14ac:dyDescent="0.45">
      <c r="A277" s="129" t="s">
        <v>289</v>
      </c>
      <c r="B277" s="129" t="s">
        <v>579</v>
      </c>
      <c r="C277" s="129" t="s">
        <v>637</v>
      </c>
      <c r="D277" s="5" t="s">
        <v>637</v>
      </c>
      <c r="E277" s="129">
        <f t="shared" si="29"/>
        <v>42</v>
      </c>
      <c r="F277" s="129">
        <f t="shared" si="30"/>
        <v>46</v>
      </c>
      <c r="G277" s="129" t="s">
        <v>29</v>
      </c>
      <c r="H277" s="129" t="s">
        <v>30</v>
      </c>
      <c r="I277" s="129" t="s">
        <v>31</v>
      </c>
      <c r="J277" s="3">
        <v>0</v>
      </c>
      <c r="K277" s="129" t="s">
        <v>638</v>
      </c>
      <c r="L277" s="129" t="s">
        <v>24</v>
      </c>
      <c r="M277" s="129" t="s">
        <v>42</v>
      </c>
      <c r="N277" s="129" t="s">
        <v>26</v>
      </c>
      <c r="O277" s="129" t="s">
        <v>639</v>
      </c>
      <c r="P277" s="3">
        <v>51</v>
      </c>
      <c r="Q277" s="129" t="s">
        <v>27</v>
      </c>
      <c r="R277" s="129" t="s">
        <v>230</v>
      </c>
      <c r="S277" s="129" t="s">
        <v>2163</v>
      </c>
      <c r="T277" s="129"/>
      <c r="U277" s="129">
        <v>1</v>
      </c>
      <c r="V277" s="3">
        <v>911</v>
      </c>
      <c r="W277" s="30">
        <v>0</v>
      </c>
      <c r="X277" s="30">
        <v>1</v>
      </c>
      <c r="Y277" s="30">
        <v>0</v>
      </c>
      <c r="Z277" s="138">
        <f t="shared" si="32"/>
        <v>40</v>
      </c>
      <c r="AA277" s="3">
        <v>11656</v>
      </c>
      <c r="AB277" s="6">
        <v>48.22</v>
      </c>
      <c r="AC277" s="34" t="s">
        <v>34</v>
      </c>
      <c r="AD277" s="34">
        <f t="shared" si="33"/>
        <v>34</v>
      </c>
      <c r="AE277" s="34">
        <f t="shared" si="34"/>
        <v>14</v>
      </c>
      <c r="AF277" s="49" t="str">
        <f t="shared" si="35"/>
        <v>40</v>
      </c>
      <c r="AG277" s="49" t="str">
        <f t="shared" si="35"/>
        <v>LCL</v>
      </c>
      <c r="AH277"/>
      <c r="AI277"/>
      <c r="AJ277"/>
      <c r="AK277"/>
    </row>
    <row r="278" spans="1:37" x14ac:dyDescent="0.45">
      <c r="A278" s="129" t="s">
        <v>289</v>
      </c>
      <c r="B278" s="129" t="s">
        <v>579</v>
      </c>
      <c r="C278" s="129" t="s">
        <v>637</v>
      </c>
      <c r="D278" s="5" t="s">
        <v>637</v>
      </c>
      <c r="E278" s="129">
        <f t="shared" ref="E278:E343" si="36">B278-A278</f>
        <v>42</v>
      </c>
      <c r="F278" s="129">
        <f t="shared" ref="F278:F343" si="37">C278-A278</f>
        <v>46</v>
      </c>
      <c r="G278" s="129" t="s">
        <v>29</v>
      </c>
      <c r="H278" s="129" t="s">
        <v>30</v>
      </c>
      <c r="I278" s="129" t="s">
        <v>31</v>
      </c>
      <c r="J278" s="3">
        <v>0</v>
      </c>
      <c r="K278" s="129" t="s">
        <v>640</v>
      </c>
      <c r="L278" s="129" t="s">
        <v>41</v>
      </c>
      <c r="M278" s="129" t="s">
        <v>42</v>
      </c>
      <c r="N278" s="129" t="s">
        <v>26</v>
      </c>
      <c r="O278" s="129" t="s">
        <v>641</v>
      </c>
      <c r="P278" s="3">
        <v>54</v>
      </c>
      <c r="Q278" s="129" t="s">
        <v>27</v>
      </c>
      <c r="R278" s="129" t="s">
        <v>642</v>
      </c>
      <c r="S278" s="129" t="s">
        <v>2163</v>
      </c>
      <c r="T278" s="129"/>
      <c r="U278" s="129">
        <v>1</v>
      </c>
      <c r="V278" s="3">
        <v>736</v>
      </c>
      <c r="W278" s="30">
        <v>1</v>
      </c>
      <c r="X278" s="30">
        <v>0</v>
      </c>
      <c r="Y278" s="30">
        <v>0</v>
      </c>
      <c r="Z278" s="138">
        <f t="shared" si="32"/>
        <v>20</v>
      </c>
      <c r="AA278" s="3">
        <v>12529</v>
      </c>
      <c r="AB278" s="6">
        <v>20.83</v>
      </c>
      <c r="AC278" s="34" t="s">
        <v>34</v>
      </c>
      <c r="AD278" s="34">
        <f t="shared" si="33"/>
        <v>15</v>
      </c>
      <c r="AE278" s="34">
        <f t="shared" si="34"/>
        <v>6</v>
      </c>
      <c r="AF278" s="49" t="str">
        <f t="shared" si="35"/>
        <v>20</v>
      </c>
      <c r="AG278" s="49" t="str">
        <f t="shared" si="35"/>
        <v>LCL</v>
      </c>
    </row>
    <row r="279" spans="1:37" x14ac:dyDescent="0.45">
      <c r="A279" s="129" t="s">
        <v>370</v>
      </c>
      <c r="B279" s="129" t="s">
        <v>500</v>
      </c>
      <c r="C279" s="129" t="s">
        <v>511</v>
      </c>
      <c r="D279" s="5" t="s">
        <v>511</v>
      </c>
      <c r="E279" s="129">
        <f t="shared" si="36"/>
        <v>24</v>
      </c>
      <c r="F279" s="129">
        <f t="shared" si="37"/>
        <v>31</v>
      </c>
      <c r="G279" s="129" t="s">
        <v>146</v>
      </c>
      <c r="H279" s="129" t="s">
        <v>30</v>
      </c>
      <c r="I279" s="129" t="s">
        <v>31</v>
      </c>
      <c r="J279" s="3">
        <v>1</v>
      </c>
      <c r="K279" s="26" t="s">
        <v>2125</v>
      </c>
      <c r="L279" s="129" t="s">
        <v>24</v>
      </c>
      <c r="M279" s="129" t="s">
        <v>87</v>
      </c>
      <c r="N279" s="129" t="s">
        <v>26</v>
      </c>
      <c r="O279" s="129" t="s">
        <v>643</v>
      </c>
      <c r="P279" s="3">
        <v>52</v>
      </c>
      <c r="Q279" s="129" t="s">
        <v>27</v>
      </c>
      <c r="R279" s="129" t="s">
        <v>205</v>
      </c>
      <c r="S279" s="129" t="s">
        <v>2125</v>
      </c>
      <c r="T279" s="129"/>
      <c r="U279" s="129">
        <v>1</v>
      </c>
      <c r="V279" s="3">
        <v>257</v>
      </c>
      <c r="W279" s="30">
        <v>0</v>
      </c>
      <c r="X279" s="30">
        <v>0</v>
      </c>
      <c r="Y279" s="30">
        <v>0</v>
      </c>
      <c r="Z279" s="138" t="str">
        <f t="shared" si="32"/>
        <v/>
      </c>
      <c r="AA279" s="3">
        <v>5607</v>
      </c>
      <c r="AB279" s="6">
        <v>1.18</v>
      </c>
      <c r="AC279" s="34" t="s">
        <v>90</v>
      </c>
      <c r="AD279" s="34">
        <f t="shared" si="33"/>
        <v>1</v>
      </c>
      <c r="AE279" s="34">
        <f t="shared" si="34"/>
        <v>0</v>
      </c>
      <c r="AF279" s="49" t="str">
        <f t="shared" si="35"/>
        <v>LCL</v>
      </c>
      <c r="AG279" s="49" t="str">
        <f t="shared" si="35"/>
        <v>LCL</v>
      </c>
    </row>
    <row r="280" spans="1:37" x14ac:dyDescent="0.45">
      <c r="A280" s="129" t="s">
        <v>402</v>
      </c>
      <c r="B280" s="129" t="s">
        <v>627</v>
      </c>
      <c r="C280" s="129" t="s">
        <v>419</v>
      </c>
      <c r="D280" s="5" t="s">
        <v>419</v>
      </c>
      <c r="E280" s="129">
        <f t="shared" si="36"/>
        <v>1</v>
      </c>
      <c r="F280" s="129">
        <f t="shared" si="37"/>
        <v>7</v>
      </c>
      <c r="G280" s="129" t="s">
        <v>381</v>
      </c>
      <c r="H280" s="129" t="s">
        <v>383</v>
      </c>
      <c r="I280" s="129" t="s">
        <v>380</v>
      </c>
      <c r="J280" s="3">
        <v>1</v>
      </c>
      <c r="K280" s="26" t="s">
        <v>380</v>
      </c>
      <c r="L280" s="26" t="s">
        <v>24</v>
      </c>
      <c r="M280" s="129" t="s">
        <v>384</v>
      </c>
      <c r="N280" s="129" t="s">
        <v>26</v>
      </c>
      <c r="O280" s="129" t="s">
        <v>644</v>
      </c>
      <c r="P280" s="3">
        <v>54</v>
      </c>
      <c r="Q280" s="129" t="s">
        <v>27</v>
      </c>
      <c r="R280" s="129" t="s">
        <v>386</v>
      </c>
      <c r="S280" s="129" t="s">
        <v>380</v>
      </c>
      <c r="T280" s="129">
        <v>1</v>
      </c>
      <c r="U280" s="129"/>
      <c r="V280" s="3">
        <v>206</v>
      </c>
      <c r="W280" s="30">
        <v>0</v>
      </c>
      <c r="X280" s="30">
        <v>0</v>
      </c>
      <c r="Y280" s="30">
        <v>0</v>
      </c>
      <c r="Z280" s="138" t="str">
        <f t="shared" si="32"/>
        <v/>
      </c>
      <c r="AA280" s="3">
        <v>4208</v>
      </c>
      <c r="AB280" s="6">
        <v>6.36</v>
      </c>
      <c r="AC280" s="34" t="s">
        <v>90</v>
      </c>
      <c r="AD280" s="34">
        <f t="shared" si="33"/>
        <v>4</v>
      </c>
      <c r="AE280" s="34">
        <f t="shared" si="34"/>
        <v>2</v>
      </c>
      <c r="AF280" s="49" t="str">
        <f t="shared" si="35"/>
        <v>LCL</v>
      </c>
      <c r="AG280" s="49" t="str">
        <f t="shared" si="35"/>
        <v>LCL</v>
      </c>
    </row>
    <row r="281" spans="1:37" x14ac:dyDescent="0.45">
      <c r="A281" s="129" t="s">
        <v>402</v>
      </c>
      <c r="B281" s="129" t="s">
        <v>612</v>
      </c>
      <c r="C281" s="129" t="s">
        <v>622</v>
      </c>
      <c r="D281" s="5" t="s">
        <v>622</v>
      </c>
      <c r="E281" s="129">
        <f t="shared" si="36"/>
        <v>29</v>
      </c>
      <c r="F281" s="129">
        <f t="shared" si="37"/>
        <v>36</v>
      </c>
      <c r="G281" s="129" t="s">
        <v>72</v>
      </c>
      <c r="H281" s="129" t="s">
        <v>30</v>
      </c>
      <c r="I281" s="129" t="s">
        <v>31</v>
      </c>
      <c r="J281" s="3">
        <v>0</v>
      </c>
      <c r="K281" s="129" t="s">
        <v>645</v>
      </c>
      <c r="L281" s="129" t="s">
        <v>41</v>
      </c>
      <c r="M281" s="129" t="s">
        <v>42</v>
      </c>
      <c r="N281" s="129" t="s">
        <v>26</v>
      </c>
      <c r="O281" s="129" t="s">
        <v>646</v>
      </c>
      <c r="P281" s="3">
        <v>51</v>
      </c>
      <c r="Q281" s="129" t="s">
        <v>27</v>
      </c>
      <c r="R281" s="129" t="s">
        <v>121</v>
      </c>
      <c r="S281" s="129" t="s">
        <v>2163</v>
      </c>
      <c r="T281" s="129"/>
      <c r="U281" s="129">
        <v>1</v>
      </c>
      <c r="V281" s="3">
        <v>1284</v>
      </c>
      <c r="W281" s="30">
        <v>0</v>
      </c>
      <c r="X281" s="30">
        <v>1</v>
      </c>
      <c r="Y281" s="30">
        <v>0</v>
      </c>
      <c r="Z281" s="138">
        <f t="shared" si="32"/>
        <v>40</v>
      </c>
      <c r="AA281" s="3">
        <v>12553</v>
      </c>
      <c r="AB281" s="6">
        <v>31.47</v>
      </c>
      <c r="AC281" s="34" t="s">
        <v>34</v>
      </c>
      <c r="AD281" s="34">
        <f t="shared" si="33"/>
        <v>22</v>
      </c>
      <c r="AE281" s="34">
        <f t="shared" si="34"/>
        <v>9</v>
      </c>
      <c r="AF281" s="49" t="str">
        <f t="shared" si="35"/>
        <v>20</v>
      </c>
      <c r="AG281" s="49" t="str">
        <f t="shared" si="35"/>
        <v>LCL</v>
      </c>
    </row>
    <row r="282" spans="1:37" x14ac:dyDescent="0.45">
      <c r="A282" s="129" t="s">
        <v>402</v>
      </c>
      <c r="B282" s="129" t="s">
        <v>579</v>
      </c>
      <c r="C282" s="129" t="s">
        <v>637</v>
      </c>
      <c r="D282" s="5" t="s">
        <v>637</v>
      </c>
      <c r="E282" s="129">
        <f t="shared" si="36"/>
        <v>40</v>
      </c>
      <c r="F282" s="129">
        <f t="shared" si="37"/>
        <v>44</v>
      </c>
      <c r="G282" s="129" t="s">
        <v>61</v>
      </c>
      <c r="H282" s="129" t="s">
        <v>30</v>
      </c>
      <c r="I282" s="129" t="s">
        <v>31</v>
      </c>
      <c r="J282" s="3">
        <v>1</v>
      </c>
      <c r="K282" s="152" t="s">
        <v>647</v>
      </c>
      <c r="L282" s="129" t="s">
        <v>41</v>
      </c>
      <c r="M282" s="129" t="s">
        <v>42</v>
      </c>
      <c r="N282" s="129" t="s">
        <v>26</v>
      </c>
      <c r="O282" s="129" t="s">
        <v>648</v>
      </c>
      <c r="P282" s="3">
        <v>54</v>
      </c>
      <c r="Q282" s="129" t="s">
        <v>27</v>
      </c>
      <c r="R282" s="129" t="s">
        <v>2158</v>
      </c>
      <c r="S282" s="129" t="s">
        <v>2164</v>
      </c>
      <c r="T282" s="129"/>
      <c r="U282" s="129">
        <v>1</v>
      </c>
      <c r="V282" s="3">
        <v>2385</v>
      </c>
      <c r="W282" s="154">
        <v>0</v>
      </c>
      <c r="X282" s="154">
        <v>0</v>
      </c>
      <c r="Y282" s="154">
        <v>1</v>
      </c>
      <c r="Z282" s="138" t="str">
        <f t="shared" si="32"/>
        <v>40 HC</v>
      </c>
      <c r="AA282" s="3">
        <v>46236</v>
      </c>
      <c r="AB282" s="6">
        <v>29.63</v>
      </c>
      <c r="AC282" s="34" t="s">
        <v>64</v>
      </c>
      <c r="AD282" s="34">
        <f t="shared" si="33"/>
        <v>21</v>
      </c>
      <c r="AE282" s="34">
        <f t="shared" si="34"/>
        <v>9</v>
      </c>
      <c r="AF282" s="49" t="str">
        <f t="shared" si="35"/>
        <v>20</v>
      </c>
      <c r="AG282" s="49" t="str">
        <f t="shared" si="35"/>
        <v>LCL</v>
      </c>
    </row>
    <row r="283" spans="1:37" x14ac:dyDescent="0.45">
      <c r="A283" s="129" t="s">
        <v>402</v>
      </c>
      <c r="B283" s="129" t="s">
        <v>579</v>
      </c>
      <c r="C283" s="129" t="s">
        <v>637</v>
      </c>
      <c r="D283" s="5" t="s">
        <v>637</v>
      </c>
      <c r="E283" s="129">
        <f t="shared" si="36"/>
        <v>40</v>
      </c>
      <c r="F283" s="129">
        <f t="shared" si="37"/>
        <v>44</v>
      </c>
      <c r="G283" s="129" t="s">
        <v>61</v>
      </c>
      <c r="H283" s="129" t="s">
        <v>30</v>
      </c>
      <c r="I283" s="129" t="s">
        <v>31</v>
      </c>
      <c r="J283" s="3">
        <v>1</v>
      </c>
      <c r="K283" s="153"/>
      <c r="L283" s="129" t="s">
        <v>41</v>
      </c>
      <c r="M283" s="129" t="s">
        <v>42</v>
      </c>
      <c r="N283" s="129" t="s">
        <v>26</v>
      </c>
      <c r="O283" s="129" t="s">
        <v>649</v>
      </c>
      <c r="P283" s="3">
        <v>54</v>
      </c>
      <c r="Q283" s="129" t="s">
        <v>27</v>
      </c>
      <c r="R283" s="129" t="s">
        <v>2158</v>
      </c>
      <c r="S283" s="129" t="s">
        <v>2164</v>
      </c>
      <c r="T283" s="129"/>
      <c r="U283" s="129">
        <v>1</v>
      </c>
      <c r="V283" s="3">
        <v>2965</v>
      </c>
      <c r="W283" s="155"/>
      <c r="X283" s="155"/>
      <c r="Y283" s="155"/>
      <c r="Z283" s="138" t="str">
        <f t="shared" si="32"/>
        <v/>
      </c>
      <c r="AA283" s="3">
        <v>54205</v>
      </c>
      <c r="AB283" s="6">
        <v>39.200000000000003</v>
      </c>
      <c r="AC283" s="34" t="s">
        <v>64</v>
      </c>
      <c r="AD283" s="34">
        <f t="shared" si="33"/>
        <v>27</v>
      </c>
      <c r="AE283" s="34">
        <f t="shared" si="34"/>
        <v>12</v>
      </c>
      <c r="AF283" s="49" t="str">
        <f t="shared" si="35"/>
        <v>20</v>
      </c>
      <c r="AG283" s="49" t="str">
        <f t="shared" si="35"/>
        <v>LCL</v>
      </c>
    </row>
    <row r="284" spans="1:37" x14ac:dyDescent="0.45">
      <c r="A284" s="129" t="s">
        <v>402</v>
      </c>
      <c r="B284" s="129" t="s">
        <v>579</v>
      </c>
      <c r="C284" s="129" t="s">
        <v>637</v>
      </c>
      <c r="D284" s="5" t="s">
        <v>637</v>
      </c>
      <c r="E284" s="129">
        <f t="shared" si="36"/>
        <v>40</v>
      </c>
      <c r="F284" s="129">
        <f t="shared" si="37"/>
        <v>44</v>
      </c>
      <c r="G284" s="129" t="s">
        <v>61</v>
      </c>
      <c r="H284" s="129" t="s">
        <v>30</v>
      </c>
      <c r="I284" s="129" t="s">
        <v>31</v>
      </c>
      <c r="J284" s="3">
        <v>1</v>
      </c>
      <c r="K284" s="152" t="s">
        <v>650</v>
      </c>
      <c r="L284" s="129" t="s">
        <v>24</v>
      </c>
      <c r="M284" s="129" t="s">
        <v>42</v>
      </c>
      <c r="N284" s="129" t="s">
        <v>26</v>
      </c>
      <c r="O284" s="129" t="s">
        <v>651</v>
      </c>
      <c r="P284" s="3">
        <v>54</v>
      </c>
      <c r="Q284" s="129" t="s">
        <v>27</v>
      </c>
      <c r="R284" s="129" t="s">
        <v>239</v>
      </c>
      <c r="S284" s="129" t="s">
        <v>2164</v>
      </c>
      <c r="T284" s="129"/>
      <c r="U284" s="129">
        <v>1</v>
      </c>
      <c r="V284" s="3">
        <v>904</v>
      </c>
      <c r="W284" s="154">
        <v>0</v>
      </c>
      <c r="X284" s="154">
        <v>0</v>
      </c>
      <c r="Y284" s="154">
        <v>1</v>
      </c>
      <c r="Z284" s="138" t="str">
        <f t="shared" si="32"/>
        <v>40 HC</v>
      </c>
      <c r="AA284" s="3">
        <v>19479</v>
      </c>
      <c r="AB284" s="6">
        <v>19.38</v>
      </c>
      <c r="AC284" s="34" t="s">
        <v>64</v>
      </c>
      <c r="AD284" s="34">
        <f t="shared" si="33"/>
        <v>14</v>
      </c>
      <c r="AE284" s="34">
        <f t="shared" si="34"/>
        <v>6</v>
      </c>
      <c r="AF284" s="49" t="str">
        <f t="shared" si="35"/>
        <v>LCL</v>
      </c>
      <c r="AG284" s="49" t="str">
        <f t="shared" si="35"/>
        <v>LCL</v>
      </c>
    </row>
    <row r="285" spans="1:37" x14ac:dyDescent="0.45">
      <c r="A285" s="129" t="s">
        <v>402</v>
      </c>
      <c r="B285" s="129" t="s">
        <v>579</v>
      </c>
      <c r="C285" s="129" t="s">
        <v>637</v>
      </c>
      <c r="D285" s="5" t="s">
        <v>637</v>
      </c>
      <c r="E285" s="129">
        <f t="shared" si="36"/>
        <v>40</v>
      </c>
      <c r="F285" s="129">
        <f t="shared" si="37"/>
        <v>44</v>
      </c>
      <c r="G285" s="129" t="s">
        <v>61</v>
      </c>
      <c r="H285" s="129" t="s">
        <v>30</v>
      </c>
      <c r="I285" s="129" t="s">
        <v>31</v>
      </c>
      <c r="J285" s="3">
        <v>1</v>
      </c>
      <c r="K285" s="153"/>
      <c r="L285" s="129" t="s">
        <v>24</v>
      </c>
      <c r="M285" s="129" t="s">
        <v>42</v>
      </c>
      <c r="N285" s="129" t="s">
        <v>26</v>
      </c>
      <c r="O285" s="129" t="s">
        <v>652</v>
      </c>
      <c r="P285" s="3">
        <v>54</v>
      </c>
      <c r="Q285" s="129" t="s">
        <v>27</v>
      </c>
      <c r="R285" s="129" t="s">
        <v>2158</v>
      </c>
      <c r="S285" s="129" t="s">
        <v>2164</v>
      </c>
      <c r="T285" s="129"/>
      <c r="U285" s="129">
        <v>1</v>
      </c>
      <c r="V285" s="3">
        <v>2172</v>
      </c>
      <c r="W285" s="156"/>
      <c r="X285" s="156"/>
      <c r="Y285" s="156"/>
      <c r="Z285" s="138" t="str">
        <f t="shared" si="32"/>
        <v/>
      </c>
      <c r="AA285" s="3">
        <v>37590</v>
      </c>
      <c r="AB285" s="6">
        <v>31.68</v>
      </c>
      <c r="AC285" s="34" t="s">
        <v>64</v>
      </c>
      <c r="AD285" s="34">
        <f t="shared" si="33"/>
        <v>22</v>
      </c>
      <c r="AE285" s="34">
        <f t="shared" si="34"/>
        <v>10</v>
      </c>
      <c r="AF285" s="49" t="str">
        <f t="shared" si="35"/>
        <v>20</v>
      </c>
      <c r="AG285" s="49" t="str">
        <f t="shared" si="35"/>
        <v>LCL</v>
      </c>
    </row>
    <row r="286" spans="1:37" x14ac:dyDescent="0.45">
      <c r="A286" s="129" t="s">
        <v>402</v>
      </c>
      <c r="B286" s="129" t="s">
        <v>579</v>
      </c>
      <c r="C286" s="129" t="s">
        <v>637</v>
      </c>
      <c r="D286" s="5" t="s">
        <v>637</v>
      </c>
      <c r="E286" s="129">
        <f t="shared" si="36"/>
        <v>40</v>
      </c>
      <c r="F286" s="129">
        <f t="shared" si="37"/>
        <v>44</v>
      </c>
      <c r="G286" s="129" t="s">
        <v>61</v>
      </c>
      <c r="H286" s="129" t="s">
        <v>30</v>
      </c>
      <c r="I286" s="129" t="s">
        <v>31</v>
      </c>
      <c r="J286" s="3">
        <v>1</v>
      </c>
      <c r="K286" s="153"/>
      <c r="L286" s="129" t="s">
        <v>24</v>
      </c>
      <c r="M286" s="129" t="s">
        <v>42</v>
      </c>
      <c r="N286" s="129" t="s">
        <v>26</v>
      </c>
      <c r="O286" s="129" t="s">
        <v>653</v>
      </c>
      <c r="P286" s="3">
        <v>54</v>
      </c>
      <c r="Q286" s="129" t="s">
        <v>27</v>
      </c>
      <c r="R286" s="129" t="s">
        <v>526</v>
      </c>
      <c r="S286" s="129" t="s">
        <v>2164</v>
      </c>
      <c r="T286" s="129"/>
      <c r="U286" s="129">
        <v>1</v>
      </c>
      <c r="V286" s="3">
        <v>198</v>
      </c>
      <c r="W286" s="155"/>
      <c r="X286" s="155"/>
      <c r="Y286" s="155"/>
      <c r="Z286" s="138" t="str">
        <f t="shared" si="32"/>
        <v/>
      </c>
      <c r="AA286" s="3">
        <v>3502</v>
      </c>
      <c r="AB286" s="6">
        <v>3.59</v>
      </c>
      <c r="AC286" s="34" t="s">
        <v>64</v>
      </c>
      <c r="AD286" s="34">
        <f t="shared" si="33"/>
        <v>3</v>
      </c>
      <c r="AE286" s="34">
        <f t="shared" si="34"/>
        <v>1</v>
      </c>
      <c r="AF286" s="49" t="str">
        <f t="shared" si="35"/>
        <v>LCL</v>
      </c>
      <c r="AG286" s="49" t="str">
        <f t="shared" si="35"/>
        <v>LCL</v>
      </c>
    </row>
    <row r="287" spans="1:37" x14ac:dyDescent="0.45">
      <c r="A287" s="129" t="s">
        <v>627</v>
      </c>
      <c r="B287" s="129" t="s">
        <v>601</v>
      </c>
      <c r="C287" s="129" t="s">
        <v>654</v>
      </c>
      <c r="D287" s="5" t="s">
        <v>654</v>
      </c>
      <c r="E287" s="129">
        <f t="shared" si="36"/>
        <v>37</v>
      </c>
      <c r="F287" s="129">
        <f t="shared" si="37"/>
        <v>40</v>
      </c>
      <c r="G287" s="129" t="s">
        <v>655</v>
      </c>
      <c r="H287" s="129" t="s">
        <v>30</v>
      </c>
      <c r="I287" s="129" t="s">
        <v>31</v>
      </c>
      <c r="J287" s="3">
        <v>0</v>
      </c>
      <c r="K287" s="129" t="s">
        <v>656</v>
      </c>
      <c r="L287" s="129" t="s">
        <v>41</v>
      </c>
      <c r="M287" s="129" t="s">
        <v>42</v>
      </c>
      <c r="N287" s="129" t="s">
        <v>26</v>
      </c>
      <c r="O287" s="129" t="s">
        <v>657</v>
      </c>
      <c r="P287" s="3">
        <v>51</v>
      </c>
      <c r="Q287" s="129" t="s">
        <v>27</v>
      </c>
      <c r="R287" s="129" t="s">
        <v>230</v>
      </c>
      <c r="S287" s="129" t="s">
        <v>2163</v>
      </c>
      <c r="T287" s="129"/>
      <c r="U287" s="129">
        <v>1</v>
      </c>
      <c r="V287" s="3">
        <v>2081</v>
      </c>
      <c r="W287" s="30">
        <v>0</v>
      </c>
      <c r="X287" s="30">
        <v>1</v>
      </c>
      <c r="Y287" s="30">
        <v>0</v>
      </c>
      <c r="Z287" s="138">
        <f t="shared" si="32"/>
        <v>40</v>
      </c>
      <c r="AA287" s="3">
        <v>23372</v>
      </c>
      <c r="AB287" s="6">
        <v>49.23</v>
      </c>
      <c r="AC287" s="34" t="s">
        <v>34</v>
      </c>
      <c r="AD287" s="34">
        <f t="shared" si="33"/>
        <v>34</v>
      </c>
      <c r="AE287" s="34">
        <f t="shared" si="34"/>
        <v>15</v>
      </c>
      <c r="AF287" s="49" t="str">
        <f t="shared" si="35"/>
        <v>40</v>
      </c>
      <c r="AG287" s="49" t="str">
        <f t="shared" si="35"/>
        <v>20</v>
      </c>
    </row>
    <row r="288" spans="1:37" x14ac:dyDescent="0.45">
      <c r="A288" s="129" t="s">
        <v>376</v>
      </c>
      <c r="B288" s="129" t="s">
        <v>424</v>
      </c>
      <c r="C288" s="129" t="s">
        <v>424</v>
      </c>
      <c r="D288" s="5" t="s">
        <v>424</v>
      </c>
      <c r="E288" s="129">
        <f t="shared" si="36"/>
        <v>7</v>
      </c>
      <c r="F288" s="129">
        <f t="shared" si="37"/>
        <v>7</v>
      </c>
      <c r="G288" s="129" t="s">
        <v>392</v>
      </c>
      <c r="H288" s="129" t="s">
        <v>393</v>
      </c>
      <c r="I288" s="129" t="s">
        <v>24</v>
      </c>
      <c r="J288" s="3">
        <v>1</v>
      </c>
      <c r="K288" s="131"/>
      <c r="L288" s="26" t="s">
        <v>24</v>
      </c>
      <c r="M288" s="129" t="s">
        <v>381</v>
      </c>
      <c r="N288" s="129" t="s">
        <v>26</v>
      </c>
      <c r="O288" s="129" t="s">
        <v>658</v>
      </c>
      <c r="P288" s="3">
        <v>54</v>
      </c>
      <c r="Q288" s="129" t="s">
        <v>27</v>
      </c>
      <c r="R288" s="129" t="s">
        <v>395</v>
      </c>
      <c r="S288" s="129" t="s">
        <v>2125</v>
      </c>
      <c r="T288" s="129"/>
      <c r="U288" s="129">
        <v>1</v>
      </c>
      <c r="V288" s="3">
        <v>210</v>
      </c>
      <c r="W288" s="30">
        <v>0</v>
      </c>
      <c r="X288" s="30">
        <v>0</v>
      </c>
      <c r="Y288" s="30">
        <v>0</v>
      </c>
      <c r="Z288" s="138" t="str">
        <f t="shared" si="32"/>
        <v/>
      </c>
      <c r="AA288" s="3">
        <v>26458</v>
      </c>
      <c r="AB288" s="6">
        <v>15.12</v>
      </c>
      <c r="AC288" s="34" t="s">
        <v>396</v>
      </c>
      <c r="AD288" s="34">
        <f t="shared" si="33"/>
        <v>11</v>
      </c>
      <c r="AE288" s="34">
        <f t="shared" si="34"/>
        <v>5</v>
      </c>
      <c r="AF288" s="49" t="str">
        <f t="shared" si="35"/>
        <v>LCL</v>
      </c>
      <c r="AG288" s="49" t="str">
        <f t="shared" si="35"/>
        <v>LCL</v>
      </c>
    </row>
    <row r="289" spans="1:37" x14ac:dyDescent="0.45">
      <c r="A289" s="129" t="s">
        <v>376</v>
      </c>
      <c r="B289" s="129" t="s">
        <v>659</v>
      </c>
      <c r="C289" s="129" t="s">
        <v>660</v>
      </c>
      <c r="D289" s="5" t="s">
        <v>660</v>
      </c>
      <c r="E289" s="129">
        <f t="shared" si="36"/>
        <v>26</v>
      </c>
      <c r="F289" s="129">
        <f t="shared" si="37"/>
        <v>32</v>
      </c>
      <c r="G289" s="129" t="s">
        <v>381</v>
      </c>
      <c r="H289" s="129" t="s">
        <v>383</v>
      </c>
      <c r="I289" s="129" t="s">
        <v>31</v>
      </c>
      <c r="J289" s="3">
        <v>0</v>
      </c>
      <c r="K289" s="129" t="s">
        <v>661</v>
      </c>
      <c r="L289" s="129" t="s">
        <v>24</v>
      </c>
      <c r="M289" s="129" t="s">
        <v>87</v>
      </c>
      <c r="N289" s="129" t="s">
        <v>26</v>
      </c>
      <c r="O289" s="129" t="s">
        <v>662</v>
      </c>
      <c r="P289" s="3">
        <v>54</v>
      </c>
      <c r="Q289" s="129" t="s">
        <v>27</v>
      </c>
      <c r="R289" s="129" t="s">
        <v>2160</v>
      </c>
      <c r="S289" s="129" t="s">
        <v>2163</v>
      </c>
      <c r="T289" s="129"/>
      <c r="U289" s="129">
        <v>1</v>
      </c>
      <c r="V289" s="3">
        <v>1622</v>
      </c>
      <c r="W289" s="30">
        <v>1</v>
      </c>
      <c r="X289" s="30">
        <v>0</v>
      </c>
      <c r="Y289" s="30">
        <v>0</v>
      </c>
      <c r="Z289" s="138">
        <f t="shared" si="32"/>
        <v>20</v>
      </c>
      <c r="AA289" s="3">
        <v>28059</v>
      </c>
      <c r="AB289" s="6">
        <v>30.32</v>
      </c>
      <c r="AC289" s="34" t="s">
        <v>90</v>
      </c>
      <c r="AD289" s="34">
        <f t="shared" si="33"/>
        <v>21</v>
      </c>
      <c r="AE289" s="34">
        <f t="shared" si="34"/>
        <v>9</v>
      </c>
      <c r="AF289" s="49" t="str">
        <f t="shared" si="35"/>
        <v>20</v>
      </c>
      <c r="AG289" s="49" t="str">
        <f t="shared" si="35"/>
        <v>LCL</v>
      </c>
    </row>
    <row r="290" spans="1:37" x14ac:dyDescent="0.45">
      <c r="A290" s="129" t="s">
        <v>376</v>
      </c>
      <c r="B290" s="129" t="s">
        <v>660</v>
      </c>
      <c r="C290" s="129" t="s">
        <v>579</v>
      </c>
      <c r="D290" s="5" t="s">
        <v>579</v>
      </c>
      <c r="E290" s="129">
        <f t="shared" si="36"/>
        <v>32</v>
      </c>
      <c r="F290" s="129">
        <f t="shared" si="37"/>
        <v>38</v>
      </c>
      <c r="G290" s="129" t="s">
        <v>39</v>
      </c>
      <c r="H290" s="129" t="s">
        <v>30</v>
      </c>
      <c r="I290" s="129" t="s">
        <v>31</v>
      </c>
      <c r="J290" s="3">
        <v>1</v>
      </c>
      <c r="K290" s="152" t="s">
        <v>663</v>
      </c>
      <c r="L290" s="129" t="s">
        <v>24</v>
      </c>
      <c r="M290" s="129" t="s">
        <v>87</v>
      </c>
      <c r="N290" s="129" t="s">
        <v>26</v>
      </c>
      <c r="O290" s="129" t="s">
        <v>664</v>
      </c>
      <c r="P290" s="3">
        <v>54</v>
      </c>
      <c r="Q290" s="129" t="s">
        <v>27</v>
      </c>
      <c r="R290" s="129" t="s">
        <v>340</v>
      </c>
      <c r="S290" s="129" t="s">
        <v>2164</v>
      </c>
      <c r="T290" s="129"/>
      <c r="U290" s="129">
        <v>1</v>
      </c>
      <c r="V290" s="3">
        <v>290</v>
      </c>
      <c r="W290" s="154">
        <v>1</v>
      </c>
      <c r="X290" s="154">
        <v>0</v>
      </c>
      <c r="Y290" s="154">
        <v>0</v>
      </c>
      <c r="Z290" s="138">
        <f t="shared" si="32"/>
        <v>20</v>
      </c>
      <c r="AA290" s="3">
        <v>5448</v>
      </c>
      <c r="AB290" s="6">
        <v>8.9600000000000009</v>
      </c>
      <c r="AC290" s="34" t="s">
        <v>34</v>
      </c>
      <c r="AD290" s="34">
        <f t="shared" si="33"/>
        <v>6</v>
      </c>
      <c r="AE290" s="34">
        <f t="shared" si="34"/>
        <v>3</v>
      </c>
      <c r="AF290" s="49" t="str">
        <f t="shared" si="35"/>
        <v>LCL</v>
      </c>
      <c r="AG290" s="49" t="str">
        <f t="shared" si="35"/>
        <v>LCL</v>
      </c>
    </row>
    <row r="291" spans="1:37" s="77" customFormat="1" x14ac:dyDescent="0.45">
      <c r="A291" s="129" t="s">
        <v>376</v>
      </c>
      <c r="B291" s="129" t="s">
        <v>660</v>
      </c>
      <c r="C291" s="129" t="s">
        <v>579</v>
      </c>
      <c r="D291" s="5" t="s">
        <v>579</v>
      </c>
      <c r="E291" s="129">
        <f t="shared" si="36"/>
        <v>32</v>
      </c>
      <c r="F291" s="129">
        <f t="shared" si="37"/>
        <v>38</v>
      </c>
      <c r="G291" s="129" t="s">
        <v>39</v>
      </c>
      <c r="H291" s="129" t="s">
        <v>30</v>
      </c>
      <c r="I291" s="129" t="s">
        <v>31</v>
      </c>
      <c r="J291" s="3">
        <v>1</v>
      </c>
      <c r="K291" s="153"/>
      <c r="L291" s="129" t="s">
        <v>24</v>
      </c>
      <c r="M291" s="129" t="s">
        <v>87</v>
      </c>
      <c r="N291" s="129" t="s">
        <v>26</v>
      </c>
      <c r="O291" s="129" t="s">
        <v>665</v>
      </c>
      <c r="P291" s="3">
        <v>52</v>
      </c>
      <c r="Q291" s="129" t="s">
        <v>27</v>
      </c>
      <c r="R291" s="129" t="s">
        <v>181</v>
      </c>
      <c r="S291" s="129" t="s">
        <v>2164</v>
      </c>
      <c r="T291" s="129"/>
      <c r="U291" s="129">
        <v>1</v>
      </c>
      <c r="V291" s="3">
        <v>34</v>
      </c>
      <c r="W291" s="155"/>
      <c r="X291" s="155"/>
      <c r="Y291" s="155"/>
      <c r="Z291" s="138" t="str">
        <f t="shared" si="32"/>
        <v/>
      </c>
      <c r="AA291" s="3">
        <v>8541</v>
      </c>
      <c r="AB291" s="6">
        <v>2.06</v>
      </c>
      <c r="AC291" s="34" t="s">
        <v>34</v>
      </c>
      <c r="AD291" s="34">
        <f t="shared" si="33"/>
        <v>1</v>
      </c>
      <c r="AE291" s="34">
        <f t="shared" si="34"/>
        <v>1</v>
      </c>
      <c r="AF291" s="49" t="str">
        <f t="shared" si="35"/>
        <v>LCL</v>
      </c>
      <c r="AG291" s="49" t="str">
        <f t="shared" si="35"/>
        <v>LCL</v>
      </c>
      <c r="AH291"/>
      <c r="AI291"/>
      <c r="AJ291"/>
      <c r="AK291"/>
    </row>
    <row r="292" spans="1:37" x14ac:dyDescent="0.45">
      <c r="A292" s="129" t="s">
        <v>376</v>
      </c>
      <c r="B292" s="129" t="s">
        <v>579</v>
      </c>
      <c r="C292" s="129" t="s">
        <v>634</v>
      </c>
      <c r="D292" s="5" t="s">
        <v>634</v>
      </c>
      <c r="E292" s="129">
        <f t="shared" si="36"/>
        <v>38</v>
      </c>
      <c r="F292" s="129">
        <f t="shared" si="37"/>
        <v>41</v>
      </c>
      <c r="G292" s="129" t="s">
        <v>48</v>
      </c>
      <c r="H292" s="129" t="s">
        <v>30</v>
      </c>
      <c r="I292" s="129" t="s">
        <v>31</v>
      </c>
      <c r="J292" s="3">
        <v>0</v>
      </c>
      <c r="K292" s="129" t="s">
        <v>666</v>
      </c>
      <c r="L292" s="129" t="s">
        <v>24</v>
      </c>
      <c r="M292" s="129" t="s">
        <v>42</v>
      </c>
      <c r="N292" s="129" t="s">
        <v>26</v>
      </c>
      <c r="O292" s="129" t="s">
        <v>667</v>
      </c>
      <c r="P292" s="3">
        <v>54</v>
      </c>
      <c r="Q292" s="129" t="s">
        <v>27</v>
      </c>
      <c r="R292" s="129" t="s">
        <v>668</v>
      </c>
      <c r="S292" s="129" t="s">
        <v>2163</v>
      </c>
      <c r="T292" s="129"/>
      <c r="U292" s="129">
        <v>1</v>
      </c>
      <c r="V292" s="3">
        <v>842</v>
      </c>
      <c r="W292" s="30">
        <v>0</v>
      </c>
      <c r="X292" s="30">
        <v>1</v>
      </c>
      <c r="Y292" s="30">
        <v>0</v>
      </c>
      <c r="Z292" s="138">
        <f t="shared" si="32"/>
        <v>40</v>
      </c>
      <c r="AA292" s="3">
        <v>59825</v>
      </c>
      <c r="AB292" s="6">
        <v>36.82</v>
      </c>
      <c r="AC292" s="34" t="s">
        <v>34</v>
      </c>
      <c r="AD292" s="34">
        <f t="shared" si="33"/>
        <v>26</v>
      </c>
      <c r="AE292" s="34">
        <f t="shared" si="34"/>
        <v>11</v>
      </c>
      <c r="AF292" s="49" t="str">
        <f t="shared" si="35"/>
        <v>20</v>
      </c>
      <c r="AG292" s="49" t="str">
        <f t="shared" si="35"/>
        <v>LCL</v>
      </c>
    </row>
    <row r="293" spans="1:37" x14ac:dyDescent="0.45">
      <c r="A293" s="129" t="s">
        <v>376</v>
      </c>
      <c r="B293" s="129" t="s">
        <v>579</v>
      </c>
      <c r="C293" s="129" t="s">
        <v>634</v>
      </c>
      <c r="D293" s="5" t="s">
        <v>634</v>
      </c>
      <c r="E293" s="129">
        <f t="shared" si="36"/>
        <v>38</v>
      </c>
      <c r="F293" s="129">
        <f t="shared" si="37"/>
        <v>41</v>
      </c>
      <c r="G293" s="129" t="s">
        <v>48</v>
      </c>
      <c r="H293" s="129" t="s">
        <v>30</v>
      </c>
      <c r="I293" s="129" t="s">
        <v>31</v>
      </c>
      <c r="J293" s="3">
        <v>0</v>
      </c>
      <c r="K293" s="129" t="s">
        <v>669</v>
      </c>
      <c r="L293" s="129" t="s">
        <v>24</v>
      </c>
      <c r="M293" s="129" t="s">
        <v>42</v>
      </c>
      <c r="N293" s="129" t="s">
        <v>26</v>
      </c>
      <c r="O293" s="129" t="s">
        <v>670</v>
      </c>
      <c r="P293" s="3">
        <v>52</v>
      </c>
      <c r="Q293" s="129" t="s">
        <v>27</v>
      </c>
      <c r="R293" s="129" t="s">
        <v>273</v>
      </c>
      <c r="S293" s="129" t="s">
        <v>2163</v>
      </c>
      <c r="T293" s="129"/>
      <c r="U293" s="129">
        <v>1</v>
      </c>
      <c r="V293" s="3">
        <v>2811</v>
      </c>
      <c r="W293" s="30">
        <v>1</v>
      </c>
      <c r="X293" s="30">
        <v>0</v>
      </c>
      <c r="Y293" s="30">
        <v>1</v>
      </c>
      <c r="Z293" s="138">
        <f t="shared" si="32"/>
        <v>20</v>
      </c>
      <c r="AA293" s="3">
        <v>47095</v>
      </c>
      <c r="AB293" s="6">
        <v>54.8</v>
      </c>
      <c r="AC293" s="34" t="s">
        <v>34</v>
      </c>
      <c r="AD293" s="34">
        <f t="shared" si="33"/>
        <v>38</v>
      </c>
      <c r="AE293" s="34">
        <f t="shared" si="34"/>
        <v>16</v>
      </c>
      <c r="AF293" s="49" t="str">
        <f t="shared" si="35"/>
        <v>40</v>
      </c>
      <c r="AG293" s="49" t="str">
        <f t="shared" si="35"/>
        <v>20</v>
      </c>
    </row>
    <row r="294" spans="1:37" x14ac:dyDescent="0.45">
      <c r="A294" s="129" t="s">
        <v>376</v>
      </c>
      <c r="B294" s="129" t="s">
        <v>579</v>
      </c>
      <c r="C294" s="129" t="s">
        <v>634</v>
      </c>
      <c r="D294" s="5" t="s">
        <v>634</v>
      </c>
      <c r="E294" s="129">
        <f t="shared" si="36"/>
        <v>38</v>
      </c>
      <c r="F294" s="129">
        <f t="shared" si="37"/>
        <v>41</v>
      </c>
      <c r="G294" s="129" t="s">
        <v>48</v>
      </c>
      <c r="H294" s="129" t="s">
        <v>30</v>
      </c>
      <c r="I294" s="129" t="s">
        <v>31</v>
      </c>
      <c r="J294" s="3">
        <v>1</v>
      </c>
      <c r="K294" s="152" t="s">
        <v>671</v>
      </c>
      <c r="L294" s="129" t="s">
        <v>24</v>
      </c>
      <c r="M294" s="129" t="s">
        <v>42</v>
      </c>
      <c r="N294" s="129" t="s">
        <v>26</v>
      </c>
      <c r="O294" s="129" t="s">
        <v>672</v>
      </c>
      <c r="P294" s="3">
        <v>54</v>
      </c>
      <c r="Q294" s="129" t="s">
        <v>27</v>
      </c>
      <c r="R294" s="129" t="s">
        <v>101</v>
      </c>
      <c r="S294" s="129" t="s">
        <v>2164</v>
      </c>
      <c r="T294" s="129"/>
      <c r="U294" s="129">
        <v>1</v>
      </c>
      <c r="V294" s="3">
        <v>509</v>
      </c>
      <c r="W294" s="154">
        <v>0</v>
      </c>
      <c r="X294" s="154">
        <v>0</v>
      </c>
      <c r="Y294" s="154">
        <v>1</v>
      </c>
      <c r="Z294" s="138" t="str">
        <f t="shared" si="32"/>
        <v>40 HC</v>
      </c>
      <c r="AA294" s="3">
        <v>5089</v>
      </c>
      <c r="AB294" s="6">
        <v>11.39</v>
      </c>
      <c r="AC294" s="34" t="s">
        <v>34</v>
      </c>
      <c r="AD294" s="34">
        <f t="shared" si="33"/>
        <v>8</v>
      </c>
      <c r="AE294" s="34">
        <f t="shared" si="34"/>
        <v>3</v>
      </c>
      <c r="AF294" s="49" t="str">
        <f t="shared" si="35"/>
        <v>LCL</v>
      </c>
      <c r="AG294" s="49" t="str">
        <f t="shared" si="35"/>
        <v>LCL</v>
      </c>
    </row>
    <row r="295" spans="1:37" x14ac:dyDescent="0.45">
      <c r="A295" s="129" t="s">
        <v>376</v>
      </c>
      <c r="B295" s="129" t="s">
        <v>579</v>
      </c>
      <c r="C295" s="129" t="s">
        <v>634</v>
      </c>
      <c r="D295" s="5" t="s">
        <v>634</v>
      </c>
      <c r="E295" s="129">
        <f t="shared" si="36"/>
        <v>38</v>
      </c>
      <c r="F295" s="129">
        <f t="shared" si="37"/>
        <v>41</v>
      </c>
      <c r="G295" s="129" t="s">
        <v>48</v>
      </c>
      <c r="H295" s="129" t="s">
        <v>30</v>
      </c>
      <c r="I295" s="129" t="s">
        <v>31</v>
      </c>
      <c r="J295" s="3">
        <v>1</v>
      </c>
      <c r="K295" s="153"/>
      <c r="L295" s="129" t="s">
        <v>24</v>
      </c>
      <c r="M295" s="129" t="s">
        <v>42</v>
      </c>
      <c r="N295" s="129" t="s">
        <v>26</v>
      </c>
      <c r="O295" s="129" t="s">
        <v>673</v>
      </c>
      <c r="P295" s="3">
        <v>52</v>
      </c>
      <c r="Q295" s="129" t="s">
        <v>27</v>
      </c>
      <c r="R295" s="129" t="s">
        <v>331</v>
      </c>
      <c r="S295" s="129" t="s">
        <v>2164</v>
      </c>
      <c r="T295" s="129"/>
      <c r="U295" s="129">
        <v>1</v>
      </c>
      <c r="V295" s="3">
        <v>2016</v>
      </c>
      <c r="W295" s="155"/>
      <c r="X295" s="155"/>
      <c r="Y295" s="155"/>
      <c r="Z295" s="138" t="str">
        <f t="shared" si="32"/>
        <v/>
      </c>
      <c r="AA295" s="3">
        <v>33558</v>
      </c>
      <c r="AB295" s="6">
        <v>33.42</v>
      </c>
      <c r="AC295" s="34" t="s">
        <v>34</v>
      </c>
      <c r="AD295" s="34">
        <f t="shared" si="33"/>
        <v>23</v>
      </c>
      <c r="AE295" s="34">
        <f t="shared" si="34"/>
        <v>10</v>
      </c>
      <c r="AF295" s="49" t="str">
        <f t="shared" si="35"/>
        <v>20</v>
      </c>
      <c r="AG295" s="49" t="str">
        <f t="shared" si="35"/>
        <v>LCL</v>
      </c>
    </row>
    <row r="296" spans="1:37" x14ac:dyDescent="0.45">
      <c r="A296" s="70" t="s">
        <v>376</v>
      </c>
      <c r="B296" s="70" t="s">
        <v>654</v>
      </c>
      <c r="C296" s="70" t="s">
        <v>674</v>
      </c>
      <c r="D296" s="71" t="s">
        <v>674</v>
      </c>
      <c r="E296" s="70">
        <f t="shared" si="36"/>
        <v>39</v>
      </c>
      <c r="F296" s="70">
        <f t="shared" si="37"/>
        <v>45</v>
      </c>
      <c r="G296" s="70" t="s">
        <v>48</v>
      </c>
      <c r="H296" s="70" t="s">
        <v>30</v>
      </c>
      <c r="I296" s="70" t="s">
        <v>31</v>
      </c>
      <c r="J296" s="72">
        <v>0</v>
      </c>
      <c r="K296" s="70" t="s">
        <v>675</v>
      </c>
      <c r="L296" s="70" t="s">
        <v>41</v>
      </c>
      <c r="M296" s="70" t="s">
        <v>42</v>
      </c>
      <c r="N296" s="70" t="s">
        <v>26</v>
      </c>
      <c r="O296" s="70" t="s">
        <v>676</v>
      </c>
      <c r="P296" s="72">
        <v>52</v>
      </c>
      <c r="Q296" s="70" t="s">
        <v>27</v>
      </c>
      <c r="R296" s="70" t="s">
        <v>266</v>
      </c>
      <c r="S296" s="70" t="s">
        <v>2163</v>
      </c>
      <c r="T296" s="70"/>
      <c r="U296" s="70">
        <v>1</v>
      </c>
      <c r="V296" s="72">
        <v>5048</v>
      </c>
      <c r="W296" s="73">
        <v>0</v>
      </c>
      <c r="X296" s="73">
        <v>2</v>
      </c>
      <c r="Y296" s="73">
        <v>0</v>
      </c>
      <c r="Z296" s="138" t="str">
        <f t="shared" si="32"/>
        <v/>
      </c>
      <c r="AA296" s="72">
        <v>99622</v>
      </c>
      <c r="AB296" s="74">
        <v>100.13</v>
      </c>
      <c r="AC296" s="75" t="s">
        <v>34</v>
      </c>
      <c r="AD296" s="75">
        <f t="shared" si="33"/>
        <v>70</v>
      </c>
      <c r="AE296" s="75">
        <f t="shared" si="34"/>
        <v>30</v>
      </c>
      <c r="AF296" s="76">
        <v>40</v>
      </c>
      <c r="AG296" s="76" t="str">
        <f t="shared" si="35"/>
        <v>40</v>
      </c>
      <c r="AH296" s="77"/>
      <c r="AI296" s="77"/>
      <c r="AJ296" s="77"/>
      <c r="AK296" s="77"/>
    </row>
    <row r="297" spans="1:37" x14ac:dyDescent="0.45">
      <c r="A297" s="70"/>
      <c r="B297" s="70"/>
      <c r="C297" s="70"/>
      <c r="D297" s="71"/>
      <c r="E297" s="70"/>
      <c r="F297" s="70"/>
      <c r="G297" s="70"/>
      <c r="H297" s="70"/>
      <c r="I297" s="70"/>
      <c r="J297" s="72"/>
      <c r="K297" s="70"/>
      <c r="L297" s="70"/>
      <c r="M297" s="70"/>
      <c r="N297" s="70"/>
      <c r="O297" s="70"/>
      <c r="P297" s="72"/>
      <c r="Q297" s="70"/>
      <c r="R297" s="70"/>
      <c r="S297" s="70"/>
      <c r="T297" s="70"/>
      <c r="U297" s="70"/>
      <c r="V297" s="72"/>
      <c r="W297" s="73"/>
      <c r="X297" s="73"/>
      <c r="Y297" s="73"/>
      <c r="Z297" s="138" t="str">
        <f t="shared" si="32"/>
        <v/>
      </c>
      <c r="AA297" s="72"/>
      <c r="AB297" s="74"/>
      <c r="AC297" s="75" t="s">
        <v>34</v>
      </c>
      <c r="AD297" s="75"/>
      <c r="AE297" s="75"/>
      <c r="AF297" s="76">
        <v>20</v>
      </c>
      <c r="AG297" s="76"/>
      <c r="AH297" s="77"/>
      <c r="AI297" s="77"/>
      <c r="AJ297" s="77"/>
      <c r="AK297" s="77"/>
    </row>
    <row r="298" spans="1:37" s="77" customFormat="1" x14ac:dyDescent="0.45">
      <c r="A298" s="129" t="s">
        <v>677</v>
      </c>
      <c r="B298" s="129" t="s">
        <v>678</v>
      </c>
      <c r="C298" s="129" t="s">
        <v>464</v>
      </c>
      <c r="D298" s="5" t="s">
        <v>464</v>
      </c>
      <c r="E298" s="129">
        <f t="shared" si="36"/>
        <v>1</v>
      </c>
      <c r="F298" s="129">
        <f t="shared" si="37"/>
        <v>11</v>
      </c>
      <c r="G298" s="129" t="s">
        <v>381</v>
      </c>
      <c r="H298" s="129" t="s">
        <v>383</v>
      </c>
      <c r="I298" s="129" t="s">
        <v>380</v>
      </c>
      <c r="J298" s="3">
        <v>1</v>
      </c>
      <c r="K298" s="26" t="s">
        <v>380</v>
      </c>
      <c r="L298" s="26" t="s">
        <v>24</v>
      </c>
      <c r="M298" s="129" t="s">
        <v>390</v>
      </c>
      <c r="N298" s="129" t="s">
        <v>26</v>
      </c>
      <c r="O298" s="129" t="s">
        <v>679</v>
      </c>
      <c r="P298" s="3">
        <v>54</v>
      </c>
      <c r="Q298" s="129" t="s">
        <v>27</v>
      </c>
      <c r="R298" s="129" t="s">
        <v>2155</v>
      </c>
      <c r="S298" s="129" t="s">
        <v>380</v>
      </c>
      <c r="T298" s="129">
        <v>1</v>
      </c>
      <c r="U298" s="129"/>
      <c r="V298" s="3">
        <v>1295</v>
      </c>
      <c r="W298" s="30">
        <v>0</v>
      </c>
      <c r="X298" s="30">
        <v>0</v>
      </c>
      <c r="Y298" s="30">
        <v>0</v>
      </c>
      <c r="Z298" s="138" t="str">
        <f t="shared" si="32"/>
        <v/>
      </c>
      <c r="AA298" s="3">
        <v>17715</v>
      </c>
      <c r="AB298" s="6">
        <v>33.409999999999997</v>
      </c>
      <c r="AC298" s="34" t="s">
        <v>64</v>
      </c>
      <c r="AD298" s="34">
        <f t="shared" si="33"/>
        <v>23</v>
      </c>
      <c r="AE298" s="34">
        <f t="shared" si="34"/>
        <v>10</v>
      </c>
      <c r="AF298" s="49" t="str">
        <f t="shared" si="35"/>
        <v>20</v>
      </c>
      <c r="AG298" s="49" t="str">
        <f t="shared" si="35"/>
        <v>LCL</v>
      </c>
      <c r="AH298"/>
      <c r="AI298"/>
      <c r="AJ298"/>
      <c r="AK298"/>
    </row>
    <row r="299" spans="1:37" x14ac:dyDescent="0.45">
      <c r="A299" s="129" t="s">
        <v>677</v>
      </c>
      <c r="B299" s="129" t="s">
        <v>678</v>
      </c>
      <c r="C299" s="129" t="s">
        <v>500</v>
      </c>
      <c r="D299" s="5" t="s">
        <v>500</v>
      </c>
      <c r="E299" s="129">
        <f t="shared" si="36"/>
        <v>1</v>
      </c>
      <c r="F299" s="129">
        <f t="shared" si="37"/>
        <v>20</v>
      </c>
      <c r="G299" s="129" t="s">
        <v>381</v>
      </c>
      <c r="H299" s="129" t="s">
        <v>383</v>
      </c>
      <c r="I299" s="129" t="s">
        <v>380</v>
      </c>
      <c r="J299" s="3">
        <v>1</v>
      </c>
      <c r="K299" s="26" t="s">
        <v>380</v>
      </c>
      <c r="L299" s="26" t="s">
        <v>24</v>
      </c>
      <c r="M299" s="129" t="s">
        <v>390</v>
      </c>
      <c r="N299" s="129" t="s">
        <v>26</v>
      </c>
      <c r="O299" s="129" t="s">
        <v>680</v>
      </c>
      <c r="P299" s="3">
        <v>54</v>
      </c>
      <c r="Q299" s="129" t="s">
        <v>27</v>
      </c>
      <c r="R299" s="129" t="s">
        <v>2155</v>
      </c>
      <c r="S299" s="129" t="s">
        <v>380</v>
      </c>
      <c r="T299" s="129">
        <v>1</v>
      </c>
      <c r="U299" s="129"/>
      <c r="V299" s="3">
        <v>1273</v>
      </c>
      <c r="W299" s="30">
        <v>0</v>
      </c>
      <c r="X299" s="30">
        <v>0</v>
      </c>
      <c r="Y299" s="30">
        <v>0</v>
      </c>
      <c r="Z299" s="138" t="str">
        <f t="shared" si="32"/>
        <v/>
      </c>
      <c r="AA299" s="3">
        <v>20344</v>
      </c>
      <c r="AB299" s="6">
        <v>29.55</v>
      </c>
      <c r="AC299" s="34" t="s">
        <v>64</v>
      </c>
      <c r="AD299" s="34">
        <f t="shared" si="33"/>
        <v>21</v>
      </c>
      <c r="AE299" s="34">
        <f t="shared" si="34"/>
        <v>9</v>
      </c>
      <c r="AF299" s="49" t="str">
        <f t="shared" si="35"/>
        <v>20</v>
      </c>
      <c r="AG299" s="49" t="str">
        <f t="shared" si="35"/>
        <v>LCL</v>
      </c>
    </row>
    <row r="300" spans="1:37" x14ac:dyDescent="0.45">
      <c r="A300" s="129" t="s">
        <v>677</v>
      </c>
      <c r="B300" s="129" t="s">
        <v>432</v>
      </c>
      <c r="C300" s="129" t="s">
        <v>562</v>
      </c>
      <c r="D300" s="5" t="s">
        <v>562</v>
      </c>
      <c r="E300" s="129">
        <f t="shared" si="36"/>
        <v>12</v>
      </c>
      <c r="F300" s="129">
        <f t="shared" si="37"/>
        <v>17</v>
      </c>
      <c r="G300" s="129" t="s">
        <v>381</v>
      </c>
      <c r="H300" s="129" t="s">
        <v>383</v>
      </c>
      <c r="I300" s="129" t="s">
        <v>380</v>
      </c>
      <c r="J300" s="3">
        <v>1</v>
      </c>
      <c r="K300" s="26" t="s">
        <v>380</v>
      </c>
      <c r="L300" s="26" t="s">
        <v>24</v>
      </c>
      <c r="M300" s="129" t="s">
        <v>390</v>
      </c>
      <c r="N300" s="129" t="s">
        <v>26</v>
      </c>
      <c r="O300" s="129" t="s">
        <v>681</v>
      </c>
      <c r="P300" s="3">
        <v>54</v>
      </c>
      <c r="Q300" s="129" t="s">
        <v>27</v>
      </c>
      <c r="R300" s="129" t="s">
        <v>2153</v>
      </c>
      <c r="S300" s="129" t="s">
        <v>380</v>
      </c>
      <c r="T300" s="129">
        <v>1</v>
      </c>
      <c r="U300" s="129"/>
      <c r="V300" s="3">
        <v>862</v>
      </c>
      <c r="W300" s="30">
        <v>0</v>
      </c>
      <c r="X300" s="30">
        <v>0</v>
      </c>
      <c r="Y300" s="30">
        <v>0</v>
      </c>
      <c r="Z300" s="138" t="str">
        <f t="shared" si="32"/>
        <v/>
      </c>
      <c r="AA300" s="3">
        <v>14054</v>
      </c>
      <c r="AB300" s="6">
        <v>19.989999999999998</v>
      </c>
      <c r="AC300" s="34" t="s">
        <v>64</v>
      </c>
      <c r="AD300" s="34">
        <f t="shared" si="33"/>
        <v>14</v>
      </c>
      <c r="AE300" s="34">
        <f t="shared" si="34"/>
        <v>6</v>
      </c>
      <c r="AF300" s="49" t="str">
        <f t="shared" si="35"/>
        <v>LCL</v>
      </c>
      <c r="AG300" s="49" t="str">
        <f t="shared" si="35"/>
        <v>LCL</v>
      </c>
    </row>
    <row r="301" spans="1:37" x14ac:dyDescent="0.45">
      <c r="A301" s="129" t="s">
        <v>677</v>
      </c>
      <c r="B301" s="129" t="s">
        <v>601</v>
      </c>
      <c r="C301" s="129" t="s">
        <v>654</v>
      </c>
      <c r="D301" s="5" t="s">
        <v>654</v>
      </c>
      <c r="E301" s="129">
        <f t="shared" si="36"/>
        <v>35</v>
      </c>
      <c r="F301" s="129">
        <f t="shared" si="37"/>
        <v>38</v>
      </c>
      <c r="G301" s="129" t="s">
        <v>61</v>
      </c>
      <c r="H301" s="129" t="s">
        <v>30</v>
      </c>
      <c r="I301" s="129" t="s">
        <v>31</v>
      </c>
      <c r="J301" s="3">
        <v>1</v>
      </c>
      <c r="K301" s="152" t="s">
        <v>682</v>
      </c>
      <c r="L301" s="129" t="s">
        <v>24</v>
      </c>
      <c r="M301" s="129" t="s">
        <v>42</v>
      </c>
      <c r="N301" s="129" t="s">
        <v>26</v>
      </c>
      <c r="O301" s="129" t="s">
        <v>683</v>
      </c>
      <c r="P301" s="3">
        <v>54</v>
      </c>
      <c r="Q301" s="129" t="s">
        <v>27</v>
      </c>
      <c r="R301" s="129" t="s">
        <v>2154</v>
      </c>
      <c r="S301" s="129" t="s">
        <v>2164</v>
      </c>
      <c r="T301" s="129"/>
      <c r="U301" s="129">
        <v>1</v>
      </c>
      <c r="V301" s="3">
        <v>2747</v>
      </c>
      <c r="W301" s="154">
        <v>0</v>
      </c>
      <c r="X301" s="154">
        <v>0</v>
      </c>
      <c r="Y301" s="154">
        <v>1</v>
      </c>
      <c r="Z301" s="138" t="str">
        <f t="shared" si="32"/>
        <v>40 HC</v>
      </c>
      <c r="AA301" s="3">
        <v>38960</v>
      </c>
      <c r="AB301" s="6">
        <v>49.13</v>
      </c>
      <c r="AC301" s="34" t="s">
        <v>64</v>
      </c>
      <c r="AD301" s="34">
        <f t="shared" si="33"/>
        <v>34</v>
      </c>
      <c r="AE301" s="34">
        <f t="shared" si="34"/>
        <v>15</v>
      </c>
      <c r="AF301" s="49" t="str">
        <f t="shared" ref="AF301:AG316" si="38">IF(AD301&lt;=14,"LCL",IF(AD301&lt;=28,"20",IF(AD301&lt;=55,"40",IF(AD301&lt;=65,"40HC",IF(AD301&lt;=83,"45",IF(AD301&gt;83,"???ilość kont"))))))</f>
        <v>40</v>
      </c>
      <c r="AG301" s="49" t="str">
        <f t="shared" si="38"/>
        <v>20</v>
      </c>
    </row>
    <row r="302" spans="1:37" x14ac:dyDescent="0.45">
      <c r="A302" s="129" t="s">
        <v>677</v>
      </c>
      <c r="B302" s="129" t="s">
        <v>601</v>
      </c>
      <c r="C302" s="129" t="s">
        <v>654</v>
      </c>
      <c r="D302" s="5" t="s">
        <v>654</v>
      </c>
      <c r="E302" s="129">
        <f t="shared" si="36"/>
        <v>35</v>
      </c>
      <c r="F302" s="129">
        <f t="shared" si="37"/>
        <v>38</v>
      </c>
      <c r="G302" s="129" t="s">
        <v>61</v>
      </c>
      <c r="H302" s="129" t="s">
        <v>30</v>
      </c>
      <c r="I302" s="129" t="s">
        <v>31</v>
      </c>
      <c r="J302" s="3">
        <v>1</v>
      </c>
      <c r="K302" s="153"/>
      <c r="L302" s="129" t="s">
        <v>24</v>
      </c>
      <c r="M302" s="129" t="s">
        <v>42</v>
      </c>
      <c r="N302" s="129" t="s">
        <v>26</v>
      </c>
      <c r="O302" s="129" t="s">
        <v>684</v>
      </c>
      <c r="P302" s="3">
        <v>54</v>
      </c>
      <c r="Q302" s="129" t="s">
        <v>27</v>
      </c>
      <c r="R302" s="129" t="s">
        <v>2158</v>
      </c>
      <c r="S302" s="129" t="s">
        <v>2164</v>
      </c>
      <c r="T302" s="129"/>
      <c r="U302" s="129">
        <v>1</v>
      </c>
      <c r="V302" s="3">
        <v>1520</v>
      </c>
      <c r="W302" s="155"/>
      <c r="X302" s="155"/>
      <c r="Y302" s="155"/>
      <c r="Z302" s="138" t="str">
        <f t="shared" si="32"/>
        <v/>
      </c>
      <c r="AA302" s="3">
        <v>25736</v>
      </c>
      <c r="AB302" s="6">
        <v>20.22</v>
      </c>
      <c r="AC302" s="34" t="s">
        <v>64</v>
      </c>
      <c r="AD302" s="34">
        <f t="shared" si="33"/>
        <v>14</v>
      </c>
      <c r="AE302" s="34">
        <f t="shared" si="34"/>
        <v>6</v>
      </c>
      <c r="AF302" s="49" t="str">
        <f t="shared" si="38"/>
        <v>LCL</v>
      </c>
      <c r="AG302" s="49" t="str">
        <f t="shared" si="38"/>
        <v>LCL</v>
      </c>
    </row>
    <row r="303" spans="1:37" x14ac:dyDescent="0.45">
      <c r="A303" s="129" t="s">
        <v>677</v>
      </c>
      <c r="B303" s="129" t="s">
        <v>601</v>
      </c>
      <c r="C303" s="129" t="s">
        <v>602</v>
      </c>
      <c r="D303" s="5" t="s">
        <v>602</v>
      </c>
      <c r="E303" s="129">
        <f t="shared" si="36"/>
        <v>35</v>
      </c>
      <c r="F303" s="129">
        <f t="shared" si="37"/>
        <v>39</v>
      </c>
      <c r="G303" s="129" t="s">
        <v>61</v>
      </c>
      <c r="H303" s="129" t="s">
        <v>30</v>
      </c>
      <c r="I303" s="129" t="s">
        <v>31</v>
      </c>
      <c r="J303" s="3">
        <v>1</v>
      </c>
      <c r="K303" s="152" t="s">
        <v>685</v>
      </c>
      <c r="L303" s="129" t="s">
        <v>41</v>
      </c>
      <c r="M303" s="129" t="s">
        <v>42</v>
      </c>
      <c r="N303" s="129" t="s">
        <v>26</v>
      </c>
      <c r="O303" s="129" t="s">
        <v>686</v>
      </c>
      <c r="P303" s="3">
        <v>54</v>
      </c>
      <c r="Q303" s="129" t="s">
        <v>27</v>
      </c>
      <c r="R303" s="129" t="s">
        <v>2150</v>
      </c>
      <c r="S303" s="129" t="s">
        <v>2164</v>
      </c>
      <c r="T303" s="129"/>
      <c r="U303" s="129">
        <v>1</v>
      </c>
      <c r="V303" s="3">
        <v>1324</v>
      </c>
      <c r="W303" s="154">
        <v>0</v>
      </c>
      <c r="X303" s="154">
        <v>0</v>
      </c>
      <c r="Y303" s="154">
        <v>1</v>
      </c>
      <c r="Z303" s="138" t="str">
        <f t="shared" si="32"/>
        <v>40 HC</v>
      </c>
      <c r="AA303" s="3">
        <v>20510</v>
      </c>
      <c r="AB303" s="6">
        <v>24.51</v>
      </c>
      <c r="AC303" s="34" t="s">
        <v>64</v>
      </c>
      <c r="AD303" s="34">
        <f t="shared" si="33"/>
        <v>17</v>
      </c>
      <c r="AE303" s="34">
        <f t="shared" si="34"/>
        <v>7</v>
      </c>
      <c r="AF303" s="49" t="str">
        <f t="shared" si="38"/>
        <v>20</v>
      </c>
      <c r="AG303" s="49" t="str">
        <f t="shared" si="38"/>
        <v>LCL</v>
      </c>
    </row>
    <row r="304" spans="1:37" x14ac:dyDescent="0.45">
      <c r="A304" s="129" t="s">
        <v>677</v>
      </c>
      <c r="B304" s="129" t="s">
        <v>601</v>
      </c>
      <c r="C304" s="129" t="s">
        <v>602</v>
      </c>
      <c r="D304" s="5" t="s">
        <v>602</v>
      </c>
      <c r="E304" s="129">
        <f t="shared" si="36"/>
        <v>35</v>
      </c>
      <c r="F304" s="129">
        <f t="shared" si="37"/>
        <v>39</v>
      </c>
      <c r="G304" s="129" t="s">
        <v>61</v>
      </c>
      <c r="H304" s="129" t="s">
        <v>30</v>
      </c>
      <c r="I304" s="129" t="s">
        <v>31</v>
      </c>
      <c r="J304" s="3">
        <v>1</v>
      </c>
      <c r="K304" s="153"/>
      <c r="L304" s="129" t="s">
        <v>41</v>
      </c>
      <c r="M304" s="129" t="s">
        <v>42</v>
      </c>
      <c r="N304" s="129" t="s">
        <v>26</v>
      </c>
      <c r="O304" s="129" t="s">
        <v>687</v>
      </c>
      <c r="P304" s="3">
        <v>54</v>
      </c>
      <c r="Q304" s="129" t="s">
        <v>27</v>
      </c>
      <c r="R304" s="129" t="s">
        <v>2158</v>
      </c>
      <c r="S304" s="129" t="s">
        <v>2164</v>
      </c>
      <c r="T304" s="129"/>
      <c r="U304" s="129">
        <v>1</v>
      </c>
      <c r="V304" s="3">
        <v>2484</v>
      </c>
      <c r="W304" s="155"/>
      <c r="X304" s="155"/>
      <c r="Y304" s="155"/>
      <c r="Z304" s="138" t="str">
        <f t="shared" si="32"/>
        <v/>
      </c>
      <c r="AA304" s="3">
        <v>44554</v>
      </c>
      <c r="AB304" s="6">
        <v>40.86</v>
      </c>
      <c r="AC304" s="34" t="s">
        <v>64</v>
      </c>
      <c r="AD304" s="34">
        <f t="shared" si="33"/>
        <v>29</v>
      </c>
      <c r="AE304" s="34">
        <f t="shared" si="34"/>
        <v>12</v>
      </c>
      <c r="AF304" s="49" t="str">
        <f t="shared" si="38"/>
        <v>40</v>
      </c>
      <c r="AG304" s="49" t="str">
        <f t="shared" si="38"/>
        <v>LCL</v>
      </c>
    </row>
    <row r="305" spans="1:37" x14ac:dyDescent="0.45">
      <c r="A305" s="129" t="s">
        <v>677</v>
      </c>
      <c r="B305" s="129" t="s">
        <v>601</v>
      </c>
      <c r="C305" s="129" t="s">
        <v>602</v>
      </c>
      <c r="D305" s="5" t="s">
        <v>602</v>
      </c>
      <c r="E305" s="129">
        <f t="shared" si="36"/>
        <v>35</v>
      </c>
      <c r="F305" s="129">
        <f t="shared" si="37"/>
        <v>39</v>
      </c>
      <c r="G305" s="129" t="s">
        <v>61</v>
      </c>
      <c r="H305" s="129" t="s">
        <v>30</v>
      </c>
      <c r="I305" s="129" t="s">
        <v>31</v>
      </c>
      <c r="J305" s="3">
        <v>1</v>
      </c>
      <c r="K305" s="152" t="s">
        <v>688</v>
      </c>
      <c r="L305" s="129" t="s">
        <v>41</v>
      </c>
      <c r="M305" s="129" t="s">
        <v>42</v>
      </c>
      <c r="N305" s="129" t="s">
        <v>26</v>
      </c>
      <c r="O305" s="129" t="s">
        <v>689</v>
      </c>
      <c r="P305" s="3">
        <v>54</v>
      </c>
      <c r="Q305" s="129" t="s">
        <v>27</v>
      </c>
      <c r="R305" s="129" t="s">
        <v>2150</v>
      </c>
      <c r="S305" s="129" t="s">
        <v>2164</v>
      </c>
      <c r="T305" s="129"/>
      <c r="U305" s="129">
        <v>1</v>
      </c>
      <c r="V305" s="3">
        <v>2217</v>
      </c>
      <c r="W305" s="154">
        <v>0</v>
      </c>
      <c r="X305" s="154">
        <v>0</v>
      </c>
      <c r="Y305" s="154">
        <v>1</v>
      </c>
      <c r="Z305" s="138" t="str">
        <f t="shared" si="32"/>
        <v>40 HC</v>
      </c>
      <c r="AA305" s="3">
        <v>37590</v>
      </c>
      <c r="AB305" s="6">
        <v>49</v>
      </c>
      <c r="AC305" s="34" t="s">
        <v>64</v>
      </c>
      <c r="AD305" s="34">
        <f t="shared" si="33"/>
        <v>34</v>
      </c>
      <c r="AE305" s="34">
        <f t="shared" si="34"/>
        <v>15</v>
      </c>
      <c r="AF305" s="49" t="str">
        <f t="shared" si="38"/>
        <v>40</v>
      </c>
      <c r="AG305" s="49" t="str">
        <f t="shared" si="38"/>
        <v>20</v>
      </c>
    </row>
    <row r="306" spans="1:37" x14ac:dyDescent="0.45">
      <c r="A306" s="129" t="s">
        <v>677</v>
      </c>
      <c r="B306" s="129" t="s">
        <v>601</v>
      </c>
      <c r="C306" s="129" t="s">
        <v>602</v>
      </c>
      <c r="D306" s="5" t="s">
        <v>602</v>
      </c>
      <c r="E306" s="129">
        <f t="shared" si="36"/>
        <v>35</v>
      </c>
      <c r="F306" s="129">
        <f t="shared" si="37"/>
        <v>39</v>
      </c>
      <c r="G306" s="129" t="s">
        <v>61</v>
      </c>
      <c r="H306" s="129" t="s">
        <v>30</v>
      </c>
      <c r="I306" s="129" t="s">
        <v>31</v>
      </c>
      <c r="J306" s="3">
        <v>1</v>
      </c>
      <c r="K306" s="153"/>
      <c r="L306" s="129" t="s">
        <v>41</v>
      </c>
      <c r="M306" s="129" t="s">
        <v>42</v>
      </c>
      <c r="N306" s="129" t="s">
        <v>26</v>
      </c>
      <c r="O306" s="129" t="s">
        <v>690</v>
      </c>
      <c r="P306" s="3">
        <v>54</v>
      </c>
      <c r="Q306" s="129" t="s">
        <v>27</v>
      </c>
      <c r="R306" s="129" t="s">
        <v>2156</v>
      </c>
      <c r="S306" s="129" t="s">
        <v>2164</v>
      </c>
      <c r="T306" s="129"/>
      <c r="U306" s="129">
        <v>1</v>
      </c>
      <c r="V306" s="3">
        <v>828</v>
      </c>
      <c r="W306" s="155"/>
      <c r="X306" s="155"/>
      <c r="Y306" s="155"/>
      <c r="Z306" s="138" t="str">
        <f t="shared" si="32"/>
        <v/>
      </c>
      <c r="AA306" s="3">
        <v>12967</v>
      </c>
      <c r="AB306" s="6">
        <v>19.66</v>
      </c>
      <c r="AC306" s="34" t="s">
        <v>64</v>
      </c>
      <c r="AD306" s="34">
        <f t="shared" si="33"/>
        <v>14</v>
      </c>
      <c r="AE306" s="34">
        <f t="shared" si="34"/>
        <v>6</v>
      </c>
      <c r="AF306" s="49" t="str">
        <f t="shared" si="38"/>
        <v>LCL</v>
      </c>
      <c r="AG306" s="49" t="str">
        <f t="shared" si="38"/>
        <v>LCL</v>
      </c>
    </row>
    <row r="307" spans="1:37" x14ac:dyDescent="0.45">
      <c r="A307" s="129" t="s">
        <v>407</v>
      </c>
      <c r="B307" s="129" t="s">
        <v>691</v>
      </c>
      <c r="C307" s="129" t="s">
        <v>464</v>
      </c>
      <c r="D307" s="5" t="s">
        <v>464</v>
      </c>
      <c r="E307" s="129">
        <f t="shared" si="36"/>
        <v>5</v>
      </c>
      <c r="F307" s="129">
        <f t="shared" si="37"/>
        <v>9</v>
      </c>
      <c r="G307" s="129" t="s">
        <v>381</v>
      </c>
      <c r="H307" s="129" t="s">
        <v>383</v>
      </c>
      <c r="I307" s="129" t="s">
        <v>380</v>
      </c>
      <c r="J307" s="3">
        <v>1</v>
      </c>
      <c r="K307" s="26" t="s">
        <v>380</v>
      </c>
      <c r="L307" s="26" t="s">
        <v>24</v>
      </c>
      <c r="M307" s="129" t="s">
        <v>390</v>
      </c>
      <c r="N307" s="129" t="s">
        <v>26</v>
      </c>
      <c r="O307" s="129" t="s">
        <v>692</v>
      </c>
      <c r="P307" s="3">
        <v>54</v>
      </c>
      <c r="Q307" s="129" t="s">
        <v>27</v>
      </c>
      <c r="R307" s="129" t="s">
        <v>2153</v>
      </c>
      <c r="S307" s="129" t="s">
        <v>380</v>
      </c>
      <c r="T307" s="129">
        <v>1</v>
      </c>
      <c r="U307" s="129"/>
      <c r="V307" s="3">
        <v>567</v>
      </c>
      <c r="W307" s="30">
        <v>0</v>
      </c>
      <c r="X307" s="30">
        <v>0</v>
      </c>
      <c r="Y307" s="30">
        <v>0</v>
      </c>
      <c r="Z307" s="138" t="str">
        <f t="shared" si="32"/>
        <v/>
      </c>
      <c r="AA307" s="3">
        <v>7927</v>
      </c>
      <c r="AB307" s="4"/>
      <c r="AC307" s="34" t="s">
        <v>64</v>
      </c>
      <c r="AD307" s="34">
        <f t="shared" si="33"/>
        <v>0</v>
      </c>
      <c r="AE307" s="34">
        <f t="shared" si="34"/>
        <v>0</v>
      </c>
      <c r="AF307" s="49" t="str">
        <f t="shared" si="38"/>
        <v>LCL</v>
      </c>
      <c r="AG307" s="49" t="str">
        <f t="shared" si="38"/>
        <v>LCL</v>
      </c>
    </row>
    <row r="308" spans="1:37" x14ac:dyDescent="0.45">
      <c r="A308" s="129" t="s">
        <v>407</v>
      </c>
      <c r="B308" s="129" t="s">
        <v>612</v>
      </c>
      <c r="C308" s="129" t="s">
        <v>578</v>
      </c>
      <c r="D308" s="5" t="s">
        <v>578</v>
      </c>
      <c r="E308" s="129">
        <f t="shared" si="36"/>
        <v>24</v>
      </c>
      <c r="F308" s="129">
        <f t="shared" si="37"/>
        <v>28</v>
      </c>
      <c r="G308" s="129" t="s">
        <v>146</v>
      </c>
      <c r="H308" s="129" t="s">
        <v>30</v>
      </c>
      <c r="I308" s="129" t="s">
        <v>31</v>
      </c>
      <c r="J308" s="3">
        <v>0</v>
      </c>
      <c r="K308" s="129" t="s">
        <v>693</v>
      </c>
      <c r="L308" s="129" t="s">
        <v>24</v>
      </c>
      <c r="M308" s="129" t="s">
        <v>87</v>
      </c>
      <c r="N308" s="129" t="s">
        <v>26</v>
      </c>
      <c r="O308" s="129" t="s">
        <v>694</v>
      </c>
      <c r="P308" s="3">
        <v>54</v>
      </c>
      <c r="Q308" s="129" t="s">
        <v>27</v>
      </c>
      <c r="R308" s="129" t="s">
        <v>149</v>
      </c>
      <c r="S308" s="129" t="s">
        <v>2163</v>
      </c>
      <c r="T308" s="129"/>
      <c r="U308" s="129">
        <v>1</v>
      </c>
      <c r="V308" s="3">
        <v>2403</v>
      </c>
      <c r="W308" s="30">
        <v>0</v>
      </c>
      <c r="X308" s="30">
        <v>1</v>
      </c>
      <c r="Y308" s="30">
        <v>0</v>
      </c>
      <c r="Z308" s="138">
        <f t="shared" si="32"/>
        <v>40</v>
      </c>
      <c r="AA308" s="3">
        <v>47171</v>
      </c>
      <c r="AB308" s="6">
        <v>54.4</v>
      </c>
      <c r="AC308" s="34" t="s">
        <v>90</v>
      </c>
      <c r="AD308" s="34">
        <f t="shared" si="33"/>
        <v>38</v>
      </c>
      <c r="AE308" s="34">
        <f t="shared" si="34"/>
        <v>16</v>
      </c>
      <c r="AF308" s="49" t="str">
        <f t="shared" si="38"/>
        <v>40</v>
      </c>
      <c r="AG308" s="49" t="str">
        <f t="shared" si="38"/>
        <v>20</v>
      </c>
    </row>
    <row r="309" spans="1:37" x14ac:dyDescent="0.45">
      <c r="A309" s="129" t="s">
        <v>407</v>
      </c>
      <c r="B309" s="129" t="s">
        <v>578</v>
      </c>
      <c r="C309" s="129" t="s">
        <v>622</v>
      </c>
      <c r="D309" s="5" t="s">
        <v>622</v>
      </c>
      <c r="E309" s="129">
        <f t="shared" si="36"/>
        <v>28</v>
      </c>
      <c r="F309" s="129">
        <f t="shared" si="37"/>
        <v>31</v>
      </c>
      <c r="G309" s="129" t="s">
        <v>85</v>
      </c>
      <c r="H309" s="129" t="s">
        <v>30</v>
      </c>
      <c r="I309" s="129" t="s">
        <v>31</v>
      </c>
      <c r="J309" s="3">
        <v>1</v>
      </c>
      <c r="K309" s="152" t="s">
        <v>695</v>
      </c>
      <c r="L309" s="129" t="s">
        <v>24</v>
      </c>
      <c r="M309" s="129" t="s">
        <v>87</v>
      </c>
      <c r="N309" s="129" t="s">
        <v>26</v>
      </c>
      <c r="O309" s="129" t="s">
        <v>696</v>
      </c>
      <c r="P309" s="3">
        <v>54</v>
      </c>
      <c r="Q309" s="129" t="s">
        <v>27</v>
      </c>
      <c r="R309" s="129" t="s">
        <v>2159</v>
      </c>
      <c r="S309" s="129" t="s">
        <v>2164</v>
      </c>
      <c r="T309" s="129"/>
      <c r="U309" s="129">
        <v>1</v>
      </c>
      <c r="V309" s="3">
        <v>475</v>
      </c>
      <c r="W309" s="154">
        <v>1</v>
      </c>
      <c r="X309" s="154">
        <v>0</v>
      </c>
      <c r="Y309" s="154">
        <v>0</v>
      </c>
      <c r="Z309" s="138">
        <f t="shared" si="32"/>
        <v>20</v>
      </c>
      <c r="AA309" s="3">
        <v>9949</v>
      </c>
      <c r="AB309" s="6">
        <v>16.3</v>
      </c>
      <c r="AC309" s="34" t="s">
        <v>90</v>
      </c>
      <c r="AD309" s="34">
        <f t="shared" si="33"/>
        <v>11</v>
      </c>
      <c r="AE309" s="34">
        <f t="shared" si="34"/>
        <v>5</v>
      </c>
      <c r="AF309" s="49" t="str">
        <f t="shared" si="38"/>
        <v>LCL</v>
      </c>
      <c r="AG309" s="49" t="str">
        <f t="shared" si="38"/>
        <v>LCL</v>
      </c>
    </row>
    <row r="310" spans="1:37" x14ac:dyDescent="0.45">
      <c r="A310" s="129" t="s">
        <v>407</v>
      </c>
      <c r="B310" s="129" t="s">
        <v>578</v>
      </c>
      <c r="C310" s="129" t="s">
        <v>622</v>
      </c>
      <c r="D310" s="5" t="s">
        <v>622</v>
      </c>
      <c r="E310" s="129">
        <f t="shared" si="36"/>
        <v>28</v>
      </c>
      <c r="F310" s="129">
        <f t="shared" si="37"/>
        <v>31</v>
      </c>
      <c r="G310" s="129" t="s">
        <v>85</v>
      </c>
      <c r="H310" s="129" t="s">
        <v>30</v>
      </c>
      <c r="I310" s="129" t="s">
        <v>31</v>
      </c>
      <c r="J310" s="3">
        <v>1</v>
      </c>
      <c r="K310" s="153"/>
      <c r="L310" s="129" t="s">
        <v>24</v>
      </c>
      <c r="M310" s="129" t="s">
        <v>87</v>
      </c>
      <c r="N310" s="129" t="s">
        <v>26</v>
      </c>
      <c r="O310" s="129" t="s">
        <v>697</v>
      </c>
      <c r="P310" s="3">
        <v>54</v>
      </c>
      <c r="Q310" s="129" t="s">
        <v>27</v>
      </c>
      <c r="R310" s="129" t="s">
        <v>296</v>
      </c>
      <c r="S310" s="129" t="s">
        <v>2164</v>
      </c>
      <c r="T310" s="129"/>
      <c r="U310" s="129">
        <v>1</v>
      </c>
      <c r="V310" s="3">
        <v>725</v>
      </c>
      <c r="W310" s="155"/>
      <c r="X310" s="155"/>
      <c r="Y310" s="155"/>
      <c r="Z310" s="138" t="str">
        <f t="shared" si="32"/>
        <v/>
      </c>
      <c r="AA310" s="3">
        <v>14022</v>
      </c>
      <c r="AB310" s="6">
        <v>13.67</v>
      </c>
      <c r="AC310" s="34" t="s">
        <v>90</v>
      </c>
      <c r="AD310" s="34">
        <f t="shared" si="33"/>
        <v>10</v>
      </c>
      <c r="AE310" s="34">
        <f t="shared" si="34"/>
        <v>4</v>
      </c>
      <c r="AF310" s="49" t="str">
        <f t="shared" si="38"/>
        <v>LCL</v>
      </c>
      <c r="AG310" s="49" t="str">
        <f t="shared" si="38"/>
        <v>LCL</v>
      </c>
    </row>
    <row r="311" spans="1:37" x14ac:dyDescent="0.45">
      <c r="A311" s="70" t="s">
        <v>407</v>
      </c>
      <c r="B311" s="70" t="s">
        <v>698</v>
      </c>
      <c r="C311" s="70" t="s">
        <v>699</v>
      </c>
      <c r="D311" s="71" t="s">
        <v>699</v>
      </c>
      <c r="E311" s="70">
        <f t="shared" si="36"/>
        <v>40</v>
      </c>
      <c r="F311" s="70">
        <f t="shared" si="37"/>
        <v>44</v>
      </c>
      <c r="G311" s="70" t="s">
        <v>29</v>
      </c>
      <c r="H311" s="70" t="s">
        <v>30</v>
      </c>
      <c r="I311" s="70" t="s">
        <v>31</v>
      </c>
      <c r="J311" s="72">
        <v>0</v>
      </c>
      <c r="K311" s="70" t="s">
        <v>700</v>
      </c>
      <c r="L311" s="70" t="s">
        <v>41</v>
      </c>
      <c r="M311" s="70" t="s">
        <v>42</v>
      </c>
      <c r="N311" s="70" t="s">
        <v>26</v>
      </c>
      <c r="O311" s="70" t="s">
        <v>701</v>
      </c>
      <c r="P311" s="72">
        <v>51</v>
      </c>
      <c r="Q311" s="70" t="s">
        <v>27</v>
      </c>
      <c r="R311" s="70" t="s">
        <v>571</v>
      </c>
      <c r="S311" s="70" t="s">
        <v>2163</v>
      </c>
      <c r="T311" s="70"/>
      <c r="U311" s="70">
        <v>1</v>
      </c>
      <c r="V311" s="72">
        <v>2563</v>
      </c>
      <c r="W311" s="73">
        <v>1</v>
      </c>
      <c r="X311" s="73">
        <v>0</v>
      </c>
      <c r="Y311" s="73">
        <v>2</v>
      </c>
      <c r="Z311" s="138">
        <f t="shared" si="32"/>
        <v>20</v>
      </c>
      <c r="AA311" s="72">
        <v>47812</v>
      </c>
      <c r="AB311" s="74">
        <v>144.75</v>
      </c>
      <c r="AC311" s="75" t="s">
        <v>34</v>
      </c>
      <c r="AD311" s="75">
        <f t="shared" si="33"/>
        <v>101</v>
      </c>
      <c r="AE311" s="75">
        <f t="shared" si="34"/>
        <v>43</v>
      </c>
      <c r="AF311" s="76" t="s">
        <v>2139</v>
      </c>
      <c r="AG311" s="76" t="str">
        <f t="shared" si="38"/>
        <v>40</v>
      </c>
      <c r="AH311" s="77"/>
      <c r="AI311" s="77"/>
      <c r="AJ311" s="77"/>
      <c r="AK311" s="77"/>
    </row>
    <row r="312" spans="1:37" x14ac:dyDescent="0.45">
      <c r="A312" s="70"/>
      <c r="B312" s="70"/>
      <c r="C312" s="70"/>
      <c r="D312" s="71"/>
      <c r="E312" s="70"/>
      <c r="F312" s="70"/>
      <c r="G312" s="70"/>
      <c r="H312" s="70"/>
      <c r="I312" s="70"/>
      <c r="J312" s="72"/>
      <c r="K312" s="70"/>
      <c r="L312" s="70"/>
      <c r="M312" s="70"/>
      <c r="N312" s="70"/>
      <c r="O312" s="70"/>
      <c r="P312" s="72"/>
      <c r="Q312" s="70"/>
      <c r="R312" s="70"/>
      <c r="S312" s="70"/>
      <c r="T312" s="70"/>
      <c r="U312" s="70"/>
      <c r="V312" s="72"/>
      <c r="W312" s="73"/>
      <c r="X312" s="73"/>
      <c r="Y312" s="73"/>
      <c r="Z312" s="138" t="str">
        <f t="shared" si="32"/>
        <v/>
      </c>
      <c r="AA312" s="72"/>
      <c r="AB312" s="74"/>
      <c r="AC312" s="75" t="s">
        <v>34</v>
      </c>
      <c r="AD312" s="75"/>
      <c r="AE312" s="75"/>
      <c r="AF312" s="76">
        <v>40</v>
      </c>
      <c r="AG312" s="76"/>
      <c r="AH312" s="77"/>
      <c r="AI312" s="77"/>
      <c r="AJ312" s="77"/>
      <c r="AK312" s="77"/>
    </row>
    <row r="313" spans="1:37" x14ac:dyDescent="0.45">
      <c r="A313" s="129" t="s">
        <v>407</v>
      </c>
      <c r="B313" s="129" t="s">
        <v>698</v>
      </c>
      <c r="C313" s="129" t="s">
        <v>702</v>
      </c>
      <c r="D313" s="5" t="s">
        <v>702</v>
      </c>
      <c r="E313" s="129">
        <f t="shared" si="36"/>
        <v>40</v>
      </c>
      <c r="F313" s="129">
        <f t="shared" si="37"/>
        <v>45</v>
      </c>
      <c r="G313" s="129" t="s">
        <v>29</v>
      </c>
      <c r="H313" s="129" t="s">
        <v>30</v>
      </c>
      <c r="I313" s="129" t="s">
        <v>31</v>
      </c>
      <c r="J313" s="3">
        <v>0</v>
      </c>
      <c r="K313" s="129" t="s">
        <v>703</v>
      </c>
      <c r="L313" s="129" t="s">
        <v>41</v>
      </c>
      <c r="M313" s="129" t="s">
        <v>42</v>
      </c>
      <c r="N313" s="129" t="s">
        <v>26</v>
      </c>
      <c r="O313" s="129" t="s">
        <v>704</v>
      </c>
      <c r="P313" s="3">
        <v>54</v>
      </c>
      <c r="Q313" s="129" t="s">
        <v>27</v>
      </c>
      <c r="R313" s="129" t="s">
        <v>214</v>
      </c>
      <c r="S313" s="129" t="s">
        <v>2163</v>
      </c>
      <c r="T313" s="129"/>
      <c r="U313" s="129">
        <v>1</v>
      </c>
      <c r="V313" s="3">
        <v>2480</v>
      </c>
      <c r="W313" s="30">
        <v>0</v>
      </c>
      <c r="X313" s="30">
        <v>1</v>
      </c>
      <c r="Y313" s="30">
        <v>0</v>
      </c>
      <c r="Z313" s="138">
        <f t="shared" si="32"/>
        <v>40</v>
      </c>
      <c r="AA313" s="3">
        <v>28838</v>
      </c>
      <c r="AB313" s="6">
        <v>37.76</v>
      </c>
      <c r="AC313" s="34" t="s">
        <v>34</v>
      </c>
      <c r="AD313" s="34">
        <f t="shared" si="33"/>
        <v>26</v>
      </c>
      <c r="AE313" s="34">
        <f t="shared" si="34"/>
        <v>11</v>
      </c>
      <c r="AF313" s="49" t="str">
        <f t="shared" ref="AF313:AG319" si="39">IF(AD313&lt;=14,"LCL",IF(AD313&lt;=28,"20",IF(AD313&lt;=55,"40",IF(AD313&lt;=65,"40HC",IF(AD313&lt;=83,"45",IF(AD313&gt;83,"???ilość kont"))))))</f>
        <v>20</v>
      </c>
      <c r="AG313" s="49" t="str">
        <f t="shared" si="38"/>
        <v>LCL</v>
      </c>
    </row>
    <row r="314" spans="1:37" x14ac:dyDescent="0.45">
      <c r="A314" s="129" t="s">
        <v>407</v>
      </c>
      <c r="B314" s="129" t="s">
        <v>698</v>
      </c>
      <c r="C314" s="129" t="s">
        <v>702</v>
      </c>
      <c r="D314" s="5" t="s">
        <v>702</v>
      </c>
      <c r="E314" s="129">
        <f t="shared" si="36"/>
        <v>40</v>
      </c>
      <c r="F314" s="129">
        <f t="shared" si="37"/>
        <v>45</v>
      </c>
      <c r="G314" s="129" t="s">
        <v>29</v>
      </c>
      <c r="H314" s="129" t="s">
        <v>30</v>
      </c>
      <c r="I314" s="129" t="s">
        <v>31</v>
      </c>
      <c r="J314" s="3">
        <v>0</v>
      </c>
      <c r="K314" s="129" t="s">
        <v>705</v>
      </c>
      <c r="L314" s="129" t="s">
        <v>41</v>
      </c>
      <c r="M314" s="129" t="s">
        <v>42</v>
      </c>
      <c r="N314" s="129" t="s">
        <v>26</v>
      </c>
      <c r="O314" s="129" t="s">
        <v>706</v>
      </c>
      <c r="P314" s="3">
        <v>54</v>
      </c>
      <c r="Q314" s="129" t="s">
        <v>27</v>
      </c>
      <c r="R314" s="129" t="s">
        <v>123</v>
      </c>
      <c r="S314" s="129" t="s">
        <v>2163</v>
      </c>
      <c r="T314" s="129"/>
      <c r="U314" s="129">
        <v>1</v>
      </c>
      <c r="V314" s="3">
        <v>1699</v>
      </c>
      <c r="W314" s="30">
        <v>0</v>
      </c>
      <c r="X314" s="30">
        <v>1</v>
      </c>
      <c r="Y314" s="30">
        <v>0</v>
      </c>
      <c r="Z314" s="138">
        <f t="shared" si="32"/>
        <v>40</v>
      </c>
      <c r="AA314" s="3">
        <v>26449</v>
      </c>
      <c r="AB314" s="6">
        <v>40.46</v>
      </c>
      <c r="AC314" s="34" t="s">
        <v>34</v>
      </c>
      <c r="AD314" s="34">
        <f t="shared" si="33"/>
        <v>28</v>
      </c>
      <c r="AE314" s="34">
        <f t="shared" si="34"/>
        <v>12</v>
      </c>
      <c r="AF314" s="49" t="str">
        <f t="shared" si="39"/>
        <v>20</v>
      </c>
      <c r="AG314" s="49" t="str">
        <f t="shared" si="38"/>
        <v>LCL</v>
      </c>
    </row>
    <row r="315" spans="1:37" x14ac:dyDescent="0.45">
      <c r="A315" s="129" t="s">
        <v>438</v>
      </c>
      <c r="B315" s="129" t="s">
        <v>601</v>
      </c>
      <c r="C315" s="129" t="s">
        <v>654</v>
      </c>
      <c r="D315" s="5" t="s">
        <v>654</v>
      </c>
      <c r="E315" s="129">
        <f t="shared" si="36"/>
        <v>32</v>
      </c>
      <c r="F315" s="129">
        <f t="shared" si="37"/>
        <v>35</v>
      </c>
      <c r="G315" s="129" t="s">
        <v>61</v>
      </c>
      <c r="H315" s="129" t="s">
        <v>30</v>
      </c>
      <c r="I315" s="129" t="s">
        <v>31</v>
      </c>
      <c r="J315" s="3">
        <v>1</v>
      </c>
      <c r="K315" s="129" t="s">
        <v>707</v>
      </c>
      <c r="L315" s="129" t="s">
        <v>24</v>
      </c>
      <c r="M315" s="129" t="s">
        <v>42</v>
      </c>
      <c r="N315" s="129" t="s">
        <v>26</v>
      </c>
      <c r="O315" s="129" t="s">
        <v>708</v>
      </c>
      <c r="P315" s="3">
        <v>54</v>
      </c>
      <c r="Q315" s="129" t="s">
        <v>27</v>
      </c>
      <c r="R315" s="129" t="s">
        <v>2158</v>
      </c>
      <c r="S315" s="129" t="s">
        <v>2164</v>
      </c>
      <c r="T315" s="129"/>
      <c r="U315" s="129">
        <v>1</v>
      </c>
      <c r="V315" s="3">
        <v>2662</v>
      </c>
      <c r="W315" s="154">
        <v>0</v>
      </c>
      <c r="X315" s="154">
        <v>0</v>
      </c>
      <c r="Y315" s="154">
        <v>1</v>
      </c>
      <c r="Z315" s="138" t="str">
        <f t="shared" si="32"/>
        <v>40 HC</v>
      </c>
      <c r="AA315" s="3">
        <v>75502</v>
      </c>
      <c r="AB315" s="6">
        <v>53.29</v>
      </c>
      <c r="AC315" s="34" t="s">
        <v>64</v>
      </c>
      <c r="AD315" s="34">
        <f t="shared" si="33"/>
        <v>37</v>
      </c>
      <c r="AE315" s="34">
        <f t="shared" si="34"/>
        <v>16</v>
      </c>
      <c r="AF315" s="49" t="str">
        <f t="shared" si="39"/>
        <v>40</v>
      </c>
      <c r="AG315" s="49" t="str">
        <f t="shared" si="38"/>
        <v>20</v>
      </c>
    </row>
    <row r="316" spans="1:37" s="41" customFormat="1" x14ac:dyDescent="0.45">
      <c r="A316" s="129" t="s">
        <v>438</v>
      </c>
      <c r="B316" s="129" t="s">
        <v>601</v>
      </c>
      <c r="C316" s="129" t="s">
        <v>654</v>
      </c>
      <c r="D316" s="5" t="s">
        <v>654</v>
      </c>
      <c r="E316" s="129">
        <f t="shared" si="36"/>
        <v>32</v>
      </c>
      <c r="F316" s="129">
        <f t="shared" si="37"/>
        <v>35</v>
      </c>
      <c r="G316" s="129" t="s">
        <v>61</v>
      </c>
      <c r="H316" s="129" t="s">
        <v>30</v>
      </c>
      <c r="I316" s="129" t="s">
        <v>31</v>
      </c>
      <c r="J316" s="3">
        <v>1</v>
      </c>
      <c r="K316" s="130" t="s">
        <v>709</v>
      </c>
      <c r="L316" s="129" t="s">
        <v>24</v>
      </c>
      <c r="M316" s="129" t="s">
        <v>42</v>
      </c>
      <c r="N316" s="129" t="s">
        <v>26</v>
      </c>
      <c r="O316" s="129" t="s">
        <v>710</v>
      </c>
      <c r="P316" s="3">
        <v>54</v>
      </c>
      <c r="Q316" s="129" t="s">
        <v>27</v>
      </c>
      <c r="R316" s="129" t="s">
        <v>2158</v>
      </c>
      <c r="S316" s="129" t="s">
        <v>2164</v>
      </c>
      <c r="T316" s="129"/>
      <c r="U316" s="129">
        <v>1</v>
      </c>
      <c r="V316" s="3">
        <v>854</v>
      </c>
      <c r="W316" s="155"/>
      <c r="X316" s="155"/>
      <c r="Y316" s="155"/>
      <c r="Z316" s="138" t="str">
        <f t="shared" si="32"/>
        <v/>
      </c>
      <c r="AA316" s="3">
        <v>17696</v>
      </c>
      <c r="AB316" s="6">
        <v>13.32</v>
      </c>
      <c r="AC316" s="34" t="s">
        <v>64</v>
      </c>
      <c r="AD316" s="34">
        <f t="shared" si="33"/>
        <v>9</v>
      </c>
      <c r="AE316" s="34">
        <f t="shared" si="34"/>
        <v>4</v>
      </c>
      <c r="AF316" s="49" t="str">
        <f t="shared" si="39"/>
        <v>LCL</v>
      </c>
      <c r="AG316" s="49" t="str">
        <f t="shared" si="38"/>
        <v>LCL</v>
      </c>
      <c r="AH316"/>
      <c r="AI316"/>
      <c r="AJ316"/>
      <c r="AK316"/>
    </row>
    <row r="317" spans="1:37" x14ac:dyDescent="0.45">
      <c r="A317" s="129" t="s">
        <v>438</v>
      </c>
      <c r="B317" s="129" t="s">
        <v>601</v>
      </c>
      <c r="C317" s="129" t="s">
        <v>654</v>
      </c>
      <c r="D317" s="5" t="s">
        <v>654</v>
      </c>
      <c r="E317" s="129">
        <f t="shared" si="36"/>
        <v>32</v>
      </c>
      <c r="F317" s="129">
        <f t="shared" si="37"/>
        <v>35</v>
      </c>
      <c r="G317" s="129" t="s">
        <v>39</v>
      </c>
      <c r="H317" s="129" t="s">
        <v>30</v>
      </c>
      <c r="I317" s="129" t="s">
        <v>31</v>
      </c>
      <c r="J317" s="3">
        <v>0</v>
      </c>
      <c r="K317" s="129" t="s">
        <v>711</v>
      </c>
      <c r="L317" s="129" t="s">
        <v>41</v>
      </c>
      <c r="M317" s="129" t="s">
        <v>42</v>
      </c>
      <c r="N317" s="129" t="s">
        <v>26</v>
      </c>
      <c r="O317" s="129" t="s">
        <v>712</v>
      </c>
      <c r="P317" s="3">
        <v>51</v>
      </c>
      <c r="Q317" s="129" t="s">
        <v>27</v>
      </c>
      <c r="R317" s="129" t="s">
        <v>713</v>
      </c>
      <c r="S317" s="129" t="s">
        <v>2163</v>
      </c>
      <c r="T317" s="129"/>
      <c r="U317" s="129">
        <v>1</v>
      </c>
      <c r="V317" s="3">
        <v>1284</v>
      </c>
      <c r="W317" s="30">
        <v>0</v>
      </c>
      <c r="X317" s="30">
        <v>0</v>
      </c>
      <c r="Y317" s="30">
        <v>1</v>
      </c>
      <c r="Z317" s="138" t="str">
        <f t="shared" si="32"/>
        <v>40 HC</v>
      </c>
      <c r="AA317" s="3">
        <v>16964</v>
      </c>
      <c r="AB317" s="6">
        <v>60.87</v>
      </c>
      <c r="AC317" s="34" t="s">
        <v>34</v>
      </c>
      <c r="AD317" s="34">
        <f t="shared" si="33"/>
        <v>43</v>
      </c>
      <c r="AE317" s="34">
        <f t="shared" si="34"/>
        <v>18</v>
      </c>
      <c r="AF317" s="49" t="str">
        <f t="shared" si="39"/>
        <v>40</v>
      </c>
      <c r="AG317" s="49" t="str">
        <f t="shared" si="39"/>
        <v>20</v>
      </c>
    </row>
    <row r="318" spans="1:37" x14ac:dyDescent="0.45">
      <c r="A318" s="129" t="s">
        <v>438</v>
      </c>
      <c r="B318" s="129" t="s">
        <v>601</v>
      </c>
      <c r="C318" s="129" t="s">
        <v>654</v>
      </c>
      <c r="D318" s="5" t="s">
        <v>654</v>
      </c>
      <c r="E318" s="129">
        <f t="shared" si="36"/>
        <v>32</v>
      </c>
      <c r="F318" s="129">
        <f t="shared" si="37"/>
        <v>35</v>
      </c>
      <c r="G318" s="129" t="s">
        <v>39</v>
      </c>
      <c r="H318" s="129" t="s">
        <v>30</v>
      </c>
      <c r="I318" s="129" t="s">
        <v>31</v>
      </c>
      <c r="J318" s="3">
        <v>0</v>
      </c>
      <c r="K318" s="129" t="s">
        <v>714</v>
      </c>
      <c r="L318" s="129" t="s">
        <v>24</v>
      </c>
      <c r="M318" s="129" t="s">
        <v>42</v>
      </c>
      <c r="N318" s="129" t="s">
        <v>26</v>
      </c>
      <c r="O318" s="129" t="s">
        <v>715</v>
      </c>
      <c r="P318" s="3">
        <v>54</v>
      </c>
      <c r="Q318" s="129" t="s">
        <v>27</v>
      </c>
      <c r="R318" s="129" t="s">
        <v>254</v>
      </c>
      <c r="S318" s="129" t="s">
        <v>2163</v>
      </c>
      <c r="T318" s="129"/>
      <c r="U318" s="129">
        <v>1</v>
      </c>
      <c r="V318" s="3">
        <v>1576</v>
      </c>
      <c r="W318" s="30">
        <v>0</v>
      </c>
      <c r="X318" s="30">
        <v>1</v>
      </c>
      <c r="Y318" s="30">
        <v>0</v>
      </c>
      <c r="Z318" s="138">
        <f t="shared" si="32"/>
        <v>40</v>
      </c>
      <c r="AA318" s="3">
        <v>30915</v>
      </c>
      <c r="AB318" s="6">
        <v>58.45</v>
      </c>
      <c r="AC318" s="34" t="s">
        <v>34</v>
      </c>
      <c r="AD318" s="34">
        <f t="shared" si="33"/>
        <v>41</v>
      </c>
      <c r="AE318" s="34">
        <f t="shared" si="34"/>
        <v>18</v>
      </c>
      <c r="AF318" s="49" t="str">
        <f t="shared" si="39"/>
        <v>40</v>
      </c>
      <c r="AG318" s="49" t="str">
        <f t="shared" si="39"/>
        <v>20</v>
      </c>
    </row>
    <row r="319" spans="1:37" x14ac:dyDescent="0.45">
      <c r="A319" s="70" t="s">
        <v>438</v>
      </c>
      <c r="B319" s="70" t="s">
        <v>601</v>
      </c>
      <c r="C319" s="70" t="s">
        <v>634</v>
      </c>
      <c r="D319" s="71" t="s">
        <v>634</v>
      </c>
      <c r="E319" s="70">
        <f t="shared" si="36"/>
        <v>32</v>
      </c>
      <c r="F319" s="70">
        <f t="shared" si="37"/>
        <v>37</v>
      </c>
      <c r="G319" s="70" t="s">
        <v>39</v>
      </c>
      <c r="H319" s="70" t="s">
        <v>30</v>
      </c>
      <c r="I319" s="70" t="s">
        <v>31</v>
      </c>
      <c r="J319" s="72">
        <v>0</v>
      </c>
      <c r="K319" s="70" t="s">
        <v>716</v>
      </c>
      <c r="L319" s="70" t="s">
        <v>41</v>
      </c>
      <c r="M319" s="70" t="s">
        <v>42</v>
      </c>
      <c r="N319" s="70" t="s">
        <v>26</v>
      </c>
      <c r="O319" s="70" t="s">
        <v>717</v>
      </c>
      <c r="P319" s="72">
        <v>51</v>
      </c>
      <c r="Q319" s="70" t="s">
        <v>27</v>
      </c>
      <c r="R319" s="70" t="s">
        <v>571</v>
      </c>
      <c r="S319" s="70" t="s">
        <v>2163</v>
      </c>
      <c r="T319" s="70"/>
      <c r="U319" s="70">
        <v>1</v>
      </c>
      <c r="V319" s="72">
        <v>1726</v>
      </c>
      <c r="W319" s="73">
        <v>1</v>
      </c>
      <c r="X319" s="73">
        <v>0</v>
      </c>
      <c r="Y319" s="73">
        <v>2</v>
      </c>
      <c r="Z319" s="138">
        <f t="shared" si="32"/>
        <v>20</v>
      </c>
      <c r="AA319" s="72">
        <v>20570</v>
      </c>
      <c r="AB319" s="74">
        <v>154.41</v>
      </c>
      <c r="AC319" s="75" t="s">
        <v>34</v>
      </c>
      <c r="AD319" s="75">
        <f t="shared" si="33"/>
        <v>108</v>
      </c>
      <c r="AE319" s="75">
        <f t="shared" si="34"/>
        <v>46</v>
      </c>
      <c r="AF319" s="76">
        <v>40</v>
      </c>
      <c r="AG319" s="76" t="str">
        <f t="shared" si="39"/>
        <v>40</v>
      </c>
      <c r="AH319" s="77"/>
      <c r="AI319" s="77"/>
      <c r="AJ319" s="77"/>
      <c r="AK319" s="77"/>
    </row>
    <row r="320" spans="1:37" x14ac:dyDescent="0.45">
      <c r="A320" s="78"/>
      <c r="B320" s="78"/>
      <c r="C320" s="78"/>
      <c r="D320" s="79"/>
      <c r="E320" s="78"/>
      <c r="F320" s="78"/>
      <c r="G320" s="78"/>
      <c r="H320" s="78"/>
      <c r="I320" s="78" t="s">
        <v>2148</v>
      </c>
      <c r="J320" s="80"/>
      <c r="K320" s="78"/>
      <c r="L320" s="78"/>
      <c r="M320" s="78"/>
      <c r="N320" s="78"/>
      <c r="O320" s="78"/>
      <c r="P320" s="80"/>
      <c r="Q320" s="78"/>
      <c r="R320" s="78"/>
      <c r="S320" s="78" t="s">
        <v>2163</v>
      </c>
      <c r="T320" s="78"/>
      <c r="U320" s="78">
        <v>1</v>
      </c>
      <c r="V320" s="80"/>
      <c r="W320" s="81"/>
      <c r="X320" s="81"/>
      <c r="Y320" s="81"/>
      <c r="Z320" s="138" t="str">
        <f t="shared" si="32"/>
        <v/>
      </c>
      <c r="AA320" s="80"/>
      <c r="AB320" s="82"/>
      <c r="AC320" s="84" t="s">
        <v>34</v>
      </c>
      <c r="AD320" s="84">
        <f t="shared" si="33"/>
        <v>0</v>
      </c>
      <c r="AE320" s="84">
        <f t="shared" si="34"/>
        <v>0</v>
      </c>
      <c r="AF320" s="85">
        <v>40</v>
      </c>
      <c r="AG320" s="85"/>
      <c r="AH320" s="83"/>
      <c r="AI320" s="83"/>
      <c r="AJ320" s="83"/>
      <c r="AK320" s="83"/>
    </row>
    <row r="321" spans="1:33" x14ac:dyDescent="0.45">
      <c r="A321" s="129" t="s">
        <v>438</v>
      </c>
      <c r="B321" s="129" t="s">
        <v>601</v>
      </c>
      <c r="C321" s="129" t="s">
        <v>674</v>
      </c>
      <c r="D321" s="5" t="s">
        <v>674</v>
      </c>
      <c r="E321" s="129">
        <f t="shared" si="36"/>
        <v>32</v>
      </c>
      <c r="F321" s="129">
        <f t="shared" si="37"/>
        <v>41</v>
      </c>
      <c r="G321" s="129" t="s">
        <v>61</v>
      </c>
      <c r="H321" s="129" t="s">
        <v>30</v>
      </c>
      <c r="I321" s="129" t="s">
        <v>31</v>
      </c>
      <c r="J321" s="3">
        <v>1</v>
      </c>
      <c r="K321" s="152" t="s">
        <v>718</v>
      </c>
      <c r="L321" s="129" t="s">
        <v>41</v>
      </c>
      <c r="M321" s="129" t="s">
        <v>42</v>
      </c>
      <c r="N321" s="129" t="s">
        <v>26</v>
      </c>
      <c r="O321" s="129" t="s">
        <v>719</v>
      </c>
      <c r="P321" s="3">
        <v>54</v>
      </c>
      <c r="Q321" s="129" t="s">
        <v>27</v>
      </c>
      <c r="R321" s="129" t="s">
        <v>2151</v>
      </c>
      <c r="S321" s="129" t="s">
        <v>2164</v>
      </c>
      <c r="T321" s="129"/>
      <c r="U321" s="129">
        <v>1</v>
      </c>
      <c r="V321" s="3">
        <v>2598</v>
      </c>
      <c r="W321" s="154">
        <v>0</v>
      </c>
      <c r="X321" s="154">
        <v>0</v>
      </c>
      <c r="Y321" s="154">
        <v>1</v>
      </c>
      <c r="Z321" s="138" t="str">
        <f t="shared" si="32"/>
        <v>40 HC</v>
      </c>
      <c r="AA321" s="3">
        <v>50734</v>
      </c>
      <c r="AB321" s="6">
        <v>25.53</v>
      </c>
      <c r="AC321" s="34" t="s">
        <v>64</v>
      </c>
      <c r="AD321" s="34">
        <f t="shared" si="33"/>
        <v>18</v>
      </c>
      <c r="AE321" s="34">
        <f t="shared" si="34"/>
        <v>8</v>
      </c>
      <c r="AF321" s="49" t="str">
        <f t="shared" ref="AF321:AG352" si="40">IF(AD321&lt;=14,"LCL",IF(AD321&lt;=28,"20",IF(AD321&lt;=55,"40",IF(AD321&lt;=65,"40HC",IF(AD321&lt;=83,"45",IF(AD321&gt;83,"???ilość kont"))))))</f>
        <v>20</v>
      </c>
      <c r="AG321" s="49" t="str">
        <f t="shared" si="40"/>
        <v>LCL</v>
      </c>
    </row>
    <row r="322" spans="1:33" x14ac:dyDescent="0.45">
      <c r="A322" s="129" t="s">
        <v>438</v>
      </c>
      <c r="B322" s="129" t="s">
        <v>601</v>
      </c>
      <c r="C322" s="129" t="s">
        <v>674</v>
      </c>
      <c r="D322" s="5" t="s">
        <v>674</v>
      </c>
      <c r="E322" s="129">
        <f t="shared" si="36"/>
        <v>32</v>
      </c>
      <c r="F322" s="129">
        <f t="shared" si="37"/>
        <v>41</v>
      </c>
      <c r="G322" s="129" t="s">
        <v>61</v>
      </c>
      <c r="H322" s="129" t="s">
        <v>30</v>
      </c>
      <c r="I322" s="129" t="s">
        <v>31</v>
      </c>
      <c r="J322" s="3">
        <v>1</v>
      </c>
      <c r="K322" s="153"/>
      <c r="L322" s="129" t="s">
        <v>41</v>
      </c>
      <c r="M322" s="129" t="s">
        <v>42</v>
      </c>
      <c r="N322" s="129" t="s">
        <v>26</v>
      </c>
      <c r="O322" s="129" t="s">
        <v>720</v>
      </c>
      <c r="P322" s="3">
        <v>54</v>
      </c>
      <c r="Q322" s="129" t="s">
        <v>27</v>
      </c>
      <c r="R322" s="129" t="s">
        <v>526</v>
      </c>
      <c r="S322" s="129" t="s">
        <v>2164</v>
      </c>
      <c r="T322" s="129"/>
      <c r="U322" s="129">
        <v>1</v>
      </c>
      <c r="V322" s="3">
        <v>2352</v>
      </c>
      <c r="W322" s="156"/>
      <c r="X322" s="156"/>
      <c r="Y322" s="156"/>
      <c r="Z322" s="138" t="str">
        <f t="shared" si="32"/>
        <v/>
      </c>
      <c r="AA322" s="3">
        <v>42436</v>
      </c>
      <c r="AB322" s="6">
        <v>28.3</v>
      </c>
      <c r="AC322" s="34" t="s">
        <v>64</v>
      </c>
      <c r="AD322" s="34">
        <f t="shared" si="33"/>
        <v>20</v>
      </c>
      <c r="AE322" s="34">
        <f t="shared" si="34"/>
        <v>8</v>
      </c>
      <c r="AF322" s="49" t="str">
        <f t="shared" si="40"/>
        <v>20</v>
      </c>
      <c r="AG322" s="49" t="str">
        <f t="shared" si="40"/>
        <v>LCL</v>
      </c>
    </row>
    <row r="323" spans="1:33" x14ac:dyDescent="0.45">
      <c r="A323" s="129" t="s">
        <v>438</v>
      </c>
      <c r="B323" s="129" t="s">
        <v>601</v>
      </c>
      <c r="C323" s="129" t="s">
        <v>674</v>
      </c>
      <c r="D323" s="5" t="s">
        <v>674</v>
      </c>
      <c r="E323" s="129">
        <f t="shared" si="36"/>
        <v>32</v>
      </c>
      <c r="F323" s="129">
        <f t="shared" si="37"/>
        <v>41</v>
      </c>
      <c r="G323" s="129" t="s">
        <v>61</v>
      </c>
      <c r="H323" s="129" t="s">
        <v>30</v>
      </c>
      <c r="I323" s="129" t="s">
        <v>31</v>
      </c>
      <c r="J323" s="3">
        <v>1</v>
      </c>
      <c r="K323" s="153"/>
      <c r="L323" s="129" t="s">
        <v>41</v>
      </c>
      <c r="M323" s="129" t="s">
        <v>42</v>
      </c>
      <c r="N323" s="129" t="s">
        <v>26</v>
      </c>
      <c r="O323" s="129" t="s">
        <v>721</v>
      </c>
      <c r="P323" s="3">
        <v>54</v>
      </c>
      <c r="Q323" s="129" t="s">
        <v>27</v>
      </c>
      <c r="R323" s="129" t="s">
        <v>722</v>
      </c>
      <c r="S323" s="129" t="s">
        <v>2164</v>
      </c>
      <c r="T323" s="129"/>
      <c r="U323" s="129">
        <v>1</v>
      </c>
      <c r="V323" s="3">
        <v>1009</v>
      </c>
      <c r="W323" s="155"/>
      <c r="X323" s="155"/>
      <c r="Y323" s="155"/>
      <c r="Z323" s="138" t="str">
        <f t="shared" ref="Z323:Z386" si="41">IF(W323=1,20,IF(X323=1,40,IF(Y323=1,"40 HC","")))</f>
        <v/>
      </c>
      <c r="AA323" s="3">
        <v>19705</v>
      </c>
      <c r="AB323" s="6">
        <v>15.39</v>
      </c>
      <c r="AC323" s="34" t="s">
        <v>64</v>
      </c>
      <c r="AD323" s="34">
        <f t="shared" si="33"/>
        <v>11</v>
      </c>
      <c r="AE323" s="34">
        <f t="shared" si="34"/>
        <v>5</v>
      </c>
      <c r="AF323" s="49" t="str">
        <f t="shared" si="40"/>
        <v>LCL</v>
      </c>
      <c r="AG323" s="49" t="str">
        <f t="shared" si="40"/>
        <v>LCL</v>
      </c>
    </row>
    <row r="324" spans="1:33" x14ac:dyDescent="0.45">
      <c r="A324" s="129" t="s">
        <v>438</v>
      </c>
      <c r="B324" s="129" t="s">
        <v>601</v>
      </c>
      <c r="C324" s="129" t="s">
        <v>674</v>
      </c>
      <c r="D324" s="5" t="s">
        <v>674</v>
      </c>
      <c r="E324" s="129">
        <f t="shared" si="36"/>
        <v>32</v>
      </c>
      <c r="F324" s="129">
        <f t="shared" si="37"/>
        <v>41</v>
      </c>
      <c r="G324" s="129" t="s">
        <v>61</v>
      </c>
      <c r="H324" s="129" t="s">
        <v>30</v>
      </c>
      <c r="I324" s="129" t="s">
        <v>31</v>
      </c>
      <c r="J324" s="3">
        <v>1</v>
      </c>
      <c r="K324" s="152" t="s">
        <v>723</v>
      </c>
      <c r="L324" s="129" t="s">
        <v>41</v>
      </c>
      <c r="M324" s="129" t="s">
        <v>42</v>
      </c>
      <c r="N324" s="129" t="s">
        <v>26</v>
      </c>
      <c r="O324" s="129" t="s">
        <v>724</v>
      </c>
      <c r="P324" s="3">
        <v>54</v>
      </c>
      <c r="Q324" s="129" t="s">
        <v>27</v>
      </c>
      <c r="R324" s="129" t="s">
        <v>2150</v>
      </c>
      <c r="S324" s="129" t="s">
        <v>2164</v>
      </c>
      <c r="T324" s="129"/>
      <c r="U324" s="129">
        <v>1</v>
      </c>
      <c r="V324" s="3">
        <v>1692</v>
      </c>
      <c r="W324" s="154">
        <v>0</v>
      </c>
      <c r="X324" s="154">
        <v>0</v>
      </c>
      <c r="Y324" s="154">
        <v>1</v>
      </c>
      <c r="Z324" s="138" t="str">
        <f t="shared" si="41"/>
        <v>40 HC</v>
      </c>
      <c r="AA324" s="3">
        <v>32042</v>
      </c>
      <c r="AB324" s="6">
        <v>52.47</v>
      </c>
      <c r="AC324" s="34" t="s">
        <v>64</v>
      </c>
      <c r="AD324" s="34">
        <f t="shared" si="33"/>
        <v>37</v>
      </c>
      <c r="AE324" s="34">
        <f t="shared" si="34"/>
        <v>16</v>
      </c>
      <c r="AF324" s="49" t="str">
        <f t="shared" si="40"/>
        <v>40</v>
      </c>
      <c r="AG324" s="49" t="str">
        <f t="shared" si="40"/>
        <v>20</v>
      </c>
    </row>
    <row r="325" spans="1:33" x14ac:dyDescent="0.45">
      <c r="A325" s="129" t="s">
        <v>438</v>
      </c>
      <c r="B325" s="129" t="s">
        <v>601</v>
      </c>
      <c r="C325" s="129" t="s">
        <v>674</v>
      </c>
      <c r="D325" s="5" t="s">
        <v>674</v>
      </c>
      <c r="E325" s="129">
        <f t="shared" si="36"/>
        <v>32</v>
      </c>
      <c r="F325" s="129">
        <f t="shared" si="37"/>
        <v>41</v>
      </c>
      <c r="G325" s="129" t="s">
        <v>61</v>
      </c>
      <c r="H325" s="129" t="s">
        <v>30</v>
      </c>
      <c r="I325" s="129" t="s">
        <v>31</v>
      </c>
      <c r="J325" s="3">
        <v>1</v>
      </c>
      <c r="K325" s="153"/>
      <c r="L325" s="129" t="s">
        <v>41</v>
      </c>
      <c r="M325" s="129" t="s">
        <v>42</v>
      </c>
      <c r="N325" s="129" t="s">
        <v>26</v>
      </c>
      <c r="O325" s="129" t="s">
        <v>725</v>
      </c>
      <c r="P325" s="3">
        <v>54</v>
      </c>
      <c r="Q325" s="129" t="s">
        <v>27</v>
      </c>
      <c r="R325" s="129" t="s">
        <v>2152</v>
      </c>
      <c r="S325" s="129" t="s">
        <v>2164</v>
      </c>
      <c r="T325" s="129"/>
      <c r="U325" s="129">
        <v>1</v>
      </c>
      <c r="V325" s="3">
        <v>724</v>
      </c>
      <c r="W325" s="155"/>
      <c r="X325" s="155"/>
      <c r="Y325" s="155"/>
      <c r="Z325" s="138" t="str">
        <f t="shared" si="41"/>
        <v/>
      </c>
      <c r="AA325" s="3">
        <v>11744</v>
      </c>
      <c r="AB325" s="6">
        <v>16.37</v>
      </c>
      <c r="AC325" s="34" t="s">
        <v>64</v>
      </c>
      <c r="AD325" s="34">
        <f t="shared" si="33"/>
        <v>11</v>
      </c>
      <c r="AE325" s="34">
        <f t="shared" si="34"/>
        <v>5</v>
      </c>
      <c r="AF325" s="49" t="str">
        <f t="shared" si="40"/>
        <v>LCL</v>
      </c>
      <c r="AG325" s="49" t="str">
        <f t="shared" si="40"/>
        <v>LCL</v>
      </c>
    </row>
    <row r="326" spans="1:33" x14ac:dyDescent="0.45">
      <c r="A326" s="129" t="s">
        <v>438</v>
      </c>
      <c r="B326" s="129" t="s">
        <v>601</v>
      </c>
      <c r="C326" s="129" t="s">
        <v>726</v>
      </c>
      <c r="D326" s="5" t="s">
        <v>726</v>
      </c>
      <c r="E326" s="129">
        <f t="shared" si="36"/>
        <v>32</v>
      </c>
      <c r="F326" s="129">
        <f t="shared" si="37"/>
        <v>42</v>
      </c>
      <c r="G326" s="129" t="s">
        <v>61</v>
      </c>
      <c r="H326" s="129" t="s">
        <v>30</v>
      </c>
      <c r="I326" s="129" t="s">
        <v>31</v>
      </c>
      <c r="J326" s="3">
        <v>1</v>
      </c>
      <c r="K326" s="152" t="s">
        <v>727</v>
      </c>
      <c r="L326" s="129" t="s">
        <v>24</v>
      </c>
      <c r="M326" s="129" t="s">
        <v>42</v>
      </c>
      <c r="N326" s="129" t="s">
        <v>26</v>
      </c>
      <c r="O326" s="129" t="s">
        <v>728</v>
      </c>
      <c r="P326" s="3">
        <v>54</v>
      </c>
      <c r="Q326" s="129" t="s">
        <v>27</v>
      </c>
      <c r="R326" s="129" t="s">
        <v>2150</v>
      </c>
      <c r="S326" s="129" t="s">
        <v>2164</v>
      </c>
      <c r="T326" s="129"/>
      <c r="U326" s="129">
        <v>1</v>
      </c>
      <c r="V326" s="3">
        <v>536</v>
      </c>
      <c r="W326" s="154">
        <v>0</v>
      </c>
      <c r="X326" s="154">
        <v>0</v>
      </c>
      <c r="Y326" s="154">
        <v>1</v>
      </c>
      <c r="Z326" s="138" t="str">
        <f t="shared" si="41"/>
        <v>40 HC</v>
      </c>
      <c r="AA326" s="3">
        <v>7486</v>
      </c>
      <c r="AB326" s="6">
        <v>17.8</v>
      </c>
      <c r="AC326" s="34" t="s">
        <v>64</v>
      </c>
      <c r="AD326" s="34">
        <f t="shared" si="33"/>
        <v>12</v>
      </c>
      <c r="AE326" s="34">
        <f t="shared" si="34"/>
        <v>5</v>
      </c>
      <c r="AF326" s="49" t="str">
        <f t="shared" si="40"/>
        <v>LCL</v>
      </c>
      <c r="AG326" s="49" t="str">
        <f t="shared" si="40"/>
        <v>LCL</v>
      </c>
    </row>
    <row r="327" spans="1:33" x14ac:dyDescent="0.45">
      <c r="A327" s="129" t="s">
        <v>438</v>
      </c>
      <c r="B327" s="129" t="s">
        <v>601</v>
      </c>
      <c r="C327" s="129" t="s">
        <v>726</v>
      </c>
      <c r="D327" s="5" t="s">
        <v>726</v>
      </c>
      <c r="E327" s="129">
        <f t="shared" si="36"/>
        <v>32</v>
      </c>
      <c r="F327" s="129">
        <f t="shared" si="37"/>
        <v>42</v>
      </c>
      <c r="G327" s="129" t="s">
        <v>61</v>
      </c>
      <c r="H327" s="129" t="s">
        <v>30</v>
      </c>
      <c r="I327" s="129" t="s">
        <v>31</v>
      </c>
      <c r="J327" s="3">
        <v>1</v>
      </c>
      <c r="K327" s="153"/>
      <c r="L327" s="129" t="s">
        <v>24</v>
      </c>
      <c r="M327" s="129" t="s">
        <v>42</v>
      </c>
      <c r="N327" s="129" t="s">
        <v>26</v>
      </c>
      <c r="O327" s="129" t="s">
        <v>729</v>
      </c>
      <c r="P327" s="3">
        <v>54</v>
      </c>
      <c r="Q327" s="129" t="s">
        <v>27</v>
      </c>
      <c r="R327" s="129" t="s">
        <v>2154</v>
      </c>
      <c r="S327" s="129" t="s">
        <v>2164</v>
      </c>
      <c r="T327" s="129"/>
      <c r="U327" s="129">
        <v>1</v>
      </c>
      <c r="V327" s="3">
        <v>1107</v>
      </c>
      <c r="W327" s="156"/>
      <c r="X327" s="156"/>
      <c r="Y327" s="156"/>
      <c r="Z327" s="138" t="str">
        <f t="shared" si="41"/>
        <v/>
      </c>
      <c r="AA327" s="3">
        <v>18911</v>
      </c>
      <c r="AB327" s="6">
        <v>25.27</v>
      </c>
      <c r="AC327" s="34" t="s">
        <v>64</v>
      </c>
      <c r="AD327" s="34">
        <f t="shared" si="33"/>
        <v>18</v>
      </c>
      <c r="AE327" s="34">
        <f t="shared" si="34"/>
        <v>8</v>
      </c>
      <c r="AF327" s="49" t="str">
        <f t="shared" si="40"/>
        <v>20</v>
      </c>
      <c r="AG327" s="49" t="str">
        <f t="shared" si="40"/>
        <v>LCL</v>
      </c>
    </row>
    <row r="328" spans="1:33" x14ac:dyDescent="0.45">
      <c r="A328" s="129" t="s">
        <v>438</v>
      </c>
      <c r="B328" s="129" t="s">
        <v>601</v>
      </c>
      <c r="C328" s="129" t="s">
        <v>726</v>
      </c>
      <c r="D328" s="5" t="s">
        <v>726</v>
      </c>
      <c r="E328" s="129">
        <f t="shared" si="36"/>
        <v>32</v>
      </c>
      <c r="F328" s="129">
        <f t="shared" si="37"/>
        <v>42</v>
      </c>
      <c r="G328" s="129" t="s">
        <v>61</v>
      </c>
      <c r="H328" s="129" t="s">
        <v>30</v>
      </c>
      <c r="I328" s="129" t="s">
        <v>31</v>
      </c>
      <c r="J328" s="3">
        <v>1</v>
      </c>
      <c r="K328" s="153"/>
      <c r="L328" s="129" t="s">
        <v>24</v>
      </c>
      <c r="M328" s="129" t="s">
        <v>42</v>
      </c>
      <c r="N328" s="129" t="s">
        <v>26</v>
      </c>
      <c r="O328" s="129" t="s">
        <v>730</v>
      </c>
      <c r="P328" s="3">
        <v>54</v>
      </c>
      <c r="Q328" s="129" t="s">
        <v>27</v>
      </c>
      <c r="R328" s="129" t="s">
        <v>2158</v>
      </c>
      <c r="S328" s="129" t="s">
        <v>2164</v>
      </c>
      <c r="T328" s="129"/>
      <c r="U328" s="129">
        <v>1</v>
      </c>
      <c r="V328" s="3">
        <v>247</v>
      </c>
      <c r="W328" s="156"/>
      <c r="X328" s="156"/>
      <c r="Y328" s="156"/>
      <c r="Z328" s="138" t="str">
        <f t="shared" si="41"/>
        <v/>
      </c>
      <c r="AA328" s="3">
        <v>3624</v>
      </c>
      <c r="AB328" s="6">
        <v>5.44</v>
      </c>
      <c r="AC328" s="34" t="s">
        <v>64</v>
      </c>
      <c r="AD328" s="34">
        <f t="shared" si="33"/>
        <v>4</v>
      </c>
      <c r="AE328" s="34">
        <f t="shared" si="34"/>
        <v>2</v>
      </c>
      <c r="AF328" s="49" t="str">
        <f t="shared" si="40"/>
        <v>LCL</v>
      </c>
      <c r="AG328" s="49" t="str">
        <f t="shared" si="40"/>
        <v>LCL</v>
      </c>
    </row>
    <row r="329" spans="1:33" x14ac:dyDescent="0.45">
      <c r="A329" s="129" t="s">
        <v>438</v>
      </c>
      <c r="B329" s="129" t="s">
        <v>601</v>
      </c>
      <c r="C329" s="129" t="s">
        <v>726</v>
      </c>
      <c r="D329" s="5" t="s">
        <v>726</v>
      </c>
      <c r="E329" s="129">
        <f t="shared" si="36"/>
        <v>32</v>
      </c>
      <c r="F329" s="129">
        <f t="shared" si="37"/>
        <v>42</v>
      </c>
      <c r="G329" s="129" t="s">
        <v>61</v>
      </c>
      <c r="H329" s="129" t="s">
        <v>30</v>
      </c>
      <c r="I329" s="129" t="s">
        <v>31</v>
      </c>
      <c r="J329" s="3">
        <v>1</v>
      </c>
      <c r="K329" s="153"/>
      <c r="L329" s="129" t="s">
        <v>24</v>
      </c>
      <c r="M329" s="129" t="s">
        <v>42</v>
      </c>
      <c r="N329" s="129" t="s">
        <v>26</v>
      </c>
      <c r="O329" s="129" t="s">
        <v>731</v>
      </c>
      <c r="P329" s="3">
        <v>54</v>
      </c>
      <c r="Q329" s="129" t="s">
        <v>27</v>
      </c>
      <c r="R329" s="129" t="s">
        <v>2158</v>
      </c>
      <c r="S329" s="129" t="s">
        <v>2164</v>
      </c>
      <c r="T329" s="129"/>
      <c r="U329" s="129">
        <v>1</v>
      </c>
      <c r="V329" s="3">
        <v>593</v>
      </c>
      <c r="W329" s="156"/>
      <c r="X329" s="156"/>
      <c r="Y329" s="156"/>
      <c r="Z329" s="138" t="str">
        <f t="shared" si="41"/>
        <v/>
      </c>
      <c r="AA329" s="3">
        <v>11357</v>
      </c>
      <c r="AB329" s="6">
        <v>12.05</v>
      </c>
      <c r="AC329" s="34" t="s">
        <v>64</v>
      </c>
      <c r="AD329" s="34">
        <f t="shared" si="33"/>
        <v>8</v>
      </c>
      <c r="AE329" s="34">
        <f t="shared" si="34"/>
        <v>4</v>
      </c>
      <c r="AF329" s="49" t="str">
        <f t="shared" si="40"/>
        <v>LCL</v>
      </c>
      <c r="AG329" s="49" t="str">
        <f t="shared" si="40"/>
        <v>LCL</v>
      </c>
    </row>
    <row r="330" spans="1:33" x14ac:dyDescent="0.45">
      <c r="A330" s="129" t="s">
        <v>438</v>
      </c>
      <c r="B330" s="129" t="s">
        <v>601</v>
      </c>
      <c r="C330" s="129" t="s">
        <v>726</v>
      </c>
      <c r="D330" s="5" t="s">
        <v>726</v>
      </c>
      <c r="E330" s="129">
        <f t="shared" si="36"/>
        <v>32</v>
      </c>
      <c r="F330" s="129">
        <f t="shared" si="37"/>
        <v>42</v>
      </c>
      <c r="G330" s="129" t="s">
        <v>61</v>
      </c>
      <c r="H330" s="129" t="s">
        <v>30</v>
      </c>
      <c r="I330" s="129" t="s">
        <v>31</v>
      </c>
      <c r="J330" s="3">
        <v>1</v>
      </c>
      <c r="K330" s="153"/>
      <c r="L330" s="129" t="s">
        <v>24</v>
      </c>
      <c r="M330" s="129" t="s">
        <v>42</v>
      </c>
      <c r="N330" s="129" t="s">
        <v>26</v>
      </c>
      <c r="O330" s="129" t="s">
        <v>732</v>
      </c>
      <c r="P330" s="3">
        <v>54</v>
      </c>
      <c r="Q330" s="129" t="s">
        <v>27</v>
      </c>
      <c r="R330" s="129" t="s">
        <v>733</v>
      </c>
      <c r="S330" s="129" t="s">
        <v>2164</v>
      </c>
      <c r="T330" s="129"/>
      <c r="U330" s="129">
        <v>1</v>
      </c>
      <c r="V330" s="3">
        <v>727</v>
      </c>
      <c r="W330" s="155"/>
      <c r="X330" s="155"/>
      <c r="Y330" s="155"/>
      <c r="Z330" s="138" t="str">
        <f t="shared" si="41"/>
        <v/>
      </c>
      <c r="AA330" s="3">
        <v>11772</v>
      </c>
      <c r="AB330" s="6">
        <v>7.36</v>
      </c>
      <c r="AC330" s="34" t="s">
        <v>64</v>
      </c>
      <c r="AD330" s="34">
        <f t="shared" si="33"/>
        <v>5</v>
      </c>
      <c r="AE330" s="34">
        <f t="shared" si="34"/>
        <v>2</v>
      </c>
      <c r="AF330" s="49" t="str">
        <f t="shared" si="40"/>
        <v>LCL</v>
      </c>
      <c r="AG330" s="49" t="str">
        <f t="shared" si="40"/>
        <v>LCL</v>
      </c>
    </row>
    <row r="331" spans="1:33" x14ac:dyDescent="0.45">
      <c r="A331" s="129" t="s">
        <v>408</v>
      </c>
      <c r="B331" s="129" t="s">
        <v>452</v>
      </c>
      <c r="C331" s="129" t="s">
        <v>464</v>
      </c>
      <c r="D331" s="5" t="s">
        <v>464</v>
      </c>
      <c r="E331" s="129">
        <f t="shared" si="36"/>
        <v>4</v>
      </c>
      <c r="F331" s="129">
        <f t="shared" si="37"/>
        <v>6</v>
      </c>
      <c r="G331" s="129" t="s">
        <v>381</v>
      </c>
      <c r="H331" s="129" t="s">
        <v>383</v>
      </c>
      <c r="I331" s="129" t="s">
        <v>380</v>
      </c>
      <c r="J331" s="3">
        <v>1</v>
      </c>
      <c r="K331" s="26" t="s">
        <v>380</v>
      </c>
      <c r="L331" s="26" t="s">
        <v>24</v>
      </c>
      <c r="M331" s="129" t="s">
        <v>384</v>
      </c>
      <c r="N331" s="129" t="s">
        <v>26</v>
      </c>
      <c r="O331" s="129" t="s">
        <v>734</v>
      </c>
      <c r="P331" s="3">
        <v>54</v>
      </c>
      <c r="Q331" s="129" t="s">
        <v>27</v>
      </c>
      <c r="R331" s="129" t="s">
        <v>149</v>
      </c>
      <c r="S331" s="129" t="s">
        <v>380</v>
      </c>
      <c r="T331" s="129">
        <v>1</v>
      </c>
      <c r="U331" s="129"/>
      <c r="V331" s="3">
        <v>808</v>
      </c>
      <c r="W331" s="30">
        <v>0</v>
      </c>
      <c r="X331" s="30">
        <v>0</v>
      </c>
      <c r="Y331" s="30">
        <v>0</v>
      </c>
      <c r="Z331" s="138" t="str">
        <f t="shared" si="41"/>
        <v/>
      </c>
      <c r="AA331" s="3">
        <v>13511</v>
      </c>
      <c r="AB331" s="4"/>
      <c r="AC331" s="34" t="s">
        <v>90</v>
      </c>
      <c r="AD331" s="34">
        <f t="shared" si="33"/>
        <v>0</v>
      </c>
      <c r="AE331" s="34">
        <f t="shared" si="34"/>
        <v>0</v>
      </c>
      <c r="AF331" s="49" t="str">
        <f t="shared" si="40"/>
        <v>LCL</v>
      </c>
      <c r="AG331" s="49" t="str">
        <f t="shared" si="40"/>
        <v>LCL</v>
      </c>
    </row>
    <row r="332" spans="1:33" x14ac:dyDescent="0.45">
      <c r="A332" s="129" t="s">
        <v>408</v>
      </c>
      <c r="B332" s="129" t="s">
        <v>601</v>
      </c>
      <c r="C332" s="129" t="s">
        <v>654</v>
      </c>
      <c r="D332" s="5" t="s">
        <v>654</v>
      </c>
      <c r="E332" s="129">
        <f t="shared" si="36"/>
        <v>30</v>
      </c>
      <c r="F332" s="129">
        <f t="shared" si="37"/>
        <v>33</v>
      </c>
      <c r="G332" s="129" t="s">
        <v>398</v>
      </c>
      <c r="H332" s="129" t="s">
        <v>30</v>
      </c>
      <c r="I332" s="129" t="s">
        <v>31</v>
      </c>
      <c r="J332" s="3">
        <v>0</v>
      </c>
      <c r="K332" s="129" t="s">
        <v>735</v>
      </c>
      <c r="L332" s="129" t="s">
        <v>24</v>
      </c>
      <c r="M332" s="129" t="s">
        <v>42</v>
      </c>
      <c r="N332" s="129" t="s">
        <v>26</v>
      </c>
      <c r="O332" s="129" t="s">
        <v>736</v>
      </c>
      <c r="P332" s="3">
        <v>51</v>
      </c>
      <c r="Q332" s="129" t="s">
        <v>27</v>
      </c>
      <c r="R332" s="129" t="s">
        <v>584</v>
      </c>
      <c r="S332" s="129" t="s">
        <v>2163</v>
      </c>
      <c r="T332" s="129"/>
      <c r="U332" s="129">
        <v>1</v>
      </c>
      <c r="V332" s="3">
        <v>1001</v>
      </c>
      <c r="W332" s="30">
        <v>0</v>
      </c>
      <c r="X332" s="30">
        <v>1</v>
      </c>
      <c r="Y332" s="30">
        <v>0</v>
      </c>
      <c r="Z332" s="138">
        <f t="shared" si="41"/>
        <v>40</v>
      </c>
      <c r="AA332" s="3">
        <v>9933</v>
      </c>
      <c r="AB332" s="6">
        <v>33.51</v>
      </c>
      <c r="AC332" s="34" t="s">
        <v>34</v>
      </c>
      <c r="AD332" s="34">
        <f t="shared" si="33"/>
        <v>23</v>
      </c>
      <c r="AE332" s="34">
        <f t="shared" si="34"/>
        <v>10</v>
      </c>
      <c r="AF332" s="49" t="str">
        <f t="shared" si="40"/>
        <v>20</v>
      </c>
      <c r="AG332" s="49" t="str">
        <f t="shared" si="40"/>
        <v>LCL</v>
      </c>
    </row>
    <row r="333" spans="1:33" x14ac:dyDescent="0.45">
      <c r="A333" s="129" t="s">
        <v>424</v>
      </c>
      <c r="B333" s="129" t="s">
        <v>674</v>
      </c>
      <c r="C333" s="129" t="s">
        <v>28</v>
      </c>
      <c r="D333" s="5" t="s">
        <v>28</v>
      </c>
      <c r="E333" s="129">
        <f t="shared" si="36"/>
        <v>38</v>
      </c>
      <c r="F333" s="129">
        <f t="shared" si="37"/>
        <v>42</v>
      </c>
      <c r="G333" s="129" t="s">
        <v>48</v>
      </c>
      <c r="H333" s="129" t="s">
        <v>30</v>
      </c>
      <c r="I333" s="129" t="s">
        <v>31</v>
      </c>
      <c r="J333" s="3">
        <v>0</v>
      </c>
      <c r="K333" s="129" t="s">
        <v>737</v>
      </c>
      <c r="L333" s="129" t="s">
        <v>41</v>
      </c>
      <c r="M333" s="129" t="s">
        <v>42</v>
      </c>
      <c r="N333" s="129" t="s">
        <v>26</v>
      </c>
      <c r="O333" s="129" t="s">
        <v>738</v>
      </c>
      <c r="P333" s="3">
        <v>51</v>
      </c>
      <c r="Q333" s="129" t="s">
        <v>27</v>
      </c>
      <c r="R333" s="129" t="s">
        <v>739</v>
      </c>
      <c r="S333" s="129" t="s">
        <v>2163</v>
      </c>
      <c r="T333" s="129"/>
      <c r="U333" s="129">
        <v>1</v>
      </c>
      <c r="V333" s="3">
        <v>2001</v>
      </c>
      <c r="W333" s="30">
        <v>0</v>
      </c>
      <c r="X333" s="30">
        <v>0</v>
      </c>
      <c r="Y333" s="30">
        <v>1</v>
      </c>
      <c r="Z333" s="138" t="str">
        <f t="shared" si="41"/>
        <v>40 HC</v>
      </c>
      <c r="AA333" s="3">
        <v>20366</v>
      </c>
      <c r="AB333" s="6">
        <v>56.37</v>
      </c>
      <c r="AC333" s="34" t="s">
        <v>34</v>
      </c>
      <c r="AD333" s="34">
        <f t="shared" si="33"/>
        <v>39</v>
      </c>
      <c r="AE333" s="34">
        <f t="shared" si="34"/>
        <v>17</v>
      </c>
      <c r="AF333" s="49" t="str">
        <f t="shared" si="40"/>
        <v>40</v>
      </c>
      <c r="AG333" s="49" t="str">
        <f t="shared" si="40"/>
        <v>20</v>
      </c>
    </row>
    <row r="334" spans="1:33" x14ac:dyDescent="0.45">
      <c r="A334" s="129" t="s">
        <v>424</v>
      </c>
      <c r="B334" s="129" t="s">
        <v>674</v>
      </c>
      <c r="C334" s="129" t="s">
        <v>28</v>
      </c>
      <c r="D334" s="5" t="s">
        <v>28</v>
      </c>
      <c r="E334" s="129">
        <f t="shared" si="36"/>
        <v>38</v>
      </c>
      <c r="F334" s="129">
        <f t="shared" si="37"/>
        <v>42</v>
      </c>
      <c r="G334" s="129" t="s">
        <v>48</v>
      </c>
      <c r="H334" s="129" t="s">
        <v>30</v>
      </c>
      <c r="I334" s="129" t="s">
        <v>31</v>
      </c>
      <c r="J334" s="3">
        <v>0</v>
      </c>
      <c r="K334" s="129" t="s">
        <v>740</v>
      </c>
      <c r="L334" s="129" t="s">
        <v>24</v>
      </c>
      <c r="M334" s="129" t="s">
        <v>42</v>
      </c>
      <c r="N334" s="129" t="s">
        <v>26</v>
      </c>
      <c r="O334" s="129" t="s">
        <v>741</v>
      </c>
      <c r="P334" s="3">
        <v>52</v>
      </c>
      <c r="Q334" s="129" t="s">
        <v>27</v>
      </c>
      <c r="R334" s="129" t="s">
        <v>266</v>
      </c>
      <c r="S334" s="129" t="s">
        <v>2163</v>
      </c>
      <c r="T334" s="129"/>
      <c r="U334" s="129">
        <v>1</v>
      </c>
      <c r="V334" s="3">
        <v>1198</v>
      </c>
      <c r="W334" s="30">
        <v>1</v>
      </c>
      <c r="X334" s="30">
        <v>0</v>
      </c>
      <c r="Y334" s="30">
        <v>0</v>
      </c>
      <c r="Z334" s="138">
        <f t="shared" si="41"/>
        <v>20</v>
      </c>
      <c r="AA334" s="3">
        <v>23805</v>
      </c>
      <c r="AB334" s="6">
        <v>24.14</v>
      </c>
      <c r="AC334" s="34" t="s">
        <v>34</v>
      </c>
      <c r="AD334" s="34">
        <f t="shared" ref="AD334:AD397" si="42">0.7*AB334</f>
        <v>17</v>
      </c>
      <c r="AE334" s="34">
        <f t="shared" ref="AE334:AE397" si="43">0.3*AB334</f>
        <v>7</v>
      </c>
      <c r="AF334" s="49" t="str">
        <f t="shared" si="40"/>
        <v>20</v>
      </c>
      <c r="AG334" s="49" t="str">
        <f t="shared" si="40"/>
        <v>LCL</v>
      </c>
    </row>
    <row r="335" spans="1:33" x14ac:dyDescent="0.45">
      <c r="A335" s="129" t="s">
        <v>424</v>
      </c>
      <c r="B335" s="129" t="s">
        <v>674</v>
      </c>
      <c r="C335" s="129" t="s">
        <v>28</v>
      </c>
      <c r="D335" s="5" t="s">
        <v>28</v>
      </c>
      <c r="E335" s="129">
        <f t="shared" si="36"/>
        <v>38</v>
      </c>
      <c r="F335" s="129">
        <f t="shared" si="37"/>
        <v>42</v>
      </c>
      <c r="G335" s="129" t="s">
        <v>48</v>
      </c>
      <c r="H335" s="129" t="s">
        <v>30</v>
      </c>
      <c r="I335" s="129" t="s">
        <v>31</v>
      </c>
      <c r="J335" s="3">
        <v>1</v>
      </c>
      <c r="K335" s="152" t="s">
        <v>742</v>
      </c>
      <c r="L335" s="129" t="s">
        <v>41</v>
      </c>
      <c r="M335" s="129" t="s">
        <v>42</v>
      </c>
      <c r="N335" s="129" t="s">
        <v>26</v>
      </c>
      <c r="O335" s="129" t="s">
        <v>743</v>
      </c>
      <c r="P335" s="3">
        <v>54</v>
      </c>
      <c r="Q335" s="129" t="s">
        <v>27</v>
      </c>
      <c r="R335" s="129" t="s">
        <v>101</v>
      </c>
      <c r="S335" s="129" t="s">
        <v>2164</v>
      </c>
      <c r="T335" s="129"/>
      <c r="U335" s="129">
        <v>1</v>
      </c>
      <c r="V335" s="3">
        <v>351</v>
      </c>
      <c r="W335" s="154">
        <v>0</v>
      </c>
      <c r="X335" s="154">
        <v>1</v>
      </c>
      <c r="Y335" s="154">
        <v>0</v>
      </c>
      <c r="Z335" s="138">
        <f t="shared" si="41"/>
        <v>40</v>
      </c>
      <c r="AA335" s="3">
        <v>3665</v>
      </c>
      <c r="AB335" s="6">
        <v>12.53</v>
      </c>
      <c r="AC335" s="34" t="s">
        <v>34</v>
      </c>
      <c r="AD335" s="34">
        <f t="shared" si="42"/>
        <v>9</v>
      </c>
      <c r="AE335" s="34">
        <f t="shared" si="43"/>
        <v>4</v>
      </c>
      <c r="AF335" s="49" t="str">
        <f t="shared" si="40"/>
        <v>LCL</v>
      </c>
      <c r="AG335" s="49" t="str">
        <f t="shared" si="40"/>
        <v>LCL</v>
      </c>
    </row>
    <row r="336" spans="1:33" x14ac:dyDescent="0.45">
      <c r="A336" s="129" t="s">
        <v>424</v>
      </c>
      <c r="B336" s="129" t="s">
        <v>674</v>
      </c>
      <c r="C336" s="129" t="s">
        <v>28</v>
      </c>
      <c r="D336" s="5" t="s">
        <v>28</v>
      </c>
      <c r="E336" s="129">
        <f t="shared" si="36"/>
        <v>38</v>
      </c>
      <c r="F336" s="129">
        <f t="shared" si="37"/>
        <v>42</v>
      </c>
      <c r="G336" s="129" t="s">
        <v>48</v>
      </c>
      <c r="H336" s="129" t="s">
        <v>30</v>
      </c>
      <c r="I336" s="129" t="s">
        <v>31</v>
      </c>
      <c r="J336" s="3">
        <v>1</v>
      </c>
      <c r="K336" s="153"/>
      <c r="L336" s="129" t="s">
        <v>41</v>
      </c>
      <c r="M336" s="129" t="s">
        <v>42</v>
      </c>
      <c r="N336" s="129" t="s">
        <v>26</v>
      </c>
      <c r="O336" s="129" t="s">
        <v>744</v>
      </c>
      <c r="P336" s="3">
        <v>52</v>
      </c>
      <c r="Q336" s="129" t="s">
        <v>27</v>
      </c>
      <c r="R336" s="129" t="s">
        <v>273</v>
      </c>
      <c r="S336" s="129" t="s">
        <v>2164</v>
      </c>
      <c r="T336" s="129"/>
      <c r="U336" s="129">
        <v>1</v>
      </c>
      <c r="V336" s="3">
        <v>1270</v>
      </c>
      <c r="W336" s="156"/>
      <c r="X336" s="156"/>
      <c r="Y336" s="156"/>
      <c r="Z336" s="138" t="str">
        <f t="shared" si="41"/>
        <v/>
      </c>
      <c r="AA336" s="3">
        <v>20923</v>
      </c>
      <c r="AB336" s="6">
        <v>22.62</v>
      </c>
      <c r="AC336" s="34" t="s">
        <v>34</v>
      </c>
      <c r="AD336" s="34">
        <f t="shared" si="42"/>
        <v>16</v>
      </c>
      <c r="AE336" s="34">
        <f t="shared" si="43"/>
        <v>7</v>
      </c>
      <c r="AF336" s="49" t="str">
        <f t="shared" si="40"/>
        <v>20</v>
      </c>
      <c r="AG336" s="49" t="str">
        <f t="shared" si="40"/>
        <v>LCL</v>
      </c>
    </row>
    <row r="337" spans="1:37" x14ac:dyDescent="0.45">
      <c r="A337" s="129" t="s">
        <v>424</v>
      </c>
      <c r="B337" s="129" t="s">
        <v>674</v>
      </c>
      <c r="C337" s="129" t="s">
        <v>28</v>
      </c>
      <c r="D337" s="5" t="s">
        <v>28</v>
      </c>
      <c r="E337" s="129">
        <f t="shared" si="36"/>
        <v>38</v>
      </c>
      <c r="F337" s="129">
        <f t="shared" si="37"/>
        <v>42</v>
      </c>
      <c r="G337" s="129" t="s">
        <v>48</v>
      </c>
      <c r="H337" s="129" t="s">
        <v>30</v>
      </c>
      <c r="I337" s="129" t="s">
        <v>31</v>
      </c>
      <c r="J337" s="3">
        <v>1</v>
      </c>
      <c r="K337" s="153"/>
      <c r="L337" s="129" t="s">
        <v>41</v>
      </c>
      <c r="M337" s="129" t="s">
        <v>42</v>
      </c>
      <c r="N337" s="129" t="s">
        <v>26</v>
      </c>
      <c r="O337" s="129" t="s">
        <v>745</v>
      </c>
      <c r="P337" s="3">
        <v>54</v>
      </c>
      <c r="Q337" s="129" t="s">
        <v>27</v>
      </c>
      <c r="R337" s="129" t="s">
        <v>739</v>
      </c>
      <c r="S337" s="129" t="s">
        <v>2164</v>
      </c>
      <c r="T337" s="129"/>
      <c r="U337" s="129">
        <v>1</v>
      </c>
      <c r="V337" s="3">
        <v>204</v>
      </c>
      <c r="W337" s="156"/>
      <c r="X337" s="156"/>
      <c r="Y337" s="156"/>
      <c r="Z337" s="138" t="str">
        <f t="shared" si="41"/>
        <v/>
      </c>
      <c r="AA337" s="3">
        <v>1601</v>
      </c>
      <c r="AB337" s="6">
        <v>6.25</v>
      </c>
      <c r="AC337" s="34" t="s">
        <v>34</v>
      </c>
      <c r="AD337" s="34">
        <f t="shared" si="42"/>
        <v>4</v>
      </c>
      <c r="AE337" s="34">
        <f t="shared" si="43"/>
        <v>2</v>
      </c>
      <c r="AF337" s="49" t="str">
        <f t="shared" si="40"/>
        <v>LCL</v>
      </c>
      <c r="AG337" s="49" t="str">
        <f t="shared" si="40"/>
        <v>LCL</v>
      </c>
    </row>
    <row r="338" spans="1:37" x14ac:dyDescent="0.45">
      <c r="A338" s="36" t="s">
        <v>691</v>
      </c>
      <c r="B338" s="36" t="s">
        <v>456</v>
      </c>
      <c r="C338" s="36" t="s">
        <v>746</v>
      </c>
      <c r="D338" s="37" t="s">
        <v>746</v>
      </c>
      <c r="E338" s="36">
        <f t="shared" si="36"/>
        <v>3</v>
      </c>
      <c r="F338" s="36">
        <f t="shared" si="37"/>
        <v>16</v>
      </c>
      <c r="G338" s="36" t="s">
        <v>381</v>
      </c>
      <c r="H338" s="36" t="s">
        <v>383</v>
      </c>
      <c r="I338" s="36" t="s">
        <v>380</v>
      </c>
      <c r="J338" s="38">
        <v>1</v>
      </c>
      <c r="K338" s="42" t="s">
        <v>380</v>
      </c>
      <c r="L338" s="42" t="s">
        <v>24</v>
      </c>
      <c r="M338" s="36" t="s">
        <v>384</v>
      </c>
      <c r="N338" s="36" t="s">
        <v>26</v>
      </c>
      <c r="O338" s="36" t="s">
        <v>747</v>
      </c>
      <c r="P338" s="38">
        <v>54</v>
      </c>
      <c r="Q338" s="36" t="s">
        <v>27</v>
      </c>
      <c r="R338" s="36" t="s">
        <v>201</v>
      </c>
      <c r="S338" s="36" t="s">
        <v>380</v>
      </c>
      <c r="T338" s="129">
        <v>1</v>
      </c>
      <c r="U338" s="129"/>
      <c r="V338" s="38">
        <v>684</v>
      </c>
      <c r="W338" s="43"/>
      <c r="X338" s="43"/>
      <c r="Y338" s="43"/>
      <c r="Z338" s="138" t="str">
        <f t="shared" si="41"/>
        <v/>
      </c>
      <c r="AA338" s="38">
        <v>12363</v>
      </c>
      <c r="AB338" s="39">
        <v>16</v>
      </c>
      <c r="AC338" s="40" t="s">
        <v>64</v>
      </c>
      <c r="AD338" s="34">
        <f t="shared" si="42"/>
        <v>11</v>
      </c>
      <c r="AE338" s="34">
        <f t="shared" si="43"/>
        <v>5</v>
      </c>
      <c r="AF338" s="49" t="str">
        <f t="shared" si="40"/>
        <v>LCL</v>
      </c>
      <c r="AG338" s="49" t="str">
        <f t="shared" si="40"/>
        <v>LCL</v>
      </c>
      <c r="AH338" s="41"/>
      <c r="AI338" s="41"/>
      <c r="AJ338" s="41"/>
      <c r="AK338" s="41"/>
    </row>
    <row r="339" spans="1:37" x14ac:dyDescent="0.45">
      <c r="A339" s="129" t="s">
        <v>691</v>
      </c>
      <c r="B339" s="129" t="s">
        <v>698</v>
      </c>
      <c r="C339" s="129" t="s">
        <v>699</v>
      </c>
      <c r="D339" s="5" t="s">
        <v>699</v>
      </c>
      <c r="E339" s="129">
        <f t="shared" si="36"/>
        <v>35</v>
      </c>
      <c r="F339" s="129">
        <f t="shared" si="37"/>
        <v>39</v>
      </c>
      <c r="G339" s="129" t="s">
        <v>61</v>
      </c>
      <c r="H339" s="129" t="s">
        <v>30</v>
      </c>
      <c r="I339" s="129" t="s">
        <v>31</v>
      </c>
      <c r="J339" s="3">
        <v>0</v>
      </c>
      <c r="K339" s="129" t="s">
        <v>748</v>
      </c>
      <c r="L339" s="129" t="s">
        <v>41</v>
      </c>
      <c r="M339" s="129" t="s">
        <v>42</v>
      </c>
      <c r="N339" s="129" t="s">
        <v>26</v>
      </c>
      <c r="O339" s="129" t="s">
        <v>749</v>
      </c>
      <c r="P339" s="3">
        <v>54</v>
      </c>
      <c r="Q339" s="129" t="s">
        <v>27</v>
      </c>
      <c r="R339" s="129" t="s">
        <v>307</v>
      </c>
      <c r="S339" s="129" t="s">
        <v>2163</v>
      </c>
      <c r="T339" s="129"/>
      <c r="U339" s="129">
        <v>1</v>
      </c>
      <c r="V339" s="3">
        <v>1439</v>
      </c>
      <c r="W339" s="30">
        <v>0</v>
      </c>
      <c r="X339" s="30">
        <v>0</v>
      </c>
      <c r="Y339" s="30">
        <v>1</v>
      </c>
      <c r="Z339" s="138" t="str">
        <f t="shared" si="41"/>
        <v>40 HC</v>
      </c>
      <c r="AA339" s="3">
        <v>29217</v>
      </c>
      <c r="AB339" s="6">
        <v>67</v>
      </c>
      <c r="AC339" s="34" t="s">
        <v>64</v>
      </c>
      <c r="AD339" s="34">
        <f t="shared" si="42"/>
        <v>47</v>
      </c>
      <c r="AE339" s="34">
        <f t="shared" si="43"/>
        <v>20</v>
      </c>
      <c r="AF339" s="49" t="str">
        <f t="shared" si="40"/>
        <v>40</v>
      </c>
      <c r="AG339" s="49" t="str">
        <f t="shared" si="40"/>
        <v>20</v>
      </c>
    </row>
    <row r="340" spans="1:37" x14ac:dyDescent="0.45">
      <c r="A340" s="129" t="s">
        <v>691</v>
      </c>
      <c r="B340" s="129" t="s">
        <v>698</v>
      </c>
      <c r="C340" s="129" t="s">
        <v>699</v>
      </c>
      <c r="D340" s="5" t="s">
        <v>699</v>
      </c>
      <c r="E340" s="129">
        <f t="shared" si="36"/>
        <v>35</v>
      </c>
      <c r="F340" s="129">
        <f t="shared" si="37"/>
        <v>39</v>
      </c>
      <c r="G340" s="129" t="s">
        <v>61</v>
      </c>
      <c r="H340" s="129" t="s">
        <v>30</v>
      </c>
      <c r="I340" s="129" t="s">
        <v>31</v>
      </c>
      <c r="J340" s="3">
        <v>1</v>
      </c>
      <c r="K340" s="152" t="s">
        <v>750</v>
      </c>
      <c r="L340" s="129" t="s">
        <v>41</v>
      </c>
      <c r="M340" s="129" t="s">
        <v>42</v>
      </c>
      <c r="N340" s="129" t="s">
        <v>26</v>
      </c>
      <c r="O340" s="129" t="s">
        <v>751</v>
      </c>
      <c r="P340" s="3">
        <v>54</v>
      </c>
      <c r="Q340" s="129" t="s">
        <v>27</v>
      </c>
      <c r="R340" s="129" t="s">
        <v>2150</v>
      </c>
      <c r="S340" s="129" t="s">
        <v>2164</v>
      </c>
      <c r="T340" s="129"/>
      <c r="U340" s="129">
        <v>1</v>
      </c>
      <c r="V340" s="3">
        <v>1720</v>
      </c>
      <c r="W340" s="154">
        <v>0</v>
      </c>
      <c r="X340" s="154">
        <v>1</v>
      </c>
      <c r="Y340" s="154">
        <v>0</v>
      </c>
      <c r="Z340" s="138">
        <f t="shared" si="41"/>
        <v>40</v>
      </c>
      <c r="AA340" s="3">
        <v>31031</v>
      </c>
      <c r="AB340" s="6">
        <v>39.22</v>
      </c>
      <c r="AC340" s="34" t="s">
        <v>64</v>
      </c>
      <c r="AD340" s="34">
        <f t="shared" si="42"/>
        <v>27</v>
      </c>
      <c r="AE340" s="34">
        <f t="shared" si="43"/>
        <v>12</v>
      </c>
      <c r="AF340" s="49" t="str">
        <f t="shared" si="40"/>
        <v>20</v>
      </c>
      <c r="AG340" s="49" t="str">
        <f t="shared" si="40"/>
        <v>LCL</v>
      </c>
    </row>
    <row r="341" spans="1:37" x14ac:dyDescent="0.45">
      <c r="A341" s="129" t="s">
        <v>691</v>
      </c>
      <c r="B341" s="129" t="s">
        <v>698</v>
      </c>
      <c r="C341" s="129" t="s">
        <v>699</v>
      </c>
      <c r="D341" s="5" t="s">
        <v>699</v>
      </c>
      <c r="E341" s="129">
        <f t="shared" si="36"/>
        <v>35</v>
      </c>
      <c r="F341" s="129">
        <f t="shared" si="37"/>
        <v>39</v>
      </c>
      <c r="G341" s="129" t="s">
        <v>61</v>
      </c>
      <c r="H341" s="129" t="s">
        <v>30</v>
      </c>
      <c r="I341" s="129" t="s">
        <v>31</v>
      </c>
      <c r="J341" s="3">
        <v>1</v>
      </c>
      <c r="K341" s="153"/>
      <c r="L341" s="129" t="s">
        <v>41</v>
      </c>
      <c r="M341" s="129" t="s">
        <v>42</v>
      </c>
      <c r="N341" s="129" t="s">
        <v>26</v>
      </c>
      <c r="O341" s="129" t="s">
        <v>752</v>
      </c>
      <c r="P341" s="3">
        <v>54</v>
      </c>
      <c r="Q341" s="129" t="s">
        <v>27</v>
      </c>
      <c r="R341" s="129" t="s">
        <v>2150</v>
      </c>
      <c r="S341" s="129" t="s">
        <v>2164</v>
      </c>
      <c r="T341" s="129"/>
      <c r="U341" s="129">
        <v>1</v>
      </c>
      <c r="V341" s="3">
        <v>584</v>
      </c>
      <c r="W341" s="156"/>
      <c r="X341" s="156"/>
      <c r="Y341" s="156"/>
      <c r="Z341" s="138" t="str">
        <f t="shared" si="41"/>
        <v/>
      </c>
      <c r="AA341" s="3">
        <v>7700</v>
      </c>
      <c r="AB341" s="6">
        <v>12.26</v>
      </c>
      <c r="AC341" s="34" t="s">
        <v>64</v>
      </c>
      <c r="AD341" s="34">
        <f t="shared" si="42"/>
        <v>9</v>
      </c>
      <c r="AE341" s="34">
        <f t="shared" si="43"/>
        <v>4</v>
      </c>
      <c r="AF341" s="49" t="str">
        <f t="shared" si="40"/>
        <v>LCL</v>
      </c>
      <c r="AG341" s="49" t="str">
        <f t="shared" si="40"/>
        <v>LCL</v>
      </c>
    </row>
    <row r="342" spans="1:37" x14ac:dyDescent="0.45">
      <c r="A342" s="129" t="s">
        <v>691</v>
      </c>
      <c r="B342" s="129" t="s">
        <v>698</v>
      </c>
      <c r="C342" s="129" t="s">
        <v>699</v>
      </c>
      <c r="D342" s="5" t="s">
        <v>699</v>
      </c>
      <c r="E342" s="129">
        <f t="shared" si="36"/>
        <v>35</v>
      </c>
      <c r="F342" s="129">
        <f t="shared" si="37"/>
        <v>39</v>
      </c>
      <c r="G342" s="129" t="s">
        <v>61</v>
      </c>
      <c r="H342" s="129" t="s">
        <v>30</v>
      </c>
      <c r="I342" s="129" t="s">
        <v>31</v>
      </c>
      <c r="J342" s="3">
        <v>1</v>
      </c>
      <c r="K342" s="153"/>
      <c r="L342" s="129" t="s">
        <v>41</v>
      </c>
      <c r="M342" s="129" t="s">
        <v>42</v>
      </c>
      <c r="N342" s="129" t="s">
        <v>26</v>
      </c>
      <c r="O342" s="129" t="s">
        <v>753</v>
      </c>
      <c r="P342" s="3">
        <v>52</v>
      </c>
      <c r="Q342" s="129" t="s">
        <v>27</v>
      </c>
      <c r="R342" s="129" t="s">
        <v>2157</v>
      </c>
      <c r="S342" s="129" t="s">
        <v>2164</v>
      </c>
      <c r="T342" s="129"/>
      <c r="U342" s="129">
        <v>1</v>
      </c>
      <c r="V342" s="3">
        <v>1049</v>
      </c>
      <c r="W342" s="155"/>
      <c r="X342" s="155"/>
      <c r="Y342" s="155"/>
      <c r="Z342" s="138" t="str">
        <f t="shared" si="41"/>
        <v/>
      </c>
      <c r="AA342" s="3">
        <v>16628</v>
      </c>
      <c r="AB342" s="6">
        <v>7</v>
      </c>
      <c r="AC342" s="34" t="s">
        <v>64</v>
      </c>
      <c r="AD342" s="34">
        <f t="shared" si="42"/>
        <v>5</v>
      </c>
      <c r="AE342" s="34">
        <f t="shared" si="43"/>
        <v>2</v>
      </c>
      <c r="AF342" s="49" t="str">
        <f t="shared" si="40"/>
        <v>LCL</v>
      </c>
      <c r="AG342" s="49" t="str">
        <f t="shared" si="40"/>
        <v>LCL</v>
      </c>
    </row>
    <row r="343" spans="1:37" x14ac:dyDescent="0.45">
      <c r="A343" s="129" t="s">
        <v>691</v>
      </c>
      <c r="B343" s="129" t="s">
        <v>698</v>
      </c>
      <c r="C343" s="129" t="s">
        <v>699</v>
      </c>
      <c r="D343" s="5" t="s">
        <v>699</v>
      </c>
      <c r="E343" s="129">
        <f t="shared" si="36"/>
        <v>35</v>
      </c>
      <c r="F343" s="129">
        <f t="shared" si="37"/>
        <v>39</v>
      </c>
      <c r="G343" s="129" t="s">
        <v>61</v>
      </c>
      <c r="H343" s="129" t="s">
        <v>30</v>
      </c>
      <c r="I343" s="129" t="s">
        <v>31</v>
      </c>
      <c r="J343" s="3">
        <v>1</v>
      </c>
      <c r="K343" s="152" t="s">
        <v>754</v>
      </c>
      <c r="L343" s="129" t="s">
        <v>41</v>
      </c>
      <c r="M343" s="129" t="s">
        <v>42</v>
      </c>
      <c r="N343" s="129" t="s">
        <v>26</v>
      </c>
      <c r="O343" s="129" t="s">
        <v>755</v>
      </c>
      <c r="P343" s="3">
        <v>54</v>
      </c>
      <c r="Q343" s="129" t="s">
        <v>27</v>
      </c>
      <c r="R343" s="129" t="s">
        <v>307</v>
      </c>
      <c r="S343" s="129" t="s">
        <v>2164</v>
      </c>
      <c r="T343" s="129"/>
      <c r="U343" s="129">
        <v>1</v>
      </c>
      <c r="V343" s="3">
        <v>1392</v>
      </c>
      <c r="W343" s="154">
        <v>0</v>
      </c>
      <c r="X343" s="154">
        <v>0</v>
      </c>
      <c r="Y343" s="154">
        <v>1</v>
      </c>
      <c r="Z343" s="138" t="str">
        <f t="shared" si="41"/>
        <v>40 HC</v>
      </c>
      <c r="AA343" s="3">
        <v>32937</v>
      </c>
      <c r="AB343" s="6">
        <v>63.01</v>
      </c>
      <c r="AC343" s="34" t="s">
        <v>64</v>
      </c>
      <c r="AD343" s="34">
        <f t="shared" si="42"/>
        <v>44</v>
      </c>
      <c r="AE343" s="34">
        <f t="shared" si="43"/>
        <v>19</v>
      </c>
      <c r="AF343" s="49" t="str">
        <f t="shared" si="40"/>
        <v>40</v>
      </c>
      <c r="AG343" s="49" t="str">
        <f t="shared" si="40"/>
        <v>20</v>
      </c>
    </row>
    <row r="344" spans="1:37" x14ac:dyDescent="0.45">
      <c r="A344" s="129" t="s">
        <v>691</v>
      </c>
      <c r="B344" s="129" t="s">
        <v>698</v>
      </c>
      <c r="C344" s="129" t="s">
        <v>699</v>
      </c>
      <c r="D344" s="5" t="s">
        <v>699</v>
      </c>
      <c r="E344" s="129">
        <f t="shared" ref="E344:E407" si="44">B344-A344</f>
        <v>35</v>
      </c>
      <c r="F344" s="129">
        <f t="shared" ref="F344:F407" si="45">C344-A344</f>
        <v>39</v>
      </c>
      <c r="G344" s="129" t="s">
        <v>61</v>
      </c>
      <c r="H344" s="129" t="s">
        <v>30</v>
      </c>
      <c r="I344" s="129" t="s">
        <v>31</v>
      </c>
      <c r="J344" s="3">
        <v>1</v>
      </c>
      <c r="K344" s="153"/>
      <c r="L344" s="129" t="s">
        <v>41</v>
      </c>
      <c r="M344" s="129" t="s">
        <v>42</v>
      </c>
      <c r="N344" s="129" t="s">
        <v>26</v>
      </c>
      <c r="O344" s="129" t="s">
        <v>756</v>
      </c>
      <c r="P344" s="3">
        <v>54</v>
      </c>
      <c r="Q344" s="129" t="s">
        <v>27</v>
      </c>
      <c r="R344" s="129" t="s">
        <v>722</v>
      </c>
      <c r="S344" s="129" t="s">
        <v>2164</v>
      </c>
      <c r="T344" s="129"/>
      <c r="U344" s="129">
        <v>1</v>
      </c>
      <c r="V344" s="3">
        <v>208</v>
      </c>
      <c r="W344" s="155"/>
      <c r="X344" s="155"/>
      <c r="Y344" s="155"/>
      <c r="Z344" s="138" t="str">
        <f t="shared" si="41"/>
        <v/>
      </c>
      <c r="AA344" s="3">
        <v>4600</v>
      </c>
      <c r="AB344" s="6">
        <v>3.96</v>
      </c>
      <c r="AC344" s="34" t="s">
        <v>64</v>
      </c>
      <c r="AD344" s="34">
        <f t="shared" si="42"/>
        <v>3</v>
      </c>
      <c r="AE344" s="34">
        <f t="shared" si="43"/>
        <v>1</v>
      </c>
      <c r="AF344" s="49" t="str">
        <f t="shared" si="40"/>
        <v>LCL</v>
      </c>
      <c r="AG344" s="49" t="str">
        <f t="shared" si="40"/>
        <v>LCL</v>
      </c>
    </row>
    <row r="345" spans="1:37" x14ac:dyDescent="0.45">
      <c r="A345" s="129" t="s">
        <v>757</v>
      </c>
      <c r="B345" s="129" t="s">
        <v>631</v>
      </c>
      <c r="C345" s="129" t="s">
        <v>579</v>
      </c>
      <c r="D345" s="5" t="s">
        <v>579</v>
      </c>
      <c r="E345" s="129">
        <f t="shared" si="44"/>
        <v>24</v>
      </c>
      <c r="F345" s="129">
        <f t="shared" si="45"/>
        <v>29</v>
      </c>
      <c r="G345" s="129" t="s">
        <v>146</v>
      </c>
      <c r="H345" s="129" t="s">
        <v>30</v>
      </c>
      <c r="I345" s="129" t="s">
        <v>31</v>
      </c>
      <c r="J345" s="3">
        <v>0</v>
      </c>
      <c r="K345" s="129" t="s">
        <v>758</v>
      </c>
      <c r="L345" s="129" t="s">
        <v>24</v>
      </c>
      <c r="M345" s="129" t="s">
        <v>87</v>
      </c>
      <c r="N345" s="129" t="s">
        <v>26</v>
      </c>
      <c r="O345" s="129" t="s">
        <v>759</v>
      </c>
      <c r="P345" s="3">
        <v>54</v>
      </c>
      <c r="Q345" s="129" t="s">
        <v>27</v>
      </c>
      <c r="R345" s="129" t="s">
        <v>149</v>
      </c>
      <c r="S345" s="129" t="s">
        <v>2163</v>
      </c>
      <c r="T345" s="129"/>
      <c r="U345" s="129">
        <v>1</v>
      </c>
      <c r="V345" s="3">
        <v>2454</v>
      </c>
      <c r="W345" s="30">
        <v>0</v>
      </c>
      <c r="X345" s="30">
        <v>1</v>
      </c>
      <c r="Y345" s="30">
        <v>0</v>
      </c>
      <c r="Z345" s="138">
        <f t="shared" si="41"/>
        <v>40</v>
      </c>
      <c r="AA345" s="3">
        <v>40309</v>
      </c>
      <c r="AB345" s="6">
        <v>54.5</v>
      </c>
      <c r="AC345" s="34" t="s">
        <v>90</v>
      </c>
      <c r="AD345" s="34">
        <f t="shared" si="42"/>
        <v>38</v>
      </c>
      <c r="AE345" s="34">
        <f t="shared" si="43"/>
        <v>16</v>
      </c>
      <c r="AF345" s="49" t="str">
        <f t="shared" si="40"/>
        <v>40</v>
      </c>
      <c r="AG345" s="49" t="str">
        <f t="shared" si="40"/>
        <v>20</v>
      </c>
    </row>
    <row r="346" spans="1:37" x14ac:dyDescent="0.45">
      <c r="A346" s="129" t="s">
        <v>757</v>
      </c>
      <c r="B346" s="129" t="s">
        <v>631</v>
      </c>
      <c r="C346" s="129" t="s">
        <v>634</v>
      </c>
      <c r="D346" s="5" t="s">
        <v>634</v>
      </c>
      <c r="E346" s="129">
        <f t="shared" si="44"/>
        <v>24</v>
      </c>
      <c r="F346" s="129">
        <f t="shared" si="45"/>
        <v>32</v>
      </c>
      <c r="G346" s="129" t="s">
        <v>146</v>
      </c>
      <c r="H346" s="129" t="s">
        <v>30</v>
      </c>
      <c r="I346" s="129" t="s">
        <v>31</v>
      </c>
      <c r="J346" s="3">
        <v>0</v>
      </c>
      <c r="K346" s="129" t="s">
        <v>760</v>
      </c>
      <c r="L346" s="129" t="s">
        <v>41</v>
      </c>
      <c r="M346" s="129" t="s">
        <v>87</v>
      </c>
      <c r="N346" s="129" t="s">
        <v>26</v>
      </c>
      <c r="O346" s="129" t="s">
        <v>761</v>
      </c>
      <c r="P346" s="3">
        <v>54</v>
      </c>
      <c r="Q346" s="129" t="s">
        <v>27</v>
      </c>
      <c r="R346" s="129" t="s">
        <v>149</v>
      </c>
      <c r="S346" s="129" t="s">
        <v>2163</v>
      </c>
      <c r="T346" s="129"/>
      <c r="U346" s="129">
        <v>1</v>
      </c>
      <c r="V346" s="3">
        <v>888</v>
      </c>
      <c r="W346" s="30">
        <v>1</v>
      </c>
      <c r="X346" s="30">
        <v>0</v>
      </c>
      <c r="Y346" s="30">
        <v>0</v>
      </c>
      <c r="Z346" s="138">
        <f t="shared" si="41"/>
        <v>20</v>
      </c>
      <c r="AA346" s="3">
        <v>12242</v>
      </c>
      <c r="AB346" s="6">
        <v>30</v>
      </c>
      <c r="AC346" s="34" t="s">
        <v>90</v>
      </c>
      <c r="AD346" s="34">
        <f t="shared" si="42"/>
        <v>21</v>
      </c>
      <c r="AE346" s="34">
        <f t="shared" si="43"/>
        <v>9</v>
      </c>
      <c r="AF346" s="49" t="str">
        <f t="shared" si="40"/>
        <v>20</v>
      </c>
      <c r="AG346" s="49" t="str">
        <f t="shared" si="40"/>
        <v>LCL</v>
      </c>
    </row>
    <row r="347" spans="1:37" x14ac:dyDescent="0.45">
      <c r="A347" s="129" t="s">
        <v>456</v>
      </c>
      <c r="B347" s="129" t="s">
        <v>432</v>
      </c>
      <c r="C347" s="129" t="s">
        <v>500</v>
      </c>
      <c r="D347" s="5" t="s">
        <v>500</v>
      </c>
      <c r="E347" s="129">
        <f t="shared" si="44"/>
        <v>2</v>
      </c>
      <c r="F347" s="129">
        <f t="shared" si="45"/>
        <v>10</v>
      </c>
      <c r="G347" s="129" t="s">
        <v>381</v>
      </c>
      <c r="H347" s="129" t="s">
        <v>383</v>
      </c>
      <c r="I347" s="129" t="s">
        <v>380</v>
      </c>
      <c r="J347" s="3">
        <v>1</v>
      </c>
      <c r="K347" s="26" t="s">
        <v>380</v>
      </c>
      <c r="L347" s="26" t="s">
        <v>24</v>
      </c>
      <c r="M347" s="129" t="s">
        <v>390</v>
      </c>
      <c r="N347" s="129" t="s">
        <v>26</v>
      </c>
      <c r="O347" s="129" t="s">
        <v>762</v>
      </c>
      <c r="P347" s="3">
        <v>54</v>
      </c>
      <c r="Q347" s="129" t="s">
        <v>27</v>
      </c>
      <c r="R347" s="129" t="s">
        <v>2151</v>
      </c>
      <c r="S347" s="36" t="s">
        <v>380</v>
      </c>
      <c r="T347" s="129">
        <v>1</v>
      </c>
      <c r="U347" s="129"/>
      <c r="V347" s="3">
        <v>1757</v>
      </c>
      <c r="W347" s="30">
        <v>0</v>
      </c>
      <c r="X347" s="30">
        <v>0</v>
      </c>
      <c r="Y347" s="30">
        <v>0</v>
      </c>
      <c r="Z347" s="138" t="str">
        <f t="shared" si="41"/>
        <v/>
      </c>
      <c r="AA347" s="3">
        <v>37076</v>
      </c>
      <c r="AB347" s="6">
        <v>31.47</v>
      </c>
      <c r="AC347" s="34" t="s">
        <v>64</v>
      </c>
      <c r="AD347" s="34">
        <f t="shared" si="42"/>
        <v>22</v>
      </c>
      <c r="AE347" s="34">
        <f t="shared" si="43"/>
        <v>9</v>
      </c>
      <c r="AF347" s="49" t="str">
        <f t="shared" si="40"/>
        <v>20</v>
      </c>
      <c r="AG347" s="49" t="str">
        <f t="shared" si="40"/>
        <v>LCL</v>
      </c>
    </row>
    <row r="348" spans="1:37" x14ac:dyDescent="0.45">
      <c r="A348" s="129" t="s">
        <v>456</v>
      </c>
      <c r="B348" s="129" t="s">
        <v>432</v>
      </c>
      <c r="C348" s="129" t="s">
        <v>500</v>
      </c>
      <c r="D348" s="5" t="s">
        <v>500</v>
      </c>
      <c r="E348" s="129">
        <f t="shared" si="44"/>
        <v>2</v>
      </c>
      <c r="F348" s="129">
        <f t="shared" si="45"/>
        <v>10</v>
      </c>
      <c r="G348" s="129" t="s">
        <v>381</v>
      </c>
      <c r="H348" s="129" t="s">
        <v>383</v>
      </c>
      <c r="I348" s="129" t="s">
        <v>380</v>
      </c>
      <c r="J348" s="3">
        <v>1</v>
      </c>
      <c r="K348" s="26" t="s">
        <v>380</v>
      </c>
      <c r="L348" s="26" t="s">
        <v>24</v>
      </c>
      <c r="M348" s="129" t="s">
        <v>390</v>
      </c>
      <c r="N348" s="129" t="s">
        <v>26</v>
      </c>
      <c r="O348" s="129" t="s">
        <v>763</v>
      </c>
      <c r="P348" s="3">
        <v>54</v>
      </c>
      <c r="Q348" s="129" t="s">
        <v>27</v>
      </c>
      <c r="R348" s="129" t="s">
        <v>161</v>
      </c>
      <c r="S348" s="36" t="s">
        <v>380</v>
      </c>
      <c r="T348" s="129">
        <v>1</v>
      </c>
      <c r="U348" s="129"/>
      <c r="V348" s="3">
        <v>500</v>
      </c>
      <c r="W348" s="30">
        <v>0</v>
      </c>
      <c r="X348" s="30">
        <v>0</v>
      </c>
      <c r="Y348" s="30">
        <v>0</v>
      </c>
      <c r="Z348" s="138" t="str">
        <f t="shared" si="41"/>
        <v/>
      </c>
      <c r="AA348" s="3">
        <v>8989</v>
      </c>
      <c r="AB348" s="4"/>
      <c r="AC348" s="34" t="s">
        <v>64</v>
      </c>
      <c r="AD348" s="34">
        <f t="shared" si="42"/>
        <v>0</v>
      </c>
      <c r="AE348" s="34">
        <f t="shared" si="43"/>
        <v>0</v>
      </c>
      <c r="AF348" s="49" t="str">
        <f t="shared" si="40"/>
        <v>LCL</v>
      </c>
      <c r="AG348" s="49" t="str">
        <f t="shared" si="40"/>
        <v>LCL</v>
      </c>
    </row>
    <row r="349" spans="1:37" x14ac:dyDescent="0.45">
      <c r="A349" s="129" t="s">
        <v>456</v>
      </c>
      <c r="B349" s="129" t="s">
        <v>698</v>
      </c>
      <c r="C349" s="129" t="s">
        <v>28</v>
      </c>
      <c r="D349" s="5" t="s">
        <v>28</v>
      </c>
      <c r="E349" s="129">
        <f t="shared" si="44"/>
        <v>32</v>
      </c>
      <c r="F349" s="129">
        <f t="shared" si="45"/>
        <v>38</v>
      </c>
      <c r="G349" s="129" t="s">
        <v>39</v>
      </c>
      <c r="H349" s="129" t="s">
        <v>30</v>
      </c>
      <c r="I349" s="129" t="s">
        <v>31</v>
      </c>
      <c r="J349" s="3">
        <v>1</v>
      </c>
      <c r="K349" s="157" t="s">
        <v>2125</v>
      </c>
      <c r="L349" s="129" t="s">
        <v>24</v>
      </c>
      <c r="M349" s="129" t="s">
        <v>87</v>
      </c>
      <c r="N349" s="129" t="s">
        <v>26</v>
      </c>
      <c r="O349" s="129" t="s">
        <v>764</v>
      </c>
      <c r="P349" s="3">
        <v>54</v>
      </c>
      <c r="Q349" s="129" t="s">
        <v>27</v>
      </c>
      <c r="R349" s="129" t="s">
        <v>349</v>
      </c>
      <c r="S349" s="129" t="s">
        <v>2125</v>
      </c>
      <c r="T349" s="129"/>
      <c r="U349" s="129">
        <v>1</v>
      </c>
      <c r="V349" s="3">
        <v>7</v>
      </c>
      <c r="W349" s="30">
        <v>0</v>
      </c>
      <c r="X349" s="30">
        <v>0</v>
      </c>
      <c r="Y349" s="30">
        <v>0</v>
      </c>
      <c r="Z349" s="138" t="str">
        <f t="shared" si="41"/>
        <v/>
      </c>
      <c r="AA349" s="3">
        <v>650</v>
      </c>
      <c r="AB349" s="6">
        <v>0.8</v>
      </c>
      <c r="AC349" s="34" t="s">
        <v>34</v>
      </c>
      <c r="AD349" s="34">
        <f t="shared" si="42"/>
        <v>1</v>
      </c>
      <c r="AE349" s="34">
        <f t="shared" si="43"/>
        <v>0</v>
      </c>
      <c r="AF349" s="49" t="str">
        <f t="shared" si="40"/>
        <v>LCL</v>
      </c>
      <c r="AG349" s="49" t="str">
        <f t="shared" si="40"/>
        <v>LCL</v>
      </c>
    </row>
    <row r="350" spans="1:37" x14ac:dyDescent="0.45">
      <c r="A350" s="129" t="s">
        <v>456</v>
      </c>
      <c r="B350" s="129" t="s">
        <v>698</v>
      </c>
      <c r="C350" s="129" t="s">
        <v>28</v>
      </c>
      <c r="D350" s="5" t="s">
        <v>28</v>
      </c>
      <c r="E350" s="129">
        <f t="shared" si="44"/>
        <v>32</v>
      </c>
      <c r="F350" s="129">
        <f t="shared" si="45"/>
        <v>38</v>
      </c>
      <c r="G350" s="129" t="s">
        <v>39</v>
      </c>
      <c r="H350" s="129" t="s">
        <v>30</v>
      </c>
      <c r="I350" s="129" t="s">
        <v>31</v>
      </c>
      <c r="J350" s="3">
        <v>1</v>
      </c>
      <c r="K350" s="158"/>
      <c r="L350" s="129" t="s">
        <v>24</v>
      </c>
      <c r="M350" s="129" t="s">
        <v>87</v>
      </c>
      <c r="N350" s="129" t="s">
        <v>26</v>
      </c>
      <c r="O350" s="129" t="s">
        <v>765</v>
      </c>
      <c r="P350" s="3">
        <v>54</v>
      </c>
      <c r="Q350" s="129" t="s">
        <v>27</v>
      </c>
      <c r="R350" s="129" t="s">
        <v>44</v>
      </c>
      <c r="S350" s="129" t="s">
        <v>2125</v>
      </c>
      <c r="T350" s="129"/>
      <c r="U350" s="129">
        <v>1</v>
      </c>
      <c r="V350" s="3">
        <v>428</v>
      </c>
      <c r="W350" s="30">
        <v>0</v>
      </c>
      <c r="X350" s="30">
        <v>0</v>
      </c>
      <c r="Y350" s="30">
        <v>0</v>
      </c>
      <c r="Z350" s="138" t="str">
        <f t="shared" si="41"/>
        <v/>
      </c>
      <c r="AA350" s="3">
        <v>6732</v>
      </c>
      <c r="AB350" s="6">
        <v>11.26</v>
      </c>
      <c r="AC350" s="34" t="s">
        <v>34</v>
      </c>
      <c r="AD350" s="34">
        <f t="shared" si="42"/>
        <v>8</v>
      </c>
      <c r="AE350" s="34">
        <f t="shared" si="43"/>
        <v>3</v>
      </c>
      <c r="AF350" s="49" t="str">
        <f t="shared" si="40"/>
        <v>LCL</v>
      </c>
      <c r="AG350" s="49" t="str">
        <f t="shared" si="40"/>
        <v>LCL</v>
      </c>
    </row>
    <row r="351" spans="1:37" x14ac:dyDescent="0.45">
      <c r="A351" s="129" t="s">
        <v>456</v>
      </c>
      <c r="B351" s="129" t="s">
        <v>674</v>
      </c>
      <c r="C351" s="129" t="s">
        <v>28</v>
      </c>
      <c r="D351" s="5" t="s">
        <v>28</v>
      </c>
      <c r="E351" s="129">
        <f t="shared" si="44"/>
        <v>34</v>
      </c>
      <c r="F351" s="129">
        <f t="shared" si="45"/>
        <v>38</v>
      </c>
      <c r="G351" s="129" t="s">
        <v>29</v>
      </c>
      <c r="H351" s="129" t="s">
        <v>30</v>
      </c>
      <c r="I351" s="129" t="s">
        <v>31</v>
      </c>
      <c r="J351" s="3">
        <v>0</v>
      </c>
      <c r="K351" s="129" t="s">
        <v>766</v>
      </c>
      <c r="L351" s="131"/>
      <c r="M351" s="129" t="s">
        <v>87</v>
      </c>
      <c r="N351" s="129" t="s">
        <v>26</v>
      </c>
      <c r="O351" s="129" t="s">
        <v>767</v>
      </c>
      <c r="P351" s="3">
        <v>54</v>
      </c>
      <c r="Q351" s="129" t="s">
        <v>27</v>
      </c>
      <c r="R351" s="129" t="s">
        <v>82</v>
      </c>
      <c r="S351" s="129" t="s">
        <v>2163</v>
      </c>
      <c r="T351" s="129"/>
      <c r="U351" s="129">
        <v>1</v>
      </c>
      <c r="V351" s="3">
        <v>1154</v>
      </c>
      <c r="W351" s="30">
        <v>1</v>
      </c>
      <c r="X351" s="30">
        <v>0</v>
      </c>
      <c r="Y351" s="30">
        <v>0</v>
      </c>
      <c r="Z351" s="138">
        <f t="shared" si="41"/>
        <v>20</v>
      </c>
      <c r="AA351" s="3">
        <v>17117</v>
      </c>
      <c r="AB351" s="6">
        <v>20.82</v>
      </c>
      <c r="AC351" s="34" t="s">
        <v>34</v>
      </c>
      <c r="AD351" s="34">
        <f t="shared" si="42"/>
        <v>15</v>
      </c>
      <c r="AE351" s="34">
        <f t="shared" si="43"/>
        <v>6</v>
      </c>
      <c r="AF351" s="49" t="str">
        <f t="shared" si="40"/>
        <v>20</v>
      </c>
      <c r="AG351" s="49" t="str">
        <f t="shared" si="40"/>
        <v>LCL</v>
      </c>
    </row>
    <row r="352" spans="1:37" x14ac:dyDescent="0.45">
      <c r="A352" s="129" t="s">
        <v>456</v>
      </c>
      <c r="B352" s="129" t="s">
        <v>674</v>
      </c>
      <c r="C352" s="129" t="s">
        <v>28</v>
      </c>
      <c r="D352" s="5" t="s">
        <v>28</v>
      </c>
      <c r="E352" s="129">
        <f t="shared" si="44"/>
        <v>34</v>
      </c>
      <c r="F352" s="129">
        <f t="shared" si="45"/>
        <v>38</v>
      </c>
      <c r="G352" s="129" t="s">
        <v>29</v>
      </c>
      <c r="H352" s="129" t="s">
        <v>30</v>
      </c>
      <c r="I352" s="129" t="s">
        <v>31</v>
      </c>
      <c r="J352" s="3">
        <v>0</v>
      </c>
      <c r="K352" s="129" t="s">
        <v>768</v>
      </c>
      <c r="L352" s="129" t="s">
        <v>24</v>
      </c>
      <c r="M352" s="129" t="s">
        <v>87</v>
      </c>
      <c r="N352" s="129" t="s">
        <v>26</v>
      </c>
      <c r="O352" s="129" t="s">
        <v>769</v>
      </c>
      <c r="P352" s="3">
        <v>54</v>
      </c>
      <c r="Q352" s="129" t="s">
        <v>27</v>
      </c>
      <c r="R352" s="129" t="s">
        <v>770</v>
      </c>
      <c r="S352" s="129" t="s">
        <v>2163</v>
      </c>
      <c r="T352" s="129"/>
      <c r="U352" s="129">
        <v>1</v>
      </c>
      <c r="V352" s="3">
        <v>2283</v>
      </c>
      <c r="W352" s="30">
        <v>0</v>
      </c>
      <c r="X352" s="30">
        <v>1</v>
      </c>
      <c r="Y352" s="30">
        <v>0</v>
      </c>
      <c r="Z352" s="138">
        <f t="shared" si="41"/>
        <v>40</v>
      </c>
      <c r="AA352" s="3">
        <v>35442</v>
      </c>
      <c r="AB352" s="6">
        <v>37.090000000000003</v>
      </c>
      <c r="AC352" s="34" t="s">
        <v>34</v>
      </c>
      <c r="AD352" s="34">
        <f t="shared" si="42"/>
        <v>26</v>
      </c>
      <c r="AE352" s="34">
        <f t="shared" si="43"/>
        <v>11</v>
      </c>
      <c r="AF352" s="49" t="str">
        <f t="shared" si="40"/>
        <v>20</v>
      </c>
      <c r="AG352" s="49" t="str">
        <f t="shared" si="40"/>
        <v>LCL</v>
      </c>
    </row>
    <row r="353" spans="1:33" x14ac:dyDescent="0.45">
      <c r="A353" s="129" t="s">
        <v>456</v>
      </c>
      <c r="B353" s="129" t="s">
        <v>771</v>
      </c>
      <c r="C353" s="129" t="s">
        <v>772</v>
      </c>
      <c r="D353" s="5" t="s">
        <v>772</v>
      </c>
      <c r="E353" s="129">
        <f t="shared" si="44"/>
        <v>55</v>
      </c>
      <c r="F353" s="129">
        <f t="shared" si="45"/>
        <v>59</v>
      </c>
      <c r="G353" s="129" t="s">
        <v>29</v>
      </c>
      <c r="H353" s="129" t="s">
        <v>30</v>
      </c>
      <c r="I353" s="129" t="s">
        <v>31</v>
      </c>
      <c r="J353" s="3">
        <v>0</v>
      </c>
      <c r="K353" s="129" t="s">
        <v>773</v>
      </c>
      <c r="L353" s="129" t="s">
        <v>41</v>
      </c>
      <c r="M353" s="129" t="s">
        <v>42</v>
      </c>
      <c r="N353" s="129" t="s">
        <v>26</v>
      </c>
      <c r="O353" s="129" t="s">
        <v>774</v>
      </c>
      <c r="P353" s="3">
        <v>54</v>
      </c>
      <c r="Q353" s="129" t="s">
        <v>27</v>
      </c>
      <c r="R353" s="129" t="s">
        <v>33</v>
      </c>
      <c r="S353" s="129" t="s">
        <v>2163</v>
      </c>
      <c r="T353" s="129"/>
      <c r="U353" s="129">
        <v>1</v>
      </c>
      <c r="V353" s="3">
        <v>4088</v>
      </c>
      <c r="W353" s="30">
        <v>0</v>
      </c>
      <c r="X353" s="30">
        <v>1</v>
      </c>
      <c r="Y353" s="30">
        <v>0</v>
      </c>
      <c r="Z353" s="138">
        <f t="shared" si="41"/>
        <v>40</v>
      </c>
      <c r="AA353" s="3">
        <v>64948</v>
      </c>
      <c r="AB353" s="6">
        <v>51.12</v>
      </c>
      <c r="AC353" s="34" t="s">
        <v>34</v>
      </c>
      <c r="AD353" s="34">
        <f t="shared" si="42"/>
        <v>36</v>
      </c>
      <c r="AE353" s="34">
        <f t="shared" si="43"/>
        <v>15</v>
      </c>
      <c r="AF353" s="49" t="str">
        <f t="shared" ref="AF353:AG384" si="46">IF(AD353&lt;=14,"LCL",IF(AD353&lt;=28,"20",IF(AD353&lt;=55,"40",IF(AD353&lt;=65,"40HC",IF(AD353&lt;=83,"45",IF(AD353&gt;83,"???ilość kont"))))))</f>
        <v>40</v>
      </c>
      <c r="AG353" s="49" t="str">
        <f t="shared" si="46"/>
        <v>20</v>
      </c>
    </row>
    <row r="354" spans="1:33" x14ac:dyDescent="0.45">
      <c r="A354" s="129" t="s">
        <v>464</v>
      </c>
      <c r="B354" s="129" t="s">
        <v>599</v>
      </c>
      <c r="C354" s="129" t="s">
        <v>659</v>
      </c>
      <c r="D354" s="5" t="s">
        <v>659</v>
      </c>
      <c r="E354" s="129">
        <f t="shared" si="44"/>
        <v>3</v>
      </c>
      <c r="F354" s="129">
        <f t="shared" si="45"/>
        <v>14</v>
      </c>
      <c r="G354" s="129" t="s">
        <v>381</v>
      </c>
      <c r="H354" s="129" t="s">
        <v>383</v>
      </c>
      <c r="I354" s="129" t="s">
        <v>380</v>
      </c>
      <c r="J354" s="3">
        <v>1</v>
      </c>
      <c r="K354" s="26" t="s">
        <v>380</v>
      </c>
      <c r="L354" s="26" t="s">
        <v>24</v>
      </c>
      <c r="M354" s="129" t="s">
        <v>384</v>
      </c>
      <c r="N354" s="129" t="s">
        <v>26</v>
      </c>
      <c r="O354" s="129" t="s">
        <v>775</v>
      </c>
      <c r="P354" s="3">
        <v>54</v>
      </c>
      <c r="Q354" s="129" t="s">
        <v>27</v>
      </c>
      <c r="R354" s="129" t="s">
        <v>201</v>
      </c>
      <c r="S354" s="36" t="s">
        <v>380</v>
      </c>
      <c r="T354" s="129">
        <v>1</v>
      </c>
      <c r="U354" s="129"/>
      <c r="V354" s="3">
        <v>461</v>
      </c>
      <c r="W354" s="30">
        <v>0</v>
      </c>
      <c r="X354" s="30">
        <v>0</v>
      </c>
      <c r="Y354" s="30">
        <v>0</v>
      </c>
      <c r="Z354" s="138" t="str">
        <f t="shared" si="41"/>
        <v/>
      </c>
      <c r="AA354" s="3">
        <v>8699</v>
      </c>
      <c r="AB354" s="6">
        <v>16.920000000000002</v>
      </c>
      <c r="AC354" s="34" t="s">
        <v>64</v>
      </c>
      <c r="AD354" s="34">
        <f t="shared" si="42"/>
        <v>12</v>
      </c>
      <c r="AE354" s="34">
        <f t="shared" si="43"/>
        <v>5</v>
      </c>
      <c r="AF354" s="49" t="str">
        <f t="shared" si="46"/>
        <v>LCL</v>
      </c>
      <c r="AG354" s="49" t="str">
        <f t="shared" si="46"/>
        <v>LCL</v>
      </c>
    </row>
    <row r="355" spans="1:33" x14ac:dyDescent="0.45">
      <c r="A355" s="129" t="s">
        <v>432</v>
      </c>
      <c r="B355" s="129" t="s">
        <v>474</v>
      </c>
      <c r="C355" s="129" t="s">
        <v>746</v>
      </c>
      <c r="D355" s="5" t="s">
        <v>746</v>
      </c>
      <c r="E355" s="129">
        <f t="shared" si="44"/>
        <v>6</v>
      </c>
      <c r="F355" s="129">
        <f t="shared" si="45"/>
        <v>11</v>
      </c>
      <c r="G355" s="129" t="s">
        <v>381</v>
      </c>
      <c r="H355" s="129" t="s">
        <v>383</v>
      </c>
      <c r="I355" s="129" t="s">
        <v>380</v>
      </c>
      <c r="J355" s="3">
        <v>1</v>
      </c>
      <c r="K355" s="26" t="s">
        <v>380</v>
      </c>
      <c r="L355" s="26" t="s">
        <v>24</v>
      </c>
      <c r="M355" s="129" t="s">
        <v>390</v>
      </c>
      <c r="N355" s="129" t="s">
        <v>26</v>
      </c>
      <c r="O355" s="129" t="s">
        <v>776</v>
      </c>
      <c r="P355" s="3">
        <v>54</v>
      </c>
      <c r="Q355" s="129" t="s">
        <v>27</v>
      </c>
      <c r="R355" s="129" t="s">
        <v>2153</v>
      </c>
      <c r="S355" s="36" t="s">
        <v>380</v>
      </c>
      <c r="T355" s="129">
        <v>1</v>
      </c>
      <c r="U355" s="129"/>
      <c r="V355" s="3">
        <v>504</v>
      </c>
      <c r="W355" s="30">
        <v>0</v>
      </c>
      <c r="X355" s="30">
        <v>0</v>
      </c>
      <c r="Y355" s="30">
        <v>0</v>
      </c>
      <c r="Z355" s="138" t="str">
        <f t="shared" si="41"/>
        <v/>
      </c>
      <c r="AA355" s="3">
        <v>10497</v>
      </c>
      <c r="AB355" s="6">
        <v>13.83</v>
      </c>
      <c r="AC355" s="34" t="s">
        <v>64</v>
      </c>
      <c r="AD355" s="34">
        <f t="shared" si="42"/>
        <v>10</v>
      </c>
      <c r="AE355" s="34">
        <f t="shared" si="43"/>
        <v>4</v>
      </c>
      <c r="AF355" s="49" t="str">
        <f t="shared" si="46"/>
        <v>LCL</v>
      </c>
      <c r="AG355" s="49" t="str">
        <f t="shared" si="46"/>
        <v>LCL</v>
      </c>
    </row>
    <row r="356" spans="1:33" x14ac:dyDescent="0.45">
      <c r="A356" s="129" t="s">
        <v>473</v>
      </c>
      <c r="B356" s="129" t="s">
        <v>489</v>
      </c>
      <c r="C356" s="129" t="s">
        <v>490</v>
      </c>
      <c r="D356" s="5" t="s">
        <v>490</v>
      </c>
      <c r="E356" s="129">
        <f t="shared" si="44"/>
        <v>3</v>
      </c>
      <c r="F356" s="129">
        <f t="shared" si="45"/>
        <v>6</v>
      </c>
      <c r="G356" s="129" t="s">
        <v>381</v>
      </c>
      <c r="H356" s="129" t="s">
        <v>383</v>
      </c>
      <c r="I356" s="129" t="s">
        <v>380</v>
      </c>
      <c r="J356" s="3">
        <v>1</v>
      </c>
      <c r="K356" s="26" t="s">
        <v>380</v>
      </c>
      <c r="L356" s="26" t="s">
        <v>24</v>
      </c>
      <c r="M356" s="129" t="s">
        <v>384</v>
      </c>
      <c r="N356" s="129" t="s">
        <v>26</v>
      </c>
      <c r="O356" s="129" t="s">
        <v>777</v>
      </c>
      <c r="P356" s="3">
        <v>54</v>
      </c>
      <c r="Q356" s="129" t="s">
        <v>27</v>
      </c>
      <c r="R356" s="129" t="s">
        <v>214</v>
      </c>
      <c r="S356" s="36" t="s">
        <v>380</v>
      </c>
      <c r="T356" s="129">
        <v>1</v>
      </c>
      <c r="U356" s="129"/>
      <c r="V356" s="3">
        <v>280</v>
      </c>
      <c r="W356" s="30">
        <v>0</v>
      </c>
      <c r="X356" s="30">
        <v>0</v>
      </c>
      <c r="Y356" s="30">
        <v>0</v>
      </c>
      <c r="Z356" s="138" t="str">
        <f t="shared" si="41"/>
        <v/>
      </c>
      <c r="AA356" s="3">
        <v>3644</v>
      </c>
      <c r="AB356" s="6">
        <v>2.93</v>
      </c>
      <c r="AC356" s="34" t="s">
        <v>34</v>
      </c>
      <c r="AD356" s="34">
        <f t="shared" si="42"/>
        <v>2</v>
      </c>
      <c r="AE356" s="34">
        <f t="shared" si="43"/>
        <v>1</v>
      </c>
      <c r="AF356" s="49" t="str">
        <f t="shared" si="46"/>
        <v>LCL</v>
      </c>
      <c r="AG356" s="49" t="str">
        <f t="shared" si="46"/>
        <v>LCL</v>
      </c>
    </row>
    <row r="357" spans="1:33" x14ac:dyDescent="0.45">
      <c r="A357" s="129" t="s">
        <v>599</v>
      </c>
      <c r="B357" s="129" t="s">
        <v>602</v>
      </c>
      <c r="C357" s="129" t="s">
        <v>28</v>
      </c>
      <c r="D357" s="5" t="s">
        <v>28</v>
      </c>
      <c r="E357" s="129">
        <f t="shared" si="44"/>
        <v>25</v>
      </c>
      <c r="F357" s="129">
        <f t="shared" si="45"/>
        <v>34</v>
      </c>
      <c r="G357" s="129" t="s">
        <v>85</v>
      </c>
      <c r="H357" s="129" t="s">
        <v>30</v>
      </c>
      <c r="I357" s="129" t="s">
        <v>31</v>
      </c>
      <c r="J357" s="3">
        <v>1</v>
      </c>
      <c r="K357" s="26" t="s">
        <v>2125</v>
      </c>
      <c r="L357" s="129" t="s">
        <v>24</v>
      </c>
      <c r="M357" s="129" t="s">
        <v>87</v>
      </c>
      <c r="N357" s="129" t="s">
        <v>26</v>
      </c>
      <c r="O357" s="129" t="s">
        <v>778</v>
      </c>
      <c r="P357" s="3">
        <v>54</v>
      </c>
      <c r="Q357" s="129" t="s">
        <v>27</v>
      </c>
      <c r="R357" s="129" t="s">
        <v>94</v>
      </c>
      <c r="S357" s="129" t="s">
        <v>2125</v>
      </c>
      <c r="T357" s="129"/>
      <c r="U357" s="129">
        <v>1</v>
      </c>
      <c r="V357" s="3">
        <v>440</v>
      </c>
      <c r="W357" s="30">
        <v>0</v>
      </c>
      <c r="X357" s="30">
        <v>0</v>
      </c>
      <c r="Y357" s="30">
        <v>0</v>
      </c>
      <c r="Z357" s="138" t="str">
        <f t="shared" si="41"/>
        <v/>
      </c>
      <c r="AA357" s="3">
        <v>9870</v>
      </c>
      <c r="AB357" s="6">
        <v>14.76</v>
      </c>
      <c r="AC357" s="34" t="s">
        <v>90</v>
      </c>
      <c r="AD357" s="34">
        <f t="shared" si="42"/>
        <v>10</v>
      </c>
      <c r="AE357" s="34">
        <f t="shared" si="43"/>
        <v>4</v>
      </c>
      <c r="AF357" s="49" t="str">
        <f t="shared" si="46"/>
        <v>LCL</v>
      </c>
      <c r="AG357" s="49" t="str">
        <f t="shared" si="46"/>
        <v>LCL</v>
      </c>
    </row>
    <row r="358" spans="1:33" x14ac:dyDescent="0.45">
      <c r="A358" s="129" t="s">
        <v>599</v>
      </c>
      <c r="B358" s="129" t="s">
        <v>779</v>
      </c>
      <c r="C358" s="129" t="s">
        <v>780</v>
      </c>
      <c r="D358" s="5" t="s">
        <v>780</v>
      </c>
      <c r="E358" s="129">
        <f t="shared" si="44"/>
        <v>41</v>
      </c>
      <c r="F358" s="129">
        <f t="shared" si="45"/>
        <v>46</v>
      </c>
      <c r="G358" s="129" t="s">
        <v>61</v>
      </c>
      <c r="H358" s="129" t="s">
        <v>30</v>
      </c>
      <c r="I358" s="129" t="s">
        <v>31</v>
      </c>
      <c r="J358" s="3">
        <v>1</v>
      </c>
      <c r="K358" s="152" t="s">
        <v>781</v>
      </c>
      <c r="L358" s="129" t="s">
        <v>41</v>
      </c>
      <c r="M358" s="129" t="s">
        <v>42</v>
      </c>
      <c r="N358" s="129" t="s">
        <v>26</v>
      </c>
      <c r="O358" s="129" t="s">
        <v>782</v>
      </c>
      <c r="P358" s="3">
        <v>54</v>
      </c>
      <c r="Q358" s="129" t="s">
        <v>27</v>
      </c>
      <c r="R358" s="129" t="s">
        <v>2158</v>
      </c>
      <c r="S358" s="129" t="s">
        <v>2164</v>
      </c>
      <c r="T358" s="129"/>
      <c r="U358" s="129">
        <v>1</v>
      </c>
      <c r="V358" s="3">
        <v>282</v>
      </c>
      <c r="W358" s="154">
        <v>0</v>
      </c>
      <c r="X358" s="154">
        <v>0</v>
      </c>
      <c r="Y358" s="154">
        <v>1</v>
      </c>
      <c r="Z358" s="138" t="str">
        <f t="shared" si="41"/>
        <v>40 HC</v>
      </c>
      <c r="AA358" s="3">
        <v>4414</v>
      </c>
      <c r="AB358" s="6">
        <v>4.4800000000000004</v>
      </c>
      <c r="AC358" s="34" t="s">
        <v>64</v>
      </c>
      <c r="AD358" s="34">
        <f t="shared" si="42"/>
        <v>3</v>
      </c>
      <c r="AE358" s="34">
        <f t="shared" si="43"/>
        <v>1</v>
      </c>
      <c r="AF358" s="49" t="str">
        <f t="shared" si="46"/>
        <v>LCL</v>
      </c>
      <c r="AG358" s="49" t="str">
        <f t="shared" si="46"/>
        <v>LCL</v>
      </c>
    </row>
    <row r="359" spans="1:33" x14ac:dyDescent="0.45">
      <c r="A359" s="129" t="s">
        <v>599</v>
      </c>
      <c r="B359" s="129" t="s">
        <v>779</v>
      </c>
      <c r="C359" s="129" t="s">
        <v>780</v>
      </c>
      <c r="D359" s="5" t="s">
        <v>780</v>
      </c>
      <c r="E359" s="129">
        <f t="shared" si="44"/>
        <v>41</v>
      </c>
      <c r="F359" s="129">
        <f t="shared" si="45"/>
        <v>46</v>
      </c>
      <c r="G359" s="129" t="s">
        <v>61</v>
      </c>
      <c r="H359" s="129" t="s">
        <v>30</v>
      </c>
      <c r="I359" s="129" t="s">
        <v>31</v>
      </c>
      <c r="J359" s="3">
        <v>1</v>
      </c>
      <c r="K359" s="153"/>
      <c r="L359" s="129" t="s">
        <v>41</v>
      </c>
      <c r="M359" s="129" t="s">
        <v>42</v>
      </c>
      <c r="N359" s="129" t="s">
        <v>26</v>
      </c>
      <c r="O359" s="129" t="s">
        <v>783</v>
      </c>
      <c r="P359" s="3">
        <v>54</v>
      </c>
      <c r="Q359" s="129" t="s">
        <v>27</v>
      </c>
      <c r="R359" s="129" t="s">
        <v>2158</v>
      </c>
      <c r="S359" s="129" t="s">
        <v>2164</v>
      </c>
      <c r="T359" s="129"/>
      <c r="U359" s="129">
        <v>1</v>
      </c>
      <c r="V359" s="3">
        <v>1160</v>
      </c>
      <c r="W359" s="156"/>
      <c r="X359" s="156"/>
      <c r="Y359" s="156"/>
      <c r="Z359" s="138" t="str">
        <f t="shared" si="41"/>
        <v/>
      </c>
      <c r="AA359" s="3">
        <v>18618</v>
      </c>
      <c r="AB359" s="6">
        <v>16.91</v>
      </c>
      <c r="AC359" s="34" t="s">
        <v>64</v>
      </c>
      <c r="AD359" s="34">
        <f t="shared" si="42"/>
        <v>12</v>
      </c>
      <c r="AE359" s="34">
        <f t="shared" si="43"/>
        <v>5</v>
      </c>
      <c r="AF359" s="49" t="str">
        <f t="shared" si="46"/>
        <v>LCL</v>
      </c>
      <c r="AG359" s="49" t="str">
        <f t="shared" si="46"/>
        <v>LCL</v>
      </c>
    </row>
    <row r="360" spans="1:33" x14ac:dyDescent="0.45">
      <c r="A360" s="129" t="s">
        <v>599</v>
      </c>
      <c r="B360" s="129" t="s">
        <v>779</v>
      </c>
      <c r="C360" s="129" t="s">
        <v>780</v>
      </c>
      <c r="D360" s="5" t="s">
        <v>780</v>
      </c>
      <c r="E360" s="129">
        <f t="shared" si="44"/>
        <v>41</v>
      </c>
      <c r="F360" s="129">
        <f t="shared" si="45"/>
        <v>46</v>
      </c>
      <c r="G360" s="129" t="s">
        <v>61</v>
      </c>
      <c r="H360" s="129" t="s">
        <v>30</v>
      </c>
      <c r="I360" s="129" t="s">
        <v>31</v>
      </c>
      <c r="J360" s="3">
        <v>1</v>
      </c>
      <c r="K360" s="153"/>
      <c r="L360" s="129" t="s">
        <v>41</v>
      </c>
      <c r="M360" s="129" t="s">
        <v>42</v>
      </c>
      <c r="N360" s="129" t="s">
        <v>26</v>
      </c>
      <c r="O360" s="129" t="s">
        <v>784</v>
      </c>
      <c r="P360" s="3">
        <v>54</v>
      </c>
      <c r="Q360" s="129" t="s">
        <v>27</v>
      </c>
      <c r="R360" s="129" t="s">
        <v>2151</v>
      </c>
      <c r="S360" s="129" t="s">
        <v>2164</v>
      </c>
      <c r="T360" s="129"/>
      <c r="U360" s="129">
        <v>1</v>
      </c>
      <c r="V360" s="3">
        <v>3145</v>
      </c>
      <c r="W360" s="155"/>
      <c r="X360" s="155"/>
      <c r="Y360" s="155"/>
      <c r="Z360" s="138" t="str">
        <f t="shared" si="41"/>
        <v/>
      </c>
      <c r="AA360" s="3">
        <v>77138</v>
      </c>
      <c r="AB360" s="6">
        <v>47.84</v>
      </c>
      <c r="AC360" s="34" t="s">
        <v>64</v>
      </c>
      <c r="AD360" s="34">
        <f t="shared" si="42"/>
        <v>33</v>
      </c>
      <c r="AE360" s="34">
        <f t="shared" si="43"/>
        <v>14</v>
      </c>
      <c r="AF360" s="49" t="str">
        <f t="shared" si="46"/>
        <v>40</v>
      </c>
      <c r="AG360" s="49" t="str">
        <f t="shared" si="46"/>
        <v>LCL</v>
      </c>
    </row>
    <row r="361" spans="1:33" x14ac:dyDescent="0.45">
      <c r="A361" s="129" t="s">
        <v>599</v>
      </c>
      <c r="B361" s="129" t="s">
        <v>779</v>
      </c>
      <c r="C361" s="129" t="s">
        <v>780</v>
      </c>
      <c r="D361" s="5" t="s">
        <v>780</v>
      </c>
      <c r="E361" s="129">
        <f t="shared" si="44"/>
        <v>41</v>
      </c>
      <c r="F361" s="129">
        <f t="shared" si="45"/>
        <v>46</v>
      </c>
      <c r="G361" s="129" t="s">
        <v>29</v>
      </c>
      <c r="H361" s="129" t="s">
        <v>30</v>
      </c>
      <c r="I361" s="129" t="s">
        <v>31</v>
      </c>
      <c r="J361" s="3">
        <v>0</v>
      </c>
      <c r="K361" s="129" t="s">
        <v>785</v>
      </c>
      <c r="L361" s="129" t="s">
        <v>41</v>
      </c>
      <c r="M361" s="129" t="s">
        <v>42</v>
      </c>
      <c r="N361" s="129" t="s">
        <v>26</v>
      </c>
      <c r="O361" s="129" t="s">
        <v>786</v>
      </c>
      <c r="P361" s="3">
        <v>51</v>
      </c>
      <c r="Q361" s="129" t="s">
        <v>27</v>
      </c>
      <c r="R361" s="129" t="s">
        <v>571</v>
      </c>
      <c r="S361" s="129" t="s">
        <v>2163</v>
      </c>
      <c r="T361" s="129"/>
      <c r="U361" s="129">
        <v>1</v>
      </c>
      <c r="V361" s="3">
        <v>1201</v>
      </c>
      <c r="W361" s="30">
        <v>0</v>
      </c>
      <c r="X361" s="30">
        <v>0</v>
      </c>
      <c r="Y361" s="30">
        <v>1</v>
      </c>
      <c r="Z361" s="138" t="str">
        <f t="shared" si="41"/>
        <v>40 HC</v>
      </c>
      <c r="AA361" s="3">
        <v>13883</v>
      </c>
      <c r="AB361" s="6">
        <v>66.430000000000007</v>
      </c>
      <c r="AC361" s="34" t="s">
        <v>34</v>
      </c>
      <c r="AD361" s="34">
        <f t="shared" si="42"/>
        <v>47</v>
      </c>
      <c r="AE361" s="34">
        <f t="shared" si="43"/>
        <v>20</v>
      </c>
      <c r="AF361" s="49" t="str">
        <f t="shared" si="46"/>
        <v>40</v>
      </c>
      <c r="AG361" s="49" t="str">
        <f t="shared" si="46"/>
        <v>20</v>
      </c>
    </row>
    <row r="362" spans="1:33" x14ac:dyDescent="0.45">
      <c r="A362" s="129" t="s">
        <v>599</v>
      </c>
      <c r="B362" s="129" t="s">
        <v>779</v>
      </c>
      <c r="C362" s="129" t="s">
        <v>787</v>
      </c>
      <c r="D362" s="5" t="s">
        <v>787</v>
      </c>
      <c r="E362" s="129">
        <f t="shared" si="44"/>
        <v>41</v>
      </c>
      <c r="F362" s="129">
        <f t="shared" si="45"/>
        <v>47</v>
      </c>
      <c r="G362" s="129" t="s">
        <v>61</v>
      </c>
      <c r="H362" s="129" t="s">
        <v>30</v>
      </c>
      <c r="I362" s="129" t="s">
        <v>31</v>
      </c>
      <c r="J362" s="3">
        <v>1</v>
      </c>
      <c r="K362" s="152" t="s">
        <v>788</v>
      </c>
      <c r="L362" s="129" t="s">
        <v>41</v>
      </c>
      <c r="M362" s="129" t="s">
        <v>42</v>
      </c>
      <c r="N362" s="129" t="s">
        <v>26</v>
      </c>
      <c r="O362" s="129" t="s">
        <v>789</v>
      </c>
      <c r="P362" s="3">
        <v>54</v>
      </c>
      <c r="Q362" s="129" t="s">
        <v>27</v>
      </c>
      <c r="R362" s="129" t="s">
        <v>2154</v>
      </c>
      <c r="S362" s="129" t="s">
        <v>2164</v>
      </c>
      <c r="T362" s="129"/>
      <c r="U362" s="129">
        <v>1</v>
      </c>
      <c r="V362" s="3">
        <v>385</v>
      </c>
      <c r="W362" s="154">
        <v>0</v>
      </c>
      <c r="X362" s="154">
        <v>1</v>
      </c>
      <c r="Y362" s="154">
        <v>0</v>
      </c>
      <c r="Z362" s="138">
        <f t="shared" si="41"/>
        <v>40</v>
      </c>
      <c r="AA362" s="3">
        <v>7782</v>
      </c>
      <c r="AB362" s="6">
        <v>9.82</v>
      </c>
      <c r="AC362" s="34" t="s">
        <v>64</v>
      </c>
      <c r="AD362" s="34">
        <f t="shared" si="42"/>
        <v>7</v>
      </c>
      <c r="AE362" s="34">
        <f t="shared" si="43"/>
        <v>3</v>
      </c>
      <c r="AF362" s="49" t="str">
        <f t="shared" si="46"/>
        <v>LCL</v>
      </c>
      <c r="AG362" s="49" t="str">
        <f t="shared" si="46"/>
        <v>LCL</v>
      </c>
    </row>
    <row r="363" spans="1:33" x14ac:dyDescent="0.45">
      <c r="A363" s="129" t="s">
        <v>599</v>
      </c>
      <c r="B363" s="129" t="s">
        <v>779</v>
      </c>
      <c r="C363" s="129" t="s">
        <v>787</v>
      </c>
      <c r="D363" s="5" t="s">
        <v>787</v>
      </c>
      <c r="E363" s="129">
        <f t="shared" si="44"/>
        <v>41</v>
      </c>
      <c r="F363" s="129">
        <f t="shared" si="45"/>
        <v>47</v>
      </c>
      <c r="G363" s="129" t="s">
        <v>61</v>
      </c>
      <c r="H363" s="129" t="s">
        <v>30</v>
      </c>
      <c r="I363" s="129" t="s">
        <v>31</v>
      </c>
      <c r="J363" s="3">
        <v>1</v>
      </c>
      <c r="K363" s="153"/>
      <c r="L363" s="129" t="s">
        <v>41</v>
      </c>
      <c r="M363" s="129" t="s">
        <v>42</v>
      </c>
      <c r="N363" s="129" t="s">
        <v>26</v>
      </c>
      <c r="O363" s="129" t="s">
        <v>790</v>
      </c>
      <c r="P363" s="3">
        <v>54</v>
      </c>
      <c r="Q363" s="129" t="s">
        <v>27</v>
      </c>
      <c r="R363" s="129" t="s">
        <v>2151</v>
      </c>
      <c r="S363" s="129" t="s">
        <v>2164</v>
      </c>
      <c r="T363" s="129"/>
      <c r="U363" s="129">
        <v>1</v>
      </c>
      <c r="V363" s="3">
        <v>1981</v>
      </c>
      <c r="W363" s="156"/>
      <c r="X363" s="156"/>
      <c r="Y363" s="156"/>
      <c r="Z363" s="138" t="str">
        <f t="shared" si="41"/>
        <v/>
      </c>
      <c r="AA363" s="3">
        <v>47682</v>
      </c>
      <c r="AB363" s="6">
        <v>35.380000000000003</v>
      </c>
      <c r="AC363" s="34" t="s">
        <v>64</v>
      </c>
      <c r="AD363" s="34">
        <f t="shared" si="42"/>
        <v>25</v>
      </c>
      <c r="AE363" s="34">
        <f t="shared" si="43"/>
        <v>11</v>
      </c>
      <c r="AF363" s="49" t="str">
        <f t="shared" si="46"/>
        <v>20</v>
      </c>
      <c r="AG363" s="49" t="str">
        <f t="shared" si="46"/>
        <v>LCL</v>
      </c>
    </row>
    <row r="364" spans="1:33" x14ac:dyDescent="0.45">
      <c r="A364" s="129" t="s">
        <v>599</v>
      </c>
      <c r="B364" s="129" t="s">
        <v>779</v>
      </c>
      <c r="C364" s="129" t="s">
        <v>787</v>
      </c>
      <c r="D364" s="5" t="s">
        <v>787</v>
      </c>
      <c r="E364" s="129">
        <f t="shared" si="44"/>
        <v>41</v>
      </c>
      <c r="F364" s="129">
        <f t="shared" si="45"/>
        <v>47</v>
      </c>
      <c r="G364" s="129" t="s">
        <v>61</v>
      </c>
      <c r="H364" s="129" t="s">
        <v>30</v>
      </c>
      <c r="I364" s="129" t="s">
        <v>31</v>
      </c>
      <c r="J364" s="3">
        <v>1</v>
      </c>
      <c r="K364" s="153"/>
      <c r="L364" s="129" t="s">
        <v>41</v>
      </c>
      <c r="M364" s="129" t="s">
        <v>42</v>
      </c>
      <c r="N364" s="129" t="s">
        <v>26</v>
      </c>
      <c r="O364" s="129" t="s">
        <v>791</v>
      </c>
      <c r="P364" s="3">
        <v>54</v>
      </c>
      <c r="Q364" s="129" t="s">
        <v>27</v>
      </c>
      <c r="R364" s="129" t="s">
        <v>722</v>
      </c>
      <c r="S364" s="129" t="s">
        <v>2164</v>
      </c>
      <c r="T364" s="129"/>
      <c r="U364" s="129">
        <v>1</v>
      </c>
      <c r="V364" s="3">
        <v>429</v>
      </c>
      <c r="W364" s="155"/>
      <c r="X364" s="155"/>
      <c r="Y364" s="155"/>
      <c r="Z364" s="138" t="str">
        <f t="shared" si="41"/>
        <v/>
      </c>
      <c r="AA364" s="3">
        <v>9200</v>
      </c>
      <c r="AB364" s="6">
        <v>6.52</v>
      </c>
      <c r="AC364" s="34" t="s">
        <v>64</v>
      </c>
      <c r="AD364" s="34">
        <f t="shared" si="42"/>
        <v>5</v>
      </c>
      <c r="AE364" s="34">
        <f t="shared" si="43"/>
        <v>2</v>
      </c>
      <c r="AF364" s="49" t="str">
        <f t="shared" si="46"/>
        <v>LCL</v>
      </c>
      <c r="AG364" s="49" t="str">
        <f t="shared" si="46"/>
        <v>LCL</v>
      </c>
    </row>
    <row r="365" spans="1:33" x14ac:dyDescent="0.45">
      <c r="A365" s="129" t="s">
        <v>792</v>
      </c>
      <c r="B365" s="129" t="s">
        <v>562</v>
      </c>
      <c r="C365" s="129" t="s">
        <v>500</v>
      </c>
      <c r="D365" s="5" t="s">
        <v>500</v>
      </c>
      <c r="E365" s="129">
        <f t="shared" si="44"/>
        <v>2</v>
      </c>
      <c r="F365" s="129">
        <f t="shared" si="45"/>
        <v>5</v>
      </c>
      <c r="G365" s="129" t="s">
        <v>381</v>
      </c>
      <c r="H365" s="129" t="s">
        <v>383</v>
      </c>
      <c r="I365" s="129" t="s">
        <v>380</v>
      </c>
      <c r="J365" s="3">
        <v>1</v>
      </c>
      <c r="K365" s="26" t="s">
        <v>380</v>
      </c>
      <c r="L365" s="26" t="s">
        <v>24</v>
      </c>
      <c r="M365" s="129" t="s">
        <v>384</v>
      </c>
      <c r="N365" s="129" t="s">
        <v>26</v>
      </c>
      <c r="O365" s="129" t="s">
        <v>793</v>
      </c>
      <c r="P365" s="3">
        <v>54</v>
      </c>
      <c r="Q365" s="129" t="s">
        <v>27</v>
      </c>
      <c r="R365" s="129" t="s">
        <v>2160</v>
      </c>
      <c r="S365" s="36" t="s">
        <v>380</v>
      </c>
      <c r="T365" s="129">
        <v>1</v>
      </c>
      <c r="U365" s="129"/>
      <c r="V365" s="3">
        <v>583</v>
      </c>
      <c r="W365" s="30">
        <v>0</v>
      </c>
      <c r="X365" s="30">
        <v>0</v>
      </c>
      <c r="Y365" s="30">
        <v>0</v>
      </c>
      <c r="Z365" s="138" t="str">
        <f t="shared" si="41"/>
        <v/>
      </c>
      <c r="AA365" s="3">
        <v>8830</v>
      </c>
      <c r="AB365" s="6">
        <v>5.61</v>
      </c>
      <c r="AC365" s="34" t="s">
        <v>90</v>
      </c>
      <c r="AD365" s="34">
        <f t="shared" si="42"/>
        <v>4</v>
      </c>
      <c r="AE365" s="34">
        <f t="shared" si="43"/>
        <v>2</v>
      </c>
      <c r="AF365" s="49" t="str">
        <f t="shared" si="46"/>
        <v>LCL</v>
      </c>
      <c r="AG365" s="49" t="str">
        <f t="shared" si="46"/>
        <v>LCL</v>
      </c>
    </row>
    <row r="366" spans="1:33" x14ac:dyDescent="0.45">
      <c r="A366" s="129" t="s">
        <v>489</v>
      </c>
      <c r="B366" s="129" t="s">
        <v>794</v>
      </c>
      <c r="C366" s="129" t="s">
        <v>795</v>
      </c>
      <c r="D366" s="5" t="s">
        <v>795</v>
      </c>
      <c r="E366" s="129">
        <f t="shared" si="44"/>
        <v>33</v>
      </c>
      <c r="F366" s="129">
        <f t="shared" si="45"/>
        <v>38</v>
      </c>
      <c r="G366" s="129" t="s">
        <v>39</v>
      </c>
      <c r="H366" s="129" t="s">
        <v>30</v>
      </c>
      <c r="I366" s="129" t="s">
        <v>31</v>
      </c>
      <c r="J366" s="3">
        <v>0</v>
      </c>
      <c r="K366" s="129" t="s">
        <v>796</v>
      </c>
      <c r="L366" s="129" t="s">
        <v>41</v>
      </c>
      <c r="M366" s="129" t="s">
        <v>42</v>
      </c>
      <c r="N366" s="129" t="s">
        <v>26</v>
      </c>
      <c r="O366" s="129" t="s">
        <v>797</v>
      </c>
      <c r="P366" s="3">
        <v>54</v>
      </c>
      <c r="Q366" s="129" t="s">
        <v>27</v>
      </c>
      <c r="R366" s="129" t="s">
        <v>254</v>
      </c>
      <c r="S366" s="129" t="s">
        <v>2163</v>
      </c>
      <c r="T366" s="129"/>
      <c r="U366" s="129">
        <v>1</v>
      </c>
      <c r="V366" s="3">
        <v>1001</v>
      </c>
      <c r="W366" s="30">
        <v>0</v>
      </c>
      <c r="X366" s="30">
        <v>1</v>
      </c>
      <c r="Y366" s="30">
        <v>0</v>
      </c>
      <c r="Z366" s="138">
        <f t="shared" si="41"/>
        <v>40</v>
      </c>
      <c r="AA366" s="3">
        <v>18572</v>
      </c>
      <c r="AB366" s="6">
        <v>41.62</v>
      </c>
      <c r="AC366" s="34" t="s">
        <v>34</v>
      </c>
      <c r="AD366" s="34">
        <f t="shared" si="42"/>
        <v>29</v>
      </c>
      <c r="AE366" s="34">
        <f t="shared" si="43"/>
        <v>12</v>
      </c>
      <c r="AF366" s="49" t="str">
        <f t="shared" si="46"/>
        <v>40</v>
      </c>
      <c r="AG366" s="49" t="str">
        <f t="shared" si="46"/>
        <v>LCL</v>
      </c>
    </row>
    <row r="367" spans="1:33" x14ac:dyDescent="0.45">
      <c r="A367" s="129" t="s">
        <v>489</v>
      </c>
      <c r="B367" s="129" t="s">
        <v>794</v>
      </c>
      <c r="C367" s="129" t="s">
        <v>795</v>
      </c>
      <c r="D367" s="5" t="s">
        <v>795</v>
      </c>
      <c r="E367" s="129">
        <f t="shared" si="44"/>
        <v>33</v>
      </c>
      <c r="F367" s="129">
        <f t="shared" si="45"/>
        <v>38</v>
      </c>
      <c r="G367" s="129" t="s">
        <v>39</v>
      </c>
      <c r="H367" s="129" t="s">
        <v>30</v>
      </c>
      <c r="I367" s="129" t="s">
        <v>31</v>
      </c>
      <c r="J367" s="3">
        <v>0</v>
      </c>
      <c r="K367" s="129" t="s">
        <v>798</v>
      </c>
      <c r="L367" s="129" t="s">
        <v>41</v>
      </c>
      <c r="M367" s="129" t="s">
        <v>42</v>
      </c>
      <c r="N367" s="129" t="s">
        <v>26</v>
      </c>
      <c r="O367" s="129" t="s">
        <v>799</v>
      </c>
      <c r="P367" s="3">
        <v>54</v>
      </c>
      <c r="Q367" s="129" t="s">
        <v>27</v>
      </c>
      <c r="R367" s="129" t="s">
        <v>44</v>
      </c>
      <c r="S367" s="129" t="s">
        <v>2163</v>
      </c>
      <c r="T367" s="129"/>
      <c r="U367" s="129">
        <v>1</v>
      </c>
      <c r="V367" s="3">
        <v>2622</v>
      </c>
      <c r="W367" s="30">
        <v>0</v>
      </c>
      <c r="X367" s="30">
        <v>0</v>
      </c>
      <c r="Y367" s="30">
        <v>1</v>
      </c>
      <c r="Z367" s="138" t="str">
        <f t="shared" si="41"/>
        <v>40 HC</v>
      </c>
      <c r="AA367" s="3">
        <v>52777</v>
      </c>
      <c r="AB367" s="6">
        <v>57.82</v>
      </c>
      <c r="AC367" s="34" t="s">
        <v>34</v>
      </c>
      <c r="AD367" s="34">
        <f t="shared" si="42"/>
        <v>40</v>
      </c>
      <c r="AE367" s="34">
        <f t="shared" si="43"/>
        <v>17</v>
      </c>
      <c r="AF367" s="49" t="str">
        <f t="shared" si="46"/>
        <v>40</v>
      </c>
      <c r="AG367" s="49" t="str">
        <f t="shared" si="46"/>
        <v>20</v>
      </c>
    </row>
    <row r="368" spans="1:33" x14ac:dyDescent="0.45">
      <c r="A368" s="129" t="s">
        <v>489</v>
      </c>
      <c r="B368" s="129" t="s">
        <v>794</v>
      </c>
      <c r="C368" s="129" t="s">
        <v>795</v>
      </c>
      <c r="D368" s="5" t="s">
        <v>795</v>
      </c>
      <c r="E368" s="129">
        <f t="shared" si="44"/>
        <v>33</v>
      </c>
      <c r="F368" s="129">
        <f t="shared" si="45"/>
        <v>38</v>
      </c>
      <c r="G368" s="129" t="s">
        <v>29</v>
      </c>
      <c r="H368" s="129" t="s">
        <v>30</v>
      </c>
      <c r="I368" s="129" t="s">
        <v>31</v>
      </c>
      <c r="J368" s="3">
        <v>0</v>
      </c>
      <c r="K368" s="129" t="s">
        <v>800</v>
      </c>
      <c r="L368" s="129" t="s">
        <v>41</v>
      </c>
      <c r="M368" s="129" t="s">
        <v>42</v>
      </c>
      <c r="N368" s="129" t="s">
        <v>26</v>
      </c>
      <c r="O368" s="129" t="s">
        <v>801</v>
      </c>
      <c r="P368" s="3">
        <v>51</v>
      </c>
      <c r="Q368" s="129" t="s">
        <v>27</v>
      </c>
      <c r="R368" s="129" t="s">
        <v>153</v>
      </c>
      <c r="S368" s="129" t="s">
        <v>2163</v>
      </c>
      <c r="T368" s="129"/>
      <c r="U368" s="129">
        <v>1</v>
      </c>
      <c r="V368" s="3">
        <v>581</v>
      </c>
      <c r="W368" s="30">
        <v>1</v>
      </c>
      <c r="X368" s="30">
        <v>0</v>
      </c>
      <c r="Y368" s="30">
        <v>0</v>
      </c>
      <c r="Z368" s="138">
        <f t="shared" si="41"/>
        <v>20</v>
      </c>
      <c r="AA368" s="3">
        <v>4939</v>
      </c>
      <c r="AB368" s="6">
        <v>19.62</v>
      </c>
      <c r="AC368" s="34" t="s">
        <v>34</v>
      </c>
      <c r="AD368" s="34">
        <f t="shared" si="42"/>
        <v>14</v>
      </c>
      <c r="AE368" s="34">
        <f t="shared" si="43"/>
        <v>6</v>
      </c>
      <c r="AF368" s="49" t="str">
        <f t="shared" si="46"/>
        <v>LCL</v>
      </c>
      <c r="AG368" s="49" t="str">
        <f t="shared" si="46"/>
        <v>LCL</v>
      </c>
    </row>
    <row r="369" spans="1:33" x14ac:dyDescent="0.45">
      <c r="A369" s="129" t="s">
        <v>489</v>
      </c>
      <c r="B369" s="129" t="s">
        <v>771</v>
      </c>
      <c r="C369" s="129" t="s">
        <v>772</v>
      </c>
      <c r="D369" s="5" t="s">
        <v>772</v>
      </c>
      <c r="E369" s="129">
        <f t="shared" si="44"/>
        <v>49</v>
      </c>
      <c r="F369" s="129">
        <f t="shared" si="45"/>
        <v>53</v>
      </c>
      <c r="G369" s="129" t="s">
        <v>39</v>
      </c>
      <c r="H369" s="129" t="s">
        <v>30</v>
      </c>
      <c r="I369" s="129" t="s">
        <v>31</v>
      </c>
      <c r="J369" s="3">
        <v>0</v>
      </c>
      <c r="K369" s="129" t="s">
        <v>802</v>
      </c>
      <c r="L369" s="129" t="s">
        <v>41</v>
      </c>
      <c r="M369" s="129" t="s">
        <v>42</v>
      </c>
      <c r="N369" s="129" t="s">
        <v>26</v>
      </c>
      <c r="O369" s="129" t="s">
        <v>803</v>
      </c>
      <c r="P369" s="3">
        <v>54</v>
      </c>
      <c r="Q369" s="129" t="s">
        <v>27</v>
      </c>
      <c r="R369" s="129" t="s">
        <v>44</v>
      </c>
      <c r="S369" s="129" t="s">
        <v>2163</v>
      </c>
      <c r="T369" s="129"/>
      <c r="U369" s="129">
        <v>1</v>
      </c>
      <c r="V369" s="3">
        <v>2379</v>
      </c>
      <c r="W369" s="30">
        <v>0</v>
      </c>
      <c r="X369" s="30">
        <v>1</v>
      </c>
      <c r="Y369" s="30">
        <v>0</v>
      </c>
      <c r="Z369" s="138">
        <f t="shared" si="41"/>
        <v>40</v>
      </c>
      <c r="AA369" s="3">
        <v>44741</v>
      </c>
      <c r="AB369" s="6">
        <v>46.16</v>
      </c>
      <c r="AC369" s="34" t="s">
        <v>34</v>
      </c>
      <c r="AD369" s="34">
        <f t="shared" si="42"/>
        <v>32</v>
      </c>
      <c r="AE369" s="34">
        <f t="shared" si="43"/>
        <v>14</v>
      </c>
      <c r="AF369" s="49" t="str">
        <f t="shared" si="46"/>
        <v>40</v>
      </c>
      <c r="AG369" s="49" t="str">
        <f t="shared" si="46"/>
        <v>LCL</v>
      </c>
    </row>
    <row r="370" spans="1:33" ht="15" customHeight="1" x14ac:dyDescent="0.45">
      <c r="A370" s="129" t="s">
        <v>489</v>
      </c>
      <c r="B370" s="129" t="s">
        <v>771</v>
      </c>
      <c r="C370" s="129" t="s">
        <v>772</v>
      </c>
      <c r="D370" s="5" t="s">
        <v>772</v>
      </c>
      <c r="E370" s="129">
        <f t="shared" si="44"/>
        <v>49</v>
      </c>
      <c r="F370" s="129">
        <f t="shared" si="45"/>
        <v>53</v>
      </c>
      <c r="G370" s="129" t="s">
        <v>29</v>
      </c>
      <c r="H370" s="129" t="s">
        <v>30</v>
      </c>
      <c r="I370" s="129" t="s">
        <v>31</v>
      </c>
      <c r="J370" s="3">
        <v>0</v>
      </c>
      <c r="K370" s="129" t="s">
        <v>804</v>
      </c>
      <c r="L370" s="129" t="s">
        <v>41</v>
      </c>
      <c r="M370" s="129" t="s">
        <v>42</v>
      </c>
      <c r="N370" s="129" t="s">
        <v>26</v>
      </c>
      <c r="O370" s="129" t="s">
        <v>805</v>
      </c>
      <c r="P370" s="3">
        <v>54</v>
      </c>
      <c r="Q370" s="129" t="s">
        <v>27</v>
      </c>
      <c r="R370" s="129" t="s">
        <v>463</v>
      </c>
      <c r="S370" s="129" t="s">
        <v>2163</v>
      </c>
      <c r="T370" s="129"/>
      <c r="U370" s="129">
        <v>1</v>
      </c>
      <c r="V370" s="3">
        <v>576</v>
      </c>
      <c r="W370" s="30">
        <v>1</v>
      </c>
      <c r="X370" s="30">
        <v>0</v>
      </c>
      <c r="Y370" s="30">
        <v>0</v>
      </c>
      <c r="Z370" s="138">
        <f t="shared" si="41"/>
        <v>20</v>
      </c>
      <c r="AA370" s="3">
        <v>14480</v>
      </c>
      <c r="AB370" s="6">
        <v>14.69</v>
      </c>
      <c r="AC370" s="34" t="s">
        <v>34</v>
      </c>
      <c r="AD370" s="34">
        <f t="shared" si="42"/>
        <v>10</v>
      </c>
      <c r="AE370" s="34">
        <f t="shared" si="43"/>
        <v>4</v>
      </c>
      <c r="AF370" s="49" t="str">
        <f t="shared" si="46"/>
        <v>LCL</v>
      </c>
      <c r="AG370" s="49" t="str">
        <f t="shared" si="46"/>
        <v>LCL</v>
      </c>
    </row>
    <row r="371" spans="1:33" ht="15" customHeight="1" x14ac:dyDescent="0.45">
      <c r="A371" s="129" t="s">
        <v>489</v>
      </c>
      <c r="B371" s="129" t="s">
        <v>771</v>
      </c>
      <c r="C371" s="129" t="s">
        <v>806</v>
      </c>
      <c r="D371" s="5" t="s">
        <v>806</v>
      </c>
      <c r="E371" s="129">
        <f t="shared" si="44"/>
        <v>49</v>
      </c>
      <c r="F371" s="129">
        <f t="shared" si="45"/>
        <v>56</v>
      </c>
      <c r="G371" s="129" t="s">
        <v>29</v>
      </c>
      <c r="H371" s="129" t="s">
        <v>30</v>
      </c>
      <c r="I371" s="129" t="s">
        <v>31</v>
      </c>
      <c r="J371" s="3">
        <v>0</v>
      </c>
      <c r="K371" s="129" t="s">
        <v>807</v>
      </c>
      <c r="L371" s="129" t="s">
        <v>41</v>
      </c>
      <c r="M371" s="129" t="s">
        <v>42</v>
      </c>
      <c r="N371" s="129" t="s">
        <v>26</v>
      </c>
      <c r="O371" s="129" t="s">
        <v>808</v>
      </c>
      <c r="P371" s="3">
        <v>54</v>
      </c>
      <c r="Q371" s="129" t="s">
        <v>27</v>
      </c>
      <c r="R371" s="129" t="s">
        <v>33</v>
      </c>
      <c r="S371" s="129" t="s">
        <v>2163</v>
      </c>
      <c r="T371" s="129"/>
      <c r="U371" s="129">
        <v>1</v>
      </c>
      <c r="V371" s="3">
        <v>2248</v>
      </c>
      <c r="W371" s="30">
        <v>0</v>
      </c>
      <c r="X371" s="30">
        <v>1</v>
      </c>
      <c r="Y371" s="30">
        <v>0</v>
      </c>
      <c r="Z371" s="138">
        <f t="shared" si="41"/>
        <v>40</v>
      </c>
      <c r="AA371" s="3">
        <v>36624</v>
      </c>
      <c r="AB371" s="6">
        <v>28.2</v>
      </c>
      <c r="AC371" s="34" t="s">
        <v>34</v>
      </c>
      <c r="AD371" s="34">
        <f t="shared" si="42"/>
        <v>20</v>
      </c>
      <c r="AE371" s="34">
        <f t="shared" si="43"/>
        <v>8</v>
      </c>
      <c r="AF371" s="49" t="str">
        <f t="shared" si="46"/>
        <v>20</v>
      </c>
      <c r="AG371" s="49" t="str">
        <f t="shared" si="46"/>
        <v>LCL</v>
      </c>
    </row>
    <row r="372" spans="1:33" x14ac:dyDescent="0.45">
      <c r="A372" s="129" t="s">
        <v>562</v>
      </c>
      <c r="B372" s="129" t="s">
        <v>500</v>
      </c>
      <c r="C372" s="129" t="s">
        <v>602</v>
      </c>
      <c r="D372" s="5" t="s">
        <v>602</v>
      </c>
      <c r="E372" s="129">
        <f t="shared" si="44"/>
        <v>3</v>
      </c>
      <c r="F372" s="129">
        <f t="shared" si="45"/>
        <v>22</v>
      </c>
      <c r="G372" s="129" t="s">
        <v>381</v>
      </c>
      <c r="H372" s="129" t="s">
        <v>383</v>
      </c>
      <c r="I372" s="129" t="s">
        <v>380</v>
      </c>
      <c r="J372" s="3">
        <v>1</v>
      </c>
      <c r="K372" s="26" t="s">
        <v>380</v>
      </c>
      <c r="L372" s="26" t="s">
        <v>24</v>
      </c>
      <c r="M372" s="129" t="s">
        <v>384</v>
      </c>
      <c r="N372" s="129" t="s">
        <v>26</v>
      </c>
      <c r="O372" s="129" t="s">
        <v>809</v>
      </c>
      <c r="P372" s="3">
        <v>54</v>
      </c>
      <c r="Q372" s="129" t="s">
        <v>27</v>
      </c>
      <c r="R372" s="129" t="s">
        <v>149</v>
      </c>
      <c r="S372" s="36" t="s">
        <v>380</v>
      </c>
      <c r="T372" s="129">
        <v>1</v>
      </c>
      <c r="U372" s="129"/>
      <c r="V372" s="3">
        <v>561</v>
      </c>
      <c r="W372" s="30">
        <v>0</v>
      </c>
      <c r="X372" s="30">
        <v>0</v>
      </c>
      <c r="Y372" s="30">
        <v>0</v>
      </c>
      <c r="Z372" s="138" t="str">
        <f t="shared" si="41"/>
        <v/>
      </c>
      <c r="AA372" s="3">
        <v>9254</v>
      </c>
      <c r="AB372" s="4"/>
      <c r="AC372" s="34" t="s">
        <v>90</v>
      </c>
      <c r="AD372" s="34">
        <f t="shared" si="42"/>
        <v>0</v>
      </c>
      <c r="AE372" s="34">
        <f t="shared" si="43"/>
        <v>0</v>
      </c>
      <c r="AF372" s="49" t="str">
        <f t="shared" si="46"/>
        <v>LCL</v>
      </c>
      <c r="AG372" s="49" t="str">
        <f t="shared" si="46"/>
        <v>LCL</v>
      </c>
    </row>
    <row r="373" spans="1:33" x14ac:dyDescent="0.45">
      <c r="A373" s="129" t="s">
        <v>562</v>
      </c>
      <c r="B373" s="129" t="s">
        <v>810</v>
      </c>
      <c r="C373" s="129" t="s">
        <v>578</v>
      </c>
      <c r="D373" s="5" t="s">
        <v>578</v>
      </c>
      <c r="E373" s="129">
        <f t="shared" si="44"/>
        <v>4</v>
      </c>
      <c r="F373" s="129">
        <f t="shared" si="45"/>
        <v>13</v>
      </c>
      <c r="G373" s="129" t="s">
        <v>381</v>
      </c>
      <c r="H373" s="129" t="s">
        <v>383</v>
      </c>
      <c r="I373" s="129" t="s">
        <v>380</v>
      </c>
      <c r="J373" s="3">
        <v>1</v>
      </c>
      <c r="K373" s="26" t="s">
        <v>380</v>
      </c>
      <c r="L373" s="26" t="s">
        <v>24</v>
      </c>
      <c r="M373" s="129" t="s">
        <v>384</v>
      </c>
      <c r="N373" s="129" t="s">
        <v>26</v>
      </c>
      <c r="O373" s="129" t="s">
        <v>811</v>
      </c>
      <c r="P373" s="3">
        <v>54</v>
      </c>
      <c r="Q373" s="129" t="s">
        <v>27</v>
      </c>
      <c r="R373" s="129" t="s">
        <v>2156</v>
      </c>
      <c r="S373" s="36" t="s">
        <v>380</v>
      </c>
      <c r="T373" s="129">
        <v>1</v>
      </c>
      <c r="U373" s="129"/>
      <c r="V373" s="3">
        <v>403</v>
      </c>
      <c r="W373" s="30">
        <v>0</v>
      </c>
      <c r="X373" s="30">
        <v>0</v>
      </c>
      <c r="Y373" s="30">
        <v>0</v>
      </c>
      <c r="Z373" s="138" t="str">
        <f t="shared" si="41"/>
        <v/>
      </c>
      <c r="AA373" s="3">
        <v>6366</v>
      </c>
      <c r="AB373" s="6">
        <v>5.26</v>
      </c>
      <c r="AC373" s="34" t="s">
        <v>64</v>
      </c>
      <c r="AD373" s="34">
        <f t="shared" si="42"/>
        <v>4</v>
      </c>
      <c r="AE373" s="34">
        <f t="shared" si="43"/>
        <v>2</v>
      </c>
      <c r="AF373" s="49" t="str">
        <f t="shared" si="46"/>
        <v>LCL</v>
      </c>
      <c r="AG373" s="49" t="str">
        <f t="shared" si="46"/>
        <v>LCL</v>
      </c>
    </row>
    <row r="374" spans="1:33" x14ac:dyDescent="0.45">
      <c r="A374" s="129" t="s">
        <v>562</v>
      </c>
      <c r="B374" s="129" t="s">
        <v>634</v>
      </c>
      <c r="C374" s="129" t="s">
        <v>699</v>
      </c>
      <c r="D374" s="5" t="s">
        <v>699</v>
      </c>
      <c r="E374" s="129">
        <f t="shared" si="44"/>
        <v>23</v>
      </c>
      <c r="F374" s="129">
        <f t="shared" si="45"/>
        <v>29</v>
      </c>
      <c r="G374" s="129" t="s">
        <v>146</v>
      </c>
      <c r="H374" s="129" t="s">
        <v>30</v>
      </c>
      <c r="I374" s="129" t="s">
        <v>31</v>
      </c>
      <c r="J374" s="3">
        <v>0</v>
      </c>
      <c r="K374" s="129" t="s">
        <v>812</v>
      </c>
      <c r="L374" s="129" t="s">
        <v>24</v>
      </c>
      <c r="M374" s="129" t="s">
        <v>87</v>
      </c>
      <c r="N374" s="129" t="s">
        <v>26</v>
      </c>
      <c r="O374" s="129" t="s">
        <v>813</v>
      </c>
      <c r="P374" s="3">
        <v>54</v>
      </c>
      <c r="Q374" s="129" t="s">
        <v>27</v>
      </c>
      <c r="R374" s="129" t="s">
        <v>149</v>
      </c>
      <c r="S374" s="129" t="s">
        <v>2163</v>
      </c>
      <c r="T374" s="129"/>
      <c r="U374" s="129">
        <v>1</v>
      </c>
      <c r="V374" s="3">
        <v>560</v>
      </c>
      <c r="W374" s="30">
        <v>1</v>
      </c>
      <c r="X374" s="30">
        <v>0</v>
      </c>
      <c r="Y374" s="30">
        <v>0</v>
      </c>
      <c r="Z374" s="138">
        <f t="shared" si="41"/>
        <v>20</v>
      </c>
      <c r="AA374" s="3">
        <v>9461</v>
      </c>
      <c r="AB374" s="6">
        <v>18.3</v>
      </c>
      <c r="AC374" s="34" t="s">
        <v>90</v>
      </c>
      <c r="AD374" s="34">
        <f t="shared" si="42"/>
        <v>13</v>
      </c>
      <c r="AE374" s="34">
        <f t="shared" si="43"/>
        <v>5</v>
      </c>
      <c r="AF374" s="49" t="str">
        <f t="shared" si="46"/>
        <v>LCL</v>
      </c>
      <c r="AG374" s="49" t="str">
        <f t="shared" si="46"/>
        <v>LCL</v>
      </c>
    </row>
    <row r="375" spans="1:33" x14ac:dyDescent="0.45">
      <c r="A375" s="129" t="s">
        <v>562</v>
      </c>
      <c r="B375" s="129" t="s">
        <v>779</v>
      </c>
      <c r="C375" s="129" t="s">
        <v>780</v>
      </c>
      <c r="D375" s="5" t="s">
        <v>780</v>
      </c>
      <c r="E375" s="129">
        <f t="shared" si="44"/>
        <v>38</v>
      </c>
      <c r="F375" s="129">
        <f t="shared" si="45"/>
        <v>43</v>
      </c>
      <c r="G375" s="129" t="s">
        <v>29</v>
      </c>
      <c r="H375" s="129" t="s">
        <v>30</v>
      </c>
      <c r="I375" s="129" t="s">
        <v>31</v>
      </c>
      <c r="J375" s="3">
        <v>0</v>
      </c>
      <c r="K375" s="129" t="s">
        <v>814</v>
      </c>
      <c r="L375" s="129" t="s">
        <v>41</v>
      </c>
      <c r="M375" s="129" t="s">
        <v>42</v>
      </c>
      <c r="N375" s="129" t="s">
        <v>26</v>
      </c>
      <c r="O375" s="129" t="s">
        <v>815</v>
      </c>
      <c r="P375" s="3">
        <v>51</v>
      </c>
      <c r="Q375" s="129" t="s">
        <v>27</v>
      </c>
      <c r="R375" s="129" t="s">
        <v>571</v>
      </c>
      <c r="S375" s="129" t="s">
        <v>2163</v>
      </c>
      <c r="T375" s="129"/>
      <c r="U375" s="129">
        <v>1</v>
      </c>
      <c r="V375" s="3">
        <v>518</v>
      </c>
      <c r="W375" s="30">
        <v>1</v>
      </c>
      <c r="X375" s="30">
        <v>0</v>
      </c>
      <c r="Y375" s="30">
        <v>0</v>
      </c>
      <c r="Z375" s="138">
        <f t="shared" si="41"/>
        <v>20</v>
      </c>
      <c r="AA375" s="3">
        <v>4910</v>
      </c>
      <c r="AB375" s="6">
        <v>23.23</v>
      </c>
      <c r="AC375" s="34" t="s">
        <v>34</v>
      </c>
      <c r="AD375" s="34">
        <f t="shared" si="42"/>
        <v>16</v>
      </c>
      <c r="AE375" s="34">
        <f t="shared" si="43"/>
        <v>7</v>
      </c>
      <c r="AF375" s="49" t="str">
        <f t="shared" si="46"/>
        <v>20</v>
      </c>
      <c r="AG375" s="49" t="str">
        <f t="shared" si="46"/>
        <v>LCL</v>
      </c>
    </row>
    <row r="376" spans="1:33" x14ac:dyDescent="0.45">
      <c r="A376" s="129" t="s">
        <v>474</v>
      </c>
      <c r="B376" s="129" t="s">
        <v>794</v>
      </c>
      <c r="C376" s="129" t="s">
        <v>779</v>
      </c>
      <c r="D376" s="5" t="s">
        <v>779</v>
      </c>
      <c r="E376" s="129">
        <f t="shared" si="44"/>
        <v>31</v>
      </c>
      <c r="F376" s="129">
        <f t="shared" si="45"/>
        <v>37</v>
      </c>
      <c r="G376" s="129" t="s">
        <v>72</v>
      </c>
      <c r="H376" s="129" t="s">
        <v>30</v>
      </c>
      <c r="I376" s="129" t="s">
        <v>31</v>
      </c>
      <c r="J376" s="3">
        <v>0</v>
      </c>
      <c r="K376" s="129" t="s">
        <v>816</v>
      </c>
      <c r="L376" s="129" t="s">
        <v>41</v>
      </c>
      <c r="M376" s="129" t="s">
        <v>42</v>
      </c>
      <c r="N376" s="129" t="s">
        <v>26</v>
      </c>
      <c r="O376" s="129" t="s">
        <v>817</v>
      </c>
      <c r="P376" s="3">
        <v>51</v>
      </c>
      <c r="Q376" s="129" t="s">
        <v>27</v>
      </c>
      <c r="R376" s="129" t="s">
        <v>139</v>
      </c>
      <c r="S376" s="129" t="s">
        <v>2163</v>
      </c>
      <c r="T376" s="129"/>
      <c r="U376" s="129">
        <v>1</v>
      </c>
      <c r="V376" s="3">
        <v>463</v>
      </c>
      <c r="W376" s="30">
        <v>1</v>
      </c>
      <c r="X376" s="30">
        <v>0</v>
      </c>
      <c r="Y376" s="30">
        <v>0</v>
      </c>
      <c r="Z376" s="138">
        <f t="shared" si="41"/>
        <v>20</v>
      </c>
      <c r="AA376" s="3">
        <v>5944</v>
      </c>
      <c r="AB376" s="6">
        <v>20.28</v>
      </c>
      <c r="AC376" s="34" t="s">
        <v>34</v>
      </c>
      <c r="AD376" s="34">
        <f t="shared" si="42"/>
        <v>14</v>
      </c>
      <c r="AE376" s="34">
        <f t="shared" si="43"/>
        <v>6</v>
      </c>
      <c r="AF376" s="49" t="str">
        <f t="shared" si="46"/>
        <v>LCL</v>
      </c>
      <c r="AG376" s="49" t="str">
        <f t="shared" si="46"/>
        <v>LCL</v>
      </c>
    </row>
    <row r="377" spans="1:33" x14ac:dyDescent="0.45">
      <c r="A377" s="129" t="s">
        <v>490</v>
      </c>
      <c r="B377" s="129" t="s">
        <v>500</v>
      </c>
      <c r="C377" s="129" t="s">
        <v>511</v>
      </c>
      <c r="D377" s="5" t="s">
        <v>511</v>
      </c>
      <c r="E377" s="129">
        <f t="shared" si="44"/>
        <v>1</v>
      </c>
      <c r="F377" s="129">
        <f t="shared" si="45"/>
        <v>8</v>
      </c>
      <c r="G377" s="129" t="s">
        <v>381</v>
      </c>
      <c r="H377" s="129" t="s">
        <v>383</v>
      </c>
      <c r="I377" s="129" t="s">
        <v>380</v>
      </c>
      <c r="J377" s="3">
        <v>1</v>
      </c>
      <c r="K377" s="26" t="s">
        <v>380</v>
      </c>
      <c r="L377" s="26" t="s">
        <v>24</v>
      </c>
      <c r="M377" s="129" t="s">
        <v>390</v>
      </c>
      <c r="N377" s="129" t="s">
        <v>26</v>
      </c>
      <c r="O377" s="129" t="s">
        <v>818</v>
      </c>
      <c r="P377" s="3">
        <v>54</v>
      </c>
      <c r="Q377" s="129" t="s">
        <v>27</v>
      </c>
      <c r="R377" s="129" t="s">
        <v>161</v>
      </c>
      <c r="S377" s="36" t="s">
        <v>380</v>
      </c>
      <c r="T377" s="129">
        <v>1</v>
      </c>
      <c r="U377" s="129"/>
      <c r="V377" s="3">
        <v>783</v>
      </c>
      <c r="W377" s="30">
        <v>0</v>
      </c>
      <c r="X377" s="30">
        <v>0</v>
      </c>
      <c r="Y377" s="30">
        <v>0</v>
      </c>
      <c r="Z377" s="138" t="str">
        <f t="shared" si="41"/>
        <v/>
      </c>
      <c r="AA377" s="3">
        <v>19001</v>
      </c>
      <c r="AB377" s="4"/>
      <c r="AC377" s="34" t="s">
        <v>64</v>
      </c>
      <c r="AD377" s="34">
        <f t="shared" si="42"/>
        <v>0</v>
      </c>
      <c r="AE377" s="34">
        <f t="shared" si="43"/>
        <v>0</v>
      </c>
      <c r="AF377" s="49" t="str">
        <f t="shared" si="46"/>
        <v>LCL</v>
      </c>
      <c r="AG377" s="49" t="str">
        <f t="shared" si="46"/>
        <v>LCL</v>
      </c>
    </row>
    <row r="378" spans="1:33" x14ac:dyDescent="0.45">
      <c r="A378" s="129" t="s">
        <v>810</v>
      </c>
      <c r="B378" s="129" t="s">
        <v>819</v>
      </c>
      <c r="C378" s="129" t="s">
        <v>511</v>
      </c>
      <c r="D378" s="5" t="s">
        <v>511</v>
      </c>
      <c r="E378" s="129">
        <f t="shared" si="44"/>
        <v>1</v>
      </c>
      <c r="F378" s="129">
        <f t="shared" si="45"/>
        <v>6</v>
      </c>
      <c r="G378" s="129" t="s">
        <v>381</v>
      </c>
      <c r="H378" s="129" t="s">
        <v>383</v>
      </c>
      <c r="I378" s="129" t="s">
        <v>380</v>
      </c>
      <c r="J378" s="3">
        <v>1</v>
      </c>
      <c r="K378" s="26" t="s">
        <v>380</v>
      </c>
      <c r="L378" s="26" t="s">
        <v>24</v>
      </c>
      <c r="M378" s="129" t="s">
        <v>390</v>
      </c>
      <c r="N378" s="129" t="s">
        <v>26</v>
      </c>
      <c r="O378" s="129" t="s">
        <v>820</v>
      </c>
      <c r="P378" s="3">
        <v>54</v>
      </c>
      <c r="Q378" s="129" t="s">
        <v>27</v>
      </c>
      <c r="R378" s="129" t="s">
        <v>2150</v>
      </c>
      <c r="S378" s="36" t="s">
        <v>380</v>
      </c>
      <c r="T378" s="129">
        <v>1</v>
      </c>
      <c r="U378" s="129"/>
      <c r="V378" s="3">
        <v>2760</v>
      </c>
      <c r="W378" s="30">
        <v>0</v>
      </c>
      <c r="X378" s="30">
        <v>0</v>
      </c>
      <c r="Y378" s="30">
        <v>0</v>
      </c>
      <c r="Z378" s="138" t="str">
        <f t="shared" si="41"/>
        <v/>
      </c>
      <c r="AA378" s="3">
        <v>51827</v>
      </c>
      <c r="AB378" s="4"/>
      <c r="AC378" s="34" t="s">
        <v>64</v>
      </c>
      <c r="AD378" s="34">
        <f t="shared" si="42"/>
        <v>0</v>
      </c>
      <c r="AE378" s="34">
        <f t="shared" si="43"/>
        <v>0</v>
      </c>
      <c r="AF378" s="49" t="str">
        <f t="shared" si="46"/>
        <v>LCL</v>
      </c>
      <c r="AG378" s="49" t="str">
        <f t="shared" si="46"/>
        <v>LCL</v>
      </c>
    </row>
    <row r="379" spans="1:33" x14ac:dyDescent="0.45">
      <c r="A379" s="129" t="s">
        <v>810</v>
      </c>
      <c r="B379" s="129" t="s">
        <v>746</v>
      </c>
      <c r="C379" s="129" t="s">
        <v>596</v>
      </c>
      <c r="D379" s="5" t="s">
        <v>596</v>
      </c>
      <c r="E379" s="129">
        <f t="shared" si="44"/>
        <v>2</v>
      </c>
      <c r="F379" s="129">
        <f t="shared" si="45"/>
        <v>13</v>
      </c>
      <c r="G379" s="129" t="s">
        <v>381</v>
      </c>
      <c r="H379" s="129" t="s">
        <v>383</v>
      </c>
      <c r="I379" s="129" t="s">
        <v>380</v>
      </c>
      <c r="J379" s="3">
        <v>1</v>
      </c>
      <c r="K379" s="26" t="s">
        <v>380</v>
      </c>
      <c r="L379" s="26" t="s">
        <v>24</v>
      </c>
      <c r="M379" s="129" t="s">
        <v>384</v>
      </c>
      <c r="N379" s="129" t="s">
        <v>26</v>
      </c>
      <c r="O379" s="129" t="s">
        <v>821</v>
      </c>
      <c r="P379" s="3">
        <v>54</v>
      </c>
      <c r="Q379" s="129" t="s">
        <v>27</v>
      </c>
      <c r="R379" s="129" t="s">
        <v>386</v>
      </c>
      <c r="S379" s="36" t="s">
        <v>380</v>
      </c>
      <c r="T379" s="129">
        <v>1</v>
      </c>
      <c r="U379" s="129"/>
      <c r="V379" s="3">
        <v>276</v>
      </c>
      <c r="W379" s="30">
        <v>0</v>
      </c>
      <c r="X379" s="30">
        <v>0</v>
      </c>
      <c r="Y379" s="30">
        <v>0</v>
      </c>
      <c r="Z379" s="138" t="str">
        <f t="shared" si="41"/>
        <v/>
      </c>
      <c r="AA379" s="3">
        <v>5349</v>
      </c>
      <c r="AB379" s="4"/>
      <c r="AC379" s="34" t="s">
        <v>90</v>
      </c>
      <c r="AD379" s="34">
        <f t="shared" si="42"/>
        <v>0</v>
      </c>
      <c r="AE379" s="34">
        <f t="shared" si="43"/>
        <v>0</v>
      </c>
      <c r="AF379" s="49" t="str">
        <f t="shared" si="46"/>
        <v>LCL</v>
      </c>
      <c r="AG379" s="49" t="str">
        <f t="shared" si="46"/>
        <v>LCL</v>
      </c>
    </row>
    <row r="380" spans="1:33" x14ac:dyDescent="0.45">
      <c r="A380" s="129" t="s">
        <v>819</v>
      </c>
      <c r="B380" s="129" t="s">
        <v>746</v>
      </c>
      <c r="C380" s="129" t="s">
        <v>511</v>
      </c>
      <c r="D380" s="5" t="s">
        <v>511</v>
      </c>
      <c r="E380" s="129">
        <f t="shared" si="44"/>
        <v>1</v>
      </c>
      <c r="F380" s="129">
        <f t="shared" si="45"/>
        <v>5</v>
      </c>
      <c r="G380" s="129" t="s">
        <v>381</v>
      </c>
      <c r="H380" s="129" t="s">
        <v>383</v>
      </c>
      <c r="I380" s="129" t="s">
        <v>380</v>
      </c>
      <c r="J380" s="3">
        <v>1</v>
      </c>
      <c r="K380" s="26" t="s">
        <v>380</v>
      </c>
      <c r="L380" s="26" t="s">
        <v>24</v>
      </c>
      <c r="M380" s="129" t="s">
        <v>390</v>
      </c>
      <c r="N380" s="129" t="s">
        <v>26</v>
      </c>
      <c r="O380" s="129" t="s">
        <v>822</v>
      </c>
      <c r="P380" s="3">
        <v>54</v>
      </c>
      <c r="Q380" s="129" t="s">
        <v>27</v>
      </c>
      <c r="R380" s="129" t="s">
        <v>2155</v>
      </c>
      <c r="S380" s="36" t="s">
        <v>380</v>
      </c>
      <c r="T380" s="129">
        <v>1</v>
      </c>
      <c r="U380" s="129"/>
      <c r="V380" s="3">
        <v>360</v>
      </c>
      <c r="W380" s="30">
        <v>0</v>
      </c>
      <c r="X380" s="30">
        <v>0</v>
      </c>
      <c r="Y380" s="30">
        <v>0</v>
      </c>
      <c r="Z380" s="138" t="str">
        <f t="shared" si="41"/>
        <v/>
      </c>
      <c r="AA380" s="3">
        <v>4164</v>
      </c>
      <c r="AB380" s="6">
        <v>11.36</v>
      </c>
      <c r="AC380" s="34" t="s">
        <v>64</v>
      </c>
      <c r="AD380" s="34">
        <f t="shared" si="42"/>
        <v>8</v>
      </c>
      <c r="AE380" s="34">
        <f t="shared" si="43"/>
        <v>3</v>
      </c>
      <c r="AF380" s="49" t="str">
        <f t="shared" si="46"/>
        <v>LCL</v>
      </c>
      <c r="AG380" s="49" t="str">
        <f t="shared" si="46"/>
        <v>LCL</v>
      </c>
    </row>
    <row r="381" spans="1:33" x14ac:dyDescent="0.45">
      <c r="A381" s="129" t="s">
        <v>819</v>
      </c>
      <c r="B381" s="129" t="s">
        <v>746</v>
      </c>
      <c r="C381" s="129" t="s">
        <v>578</v>
      </c>
      <c r="D381" s="5" t="s">
        <v>578</v>
      </c>
      <c r="E381" s="129">
        <f t="shared" si="44"/>
        <v>1</v>
      </c>
      <c r="F381" s="129">
        <f t="shared" si="45"/>
        <v>8</v>
      </c>
      <c r="G381" s="129" t="s">
        <v>381</v>
      </c>
      <c r="H381" s="129" t="s">
        <v>383</v>
      </c>
      <c r="I381" s="129" t="s">
        <v>380</v>
      </c>
      <c r="J381" s="3">
        <v>1</v>
      </c>
      <c r="K381" s="26" t="s">
        <v>380</v>
      </c>
      <c r="L381" s="26" t="s">
        <v>24</v>
      </c>
      <c r="M381" s="129" t="s">
        <v>390</v>
      </c>
      <c r="N381" s="129" t="s">
        <v>26</v>
      </c>
      <c r="O381" s="129" t="s">
        <v>823</v>
      </c>
      <c r="P381" s="3">
        <v>54</v>
      </c>
      <c r="Q381" s="129" t="s">
        <v>27</v>
      </c>
      <c r="R381" s="129" t="s">
        <v>2155</v>
      </c>
      <c r="S381" s="36" t="s">
        <v>380</v>
      </c>
      <c r="T381" s="129">
        <v>1</v>
      </c>
      <c r="U381" s="129"/>
      <c r="V381" s="3">
        <v>1512</v>
      </c>
      <c r="W381" s="30">
        <v>0</v>
      </c>
      <c r="X381" s="30">
        <v>0</v>
      </c>
      <c r="Y381" s="30">
        <v>0</v>
      </c>
      <c r="Z381" s="138" t="str">
        <f t="shared" si="41"/>
        <v/>
      </c>
      <c r="AA381" s="3">
        <v>24887</v>
      </c>
      <c r="AB381" s="6">
        <v>34.549999999999997</v>
      </c>
      <c r="AC381" s="34" t="s">
        <v>64</v>
      </c>
      <c r="AD381" s="34">
        <f t="shared" si="42"/>
        <v>24</v>
      </c>
      <c r="AE381" s="34">
        <f t="shared" si="43"/>
        <v>10</v>
      </c>
      <c r="AF381" s="49" t="str">
        <f t="shared" si="46"/>
        <v>20</v>
      </c>
      <c r="AG381" s="49" t="str">
        <f t="shared" si="46"/>
        <v>LCL</v>
      </c>
    </row>
    <row r="382" spans="1:33" x14ac:dyDescent="0.45">
      <c r="A382" s="129" t="s">
        <v>819</v>
      </c>
      <c r="B382" s="129" t="s">
        <v>746</v>
      </c>
      <c r="C382" s="129" t="s">
        <v>631</v>
      </c>
      <c r="D382" s="5" t="s">
        <v>631</v>
      </c>
      <c r="E382" s="129">
        <f t="shared" si="44"/>
        <v>1</v>
      </c>
      <c r="F382" s="129">
        <f t="shared" si="45"/>
        <v>10</v>
      </c>
      <c r="G382" s="129" t="s">
        <v>381</v>
      </c>
      <c r="H382" s="129" t="s">
        <v>383</v>
      </c>
      <c r="I382" s="129" t="s">
        <v>380</v>
      </c>
      <c r="J382" s="3">
        <v>1</v>
      </c>
      <c r="K382" s="26" t="s">
        <v>380</v>
      </c>
      <c r="L382" s="26" t="s">
        <v>24</v>
      </c>
      <c r="M382" s="129" t="s">
        <v>390</v>
      </c>
      <c r="N382" s="129" t="s">
        <v>26</v>
      </c>
      <c r="O382" s="129" t="s">
        <v>824</v>
      </c>
      <c r="P382" s="3">
        <v>54</v>
      </c>
      <c r="Q382" s="129" t="s">
        <v>27</v>
      </c>
      <c r="R382" s="129" t="s">
        <v>2155</v>
      </c>
      <c r="S382" s="36" t="s">
        <v>380</v>
      </c>
      <c r="T382" s="129">
        <v>1</v>
      </c>
      <c r="U382" s="129"/>
      <c r="V382" s="3">
        <v>572</v>
      </c>
      <c r="W382" s="30">
        <v>0</v>
      </c>
      <c r="X382" s="30">
        <v>0</v>
      </c>
      <c r="Y382" s="30">
        <v>0</v>
      </c>
      <c r="Z382" s="138" t="str">
        <f t="shared" si="41"/>
        <v/>
      </c>
      <c r="AA382" s="3">
        <v>8717</v>
      </c>
      <c r="AB382" s="6">
        <v>13.7</v>
      </c>
      <c r="AC382" s="34" t="s">
        <v>64</v>
      </c>
      <c r="AD382" s="34">
        <f t="shared" si="42"/>
        <v>10</v>
      </c>
      <c r="AE382" s="34">
        <f t="shared" si="43"/>
        <v>4</v>
      </c>
      <c r="AF382" s="49" t="str">
        <f t="shared" si="46"/>
        <v>LCL</v>
      </c>
      <c r="AG382" s="49" t="str">
        <f t="shared" si="46"/>
        <v>LCL</v>
      </c>
    </row>
    <row r="383" spans="1:33" x14ac:dyDescent="0.45">
      <c r="A383" s="129" t="s">
        <v>819</v>
      </c>
      <c r="B383" s="129" t="s">
        <v>746</v>
      </c>
      <c r="C383" s="129" t="s">
        <v>631</v>
      </c>
      <c r="D383" s="5" t="s">
        <v>631</v>
      </c>
      <c r="E383" s="129">
        <f t="shared" si="44"/>
        <v>1</v>
      </c>
      <c r="F383" s="129">
        <f t="shared" si="45"/>
        <v>10</v>
      </c>
      <c r="G383" s="129" t="s">
        <v>381</v>
      </c>
      <c r="H383" s="129" t="s">
        <v>383</v>
      </c>
      <c r="I383" s="129" t="s">
        <v>380</v>
      </c>
      <c r="J383" s="3">
        <v>1</v>
      </c>
      <c r="K383" s="26" t="s">
        <v>380</v>
      </c>
      <c r="L383" s="26" t="s">
        <v>24</v>
      </c>
      <c r="M383" s="129" t="s">
        <v>390</v>
      </c>
      <c r="N383" s="129" t="s">
        <v>26</v>
      </c>
      <c r="O383" s="129" t="s">
        <v>825</v>
      </c>
      <c r="P383" s="3">
        <v>54</v>
      </c>
      <c r="Q383" s="129" t="s">
        <v>27</v>
      </c>
      <c r="R383" s="129" t="s">
        <v>2155</v>
      </c>
      <c r="S383" s="36" t="s">
        <v>380</v>
      </c>
      <c r="T383" s="129">
        <v>1</v>
      </c>
      <c r="U383" s="129"/>
      <c r="V383" s="3">
        <v>1323</v>
      </c>
      <c r="W383" s="30">
        <v>0</v>
      </c>
      <c r="X383" s="30">
        <v>0</v>
      </c>
      <c r="Y383" s="30">
        <v>0</v>
      </c>
      <c r="Z383" s="138" t="str">
        <f t="shared" si="41"/>
        <v/>
      </c>
      <c r="AA383" s="3">
        <v>21249</v>
      </c>
      <c r="AB383" s="6">
        <v>30</v>
      </c>
      <c r="AC383" s="34" t="s">
        <v>64</v>
      </c>
      <c r="AD383" s="34">
        <f t="shared" si="42"/>
        <v>21</v>
      </c>
      <c r="AE383" s="34">
        <f t="shared" si="43"/>
        <v>9</v>
      </c>
      <c r="AF383" s="49" t="str">
        <f t="shared" si="46"/>
        <v>20</v>
      </c>
      <c r="AG383" s="49" t="str">
        <f t="shared" si="46"/>
        <v>LCL</v>
      </c>
    </row>
    <row r="384" spans="1:33" x14ac:dyDescent="0.45">
      <c r="A384" s="129" t="s">
        <v>819</v>
      </c>
      <c r="B384" s="129" t="s">
        <v>511</v>
      </c>
      <c r="C384" s="129" t="s">
        <v>622</v>
      </c>
      <c r="D384" s="5" t="s">
        <v>622</v>
      </c>
      <c r="E384" s="129">
        <f t="shared" si="44"/>
        <v>5</v>
      </c>
      <c r="F384" s="129">
        <f t="shared" si="45"/>
        <v>11</v>
      </c>
      <c r="G384" s="129" t="s">
        <v>381</v>
      </c>
      <c r="H384" s="129" t="s">
        <v>383</v>
      </c>
      <c r="I384" s="129" t="s">
        <v>380</v>
      </c>
      <c r="J384" s="3">
        <v>1</v>
      </c>
      <c r="K384" s="26" t="s">
        <v>380</v>
      </c>
      <c r="L384" s="26" t="s">
        <v>24</v>
      </c>
      <c r="M384" s="129" t="s">
        <v>390</v>
      </c>
      <c r="N384" s="129" t="s">
        <v>26</v>
      </c>
      <c r="O384" s="129" t="s">
        <v>826</v>
      </c>
      <c r="P384" s="3">
        <v>54</v>
      </c>
      <c r="Q384" s="129" t="s">
        <v>27</v>
      </c>
      <c r="R384" s="129" t="s">
        <v>2153</v>
      </c>
      <c r="S384" s="36" t="s">
        <v>380</v>
      </c>
      <c r="T384" s="129">
        <v>1</v>
      </c>
      <c r="U384" s="129"/>
      <c r="V384" s="3">
        <v>818</v>
      </c>
      <c r="W384" s="30">
        <v>0</v>
      </c>
      <c r="X384" s="30">
        <v>0</v>
      </c>
      <c r="Y384" s="30">
        <v>0</v>
      </c>
      <c r="Z384" s="138" t="str">
        <f t="shared" si="41"/>
        <v/>
      </c>
      <c r="AA384" s="3">
        <v>12567</v>
      </c>
      <c r="AB384" s="6">
        <v>15.21</v>
      </c>
      <c r="AC384" s="34" t="s">
        <v>64</v>
      </c>
      <c r="AD384" s="34">
        <f t="shared" si="42"/>
        <v>11</v>
      </c>
      <c r="AE384" s="34">
        <f t="shared" si="43"/>
        <v>5</v>
      </c>
      <c r="AF384" s="49" t="str">
        <f t="shared" si="46"/>
        <v>LCL</v>
      </c>
      <c r="AG384" s="49" t="str">
        <f t="shared" si="46"/>
        <v>LCL</v>
      </c>
    </row>
    <row r="385" spans="1:33" x14ac:dyDescent="0.45">
      <c r="A385" s="129" t="s">
        <v>746</v>
      </c>
      <c r="B385" s="129" t="s">
        <v>827</v>
      </c>
      <c r="C385" s="129" t="s">
        <v>772</v>
      </c>
      <c r="D385" s="5" t="s">
        <v>772</v>
      </c>
      <c r="E385" s="129">
        <f t="shared" si="44"/>
        <v>40</v>
      </c>
      <c r="F385" s="129">
        <f t="shared" si="45"/>
        <v>46</v>
      </c>
      <c r="G385" s="129" t="s">
        <v>39</v>
      </c>
      <c r="H385" s="129" t="s">
        <v>30</v>
      </c>
      <c r="I385" s="129" t="s">
        <v>31</v>
      </c>
      <c r="J385" s="3">
        <v>1</v>
      </c>
      <c r="K385" s="26" t="s">
        <v>2125</v>
      </c>
      <c r="L385" s="129" t="s">
        <v>24</v>
      </c>
      <c r="M385" s="129" t="s">
        <v>87</v>
      </c>
      <c r="N385" s="129" t="s">
        <v>26</v>
      </c>
      <c r="O385" s="129" t="s">
        <v>828</v>
      </c>
      <c r="P385" s="3">
        <v>54</v>
      </c>
      <c r="Q385" s="129" t="s">
        <v>27</v>
      </c>
      <c r="R385" s="129" t="s">
        <v>129</v>
      </c>
      <c r="S385" s="129" t="s">
        <v>2125</v>
      </c>
      <c r="T385" s="129"/>
      <c r="U385" s="129">
        <v>1</v>
      </c>
      <c r="V385" s="3">
        <v>264</v>
      </c>
      <c r="W385" s="30">
        <v>0</v>
      </c>
      <c r="X385" s="30">
        <v>0</v>
      </c>
      <c r="Y385" s="30">
        <v>0</v>
      </c>
      <c r="Z385" s="138" t="str">
        <f t="shared" si="41"/>
        <v/>
      </c>
      <c r="AA385" s="3">
        <v>5063</v>
      </c>
      <c r="AB385" s="6">
        <v>7.41</v>
      </c>
      <c r="AC385" s="34" t="s">
        <v>34</v>
      </c>
      <c r="AD385" s="34">
        <f t="shared" si="42"/>
        <v>5</v>
      </c>
      <c r="AE385" s="34">
        <f t="shared" si="43"/>
        <v>2</v>
      </c>
      <c r="AF385" s="49" t="str">
        <f t="shared" ref="AF385:AG416" si="47">IF(AD385&lt;=14,"LCL",IF(AD385&lt;=28,"20",IF(AD385&lt;=55,"40",IF(AD385&lt;=65,"40HC",IF(AD385&lt;=83,"45",IF(AD385&gt;83,"???ilość kont"))))))</f>
        <v>LCL</v>
      </c>
      <c r="AG385" s="49" t="str">
        <f t="shared" si="47"/>
        <v>LCL</v>
      </c>
    </row>
    <row r="386" spans="1:33" x14ac:dyDescent="0.45">
      <c r="A386" s="129" t="s">
        <v>510</v>
      </c>
      <c r="B386" s="129" t="s">
        <v>779</v>
      </c>
      <c r="C386" s="129" t="s">
        <v>787</v>
      </c>
      <c r="D386" s="5" t="s">
        <v>787</v>
      </c>
      <c r="E386" s="129">
        <f t="shared" si="44"/>
        <v>31</v>
      </c>
      <c r="F386" s="129">
        <f t="shared" si="45"/>
        <v>37</v>
      </c>
      <c r="G386" s="129" t="s">
        <v>61</v>
      </c>
      <c r="H386" s="129" t="s">
        <v>30</v>
      </c>
      <c r="I386" s="129" t="s">
        <v>31</v>
      </c>
      <c r="J386" s="3">
        <v>1</v>
      </c>
      <c r="K386" s="152" t="s">
        <v>829</v>
      </c>
      <c r="L386" s="129" t="s">
        <v>41</v>
      </c>
      <c r="M386" s="129" t="s">
        <v>42</v>
      </c>
      <c r="N386" s="129" t="s">
        <v>26</v>
      </c>
      <c r="O386" s="129" t="s">
        <v>830</v>
      </c>
      <c r="P386" s="3">
        <v>54</v>
      </c>
      <c r="Q386" s="129" t="s">
        <v>27</v>
      </c>
      <c r="R386" s="129" t="s">
        <v>2158</v>
      </c>
      <c r="S386" s="129" t="s">
        <v>2164</v>
      </c>
      <c r="T386" s="129"/>
      <c r="U386" s="129">
        <v>1</v>
      </c>
      <c r="V386" s="3">
        <v>3168</v>
      </c>
      <c r="W386" s="154">
        <v>0</v>
      </c>
      <c r="X386" s="154">
        <v>1</v>
      </c>
      <c r="Y386" s="154">
        <v>0</v>
      </c>
      <c r="Z386" s="138">
        <f t="shared" si="41"/>
        <v>40</v>
      </c>
      <c r="AA386" s="3">
        <v>64553</v>
      </c>
      <c r="AB386" s="6">
        <v>40.6</v>
      </c>
      <c r="AC386" s="34" t="s">
        <v>64</v>
      </c>
      <c r="AD386" s="34">
        <f t="shared" si="42"/>
        <v>28</v>
      </c>
      <c r="AE386" s="34">
        <f t="shared" si="43"/>
        <v>12</v>
      </c>
      <c r="AF386" s="49" t="str">
        <f t="shared" si="47"/>
        <v>20</v>
      </c>
      <c r="AG386" s="49" t="str">
        <f t="shared" si="47"/>
        <v>LCL</v>
      </c>
    </row>
    <row r="387" spans="1:33" x14ac:dyDescent="0.45">
      <c r="A387" s="129" t="s">
        <v>510</v>
      </c>
      <c r="B387" s="129" t="s">
        <v>779</v>
      </c>
      <c r="C387" s="129" t="s">
        <v>787</v>
      </c>
      <c r="D387" s="5" t="s">
        <v>787</v>
      </c>
      <c r="E387" s="129">
        <f t="shared" si="44"/>
        <v>31</v>
      </c>
      <c r="F387" s="129">
        <f t="shared" si="45"/>
        <v>37</v>
      </c>
      <c r="G387" s="129" t="s">
        <v>61</v>
      </c>
      <c r="H387" s="129" t="s">
        <v>30</v>
      </c>
      <c r="I387" s="129" t="s">
        <v>31</v>
      </c>
      <c r="J387" s="3">
        <v>1</v>
      </c>
      <c r="K387" s="153"/>
      <c r="L387" s="129" t="s">
        <v>41</v>
      </c>
      <c r="M387" s="129" t="s">
        <v>42</v>
      </c>
      <c r="N387" s="129" t="s">
        <v>26</v>
      </c>
      <c r="O387" s="129" t="s">
        <v>831</v>
      </c>
      <c r="P387" s="3">
        <v>52</v>
      </c>
      <c r="Q387" s="129" t="s">
        <v>27</v>
      </c>
      <c r="R387" s="129" t="s">
        <v>2157</v>
      </c>
      <c r="S387" s="129" t="s">
        <v>2164</v>
      </c>
      <c r="T387" s="129"/>
      <c r="U387" s="129">
        <v>1</v>
      </c>
      <c r="V387" s="3">
        <v>408</v>
      </c>
      <c r="W387" s="156"/>
      <c r="X387" s="156"/>
      <c r="Y387" s="156"/>
      <c r="Z387" s="138" t="str">
        <f t="shared" ref="Z387:Z450" si="48">IF(W387=1,20,IF(X387=1,40,IF(Y387=1,"40 HC","")))</f>
        <v/>
      </c>
      <c r="AA387" s="3">
        <v>5699</v>
      </c>
      <c r="AB387" s="6">
        <v>1.42</v>
      </c>
      <c r="AC387" s="34" t="s">
        <v>64</v>
      </c>
      <c r="AD387" s="34">
        <f t="shared" si="42"/>
        <v>1</v>
      </c>
      <c r="AE387" s="34">
        <f t="shared" si="43"/>
        <v>0</v>
      </c>
      <c r="AF387" s="49" t="str">
        <f t="shared" si="47"/>
        <v>LCL</v>
      </c>
      <c r="AG387" s="49" t="str">
        <f t="shared" si="47"/>
        <v>LCL</v>
      </c>
    </row>
    <row r="388" spans="1:33" x14ac:dyDescent="0.45">
      <c r="A388" s="129" t="s">
        <v>510</v>
      </c>
      <c r="B388" s="129" t="s">
        <v>779</v>
      </c>
      <c r="C388" s="129" t="s">
        <v>787</v>
      </c>
      <c r="D388" s="5" t="s">
        <v>787</v>
      </c>
      <c r="E388" s="129">
        <f t="shared" si="44"/>
        <v>31</v>
      </c>
      <c r="F388" s="129">
        <f t="shared" si="45"/>
        <v>37</v>
      </c>
      <c r="G388" s="129" t="s">
        <v>61</v>
      </c>
      <c r="H388" s="129" t="s">
        <v>30</v>
      </c>
      <c r="I388" s="129" t="s">
        <v>31</v>
      </c>
      <c r="J388" s="3">
        <v>1</v>
      </c>
      <c r="K388" s="153"/>
      <c r="L388" s="129" t="s">
        <v>41</v>
      </c>
      <c r="M388" s="129" t="s">
        <v>42</v>
      </c>
      <c r="N388" s="129" t="s">
        <v>26</v>
      </c>
      <c r="O388" s="129" t="s">
        <v>832</v>
      </c>
      <c r="P388" s="3">
        <v>52</v>
      </c>
      <c r="Q388" s="129" t="s">
        <v>27</v>
      </c>
      <c r="R388" s="129" t="s">
        <v>2151</v>
      </c>
      <c r="S388" s="129" t="s">
        <v>2164</v>
      </c>
      <c r="T388" s="129"/>
      <c r="U388" s="129">
        <v>1</v>
      </c>
      <c r="V388" s="3">
        <v>964</v>
      </c>
      <c r="W388" s="155"/>
      <c r="X388" s="155"/>
      <c r="Y388" s="155"/>
      <c r="Z388" s="138" t="str">
        <f t="shared" si="48"/>
        <v/>
      </c>
      <c r="AA388" s="3">
        <v>15344</v>
      </c>
      <c r="AB388" s="6">
        <v>7.29</v>
      </c>
      <c r="AC388" s="34" t="s">
        <v>64</v>
      </c>
      <c r="AD388" s="34">
        <f t="shared" si="42"/>
        <v>5</v>
      </c>
      <c r="AE388" s="34">
        <f t="shared" si="43"/>
        <v>2</v>
      </c>
      <c r="AF388" s="49" t="str">
        <f t="shared" si="47"/>
        <v>LCL</v>
      </c>
      <c r="AG388" s="49" t="str">
        <f t="shared" si="47"/>
        <v>LCL</v>
      </c>
    </row>
    <row r="389" spans="1:33" x14ac:dyDescent="0.45">
      <c r="A389" s="129" t="s">
        <v>659</v>
      </c>
      <c r="B389" s="129" t="s">
        <v>833</v>
      </c>
      <c r="C389" s="129" t="s">
        <v>596</v>
      </c>
      <c r="D389" s="5" t="s">
        <v>596</v>
      </c>
      <c r="E389" s="129">
        <f t="shared" si="44"/>
        <v>4</v>
      </c>
      <c r="F389" s="129">
        <f t="shared" si="45"/>
        <v>9</v>
      </c>
      <c r="G389" s="129" t="s">
        <v>381</v>
      </c>
      <c r="H389" s="129" t="s">
        <v>383</v>
      </c>
      <c r="I389" s="129" t="s">
        <v>380</v>
      </c>
      <c r="J389" s="3">
        <v>1</v>
      </c>
      <c r="K389" s="26" t="s">
        <v>380</v>
      </c>
      <c r="L389" s="26" t="s">
        <v>24</v>
      </c>
      <c r="M389" s="129" t="s">
        <v>390</v>
      </c>
      <c r="N389" s="129" t="s">
        <v>26</v>
      </c>
      <c r="O389" s="129" t="s">
        <v>834</v>
      </c>
      <c r="P389" s="3">
        <v>54</v>
      </c>
      <c r="Q389" s="129" t="s">
        <v>27</v>
      </c>
      <c r="R389" s="129" t="s">
        <v>2151</v>
      </c>
      <c r="S389" s="36" t="s">
        <v>380</v>
      </c>
      <c r="T389" s="129">
        <v>1</v>
      </c>
      <c r="U389" s="129"/>
      <c r="V389" s="3">
        <v>2693</v>
      </c>
      <c r="W389" s="30">
        <v>0</v>
      </c>
      <c r="X389" s="30">
        <v>0</v>
      </c>
      <c r="Y389" s="30">
        <v>0</v>
      </c>
      <c r="Z389" s="138" t="str">
        <f t="shared" si="48"/>
        <v/>
      </c>
      <c r="AA389" s="3">
        <v>53902</v>
      </c>
      <c r="AB389" s="6">
        <v>37.71</v>
      </c>
      <c r="AC389" s="34" t="s">
        <v>64</v>
      </c>
      <c r="AD389" s="34">
        <f t="shared" si="42"/>
        <v>26</v>
      </c>
      <c r="AE389" s="34">
        <f t="shared" si="43"/>
        <v>11</v>
      </c>
      <c r="AF389" s="49" t="str">
        <f t="shared" si="47"/>
        <v>20</v>
      </c>
      <c r="AG389" s="49" t="str">
        <f t="shared" si="47"/>
        <v>LCL</v>
      </c>
    </row>
    <row r="390" spans="1:33" x14ac:dyDescent="0.45">
      <c r="A390" s="129" t="s">
        <v>659</v>
      </c>
      <c r="B390" s="129" t="s">
        <v>833</v>
      </c>
      <c r="C390" s="129" t="s">
        <v>634</v>
      </c>
      <c r="D390" s="5" t="s">
        <v>634</v>
      </c>
      <c r="E390" s="129">
        <f t="shared" si="44"/>
        <v>4</v>
      </c>
      <c r="F390" s="129">
        <f t="shared" si="45"/>
        <v>15</v>
      </c>
      <c r="G390" s="129" t="s">
        <v>381</v>
      </c>
      <c r="H390" s="129" t="s">
        <v>383</v>
      </c>
      <c r="I390" s="129" t="s">
        <v>380</v>
      </c>
      <c r="J390" s="3">
        <v>1</v>
      </c>
      <c r="K390" s="26" t="s">
        <v>380</v>
      </c>
      <c r="L390" s="26" t="s">
        <v>24</v>
      </c>
      <c r="M390" s="129" t="s">
        <v>390</v>
      </c>
      <c r="N390" s="129" t="s">
        <v>26</v>
      </c>
      <c r="O390" s="129" t="s">
        <v>835</v>
      </c>
      <c r="P390" s="3">
        <v>54</v>
      </c>
      <c r="Q390" s="129" t="s">
        <v>27</v>
      </c>
      <c r="R390" s="129" t="s">
        <v>2155</v>
      </c>
      <c r="S390" s="36" t="s">
        <v>380</v>
      </c>
      <c r="T390" s="129">
        <v>1</v>
      </c>
      <c r="U390" s="129"/>
      <c r="V390" s="3">
        <v>486</v>
      </c>
      <c r="W390" s="30">
        <v>0</v>
      </c>
      <c r="X390" s="30">
        <v>0</v>
      </c>
      <c r="Y390" s="30">
        <v>0</v>
      </c>
      <c r="Z390" s="138" t="str">
        <f t="shared" si="48"/>
        <v/>
      </c>
      <c r="AA390" s="3">
        <v>6438</v>
      </c>
      <c r="AB390" s="6">
        <v>12.05</v>
      </c>
      <c r="AC390" s="34" t="s">
        <v>64</v>
      </c>
      <c r="AD390" s="34">
        <f t="shared" si="42"/>
        <v>8</v>
      </c>
      <c r="AE390" s="34">
        <f t="shared" si="43"/>
        <v>4</v>
      </c>
      <c r="AF390" s="49" t="str">
        <f t="shared" si="47"/>
        <v>LCL</v>
      </c>
      <c r="AG390" s="49" t="str">
        <f t="shared" si="47"/>
        <v>LCL</v>
      </c>
    </row>
    <row r="391" spans="1:33" x14ac:dyDescent="0.45">
      <c r="A391" s="129" t="s">
        <v>659</v>
      </c>
      <c r="B391" s="129" t="s">
        <v>827</v>
      </c>
      <c r="C391" s="129" t="s">
        <v>772</v>
      </c>
      <c r="D391" s="5" t="s">
        <v>772</v>
      </c>
      <c r="E391" s="129">
        <f t="shared" si="44"/>
        <v>38</v>
      </c>
      <c r="F391" s="129">
        <f t="shared" si="45"/>
        <v>44</v>
      </c>
      <c r="G391" s="129" t="s">
        <v>61</v>
      </c>
      <c r="H391" s="129" t="s">
        <v>30</v>
      </c>
      <c r="I391" s="129" t="s">
        <v>31</v>
      </c>
      <c r="J391" s="3">
        <v>1</v>
      </c>
      <c r="K391" s="129" t="s">
        <v>836</v>
      </c>
      <c r="L391" s="129" t="s">
        <v>41</v>
      </c>
      <c r="M391" s="129" t="s">
        <v>42</v>
      </c>
      <c r="N391" s="129" t="s">
        <v>26</v>
      </c>
      <c r="O391" s="129" t="s">
        <v>837</v>
      </c>
      <c r="P391" s="3">
        <v>54</v>
      </c>
      <c r="Q391" s="129" t="s">
        <v>27</v>
      </c>
      <c r="R391" s="129" t="s">
        <v>2150</v>
      </c>
      <c r="S391" s="129" t="s">
        <v>2164</v>
      </c>
      <c r="T391" s="129"/>
      <c r="U391" s="129">
        <v>1</v>
      </c>
      <c r="V391" s="3">
        <v>1183</v>
      </c>
      <c r="W391" s="30">
        <v>0</v>
      </c>
      <c r="X391" s="30">
        <v>0</v>
      </c>
      <c r="Y391" s="30">
        <v>1</v>
      </c>
      <c r="Z391" s="138" t="str">
        <f t="shared" si="48"/>
        <v>40 HC</v>
      </c>
      <c r="AA391" s="3">
        <v>18210</v>
      </c>
      <c r="AB391" s="6">
        <v>19.309999999999999</v>
      </c>
      <c r="AC391" s="34" t="s">
        <v>64</v>
      </c>
      <c r="AD391" s="34">
        <f t="shared" si="42"/>
        <v>14</v>
      </c>
      <c r="AE391" s="34">
        <f t="shared" si="43"/>
        <v>6</v>
      </c>
      <c r="AF391" s="49" t="str">
        <f t="shared" si="47"/>
        <v>LCL</v>
      </c>
      <c r="AG391" s="49" t="str">
        <f t="shared" si="47"/>
        <v>LCL</v>
      </c>
    </row>
    <row r="392" spans="1:33" x14ac:dyDescent="0.45">
      <c r="A392" s="129" t="s">
        <v>511</v>
      </c>
      <c r="B392" s="129" t="s">
        <v>833</v>
      </c>
      <c r="C392" s="129" t="s">
        <v>631</v>
      </c>
      <c r="D392" s="5" t="s">
        <v>631</v>
      </c>
      <c r="E392" s="129">
        <f t="shared" si="44"/>
        <v>2</v>
      </c>
      <c r="F392" s="129">
        <f t="shared" si="45"/>
        <v>5</v>
      </c>
      <c r="G392" s="129" t="s">
        <v>381</v>
      </c>
      <c r="H392" s="129" t="s">
        <v>383</v>
      </c>
      <c r="I392" s="129" t="s">
        <v>380</v>
      </c>
      <c r="J392" s="3">
        <v>1</v>
      </c>
      <c r="K392" s="26" t="s">
        <v>380</v>
      </c>
      <c r="L392" s="26" t="s">
        <v>24</v>
      </c>
      <c r="M392" s="129" t="s">
        <v>384</v>
      </c>
      <c r="N392" s="129" t="s">
        <v>26</v>
      </c>
      <c r="O392" s="129" t="s">
        <v>838</v>
      </c>
      <c r="P392" s="3">
        <v>54</v>
      </c>
      <c r="Q392" s="129" t="s">
        <v>27</v>
      </c>
      <c r="R392" s="129" t="s">
        <v>386</v>
      </c>
      <c r="S392" s="36" t="s">
        <v>380</v>
      </c>
      <c r="T392" s="129">
        <v>1</v>
      </c>
      <c r="U392" s="129"/>
      <c r="V392" s="3">
        <v>276</v>
      </c>
      <c r="W392" s="30">
        <v>0</v>
      </c>
      <c r="X392" s="30">
        <v>0</v>
      </c>
      <c r="Y392" s="30">
        <v>0</v>
      </c>
      <c r="Z392" s="138" t="str">
        <f t="shared" si="48"/>
        <v/>
      </c>
      <c r="AA392" s="3">
        <v>5175</v>
      </c>
      <c r="AB392" s="4"/>
      <c r="AC392" s="34" t="s">
        <v>90</v>
      </c>
      <c r="AD392" s="34">
        <f t="shared" si="42"/>
        <v>0</v>
      </c>
      <c r="AE392" s="34">
        <f t="shared" si="43"/>
        <v>0</v>
      </c>
      <c r="AF392" s="49" t="str">
        <f t="shared" si="47"/>
        <v>LCL</v>
      </c>
      <c r="AG392" s="49" t="str">
        <f t="shared" si="47"/>
        <v>LCL</v>
      </c>
    </row>
    <row r="393" spans="1:33" x14ac:dyDescent="0.45">
      <c r="A393" s="129" t="s">
        <v>511</v>
      </c>
      <c r="B393" s="129" t="s">
        <v>794</v>
      </c>
      <c r="C393" s="129" t="s">
        <v>839</v>
      </c>
      <c r="D393" s="5" t="s">
        <v>839</v>
      </c>
      <c r="E393" s="129">
        <f t="shared" si="44"/>
        <v>22</v>
      </c>
      <c r="F393" s="129">
        <f t="shared" si="45"/>
        <v>32</v>
      </c>
      <c r="G393" s="129" t="s">
        <v>85</v>
      </c>
      <c r="H393" s="129" t="s">
        <v>30</v>
      </c>
      <c r="I393" s="129" t="s">
        <v>31</v>
      </c>
      <c r="J393" s="3">
        <v>1</v>
      </c>
      <c r="K393" s="26" t="s">
        <v>2125</v>
      </c>
      <c r="L393" s="129" t="s">
        <v>24</v>
      </c>
      <c r="M393" s="129" t="s">
        <v>87</v>
      </c>
      <c r="N393" s="129" t="s">
        <v>26</v>
      </c>
      <c r="O393" s="129" t="s">
        <v>840</v>
      </c>
      <c r="P393" s="3">
        <v>54</v>
      </c>
      <c r="Q393" s="129" t="s">
        <v>27</v>
      </c>
      <c r="R393" s="129" t="s">
        <v>296</v>
      </c>
      <c r="S393" s="129" t="s">
        <v>2125</v>
      </c>
      <c r="T393" s="129"/>
      <c r="U393" s="129">
        <v>1</v>
      </c>
      <c r="V393" s="3">
        <v>347</v>
      </c>
      <c r="W393" s="30">
        <v>0</v>
      </c>
      <c r="X393" s="30">
        <v>0</v>
      </c>
      <c r="Y393" s="30">
        <v>0</v>
      </c>
      <c r="Z393" s="138" t="str">
        <f t="shared" si="48"/>
        <v/>
      </c>
      <c r="AA393" s="3">
        <v>6415</v>
      </c>
      <c r="AB393" s="6">
        <v>4.4800000000000004</v>
      </c>
      <c r="AC393" s="34" t="s">
        <v>90</v>
      </c>
      <c r="AD393" s="34">
        <f t="shared" si="42"/>
        <v>3</v>
      </c>
      <c r="AE393" s="34">
        <f t="shared" si="43"/>
        <v>1</v>
      </c>
      <c r="AF393" s="49" t="str">
        <f t="shared" si="47"/>
        <v>LCL</v>
      </c>
      <c r="AG393" s="49" t="str">
        <f t="shared" si="47"/>
        <v>LCL</v>
      </c>
    </row>
    <row r="394" spans="1:33" x14ac:dyDescent="0.45">
      <c r="A394" s="129" t="s">
        <v>511</v>
      </c>
      <c r="B394" s="129" t="s">
        <v>827</v>
      </c>
      <c r="C394" s="129" t="s">
        <v>772</v>
      </c>
      <c r="D394" s="5" t="s">
        <v>772</v>
      </c>
      <c r="E394" s="129">
        <f t="shared" si="44"/>
        <v>36</v>
      </c>
      <c r="F394" s="129">
        <f t="shared" si="45"/>
        <v>42</v>
      </c>
      <c r="G394" s="129" t="s">
        <v>61</v>
      </c>
      <c r="H394" s="129" t="s">
        <v>30</v>
      </c>
      <c r="I394" s="129" t="s">
        <v>31</v>
      </c>
      <c r="J394" s="3">
        <v>1</v>
      </c>
      <c r="K394" s="47" t="s">
        <v>836</v>
      </c>
      <c r="L394" s="129" t="s">
        <v>41</v>
      </c>
      <c r="M394" s="129" t="s">
        <v>42</v>
      </c>
      <c r="N394" s="129" t="s">
        <v>26</v>
      </c>
      <c r="O394" s="129" t="s">
        <v>841</v>
      </c>
      <c r="P394" s="3">
        <v>54</v>
      </c>
      <c r="Q394" s="129" t="s">
        <v>27</v>
      </c>
      <c r="R394" s="129" t="s">
        <v>2158</v>
      </c>
      <c r="S394" s="129" t="s">
        <v>2164</v>
      </c>
      <c r="T394" s="129"/>
      <c r="U394" s="129">
        <v>1</v>
      </c>
      <c r="V394" s="3">
        <v>1710</v>
      </c>
      <c r="W394" s="154">
        <v>0</v>
      </c>
      <c r="X394" s="154">
        <v>0</v>
      </c>
      <c r="Y394" s="154">
        <v>1</v>
      </c>
      <c r="Z394" s="138" t="str">
        <f t="shared" si="48"/>
        <v>40 HC</v>
      </c>
      <c r="AA394" s="3">
        <v>23534</v>
      </c>
      <c r="AB394" s="6">
        <v>18.600000000000001</v>
      </c>
      <c r="AC394" s="34" t="s">
        <v>64</v>
      </c>
      <c r="AD394" s="34">
        <f t="shared" si="42"/>
        <v>13</v>
      </c>
      <c r="AE394" s="34">
        <f t="shared" si="43"/>
        <v>6</v>
      </c>
      <c r="AF394" s="49" t="str">
        <f t="shared" si="47"/>
        <v>LCL</v>
      </c>
      <c r="AG394" s="49" t="str">
        <f t="shared" si="47"/>
        <v>LCL</v>
      </c>
    </row>
    <row r="395" spans="1:33" x14ac:dyDescent="0.45">
      <c r="A395" s="129" t="s">
        <v>511</v>
      </c>
      <c r="B395" s="129" t="s">
        <v>827</v>
      </c>
      <c r="C395" s="129" t="s">
        <v>772</v>
      </c>
      <c r="D395" s="5" t="s">
        <v>772</v>
      </c>
      <c r="E395" s="129">
        <f t="shared" si="44"/>
        <v>36</v>
      </c>
      <c r="F395" s="129">
        <f t="shared" si="45"/>
        <v>42</v>
      </c>
      <c r="G395" s="129" t="s">
        <v>61</v>
      </c>
      <c r="H395" s="129" t="s">
        <v>30</v>
      </c>
      <c r="I395" s="129" t="s">
        <v>31</v>
      </c>
      <c r="J395" s="3">
        <v>1</v>
      </c>
      <c r="K395" s="48"/>
      <c r="L395" s="129" t="s">
        <v>41</v>
      </c>
      <c r="M395" s="129" t="s">
        <v>42</v>
      </c>
      <c r="N395" s="129" t="s">
        <v>26</v>
      </c>
      <c r="O395" s="129" t="s">
        <v>842</v>
      </c>
      <c r="P395" s="3">
        <v>54</v>
      </c>
      <c r="Q395" s="129" t="s">
        <v>27</v>
      </c>
      <c r="R395" s="129" t="s">
        <v>2158</v>
      </c>
      <c r="S395" s="129" t="s">
        <v>2164</v>
      </c>
      <c r="T395" s="129"/>
      <c r="U395" s="129">
        <v>1</v>
      </c>
      <c r="V395" s="3">
        <v>2555</v>
      </c>
      <c r="W395" s="155"/>
      <c r="X395" s="155"/>
      <c r="Y395" s="155"/>
      <c r="Z395" s="138" t="str">
        <f t="shared" si="48"/>
        <v/>
      </c>
      <c r="AA395" s="3">
        <v>51596</v>
      </c>
      <c r="AB395" s="6">
        <v>30.25</v>
      </c>
      <c r="AC395" s="34" t="s">
        <v>64</v>
      </c>
      <c r="AD395" s="34">
        <f t="shared" si="42"/>
        <v>21</v>
      </c>
      <c r="AE395" s="34">
        <f t="shared" si="43"/>
        <v>9</v>
      </c>
      <c r="AF395" s="49" t="str">
        <f t="shared" si="47"/>
        <v>20</v>
      </c>
      <c r="AG395" s="49" t="str">
        <f t="shared" si="47"/>
        <v>LCL</v>
      </c>
    </row>
    <row r="396" spans="1:33" x14ac:dyDescent="0.45">
      <c r="A396" s="129" t="s">
        <v>843</v>
      </c>
      <c r="B396" s="129" t="s">
        <v>827</v>
      </c>
      <c r="C396" s="129" t="s">
        <v>772</v>
      </c>
      <c r="D396" s="5" t="s">
        <v>772</v>
      </c>
      <c r="E396" s="129">
        <f t="shared" si="44"/>
        <v>35</v>
      </c>
      <c r="F396" s="129">
        <f t="shared" si="45"/>
        <v>41</v>
      </c>
      <c r="G396" s="129" t="s">
        <v>48</v>
      </c>
      <c r="H396" s="129" t="s">
        <v>30</v>
      </c>
      <c r="I396" s="129" t="s">
        <v>31</v>
      </c>
      <c r="J396" s="3">
        <v>1</v>
      </c>
      <c r="K396" s="152" t="s">
        <v>844</v>
      </c>
      <c r="L396" s="129" t="s">
        <v>41</v>
      </c>
      <c r="M396" s="129" t="s">
        <v>42</v>
      </c>
      <c r="N396" s="129" t="s">
        <v>26</v>
      </c>
      <c r="O396" s="129" t="s">
        <v>845</v>
      </c>
      <c r="P396" s="3">
        <v>52</v>
      </c>
      <c r="Q396" s="129" t="s">
        <v>27</v>
      </c>
      <c r="R396" s="129" t="s">
        <v>273</v>
      </c>
      <c r="S396" s="129" t="s">
        <v>2164</v>
      </c>
      <c r="T396" s="129"/>
      <c r="U396" s="129">
        <v>1</v>
      </c>
      <c r="V396" s="3">
        <v>2509</v>
      </c>
      <c r="W396" s="154">
        <v>0</v>
      </c>
      <c r="X396" s="154">
        <v>1</v>
      </c>
      <c r="Y396" s="154">
        <v>0</v>
      </c>
      <c r="Z396" s="138">
        <f t="shared" si="48"/>
        <v>40</v>
      </c>
      <c r="AA396" s="3">
        <v>39156</v>
      </c>
      <c r="AB396" s="6">
        <v>42.76</v>
      </c>
      <c r="AC396" s="34" t="s">
        <v>34</v>
      </c>
      <c r="AD396" s="34">
        <f t="shared" si="42"/>
        <v>30</v>
      </c>
      <c r="AE396" s="34">
        <f t="shared" si="43"/>
        <v>13</v>
      </c>
      <c r="AF396" s="49" t="str">
        <f t="shared" si="47"/>
        <v>40</v>
      </c>
      <c r="AG396" s="49" t="str">
        <f t="shared" si="47"/>
        <v>LCL</v>
      </c>
    </row>
    <row r="397" spans="1:33" x14ac:dyDescent="0.45">
      <c r="A397" s="129" t="s">
        <v>843</v>
      </c>
      <c r="B397" s="129" t="s">
        <v>827</v>
      </c>
      <c r="C397" s="129" t="s">
        <v>772</v>
      </c>
      <c r="D397" s="5" t="s">
        <v>772</v>
      </c>
      <c r="E397" s="129">
        <f t="shared" si="44"/>
        <v>35</v>
      </c>
      <c r="F397" s="129">
        <f t="shared" si="45"/>
        <v>41</v>
      </c>
      <c r="G397" s="129" t="s">
        <v>48</v>
      </c>
      <c r="H397" s="129" t="s">
        <v>30</v>
      </c>
      <c r="I397" s="129" t="s">
        <v>31</v>
      </c>
      <c r="J397" s="3">
        <v>1</v>
      </c>
      <c r="K397" s="153"/>
      <c r="L397" s="129" t="s">
        <v>41</v>
      </c>
      <c r="M397" s="129" t="s">
        <v>42</v>
      </c>
      <c r="N397" s="129" t="s">
        <v>26</v>
      </c>
      <c r="O397" s="129" t="s">
        <v>846</v>
      </c>
      <c r="P397" s="3">
        <v>52</v>
      </c>
      <c r="Q397" s="129" t="s">
        <v>27</v>
      </c>
      <c r="R397" s="129" t="s">
        <v>847</v>
      </c>
      <c r="S397" s="129" t="s">
        <v>2164</v>
      </c>
      <c r="T397" s="129"/>
      <c r="U397" s="129">
        <v>1</v>
      </c>
      <c r="V397" s="3">
        <v>696</v>
      </c>
      <c r="W397" s="155"/>
      <c r="X397" s="155"/>
      <c r="Y397" s="155"/>
      <c r="Z397" s="138" t="str">
        <f t="shared" si="48"/>
        <v/>
      </c>
      <c r="AA397" s="3">
        <v>3400</v>
      </c>
      <c r="AB397" s="6">
        <v>6.43</v>
      </c>
      <c r="AC397" s="34" t="s">
        <v>34</v>
      </c>
      <c r="AD397" s="34">
        <f t="shared" si="42"/>
        <v>5</v>
      </c>
      <c r="AE397" s="34">
        <f t="shared" si="43"/>
        <v>2</v>
      </c>
      <c r="AF397" s="49" t="str">
        <f t="shared" si="47"/>
        <v>LCL</v>
      </c>
      <c r="AG397" s="49" t="str">
        <f t="shared" si="47"/>
        <v>LCL</v>
      </c>
    </row>
    <row r="398" spans="1:33" x14ac:dyDescent="0.45">
      <c r="A398" s="129" t="s">
        <v>833</v>
      </c>
      <c r="B398" s="129" t="s">
        <v>660</v>
      </c>
      <c r="C398" s="129" t="s">
        <v>622</v>
      </c>
      <c r="D398" s="5" t="s">
        <v>622</v>
      </c>
      <c r="E398" s="129">
        <f t="shared" si="44"/>
        <v>2</v>
      </c>
      <c r="F398" s="129">
        <f t="shared" si="45"/>
        <v>4</v>
      </c>
      <c r="G398" s="129" t="s">
        <v>381</v>
      </c>
      <c r="H398" s="129" t="s">
        <v>383</v>
      </c>
      <c r="I398" s="129" t="s">
        <v>380</v>
      </c>
      <c r="J398" s="3">
        <v>1</v>
      </c>
      <c r="K398" s="26" t="s">
        <v>380</v>
      </c>
      <c r="L398" s="26" t="s">
        <v>24</v>
      </c>
      <c r="M398" s="129" t="s">
        <v>384</v>
      </c>
      <c r="N398" s="129" t="s">
        <v>26</v>
      </c>
      <c r="O398" s="129" t="s">
        <v>848</v>
      </c>
      <c r="P398" s="3">
        <v>54</v>
      </c>
      <c r="Q398" s="129" t="s">
        <v>27</v>
      </c>
      <c r="R398" s="129" t="s">
        <v>296</v>
      </c>
      <c r="S398" s="36" t="s">
        <v>380</v>
      </c>
      <c r="T398" s="129">
        <v>1</v>
      </c>
      <c r="U398" s="129"/>
      <c r="V398" s="3">
        <v>504</v>
      </c>
      <c r="W398" s="30">
        <v>0</v>
      </c>
      <c r="X398" s="30">
        <v>0</v>
      </c>
      <c r="Y398" s="30">
        <v>0</v>
      </c>
      <c r="Z398" s="138" t="str">
        <f t="shared" si="48"/>
        <v/>
      </c>
      <c r="AA398" s="3">
        <v>9532</v>
      </c>
      <c r="AB398" s="4"/>
      <c r="AC398" s="34" t="s">
        <v>90</v>
      </c>
      <c r="AD398" s="34">
        <f t="shared" ref="AD398:AD461" si="49">0.7*AB398</f>
        <v>0</v>
      </c>
      <c r="AE398" s="34">
        <f t="shared" ref="AE398:AE461" si="50">0.3*AB398</f>
        <v>0</v>
      </c>
      <c r="AF398" s="49" t="str">
        <f t="shared" si="47"/>
        <v>LCL</v>
      </c>
      <c r="AG398" s="49" t="str">
        <f t="shared" si="47"/>
        <v>LCL</v>
      </c>
    </row>
    <row r="399" spans="1:33" x14ac:dyDescent="0.45">
      <c r="A399" s="129" t="s">
        <v>833</v>
      </c>
      <c r="B399" s="129" t="s">
        <v>827</v>
      </c>
      <c r="C399" s="129" t="s">
        <v>849</v>
      </c>
      <c r="D399" s="5" t="s">
        <v>849</v>
      </c>
      <c r="E399" s="129">
        <f t="shared" si="44"/>
        <v>34</v>
      </c>
      <c r="F399" s="129">
        <f t="shared" si="45"/>
        <v>38</v>
      </c>
      <c r="G399" s="129" t="s">
        <v>61</v>
      </c>
      <c r="H399" s="129" t="s">
        <v>30</v>
      </c>
      <c r="I399" s="129" t="s">
        <v>31</v>
      </c>
      <c r="J399" s="3">
        <v>1</v>
      </c>
      <c r="K399" s="152" t="s">
        <v>850</v>
      </c>
      <c r="L399" s="129" t="s">
        <v>24</v>
      </c>
      <c r="M399" s="129" t="s">
        <v>42</v>
      </c>
      <c r="N399" s="129" t="s">
        <v>26</v>
      </c>
      <c r="O399" s="129" t="s">
        <v>851</v>
      </c>
      <c r="P399" s="3">
        <v>54</v>
      </c>
      <c r="Q399" s="129" t="s">
        <v>27</v>
      </c>
      <c r="R399" s="129" t="s">
        <v>2150</v>
      </c>
      <c r="S399" s="129" t="s">
        <v>2164</v>
      </c>
      <c r="T399" s="129"/>
      <c r="U399" s="129">
        <v>1</v>
      </c>
      <c r="V399" s="3">
        <v>296</v>
      </c>
      <c r="W399" s="154">
        <v>0</v>
      </c>
      <c r="X399" s="154">
        <v>1</v>
      </c>
      <c r="Y399" s="154">
        <v>0</v>
      </c>
      <c r="Z399" s="138">
        <f t="shared" si="48"/>
        <v>40</v>
      </c>
      <c r="AA399" s="3">
        <v>3749</v>
      </c>
      <c r="AB399" s="6">
        <v>2.99</v>
      </c>
      <c r="AC399" s="34" t="s">
        <v>64</v>
      </c>
      <c r="AD399" s="34">
        <f t="shared" si="49"/>
        <v>2</v>
      </c>
      <c r="AE399" s="34">
        <f t="shared" si="50"/>
        <v>1</v>
      </c>
      <c r="AF399" s="49" t="str">
        <f t="shared" si="47"/>
        <v>LCL</v>
      </c>
      <c r="AG399" s="49" t="str">
        <f t="shared" si="47"/>
        <v>LCL</v>
      </c>
    </row>
    <row r="400" spans="1:33" x14ac:dyDescent="0.45">
      <c r="A400" s="129" t="s">
        <v>833</v>
      </c>
      <c r="B400" s="129" t="s">
        <v>827</v>
      </c>
      <c r="C400" s="129" t="s">
        <v>849</v>
      </c>
      <c r="D400" s="5" t="s">
        <v>849</v>
      </c>
      <c r="E400" s="129">
        <f t="shared" si="44"/>
        <v>34</v>
      </c>
      <c r="F400" s="129">
        <f t="shared" si="45"/>
        <v>38</v>
      </c>
      <c r="G400" s="129" t="s">
        <v>61</v>
      </c>
      <c r="H400" s="129" t="s">
        <v>30</v>
      </c>
      <c r="I400" s="129" t="s">
        <v>31</v>
      </c>
      <c r="J400" s="3">
        <v>1</v>
      </c>
      <c r="K400" s="153"/>
      <c r="L400" s="129" t="s">
        <v>24</v>
      </c>
      <c r="M400" s="129" t="s">
        <v>42</v>
      </c>
      <c r="N400" s="129" t="s">
        <v>26</v>
      </c>
      <c r="O400" s="129" t="s">
        <v>852</v>
      </c>
      <c r="P400" s="3">
        <v>54</v>
      </c>
      <c r="Q400" s="129" t="s">
        <v>27</v>
      </c>
      <c r="R400" s="129" t="s">
        <v>2158</v>
      </c>
      <c r="S400" s="129" t="s">
        <v>2164</v>
      </c>
      <c r="T400" s="129"/>
      <c r="U400" s="129">
        <v>1</v>
      </c>
      <c r="V400" s="3">
        <v>1518</v>
      </c>
      <c r="W400" s="156"/>
      <c r="X400" s="156"/>
      <c r="Y400" s="156"/>
      <c r="Z400" s="138" t="str">
        <f t="shared" si="48"/>
        <v/>
      </c>
      <c r="AA400" s="3">
        <v>31838</v>
      </c>
      <c r="AB400" s="6">
        <v>17.690000000000001</v>
      </c>
      <c r="AC400" s="34" t="s">
        <v>64</v>
      </c>
      <c r="AD400" s="34">
        <f t="shared" si="49"/>
        <v>12</v>
      </c>
      <c r="AE400" s="34">
        <f t="shared" si="50"/>
        <v>5</v>
      </c>
      <c r="AF400" s="49" t="str">
        <f t="shared" si="47"/>
        <v>LCL</v>
      </c>
      <c r="AG400" s="49" t="str">
        <f t="shared" si="47"/>
        <v>LCL</v>
      </c>
    </row>
    <row r="401" spans="1:33" x14ac:dyDescent="0.45">
      <c r="A401" s="129" t="s">
        <v>833</v>
      </c>
      <c r="B401" s="129" t="s">
        <v>827</v>
      </c>
      <c r="C401" s="129" t="s">
        <v>849</v>
      </c>
      <c r="D401" s="5" t="s">
        <v>849</v>
      </c>
      <c r="E401" s="129">
        <f t="shared" si="44"/>
        <v>34</v>
      </c>
      <c r="F401" s="129">
        <f t="shared" si="45"/>
        <v>38</v>
      </c>
      <c r="G401" s="129" t="s">
        <v>61</v>
      </c>
      <c r="H401" s="129" t="s">
        <v>30</v>
      </c>
      <c r="I401" s="129" t="s">
        <v>31</v>
      </c>
      <c r="J401" s="3">
        <v>1</v>
      </c>
      <c r="K401" s="153"/>
      <c r="L401" s="129" t="s">
        <v>24</v>
      </c>
      <c r="M401" s="129" t="s">
        <v>42</v>
      </c>
      <c r="N401" s="129" t="s">
        <v>26</v>
      </c>
      <c r="O401" s="129" t="s">
        <v>853</v>
      </c>
      <c r="P401" s="3">
        <v>54</v>
      </c>
      <c r="Q401" s="129" t="s">
        <v>27</v>
      </c>
      <c r="R401" s="129" t="s">
        <v>2156</v>
      </c>
      <c r="S401" s="129" t="s">
        <v>2164</v>
      </c>
      <c r="T401" s="129"/>
      <c r="U401" s="129">
        <v>1</v>
      </c>
      <c r="V401" s="3">
        <v>1637</v>
      </c>
      <c r="W401" s="155"/>
      <c r="X401" s="155"/>
      <c r="Y401" s="155"/>
      <c r="Z401" s="138" t="str">
        <f t="shared" si="48"/>
        <v/>
      </c>
      <c r="AA401" s="3">
        <v>27953</v>
      </c>
      <c r="AB401" s="6">
        <v>30.42</v>
      </c>
      <c r="AC401" s="34" t="s">
        <v>64</v>
      </c>
      <c r="AD401" s="34">
        <f t="shared" si="49"/>
        <v>21</v>
      </c>
      <c r="AE401" s="34">
        <f t="shared" si="50"/>
        <v>9</v>
      </c>
      <c r="AF401" s="49" t="str">
        <f t="shared" si="47"/>
        <v>20</v>
      </c>
      <c r="AG401" s="49" t="str">
        <f t="shared" si="47"/>
        <v>LCL</v>
      </c>
    </row>
    <row r="402" spans="1:33" x14ac:dyDescent="0.45">
      <c r="A402" s="129" t="s">
        <v>833</v>
      </c>
      <c r="B402" s="129" t="s">
        <v>827</v>
      </c>
      <c r="C402" s="129" t="s">
        <v>772</v>
      </c>
      <c r="D402" s="5" t="s">
        <v>772</v>
      </c>
      <c r="E402" s="129">
        <f t="shared" si="44"/>
        <v>34</v>
      </c>
      <c r="F402" s="129">
        <f t="shared" si="45"/>
        <v>40</v>
      </c>
      <c r="G402" s="129" t="s">
        <v>61</v>
      </c>
      <c r="H402" s="129" t="s">
        <v>30</v>
      </c>
      <c r="I402" s="129" t="s">
        <v>31</v>
      </c>
      <c r="J402" s="3">
        <v>1</v>
      </c>
      <c r="K402" s="152" t="s">
        <v>854</v>
      </c>
      <c r="L402" s="129" t="s">
        <v>41</v>
      </c>
      <c r="M402" s="129" t="s">
        <v>42</v>
      </c>
      <c r="N402" s="129" t="s">
        <v>26</v>
      </c>
      <c r="O402" s="129" t="s">
        <v>855</v>
      </c>
      <c r="P402" s="3">
        <v>54</v>
      </c>
      <c r="Q402" s="129" t="s">
        <v>27</v>
      </c>
      <c r="R402" s="129" t="s">
        <v>2158</v>
      </c>
      <c r="S402" s="129" t="s">
        <v>2164</v>
      </c>
      <c r="T402" s="129"/>
      <c r="U402" s="129">
        <v>1</v>
      </c>
      <c r="V402" s="3">
        <v>496</v>
      </c>
      <c r="W402" s="154">
        <v>0</v>
      </c>
      <c r="X402" s="154">
        <v>0</v>
      </c>
      <c r="Y402" s="154">
        <v>1</v>
      </c>
      <c r="Z402" s="138" t="str">
        <f t="shared" si="48"/>
        <v>40 HC</v>
      </c>
      <c r="AA402" s="3">
        <v>10211</v>
      </c>
      <c r="AB402" s="6">
        <v>10.94</v>
      </c>
      <c r="AC402" s="34" t="s">
        <v>64</v>
      </c>
      <c r="AD402" s="34">
        <f t="shared" si="49"/>
        <v>8</v>
      </c>
      <c r="AE402" s="34">
        <f t="shared" si="50"/>
        <v>3</v>
      </c>
      <c r="AF402" s="49" t="str">
        <f t="shared" si="47"/>
        <v>LCL</v>
      </c>
      <c r="AG402" s="49" t="str">
        <f t="shared" si="47"/>
        <v>LCL</v>
      </c>
    </row>
    <row r="403" spans="1:33" x14ac:dyDescent="0.45">
      <c r="A403" s="129" t="s">
        <v>833</v>
      </c>
      <c r="B403" s="129" t="s">
        <v>827</v>
      </c>
      <c r="C403" s="129" t="s">
        <v>772</v>
      </c>
      <c r="D403" s="5" t="s">
        <v>772</v>
      </c>
      <c r="E403" s="129">
        <f t="shared" si="44"/>
        <v>34</v>
      </c>
      <c r="F403" s="129">
        <f t="shared" si="45"/>
        <v>40</v>
      </c>
      <c r="G403" s="129" t="s">
        <v>61</v>
      </c>
      <c r="H403" s="129" t="s">
        <v>30</v>
      </c>
      <c r="I403" s="129" t="s">
        <v>31</v>
      </c>
      <c r="J403" s="3">
        <v>1</v>
      </c>
      <c r="K403" s="153"/>
      <c r="L403" s="129" t="s">
        <v>41</v>
      </c>
      <c r="M403" s="129" t="s">
        <v>42</v>
      </c>
      <c r="N403" s="129" t="s">
        <v>26</v>
      </c>
      <c r="O403" s="129" t="s">
        <v>856</v>
      </c>
      <c r="P403" s="3">
        <v>54</v>
      </c>
      <c r="Q403" s="129" t="s">
        <v>27</v>
      </c>
      <c r="R403" s="129" t="s">
        <v>2158</v>
      </c>
      <c r="S403" s="129" t="s">
        <v>2164</v>
      </c>
      <c r="T403" s="129"/>
      <c r="U403" s="129">
        <v>1</v>
      </c>
      <c r="V403" s="3">
        <v>830</v>
      </c>
      <c r="W403" s="156"/>
      <c r="X403" s="156"/>
      <c r="Y403" s="156"/>
      <c r="Z403" s="138" t="str">
        <f t="shared" si="48"/>
        <v/>
      </c>
      <c r="AA403" s="3">
        <v>13653</v>
      </c>
      <c r="AB403" s="6">
        <v>7.41</v>
      </c>
      <c r="AC403" s="34" t="s">
        <v>64</v>
      </c>
      <c r="AD403" s="34">
        <f t="shared" si="49"/>
        <v>5</v>
      </c>
      <c r="AE403" s="34">
        <f t="shared" si="50"/>
        <v>2</v>
      </c>
      <c r="AF403" s="49" t="str">
        <f t="shared" si="47"/>
        <v>LCL</v>
      </c>
      <c r="AG403" s="49" t="str">
        <f t="shared" si="47"/>
        <v>LCL</v>
      </c>
    </row>
    <row r="404" spans="1:33" x14ac:dyDescent="0.45">
      <c r="A404" s="129" t="s">
        <v>833</v>
      </c>
      <c r="B404" s="129" t="s">
        <v>827</v>
      </c>
      <c r="C404" s="129" t="s">
        <v>772</v>
      </c>
      <c r="D404" s="5" t="s">
        <v>772</v>
      </c>
      <c r="E404" s="129">
        <f t="shared" si="44"/>
        <v>34</v>
      </c>
      <c r="F404" s="129">
        <f t="shared" si="45"/>
        <v>40</v>
      </c>
      <c r="G404" s="129" t="s">
        <v>61</v>
      </c>
      <c r="H404" s="129" t="s">
        <v>30</v>
      </c>
      <c r="I404" s="129" t="s">
        <v>31</v>
      </c>
      <c r="J404" s="3">
        <v>1</v>
      </c>
      <c r="K404" s="153"/>
      <c r="L404" s="129" t="s">
        <v>41</v>
      </c>
      <c r="M404" s="129" t="s">
        <v>42</v>
      </c>
      <c r="N404" s="129" t="s">
        <v>26</v>
      </c>
      <c r="O404" s="129" t="s">
        <v>857</v>
      </c>
      <c r="P404" s="3">
        <v>54</v>
      </c>
      <c r="Q404" s="129" t="s">
        <v>27</v>
      </c>
      <c r="R404" s="129" t="s">
        <v>2158</v>
      </c>
      <c r="S404" s="129" t="s">
        <v>2164</v>
      </c>
      <c r="T404" s="129"/>
      <c r="U404" s="129">
        <v>1</v>
      </c>
      <c r="V404" s="3">
        <v>402</v>
      </c>
      <c r="W404" s="156"/>
      <c r="X404" s="156"/>
      <c r="Y404" s="156"/>
      <c r="Z404" s="138" t="str">
        <f t="shared" si="48"/>
        <v/>
      </c>
      <c r="AA404" s="3">
        <v>8722</v>
      </c>
      <c r="AB404" s="6">
        <v>5.0999999999999996</v>
      </c>
      <c r="AC404" s="34" t="s">
        <v>64</v>
      </c>
      <c r="AD404" s="34">
        <f t="shared" si="49"/>
        <v>4</v>
      </c>
      <c r="AE404" s="34">
        <f t="shared" si="50"/>
        <v>2</v>
      </c>
      <c r="AF404" s="49" t="str">
        <f t="shared" si="47"/>
        <v>LCL</v>
      </c>
      <c r="AG404" s="49" t="str">
        <f t="shared" si="47"/>
        <v>LCL</v>
      </c>
    </row>
    <row r="405" spans="1:33" x14ac:dyDescent="0.45">
      <c r="A405" s="129" t="s">
        <v>833</v>
      </c>
      <c r="B405" s="129" t="s">
        <v>827</v>
      </c>
      <c r="C405" s="129" t="s">
        <v>772</v>
      </c>
      <c r="D405" s="5" t="s">
        <v>772</v>
      </c>
      <c r="E405" s="129">
        <f t="shared" si="44"/>
        <v>34</v>
      </c>
      <c r="F405" s="129">
        <f t="shared" si="45"/>
        <v>40</v>
      </c>
      <c r="G405" s="129" t="s">
        <v>61</v>
      </c>
      <c r="H405" s="129" t="s">
        <v>30</v>
      </c>
      <c r="I405" s="129" t="s">
        <v>31</v>
      </c>
      <c r="J405" s="3">
        <v>1</v>
      </c>
      <c r="K405" s="153"/>
      <c r="L405" s="129" t="s">
        <v>41</v>
      </c>
      <c r="M405" s="129" t="s">
        <v>42</v>
      </c>
      <c r="N405" s="129" t="s">
        <v>26</v>
      </c>
      <c r="O405" s="129" t="s">
        <v>858</v>
      </c>
      <c r="P405" s="3">
        <v>54</v>
      </c>
      <c r="Q405" s="129" t="s">
        <v>27</v>
      </c>
      <c r="R405" s="129" t="s">
        <v>733</v>
      </c>
      <c r="S405" s="129" t="s">
        <v>2164</v>
      </c>
      <c r="T405" s="129"/>
      <c r="U405" s="129">
        <v>1</v>
      </c>
      <c r="V405" s="3">
        <v>885</v>
      </c>
      <c r="W405" s="156"/>
      <c r="X405" s="156"/>
      <c r="Y405" s="156"/>
      <c r="Z405" s="138" t="str">
        <f t="shared" si="48"/>
        <v/>
      </c>
      <c r="AA405" s="3">
        <v>13096</v>
      </c>
      <c r="AB405" s="6">
        <v>22.73</v>
      </c>
      <c r="AC405" s="34" t="s">
        <v>64</v>
      </c>
      <c r="AD405" s="34">
        <f t="shared" si="49"/>
        <v>16</v>
      </c>
      <c r="AE405" s="34">
        <f t="shared" si="50"/>
        <v>7</v>
      </c>
      <c r="AF405" s="49" t="str">
        <f t="shared" si="47"/>
        <v>20</v>
      </c>
      <c r="AG405" s="49" t="str">
        <f t="shared" si="47"/>
        <v>LCL</v>
      </c>
    </row>
    <row r="406" spans="1:33" x14ac:dyDescent="0.45">
      <c r="A406" s="129" t="s">
        <v>833</v>
      </c>
      <c r="B406" s="129" t="s">
        <v>827</v>
      </c>
      <c r="C406" s="129" t="s">
        <v>772</v>
      </c>
      <c r="D406" s="5" t="s">
        <v>772</v>
      </c>
      <c r="E406" s="129">
        <f t="shared" si="44"/>
        <v>34</v>
      </c>
      <c r="F406" s="129">
        <f t="shared" si="45"/>
        <v>40</v>
      </c>
      <c r="G406" s="129" t="s">
        <v>61</v>
      </c>
      <c r="H406" s="129" t="s">
        <v>30</v>
      </c>
      <c r="I406" s="129" t="s">
        <v>31</v>
      </c>
      <c r="J406" s="3">
        <v>1</v>
      </c>
      <c r="K406" s="153"/>
      <c r="L406" s="129" t="s">
        <v>41</v>
      </c>
      <c r="M406" s="129" t="s">
        <v>42</v>
      </c>
      <c r="N406" s="129" t="s">
        <v>26</v>
      </c>
      <c r="O406" s="129" t="s">
        <v>859</v>
      </c>
      <c r="P406" s="3">
        <v>54</v>
      </c>
      <c r="Q406" s="129" t="s">
        <v>27</v>
      </c>
      <c r="R406" s="129" t="s">
        <v>860</v>
      </c>
      <c r="S406" s="129" t="s">
        <v>2164</v>
      </c>
      <c r="T406" s="129"/>
      <c r="U406" s="129">
        <v>1</v>
      </c>
      <c r="V406" s="3">
        <v>2302</v>
      </c>
      <c r="W406" s="155"/>
      <c r="X406" s="155"/>
      <c r="Y406" s="155"/>
      <c r="Z406" s="138" t="str">
        <f t="shared" si="48"/>
        <v/>
      </c>
      <c r="AA406" s="3">
        <v>33538</v>
      </c>
      <c r="AB406" s="6">
        <v>21.86</v>
      </c>
      <c r="AC406" s="34" t="s">
        <v>64</v>
      </c>
      <c r="AD406" s="34">
        <f t="shared" si="49"/>
        <v>15</v>
      </c>
      <c r="AE406" s="34">
        <f t="shared" si="50"/>
        <v>7</v>
      </c>
      <c r="AF406" s="49" t="str">
        <f t="shared" si="47"/>
        <v>20</v>
      </c>
      <c r="AG406" s="49" t="str">
        <f t="shared" si="47"/>
        <v>LCL</v>
      </c>
    </row>
    <row r="407" spans="1:33" x14ac:dyDescent="0.45">
      <c r="A407" s="129" t="s">
        <v>833</v>
      </c>
      <c r="B407" s="129" t="s">
        <v>806</v>
      </c>
      <c r="C407" s="129" t="s">
        <v>861</v>
      </c>
      <c r="D407" s="5" t="s">
        <v>861</v>
      </c>
      <c r="E407" s="129">
        <f t="shared" si="44"/>
        <v>43</v>
      </c>
      <c r="F407" s="129">
        <f t="shared" si="45"/>
        <v>53</v>
      </c>
      <c r="G407" s="129" t="s">
        <v>29</v>
      </c>
      <c r="H407" s="129" t="s">
        <v>30</v>
      </c>
      <c r="I407" s="129" t="s">
        <v>31</v>
      </c>
      <c r="J407" s="3">
        <v>1</v>
      </c>
      <c r="K407" s="26" t="s">
        <v>2125</v>
      </c>
      <c r="L407" s="129" t="s">
        <v>24</v>
      </c>
      <c r="M407" s="129" t="s">
        <v>42</v>
      </c>
      <c r="N407" s="129" t="s">
        <v>26</v>
      </c>
      <c r="O407" s="129" t="s">
        <v>862</v>
      </c>
      <c r="P407" s="3">
        <v>54</v>
      </c>
      <c r="Q407" s="129" t="s">
        <v>27</v>
      </c>
      <c r="R407" s="129" t="s">
        <v>536</v>
      </c>
      <c r="S407" s="129" t="s">
        <v>2125</v>
      </c>
      <c r="T407" s="129"/>
      <c r="U407" s="129">
        <v>1</v>
      </c>
      <c r="V407" s="3">
        <v>405</v>
      </c>
      <c r="W407" s="30">
        <v>0</v>
      </c>
      <c r="X407" s="30">
        <v>0</v>
      </c>
      <c r="Y407" s="30">
        <v>0</v>
      </c>
      <c r="Z407" s="138" t="str">
        <f t="shared" si="48"/>
        <v/>
      </c>
      <c r="AA407" s="3">
        <v>5840</v>
      </c>
      <c r="AB407" s="6">
        <v>6.84</v>
      </c>
      <c r="AC407" s="34" t="s">
        <v>34</v>
      </c>
      <c r="AD407" s="34">
        <f t="shared" si="49"/>
        <v>5</v>
      </c>
      <c r="AE407" s="34">
        <f t="shared" si="50"/>
        <v>2</v>
      </c>
      <c r="AF407" s="49" t="str">
        <f t="shared" si="47"/>
        <v>LCL</v>
      </c>
      <c r="AG407" s="49" t="str">
        <f t="shared" si="47"/>
        <v>LCL</v>
      </c>
    </row>
    <row r="408" spans="1:33" x14ac:dyDescent="0.45">
      <c r="A408" s="129" t="s">
        <v>578</v>
      </c>
      <c r="B408" s="129" t="s">
        <v>863</v>
      </c>
      <c r="C408" s="129" t="s">
        <v>864</v>
      </c>
      <c r="D408" s="5" t="s">
        <v>864</v>
      </c>
      <c r="E408" s="129">
        <f t="shared" ref="E408:E471" si="51">B408-A408</f>
        <v>23</v>
      </c>
      <c r="F408" s="129">
        <f t="shared" ref="F408:F471" si="52">C408-A408</f>
        <v>28</v>
      </c>
      <c r="G408" s="129" t="s">
        <v>146</v>
      </c>
      <c r="H408" s="129" t="s">
        <v>30</v>
      </c>
      <c r="I408" s="129" t="s">
        <v>31</v>
      </c>
      <c r="J408" s="3">
        <v>0</v>
      </c>
      <c r="K408" s="129" t="s">
        <v>865</v>
      </c>
      <c r="L408" s="129" t="s">
        <v>24</v>
      </c>
      <c r="M408" s="129" t="s">
        <v>87</v>
      </c>
      <c r="N408" s="129" t="s">
        <v>26</v>
      </c>
      <c r="O408" s="129" t="s">
        <v>866</v>
      </c>
      <c r="P408" s="3">
        <v>54</v>
      </c>
      <c r="Q408" s="129" t="s">
        <v>27</v>
      </c>
      <c r="R408" s="129" t="s">
        <v>149</v>
      </c>
      <c r="S408" s="129" t="s">
        <v>2163</v>
      </c>
      <c r="T408" s="129"/>
      <c r="U408" s="129">
        <v>1</v>
      </c>
      <c r="V408" s="3">
        <v>3870</v>
      </c>
      <c r="W408" s="30">
        <v>0</v>
      </c>
      <c r="X408" s="30">
        <v>0</v>
      </c>
      <c r="Y408" s="30">
        <v>1</v>
      </c>
      <c r="Z408" s="138" t="str">
        <f t="shared" si="48"/>
        <v>40 HC</v>
      </c>
      <c r="AA408" s="3">
        <v>58895</v>
      </c>
      <c r="AB408" s="6">
        <v>67</v>
      </c>
      <c r="AC408" s="34" t="s">
        <v>90</v>
      </c>
      <c r="AD408" s="34">
        <f t="shared" si="49"/>
        <v>47</v>
      </c>
      <c r="AE408" s="34">
        <f t="shared" si="50"/>
        <v>20</v>
      </c>
      <c r="AF408" s="49" t="str">
        <f t="shared" si="47"/>
        <v>40</v>
      </c>
      <c r="AG408" s="49" t="str">
        <f t="shared" si="47"/>
        <v>20</v>
      </c>
    </row>
    <row r="409" spans="1:33" x14ac:dyDescent="0.45">
      <c r="A409" s="129" t="s">
        <v>578</v>
      </c>
      <c r="B409" s="129" t="s">
        <v>772</v>
      </c>
      <c r="C409" s="129" t="s">
        <v>867</v>
      </c>
      <c r="D409" s="5" t="s">
        <v>867</v>
      </c>
      <c r="E409" s="129">
        <f t="shared" si="51"/>
        <v>39</v>
      </c>
      <c r="F409" s="129">
        <f t="shared" si="52"/>
        <v>43</v>
      </c>
      <c r="G409" s="129" t="s">
        <v>29</v>
      </c>
      <c r="H409" s="129" t="s">
        <v>30</v>
      </c>
      <c r="I409" s="129" t="s">
        <v>31</v>
      </c>
      <c r="J409" s="3">
        <v>0</v>
      </c>
      <c r="K409" s="129" t="s">
        <v>868</v>
      </c>
      <c r="L409" s="129" t="s">
        <v>41</v>
      </c>
      <c r="M409" s="129" t="s">
        <v>42</v>
      </c>
      <c r="N409" s="129" t="s">
        <v>26</v>
      </c>
      <c r="O409" s="129" t="s">
        <v>869</v>
      </c>
      <c r="P409" s="3">
        <v>52</v>
      </c>
      <c r="Q409" s="129" t="s">
        <v>27</v>
      </c>
      <c r="R409" s="129" t="s">
        <v>82</v>
      </c>
      <c r="S409" s="129" t="s">
        <v>2163</v>
      </c>
      <c r="T409" s="129"/>
      <c r="U409" s="129">
        <v>1</v>
      </c>
      <c r="V409" s="3">
        <v>2996</v>
      </c>
      <c r="W409" s="30">
        <v>0</v>
      </c>
      <c r="X409" s="30">
        <v>0</v>
      </c>
      <c r="Y409" s="30">
        <v>1</v>
      </c>
      <c r="Z409" s="138" t="str">
        <f t="shared" si="48"/>
        <v>40 HC</v>
      </c>
      <c r="AA409" s="3">
        <v>53252</v>
      </c>
      <c r="AB409" s="6">
        <v>58.61</v>
      </c>
      <c r="AC409" s="34" t="s">
        <v>34</v>
      </c>
      <c r="AD409" s="34">
        <f t="shared" si="49"/>
        <v>41</v>
      </c>
      <c r="AE409" s="34">
        <f t="shared" si="50"/>
        <v>18</v>
      </c>
      <c r="AF409" s="49" t="str">
        <f t="shared" si="47"/>
        <v>40</v>
      </c>
      <c r="AG409" s="49" t="str">
        <f t="shared" si="47"/>
        <v>20</v>
      </c>
    </row>
    <row r="410" spans="1:33" x14ac:dyDescent="0.45">
      <c r="A410" s="129" t="s">
        <v>660</v>
      </c>
      <c r="B410" s="129" t="s">
        <v>698</v>
      </c>
      <c r="C410" s="129" t="s">
        <v>28</v>
      </c>
      <c r="D410" s="5" t="s">
        <v>28</v>
      </c>
      <c r="E410" s="129">
        <f t="shared" si="51"/>
        <v>11</v>
      </c>
      <c r="F410" s="129">
        <f t="shared" si="52"/>
        <v>17</v>
      </c>
      <c r="G410" s="129" t="s">
        <v>381</v>
      </c>
      <c r="H410" s="129" t="s">
        <v>383</v>
      </c>
      <c r="I410" s="129" t="s">
        <v>380</v>
      </c>
      <c r="J410" s="3">
        <v>1</v>
      </c>
      <c r="K410" s="26" t="s">
        <v>380</v>
      </c>
      <c r="L410" s="26" t="s">
        <v>24</v>
      </c>
      <c r="M410" s="129" t="s">
        <v>390</v>
      </c>
      <c r="N410" s="129" t="s">
        <v>26</v>
      </c>
      <c r="O410" s="129" t="s">
        <v>870</v>
      </c>
      <c r="P410" s="3">
        <v>54</v>
      </c>
      <c r="Q410" s="129" t="s">
        <v>27</v>
      </c>
      <c r="R410" s="129" t="s">
        <v>733</v>
      </c>
      <c r="S410" s="36" t="s">
        <v>380</v>
      </c>
      <c r="T410" s="129">
        <v>1</v>
      </c>
      <c r="U410" s="129"/>
      <c r="V410" s="3">
        <v>1577</v>
      </c>
      <c r="W410" s="30">
        <v>0</v>
      </c>
      <c r="X410" s="30">
        <v>0</v>
      </c>
      <c r="Y410" s="30">
        <v>0</v>
      </c>
      <c r="Z410" s="138" t="str">
        <f t="shared" si="48"/>
        <v/>
      </c>
      <c r="AA410" s="3">
        <v>24288</v>
      </c>
      <c r="AB410" s="6">
        <v>32.58</v>
      </c>
      <c r="AC410" s="34" t="s">
        <v>64</v>
      </c>
      <c r="AD410" s="34">
        <f t="shared" si="49"/>
        <v>23</v>
      </c>
      <c r="AE410" s="34">
        <f t="shared" si="50"/>
        <v>10</v>
      </c>
      <c r="AF410" s="49" t="str">
        <f t="shared" si="47"/>
        <v>20</v>
      </c>
      <c r="AG410" s="49" t="str">
        <f t="shared" si="47"/>
        <v>LCL</v>
      </c>
    </row>
    <row r="411" spans="1:33" x14ac:dyDescent="0.45">
      <c r="A411" s="129" t="s">
        <v>631</v>
      </c>
      <c r="B411" s="129" t="s">
        <v>871</v>
      </c>
      <c r="C411" s="129" t="s">
        <v>849</v>
      </c>
      <c r="D411" s="5" t="s">
        <v>849</v>
      </c>
      <c r="E411" s="129">
        <f t="shared" si="51"/>
        <v>18</v>
      </c>
      <c r="F411" s="129">
        <f t="shared" si="52"/>
        <v>35</v>
      </c>
      <c r="G411" s="129" t="s">
        <v>381</v>
      </c>
      <c r="H411" s="129" t="s">
        <v>383</v>
      </c>
      <c r="I411" s="129" t="s">
        <v>31</v>
      </c>
      <c r="J411" s="3">
        <v>1</v>
      </c>
      <c r="K411" s="161" t="s">
        <v>872</v>
      </c>
      <c r="L411" s="129" t="s">
        <v>24</v>
      </c>
      <c r="M411" s="129" t="s">
        <v>87</v>
      </c>
      <c r="N411" s="129" t="s">
        <v>26</v>
      </c>
      <c r="O411" s="129" t="s">
        <v>873</v>
      </c>
      <c r="P411" s="3">
        <v>54</v>
      </c>
      <c r="Q411" s="129" t="s">
        <v>27</v>
      </c>
      <c r="R411" s="129" t="s">
        <v>2160</v>
      </c>
      <c r="S411" s="129" t="s">
        <v>2164</v>
      </c>
      <c r="T411" s="129"/>
      <c r="U411" s="129">
        <v>1</v>
      </c>
      <c r="V411" s="3">
        <v>1694</v>
      </c>
      <c r="W411" s="154">
        <v>0</v>
      </c>
      <c r="X411" s="154">
        <v>1</v>
      </c>
      <c r="Y411" s="154">
        <v>0</v>
      </c>
      <c r="Z411" s="138">
        <f t="shared" si="48"/>
        <v>40</v>
      </c>
      <c r="AA411" s="3">
        <v>32202</v>
      </c>
      <c r="AB411" s="6">
        <v>31.83</v>
      </c>
      <c r="AC411" s="34" t="s">
        <v>90</v>
      </c>
      <c r="AD411" s="34">
        <f t="shared" si="49"/>
        <v>22</v>
      </c>
      <c r="AE411" s="34">
        <f t="shared" si="50"/>
        <v>10</v>
      </c>
      <c r="AF411" s="49" t="str">
        <f t="shared" si="47"/>
        <v>20</v>
      </c>
      <c r="AG411" s="49" t="str">
        <f t="shared" si="47"/>
        <v>LCL</v>
      </c>
    </row>
    <row r="412" spans="1:33" x14ac:dyDescent="0.45">
      <c r="A412" s="129" t="s">
        <v>631</v>
      </c>
      <c r="B412" s="129" t="s">
        <v>871</v>
      </c>
      <c r="C412" s="129" t="s">
        <v>849</v>
      </c>
      <c r="D412" s="5" t="s">
        <v>849</v>
      </c>
      <c r="E412" s="129">
        <f t="shared" si="51"/>
        <v>18</v>
      </c>
      <c r="F412" s="129">
        <f t="shared" si="52"/>
        <v>35</v>
      </c>
      <c r="G412" s="129" t="s">
        <v>381</v>
      </c>
      <c r="H412" s="129" t="s">
        <v>383</v>
      </c>
      <c r="I412" s="129" t="s">
        <v>31</v>
      </c>
      <c r="J412" s="3">
        <v>1</v>
      </c>
      <c r="K412" s="153"/>
      <c r="L412" s="129" t="s">
        <v>24</v>
      </c>
      <c r="M412" s="129" t="s">
        <v>87</v>
      </c>
      <c r="N412" s="129" t="s">
        <v>26</v>
      </c>
      <c r="O412" s="129" t="s">
        <v>874</v>
      </c>
      <c r="P412" s="3">
        <v>54</v>
      </c>
      <c r="Q412" s="129" t="s">
        <v>27</v>
      </c>
      <c r="R412" s="129" t="s">
        <v>2160</v>
      </c>
      <c r="S412" s="129" t="s">
        <v>2164</v>
      </c>
      <c r="T412" s="129"/>
      <c r="U412" s="129">
        <v>1</v>
      </c>
      <c r="V412" s="3">
        <v>329</v>
      </c>
      <c r="W412" s="156"/>
      <c r="X412" s="156"/>
      <c r="Y412" s="156"/>
      <c r="Z412" s="138" t="str">
        <f t="shared" si="48"/>
        <v/>
      </c>
      <c r="AA412" s="3">
        <v>8330</v>
      </c>
      <c r="AB412" s="6">
        <v>4.16</v>
      </c>
      <c r="AC412" s="34" t="s">
        <v>90</v>
      </c>
      <c r="AD412" s="34">
        <f t="shared" si="49"/>
        <v>3</v>
      </c>
      <c r="AE412" s="34">
        <f t="shared" si="50"/>
        <v>1</v>
      </c>
      <c r="AF412" s="49" t="str">
        <f t="shared" si="47"/>
        <v>LCL</v>
      </c>
      <c r="AG412" s="49" t="str">
        <f t="shared" si="47"/>
        <v>LCL</v>
      </c>
    </row>
    <row r="413" spans="1:33" x14ac:dyDescent="0.45">
      <c r="A413" s="129" t="s">
        <v>631</v>
      </c>
      <c r="B413" s="129" t="s">
        <v>871</v>
      </c>
      <c r="C413" s="129" t="s">
        <v>849</v>
      </c>
      <c r="D413" s="5" t="s">
        <v>849</v>
      </c>
      <c r="E413" s="129">
        <f t="shared" si="51"/>
        <v>18</v>
      </c>
      <c r="F413" s="129">
        <f t="shared" si="52"/>
        <v>35</v>
      </c>
      <c r="G413" s="129" t="s">
        <v>381</v>
      </c>
      <c r="H413" s="129" t="s">
        <v>383</v>
      </c>
      <c r="I413" s="129" t="s">
        <v>31</v>
      </c>
      <c r="J413" s="3">
        <v>1</v>
      </c>
      <c r="K413" s="153"/>
      <c r="L413" s="129" t="s">
        <v>24</v>
      </c>
      <c r="M413" s="129" t="s">
        <v>87</v>
      </c>
      <c r="N413" s="129" t="s">
        <v>26</v>
      </c>
      <c r="O413" s="129" t="s">
        <v>875</v>
      </c>
      <c r="P413" s="3">
        <v>54</v>
      </c>
      <c r="Q413" s="129" t="s">
        <v>27</v>
      </c>
      <c r="R413" s="129" t="s">
        <v>2160</v>
      </c>
      <c r="S413" s="129" t="s">
        <v>2164</v>
      </c>
      <c r="T413" s="129"/>
      <c r="U413" s="129">
        <v>1</v>
      </c>
      <c r="V413" s="3">
        <v>546</v>
      </c>
      <c r="W413" s="155"/>
      <c r="X413" s="155"/>
      <c r="Y413" s="155"/>
      <c r="Z413" s="138" t="str">
        <f t="shared" si="48"/>
        <v/>
      </c>
      <c r="AA413" s="3">
        <v>12220</v>
      </c>
      <c r="AB413" s="6">
        <v>19.57</v>
      </c>
      <c r="AC413" s="34" t="s">
        <v>90</v>
      </c>
      <c r="AD413" s="34">
        <f t="shared" si="49"/>
        <v>14</v>
      </c>
      <c r="AE413" s="34">
        <f t="shared" si="50"/>
        <v>6</v>
      </c>
      <c r="AF413" s="49" t="str">
        <f t="shared" si="47"/>
        <v>LCL</v>
      </c>
      <c r="AG413" s="49" t="str">
        <f t="shared" si="47"/>
        <v>LCL</v>
      </c>
    </row>
    <row r="414" spans="1:33" x14ac:dyDescent="0.45">
      <c r="A414" s="129" t="s">
        <v>631</v>
      </c>
      <c r="B414" s="129" t="s">
        <v>772</v>
      </c>
      <c r="C414" s="129" t="s">
        <v>867</v>
      </c>
      <c r="D414" s="5" t="s">
        <v>867</v>
      </c>
      <c r="E414" s="129">
        <f t="shared" si="51"/>
        <v>37</v>
      </c>
      <c r="F414" s="129">
        <f t="shared" si="52"/>
        <v>41</v>
      </c>
      <c r="G414" s="129" t="s">
        <v>61</v>
      </c>
      <c r="H414" s="129" t="s">
        <v>30</v>
      </c>
      <c r="I414" s="129" t="s">
        <v>31</v>
      </c>
      <c r="J414" s="3">
        <v>1</v>
      </c>
      <c r="K414" s="152" t="s">
        <v>876</v>
      </c>
      <c r="L414" s="129" t="s">
        <v>41</v>
      </c>
      <c r="M414" s="129" t="s">
        <v>42</v>
      </c>
      <c r="N414" s="129" t="s">
        <v>26</v>
      </c>
      <c r="O414" s="129" t="s">
        <v>877</v>
      </c>
      <c r="P414" s="3">
        <v>54</v>
      </c>
      <c r="Q414" s="129" t="s">
        <v>27</v>
      </c>
      <c r="R414" s="129" t="s">
        <v>2150</v>
      </c>
      <c r="S414" s="129" t="s">
        <v>2164</v>
      </c>
      <c r="T414" s="129"/>
      <c r="U414" s="129">
        <v>1</v>
      </c>
      <c r="V414" s="3">
        <v>677</v>
      </c>
      <c r="W414" s="154">
        <v>0</v>
      </c>
      <c r="X414" s="154">
        <v>1</v>
      </c>
      <c r="Y414" s="154">
        <v>0</v>
      </c>
      <c r="Z414" s="138">
        <f t="shared" si="48"/>
        <v>40</v>
      </c>
      <c r="AA414" s="3">
        <v>11592</v>
      </c>
      <c r="AB414" s="6">
        <v>15.07</v>
      </c>
      <c r="AC414" s="34" t="s">
        <v>64</v>
      </c>
      <c r="AD414" s="34">
        <f t="shared" si="49"/>
        <v>11</v>
      </c>
      <c r="AE414" s="34">
        <f t="shared" si="50"/>
        <v>5</v>
      </c>
      <c r="AF414" s="49" t="str">
        <f t="shared" si="47"/>
        <v>LCL</v>
      </c>
      <c r="AG414" s="49" t="str">
        <f t="shared" si="47"/>
        <v>LCL</v>
      </c>
    </row>
    <row r="415" spans="1:33" x14ac:dyDescent="0.45">
      <c r="A415" s="129" t="s">
        <v>631</v>
      </c>
      <c r="B415" s="129" t="s">
        <v>772</v>
      </c>
      <c r="C415" s="129" t="s">
        <v>867</v>
      </c>
      <c r="D415" s="5" t="s">
        <v>867</v>
      </c>
      <c r="E415" s="129">
        <f t="shared" si="51"/>
        <v>37</v>
      </c>
      <c r="F415" s="129">
        <f t="shared" si="52"/>
        <v>41</v>
      </c>
      <c r="G415" s="129" t="s">
        <v>61</v>
      </c>
      <c r="H415" s="129" t="s">
        <v>30</v>
      </c>
      <c r="I415" s="129" t="s">
        <v>31</v>
      </c>
      <c r="J415" s="3">
        <v>1</v>
      </c>
      <c r="K415" s="153"/>
      <c r="L415" s="129" t="s">
        <v>41</v>
      </c>
      <c r="M415" s="129" t="s">
        <v>42</v>
      </c>
      <c r="N415" s="129" t="s">
        <v>26</v>
      </c>
      <c r="O415" s="129" t="s">
        <v>878</v>
      </c>
      <c r="P415" s="3">
        <v>54</v>
      </c>
      <c r="Q415" s="129" t="s">
        <v>27</v>
      </c>
      <c r="R415" s="129" t="s">
        <v>2158</v>
      </c>
      <c r="S415" s="129" t="s">
        <v>2164</v>
      </c>
      <c r="T415" s="129"/>
      <c r="U415" s="129">
        <v>1</v>
      </c>
      <c r="V415" s="3">
        <v>580</v>
      </c>
      <c r="W415" s="156"/>
      <c r="X415" s="156"/>
      <c r="Y415" s="156"/>
      <c r="Z415" s="138" t="str">
        <f t="shared" si="48"/>
        <v/>
      </c>
      <c r="AA415" s="3">
        <v>10600</v>
      </c>
      <c r="AB415" s="6">
        <v>6.9</v>
      </c>
      <c r="AC415" s="34" t="s">
        <v>64</v>
      </c>
      <c r="AD415" s="34">
        <f t="shared" si="49"/>
        <v>5</v>
      </c>
      <c r="AE415" s="34">
        <f t="shared" si="50"/>
        <v>2</v>
      </c>
      <c r="AF415" s="49" t="str">
        <f t="shared" si="47"/>
        <v>LCL</v>
      </c>
      <c r="AG415" s="49" t="str">
        <f t="shared" si="47"/>
        <v>LCL</v>
      </c>
    </row>
    <row r="416" spans="1:33" x14ac:dyDescent="0.45">
      <c r="A416" s="129" t="s">
        <v>631</v>
      </c>
      <c r="B416" s="129" t="s">
        <v>772</v>
      </c>
      <c r="C416" s="129" t="s">
        <v>867</v>
      </c>
      <c r="D416" s="5" t="s">
        <v>867</v>
      </c>
      <c r="E416" s="129">
        <f t="shared" si="51"/>
        <v>37</v>
      </c>
      <c r="F416" s="129">
        <f t="shared" si="52"/>
        <v>41</v>
      </c>
      <c r="G416" s="129" t="s">
        <v>61</v>
      </c>
      <c r="H416" s="129" t="s">
        <v>30</v>
      </c>
      <c r="I416" s="129" t="s">
        <v>31</v>
      </c>
      <c r="J416" s="3">
        <v>1</v>
      </c>
      <c r="K416" s="153"/>
      <c r="L416" s="129" t="s">
        <v>41</v>
      </c>
      <c r="M416" s="129" t="s">
        <v>42</v>
      </c>
      <c r="N416" s="129" t="s">
        <v>26</v>
      </c>
      <c r="O416" s="129" t="s">
        <v>879</v>
      </c>
      <c r="P416" s="3">
        <v>54</v>
      </c>
      <c r="Q416" s="129" t="s">
        <v>27</v>
      </c>
      <c r="R416" s="129" t="s">
        <v>2158</v>
      </c>
      <c r="S416" s="129" t="s">
        <v>2164</v>
      </c>
      <c r="T416" s="129"/>
      <c r="U416" s="129">
        <v>1</v>
      </c>
      <c r="V416" s="3">
        <v>703</v>
      </c>
      <c r="W416" s="155"/>
      <c r="X416" s="155"/>
      <c r="Y416" s="155"/>
      <c r="Z416" s="138" t="str">
        <f t="shared" si="48"/>
        <v/>
      </c>
      <c r="AA416" s="3">
        <v>14064</v>
      </c>
      <c r="AB416" s="6">
        <v>14.17</v>
      </c>
      <c r="AC416" s="34" t="s">
        <v>64</v>
      </c>
      <c r="AD416" s="34">
        <f t="shared" si="49"/>
        <v>10</v>
      </c>
      <c r="AE416" s="34">
        <f t="shared" si="50"/>
        <v>4</v>
      </c>
      <c r="AF416" s="49" t="str">
        <f t="shared" si="47"/>
        <v>LCL</v>
      </c>
      <c r="AG416" s="49" t="str">
        <f t="shared" si="47"/>
        <v>LCL</v>
      </c>
    </row>
    <row r="417" spans="1:33" x14ac:dyDescent="0.45">
      <c r="A417" s="129" t="s">
        <v>622</v>
      </c>
      <c r="B417" s="129" t="s">
        <v>849</v>
      </c>
      <c r="C417" s="129" t="s">
        <v>806</v>
      </c>
      <c r="D417" s="5" t="s">
        <v>806</v>
      </c>
      <c r="E417" s="129">
        <f t="shared" si="51"/>
        <v>34</v>
      </c>
      <c r="F417" s="129">
        <f t="shared" si="52"/>
        <v>39</v>
      </c>
      <c r="G417" s="129" t="s">
        <v>61</v>
      </c>
      <c r="H417" s="129" t="s">
        <v>30</v>
      </c>
      <c r="I417" s="129" t="s">
        <v>31</v>
      </c>
      <c r="J417" s="3">
        <v>1</v>
      </c>
      <c r="K417" s="152" t="s">
        <v>880</v>
      </c>
      <c r="L417" s="129" t="s">
        <v>41</v>
      </c>
      <c r="M417" s="129" t="s">
        <v>87</v>
      </c>
      <c r="N417" s="129" t="s">
        <v>26</v>
      </c>
      <c r="O417" s="129" t="s">
        <v>881</v>
      </c>
      <c r="P417" s="3">
        <v>54</v>
      </c>
      <c r="Q417" s="129" t="s">
        <v>27</v>
      </c>
      <c r="R417" s="129" t="s">
        <v>2156</v>
      </c>
      <c r="S417" s="129" t="s">
        <v>2164</v>
      </c>
      <c r="T417" s="129"/>
      <c r="U417" s="129">
        <v>1</v>
      </c>
      <c r="V417" s="3">
        <v>631</v>
      </c>
      <c r="W417" s="30">
        <v>1</v>
      </c>
      <c r="X417" s="30">
        <v>0</v>
      </c>
      <c r="Y417" s="30">
        <v>0</v>
      </c>
      <c r="Z417" s="138">
        <f t="shared" si="48"/>
        <v>20</v>
      </c>
      <c r="AA417" s="3">
        <v>7856</v>
      </c>
      <c r="AB417" s="6">
        <v>10.68</v>
      </c>
      <c r="AC417" s="34" t="s">
        <v>64</v>
      </c>
      <c r="AD417" s="34">
        <f t="shared" si="49"/>
        <v>7</v>
      </c>
      <c r="AE417" s="34">
        <f t="shared" si="50"/>
        <v>3</v>
      </c>
      <c r="AF417" s="49" t="str">
        <f t="shared" ref="AF417:AG448" si="53">IF(AD417&lt;=14,"LCL",IF(AD417&lt;=28,"20",IF(AD417&lt;=55,"40",IF(AD417&lt;=65,"40HC",IF(AD417&lt;=83,"45",IF(AD417&gt;83,"???ilość kont"))))))</f>
        <v>LCL</v>
      </c>
      <c r="AG417" s="49" t="str">
        <f t="shared" si="53"/>
        <v>LCL</v>
      </c>
    </row>
    <row r="418" spans="1:33" x14ac:dyDescent="0.45">
      <c r="A418" s="129" t="s">
        <v>622</v>
      </c>
      <c r="B418" s="129" t="s">
        <v>849</v>
      </c>
      <c r="C418" s="129" t="s">
        <v>806</v>
      </c>
      <c r="D418" s="5" t="s">
        <v>806</v>
      </c>
      <c r="E418" s="129">
        <f t="shared" si="51"/>
        <v>34</v>
      </c>
      <c r="F418" s="129">
        <f t="shared" si="52"/>
        <v>39</v>
      </c>
      <c r="G418" s="129" t="s">
        <v>61</v>
      </c>
      <c r="H418" s="129" t="s">
        <v>30</v>
      </c>
      <c r="I418" s="129" t="s">
        <v>31</v>
      </c>
      <c r="J418" s="3">
        <v>1</v>
      </c>
      <c r="K418" s="153"/>
      <c r="L418" s="129" t="s">
        <v>41</v>
      </c>
      <c r="M418" s="129" t="s">
        <v>87</v>
      </c>
      <c r="N418" s="129" t="s">
        <v>26</v>
      </c>
      <c r="O418" s="129" t="s">
        <v>882</v>
      </c>
      <c r="P418" s="3">
        <v>54</v>
      </c>
      <c r="Q418" s="129" t="s">
        <v>27</v>
      </c>
      <c r="R418" s="129" t="s">
        <v>722</v>
      </c>
      <c r="S418" s="129" t="s">
        <v>2164</v>
      </c>
      <c r="T418" s="129"/>
      <c r="U418" s="129">
        <v>1</v>
      </c>
      <c r="V418" s="3">
        <v>712</v>
      </c>
      <c r="W418" s="30">
        <v>1</v>
      </c>
      <c r="X418" s="30">
        <v>0</v>
      </c>
      <c r="Y418" s="30">
        <v>0</v>
      </c>
      <c r="Z418" s="138">
        <f t="shared" si="48"/>
        <v>20</v>
      </c>
      <c r="AA418" s="3">
        <v>13889</v>
      </c>
      <c r="AB418" s="6">
        <v>11.46</v>
      </c>
      <c r="AC418" s="34" t="s">
        <v>64</v>
      </c>
      <c r="AD418" s="34">
        <f t="shared" si="49"/>
        <v>8</v>
      </c>
      <c r="AE418" s="34">
        <f t="shared" si="50"/>
        <v>3</v>
      </c>
      <c r="AF418" s="49" t="str">
        <f t="shared" si="53"/>
        <v>LCL</v>
      </c>
      <c r="AG418" s="49" t="str">
        <f t="shared" si="53"/>
        <v>LCL</v>
      </c>
    </row>
    <row r="419" spans="1:33" x14ac:dyDescent="0.45">
      <c r="A419" s="129" t="s">
        <v>596</v>
      </c>
      <c r="B419" s="129" t="s">
        <v>601</v>
      </c>
      <c r="C419" s="129" t="s">
        <v>634</v>
      </c>
      <c r="D419" s="5" t="s">
        <v>634</v>
      </c>
      <c r="E419" s="129">
        <f t="shared" si="51"/>
        <v>1</v>
      </c>
      <c r="F419" s="129">
        <f t="shared" si="52"/>
        <v>6</v>
      </c>
      <c r="G419" s="129" t="s">
        <v>381</v>
      </c>
      <c r="H419" s="129" t="s">
        <v>383</v>
      </c>
      <c r="I419" s="129" t="s">
        <v>380</v>
      </c>
      <c r="J419" s="3">
        <v>1</v>
      </c>
      <c r="K419" s="26" t="s">
        <v>380</v>
      </c>
      <c r="L419" s="26" t="s">
        <v>24</v>
      </c>
      <c r="M419" s="129" t="s">
        <v>883</v>
      </c>
      <c r="N419" s="129" t="s">
        <v>26</v>
      </c>
      <c r="O419" s="129" t="s">
        <v>884</v>
      </c>
      <c r="P419" s="3">
        <v>54</v>
      </c>
      <c r="Q419" s="129" t="s">
        <v>27</v>
      </c>
      <c r="R419" s="129" t="s">
        <v>149</v>
      </c>
      <c r="S419" s="36" t="s">
        <v>380</v>
      </c>
      <c r="T419" s="129">
        <v>1</v>
      </c>
      <c r="U419" s="129"/>
      <c r="V419" s="3">
        <v>1010</v>
      </c>
      <c r="W419" s="30">
        <v>0</v>
      </c>
      <c r="X419" s="30">
        <v>0</v>
      </c>
      <c r="Y419" s="30">
        <v>0</v>
      </c>
      <c r="Z419" s="138" t="str">
        <f t="shared" si="48"/>
        <v/>
      </c>
      <c r="AA419" s="3">
        <v>19848</v>
      </c>
      <c r="AB419" s="4"/>
      <c r="AC419" s="34" t="s">
        <v>90</v>
      </c>
      <c r="AD419" s="34">
        <f t="shared" si="49"/>
        <v>0</v>
      </c>
      <c r="AE419" s="34">
        <f t="shared" si="50"/>
        <v>0</v>
      </c>
      <c r="AF419" s="49" t="str">
        <f t="shared" si="53"/>
        <v>LCL</v>
      </c>
      <c r="AG419" s="49" t="str">
        <f t="shared" si="53"/>
        <v>LCL</v>
      </c>
    </row>
    <row r="420" spans="1:33" x14ac:dyDescent="0.45">
      <c r="A420" s="129" t="s">
        <v>596</v>
      </c>
      <c r="B420" s="129" t="s">
        <v>885</v>
      </c>
      <c r="C420" s="129" t="s">
        <v>863</v>
      </c>
      <c r="D420" s="5" t="s">
        <v>863</v>
      </c>
      <c r="E420" s="129">
        <f t="shared" si="51"/>
        <v>17</v>
      </c>
      <c r="F420" s="129">
        <f t="shared" si="52"/>
        <v>19</v>
      </c>
      <c r="G420" s="129" t="s">
        <v>381</v>
      </c>
      <c r="H420" s="129" t="s">
        <v>383</v>
      </c>
      <c r="I420" s="129" t="s">
        <v>380</v>
      </c>
      <c r="J420" s="3">
        <v>1</v>
      </c>
      <c r="K420" s="26" t="s">
        <v>380</v>
      </c>
      <c r="L420" s="26" t="s">
        <v>24</v>
      </c>
      <c r="M420" s="129" t="s">
        <v>390</v>
      </c>
      <c r="N420" s="129" t="s">
        <v>26</v>
      </c>
      <c r="O420" s="129" t="s">
        <v>886</v>
      </c>
      <c r="P420" s="3">
        <v>54</v>
      </c>
      <c r="Q420" s="129" t="s">
        <v>27</v>
      </c>
      <c r="R420" s="129" t="s">
        <v>2153</v>
      </c>
      <c r="S420" s="36" t="s">
        <v>380</v>
      </c>
      <c r="T420" s="129">
        <v>1</v>
      </c>
      <c r="U420" s="129"/>
      <c r="V420" s="3">
        <v>300</v>
      </c>
      <c r="W420" s="30">
        <v>0</v>
      </c>
      <c r="X420" s="30">
        <v>0</v>
      </c>
      <c r="Y420" s="30">
        <v>0</v>
      </c>
      <c r="Z420" s="138" t="str">
        <f t="shared" si="48"/>
        <v/>
      </c>
      <c r="AA420" s="3">
        <v>3487</v>
      </c>
      <c r="AB420" s="6">
        <v>4.95</v>
      </c>
      <c r="AC420" s="34" t="s">
        <v>64</v>
      </c>
      <c r="AD420" s="34">
        <f t="shared" si="49"/>
        <v>3</v>
      </c>
      <c r="AE420" s="34">
        <f t="shared" si="50"/>
        <v>1</v>
      </c>
      <c r="AF420" s="49" t="str">
        <f t="shared" si="53"/>
        <v>LCL</v>
      </c>
      <c r="AG420" s="49" t="str">
        <f t="shared" si="53"/>
        <v>LCL</v>
      </c>
    </row>
    <row r="421" spans="1:33" x14ac:dyDescent="0.45">
      <c r="A421" s="129" t="s">
        <v>596</v>
      </c>
      <c r="B421" s="129" t="s">
        <v>885</v>
      </c>
      <c r="C421" s="129" t="s">
        <v>863</v>
      </c>
      <c r="D421" s="5" t="s">
        <v>863</v>
      </c>
      <c r="E421" s="129">
        <f t="shared" si="51"/>
        <v>17</v>
      </c>
      <c r="F421" s="129">
        <f t="shared" si="52"/>
        <v>19</v>
      </c>
      <c r="G421" s="129" t="s">
        <v>381</v>
      </c>
      <c r="H421" s="129" t="s">
        <v>383</v>
      </c>
      <c r="I421" s="129" t="s">
        <v>380</v>
      </c>
      <c r="J421" s="3">
        <v>1</v>
      </c>
      <c r="K421" s="26" t="s">
        <v>380</v>
      </c>
      <c r="L421" s="26" t="s">
        <v>24</v>
      </c>
      <c r="M421" s="129" t="s">
        <v>390</v>
      </c>
      <c r="N421" s="129" t="s">
        <v>26</v>
      </c>
      <c r="O421" s="129" t="s">
        <v>887</v>
      </c>
      <c r="P421" s="3">
        <v>54</v>
      </c>
      <c r="Q421" s="129" t="s">
        <v>27</v>
      </c>
      <c r="R421" s="129" t="s">
        <v>2153</v>
      </c>
      <c r="S421" s="36" t="s">
        <v>380</v>
      </c>
      <c r="T421" s="129">
        <v>1</v>
      </c>
      <c r="U421" s="129"/>
      <c r="V421" s="3">
        <v>236</v>
      </c>
      <c r="W421" s="30">
        <v>0</v>
      </c>
      <c r="X421" s="30">
        <v>0</v>
      </c>
      <c r="Y421" s="30">
        <v>0</v>
      </c>
      <c r="Z421" s="138" t="str">
        <f t="shared" si="48"/>
        <v/>
      </c>
      <c r="AA421" s="3">
        <v>3468</v>
      </c>
      <c r="AB421" s="6">
        <v>4.34</v>
      </c>
      <c r="AC421" s="34" t="s">
        <v>64</v>
      </c>
      <c r="AD421" s="34">
        <f t="shared" si="49"/>
        <v>3</v>
      </c>
      <c r="AE421" s="34">
        <f t="shared" si="50"/>
        <v>1</v>
      </c>
      <c r="AF421" s="49" t="str">
        <f t="shared" si="53"/>
        <v>LCL</v>
      </c>
      <c r="AG421" s="49" t="str">
        <f t="shared" si="53"/>
        <v>LCL</v>
      </c>
    </row>
    <row r="422" spans="1:33" x14ac:dyDescent="0.45">
      <c r="A422" s="129" t="s">
        <v>596</v>
      </c>
      <c r="B422" s="129" t="s">
        <v>885</v>
      </c>
      <c r="C422" s="129" t="s">
        <v>863</v>
      </c>
      <c r="D422" s="5" t="s">
        <v>863</v>
      </c>
      <c r="E422" s="129">
        <f t="shared" si="51"/>
        <v>17</v>
      </c>
      <c r="F422" s="129">
        <f t="shared" si="52"/>
        <v>19</v>
      </c>
      <c r="G422" s="129" t="s">
        <v>381</v>
      </c>
      <c r="H422" s="129" t="s">
        <v>383</v>
      </c>
      <c r="I422" s="129" t="s">
        <v>380</v>
      </c>
      <c r="J422" s="3">
        <v>1</v>
      </c>
      <c r="K422" s="26" t="s">
        <v>380</v>
      </c>
      <c r="L422" s="26" t="s">
        <v>24</v>
      </c>
      <c r="M422" s="129" t="s">
        <v>390</v>
      </c>
      <c r="N422" s="129" t="s">
        <v>26</v>
      </c>
      <c r="O422" s="129" t="s">
        <v>888</v>
      </c>
      <c r="P422" s="3">
        <v>54</v>
      </c>
      <c r="Q422" s="129" t="s">
        <v>27</v>
      </c>
      <c r="R422" s="129" t="s">
        <v>2153</v>
      </c>
      <c r="S422" s="36" t="s">
        <v>380</v>
      </c>
      <c r="T422" s="129">
        <v>1</v>
      </c>
      <c r="U422" s="129"/>
      <c r="V422" s="3">
        <v>589</v>
      </c>
      <c r="W422" s="30">
        <v>0</v>
      </c>
      <c r="X422" s="30">
        <v>0</v>
      </c>
      <c r="Y422" s="30">
        <v>0</v>
      </c>
      <c r="Z422" s="138" t="str">
        <f t="shared" si="48"/>
        <v/>
      </c>
      <c r="AA422" s="3">
        <v>8743</v>
      </c>
      <c r="AB422" s="6">
        <v>15.45</v>
      </c>
      <c r="AC422" s="34" t="s">
        <v>64</v>
      </c>
      <c r="AD422" s="34">
        <f t="shared" si="49"/>
        <v>11</v>
      </c>
      <c r="AE422" s="34">
        <f t="shared" si="50"/>
        <v>5</v>
      </c>
      <c r="AF422" s="49" t="str">
        <f t="shared" si="53"/>
        <v>LCL</v>
      </c>
      <c r="AG422" s="49" t="str">
        <f t="shared" si="53"/>
        <v>LCL</v>
      </c>
    </row>
    <row r="423" spans="1:33" x14ac:dyDescent="0.45">
      <c r="A423" s="129" t="s">
        <v>596</v>
      </c>
      <c r="B423" s="129" t="s">
        <v>771</v>
      </c>
      <c r="C423" s="129" t="s">
        <v>849</v>
      </c>
      <c r="D423" s="5" t="s">
        <v>849</v>
      </c>
      <c r="E423" s="129">
        <f t="shared" si="51"/>
        <v>31</v>
      </c>
      <c r="F423" s="129">
        <f t="shared" si="52"/>
        <v>33</v>
      </c>
      <c r="G423" s="129" t="s">
        <v>85</v>
      </c>
      <c r="H423" s="129" t="s">
        <v>30</v>
      </c>
      <c r="I423" s="129" t="s">
        <v>31</v>
      </c>
      <c r="J423" s="3">
        <v>0</v>
      </c>
      <c r="K423" s="129" t="s">
        <v>889</v>
      </c>
      <c r="L423" s="129" t="s">
        <v>24</v>
      </c>
      <c r="M423" s="129" t="s">
        <v>87</v>
      </c>
      <c r="N423" s="129" t="s">
        <v>26</v>
      </c>
      <c r="O423" s="129" t="s">
        <v>890</v>
      </c>
      <c r="P423" s="3">
        <v>54</v>
      </c>
      <c r="Q423" s="129" t="s">
        <v>27</v>
      </c>
      <c r="R423" s="129" t="s">
        <v>2159</v>
      </c>
      <c r="S423" s="129" t="s">
        <v>2163</v>
      </c>
      <c r="T423" s="129"/>
      <c r="U423" s="129">
        <v>1</v>
      </c>
      <c r="V423" s="3">
        <v>1121</v>
      </c>
      <c r="W423" s="30">
        <v>1</v>
      </c>
      <c r="X423" s="30">
        <v>0</v>
      </c>
      <c r="Y423" s="30">
        <v>0</v>
      </c>
      <c r="Z423" s="138">
        <f t="shared" si="48"/>
        <v>20</v>
      </c>
      <c r="AA423" s="3">
        <v>17522</v>
      </c>
      <c r="AB423" s="6">
        <v>16</v>
      </c>
      <c r="AC423" s="34" t="s">
        <v>90</v>
      </c>
      <c r="AD423" s="34">
        <f t="shared" si="49"/>
        <v>11</v>
      </c>
      <c r="AE423" s="34">
        <f t="shared" si="50"/>
        <v>5</v>
      </c>
      <c r="AF423" s="49" t="str">
        <f t="shared" si="53"/>
        <v>LCL</v>
      </c>
      <c r="AG423" s="49" t="str">
        <f t="shared" si="53"/>
        <v>LCL</v>
      </c>
    </row>
    <row r="424" spans="1:33" x14ac:dyDescent="0.45">
      <c r="A424" s="129" t="s">
        <v>601</v>
      </c>
      <c r="B424" s="129" t="s">
        <v>726</v>
      </c>
      <c r="C424" s="129" t="s">
        <v>726</v>
      </c>
      <c r="D424" s="5" t="s">
        <v>726</v>
      </c>
      <c r="E424" s="129">
        <f t="shared" si="51"/>
        <v>10</v>
      </c>
      <c r="F424" s="129">
        <f t="shared" si="52"/>
        <v>10</v>
      </c>
      <c r="G424" s="129" t="s">
        <v>392</v>
      </c>
      <c r="H424" s="129" t="s">
        <v>393</v>
      </c>
      <c r="I424" s="129" t="s">
        <v>24</v>
      </c>
      <c r="J424" s="3">
        <v>1</v>
      </c>
      <c r="K424" s="131"/>
      <c r="L424" s="26" t="s">
        <v>24</v>
      </c>
      <c r="M424" s="129" t="s">
        <v>381</v>
      </c>
      <c r="N424" s="129" t="s">
        <v>26</v>
      </c>
      <c r="O424" s="129" t="s">
        <v>891</v>
      </c>
      <c r="P424" s="3">
        <v>54</v>
      </c>
      <c r="Q424" s="129" t="s">
        <v>27</v>
      </c>
      <c r="R424" s="129" t="s">
        <v>547</v>
      </c>
      <c r="S424" s="129" t="s">
        <v>2125</v>
      </c>
      <c r="T424" s="129"/>
      <c r="U424" s="129">
        <v>1</v>
      </c>
      <c r="V424" s="3">
        <v>405</v>
      </c>
      <c r="W424" s="30">
        <v>0</v>
      </c>
      <c r="X424" s="30">
        <v>0</v>
      </c>
      <c r="Y424" s="30">
        <v>0</v>
      </c>
      <c r="Z424" s="138" t="str">
        <f t="shared" si="48"/>
        <v/>
      </c>
      <c r="AA424" s="3">
        <v>6670</v>
      </c>
      <c r="AB424" s="4"/>
      <c r="AC424" s="34" t="s">
        <v>396</v>
      </c>
      <c r="AD424" s="34">
        <f t="shared" si="49"/>
        <v>0</v>
      </c>
      <c r="AE424" s="34">
        <f t="shared" si="50"/>
        <v>0</v>
      </c>
      <c r="AF424" s="49" t="str">
        <f t="shared" si="53"/>
        <v>LCL</v>
      </c>
      <c r="AG424" s="49" t="str">
        <f t="shared" si="53"/>
        <v>LCL</v>
      </c>
    </row>
    <row r="425" spans="1:33" x14ac:dyDescent="0.45">
      <c r="A425" s="129" t="s">
        <v>601</v>
      </c>
      <c r="B425" s="129" t="s">
        <v>772</v>
      </c>
      <c r="C425" s="129" t="s">
        <v>892</v>
      </c>
      <c r="D425" s="5" t="s">
        <v>892</v>
      </c>
      <c r="E425" s="129">
        <f t="shared" si="51"/>
        <v>34</v>
      </c>
      <c r="F425" s="129">
        <f t="shared" si="52"/>
        <v>41</v>
      </c>
      <c r="G425" s="129" t="s">
        <v>48</v>
      </c>
      <c r="H425" s="129" t="s">
        <v>30</v>
      </c>
      <c r="I425" s="129" t="s">
        <v>31</v>
      </c>
      <c r="J425" s="3">
        <v>1</v>
      </c>
      <c r="K425" s="26" t="s">
        <v>2125</v>
      </c>
      <c r="L425" s="129" t="s">
        <v>24</v>
      </c>
      <c r="M425" s="129" t="s">
        <v>42</v>
      </c>
      <c r="N425" s="129" t="s">
        <v>26</v>
      </c>
      <c r="O425" s="129" t="s">
        <v>893</v>
      </c>
      <c r="P425" s="3">
        <v>52</v>
      </c>
      <c r="Q425" s="129" t="s">
        <v>27</v>
      </c>
      <c r="R425" s="129" t="s">
        <v>273</v>
      </c>
      <c r="S425" s="129" t="s">
        <v>2125</v>
      </c>
      <c r="T425" s="129"/>
      <c r="U425" s="129">
        <v>1</v>
      </c>
      <c r="V425" s="3">
        <v>264</v>
      </c>
      <c r="W425" s="30">
        <v>0</v>
      </c>
      <c r="X425" s="30">
        <v>0</v>
      </c>
      <c r="Y425" s="30">
        <v>0</v>
      </c>
      <c r="Z425" s="138" t="str">
        <f t="shared" si="48"/>
        <v/>
      </c>
      <c r="AA425" s="3">
        <v>3930</v>
      </c>
      <c r="AB425" s="6">
        <v>3.8</v>
      </c>
      <c r="AC425" s="34" t="s">
        <v>34</v>
      </c>
      <c r="AD425" s="34">
        <f t="shared" si="49"/>
        <v>3</v>
      </c>
      <c r="AE425" s="34">
        <f t="shared" si="50"/>
        <v>1</v>
      </c>
      <c r="AF425" s="49" t="str">
        <f t="shared" si="53"/>
        <v>LCL</v>
      </c>
      <c r="AG425" s="49" t="str">
        <f t="shared" si="53"/>
        <v>LCL</v>
      </c>
    </row>
    <row r="426" spans="1:33" x14ac:dyDescent="0.45">
      <c r="A426" s="129" t="s">
        <v>894</v>
      </c>
      <c r="B426" s="129" t="s">
        <v>634</v>
      </c>
      <c r="C426" s="129" t="s">
        <v>702</v>
      </c>
      <c r="D426" s="5" t="s">
        <v>702</v>
      </c>
      <c r="E426" s="129">
        <f t="shared" si="51"/>
        <v>4</v>
      </c>
      <c r="F426" s="129">
        <f t="shared" si="52"/>
        <v>11</v>
      </c>
      <c r="G426" s="129" t="s">
        <v>381</v>
      </c>
      <c r="H426" s="129" t="s">
        <v>383</v>
      </c>
      <c r="I426" s="129" t="s">
        <v>380</v>
      </c>
      <c r="J426" s="3">
        <v>1</v>
      </c>
      <c r="K426" s="26" t="s">
        <v>380</v>
      </c>
      <c r="L426" s="26" t="s">
        <v>24</v>
      </c>
      <c r="M426" s="129" t="s">
        <v>390</v>
      </c>
      <c r="N426" s="129" t="s">
        <v>26</v>
      </c>
      <c r="O426" s="129" t="s">
        <v>895</v>
      </c>
      <c r="P426" s="3">
        <v>54</v>
      </c>
      <c r="Q426" s="129" t="s">
        <v>27</v>
      </c>
      <c r="R426" s="129" t="s">
        <v>2152</v>
      </c>
      <c r="S426" s="36" t="s">
        <v>380</v>
      </c>
      <c r="T426" s="129">
        <v>1</v>
      </c>
      <c r="U426" s="129"/>
      <c r="V426" s="3">
        <v>301</v>
      </c>
      <c r="W426" s="30">
        <v>0</v>
      </c>
      <c r="X426" s="30">
        <v>0</v>
      </c>
      <c r="Y426" s="30">
        <v>0</v>
      </c>
      <c r="Z426" s="138" t="str">
        <f t="shared" si="48"/>
        <v/>
      </c>
      <c r="AA426" s="3">
        <v>4792</v>
      </c>
      <c r="AB426" s="6">
        <v>2.8</v>
      </c>
      <c r="AC426" s="34" t="s">
        <v>64</v>
      </c>
      <c r="AD426" s="34">
        <f t="shared" si="49"/>
        <v>2</v>
      </c>
      <c r="AE426" s="34">
        <f t="shared" si="50"/>
        <v>1</v>
      </c>
      <c r="AF426" s="49" t="str">
        <f t="shared" si="53"/>
        <v>LCL</v>
      </c>
      <c r="AG426" s="49" t="str">
        <f t="shared" si="53"/>
        <v>LCL</v>
      </c>
    </row>
    <row r="427" spans="1:33" x14ac:dyDescent="0.45">
      <c r="A427" s="129" t="s">
        <v>602</v>
      </c>
      <c r="B427" s="129" t="s">
        <v>771</v>
      </c>
      <c r="C427" s="129" t="s">
        <v>896</v>
      </c>
      <c r="D427" s="5" t="s">
        <v>896</v>
      </c>
      <c r="E427" s="129">
        <f t="shared" si="51"/>
        <v>26</v>
      </c>
      <c r="F427" s="129">
        <f t="shared" si="52"/>
        <v>29</v>
      </c>
      <c r="G427" s="129" t="s">
        <v>85</v>
      </c>
      <c r="H427" s="129" t="s">
        <v>30</v>
      </c>
      <c r="I427" s="129" t="s">
        <v>31</v>
      </c>
      <c r="J427" s="3">
        <v>1</v>
      </c>
      <c r="K427" s="152" t="s">
        <v>897</v>
      </c>
      <c r="L427" s="129" t="s">
        <v>24</v>
      </c>
      <c r="M427" s="129" t="s">
        <v>87</v>
      </c>
      <c r="N427" s="129" t="s">
        <v>26</v>
      </c>
      <c r="O427" s="129" t="s">
        <v>898</v>
      </c>
      <c r="P427" s="3">
        <v>54</v>
      </c>
      <c r="Q427" s="129" t="s">
        <v>27</v>
      </c>
      <c r="R427" s="129" t="s">
        <v>2160</v>
      </c>
      <c r="S427" s="129" t="s">
        <v>2164</v>
      </c>
      <c r="T427" s="129"/>
      <c r="U427" s="129">
        <v>1</v>
      </c>
      <c r="V427" s="3">
        <v>613</v>
      </c>
      <c r="W427" s="154">
        <v>0</v>
      </c>
      <c r="X427" s="154">
        <v>0</v>
      </c>
      <c r="Y427" s="154">
        <v>1</v>
      </c>
      <c r="Z427" s="138" t="str">
        <f t="shared" si="48"/>
        <v>40 HC</v>
      </c>
      <c r="AA427" s="3">
        <v>12271</v>
      </c>
      <c r="AB427" s="6">
        <v>10.43</v>
      </c>
      <c r="AC427" s="34" t="s">
        <v>90</v>
      </c>
      <c r="AD427" s="34">
        <f t="shared" si="49"/>
        <v>7</v>
      </c>
      <c r="AE427" s="34">
        <f t="shared" si="50"/>
        <v>3</v>
      </c>
      <c r="AF427" s="49" t="str">
        <f t="shared" si="53"/>
        <v>LCL</v>
      </c>
      <c r="AG427" s="49" t="str">
        <f t="shared" si="53"/>
        <v>LCL</v>
      </c>
    </row>
    <row r="428" spans="1:33" x14ac:dyDescent="0.45">
      <c r="A428" s="129" t="s">
        <v>602</v>
      </c>
      <c r="B428" s="129" t="s">
        <v>771</v>
      </c>
      <c r="C428" s="129" t="s">
        <v>896</v>
      </c>
      <c r="D428" s="5" t="s">
        <v>896</v>
      </c>
      <c r="E428" s="129">
        <f t="shared" si="51"/>
        <v>26</v>
      </c>
      <c r="F428" s="129">
        <f t="shared" si="52"/>
        <v>29</v>
      </c>
      <c r="G428" s="129" t="s">
        <v>85</v>
      </c>
      <c r="H428" s="129" t="s">
        <v>30</v>
      </c>
      <c r="I428" s="129" t="s">
        <v>31</v>
      </c>
      <c r="J428" s="3">
        <v>1</v>
      </c>
      <c r="K428" s="153"/>
      <c r="L428" s="129" t="s">
        <v>24</v>
      </c>
      <c r="M428" s="129" t="s">
        <v>87</v>
      </c>
      <c r="N428" s="129" t="s">
        <v>26</v>
      </c>
      <c r="O428" s="129" t="s">
        <v>899</v>
      </c>
      <c r="P428" s="3">
        <v>54</v>
      </c>
      <c r="Q428" s="129" t="s">
        <v>27</v>
      </c>
      <c r="R428" s="129" t="s">
        <v>94</v>
      </c>
      <c r="S428" s="129" t="s">
        <v>2164</v>
      </c>
      <c r="T428" s="129"/>
      <c r="U428" s="129">
        <v>1</v>
      </c>
      <c r="V428" s="3">
        <v>927</v>
      </c>
      <c r="W428" s="155"/>
      <c r="X428" s="155"/>
      <c r="Y428" s="155"/>
      <c r="Z428" s="138" t="str">
        <f t="shared" si="48"/>
        <v/>
      </c>
      <c r="AA428" s="3">
        <v>21966</v>
      </c>
      <c r="AB428" s="6">
        <v>21.96</v>
      </c>
      <c r="AC428" s="34" t="s">
        <v>90</v>
      </c>
      <c r="AD428" s="34">
        <f t="shared" si="49"/>
        <v>15</v>
      </c>
      <c r="AE428" s="34">
        <f t="shared" si="50"/>
        <v>7</v>
      </c>
      <c r="AF428" s="49" t="str">
        <f t="shared" si="53"/>
        <v>20</v>
      </c>
      <c r="AG428" s="49" t="str">
        <f t="shared" si="53"/>
        <v>LCL</v>
      </c>
    </row>
    <row r="429" spans="1:33" x14ac:dyDescent="0.45">
      <c r="A429" s="129" t="s">
        <v>602</v>
      </c>
      <c r="B429" s="129" t="s">
        <v>892</v>
      </c>
      <c r="C429" s="129" t="s">
        <v>900</v>
      </c>
      <c r="D429" s="5" t="s">
        <v>900</v>
      </c>
      <c r="E429" s="129">
        <f t="shared" si="51"/>
        <v>37</v>
      </c>
      <c r="F429" s="129">
        <f t="shared" si="52"/>
        <v>42</v>
      </c>
      <c r="G429" s="129" t="s">
        <v>29</v>
      </c>
      <c r="H429" s="129" t="s">
        <v>30</v>
      </c>
      <c r="I429" s="129" t="s">
        <v>31</v>
      </c>
      <c r="J429" s="3">
        <v>1</v>
      </c>
      <c r="K429" s="152" t="s">
        <v>901</v>
      </c>
      <c r="L429" s="129" t="s">
        <v>41</v>
      </c>
      <c r="M429" s="129" t="s">
        <v>42</v>
      </c>
      <c r="N429" s="129" t="s">
        <v>26</v>
      </c>
      <c r="O429" s="129" t="s">
        <v>902</v>
      </c>
      <c r="P429" s="3">
        <v>52</v>
      </c>
      <c r="Q429" s="129" t="s">
        <v>27</v>
      </c>
      <c r="R429" s="129" t="s">
        <v>33</v>
      </c>
      <c r="S429" s="129" t="s">
        <v>2164</v>
      </c>
      <c r="T429" s="129"/>
      <c r="U429" s="129">
        <v>1</v>
      </c>
      <c r="V429" s="3">
        <v>227</v>
      </c>
      <c r="W429" s="154">
        <v>1</v>
      </c>
      <c r="X429" s="154">
        <v>0</v>
      </c>
      <c r="Y429" s="154">
        <v>0</v>
      </c>
      <c r="Z429" s="138">
        <f t="shared" si="48"/>
        <v>20</v>
      </c>
      <c r="AA429" s="3">
        <v>3000</v>
      </c>
      <c r="AB429" s="6">
        <v>11.75</v>
      </c>
      <c r="AC429" s="34" t="s">
        <v>34</v>
      </c>
      <c r="AD429" s="34">
        <f t="shared" si="49"/>
        <v>8</v>
      </c>
      <c r="AE429" s="34">
        <f t="shared" si="50"/>
        <v>4</v>
      </c>
      <c r="AF429" s="49" t="str">
        <f t="shared" si="53"/>
        <v>LCL</v>
      </c>
      <c r="AG429" s="49" t="str">
        <f t="shared" si="53"/>
        <v>LCL</v>
      </c>
    </row>
    <row r="430" spans="1:33" x14ac:dyDescent="0.45">
      <c r="A430" s="129" t="s">
        <v>602</v>
      </c>
      <c r="B430" s="129" t="s">
        <v>892</v>
      </c>
      <c r="C430" s="129" t="s">
        <v>900</v>
      </c>
      <c r="D430" s="5" t="s">
        <v>900</v>
      </c>
      <c r="E430" s="129">
        <f t="shared" si="51"/>
        <v>37</v>
      </c>
      <c r="F430" s="129">
        <f t="shared" si="52"/>
        <v>42</v>
      </c>
      <c r="G430" s="129" t="s">
        <v>29</v>
      </c>
      <c r="H430" s="129" t="s">
        <v>30</v>
      </c>
      <c r="I430" s="129" t="s">
        <v>31</v>
      </c>
      <c r="J430" s="3">
        <v>1</v>
      </c>
      <c r="K430" s="153"/>
      <c r="L430" s="129" t="s">
        <v>41</v>
      </c>
      <c r="M430" s="129" t="s">
        <v>42</v>
      </c>
      <c r="N430" s="129" t="s">
        <v>26</v>
      </c>
      <c r="O430" s="129" t="s">
        <v>903</v>
      </c>
      <c r="P430" s="3">
        <v>54</v>
      </c>
      <c r="Q430" s="129" t="s">
        <v>27</v>
      </c>
      <c r="R430" s="129" t="s">
        <v>33</v>
      </c>
      <c r="S430" s="129" t="s">
        <v>2164</v>
      </c>
      <c r="T430" s="129"/>
      <c r="U430" s="129">
        <v>1</v>
      </c>
      <c r="V430" s="3">
        <v>28</v>
      </c>
      <c r="W430" s="155"/>
      <c r="X430" s="155"/>
      <c r="Y430" s="155"/>
      <c r="Z430" s="138" t="str">
        <f t="shared" si="48"/>
        <v/>
      </c>
      <c r="AA430" s="3">
        <v>1632</v>
      </c>
      <c r="AB430" s="6">
        <v>3.7</v>
      </c>
      <c r="AC430" s="34" t="s">
        <v>34</v>
      </c>
      <c r="AD430" s="34">
        <f t="shared" si="49"/>
        <v>3</v>
      </c>
      <c r="AE430" s="34">
        <f t="shared" si="50"/>
        <v>1</v>
      </c>
      <c r="AF430" s="49" t="str">
        <f t="shared" si="53"/>
        <v>LCL</v>
      </c>
      <c r="AG430" s="49" t="str">
        <f t="shared" si="53"/>
        <v>LCL</v>
      </c>
    </row>
    <row r="431" spans="1:33" x14ac:dyDescent="0.45">
      <c r="A431" s="129" t="s">
        <v>602</v>
      </c>
      <c r="B431" s="129" t="s">
        <v>892</v>
      </c>
      <c r="C431" s="129" t="s">
        <v>861</v>
      </c>
      <c r="D431" s="5" t="s">
        <v>861</v>
      </c>
      <c r="E431" s="129">
        <f t="shared" si="51"/>
        <v>37</v>
      </c>
      <c r="F431" s="129">
        <f t="shared" si="52"/>
        <v>43</v>
      </c>
      <c r="G431" s="129" t="s">
        <v>29</v>
      </c>
      <c r="H431" s="129" t="s">
        <v>30</v>
      </c>
      <c r="I431" s="129" t="s">
        <v>31</v>
      </c>
      <c r="J431" s="3">
        <v>0</v>
      </c>
      <c r="K431" s="129" t="s">
        <v>904</v>
      </c>
      <c r="L431" s="129" t="s">
        <v>41</v>
      </c>
      <c r="M431" s="129" t="s">
        <v>42</v>
      </c>
      <c r="N431" s="129" t="s">
        <v>26</v>
      </c>
      <c r="O431" s="129" t="s">
        <v>905</v>
      </c>
      <c r="P431" s="3">
        <v>52</v>
      </c>
      <c r="Q431" s="129" t="s">
        <v>27</v>
      </c>
      <c r="R431" s="129" t="s">
        <v>214</v>
      </c>
      <c r="S431" s="129" t="s">
        <v>2163</v>
      </c>
      <c r="T431" s="129"/>
      <c r="U431" s="129">
        <v>1</v>
      </c>
      <c r="V431" s="3">
        <v>2060</v>
      </c>
      <c r="W431" s="30">
        <v>1</v>
      </c>
      <c r="X431" s="30">
        <v>0</v>
      </c>
      <c r="Y431" s="30">
        <v>0</v>
      </c>
      <c r="Z431" s="138">
        <f t="shared" si="48"/>
        <v>20</v>
      </c>
      <c r="AA431" s="3">
        <v>25579</v>
      </c>
      <c r="AB431" s="6">
        <v>17.86</v>
      </c>
      <c r="AC431" s="34" t="s">
        <v>34</v>
      </c>
      <c r="AD431" s="34">
        <f t="shared" si="49"/>
        <v>13</v>
      </c>
      <c r="AE431" s="34">
        <f t="shared" si="50"/>
        <v>5</v>
      </c>
      <c r="AF431" s="49" t="str">
        <f t="shared" si="53"/>
        <v>LCL</v>
      </c>
      <c r="AG431" s="49" t="str">
        <f t="shared" si="53"/>
        <v>LCL</v>
      </c>
    </row>
    <row r="432" spans="1:33" x14ac:dyDescent="0.45">
      <c r="A432" s="129" t="s">
        <v>634</v>
      </c>
      <c r="B432" s="129" t="s">
        <v>637</v>
      </c>
      <c r="C432" s="129" t="s">
        <v>702</v>
      </c>
      <c r="D432" s="5" t="s">
        <v>702</v>
      </c>
      <c r="E432" s="129">
        <f t="shared" si="51"/>
        <v>1</v>
      </c>
      <c r="F432" s="129">
        <f t="shared" si="52"/>
        <v>7</v>
      </c>
      <c r="G432" s="129" t="s">
        <v>381</v>
      </c>
      <c r="H432" s="129" t="s">
        <v>383</v>
      </c>
      <c r="I432" s="129" t="s">
        <v>380</v>
      </c>
      <c r="J432" s="3">
        <v>1</v>
      </c>
      <c r="K432" s="26" t="s">
        <v>380</v>
      </c>
      <c r="L432" s="26" t="s">
        <v>24</v>
      </c>
      <c r="M432" s="129" t="s">
        <v>390</v>
      </c>
      <c r="N432" s="129" t="s">
        <v>26</v>
      </c>
      <c r="O432" s="129" t="s">
        <v>906</v>
      </c>
      <c r="P432" s="3">
        <v>52</v>
      </c>
      <c r="Q432" s="129" t="s">
        <v>27</v>
      </c>
      <c r="R432" s="129" t="s">
        <v>273</v>
      </c>
      <c r="S432" s="36" t="s">
        <v>380</v>
      </c>
      <c r="T432" s="129">
        <v>1</v>
      </c>
      <c r="U432" s="129"/>
      <c r="V432" s="3">
        <v>263</v>
      </c>
      <c r="W432" s="30">
        <v>0</v>
      </c>
      <c r="X432" s="30">
        <v>0</v>
      </c>
      <c r="Y432" s="30">
        <v>0</v>
      </c>
      <c r="Z432" s="138" t="str">
        <f t="shared" si="48"/>
        <v/>
      </c>
      <c r="AA432" s="3">
        <v>4130</v>
      </c>
      <c r="AB432" s="6">
        <v>3.13</v>
      </c>
      <c r="AC432" s="34" t="s">
        <v>34</v>
      </c>
      <c r="AD432" s="34">
        <f t="shared" si="49"/>
        <v>2</v>
      </c>
      <c r="AE432" s="34">
        <f t="shared" si="50"/>
        <v>1</v>
      </c>
      <c r="AF432" s="49" t="str">
        <f t="shared" si="53"/>
        <v>LCL</v>
      </c>
      <c r="AG432" s="49" t="str">
        <f t="shared" si="53"/>
        <v>LCL</v>
      </c>
    </row>
    <row r="433" spans="1:33" x14ac:dyDescent="0.45">
      <c r="A433" s="129" t="s">
        <v>634</v>
      </c>
      <c r="B433" s="129" t="s">
        <v>907</v>
      </c>
      <c r="C433" s="129" t="s">
        <v>726</v>
      </c>
      <c r="D433" s="5" t="s">
        <v>726</v>
      </c>
      <c r="E433" s="129">
        <f t="shared" si="51"/>
        <v>3</v>
      </c>
      <c r="F433" s="129">
        <f t="shared" si="52"/>
        <v>5</v>
      </c>
      <c r="G433" s="129" t="s">
        <v>381</v>
      </c>
      <c r="H433" s="129" t="s">
        <v>383</v>
      </c>
      <c r="I433" s="129" t="s">
        <v>380</v>
      </c>
      <c r="J433" s="3">
        <v>1</v>
      </c>
      <c r="K433" s="26" t="s">
        <v>380</v>
      </c>
      <c r="L433" s="26" t="s">
        <v>24</v>
      </c>
      <c r="M433" s="129" t="s">
        <v>883</v>
      </c>
      <c r="N433" s="129" t="s">
        <v>26</v>
      </c>
      <c r="O433" s="129" t="s">
        <v>908</v>
      </c>
      <c r="P433" s="3">
        <v>54</v>
      </c>
      <c r="Q433" s="129" t="s">
        <v>27</v>
      </c>
      <c r="R433" s="129" t="s">
        <v>149</v>
      </c>
      <c r="S433" s="36" t="s">
        <v>380</v>
      </c>
      <c r="T433" s="129">
        <v>1</v>
      </c>
      <c r="U433" s="129"/>
      <c r="V433" s="3">
        <v>1152</v>
      </c>
      <c r="W433" s="30">
        <v>0</v>
      </c>
      <c r="X433" s="30">
        <v>0</v>
      </c>
      <c r="Y433" s="30">
        <v>0</v>
      </c>
      <c r="Z433" s="138" t="str">
        <f t="shared" si="48"/>
        <v/>
      </c>
      <c r="AA433" s="3">
        <v>19077</v>
      </c>
      <c r="AB433" s="4"/>
      <c r="AC433" s="34" t="s">
        <v>90</v>
      </c>
      <c r="AD433" s="34">
        <f t="shared" si="49"/>
        <v>0</v>
      </c>
      <c r="AE433" s="34">
        <f t="shared" si="50"/>
        <v>0</v>
      </c>
      <c r="AF433" s="49" t="str">
        <f t="shared" si="53"/>
        <v>LCL</v>
      </c>
      <c r="AG433" s="49" t="str">
        <f t="shared" si="53"/>
        <v>LCL</v>
      </c>
    </row>
    <row r="434" spans="1:33" x14ac:dyDescent="0.45">
      <c r="A434" s="129" t="s">
        <v>634</v>
      </c>
      <c r="B434" s="129" t="s">
        <v>674</v>
      </c>
      <c r="C434" s="129" t="s">
        <v>909</v>
      </c>
      <c r="D434" s="5" t="s">
        <v>909</v>
      </c>
      <c r="E434" s="129">
        <f t="shared" si="51"/>
        <v>4</v>
      </c>
      <c r="F434" s="129">
        <f t="shared" si="52"/>
        <v>12</v>
      </c>
      <c r="G434" s="129" t="s">
        <v>381</v>
      </c>
      <c r="H434" s="129" t="s">
        <v>383</v>
      </c>
      <c r="I434" s="129" t="s">
        <v>380</v>
      </c>
      <c r="J434" s="3">
        <v>1</v>
      </c>
      <c r="K434" s="26" t="s">
        <v>380</v>
      </c>
      <c r="L434" s="26" t="s">
        <v>24</v>
      </c>
      <c r="M434" s="129" t="s">
        <v>384</v>
      </c>
      <c r="N434" s="129" t="s">
        <v>26</v>
      </c>
      <c r="O434" s="129" t="s">
        <v>910</v>
      </c>
      <c r="P434" s="3">
        <v>54</v>
      </c>
      <c r="Q434" s="129" t="s">
        <v>27</v>
      </c>
      <c r="R434" s="129" t="s">
        <v>2156</v>
      </c>
      <c r="S434" s="36" t="s">
        <v>380</v>
      </c>
      <c r="T434" s="129">
        <v>1</v>
      </c>
      <c r="U434" s="129"/>
      <c r="V434" s="3">
        <v>608</v>
      </c>
      <c r="W434" s="30">
        <v>0</v>
      </c>
      <c r="X434" s="30">
        <v>0</v>
      </c>
      <c r="Y434" s="30">
        <v>0</v>
      </c>
      <c r="Z434" s="138" t="str">
        <f t="shared" si="48"/>
        <v/>
      </c>
      <c r="AA434" s="3">
        <v>10775</v>
      </c>
      <c r="AB434" s="6">
        <v>11.27</v>
      </c>
      <c r="AC434" s="34" t="s">
        <v>64</v>
      </c>
      <c r="AD434" s="34">
        <f t="shared" si="49"/>
        <v>8</v>
      </c>
      <c r="AE434" s="34">
        <f t="shared" si="50"/>
        <v>3</v>
      </c>
      <c r="AF434" s="49" t="str">
        <f t="shared" si="53"/>
        <v>LCL</v>
      </c>
      <c r="AG434" s="49" t="str">
        <f t="shared" si="53"/>
        <v>LCL</v>
      </c>
    </row>
    <row r="435" spans="1:33" x14ac:dyDescent="0.45">
      <c r="A435" s="129" t="s">
        <v>637</v>
      </c>
      <c r="B435" s="129" t="s">
        <v>698</v>
      </c>
      <c r="C435" s="129" t="s">
        <v>699</v>
      </c>
      <c r="D435" s="5" t="s">
        <v>699</v>
      </c>
      <c r="E435" s="129">
        <f t="shared" si="51"/>
        <v>1</v>
      </c>
      <c r="F435" s="129">
        <f t="shared" si="52"/>
        <v>5</v>
      </c>
      <c r="G435" s="129" t="s">
        <v>381</v>
      </c>
      <c r="H435" s="129" t="s">
        <v>383</v>
      </c>
      <c r="I435" s="129" t="s">
        <v>380</v>
      </c>
      <c r="J435" s="3">
        <v>1</v>
      </c>
      <c r="K435" s="26" t="s">
        <v>380</v>
      </c>
      <c r="L435" s="26" t="s">
        <v>24</v>
      </c>
      <c r="M435" s="129" t="s">
        <v>384</v>
      </c>
      <c r="N435" s="129" t="s">
        <v>26</v>
      </c>
      <c r="O435" s="129" t="s">
        <v>911</v>
      </c>
      <c r="P435" s="3">
        <v>54</v>
      </c>
      <c r="Q435" s="129" t="s">
        <v>27</v>
      </c>
      <c r="R435" s="129" t="s">
        <v>609</v>
      </c>
      <c r="S435" s="36" t="s">
        <v>380</v>
      </c>
      <c r="T435" s="129">
        <v>1</v>
      </c>
      <c r="U435" s="129"/>
      <c r="V435" s="3">
        <v>229</v>
      </c>
      <c r="W435" s="30">
        <v>0</v>
      </c>
      <c r="X435" s="30">
        <v>0</v>
      </c>
      <c r="Y435" s="30">
        <v>0</v>
      </c>
      <c r="Z435" s="138" t="str">
        <f t="shared" si="48"/>
        <v/>
      </c>
      <c r="AA435" s="3">
        <v>4735</v>
      </c>
      <c r="AB435" s="4"/>
      <c r="AC435" s="34" t="s">
        <v>90</v>
      </c>
      <c r="AD435" s="34">
        <f t="shared" si="49"/>
        <v>0</v>
      </c>
      <c r="AE435" s="34">
        <f t="shared" si="50"/>
        <v>0</v>
      </c>
      <c r="AF435" s="49" t="str">
        <f t="shared" si="53"/>
        <v>LCL</v>
      </c>
      <c r="AG435" s="49" t="str">
        <f t="shared" si="53"/>
        <v>LCL</v>
      </c>
    </row>
    <row r="436" spans="1:33" x14ac:dyDescent="0.45">
      <c r="A436" s="129" t="s">
        <v>637</v>
      </c>
      <c r="B436" s="129" t="s">
        <v>892</v>
      </c>
      <c r="C436" s="129" t="s">
        <v>912</v>
      </c>
      <c r="D436" s="5" t="s">
        <v>912</v>
      </c>
      <c r="E436" s="129">
        <f t="shared" si="51"/>
        <v>35</v>
      </c>
      <c r="F436" s="129">
        <f t="shared" si="52"/>
        <v>42</v>
      </c>
      <c r="G436" s="129" t="s">
        <v>61</v>
      </c>
      <c r="H436" s="129" t="s">
        <v>30</v>
      </c>
      <c r="I436" s="129" t="s">
        <v>31</v>
      </c>
      <c r="J436" s="3">
        <v>1</v>
      </c>
      <c r="K436" s="152" t="s">
        <v>913</v>
      </c>
      <c r="L436" s="129" t="s">
        <v>41</v>
      </c>
      <c r="M436" s="129" t="s">
        <v>42</v>
      </c>
      <c r="N436" s="129" t="s">
        <v>26</v>
      </c>
      <c r="O436" s="129" t="s">
        <v>914</v>
      </c>
      <c r="P436" s="3">
        <v>54</v>
      </c>
      <c r="Q436" s="129" t="s">
        <v>27</v>
      </c>
      <c r="R436" s="129" t="s">
        <v>2158</v>
      </c>
      <c r="S436" s="129" t="s">
        <v>2164</v>
      </c>
      <c r="T436" s="129"/>
      <c r="U436" s="129">
        <v>1</v>
      </c>
      <c r="V436" s="3">
        <v>401</v>
      </c>
      <c r="W436" s="154">
        <v>1</v>
      </c>
      <c r="X436" s="154">
        <v>0</v>
      </c>
      <c r="Y436" s="154">
        <v>0</v>
      </c>
      <c r="Z436" s="138">
        <f t="shared" si="48"/>
        <v>20</v>
      </c>
      <c r="AA436" s="3">
        <v>9497</v>
      </c>
      <c r="AB436" s="6">
        <v>8.9499999999999993</v>
      </c>
      <c r="AC436" s="34" t="s">
        <v>64</v>
      </c>
      <c r="AD436" s="34">
        <f t="shared" si="49"/>
        <v>6</v>
      </c>
      <c r="AE436" s="34">
        <f t="shared" si="50"/>
        <v>3</v>
      </c>
      <c r="AF436" s="49" t="str">
        <f t="shared" si="53"/>
        <v>LCL</v>
      </c>
      <c r="AG436" s="49" t="str">
        <f t="shared" si="53"/>
        <v>LCL</v>
      </c>
    </row>
    <row r="437" spans="1:33" x14ac:dyDescent="0.45">
      <c r="A437" s="129" t="s">
        <v>637</v>
      </c>
      <c r="B437" s="129" t="s">
        <v>892</v>
      </c>
      <c r="C437" s="129" t="s">
        <v>912</v>
      </c>
      <c r="D437" s="5" t="s">
        <v>912</v>
      </c>
      <c r="E437" s="129">
        <f t="shared" si="51"/>
        <v>35</v>
      </c>
      <c r="F437" s="129">
        <f t="shared" si="52"/>
        <v>42</v>
      </c>
      <c r="G437" s="129" t="s">
        <v>61</v>
      </c>
      <c r="H437" s="129" t="s">
        <v>30</v>
      </c>
      <c r="I437" s="129" t="s">
        <v>31</v>
      </c>
      <c r="J437" s="3">
        <v>1</v>
      </c>
      <c r="K437" s="153"/>
      <c r="L437" s="129" t="s">
        <v>41</v>
      </c>
      <c r="M437" s="129" t="s">
        <v>42</v>
      </c>
      <c r="N437" s="129" t="s">
        <v>26</v>
      </c>
      <c r="O437" s="129" t="s">
        <v>915</v>
      </c>
      <c r="P437" s="3">
        <v>54</v>
      </c>
      <c r="Q437" s="129" t="s">
        <v>27</v>
      </c>
      <c r="R437" s="129" t="s">
        <v>860</v>
      </c>
      <c r="S437" s="129" t="s">
        <v>2164</v>
      </c>
      <c r="T437" s="129"/>
      <c r="U437" s="129">
        <v>1</v>
      </c>
      <c r="V437" s="3">
        <v>856</v>
      </c>
      <c r="W437" s="155"/>
      <c r="X437" s="155"/>
      <c r="Y437" s="155"/>
      <c r="Z437" s="138" t="str">
        <f t="shared" si="48"/>
        <v/>
      </c>
      <c r="AA437" s="3">
        <v>11591</v>
      </c>
      <c r="AB437" s="6">
        <v>8.7100000000000009</v>
      </c>
      <c r="AC437" s="34" t="s">
        <v>64</v>
      </c>
      <c r="AD437" s="34">
        <f t="shared" si="49"/>
        <v>6</v>
      </c>
      <c r="AE437" s="34">
        <f t="shared" si="50"/>
        <v>3</v>
      </c>
      <c r="AF437" s="49" t="str">
        <f t="shared" si="53"/>
        <v>LCL</v>
      </c>
      <c r="AG437" s="49" t="str">
        <f t="shared" si="53"/>
        <v>LCL</v>
      </c>
    </row>
    <row r="438" spans="1:33" x14ac:dyDescent="0.45">
      <c r="A438" s="129" t="s">
        <v>698</v>
      </c>
      <c r="B438" s="129" t="s">
        <v>907</v>
      </c>
      <c r="C438" s="129" t="s">
        <v>795</v>
      </c>
      <c r="D438" s="5" t="s">
        <v>795</v>
      </c>
      <c r="E438" s="129">
        <f t="shared" si="51"/>
        <v>1</v>
      </c>
      <c r="F438" s="129">
        <f t="shared" si="52"/>
        <v>12</v>
      </c>
      <c r="G438" s="129" t="s">
        <v>381</v>
      </c>
      <c r="H438" s="129" t="s">
        <v>383</v>
      </c>
      <c r="I438" s="129" t="s">
        <v>380</v>
      </c>
      <c r="J438" s="3">
        <v>1</v>
      </c>
      <c r="K438" s="26" t="s">
        <v>380</v>
      </c>
      <c r="L438" s="26" t="s">
        <v>24</v>
      </c>
      <c r="M438" s="129" t="s">
        <v>390</v>
      </c>
      <c r="N438" s="129" t="s">
        <v>26</v>
      </c>
      <c r="O438" s="129" t="s">
        <v>916</v>
      </c>
      <c r="P438" s="3">
        <v>54</v>
      </c>
      <c r="Q438" s="129" t="s">
        <v>27</v>
      </c>
      <c r="R438" s="129" t="s">
        <v>722</v>
      </c>
      <c r="S438" s="36" t="s">
        <v>380</v>
      </c>
      <c r="T438" s="129">
        <v>1</v>
      </c>
      <c r="U438" s="129"/>
      <c r="V438" s="3">
        <v>814</v>
      </c>
      <c r="W438" s="30">
        <v>0</v>
      </c>
      <c r="X438" s="30">
        <v>0</v>
      </c>
      <c r="Y438" s="30">
        <v>0</v>
      </c>
      <c r="Z438" s="138" t="str">
        <f t="shared" si="48"/>
        <v/>
      </c>
      <c r="AA438" s="3">
        <v>16128</v>
      </c>
      <c r="AB438" s="6">
        <v>12.15</v>
      </c>
      <c r="AC438" s="34" t="s">
        <v>64</v>
      </c>
      <c r="AD438" s="34">
        <f t="shared" si="49"/>
        <v>9</v>
      </c>
      <c r="AE438" s="34">
        <f t="shared" si="50"/>
        <v>4</v>
      </c>
      <c r="AF438" s="49" t="str">
        <f t="shared" si="53"/>
        <v>LCL</v>
      </c>
      <c r="AG438" s="49" t="str">
        <f t="shared" si="53"/>
        <v>LCL</v>
      </c>
    </row>
    <row r="439" spans="1:33" x14ac:dyDescent="0.45">
      <c r="A439" s="129" t="s">
        <v>698</v>
      </c>
      <c r="B439" s="129" t="s">
        <v>674</v>
      </c>
      <c r="C439" s="129" t="s">
        <v>28</v>
      </c>
      <c r="D439" s="5" t="s">
        <v>28</v>
      </c>
      <c r="E439" s="129">
        <f t="shared" si="51"/>
        <v>2</v>
      </c>
      <c r="F439" s="129">
        <f t="shared" si="52"/>
        <v>6</v>
      </c>
      <c r="G439" s="129" t="s">
        <v>381</v>
      </c>
      <c r="H439" s="129" t="s">
        <v>383</v>
      </c>
      <c r="I439" s="129" t="s">
        <v>380</v>
      </c>
      <c r="J439" s="3">
        <v>1</v>
      </c>
      <c r="K439" s="26" t="s">
        <v>380</v>
      </c>
      <c r="L439" s="26" t="s">
        <v>24</v>
      </c>
      <c r="M439" s="129" t="s">
        <v>390</v>
      </c>
      <c r="N439" s="129" t="s">
        <v>26</v>
      </c>
      <c r="O439" s="129" t="s">
        <v>917</v>
      </c>
      <c r="P439" s="3">
        <v>54</v>
      </c>
      <c r="Q439" s="129" t="s">
        <v>27</v>
      </c>
      <c r="R439" s="129" t="s">
        <v>2150</v>
      </c>
      <c r="S439" s="36" t="s">
        <v>380</v>
      </c>
      <c r="T439" s="129">
        <v>1</v>
      </c>
      <c r="U439" s="129"/>
      <c r="V439" s="3">
        <v>233</v>
      </c>
      <c r="W439" s="30">
        <v>0</v>
      </c>
      <c r="X439" s="30">
        <v>0</v>
      </c>
      <c r="Y439" s="30">
        <v>0</v>
      </c>
      <c r="Z439" s="138" t="str">
        <f t="shared" si="48"/>
        <v/>
      </c>
      <c r="AA439" s="3">
        <v>4893</v>
      </c>
      <c r="AB439" s="4"/>
      <c r="AC439" s="34" t="s">
        <v>64</v>
      </c>
      <c r="AD439" s="34">
        <f t="shared" si="49"/>
        <v>0</v>
      </c>
      <c r="AE439" s="34">
        <f t="shared" si="50"/>
        <v>0</v>
      </c>
      <c r="AF439" s="49" t="str">
        <f t="shared" si="53"/>
        <v>LCL</v>
      </c>
      <c r="AG439" s="49" t="str">
        <f t="shared" si="53"/>
        <v>LCL</v>
      </c>
    </row>
    <row r="440" spans="1:33" x14ac:dyDescent="0.45">
      <c r="A440" s="129" t="s">
        <v>698</v>
      </c>
      <c r="B440" s="129" t="s">
        <v>771</v>
      </c>
      <c r="C440" s="129" t="s">
        <v>806</v>
      </c>
      <c r="D440" s="5" t="s">
        <v>806</v>
      </c>
      <c r="E440" s="129">
        <f t="shared" si="51"/>
        <v>23</v>
      </c>
      <c r="F440" s="129">
        <f t="shared" si="52"/>
        <v>30</v>
      </c>
      <c r="G440" s="129" t="s">
        <v>85</v>
      </c>
      <c r="H440" s="129" t="s">
        <v>30</v>
      </c>
      <c r="I440" s="129" t="s">
        <v>31</v>
      </c>
      <c r="J440" s="3">
        <v>1</v>
      </c>
      <c r="K440" s="152" t="s">
        <v>918</v>
      </c>
      <c r="L440" s="129" t="s">
        <v>24</v>
      </c>
      <c r="M440" s="129" t="s">
        <v>87</v>
      </c>
      <c r="N440" s="129" t="s">
        <v>26</v>
      </c>
      <c r="O440" s="129" t="s">
        <v>919</v>
      </c>
      <c r="P440" s="3">
        <v>54</v>
      </c>
      <c r="Q440" s="129" t="s">
        <v>27</v>
      </c>
      <c r="R440" s="129" t="s">
        <v>2160</v>
      </c>
      <c r="S440" s="129" t="s">
        <v>2164</v>
      </c>
      <c r="T440" s="129"/>
      <c r="U440" s="129">
        <v>1</v>
      </c>
      <c r="V440" s="3">
        <v>620</v>
      </c>
      <c r="W440" s="30">
        <v>1</v>
      </c>
      <c r="X440" s="30">
        <v>0</v>
      </c>
      <c r="Y440" s="30">
        <v>0</v>
      </c>
      <c r="Z440" s="138">
        <f t="shared" si="48"/>
        <v>20</v>
      </c>
      <c r="AA440" s="3">
        <v>13041</v>
      </c>
      <c r="AB440" s="6">
        <v>10.62</v>
      </c>
      <c r="AC440" s="34" t="s">
        <v>90</v>
      </c>
      <c r="AD440" s="34">
        <f t="shared" si="49"/>
        <v>7</v>
      </c>
      <c r="AE440" s="34">
        <f t="shared" si="50"/>
        <v>3</v>
      </c>
      <c r="AF440" s="49" t="str">
        <f t="shared" si="53"/>
        <v>LCL</v>
      </c>
      <c r="AG440" s="49" t="str">
        <f t="shared" si="53"/>
        <v>LCL</v>
      </c>
    </row>
    <row r="441" spans="1:33" x14ac:dyDescent="0.45">
      <c r="A441" s="129" t="s">
        <v>698</v>
      </c>
      <c r="B441" s="129" t="s">
        <v>771</v>
      </c>
      <c r="C441" s="129" t="s">
        <v>806</v>
      </c>
      <c r="D441" s="5" t="s">
        <v>806</v>
      </c>
      <c r="E441" s="129">
        <f t="shared" si="51"/>
        <v>23</v>
      </c>
      <c r="F441" s="129">
        <f t="shared" si="52"/>
        <v>30</v>
      </c>
      <c r="G441" s="129" t="s">
        <v>85</v>
      </c>
      <c r="H441" s="129" t="s">
        <v>30</v>
      </c>
      <c r="I441" s="129" t="s">
        <v>31</v>
      </c>
      <c r="J441" s="3">
        <v>1</v>
      </c>
      <c r="K441" s="153"/>
      <c r="L441" s="129" t="s">
        <v>24</v>
      </c>
      <c r="M441" s="129" t="s">
        <v>87</v>
      </c>
      <c r="N441" s="129" t="s">
        <v>26</v>
      </c>
      <c r="O441" s="129" t="s">
        <v>920</v>
      </c>
      <c r="P441" s="3">
        <v>54</v>
      </c>
      <c r="Q441" s="129" t="s">
        <v>27</v>
      </c>
      <c r="R441" s="129" t="s">
        <v>296</v>
      </c>
      <c r="S441" s="129" t="s">
        <v>2164</v>
      </c>
      <c r="T441" s="129"/>
      <c r="U441" s="129">
        <v>1</v>
      </c>
      <c r="V441" s="3">
        <v>398</v>
      </c>
      <c r="W441" s="30">
        <v>1</v>
      </c>
      <c r="X441" s="30">
        <v>0</v>
      </c>
      <c r="Y441" s="30">
        <v>0</v>
      </c>
      <c r="Z441" s="138">
        <f t="shared" si="48"/>
        <v>20</v>
      </c>
      <c r="AA441" s="3">
        <v>6551</v>
      </c>
      <c r="AB441" s="6">
        <v>8.3800000000000008</v>
      </c>
      <c r="AC441" s="34" t="s">
        <v>90</v>
      </c>
      <c r="AD441" s="34">
        <f t="shared" si="49"/>
        <v>6</v>
      </c>
      <c r="AE441" s="34">
        <f t="shared" si="50"/>
        <v>3</v>
      </c>
      <c r="AF441" s="49" t="str">
        <f t="shared" si="53"/>
        <v>LCL</v>
      </c>
      <c r="AG441" s="49" t="str">
        <f t="shared" si="53"/>
        <v>LCL</v>
      </c>
    </row>
    <row r="442" spans="1:33" x14ac:dyDescent="0.45">
      <c r="A442" s="129" t="s">
        <v>698</v>
      </c>
      <c r="B442" s="129" t="s">
        <v>861</v>
      </c>
      <c r="C442" s="129" t="s">
        <v>921</v>
      </c>
      <c r="D442" s="5" t="s">
        <v>921</v>
      </c>
      <c r="E442" s="129">
        <f t="shared" si="51"/>
        <v>40</v>
      </c>
      <c r="F442" s="129">
        <f t="shared" si="52"/>
        <v>48</v>
      </c>
      <c r="G442" s="129" t="s">
        <v>61</v>
      </c>
      <c r="H442" s="129" t="s">
        <v>30</v>
      </c>
      <c r="I442" s="129" t="s">
        <v>31</v>
      </c>
      <c r="J442" s="3">
        <v>1</v>
      </c>
      <c r="K442" s="152" t="s">
        <v>922</v>
      </c>
      <c r="L442" s="129" t="s">
        <v>41</v>
      </c>
      <c r="M442" s="129" t="s">
        <v>42</v>
      </c>
      <c r="N442" s="129" t="s">
        <v>26</v>
      </c>
      <c r="O442" s="129" t="s">
        <v>923</v>
      </c>
      <c r="P442" s="3">
        <v>54</v>
      </c>
      <c r="Q442" s="129" t="s">
        <v>27</v>
      </c>
      <c r="R442" s="129" t="s">
        <v>2150</v>
      </c>
      <c r="S442" s="129" t="s">
        <v>2164</v>
      </c>
      <c r="T442" s="129"/>
      <c r="U442" s="129">
        <v>1</v>
      </c>
      <c r="V442" s="3">
        <v>592</v>
      </c>
      <c r="W442" s="154">
        <v>0</v>
      </c>
      <c r="X442" s="154">
        <v>1</v>
      </c>
      <c r="Y442" s="154">
        <v>0</v>
      </c>
      <c r="Z442" s="138">
        <f t="shared" si="48"/>
        <v>40</v>
      </c>
      <c r="AA442" s="3">
        <v>8262</v>
      </c>
      <c r="AB442" s="6">
        <v>7.74</v>
      </c>
      <c r="AC442" s="34" t="s">
        <v>64</v>
      </c>
      <c r="AD442" s="34">
        <f t="shared" si="49"/>
        <v>5</v>
      </c>
      <c r="AE442" s="34">
        <f t="shared" si="50"/>
        <v>2</v>
      </c>
      <c r="AF442" s="49" t="str">
        <f t="shared" si="53"/>
        <v>LCL</v>
      </c>
      <c r="AG442" s="49" t="str">
        <f t="shared" si="53"/>
        <v>LCL</v>
      </c>
    </row>
    <row r="443" spans="1:33" x14ac:dyDescent="0.45">
      <c r="A443" s="129" t="s">
        <v>698</v>
      </c>
      <c r="B443" s="129" t="s">
        <v>861</v>
      </c>
      <c r="C443" s="129" t="s">
        <v>921</v>
      </c>
      <c r="D443" s="5" t="s">
        <v>921</v>
      </c>
      <c r="E443" s="129">
        <f t="shared" si="51"/>
        <v>40</v>
      </c>
      <c r="F443" s="129">
        <f t="shared" si="52"/>
        <v>48</v>
      </c>
      <c r="G443" s="129" t="s">
        <v>61</v>
      </c>
      <c r="H443" s="129" t="s">
        <v>30</v>
      </c>
      <c r="I443" s="129" t="s">
        <v>31</v>
      </c>
      <c r="J443" s="3">
        <v>1</v>
      </c>
      <c r="K443" s="153"/>
      <c r="L443" s="129" t="s">
        <v>41</v>
      </c>
      <c r="M443" s="129" t="s">
        <v>42</v>
      </c>
      <c r="N443" s="129" t="s">
        <v>26</v>
      </c>
      <c r="O443" s="129" t="s">
        <v>924</v>
      </c>
      <c r="P443" s="3">
        <v>54</v>
      </c>
      <c r="Q443" s="129" t="s">
        <v>27</v>
      </c>
      <c r="R443" s="129" t="s">
        <v>2150</v>
      </c>
      <c r="S443" s="129" t="s">
        <v>2164</v>
      </c>
      <c r="T443" s="129"/>
      <c r="U443" s="129">
        <v>1</v>
      </c>
      <c r="V443" s="3">
        <v>220</v>
      </c>
      <c r="W443" s="156"/>
      <c r="X443" s="156"/>
      <c r="Y443" s="156"/>
      <c r="Z443" s="138" t="str">
        <f t="shared" si="48"/>
        <v/>
      </c>
      <c r="AA443" s="3">
        <v>3210</v>
      </c>
      <c r="AB443" s="6">
        <v>2.88</v>
      </c>
      <c r="AC443" s="34" t="s">
        <v>64</v>
      </c>
      <c r="AD443" s="34">
        <f t="shared" si="49"/>
        <v>2</v>
      </c>
      <c r="AE443" s="34">
        <f t="shared" si="50"/>
        <v>1</v>
      </c>
      <c r="AF443" s="49" t="str">
        <f t="shared" si="53"/>
        <v>LCL</v>
      </c>
      <c r="AG443" s="49" t="str">
        <f t="shared" si="53"/>
        <v>LCL</v>
      </c>
    </row>
    <row r="444" spans="1:33" x14ac:dyDescent="0.45">
      <c r="A444" s="129" t="s">
        <v>698</v>
      </c>
      <c r="B444" s="129" t="s">
        <v>861</v>
      </c>
      <c r="C444" s="129" t="s">
        <v>921</v>
      </c>
      <c r="D444" s="5" t="s">
        <v>921</v>
      </c>
      <c r="E444" s="129">
        <f t="shared" si="51"/>
        <v>40</v>
      </c>
      <c r="F444" s="129">
        <f t="shared" si="52"/>
        <v>48</v>
      </c>
      <c r="G444" s="129" t="s">
        <v>61</v>
      </c>
      <c r="H444" s="129" t="s">
        <v>30</v>
      </c>
      <c r="I444" s="129" t="s">
        <v>31</v>
      </c>
      <c r="J444" s="3">
        <v>1</v>
      </c>
      <c r="K444" s="153"/>
      <c r="L444" s="129" t="s">
        <v>41</v>
      </c>
      <c r="M444" s="129" t="s">
        <v>42</v>
      </c>
      <c r="N444" s="129" t="s">
        <v>26</v>
      </c>
      <c r="O444" s="129" t="s">
        <v>925</v>
      </c>
      <c r="P444" s="3">
        <v>54</v>
      </c>
      <c r="Q444" s="129" t="s">
        <v>27</v>
      </c>
      <c r="R444" s="129" t="s">
        <v>2151</v>
      </c>
      <c r="S444" s="129" t="s">
        <v>2164</v>
      </c>
      <c r="T444" s="129"/>
      <c r="U444" s="129">
        <v>1</v>
      </c>
      <c r="V444" s="3">
        <v>946</v>
      </c>
      <c r="W444" s="156"/>
      <c r="X444" s="156"/>
      <c r="Y444" s="156"/>
      <c r="Z444" s="138" t="str">
        <f t="shared" si="48"/>
        <v/>
      </c>
      <c r="AA444" s="3">
        <v>25964</v>
      </c>
      <c r="AB444" s="6">
        <v>19.079999999999998</v>
      </c>
      <c r="AC444" s="34" t="s">
        <v>64</v>
      </c>
      <c r="AD444" s="34">
        <f t="shared" si="49"/>
        <v>13</v>
      </c>
      <c r="AE444" s="34">
        <f t="shared" si="50"/>
        <v>6</v>
      </c>
      <c r="AF444" s="49" t="str">
        <f t="shared" si="53"/>
        <v>LCL</v>
      </c>
      <c r="AG444" s="49" t="str">
        <f t="shared" si="53"/>
        <v>LCL</v>
      </c>
    </row>
    <row r="445" spans="1:33" x14ac:dyDescent="0.45">
      <c r="A445" s="129" t="s">
        <v>698</v>
      </c>
      <c r="B445" s="129" t="s">
        <v>861</v>
      </c>
      <c r="C445" s="129" t="s">
        <v>921</v>
      </c>
      <c r="D445" s="5" t="s">
        <v>921</v>
      </c>
      <c r="E445" s="129">
        <f t="shared" si="51"/>
        <v>40</v>
      </c>
      <c r="F445" s="129">
        <f t="shared" si="52"/>
        <v>48</v>
      </c>
      <c r="G445" s="129" t="s">
        <v>61</v>
      </c>
      <c r="H445" s="129" t="s">
        <v>30</v>
      </c>
      <c r="I445" s="129" t="s">
        <v>31</v>
      </c>
      <c r="J445" s="3">
        <v>1</v>
      </c>
      <c r="K445" s="153"/>
      <c r="L445" s="129" t="s">
        <v>41</v>
      </c>
      <c r="M445" s="129" t="s">
        <v>42</v>
      </c>
      <c r="N445" s="129" t="s">
        <v>26</v>
      </c>
      <c r="O445" s="129" t="s">
        <v>926</v>
      </c>
      <c r="P445" s="3">
        <v>54</v>
      </c>
      <c r="Q445" s="129" t="s">
        <v>27</v>
      </c>
      <c r="R445" s="129" t="s">
        <v>722</v>
      </c>
      <c r="S445" s="129" t="s">
        <v>2164</v>
      </c>
      <c r="T445" s="129"/>
      <c r="U445" s="129">
        <v>1</v>
      </c>
      <c r="V445" s="3">
        <v>292</v>
      </c>
      <c r="W445" s="155"/>
      <c r="X445" s="155"/>
      <c r="Y445" s="155"/>
      <c r="Z445" s="138" t="str">
        <f t="shared" si="48"/>
        <v/>
      </c>
      <c r="AA445" s="3">
        <v>9133</v>
      </c>
      <c r="AB445" s="6">
        <v>6.07</v>
      </c>
      <c r="AC445" s="34" t="s">
        <v>64</v>
      </c>
      <c r="AD445" s="34">
        <f t="shared" si="49"/>
        <v>4</v>
      </c>
      <c r="AE445" s="34">
        <f t="shared" si="50"/>
        <v>2</v>
      </c>
      <c r="AF445" s="49" t="str">
        <f t="shared" si="53"/>
        <v>LCL</v>
      </c>
      <c r="AG445" s="49" t="str">
        <f t="shared" si="53"/>
        <v>LCL</v>
      </c>
    </row>
    <row r="446" spans="1:33" x14ac:dyDescent="0.45">
      <c r="A446" s="129" t="s">
        <v>907</v>
      </c>
      <c r="B446" s="129" t="s">
        <v>674</v>
      </c>
      <c r="C446" s="129" t="s">
        <v>780</v>
      </c>
      <c r="D446" s="5" t="s">
        <v>780</v>
      </c>
      <c r="E446" s="129">
        <f t="shared" si="51"/>
        <v>1</v>
      </c>
      <c r="F446" s="129">
        <f t="shared" si="52"/>
        <v>17</v>
      </c>
      <c r="G446" s="129" t="s">
        <v>381</v>
      </c>
      <c r="H446" s="129" t="s">
        <v>383</v>
      </c>
      <c r="I446" s="129" t="s">
        <v>380</v>
      </c>
      <c r="J446" s="3">
        <v>1</v>
      </c>
      <c r="K446" s="26" t="s">
        <v>380</v>
      </c>
      <c r="L446" s="26" t="s">
        <v>24</v>
      </c>
      <c r="M446" s="129" t="s">
        <v>390</v>
      </c>
      <c r="N446" s="129" t="s">
        <v>26</v>
      </c>
      <c r="O446" s="129" t="s">
        <v>927</v>
      </c>
      <c r="P446" s="3">
        <v>54</v>
      </c>
      <c r="Q446" s="129" t="s">
        <v>27</v>
      </c>
      <c r="R446" s="129" t="s">
        <v>2155</v>
      </c>
      <c r="S446" s="36" t="s">
        <v>380</v>
      </c>
      <c r="T446" s="129">
        <v>1</v>
      </c>
      <c r="U446" s="129"/>
      <c r="V446" s="3">
        <v>599</v>
      </c>
      <c r="W446" s="30">
        <v>0</v>
      </c>
      <c r="X446" s="30">
        <v>0</v>
      </c>
      <c r="Y446" s="30">
        <v>0</v>
      </c>
      <c r="Z446" s="138" t="str">
        <f t="shared" si="48"/>
        <v/>
      </c>
      <c r="AA446" s="3">
        <v>8504</v>
      </c>
      <c r="AB446" s="6">
        <v>19.23</v>
      </c>
      <c r="AC446" s="34" t="s">
        <v>64</v>
      </c>
      <c r="AD446" s="34">
        <f t="shared" si="49"/>
        <v>13</v>
      </c>
      <c r="AE446" s="34">
        <f t="shared" si="50"/>
        <v>6</v>
      </c>
      <c r="AF446" s="49" t="str">
        <f t="shared" si="53"/>
        <v>LCL</v>
      </c>
      <c r="AG446" s="49" t="str">
        <f t="shared" si="53"/>
        <v>LCL</v>
      </c>
    </row>
    <row r="447" spans="1:33" x14ac:dyDescent="0.45">
      <c r="A447" s="129" t="s">
        <v>907</v>
      </c>
      <c r="B447" s="129" t="s">
        <v>674</v>
      </c>
      <c r="C447" s="129" t="s">
        <v>780</v>
      </c>
      <c r="D447" s="5" t="s">
        <v>780</v>
      </c>
      <c r="E447" s="129">
        <f t="shared" si="51"/>
        <v>1</v>
      </c>
      <c r="F447" s="129">
        <f t="shared" si="52"/>
        <v>17</v>
      </c>
      <c r="G447" s="129" t="s">
        <v>381</v>
      </c>
      <c r="H447" s="129" t="s">
        <v>383</v>
      </c>
      <c r="I447" s="129" t="s">
        <v>380</v>
      </c>
      <c r="J447" s="3">
        <v>1</v>
      </c>
      <c r="K447" s="26" t="s">
        <v>380</v>
      </c>
      <c r="L447" s="26" t="s">
        <v>24</v>
      </c>
      <c r="M447" s="129" t="s">
        <v>390</v>
      </c>
      <c r="N447" s="129" t="s">
        <v>26</v>
      </c>
      <c r="O447" s="129" t="s">
        <v>928</v>
      </c>
      <c r="P447" s="3">
        <v>54</v>
      </c>
      <c r="Q447" s="129" t="s">
        <v>27</v>
      </c>
      <c r="R447" s="129" t="s">
        <v>2155</v>
      </c>
      <c r="S447" s="36" t="s">
        <v>380</v>
      </c>
      <c r="T447" s="129">
        <v>1</v>
      </c>
      <c r="U447" s="129"/>
      <c r="V447" s="3">
        <v>277</v>
      </c>
      <c r="W447" s="30">
        <v>0</v>
      </c>
      <c r="X447" s="30">
        <v>0</v>
      </c>
      <c r="Y447" s="30">
        <v>0</v>
      </c>
      <c r="Z447" s="138" t="str">
        <f t="shared" si="48"/>
        <v/>
      </c>
      <c r="AA447" s="3">
        <v>4455</v>
      </c>
      <c r="AB447" s="6">
        <v>5.61</v>
      </c>
      <c r="AC447" s="34" t="s">
        <v>64</v>
      </c>
      <c r="AD447" s="34">
        <f t="shared" si="49"/>
        <v>4</v>
      </c>
      <c r="AE447" s="34">
        <f t="shared" si="50"/>
        <v>2</v>
      </c>
      <c r="AF447" s="49" t="str">
        <f t="shared" si="53"/>
        <v>LCL</v>
      </c>
      <c r="AG447" s="49" t="str">
        <f t="shared" si="53"/>
        <v>LCL</v>
      </c>
    </row>
    <row r="448" spans="1:33" x14ac:dyDescent="0.45">
      <c r="A448" s="129" t="s">
        <v>699</v>
      </c>
      <c r="B448" s="129" t="s">
        <v>806</v>
      </c>
      <c r="C448" s="129" t="s">
        <v>929</v>
      </c>
      <c r="D448" s="5" t="s">
        <v>929</v>
      </c>
      <c r="E448" s="129">
        <f t="shared" si="51"/>
        <v>26</v>
      </c>
      <c r="F448" s="129">
        <f t="shared" si="52"/>
        <v>29</v>
      </c>
      <c r="G448" s="129" t="s">
        <v>381</v>
      </c>
      <c r="H448" s="129" t="s">
        <v>383</v>
      </c>
      <c r="I448" s="129" t="s">
        <v>380</v>
      </c>
      <c r="J448" s="3">
        <v>1</v>
      </c>
      <c r="K448" s="26" t="s">
        <v>380</v>
      </c>
      <c r="L448" s="26" t="s">
        <v>24</v>
      </c>
      <c r="M448" s="129" t="s">
        <v>390</v>
      </c>
      <c r="N448" s="129" t="s">
        <v>26</v>
      </c>
      <c r="O448" s="129" t="s">
        <v>930</v>
      </c>
      <c r="P448" s="3">
        <v>54</v>
      </c>
      <c r="Q448" s="129" t="s">
        <v>27</v>
      </c>
      <c r="R448" s="129" t="s">
        <v>2153</v>
      </c>
      <c r="S448" s="36" t="s">
        <v>380</v>
      </c>
      <c r="T448" s="129">
        <v>1</v>
      </c>
      <c r="U448" s="129"/>
      <c r="V448" s="3">
        <v>516</v>
      </c>
      <c r="W448" s="30">
        <v>0</v>
      </c>
      <c r="X448" s="30">
        <v>0</v>
      </c>
      <c r="Y448" s="30">
        <v>0</v>
      </c>
      <c r="Z448" s="138" t="str">
        <f t="shared" si="48"/>
        <v/>
      </c>
      <c r="AA448" s="3">
        <v>6893</v>
      </c>
      <c r="AB448" s="6">
        <v>6.93</v>
      </c>
      <c r="AC448" s="34" t="s">
        <v>64</v>
      </c>
      <c r="AD448" s="34">
        <f t="shared" si="49"/>
        <v>5</v>
      </c>
      <c r="AE448" s="34">
        <f t="shared" si="50"/>
        <v>2</v>
      </c>
      <c r="AF448" s="49" t="str">
        <f t="shared" si="53"/>
        <v>LCL</v>
      </c>
      <c r="AG448" s="49" t="str">
        <f t="shared" si="53"/>
        <v>LCL</v>
      </c>
    </row>
    <row r="449" spans="1:33" x14ac:dyDescent="0.45">
      <c r="A449" s="129" t="s">
        <v>702</v>
      </c>
      <c r="B449" s="129" t="s">
        <v>861</v>
      </c>
      <c r="C449" s="129" t="s">
        <v>931</v>
      </c>
      <c r="D449" s="5" t="s">
        <v>931</v>
      </c>
      <c r="E449" s="129">
        <f t="shared" si="51"/>
        <v>35</v>
      </c>
      <c r="F449" s="129">
        <f t="shared" si="52"/>
        <v>40</v>
      </c>
      <c r="G449" s="129" t="s">
        <v>61</v>
      </c>
      <c r="H449" s="129" t="s">
        <v>30</v>
      </c>
      <c r="I449" s="129" t="s">
        <v>31</v>
      </c>
      <c r="J449" s="3">
        <v>0</v>
      </c>
      <c r="K449" s="129" t="s">
        <v>932</v>
      </c>
      <c r="L449" s="129" t="s">
        <v>41</v>
      </c>
      <c r="M449" s="129" t="s">
        <v>42</v>
      </c>
      <c r="N449" s="129" t="s">
        <v>26</v>
      </c>
      <c r="O449" s="129" t="s">
        <v>933</v>
      </c>
      <c r="P449" s="3">
        <v>54</v>
      </c>
      <c r="Q449" s="129" t="s">
        <v>27</v>
      </c>
      <c r="R449" s="129" t="s">
        <v>2149</v>
      </c>
      <c r="S449" s="129" t="s">
        <v>2163</v>
      </c>
      <c r="T449" s="129"/>
      <c r="U449" s="129">
        <v>1</v>
      </c>
      <c r="V449" s="3">
        <v>508</v>
      </c>
      <c r="W449" s="30">
        <v>1</v>
      </c>
      <c r="X449" s="30">
        <v>0</v>
      </c>
      <c r="Y449" s="30">
        <v>0</v>
      </c>
      <c r="Z449" s="138">
        <f t="shared" si="48"/>
        <v>20</v>
      </c>
      <c r="AA449" s="3">
        <v>7901</v>
      </c>
      <c r="AB449" s="6">
        <v>9.49</v>
      </c>
      <c r="AC449" s="34" t="s">
        <v>64</v>
      </c>
      <c r="AD449" s="34">
        <f t="shared" si="49"/>
        <v>7</v>
      </c>
      <c r="AE449" s="34">
        <f t="shared" si="50"/>
        <v>3</v>
      </c>
      <c r="AF449" s="49" t="str">
        <f t="shared" ref="AF449:AG480" si="54">IF(AD449&lt;=14,"LCL",IF(AD449&lt;=28,"20",IF(AD449&lt;=55,"40",IF(AD449&lt;=65,"40HC",IF(AD449&lt;=83,"45",IF(AD449&gt;83,"???ilość kont"))))))</f>
        <v>LCL</v>
      </c>
      <c r="AG449" s="49" t="str">
        <f t="shared" si="54"/>
        <v>LCL</v>
      </c>
    </row>
    <row r="450" spans="1:33" x14ac:dyDescent="0.45">
      <c r="A450" s="129" t="s">
        <v>28</v>
      </c>
      <c r="B450" s="129" t="s">
        <v>794</v>
      </c>
      <c r="C450" s="129" t="s">
        <v>839</v>
      </c>
      <c r="D450" s="5" t="s">
        <v>839</v>
      </c>
      <c r="E450" s="129">
        <f t="shared" si="51"/>
        <v>1</v>
      </c>
      <c r="F450" s="129">
        <f t="shared" si="52"/>
        <v>11</v>
      </c>
      <c r="G450" s="129" t="s">
        <v>381</v>
      </c>
      <c r="H450" s="129" t="s">
        <v>383</v>
      </c>
      <c r="I450" s="129" t="s">
        <v>380</v>
      </c>
      <c r="J450" s="3">
        <v>1</v>
      </c>
      <c r="K450" s="26" t="s">
        <v>380</v>
      </c>
      <c r="L450" s="26" t="s">
        <v>24</v>
      </c>
      <c r="M450" s="129" t="s">
        <v>390</v>
      </c>
      <c r="N450" s="129" t="s">
        <v>26</v>
      </c>
      <c r="O450" s="129" t="s">
        <v>934</v>
      </c>
      <c r="P450" s="3">
        <v>54</v>
      </c>
      <c r="Q450" s="129" t="s">
        <v>27</v>
      </c>
      <c r="R450" s="129" t="s">
        <v>2151</v>
      </c>
      <c r="S450" s="36" t="s">
        <v>380</v>
      </c>
      <c r="T450" s="129">
        <v>1</v>
      </c>
      <c r="U450" s="129"/>
      <c r="V450" s="3">
        <v>1762</v>
      </c>
      <c r="W450" s="30">
        <v>0</v>
      </c>
      <c r="X450" s="30">
        <v>0</v>
      </c>
      <c r="Y450" s="30">
        <v>0</v>
      </c>
      <c r="Z450" s="138" t="str">
        <f t="shared" si="48"/>
        <v/>
      </c>
      <c r="AA450" s="3">
        <v>35880</v>
      </c>
      <c r="AB450" s="6">
        <v>29.92</v>
      </c>
      <c r="AC450" s="34" t="s">
        <v>64</v>
      </c>
      <c r="AD450" s="34">
        <f t="shared" si="49"/>
        <v>21</v>
      </c>
      <c r="AE450" s="34">
        <f t="shared" si="50"/>
        <v>9</v>
      </c>
      <c r="AF450" s="49" t="str">
        <f t="shared" si="54"/>
        <v>20</v>
      </c>
      <c r="AG450" s="49" t="str">
        <f t="shared" si="54"/>
        <v>LCL</v>
      </c>
    </row>
    <row r="451" spans="1:33" x14ac:dyDescent="0.45">
      <c r="A451" s="129" t="s">
        <v>28</v>
      </c>
      <c r="B451" s="129" t="s">
        <v>794</v>
      </c>
      <c r="C451" s="129" t="s">
        <v>839</v>
      </c>
      <c r="D451" s="5" t="s">
        <v>839</v>
      </c>
      <c r="E451" s="129">
        <f t="shared" si="51"/>
        <v>1</v>
      </c>
      <c r="F451" s="129">
        <f t="shared" si="52"/>
        <v>11</v>
      </c>
      <c r="G451" s="129" t="s">
        <v>381</v>
      </c>
      <c r="H451" s="129" t="s">
        <v>383</v>
      </c>
      <c r="I451" s="129" t="s">
        <v>380</v>
      </c>
      <c r="J451" s="3">
        <v>1</v>
      </c>
      <c r="K451" s="26" t="s">
        <v>380</v>
      </c>
      <c r="L451" s="26" t="s">
        <v>24</v>
      </c>
      <c r="M451" s="129" t="s">
        <v>390</v>
      </c>
      <c r="N451" s="129" t="s">
        <v>26</v>
      </c>
      <c r="O451" s="129" t="s">
        <v>935</v>
      </c>
      <c r="P451" s="3">
        <v>52</v>
      </c>
      <c r="Q451" s="129" t="s">
        <v>27</v>
      </c>
      <c r="R451" s="129" t="s">
        <v>2151</v>
      </c>
      <c r="S451" s="36" t="s">
        <v>380</v>
      </c>
      <c r="T451" s="129">
        <v>1</v>
      </c>
      <c r="U451" s="129"/>
      <c r="V451" s="3">
        <v>2397</v>
      </c>
      <c r="W451" s="30">
        <v>0</v>
      </c>
      <c r="X451" s="30">
        <v>0</v>
      </c>
      <c r="Y451" s="30">
        <v>0</v>
      </c>
      <c r="Z451" s="138" t="str">
        <f t="shared" ref="Z451:Z514" si="55">IF(W451=1,20,IF(X451=1,40,IF(Y451=1,"40 HC","")))</f>
        <v/>
      </c>
      <c r="AA451" s="3">
        <v>49153</v>
      </c>
      <c r="AB451" s="6">
        <v>25.74</v>
      </c>
      <c r="AC451" s="34" t="s">
        <v>64</v>
      </c>
      <c r="AD451" s="34">
        <f t="shared" si="49"/>
        <v>18</v>
      </c>
      <c r="AE451" s="34">
        <f t="shared" si="50"/>
        <v>8</v>
      </c>
      <c r="AF451" s="49" t="str">
        <f t="shared" si="54"/>
        <v>20</v>
      </c>
      <c r="AG451" s="49" t="str">
        <f t="shared" si="54"/>
        <v>LCL</v>
      </c>
    </row>
    <row r="452" spans="1:33" x14ac:dyDescent="0.45">
      <c r="A452" s="129" t="s">
        <v>28</v>
      </c>
      <c r="B452" s="129" t="s">
        <v>794</v>
      </c>
      <c r="C452" s="129" t="s">
        <v>787</v>
      </c>
      <c r="D452" s="5" t="s">
        <v>787</v>
      </c>
      <c r="E452" s="129">
        <f t="shared" si="51"/>
        <v>1</v>
      </c>
      <c r="F452" s="129">
        <f t="shared" si="52"/>
        <v>13</v>
      </c>
      <c r="G452" s="129" t="s">
        <v>381</v>
      </c>
      <c r="H452" s="129" t="s">
        <v>383</v>
      </c>
      <c r="I452" s="129" t="s">
        <v>380</v>
      </c>
      <c r="J452" s="3">
        <v>1</v>
      </c>
      <c r="K452" s="26" t="s">
        <v>380</v>
      </c>
      <c r="L452" s="26" t="s">
        <v>24</v>
      </c>
      <c r="M452" s="129" t="s">
        <v>390</v>
      </c>
      <c r="N452" s="129" t="s">
        <v>26</v>
      </c>
      <c r="O452" s="129" t="s">
        <v>936</v>
      </c>
      <c r="P452" s="3">
        <v>54</v>
      </c>
      <c r="Q452" s="129" t="s">
        <v>27</v>
      </c>
      <c r="R452" s="129" t="s">
        <v>2151</v>
      </c>
      <c r="S452" s="36" t="s">
        <v>380</v>
      </c>
      <c r="T452" s="129">
        <v>1</v>
      </c>
      <c r="U452" s="129"/>
      <c r="V452" s="3">
        <v>1118</v>
      </c>
      <c r="W452" s="30">
        <v>0</v>
      </c>
      <c r="X452" s="30">
        <v>0</v>
      </c>
      <c r="Y452" s="30">
        <v>0</v>
      </c>
      <c r="Z452" s="138" t="str">
        <f t="shared" si="55"/>
        <v/>
      </c>
      <c r="AA452" s="3">
        <v>21501</v>
      </c>
      <c r="AB452" s="6">
        <v>11.92</v>
      </c>
      <c r="AC452" s="34" t="s">
        <v>64</v>
      </c>
      <c r="AD452" s="34">
        <f t="shared" si="49"/>
        <v>8</v>
      </c>
      <c r="AE452" s="34">
        <f t="shared" si="50"/>
        <v>4</v>
      </c>
      <c r="AF452" s="49" t="str">
        <f t="shared" si="54"/>
        <v>LCL</v>
      </c>
      <c r="AG452" s="49" t="str">
        <f t="shared" si="54"/>
        <v>LCL</v>
      </c>
    </row>
    <row r="453" spans="1:33" x14ac:dyDescent="0.45">
      <c r="A453" s="129" t="s">
        <v>28</v>
      </c>
      <c r="B453" s="129" t="s">
        <v>871</v>
      </c>
      <c r="C453" s="129" t="s">
        <v>849</v>
      </c>
      <c r="D453" s="5" t="s">
        <v>849</v>
      </c>
      <c r="E453" s="129">
        <f t="shared" si="51"/>
        <v>2</v>
      </c>
      <c r="F453" s="129">
        <f t="shared" si="52"/>
        <v>19</v>
      </c>
      <c r="G453" s="129" t="s">
        <v>381</v>
      </c>
      <c r="H453" s="129" t="s">
        <v>383</v>
      </c>
      <c r="I453" s="129" t="s">
        <v>380</v>
      </c>
      <c r="J453" s="3">
        <v>1</v>
      </c>
      <c r="K453" s="26" t="s">
        <v>380</v>
      </c>
      <c r="L453" s="26" t="s">
        <v>24</v>
      </c>
      <c r="M453" s="129" t="s">
        <v>390</v>
      </c>
      <c r="N453" s="129" t="s">
        <v>26</v>
      </c>
      <c r="O453" s="129" t="s">
        <v>937</v>
      </c>
      <c r="P453" s="3">
        <v>54</v>
      </c>
      <c r="Q453" s="129" t="s">
        <v>27</v>
      </c>
      <c r="R453" s="129" t="s">
        <v>2155</v>
      </c>
      <c r="S453" s="36" t="s">
        <v>380</v>
      </c>
      <c r="T453" s="129">
        <v>1</v>
      </c>
      <c r="U453" s="129"/>
      <c r="V453" s="3">
        <v>671</v>
      </c>
      <c r="W453" s="30">
        <v>0</v>
      </c>
      <c r="X453" s="30">
        <v>0</v>
      </c>
      <c r="Y453" s="30">
        <v>0</v>
      </c>
      <c r="Z453" s="138" t="str">
        <f t="shared" si="55"/>
        <v/>
      </c>
      <c r="AA453" s="3">
        <v>9669</v>
      </c>
      <c r="AB453" s="6">
        <v>12.72</v>
      </c>
      <c r="AC453" s="34" t="s">
        <v>64</v>
      </c>
      <c r="AD453" s="34">
        <f t="shared" si="49"/>
        <v>9</v>
      </c>
      <c r="AE453" s="34">
        <f t="shared" si="50"/>
        <v>4</v>
      </c>
      <c r="AF453" s="49" t="str">
        <f t="shared" si="54"/>
        <v>LCL</v>
      </c>
      <c r="AG453" s="49" t="str">
        <f t="shared" si="54"/>
        <v>LCL</v>
      </c>
    </row>
    <row r="454" spans="1:33" x14ac:dyDescent="0.45">
      <c r="A454" s="129" t="s">
        <v>28</v>
      </c>
      <c r="B454" s="129" t="s">
        <v>871</v>
      </c>
      <c r="C454" s="129" t="s">
        <v>867</v>
      </c>
      <c r="D454" s="5" t="s">
        <v>867</v>
      </c>
      <c r="E454" s="129">
        <f t="shared" si="51"/>
        <v>2</v>
      </c>
      <c r="F454" s="129">
        <f t="shared" si="52"/>
        <v>25</v>
      </c>
      <c r="G454" s="129" t="s">
        <v>381</v>
      </c>
      <c r="H454" s="129" t="s">
        <v>383</v>
      </c>
      <c r="I454" s="129" t="s">
        <v>380</v>
      </c>
      <c r="J454" s="3">
        <v>1</v>
      </c>
      <c r="K454" s="26" t="s">
        <v>380</v>
      </c>
      <c r="L454" s="26" t="s">
        <v>24</v>
      </c>
      <c r="M454" s="129" t="s">
        <v>390</v>
      </c>
      <c r="N454" s="129" t="s">
        <v>26</v>
      </c>
      <c r="O454" s="129" t="s">
        <v>938</v>
      </c>
      <c r="P454" s="3">
        <v>54</v>
      </c>
      <c r="Q454" s="129" t="s">
        <v>27</v>
      </c>
      <c r="R454" s="129" t="s">
        <v>526</v>
      </c>
      <c r="S454" s="36" t="s">
        <v>380</v>
      </c>
      <c r="T454" s="129">
        <v>1</v>
      </c>
      <c r="U454" s="129"/>
      <c r="V454" s="3">
        <v>1708</v>
      </c>
      <c r="W454" s="30">
        <v>0</v>
      </c>
      <c r="X454" s="30">
        <v>0</v>
      </c>
      <c r="Y454" s="30">
        <v>0</v>
      </c>
      <c r="Z454" s="138" t="str">
        <f t="shared" si="55"/>
        <v/>
      </c>
      <c r="AA454" s="3">
        <v>29429</v>
      </c>
      <c r="AB454" s="6">
        <v>21.5</v>
      </c>
      <c r="AC454" s="34" t="s">
        <v>64</v>
      </c>
      <c r="AD454" s="34">
        <f t="shared" si="49"/>
        <v>15</v>
      </c>
      <c r="AE454" s="34">
        <f t="shared" si="50"/>
        <v>6</v>
      </c>
      <c r="AF454" s="49" t="str">
        <f t="shared" si="54"/>
        <v>20</v>
      </c>
      <c r="AG454" s="49" t="str">
        <f t="shared" si="54"/>
        <v>LCL</v>
      </c>
    </row>
    <row r="455" spans="1:33" x14ac:dyDescent="0.45">
      <c r="A455" s="129" t="s">
        <v>794</v>
      </c>
      <c r="B455" s="129" t="s">
        <v>909</v>
      </c>
      <c r="C455" s="129" t="s">
        <v>864</v>
      </c>
      <c r="D455" s="5" t="s">
        <v>864</v>
      </c>
      <c r="E455" s="129">
        <f t="shared" si="51"/>
        <v>3</v>
      </c>
      <c r="F455" s="129">
        <f t="shared" si="52"/>
        <v>9</v>
      </c>
      <c r="G455" s="129" t="s">
        <v>381</v>
      </c>
      <c r="H455" s="129" t="s">
        <v>383</v>
      </c>
      <c r="I455" s="129" t="s">
        <v>380</v>
      </c>
      <c r="J455" s="3">
        <v>1</v>
      </c>
      <c r="K455" s="26" t="s">
        <v>380</v>
      </c>
      <c r="L455" s="26" t="s">
        <v>24</v>
      </c>
      <c r="M455" s="129" t="s">
        <v>390</v>
      </c>
      <c r="N455" s="129" t="s">
        <v>26</v>
      </c>
      <c r="O455" s="129" t="s">
        <v>939</v>
      </c>
      <c r="P455" s="3">
        <v>54</v>
      </c>
      <c r="Q455" s="129" t="s">
        <v>27</v>
      </c>
      <c r="R455" s="129" t="s">
        <v>2150</v>
      </c>
      <c r="S455" s="36" t="s">
        <v>380</v>
      </c>
      <c r="T455" s="129">
        <v>1</v>
      </c>
      <c r="U455" s="129"/>
      <c r="V455" s="3">
        <v>1190</v>
      </c>
      <c r="W455" s="30">
        <v>0</v>
      </c>
      <c r="X455" s="30">
        <v>0</v>
      </c>
      <c r="Y455" s="30">
        <v>0</v>
      </c>
      <c r="Z455" s="138" t="str">
        <f t="shared" si="55"/>
        <v/>
      </c>
      <c r="AA455" s="3">
        <v>17015</v>
      </c>
      <c r="AB455" s="4"/>
      <c r="AC455" s="34" t="s">
        <v>64</v>
      </c>
      <c r="AD455" s="34">
        <f t="shared" si="49"/>
        <v>0</v>
      </c>
      <c r="AE455" s="34">
        <f t="shared" si="50"/>
        <v>0</v>
      </c>
      <c r="AF455" s="49" t="str">
        <f t="shared" si="54"/>
        <v>LCL</v>
      </c>
      <c r="AG455" s="49" t="str">
        <f t="shared" si="54"/>
        <v>LCL</v>
      </c>
    </row>
    <row r="456" spans="1:33" x14ac:dyDescent="0.45">
      <c r="A456" s="129" t="s">
        <v>885</v>
      </c>
      <c r="B456" s="129" t="s">
        <v>779</v>
      </c>
      <c r="C456" s="129" t="s">
        <v>839</v>
      </c>
      <c r="D456" s="5" t="s">
        <v>839</v>
      </c>
      <c r="E456" s="129">
        <f t="shared" si="51"/>
        <v>4</v>
      </c>
      <c r="F456" s="129">
        <f t="shared" si="52"/>
        <v>8</v>
      </c>
      <c r="G456" s="129" t="s">
        <v>381</v>
      </c>
      <c r="H456" s="129" t="s">
        <v>383</v>
      </c>
      <c r="I456" s="129" t="s">
        <v>380</v>
      </c>
      <c r="J456" s="3">
        <v>1</v>
      </c>
      <c r="K456" s="26" t="s">
        <v>380</v>
      </c>
      <c r="L456" s="26" t="s">
        <v>24</v>
      </c>
      <c r="M456" s="129" t="s">
        <v>384</v>
      </c>
      <c r="N456" s="129" t="s">
        <v>26</v>
      </c>
      <c r="O456" s="129" t="s">
        <v>940</v>
      </c>
      <c r="P456" s="3">
        <v>54</v>
      </c>
      <c r="Q456" s="129" t="s">
        <v>27</v>
      </c>
      <c r="R456" s="129" t="s">
        <v>2160</v>
      </c>
      <c r="S456" s="36" t="s">
        <v>380</v>
      </c>
      <c r="T456" s="129">
        <v>1</v>
      </c>
      <c r="U456" s="129"/>
      <c r="V456" s="3">
        <v>232</v>
      </c>
      <c r="W456" s="30">
        <v>0</v>
      </c>
      <c r="X456" s="30">
        <v>0</v>
      </c>
      <c r="Y456" s="30">
        <v>0</v>
      </c>
      <c r="Z456" s="138" t="str">
        <f t="shared" si="55"/>
        <v/>
      </c>
      <c r="AA456" s="3">
        <v>3235</v>
      </c>
      <c r="AB456" s="6">
        <v>2.69</v>
      </c>
      <c r="AC456" s="34" t="s">
        <v>90</v>
      </c>
      <c r="AD456" s="34">
        <f t="shared" si="49"/>
        <v>2</v>
      </c>
      <c r="AE456" s="34">
        <f t="shared" si="50"/>
        <v>1</v>
      </c>
      <c r="AF456" s="49" t="str">
        <f t="shared" si="54"/>
        <v>LCL</v>
      </c>
      <c r="AG456" s="49" t="str">
        <f t="shared" si="54"/>
        <v>LCL</v>
      </c>
    </row>
    <row r="457" spans="1:33" x14ac:dyDescent="0.45">
      <c r="A457" s="129" t="s">
        <v>885</v>
      </c>
      <c r="B457" s="129" t="s">
        <v>839</v>
      </c>
      <c r="C457" s="129" t="s">
        <v>896</v>
      </c>
      <c r="D457" s="5" t="s">
        <v>896</v>
      </c>
      <c r="E457" s="129">
        <f t="shared" si="51"/>
        <v>8</v>
      </c>
      <c r="F457" s="129">
        <f t="shared" si="52"/>
        <v>17</v>
      </c>
      <c r="G457" s="129" t="s">
        <v>381</v>
      </c>
      <c r="H457" s="129" t="s">
        <v>383</v>
      </c>
      <c r="I457" s="129" t="s">
        <v>380</v>
      </c>
      <c r="J457" s="3">
        <v>1</v>
      </c>
      <c r="K457" s="26" t="s">
        <v>380</v>
      </c>
      <c r="L457" s="26" t="s">
        <v>24</v>
      </c>
      <c r="M457" s="129" t="s">
        <v>390</v>
      </c>
      <c r="N457" s="129" t="s">
        <v>26</v>
      </c>
      <c r="O457" s="129" t="s">
        <v>941</v>
      </c>
      <c r="P457" s="3">
        <v>54</v>
      </c>
      <c r="Q457" s="129" t="s">
        <v>27</v>
      </c>
      <c r="R457" s="129" t="s">
        <v>2153</v>
      </c>
      <c r="S457" s="36" t="s">
        <v>380</v>
      </c>
      <c r="T457" s="129">
        <v>1</v>
      </c>
      <c r="U457" s="129"/>
      <c r="V457" s="3">
        <v>1075</v>
      </c>
      <c r="W457" s="30">
        <v>0</v>
      </c>
      <c r="X457" s="30">
        <v>0</v>
      </c>
      <c r="Y457" s="30">
        <v>0</v>
      </c>
      <c r="Z457" s="138" t="str">
        <f t="shared" si="55"/>
        <v/>
      </c>
      <c r="AA457" s="3">
        <v>14686</v>
      </c>
      <c r="AB457" s="4"/>
      <c r="AC457" s="34" t="s">
        <v>64</v>
      </c>
      <c r="AD457" s="34">
        <f t="shared" si="49"/>
        <v>0</v>
      </c>
      <c r="AE457" s="34">
        <f t="shared" si="50"/>
        <v>0</v>
      </c>
      <c r="AF457" s="49" t="str">
        <f t="shared" si="54"/>
        <v>LCL</v>
      </c>
      <c r="AG457" s="49" t="str">
        <f t="shared" si="54"/>
        <v>LCL</v>
      </c>
    </row>
    <row r="458" spans="1:33" x14ac:dyDescent="0.45">
      <c r="A458" s="129" t="s">
        <v>863</v>
      </c>
      <c r="B458" s="129" t="s">
        <v>942</v>
      </c>
      <c r="C458" s="129" t="s">
        <v>912</v>
      </c>
      <c r="D458" s="5" t="s">
        <v>912</v>
      </c>
      <c r="E458" s="129">
        <f t="shared" si="51"/>
        <v>25</v>
      </c>
      <c r="F458" s="129">
        <f t="shared" si="52"/>
        <v>30</v>
      </c>
      <c r="G458" s="129" t="s">
        <v>85</v>
      </c>
      <c r="H458" s="129" t="s">
        <v>30</v>
      </c>
      <c r="I458" s="129" t="s">
        <v>31</v>
      </c>
      <c r="J458" s="3">
        <v>1</v>
      </c>
      <c r="K458" s="152" t="s">
        <v>943</v>
      </c>
      <c r="L458" s="129" t="s">
        <v>24</v>
      </c>
      <c r="M458" s="129" t="s">
        <v>87</v>
      </c>
      <c r="N458" s="129" t="s">
        <v>26</v>
      </c>
      <c r="O458" s="129" t="s">
        <v>944</v>
      </c>
      <c r="P458" s="3">
        <v>54</v>
      </c>
      <c r="Q458" s="129" t="s">
        <v>27</v>
      </c>
      <c r="R458" s="129" t="s">
        <v>2160</v>
      </c>
      <c r="S458" s="129" t="s">
        <v>2164</v>
      </c>
      <c r="T458" s="129"/>
      <c r="U458" s="129">
        <v>1</v>
      </c>
      <c r="V458" s="3">
        <v>1147</v>
      </c>
      <c r="W458" s="154">
        <v>0</v>
      </c>
      <c r="X458" s="154">
        <v>1</v>
      </c>
      <c r="Y458" s="154">
        <v>0</v>
      </c>
      <c r="Z458" s="138">
        <f t="shared" si="55"/>
        <v>40</v>
      </c>
      <c r="AA458" s="3">
        <v>22883</v>
      </c>
      <c r="AB458" s="6">
        <v>25.08</v>
      </c>
      <c r="AC458" s="34" t="s">
        <v>90</v>
      </c>
      <c r="AD458" s="34">
        <f t="shared" si="49"/>
        <v>18</v>
      </c>
      <c r="AE458" s="34">
        <f t="shared" si="50"/>
        <v>8</v>
      </c>
      <c r="AF458" s="49" t="str">
        <f t="shared" si="54"/>
        <v>20</v>
      </c>
      <c r="AG458" s="49" t="str">
        <f t="shared" si="54"/>
        <v>LCL</v>
      </c>
    </row>
    <row r="459" spans="1:33" x14ac:dyDescent="0.45">
      <c r="A459" s="129" t="s">
        <v>863</v>
      </c>
      <c r="B459" s="129" t="s">
        <v>942</v>
      </c>
      <c r="C459" s="129" t="s">
        <v>912</v>
      </c>
      <c r="D459" s="5" t="s">
        <v>912</v>
      </c>
      <c r="E459" s="129">
        <f t="shared" si="51"/>
        <v>25</v>
      </c>
      <c r="F459" s="129">
        <f t="shared" si="52"/>
        <v>30</v>
      </c>
      <c r="G459" s="129" t="s">
        <v>85</v>
      </c>
      <c r="H459" s="129" t="s">
        <v>30</v>
      </c>
      <c r="I459" s="129" t="s">
        <v>31</v>
      </c>
      <c r="J459" s="3">
        <v>1</v>
      </c>
      <c r="K459" s="153"/>
      <c r="L459" s="129" t="s">
        <v>24</v>
      </c>
      <c r="M459" s="129" t="s">
        <v>87</v>
      </c>
      <c r="N459" s="129" t="s">
        <v>26</v>
      </c>
      <c r="O459" s="129" t="s">
        <v>945</v>
      </c>
      <c r="P459" s="3">
        <v>54</v>
      </c>
      <c r="Q459" s="129" t="s">
        <v>27</v>
      </c>
      <c r="R459" s="129" t="s">
        <v>94</v>
      </c>
      <c r="S459" s="129" t="s">
        <v>2164</v>
      </c>
      <c r="T459" s="129"/>
      <c r="U459" s="129">
        <v>1</v>
      </c>
      <c r="V459" s="3">
        <v>629</v>
      </c>
      <c r="W459" s="155"/>
      <c r="X459" s="155"/>
      <c r="Y459" s="155"/>
      <c r="Z459" s="138" t="str">
        <f t="shared" si="55"/>
        <v/>
      </c>
      <c r="AA459" s="3">
        <v>12817</v>
      </c>
      <c r="AB459" s="6">
        <v>14.28</v>
      </c>
      <c r="AC459" s="34" t="s">
        <v>90</v>
      </c>
      <c r="AD459" s="34">
        <f t="shared" si="49"/>
        <v>10</v>
      </c>
      <c r="AE459" s="34">
        <f t="shared" si="50"/>
        <v>4</v>
      </c>
      <c r="AF459" s="49" t="str">
        <f t="shared" si="54"/>
        <v>LCL</v>
      </c>
      <c r="AG459" s="49" t="str">
        <f t="shared" si="54"/>
        <v>LCL</v>
      </c>
    </row>
    <row r="460" spans="1:33" x14ac:dyDescent="0.45">
      <c r="A460" s="129" t="s">
        <v>795</v>
      </c>
      <c r="B460" s="129" t="s">
        <v>946</v>
      </c>
      <c r="C460" s="129" t="s">
        <v>839</v>
      </c>
      <c r="D460" s="5" t="s">
        <v>839</v>
      </c>
      <c r="E460" s="129">
        <f t="shared" si="51"/>
        <v>2</v>
      </c>
      <c r="F460" s="129">
        <f t="shared" si="52"/>
        <v>5</v>
      </c>
      <c r="G460" s="129" t="s">
        <v>381</v>
      </c>
      <c r="H460" s="129" t="s">
        <v>383</v>
      </c>
      <c r="I460" s="129" t="s">
        <v>380</v>
      </c>
      <c r="J460" s="3">
        <v>1</v>
      </c>
      <c r="K460" s="26" t="s">
        <v>380</v>
      </c>
      <c r="L460" s="26" t="s">
        <v>24</v>
      </c>
      <c r="M460" s="129" t="s">
        <v>883</v>
      </c>
      <c r="N460" s="129" t="s">
        <v>26</v>
      </c>
      <c r="O460" s="129" t="s">
        <v>947</v>
      </c>
      <c r="P460" s="3">
        <v>54</v>
      </c>
      <c r="Q460" s="129" t="s">
        <v>27</v>
      </c>
      <c r="R460" s="129" t="s">
        <v>149</v>
      </c>
      <c r="S460" s="36" t="s">
        <v>380</v>
      </c>
      <c r="T460" s="129">
        <v>1</v>
      </c>
      <c r="U460" s="129"/>
      <c r="V460" s="3">
        <v>454</v>
      </c>
      <c r="W460" s="30">
        <v>0</v>
      </c>
      <c r="X460" s="30">
        <v>0</v>
      </c>
      <c r="Y460" s="30">
        <v>0</v>
      </c>
      <c r="Z460" s="138" t="str">
        <f t="shared" si="55"/>
        <v/>
      </c>
      <c r="AA460" s="3">
        <v>8390</v>
      </c>
      <c r="AB460" s="4"/>
      <c r="AC460" s="34" t="s">
        <v>90</v>
      </c>
      <c r="AD460" s="34">
        <f t="shared" si="49"/>
        <v>0</v>
      </c>
      <c r="AE460" s="34">
        <f t="shared" si="50"/>
        <v>0</v>
      </c>
      <c r="AF460" s="49" t="str">
        <f t="shared" si="54"/>
        <v>LCL</v>
      </c>
      <c r="AG460" s="49" t="str">
        <f t="shared" si="54"/>
        <v>LCL</v>
      </c>
    </row>
    <row r="461" spans="1:33" x14ac:dyDescent="0.45">
      <c r="A461" s="129" t="s">
        <v>795</v>
      </c>
      <c r="B461" s="129" t="s">
        <v>946</v>
      </c>
      <c r="C461" s="129" t="s">
        <v>806</v>
      </c>
      <c r="D461" s="5" t="s">
        <v>806</v>
      </c>
      <c r="E461" s="129">
        <f t="shared" si="51"/>
        <v>2</v>
      </c>
      <c r="F461" s="129">
        <f t="shared" si="52"/>
        <v>18</v>
      </c>
      <c r="G461" s="129" t="s">
        <v>381</v>
      </c>
      <c r="H461" s="129" t="s">
        <v>383</v>
      </c>
      <c r="I461" s="129" t="s">
        <v>380</v>
      </c>
      <c r="J461" s="3">
        <v>1</v>
      </c>
      <c r="K461" s="26" t="s">
        <v>380</v>
      </c>
      <c r="L461" s="26" t="s">
        <v>24</v>
      </c>
      <c r="M461" s="129" t="s">
        <v>384</v>
      </c>
      <c r="N461" s="129" t="s">
        <v>26</v>
      </c>
      <c r="O461" s="129" t="s">
        <v>948</v>
      </c>
      <c r="P461" s="3">
        <v>54</v>
      </c>
      <c r="Q461" s="129" t="s">
        <v>27</v>
      </c>
      <c r="R461" s="129" t="s">
        <v>201</v>
      </c>
      <c r="S461" s="36" t="s">
        <v>380</v>
      </c>
      <c r="T461" s="129">
        <v>1</v>
      </c>
      <c r="U461" s="129"/>
      <c r="V461" s="3">
        <v>1065</v>
      </c>
      <c r="W461" s="30">
        <v>0</v>
      </c>
      <c r="X461" s="30">
        <v>0</v>
      </c>
      <c r="Y461" s="30">
        <v>0</v>
      </c>
      <c r="Z461" s="138" t="str">
        <f t="shared" si="55"/>
        <v/>
      </c>
      <c r="AA461" s="3">
        <v>20060</v>
      </c>
      <c r="AB461" s="6">
        <v>29.04</v>
      </c>
      <c r="AC461" s="34" t="s">
        <v>64</v>
      </c>
      <c r="AD461" s="34">
        <f t="shared" si="49"/>
        <v>20</v>
      </c>
      <c r="AE461" s="34">
        <f t="shared" si="50"/>
        <v>9</v>
      </c>
      <c r="AF461" s="49" t="str">
        <f t="shared" si="54"/>
        <v>20</v>
      </c>
      <c r="AG461" s="49" t="str">
        <f t="shared" si="54"/>
        <v>LCL</v>
      </c>
    </row>
    <row r="462" spans="1:33" x14ac:dyDescent="0.45">
      <c r="A462" s="129" t="s">
        <v>779</v>
      </c>
      <c r="B462" s="129" t="s">
        <v>787</v>
      </c>
      <c r="C462" s="129" t="s">
        <v>896</v>
      </c>
      <c r="D462" s="5" t="s">
        <v>896</v>
      </c>
      <c r="E462" s="129">
        <f t="shared" si="51"/>
        <v>6</v>
      </c>
      <c r="F462" s="129">
        <f t="shared" si="52"/>
        <v>13</v>
      </c>
      <c r="G462" s="129" t="s">
        <v>381</v>
      </c>
      <c r="H462" s="129" t="s">
        <v>383</v>
      </c>
      <c r="I462" s="129" t="s">
        <v>380</v>
      </c>
      <c r="J462" s="3">
        <v>1</v>
      </c>
      <c r="K462" s="26" t="s">
        <v>380</v>
      </c>
      <c r="L462" s="26" t="s">
        <v>24</v>
      </c>
      <c r="M462" s="129" t="s">
        <v>390</v>
      </c>
      <c r="N462" s="129" t="s">
        <v>26</v>
      </c>
      <c r="O462" s="129" t="s">
        <v>949</v>
      </c>
      <c r="P462" s="3">
        <v>54</v>
      </c>
      <c r="Q462" s="129" t="s">
        <v>27</v>
      </c>
      <c r="R462" s="129" t="s">
        <v>2154</v>
      </c>
      <c r="S462" s="36" t="s">
        <v>380</v>
      </c>
      <c r="T462" s="129">
        <v>1</v>
      </c>
      <c r="U462" s="129"/>
      <c r="V462" s="3">
        <v>1370</v>
      </c>
      <c r="W462" s="30">
        <v>0</v>
      </c>
      <c r="X462" s="30">
        <v>0</v>
      </c>
      <c r="Y462" s="30">
        <v>0</v>
      </c>
      <c r="Z462" s="138" t="str">
        <f t="shared" si="55"/>
        <v/>
      </c>
      <c r="AA462" s="3">
        <v>22409</v>
      </c>
      <c r="AB462" s="6">
        <v>17.89</v>
      </c>
      <c r="AC462" s="34" t="s">
        <v>64</v>
      </c>
      <c r="AD462" s="34">
        <f t="shared" ref="AD462:AD526" si="56">0.7*AB462</f>
        <v>13</v>
      </c>
      <c r="AE462" s="34">
        <f t="shared" ref="AE462:AE526" si="57">0.3*AB462</f>
        <v>5</v>
      </c>
      <c r="AF462" s="49" t="str">
        <f t="shared" si="54"/>
        <v>LCL</v>
      </c>
      <c r="AG462" s="49" t="str">
        <f t="shared" si="54"/>
        <v>LCL</v>
      </c>
    </row>
    <row r="463" spans="1:33" x14ac:dyDescent="0.45">
      <c r="A463" s="129" t="s">
        <v>779</v>
      </c>
      <c r="B463" s="129" t="s">
        <v>806</v>
      </c>
      <c r="C463" s="129" t="s">
        <v>950</v>
      </c>
      <c r="D463" s="5" t="s">
        <v>950</v>
      </c>
      <c r="E463" s="129">
        <f t="shared" si="51"/>
        <v>17</v>
      </c>
      <c r="F463" s="129">
        <f t="shared" si="52"/>
        <v>31</v>
      </c>
      <c r="G463" s="129" t="s">
        <v>381</v>
      </c>
      <c r="H463" s="129" t="s">
        <v>383</v>
      </c>
      <c r="I463" s="129" t="s">
        <v>380</v>
      </c>
      <c r="J463" s="3">
        <v>1</v>
      </c>
      <c r="K463" s="26" t="s">
        <v>380</v>
      </c>
      <c r="L463" s="26" t="s">
        <v>24</v>
      </c>
      <c r="M463" s="129" t="s">
        <v>390</v>
      </c>
      <c r="N463" s="129" t="s">
        <v>26</v>
      </c>
      <c r="O463" s="129" t="s">
        <v>951</v>
      </c>
      <c r="P463" s="3">
        <v>54</v>
      </c>
      <c r="Q463" s="129" t="s">
        <v>27</v>
      </c>
      <c r="R463" s="129" t="s">
        <v>2153</v>
      </c>
      <c r="S463" s="36" t="s">
        <v>380</v>
      </c>
      <c r="T463" s="129">
        <v>1</v>
      </c>
      <c r="U463" s="129"/>
      <c r="V463" s="3">
        <v>520</v>
      </c>
      <c r="W463" s="30">
        <v>0</v>
      </c>
      <c r="X463" s="30">
        <v>0</v>
      </c>
      <c r="Y463" s="30">
        <v>0</v>
      </c>
      <c r="Z463" s="138" t="str">
        <f t="shared" si="55"/>
        <v/>
      </c>
      <c r="AA463" s="3">
        <v>7649</v>
      </c>
      <c r="AB463" s="6">
        <v>7.41</v>
      </c>
      <c r="AC463" s="34" t="s">
        <v>64</v>
      </c>
      <c r="AD463" s="34">
        <f t="shared" si="56"/>
        <v>5</v>
      </c>
      <c r="AE463" s="34">
        <f t="shared" si="57"/>
        <v>2</v>
      </c>
      <c r="AF463" s="49" t="str">
        <f t="shared" si="54"/>
        <v>LCL</v>
      </c>
      <c r="AG463" s="49" t="str">
        <f t="shared" si="54"/>
        <v>LCL</v>
      </c>
    </row>
    <row r="464" spans="1:33" x14ac:dyDescent="0.45">
      <c r="A464" s="129" t="s">
        <v>779</v>
      </c>
      <c r="B464" s="129" t="s">
        <v>806</v>
      </c>
      <c r="C464" s="129" t="s">
        <v>950</v>
      </c>
      <c r="D464" s="5" t="s">
        <v>950</v>
      </c>
      <c r="E464" s="129">
        <f t="shared" si="51"/>
        <v>17</v>
      </c>
      <c r="F464" s="129">
        <f t="shared" si="52"/>
        <v>31</v>
      </c>
      <c r="G464" s="129" t="s">
        <v>381</v>
      </c>
      <c r="H464" s="129" t="s">
        <v>383</v>
      </c>
      <c r="I464" s="129" t="s">
        <v>380</v>
      </c>
      <c r="J464" s="3">
        <v>1</v>
      </c>
      <c r="K464" s="26" t="s">
        <v>380</v>
      </c>
      <c r="L464" s="26" t="s">
        <v>24</v>
      </c>
      <c r="M464" s="129" t="s">
        <v>390</v>
      </c>
      <c r="N464" s="129" t="s">
        <v>26</v>
      </c>
      <c r="O464" s="129" t="s">
        <v>952</v>
      </c>
      <c r="P464" s="3">
        <v>54</v>
      </c>
      <c r="Q464" s="129" t="s">
        <v>27</v>
      </c>
      <c r="R464" s="129" t="s">
        <v>2153</v>
      </c>
      <c r="S464" s="36" t="s">
        <v>380</v>
      </c>
      <c r="T464" s="129">
        <v>1</v>
      </c>
      <c r="U464" s="129"/>
      <c r="V464" s="3">
        <v>295</v>
      </c>
      <c r="W464" s="30">
        <v>0</v>
      </c>
      <c r="X464" s="30">
        <v>0</v>
      </c>
      <c r="Y464" s="30">
        <v>0</v>
      </c>
      <c r="Z464" s="138" t="str">
        <f t="shared" si="55"/>
        <v/>
      </c>
      <c r="AA464" s="3">
        <v>4565</v>
      </c>
      <c r="AB464" s="6">
        <v>5.17</v>
      </c>
      <c r="AC464" s="34" t="s">
        <v>64</v>
      </c>
      <c r="AD464" s="34">
        <f t="shared" si="56"/>
        <v>4</v>
      </c>
      <c r="AE464" s="34">
        <f t="shared" si="57"/>
        <v>2</v>
      </c>
      <c r="AF464" s="49" t="str">
        <f t="shared" si="54"/>
        <v>LCL</v>
      </c>
      <c r="AG464" s="49" t="str">
        <f t="shared" si="54"/>
        <v>LCL</v>
      </c>
    </row>
    <row r="465" spans="1:33" x14ac:dyDescent="0.45">
      <c r="A465" s="129" t="s">
        <v>946</v>
      </c>
      <c r="B465" s="129" t="s">
        <v>864</v>
      </c>
      <c r="C465" s="129" t="s">
        <v>953</v>
      </c>
      <c r="D465" s="5" t="s">
        <v>953</v>
      </c>
      <c r="E465" s="129">
        <f t="shared" si="51"/>
        <v>2</v>
      </c>
      <c r="F465" s="129">
        <f t="shared" si="52"/>
        <v>18</v>
      </c>
      <c r="G465" s="129" t="s">
        <v>381</v>
      </c>
      <c r="H465" s="129" t="s">
        <v>383</v>
      </c>
      <c r="I465" s="129" t="s">
        <v>380</v>
      </c>
      <c r="J465" s="3">
        <v>1</v>
      </c>
      <c r="K465" s="26" t="s">
        <v>380</v>
      </c>
      <c r="L465" s="26" t="s">
        <v>24</v>
      </c>
      <c r="M465" s="129" t="s">
        <v>384</v>
      </c>
      <c r="N465" s="129" t="s">
        <v>26</v>
      </c>
      <c r="O465" s="129" t="s">
        <v>954</v>
      </c>
      <c r="P465" s="3">
        <v>54</v>
      </c>
      <c r="Q465" s="129" t="s">
        <v>27</v>
      </c>
      <c r="R465" s="129" t="s">
        <v>2156</v>
      </c>
      <c r="S465" s="36" t="s">
        <v>380</v>
      </c>
      <c r="T465" s="129">
        <v>1</v>
      </c>
      <c r="U465" s="129"/>
      <c r="V465" s="3">
        <v>503</v>
      </c>
      <c r="W465" s="30">
        <v>0</v>
      </c>
      <c r="X465" s="30">
        <v>0</v>
      </c>
      <c r="Y465" s="30">
        <v>0</v>
      </c>
      <c r="Z465" s="138" t="str">
        <f t="shared" si="55"/>
        <v/>
      </c>
      <c r="AA465" s="3">
        <v>9252</v>
      </c>
      <c r="AB465" s="6">
        <v>9.08</v>
      </c>
      <c r="AC465" s="34" t="s">
        <v>64</v>
      </c>
      <c r="AD465" s="34">
        <f t="shared" si="56"/>
        <v>6</v>
      </c>
      <c r="AE465" s="34">
        <f t="shared" si="57"/>
        <v>3</v>
      </c>
      <c r="AF465" s="49" t="str">
        <f t="shared" si="54"/>
        <v>LCL</v>
      </c>
      <c r="AG465" s="49" t="str">
        <f t="shared" si="54"/>
        <v>LCL</v>
      </c>
    </row>
    <row r="466" spans="1:33" x14ac:dyDescent="0.45">
      <c r="A466" s="129" t="s">
        <v>955</v>
      </c>
      <c r="B466" s="129" t="s">
        <v>956</v>
      </c>
      <c r="C466" s="129" t="s">
        <v>957</v>
      </c>
      <c r="D466" s="5" t="s">
        <v>957</v>
      </c>
      <c r="E466" s="129">
        <f t="shared" si="51"/>
        <v>39</v>
      </c>
      <c r="F466" s="129">
        <f t="shared" si="52"/>
        <v>43</v>
      </c>
      <c r="G466" s="129" t="s">
        <v>61</v>
      </c>
      <c r="H466" s="129" t="s">
        <v>30</v>
      </c>
      <c r="I466" s="129" t="s">
        <v>31</v>
      </c>
      <c r="J466" s="3">
        <v>0</v>
      </c>
      <c r="K466" s="129" t="s">
        <v>958</v>
      </c>
      <c r="L466" s="129" t="s">
        <v>24</v>
      </c>
      <c r="M466" s="129" t="s">
        <v>42</v>
      </c>
      <c r="N466" s="129" t="s">
        <v>26</v>
      </c>
      <c r="O466" s="129" t="s">
        <v>959</v>
      </c>
      <c r="P466" s="3">
        <v>54</v>
      </c>
      <c r="Q466" s="129" t="s">
        <v>27</v>
      </c>
      <c r="R466" s="129" t="s">
        <v>2158</v>
      </c>
      <c r="S466" s="129" t="s">
        <v>2163</v>
      </c>
      <c r="T466" s="129"/>
      <c r="U466" s="129">
        <v>1</v>
      </c>
      <c r="V466" s="3">
        <v>1348</v>
      </c>
      <c r="W466" s="30">
        <v>1</v>
      </c>
      <c r="X466" s="30">
        <v>0</v>
      </c>
      <c r="Y466" s="30">
        <v>0</v>
      </c>
      <c r="Z466" s="138">
        <f t="shared" si="55"/>
        <v>20</v>
      </c>
      <c r="AA466" s="3">
        <v>24237</v>
      </c>
      <c r="AB466" s="6">
        <v>24.37</v>
      </c>
      <c r="AC466" s="34" t="s">
        <v>64</v>
      </c>
      <c r="AD466" s="34">
        <f t="shared" si="56"/>
        <v>17</v>
      </c>
      <c r="AE466" s="34">
        <f t="shared" si="57"/>
        <v>7</v>
      </c>
      <c r="AF466" s="49" t="str">
        <f t="shared" si="54"/>
        <v>20</v>
      </c>
      <c r="AG466" s="49" t="str">
        <f t="shared" si="54"/>
        <v>LCL</v>
      </c>
    </row>
    <row r="467" spans="1:33" x14ac:dyDescent="0.45">
      <c r="A467" s="129" t="s">
        <v>955</v>
      </c>
      <c r="B467" s="129" t="s">
        <v>956</v>
      </c>
      <c r="C467" s="129" t="s">
        <v>960</v>
      </c>
      <c r="D467" s="5" t="s">
        <v>960</v>
      </c>
      <c r="E467" s="129">
        <f t="shared" si="51"/>
        <v>39</v>
      </c>
      <c r="F467" s="129">
        <f t="shared" si="52"/>
        <v>46</v>
      </c>
      <c r="G467" s="129" t="s">
        <v>61</v>
      </c>
      <c r="H467" s="129" t="s">
        <v>30</v>
      </c>
      <c r="I467" s="129" t="s">
        <v>31</v>
      </c>
      <c r="J467" s="3">
        <v>1</v>
      </c>
      <c r="K467" s="152" t="s">
        <v>961</v>
      </c>
      <c r="L467" s="129" t="s">
        <v>41</v>
      </c>
      <c r="M467" s="129" t="s">
        <v>42</v>
      </c>
      <c r="N467" s="129" t="s">
        <v>26</v>
      </c>
      <c r="O467" s="129" t="s">
        <v>962</v>
      </c>
      <c r="P467" s="3">
        <v>54</v>
      </c>
      <c r="Q467" s="129" t="s">
        <v>27</v>
      </c>
      <c r="R467" s="129" t="s">
        <v>2158</v>
      </c>
      <c r="S467" s="129" t="s">
        <v>2164</v>
      </c>
      <c r="T467" s="129"/>
      <c r="U467" s="129">
        <v>1</v>
      </c>
      <c r="V467" s="3">
        <v>2109</v>
      </c>
      <c r="W467" s="154">
        <v>0</v>
      </c>
      <c r="X467" s="154">
        <v>1</v>
      </c>
      <c r="Y467" s="154">
        <v>0</v>
      </c>
      <c r="Z467" s="138">
        <f t="shared" si="55"/>
        <v>40</v>
      </c>
      <c r="AA467" s="3">
        <v>40587</v>
      </c>
      <c r="AB467" s="6">
        <v>28.29</v>
      </c>
      <c r="AC467" s="34" t="s">
        <v>64</v>
      </c>
      <c r="AD467" s="34">
        <f t="shared" si="56"/>
        <v>20</v>
      </c>
      <c r="AE467" s="34">
        <f t="shared" si="57"/>
        <v>8</v>
      </c>
      <c r="AF467" s="49" t="str">
        <f t="shared" si="54"/>
        <v>20</v>
      </c>
      <c r="AG467" s="49" t="str">
        <f t="shared" si="54"/>
        <v>LCL</v>
      </c>
    </row>
    <row r="468" spans="1:33" x14ac:dyDescent="0.45">
      <c r="A468" s="129" t="s">
        <v>955</v>
      </c>
      <c r="B468" s="129" t="s">
        <v>956</v>
      </c>
      <c r="C468" s="129" t="s">
        <v>960</v>
      </c>
      <c r="D468" s="5" t="s">
        <v>960</v>
      </c>
      <c r="E468" s="129">
        <f t="shared" si="51"/>
        <v>39</v>
      </c>
      <c r="F468" s="129">
        <f t="shared" si="52"/>
        <v>46</v>
      </c>
      <c r="G468" s="129" t="s">
        <v>61</v>
      </c>
      <c r="H468" s="129" t="s">
        <v>30</v>
      </c>
      <c r="I468" s="129" t="s">
        <v>31</v>
      </c>
      <c r="J468" s="3">
        <v>1</v>
      </c>
      <c r="K468" s="153"/>
      <c r="L468" s="129" t="s">
        <v>41</v>
      </c>
      <c r="M468" s="129" t="s">
        <v>42</v>
      </c>
      <c r="N468" s="129" t="s">
        <v>26</v>
      </c>
      <c r="O468" s="129" t="s">
        <v>963</v>
      </c>
      <c r="P468" s="3">
        <v>54</v>
      </c>
      <c r="Q468" s="129" t="s">
        <v>27</v>
      </c>
      <c r="R468" s="129" t="s">
        <v>2151</v>
      </c>
      <c r="S468" s="129" t="s">
        <v>2164</v>
      </c>
      <c r="T468" s="129"/>
      <c r="U468" s="129">
        <v>1</v>
      </c>
      <c r="V468" s="3">
        <v>2125</v>
      </c>
      <c r="W468" s="155"/>
      <c r="X468" s="155"/>
      <c r="Y468" s="155"/>
      <c r="Z468" s="138" t="str">
        <f t="shared" si="55"/>
        <v/>
      </c>
      <c r="AA468" s="3">
        <v>39679</v>
      </c>
      <c r="AB468" s="6">
        <v>27.29</v>
      </c>
      <c r="AC468" s="34" t="s">
        <v>64</v>
      </c>
      <c r="AD468" s="34">
        <f t="shared" si="56"/>
        <v>19</v>
      </c>
      <c r="AE468" s="34">
        <f t="shared" si="57"/>
        <v>8</v>
      </c>
      <c r="AF468" s="49" t="str">
        <f t="shared" si="54"/>
        <v>20</v>
      </c>
      <c r="AG468" s="49" t="str">
        <f t="shared" si="54"/>
        <v>LCL</v>
      </c>
    </row>
    <row r="469" spans="1:33" x14ac:dyDescent="0.45">
      <c r="A469" s="129" t="s">
        <v>864</v>
      </c>
      <c r="B469" s="129" t="s">
        <v>964</v>
      </c>
      <c r="C469" s="129" t="s">
        <v>965</v>
      </c>
      <c r="D469" s="5" t="s">
        <v>965</v>
      </c>
      <c r="E469" s="129">
        <f t="shared" si="51"/>
        <v>35</v>
      </c>
      <c r="F469" s="129">
        <f t="shared" si="52"/>
        <v>39</v>
      </c>
      <c r="G469" s="129" t="s">
        <v>61</v>
      </c>
      <c r="H469" s="129" t="s">
        <v>30</v>
      </c>
      <c r="I469" s="129" t="s">
        <v>31</v>
      </c>
      <c r="J469" s="3">
        <v>1</v>
      </c>
      <c r="K469" s="152" t="s">
        <v>966</v>
      </c>
      <c r="L469" s="129" t="s">
        <v>41</v>
      </c>
      <c r="M469" s="129" t="s">
        <v>42</v>
      </c>
      <c r="N469" s="129" t="s">
        <v>26</v>
      </c>
      <c r="O469" s="129" t="s">
        <v>967</v>
      </c>
      <c r="P469" s="3">
        <v>54</v>
      </c>
      <c r="Q469" s="129" t="s">
        <v>27</v>
      </c>
      <c r="R469" s="129" t="s">
        <v>2151</v>
      </c>
      <c r="S469" s="129" t="s">
        <v>2164</v>
      </c>
      <c r="T469" s="129"/>
      <c r="U469" s="129">
        <v>1</v>
      </c>
      <c r="V469" s="3">
        <v>788</v>
      </c>
      <c r="W469" s="154">
        <v>1</v>
      </c>
      <c r="X469" s="154">
        <v>0</v>
      </c>
      <c r="Y469" s="154">
        <v>0</v>
      </c>
      <c r="Z469" s="138">
        <f t="shared" si="55"/>
        <v>20</v>
      </c>
      <c r="AA469" s="3">
        <v>15060</v>
      </c>
      <c r="AB469" s="6">
        <v>10.39</v>
      </c>
      <c r="AC469" s="34" t="s">
        <v>64</v>
      </c>
      <c r="AD469" s="34">
        <f t="shared" si="56"/>
        <v>7</v>
      </c>
      <c r="AE469" s="34">
        <f t="shared" si="57"/>
        <v>3</v>
      </c>
      <c r="AF469" s="49" t="str">
        <f t="shared" si="54"/>
        <v>LCL</v>
      </c>
      <c r="AG469" s="49" t="str">
        <f t="shared" si="54"/>
        <v>LCL</v>
      </c>
    </row>
    <row r="470" spans="1:33" x14ac:dyDescent="0.45">
      <c r="A470" s="129" t="s">
        <v>864</v>
      </c>
      <c r="B470" s="129" t="s">
        <v>964</v>
      </c>
      <c r="C470" s="129" t="s">
        <v>965</v>
      </c>
      <c r="D470" s="5" t="s">
        <v>965</v>
      </c>
      <c r="E470" s="129">
        <f t="shared" si="51"/>
        <v>35</v>
      </c>
      <c r="F470" s="129">
        <f t="shared" si="52"/>
        <v>39</v>
      </c>
      <c r="G470" s="129" t="s">
        <v>61</v>
      </c>
      <c r="H470" s="129" t="s">
        <v>30</v>
      </c>
      <c r="I470" s="129" t="s">
        <v>31</v>
      </c>
      <c r="J470" s="3">
        <v>1</v>
      </c>
      <c r="K470" s="153"/>
      <c r="L470" s="129" t="s">
        <v>41</v>
      </c>
      <c r="M470" s="129" t="s">
        <v>42</v>
      </c>
      <c r="N470" s="129" t="s">
        <v>26</v>
      </c>
      <c r="O470" s="129" t="s">
        <v>968</v>
      </c>
      <c r="P470" s="3">
        <v>54</v>
      </c>
      <c r="Q470" s="129" t="s">
        <v>27</v>
      </c>
      <c r="R470" s="129" t="s">
        <v>2149</v>
      </c>
      <c r="S470" s="129" t="s">
        <v>2164</v>
      </c>
      <c r="T470" s="129"/>
      <c r="U470" s="129">
        <v>1</v>
      </c>
      <c r="V470" s="3">
        <v>235</v>
      </c>
      <c r="W470" s="156"/>
      <c r="X470" s="156"/>
      <c r="Y470" s="156"/>
      <c r="Z470" s="138" t="str">
        <f t="shared" si="55"/>
        <v/>
      </c>
      <c r="AA470" s="3">
        <v>3000</v>
      </c>
      <c r="AB470" s="6">
        <v>7.49</v>
      </c>
      <c r="AC470" s="34" t="s">
        <v>64</v>
      </c>
      <c r="AD470" s="34">
        <f t="shared" si="56"/>
        <v>5</v>
      </c>
      <c r="AE470" s="34">
        <f t="shared" si="57"/>
        <v>2</v>
      </c>
      <c r="AF470" s="49" t="str">
        <f t="shared" si="54"/>
        <v>LCL</v>
      </c>
      <c r="AG470" s="49" t="str">
        <f t="shared" si="54"/>
        <v>LCL</v>
      </c>
    </row>
    <row r="471" spans="1:33" x14ac:dyDescent="0.45">
      <c r="A471" s="129" t="s">
        <v>864</v>
      </c>
      <c r="B471" s="129" t="s">
        <v>964</v>
      </c>
      <c r="C471" s="129" t="s">
        <v>965</v>
      </c>
      <c r="D471" s="5" t="s">
        <v>965</v>
      </c>
      <c r="E471" s="129">
        <f t="shared" si="51"/>
        <v>35</v>
      </c>
      <c r="F471" s="129">
        <f t="shared" si="52"/>
        <v>39</v>
      </c>
      <c r="G471" s="129" t="s">
        <v>61</v>
      </c>
      <c r="H471" s="129" t="s">
        <v>30</v>
      </c>
      <c r="I471" s="129" t="s">
        <v>31</v>
      </c>
      <c r="J471" s="3">
        <v>1</v>
      </c>
      <c r="K471" s="153"/>
      <c r="L471" s="129" t="s">
        <v>41</v>
      </c>
      <c r="M471" s="129" t="s">
        <v>42</v>
      </c>
      <c r="N471" s="129" t="s">
        <v>26</v>
      </c>
      <c r="O471" s="129" t="s">
        <v>969</v>
      </c>
      <c r="P471" s="3">
        <v>54</v>
      </c>
      <c r="Q471" s="129" t="s">
        <v>27</v>
      </c>
      <c r="R471" s="129" t="s">
        <v>526</v>
      </c>
      <c r="S471" s="129" t="s">
        <v>2164</v>
      </c>
      <c r="T471" s="129"/>
      <c r="U471" s="129">
        <v>1</v>
      </c>
      <c r="V471" s="3">
        <v>829</v>
      </c>
      <c r="W471" s="155"/>
      <c r="X471" s="155"/>
      <c r="Y471" s="155"/>
      <c r="Z471" s="138" t="str">
        <f t="shared" si="55"/>
        <v/>
      </c>
      <c r="AA471" s="3">
        <v>11614</v>
      </c>
      <c r="AB471" s="6">
        <v>8.7799999999999994</v>
      </c>
      <c r="AC471" s="34" t="s">
        <v>64</v>
      </c>
      <c r="AD471" s="34">
        <f t="shared" si="56"/>
        <v>6</v>
      </c>
      <c r="AE471" s="34">
        <f t="shared" si="57"/>
        <v>3</v>
      </c>
      <c r="AF471" s="49" t="str">
        <f t="shared" si="54"/>
        <v>LCL</v>
      </c>
      <c r="AG471" s="49" t="str">
        <f t="shared" si="54"/>
        <v>LCL</v>
      </c>
    </row>
    <row r="472" spans="1:33" x14ac:dyDescent="0.45">
      <c r="A472" s="129" t="s">
        <v>839</v>
      </c>
      <c r="B472" s="129" t="s">
        <v>787</v>
      </c>
      <c r="C472" s="129" t="s">
        <v>849</v>
      </c>
      <c r="D472" s="5" t="s">
        <v>849</v>
      </c>
      <c r="E472" s="129">
        <f t="shared" ref="E472:E535" si="58">B472-A472</f>
        <v>2</v>
      </c>
      <c r="F472" s="129">
        <f t="shared" ref="F472:F535" si="59">C472-A472</f>
        <v>8</v>
      </c>
      <c r="G472" s="129" t="s">
        <v>381</v>
      </c>
      <c r="H472" s="129" t="s">
        <v>383</v>
      </c>
      <c r="I472" s="129" t="s">
        <v>380</v>
      </c>
      <c r="J472" s="3">
        <v>1</v>
      </c>
      <c r="K472" s="26" t="s">
        <v>380</v>
      </c>
      <c r="L472" s="26" t="s">
        <v>24</v>
      </c>
      <c r="M472" s="129" t="s">
        <v>390</v>
      </c>
      <c r="N472" s="129" t="s">
        <v>26</v>
      </c>
      <c r="O472" s="129" t="s">
        <v>970</v>
      </c>
      <c r="P472" s="3">
        <v>52</v>
      </c>
      <c r="Q472" s="129" t="s">
        <v>27</v>
      </c>
      <c r="R472" s="129" t="s">
        <v>33</v>
      </c>
      <c r="S472" s="36" t="s">
        <v>380</v>
      </c>
      <c r="T472" s="129">
        <v>1</v>
      </c>
      <c r="U472" s="129"/>
      <c r="V472" s="3">
        <v>19</v>
      </c>
      <c r="W472" s="30">
        <v>0</v>
      </c>
      <c r="X472" s="30">
        <v>0</v>
      </c>
      <c r="Y472" s="30">
        <v>0</v>
      </c>
      <c r="Z472" s="138" t="str">
        <f t="shared" si="55"/>
        <v/>
      </c>
      <c r="AA472" s="3">
        <v>1880</v>
      </c>
      <c r="AB472" s="6">
        <v>1.78</v>
      </c>
      <c r="AC472" s="34" t="s">
        <v>34</v>
      </c>
      <c r="AD472" s="34">
        <f t="shared" si="56"/>
        <v>1</v>
      </c>
      <c r="AE472" s="34">
        <f t="shared" si="57"/>
        <v>1</v>
      </c>
      <c r="AF472" s="49" t="str">
        <f t="shared" si="54"/>
        <v>LCL</v>
      </c>
      <c r="AG472" s="49" t="str">
        <f t="shared" si="54"/>
        <v>LCL</v>
      </c>
    </row>
    <row r="473" spans="1:33" x14ac:dyDescent="0.45">
      <c r="A473" s="129" t="s">
        <v>780</v>
      </c>
      <c r="B473" s="129" t="s">
        <v>956</v>
      </c>
      <c r="C473" s="129" t="s">
        <v>957</v>
      </c>
      <c r="D473" s="5" t="s">
        <v>957</v>
      </c>
      <c r="E473" s="129">
        <f t="shared" si="58"/>
        <v>36</v>
      </c>
      <c r="F473" s="129">
        <f t="shared" si="59"/>
        <v>40</v>
      </c>
      <c r="G473" s="129" t="s">
        <v>61</v>
      </c>
      <c r="H473" s="129" t="s">
        <v>30</v>
      </c>
      <c r="I473" s="129" t="s">
        <v>31</v>
      </c>
      <c r="J473" s="3">
        <v>1</v>
      </c>
      <c r="K473" s="129" t="s">
        <v>972</v>
      </c>
      <c r="L473" s="129" t="s">
        <v>24</v>
      </c>
      <c r="M473" s="129" t="s">
        <v>42</v>
      </c>
      <c r="N473" s="129" t="s">
        <v>26</v>
      </c>
      <c r="O473" s="129" t="s">
        <v>973</v>
      </c>
      <c r="P473" s="3">
        <v>54</v>
      </c>
      <c r="Q473" s="129" t="s">
        <v>27</v>
      </c>
      <c r="R473" s="129" t="s">
        <v>2151</v>
      </c>
      <c r="S473" s="129" t="s">
        <v>2163</v>
      </c>
      <c r="T473" s="129"/>
      <c r="U473" s="129">
        <v>1</v>
      </c>
      <c r="V473" s="3">
        <v>806</v>
      </c>
      <c r="W473" s="30">
        <v>1</v>
      </c>
      <c r="X473" s="30">
        <v>0</v>
      </c>
      <c r="Y473" s="30">
        <v>0</v>
      </c>
      <c r="Z473" s="138">
        <f t="shared" si="55"/>
        <v>20</v>
      </c>
      <c r="AA473" s="3">
        <v>11930</v>
      </c>
      <c r="AB473" s="6">
        <v>7.79</v>
      </c>
      <c r="AC473" s="34" t="s">
        <v>64</v>
      </c>
      <c r="AD473" s="34">
        <f t="shared" si="56"/>
        <v>5</v>
      </c>
      <c r="AE473" s="34">
        <f t="shared" si="57"/>
        <v>2</v>
      </c>
      <c r="AF473" s="49" t="str">
        <f t="shared" si="54"/>
        <v>LCL</v>
      </c>
      <c r="AG473" s="49" t="str">
        <f t="shared" si="54"/>
        <v>LCL</v>
      </c>
    </row>
    <row r="474" spans="1:33" x14ac:dyDescent="0.45">
      <c r="A474" s="129" t="s">
        <v>787</v>
      </c>
      <c r="B474" s="129" t="s">
        <v>974</v>
      </c>
      <c r="C474" s="129" t="s">
        <v>772</v>
      </c>
      <c r="D474" s="5" t="s">
        <v>772</v>
      </c>
      <c r="E474" s="129">
        <f t="shared" si="58"/>
        <v>3</v>
      </c>
      <c r="F474" s="129">
        <f t="shared" si="59"/>
        <v>8</v>
      </c>
      <c r="G474" s="129" t="s">
        <v>381</v>
      </c>
      <c r="H474" s="129" t="s">
        <v>383</v>
      </c>
      <c r="I474" s="129" t="s">
        <v>380</v>
      </c>
      <c r="J474" s="3">
        <v>1</v>
      </c>
      <c r="K474" s="26" t="s">
        <v>380</v>
      </c>
      <c r="L474" s="26" t="s">
        <v>24</v>
      </c>
      <c r="M474" s="129" t="s">
        <v>390</v>
      </c>
      <c r="N474" s="129" t="s">
        <v>26</v>
      </c>
      <c r="O474" s="129" t="s">
        <v>975</v>
      </c>
      <c r="P474" s="3">
        <v>54</v>
      </c>
      <c r="Q474" s="129" t="s">
        <v>27</v>
      </c>
      <c r="R474" s="129" t="s">
        <v>2151</v>
      </c>
      <c r="S474" s="36" t="s">
        <v>380</v>
      </c>
      <c r="T474" s="129">
        <v>1</v>
      </c>
      <c r="U474" s="129"/>
      <c r="V474" s="3">
        <v>1079</v>
      </c>
      <c r="W474" s="30">
        <v>0</v>
      </c>
      <c r="X474" s="30">
        <v>0</v>
      </c>
      <c r="Y474" s="30">
        <v>0</v>
      </c>
      <c r="Z474" s="138" t="str">
        <f t="shared" si="55"/>
        <v/>
      </c>
      <c r="AA474" s="3">
        <v>22504</v>
      </c>
      <c r="AB474" s="4"/>
      <c r="AC474" s="34" t="s">
        <v>64</v>
      </c>
      <c r="AD474" s="34">
        <f t="shared" si="56"/>
        <v>0</v>
      </c>
      <c r="AE474" s="34">
        <f t="shared" si="57"/>
        <v>0</v>
      </c>
      <c r="AF474" s="49" t="str">
        <f t="shared" si="54"/>
        <v>LCL</v>
      </c>
      <c r="AG474" s="49" t="str">
        <f t="shared" si="54"/>
        <v>LCL</v>
      </c>
    </row>
    <row r="475" spans="1:33" x14ac:dyDescent="0.45">
      <c r="A475" s="129" t="s">
        <v>787</v>
      </c>
      <c r="B475" s="129" t="s">
        <v>974</v>
      </c>
      <c r="C475" s="129" t="s">
        <v>772</v>
      </c>
      <c r="D475" s="5" t="s">
        <v>772</v>
      </c>
      <c r="E475" s="129">
        <f t="shared" si="58"/>
        <v>3</v>
      </c>
      <c r="F475" s="129">
        <f t="shared" si="59"/>
        <v>8</v>
      </c>
      <c r="G475" s="129" t="s">
        <v>381</v>
      </c>
      <c r="H475" s="129" t="s">
        <v>383</v>
      </c>
      <c r="I475" s="129" t="s">
        <v>380</v>
      </c>
      <c r="J475" s="3">
        <v>1</v>
      </c>
      <c r="K475" s="26" t="s">
        <v>380</v>
      </c>
      <c r="L475" s="26" t="s">
        <v>24</v>
      </c>
      <c r="M475" s="129" t="s">
        <v>390</v>
      </c>
      <c r="N475" s="129" t="s">
        <v>26</v>
      </c>
      <c r="O475" s="129" t="s">
        <v>976</v>
      </c>
      <c r="P475" s="3">
        <v>54</v>
      </c>
      <c r="Q475" s="129" t="s">
        <v>27</v>
      </c>
      <c r="R475" s="129" t="s">
        <v>2151</v>
      </c>
      <c r="S475" s="36" t="s">
        <v>380</v>
      </c>
      <c r="T475" s="129">
        <v>1</v>
      </c>
      <c r="U475" s="129"/>
      <c r="V475" s="3">
        <v>980</v>
      </c>
      <c r="W475" s="30">
        <v>0</v>
      </c>
      <c r="X475" s="30">
        <v>0</v>
      </c>
      <c r="Y475" s="30">
        <v>0</v>
      </c>
      <c r="Z475" s="138" t="str">
        <f t="shared" si="55"/>
        <v/>
      </c>
      <c r="AA475" s="3">
        <v>20802</v>
      </c>
      <c r="AB475" s="4"/>
      <c r="AC475" s="34" t="s">
        <v>64</v>
      </c>
      <c r="AD475" s="34">
        <f t="shared" si="56"/>
        <v>0</v>
      </c>
      <c r="AE475" s="34">
        <f t="shared" si="57"/>
        <v>0</v>
      </c>
      <c r="AF475" s="49" t="str">
        <f t="shared" si="54"/>
        <v>LCL</v>
      </c>
      <c r="AG475" s="49" t="str">
        <f t="shared" si="54"/>
        <v>LCL</v>
      </c>
    </row>
    <row r="476" spans="1:33" x14ac:dyDescent="0.45">
      <c r="A476" s="129" t="s">
        <v>787</v>
      </c>
      <c r="B476" s="129" t="s">
        <v>974</v>
      </c>
      <c r="C476" s="129" t="s">
        <v>772</v>
      </c>
      <c r="D476" s="5" t="s">
        <v>772</v>
      </c>
      <c r="E476" s="129">
        <f t="shared" si="58"/>
        <v>3</v>
      </c>
      <c r="F476" s="129">
        <f t="shared" si="59"/>
        <v>8</v>
      </c>
      <c r="G476" s="129" t="s">
        <v>381</v>
      </c>
      <c r="H476" s="129" t="s">
        <v>383</v>
      </c>
      <c r="I476" s="129" t="s">
        <v>380</v>
      </c>
      <c r="J476" s="3">
        <v>1</v>
      </c>
      <c r="K476" s="26" t="s">
        <v>380</v>
      </c>
      <c r="L476" s="26" t="s">
        <v>24</v>
      </c>
      <c r="M476" s="129" t="s">
        <v>390</v>
      </c>
      <c r="N476" s="129" t="s">
        <v>26</v>
      </c>
      <c r="O476" s="129" t="s">
        <v>977</v>
      </c>
      <c r="P476" s="3">
        <v>54</v>
      </c>
      <c r="Q476" s="129" t="s">
        <v>27</v>
      </c>
      <c r="R476" s="129" t="s">
        <v>161</v>
      </c>
      <c r="S476" s="36" t="s">
        <v>380</v>
      </c>
      <c r="T476" s="129">
        <v>1</v>
      </c>
      <c r="U476" s="129"/>
      <c r="V476" s="3">
        <v>660</v>
      </c>
      <c r="W476" s="30">
        <v>0</v>
      </c>
      <c r="X476" s="30">
        <v>0</v>
      </c>
      <c r="Y476" s="30">
        <v>0</v>
      </c>
      <c r="Z476" s="138" t="str">
        <f t="shared" si="55"/>
        <v/>
      </c>
      <c r="AA476" s="3">
        <v>11602</v>
      </c>
      <c r="AB476" s="4"/>
      <c r="AC476" s="34" t="s">
        <v>64</v>
      </c>
      <c r="AD476" s="34">
        <f t="shared" si="56"/>
        <v>0</v>
      </c>
      <c r="AE476" s="34">
        <f t="shared" si="57"/>
        <v>0</v>
      </c>
      <c r="AF476" s="49" t="str">
        <f t="shared" si="54"/>
        <v>LCL</v>
      </c>
      <c r="AG476" s="49" t="str">
        <f t="shared" si="54"/>
        <v>LCL</v>
      </c>
    </row>
    <row r="477" spans="1:33" x14ac:dyDescent="0.45">
      <c r="A477" s="129" t="s">
        <v>971</v>
      </c>
      <c r="B477" s="129" t="s">
        <v>978</v>
      </c>
      <c r="C477" s="129" t="s">
        <v>896</v>
      </c>
      <c r="D477" s="5" t="s">
        <v>896</v>
      </c>
      <c r="E477" s="129">
        <f t="shared" si="58"/>
        <v>4</v>
      </c>
      <c r="F477" s="129">
        <f t="shared" si="59"/>
        <v>6</v>
      </c>
      <c r="G477" s="129" t="s">
        <v>381</v>
      </c>
      <c r="H477" s="129" t="s">
        <v>383</v>
      </c>
      <c r="I477" s="129" t="s">
        <v>380</v>
      </c>
      <c r="J477" s="3">
        <v>1</v>
      </c>
      <c r="K477" s="26" t="s">
        <v>380</v>
      </c>
      <c r="L477" s="26" t="s">
        <v>24</v>
      </c>
      <c r="M477" s="129" t="s">
        <v>390</v>
      </c>
      <c r="N477" s="129" t="s">
        <v>26</v>
      </c>
      <c r="O477" s="129" t="s">
        <v>979</v>
      </c>
      <c r="P477" s="3">
        <v>54</v>
      </c>
      <c r="Q477" s="129" t="s">
        <v>27</v>
      </c>
      <c r="R477" s="129" t="s">
        <v>2150</v>
      </c>
      <c r="S477" s="36" t="s">
        <v>380</v>
      </c>
      <c r="T477" s="129">
        <v>1</v>
      </c>
      <c r="U477" s="129"/>
      <c r="V477" s="3">
        <v>1488</v>
      </c>
      <c r="W477" s="30">
        <v>0</v>
      </c>
      <c r="X477" s="30">
        <v>0</v>
      </c>
      <c r="Y477" s="30">
        <v>0</v>
      </c>
      <c r="Z477" s="138" t="str">
        <f t="shared" si="55"/>
        <v/>
      </c>
      <c r="AA477" s="3">
        <v>22894</v>
      </c>
      <c r="AB477" s="4"/>
      <c r="AC477" s="34" t="s">
        <v>64</v>
      </c>
      <c r="AD477" s="34">
        <f t="shared" si="56"/>
        <v>0</v>
      </c>
      <c r="AE477" s="34">
        <f t="shared" si="57"/>
        <v>0</v>
      </c>
      <c r="AF477" s="49" t="str">
        <f t="shared" si="54"/>
        <v>LCL</v>
      </c>
      <c r="AG477" s="49" t="str">
        <f t="shared" si="54"/>
        <v>LCL</v>
      </c>
    </row>
    <row r="478" spans="1:33" x14ac:dyDescent="0.45">
      <c r="A478" s="129" t="s">
        <v>827</v>
      </c>
      <c r="B478" s="129" t="s">
        <v>950</v>
      </c>
      <c r="C478" s="129" t="s">
        <v>980</v>
      </c>
      <c r="D478" s="5" t="s">
        <v>980</v>
      </c>
      <c r="E478" s="129">
        <f t="shared" si="58"/>
        <v>23</v>
      </c>
      <c r="F478" s="129">
        <f t="shared" si="59"/>
        <v>32</v>
      </c>
      <c r="G478" s="129" t="s">
        <v>85</v>
      </c>
      <c r="H478" s="129" t="s">
        <v>30</v>
      </c>
      <c r="I478" s="129" t="s">
        <v>31</v>
      </c>
      <c r="J478" s="3">
        <v>1</v>
      </c>
      <c r="K478" s="26" t="s">
        <v>2125</v>
      </c>
      <c r="L478" s="129" t="s">
        <v>24</v>
      </c>
      <c r="M478" s="129" t="s">
        <v>87</v>
      </c>
      <c r="N478" s="129" t="s">
        <v>26</v>
      </c>
      <c r="O478" s="129" t="s">
        <v>981</v>
      </c>
      <c r="P478" s="3">
        <v>54</v>
      </c>
      <c r="Q478" s="129" t="s">
        <v>27</v>
      </c>
      <c r="R478" s="129" t="s">
        <v>2160</v>
      </c>
      <c r="S478" s="129" t="s">
        <v>2125</v>
      </c>
      <c r="T478" s="129"/>
      <c r="U478" s="129">
        <v>1</v>
      </c>
      <c r="V478" s="3">
        <v>533</v>
      </c>
      <c r="W478" s="30">
        <v>0</v>
      </c>
      <c r="X478" s="30">
        <v>0</v>
      </c>
      <c r="Y478" s="30">
        <v>0</v>
      </c>
      <c r="Z478" s="138" t="str">
        <f t="shared" si="55"/>
        <v/>
      </c>
      <c r="AA478" s="3">
        <v>9672</v>
      </c>
      <c r="AB478" s="6">
        <v>9.76</v>
      </c>
      <c r="AC478" s="34" t="s">
        <v>90</v>
      </c>
      <c r="AD478" s="34">
        <f t="shared" si="56"/>
        <v>7</v>
      </c>
      <c r="AE478" s="34">
        <f t="shared" si="57"/>
        <v>3</v>
      </c>
      <c r="AF478" s="49" t="str">
        <f t="shared" si="54"/>
        <v>LCL</v>
      </c>
      <c r="AG478" s="49" t="str">
        <f t="shared" si="54"/>
        <v>LCL</v>
      </c>
    </row>
    <row r="479" spans="1:33" x14ac:dyDescent="0.45">
      <c r="A479" s="129" t="s">
        <v>974</v>
      </c>
      <c r="B479" s="129" t="s">
        <v>957</v>
      </c>
      <c r="C479" s="129" t="s">
        <v>982</v>
      </c>
      <c r="D479" s="5" t="s">
        <v>982</v>
      </c>
      <c r="E479" s="129">
        <f t="shared" si="58"/>
        <v>36</v>
      </c>
      <c r="F479" s="129">
        <f t="shared" si="59"/>
        <v>40</v>
      </c>
      <c r="G479" s="129" t="s">
        <v>61</v>
      </c>
      <c r="H479" s="129" t="s">
        <v>30</v>
      </c>
      <c r="I479" s="129" t="s">
        <v>31</v>
      </c>
      <c r="J479" s="3">
        <v>1</v>
      </c>
      <c r="K479" s="152" t="s">
        <v>983</v>
      </c>
      <c r="L479" s="129" t="s">
        <v>41</v>
      </c>
      <c r="M479" s="129" t="s">
        <v>42</v>
      </c>
      <c r="N479" s="129" t="s">
        <v>26</v>
      </c>
      <c r="O479" s="129" t="s">
        <v>984</v>
      </c>
      <c r="P479" s="3">
        <v>54</v>
      </c>
      <c r="Q479" s="129" t="s">
        <v>27</v>
      </c>
      <c r="R479" s="129" t="s">
        <v>2150</v>
      </c>
      <c r="S479" s="129" t="s">
        <v>2164</v>
      </c>
      <c r="T479" s="129"/>
      <c r="U479" s="129">
        <v>1</v>
      </c>
      <c r="V479" s="3">
        <v>299</v>
      </c>
      <c r="W479" s="154">
        <v>1</v>
      </c>
      <c r="X479" s="154">
        <v>0</v>
      </c>
      <c r="Y479" s="154">
        <v>0</v>
      </c>
      <c r="Z479" s="138">
        <f t="shared" si="55"/>
        <v>20</v>
      </c>
      <c r="AA479" s="3">
        <v>3411</v>
      </c>
      <c r="AB479" s="6">
        <v>3.69</v>
      </c>
      <c r="AC479" s="34" t="s">
        <v>64</v>
      </c>
      <c r="AD479" s="34">
        <f t="shared" si="56"/>
        <v>3</v>
      </c>
      <c r="AE479" s="34">
        <f t="shared" si="57"/>
        <v>1</v>
      </c>
      <c r="AF479" s="49" t="str">
        <f t="shared" si="54"/>
        <v>LCL</v>
      </c>
      <c r="AG479" s="49" t="str">
        <f t="shared" si="54"/>
        <v>LCL</v>
      </c>
    </row>
    <row r="480" spans="1:33" x14ac:dyDescent="0.45">
      <c r="A480" s="129" t="s">
        <v>974</v>
      </c>
      <c r="B480" s="129" t="s">
        <v>957</v>
      </c>
      <c r="C480" s="129" t="s">
        <v>982</v>
      </c>
      <c r="D480" s="5" t="s">
        <v>982</v>
      </c>
      <c r="E480" s="129">
        <f t="shared" si="58"/>
        <v>36</v>
      </c>
      <c r="F480" s="129">
        <f t="shared" si="59"/>
        <v>40</v>
      </c>
      <c r="G480" s="129" t="s">
        <v>61</v>
      </c>
      <c r="H480" s="129" t="s">
        <v>30</v>
      </c>
      <c r="I480" s="129" t="s">
        <v>31</v>
      </c>
      <c r="J480" s="3">
        <v>1</v>
      </c>
      <c r="K480" s="153"/>
      <c r="L480" s="129" t="s">
        <v>41</v>
      </c>
      <c r="M480" s="129" t="s">
        <v>42</v>
      </c>
      <c r="N480" s="129" t="s">
        <v>26</v>
      </c>
      <c r="O480" s="129" t="s">
        <v>985</v>
      </c>
      <c r="P480" s="3">
        <v>54</v>
      </c>
      <c r="Q480" s="129" t="s">
        <v>27</v>
      </c>
      <c r="R480" s="129" t="s">
        <v>2151</v>
      </c>
      <c r="S480" s="129" t="s">
        <v>2164</v>
      </c>
      <c r="T480" s="129"/>
      <c r="U480" s="129">
        <v>1</v>
      </c>
      <c r="V480" s="3">
        <v>421</v>
      </c>
      <c r="W480" s="156"/>
      <c r="X480" s="156"/>
      <c r="Y480" s="156"/>
      <c r="Z480" s="138" t="str">
        <f t="shared" si="55"/>
        <v/>
      </c>
      <c r="AA480" s="3">
        <v>7298</v>
      </c>
      <c r="AB480" s="6">
        <v>5.38</v>
      </c>
      <c r="AC480" s="34" t="s">
        <v>64</v>
      </c>
      <c r="AD480" s="34">
        <f t="shared" si="56"/>
        <v>4</v>
      </c>
      <c r="AE480" s="34">
        <f t="shared" si="57"/>
        <v>2</v>
      </c>
      <c r="AF480" s="49" t="str">
        <f t="shared" si="54"/>
        <v>LCL</v>
      </c>
      <c r="AG480" s="49" t="str">
        <f t="shared" si="54"/>
        <v>LCL</v>
      </c>
    </row>
    <row r="481" spans="1:33" x14ac:dyDescent="0.45">
      <c r="A481" s="129" t="s">
        <v>974</v>
      </c>
      <c r="B481" s="129" t="s">
        <v>957</v>
      </c>
      <c r="C481" s="129" t="s">
        <v>982</v>
      </c>
      <c r="D481" s="5" t="s">
        <v>982</v>
      </c>
      <c r="E481" s="129">
        <f t="shared" si="58"/>
        <v>36</v>
      </c>
      <c r="F481" s="129">
        <f t="shared" si="59"/>
        <v>40</v>
      </c>
      <c r="G481" s="129" t="s">
        <v>61</v>
      </c>
      <c r="H481" s="129" t="s">
        <v>30</v>
      </c>
      <c r="I481" s="129" t="s">
        <v>31</v>
      </c>
      <c r="J481" s="3">
        <v>1</v>
      </c>
      <c r="K481" s="153"/>
      <c r="L481" s="129" t="s">
        <v>41</v>
      </c>
      <c r="M481" s="129" t="s">
        <v>42</v>
      </c>
      <c r="N481" s="129" t="s">
        <v>26</v>
      </c>
      <c r="O481" s="129" t="s">
        <v>986</v>
      </c>
      <c r="P481" s="3">
        <v>54</v>
      </c>
      <c r="Q481" s="129" t="s">
        <v>27</v>
      </c>
      <c r="R481" s="129" t="s">
        <v>526</v>
      </c>
      <c r="S481" s="129" t="s">
        <v>2164</v>
      </c>
      <c r="T481" s="129"/>
      <c r="U481" s="129">
        <v>1</v>
      </c>
      <c r="V481" s="3">
        <v>625</v>
      </c>
      <c r="W481" s="155"/>
      <c r="X481" s="155"/>
      <c r="Y481" s="155"/>
      <c r="Z481" s="138" t="str">
        <f t="shared" si="55"/>
        <v/>
      </c>
      <c r="AA481" s="3">
        <v>8800</v>
      </c>
      <c r="AB481" s="6">
        <v>7.77</v>
      </c>
      <c r="AC481" s="34" t="s">
        <v>64</v>
      </c>
      <c r="AD481" s="34">
        <f t="shared" si="56"/>
        <v>5</v>
      </c>
      <c r="AE481" s="34">
        <f t="shared" si="57"/>
        <v>2</v>
      </c>
      <c r="AF481" s="49" t="str">
        <f t="shared" ref="AF481:AG512" si="60">IF(AD481&lt;=14,"LCL",IF(AD481&lt;=28,"20",IF(AD481&lt;=55,"40",IF(AD481&lt;=65,"40HC",IF(AD481&lt;=83,"45",IF(AD481&gt;83,"???ilość kont"))))))</f>
        <v>LCL</v>
      </c>
      <c r="AG481" s="49" t="str">
        <f t="shared" si="60"/>
        <v>LCL</v>
      </c>
    </row>
    <row r="482" spans="1:33" x14ac:dyDescent="0.45">
      <c r="A482" s="129" t="s">
        <v>771</v>
      </c>
      <c r="B482" s="129" t="s">
        <v>956</v>
      </c>
      <c r="C482" s="129" t="s">
        <v>982</v>
      </c>
      <c r="D482" s="5" t="s">
        <v>982</v>
      </c>
      <c r="E482" s="129">
        <f t="shared" si="58"/>
        <v>31</v>
      </c>
      <c r="F482" s="129">
        <f t="shared" si="59"/>
        <v>39</v>
      </c>
      <c r="G482" s="129" t="s">
        <v>39</v>
      </c>
      <c r="H482" s="129" t="s">
        <v>30</v>
      </c>
      <c r="I482" s="129" t="s">
        <v>31</v>
      </c>
      <c r="J482" s="3">
        <v>1</v>
      </c>
      <c r="K482" s="26" t="s">
        <v>2125</v>
      </c>
      <c r="L482" s="129" t="s">
        <v>41</v>
      </c>
      <c r="M482" s="129" t="s">
        <v>87</v>
      </c>
      <c r="N482" s="129" t="s">
        <v>26</v>
      </c>
      <c r="O482" s="129" t="s">
        <v>987</v>
      </c>
      <c r="P482" s="3">
        <v>54</v>
      </c>
      <c r="Q482" s="129" t="s">
        <v>27</v>
      </c>
      <c r="R482" s="129" t="s">
        <v>44</v>
      </c>
      <c r="S482" s="129" t="s">
        <v>2125</v>
      </c>
      <c r="T482" s="129"/>
      <c r="U482" s="129">
        <v>1</v>
      </c>
      <c r="V482" s="3">
        <v>360</v>
      </c>
      <c r="W482" s="30">
        <v>0</v>
      </c>
      <c r="X482" s="30">
        <v>0</v>
      </c>
      <c r="Y482" s="30">
        <v>0</v>
      </c>
      <c r="Z482" s="138" t="str">
        <f t="shared" si="55"/>
        <v/>
      </c>
      <c r="AA482" s="3">
        <v>6932</v>
      </c>
      <c r="AB482" s="6">
        <v>9.08</v>
      </c>
      <c r="AC482" s="34" t="s">
        <v>34</v>
      </c>
      <c r="AD482" s="34">
        <f t="shared" si="56"/>
        <v>6</v>
      </c>
      <c r="AE482" s="34">
        <f t="shared" si="57"/>
        <v>3</v>
      </c>
      <c r="AF482" s="49" t="str">
        <f t="shared" si="60"/>
        <v>LCL</v>
      </c>
      <c r="AG482" s="49" t="str">
        <f t="shared" si="60"/>
        <v>LCL</v>
      </c>
    </row>
    <row r="483" spans="1:33" x14ac:dyDescent="0.45">
      <c r="A483" s="129" t="s">
        <v>978</v>
      </c>
      <c r="B483" s="129" t="s">
        <v>772</v>
      </c>
      <c r="C483" s="129" t="s">
        <v>892</v>
      </c>
      <c r="D483" s="5" t="s">
        <v>892</v>
      </c>
      <c r="E483" s="129">
        <f t="shared" si="58"/>
        <v>3</v>
      </c>
      <c r="F483" s="129">
        <f t="shared" si="59"/>
        <v>10</v>
      </c>
      <c r="G483" s="129" t="s">
        <v>381</v>
      </c>
      <c r="H483" s="129" t="s">
        <v>383</v>
      </c>
      <c r="I483" s="129" t="s">
        <v>380</v>
      </c>
      <c r="J483" s="3">
        <v>1</v>
      </c>
      <c r="K483" s="26" t="s">
        <v>380</v>
      </c>
      <c r="L483" s="26" t="s">
        <v>24</v>
      </c>
      <c r="M483" s="129" t="s">
        <v>390</v>
      </c>
      <c r="N483" s="129" t="s">
        <v>26</v>
      </c>
      <c r="O483" s="129" t="s">
        <v>988</v>
      </c>
      <c r="P483" s="3">
        <v>54</v>
      </c>
      <c r="Q483" s="129" t="s">
        <v>27</v>
      </c>
      <c r="R483" s="129" t="s">
        <v>2151</v>
      </c>
      <c r="S483" s="36" t="s">
        <v>380</v>
      </c>
      <c r="T483" s="129">
        <v>1</v>
      </c>
      <c r="U483" s="129"/>
      <c r="V483" s="3">
        <v>913</v>
      </c>
      <c r="W483" s="30">
        <v>0</v>
      </c>
      <c r="X483" s="30">
        <v>0</v>
      </c>
      <c r="Y483" s="30">
        <v>0</v>
      </c>
      <c r="Z483" s="138" t="str">
        <f t="shared" si="55"/>
        <v/>
      </c>
      <c r="AA483" s="3">
        <v>21866</v>
      </c>
      <c r="AB483" s="6">
        <v>11.8</v>
      </c>
      <c r="AC483" s="34" t="s">
        <v>64</v>
      </c>
      <c r="AD483" s="34">
        <f t="shared" si="56"/>
        <v>8</v>
      </c>
      <c r="AE483" s="34">
        <f t="shared" si="57"/>
        <v>4</v>
      </c>
      <c r="AF483" s="49" t="str">
        <f t="shared" si="60"/>
        <v>LCL</v>
      </c>
      <c r="AG483" s="49" t="str">
        <f t="shared" si="60"/>
        <v>LCL</v>
      </c>
    </row>
    <row r="484" spans="1:33" x14ac:dyDescent="0.45">
      <c r="A484" s="129" t="s">
        <v>978</v>
      </c>
      <c r="B484" s="129" t="s">
        <v>772</v>
      </c>
      <c r="C484" s="129" t="s">
        <v>892</v>
      </c>
      <c r="D484" s="5" t="s">
        <v>892</v>
      </c>
      <c r="E484" s="129">
        <f t="shared" si="58"/>
        <v>3</v>
      </c>
      <c r="F484" s="129">
        <f t="shared" si="59"/>
        <v>10</v>
      </c>
      <c r="G484" s="129" t="s">
        <v>381</v>
      </c>
      <c r="H484" s="129" t="s">
        <v>383</v>
      </c>
      <c r="I484" s="129" t="s">
        <v>380</v>
      </c>
      <c r="J484" s="3">
        <v>1</v>
      </c>
      <c r="K484" s="26" t="s">
        <v>380</v>
      </c>
      <c r="L484" s="26" t="s">
        <v>24</v>
      </c>
      <c r="M484" s="129" t="s">
        <v>390</v>
      </c>
      <c r="N484" s="129" t="s">
        <v>26</v>
      </c>
      <c r="O484" s="129" t="s">
        <v>989</v>
      </c>
      <c r="P484" s="3">
        <v>54</v>
      </c>
      <c r="Q484" s="129" t="s">
        <v>27</v>
      </c>
      <c r="R484" s="129" t="s">
        <v>161</v>
      </c>
      <c r="S484" s="36" t="s">
        <v>380</v>
      </c>
      <c r="T484" s="129">
        <v>1</v>
      </c>
      <c r="U484" s="129"/>
      <c r="V484" s="3">
        <v>466</v>
      </c>
      <c r="W484" s="30">
        <v>0</v>
      </c>
      <c r="X484" s="30">
        <v>0</v>
      </c>
      <c r="Y484" s="30">
        <v>0</v>
      </c>
      <c r="Z484" s="138" t="str">
        <f t="shared" si="55"/>
        <v/>
      </c>
      <c r="AA484" s="3">
        <v>9400</v>
      </c>
      <c r="AB484" s="4"/>
      <c r="AC484" s="34" t="s">
        <v>64</v>
      </c>
      <c r="AD484" s="34">
        <f t="shared" si="56"/>
        <v>0</v>
      </c>
      <c r="AE484" s="34">
        <f t="shared" si="57"/>
        <v>0</v>
      </c>
      <c r="AF484" s="49" t="str">
        <f t="shared" si="60"/>
        <v>LCL</v>
      </c>
      <c r="AG484" s="49" t="str">
        <f t="shared" si="60"/>
        <v>LCL</v>
      </c>
    </row>
    <row r="485" spans="1:33" x14ac:dyDescent="0.45">
      <c r="A485" s="129" t="s">
        <v>978</v>
      </c>
      <c r="B485" s="129" t="s">
        <v>772</v>
      </c>
      <c r="C485" s="129" t="s">
        <v>912</v>
      </c>
      <c r="D485" s="5" t="s">
        <v>912</v>
      </c>
      <c r="E485" s="129">
        <f t="shared" si="58"/>
        <v>3</v>
      </c>
      <c r="F485" s="129">
        <f t="shared" si="59"/>
        <v>17</v>
      </c>
      <c r="G485" s="129" t="s">
        <v>381</v>
      </c>
      <c r="H485" s="129" t="s">
        <v>383</v>
      </c>
      <c r="I485" s="129" t="s">
        <v>380</v>
      </c>
      <c r="J485" s="3">
        <v>1</v>
      </c>
      <c r="K485" s="26" t="s">
        <v>380</v>
      </c>
      <c r="L485" s="26" t="s">
        <v>24</v>
      </c>
      <c r="M485" s="129" t="s">
        <v>390</v>
      </c>
      <c r="N485" s="129" t="s">
        <v>26</v>
      </c>
      <c r="O485" s="129" t="s">
        <v>990</v>
      </c>
      <c r="P485" s="3">
        <v>54</v>
      </c>
      <c r="Q485" s="129" t="s">
        <v>27</v>
      </c>
      <c r="R485" s="129" t="s">
        <v>2152</v>
      </c>
      <c r="S485" s="36" t="s">
        <v>380</v>
      </c>
      <c r="T485" s="129">
        <v>1</v>
      </c>
      <c r="U485" s="129"/>
      <c r="V485" s="3">
        <v>213</v>
      </c>
      <c r="W485" s="30">
        <v>0</v>
      </c>
      <c r="X485" s="30">
        <v>0</v>
      </c>
      <c r="Y485" s="30">
        <v>0</v>
      </c>
      <c r="Z485" s="138" t="str">
        <f t="shared" si="55"/>
        <v/>
      </c>
      <c r="AA485" s="3">
        <v>3355</v>
      </c>
      <c r="AB485" s="6">
        <v>5.5</v>
      </c>
      <c r="AC485" s="34" t="s">
        <v>64</v>
      </c>
      <c r="AD485" s="34">
        <f t="shared" si="56"/>
        <v>4</v>
      </c>
      <c r="AE485" s="34">
        <f t="shared" si="57"/>
        <v>2</v>
      </c>
      <c r="AF485" s="49" t="str">
        <f t="shared" si="60"/>
        <v>LCL</v>
      </c>
      <c r="AG485" s="49" t="str">
        <f t="shared" si="60"/>
        <v>LCL</v>
      </c>
    </row>
    <row r="486" spans="1:33" x14ac:dyDescent="0.45">
      <c r="A486" s="129" t="s">
        <v>978</v>
      </c>
      <c r="B486" s="129" t="s">
        <v>772</v>
      </c>
      <c r="C486" s="129" t="s">
        <v>991</v>
      </c>
      <c r="D486" s="5" t="s">
        <v>991</v>
      </c>
      <c r="E486" s="129">
        <f t="shared" si="58"/>
        <v>3</v>
      </c>
      <c r="F486" s="129">
        <f t="shared" si="59"/>
        <v>22</v>
      </c>
      <c r="G486" s="129" t="s">
        <v>381</v>
      </c>
      <c r="H486" s="129" t="s">
        <v>383</v>
      </c>
      <c r="I486" s="129" t="s">
        <v>380</v>
      </c>
      <c r="J486" s="3">
        <v>1</v>
      </c>
      <c r="K486" s="26" t="s">
        <v>380</v>
      </c>
      <c r="L486" s="26" t="s">
        <v>24</v>
      </c>
      <c r="M486" s="129" t="s">
        <v>390</v>
      </c>
      <c r="N486" s="129" t="s">
        <v>26</v>
      </c>
      <c r="O486" s="129" t="s">
        <v>992</v>
      </c>
      <c r="P486" s="3">
        <v>54</v>
      </c>
      <c r="Q486" s="129" t="s">
        <v>27</v>
      </c>
      <c r="R486" s="129" t="s">
        <v>2155</v>
      </c>
      <c r="S486" s="36" t="s">
        <v>380</v>
      </c>
      <c r="T486" s="129">
        <v>1</v>
      </c>
      <c r="U486" s="129"/>
      <c r="V486" s="3">
        <v>610</v>
      </c>
      <c r="W486" s="30">
        <v>0</v>
      </c>
      <c r="X486" s="30">
        <v>0</v>
      </c>
      <c r="Y486" s="30">
        <v>0</v>
      </c>
      <c r="Z486" s="138" t="str">
        <f t="shared" si="55"/>
        <v/>
      </c>
      <c r="AA486" s="3">
        <v>10145</v>
      </c>
      <c r="AB486" s="6">
        <v>12.58</v>
      </c>
      <c r="AC486" s="34" t="s">
        <v>64</v>
      </c>
      <c r="AD486" s="34">
        <f t="shared" si="56"/>
        <v>9</v>
      </c>
      <c r="AE486" s="34">
        <f t="shared" si="57"/>
        <v>4</v>
      </c>
      <c r="AF486" s="49" t="str">
        <f t="shared" si="60"/>
        <v>LCL</v>
      </c>
      <c r="AG486" s="49" t="str">
        <f t="shared" si="60"/>
        <v>LCL</v>
      </c>
    </row>
    <row r="487" spans="1:33" x14ac:dyDescent="0.45">
      <c r="A487" s="129" t="s">
        <v>978</v>
      </c>
      <c r="B487" s="129" t="s">
        <v>772</v>
      </c>
      <c r="C487" s="129" t="s">
        <v>991</v>
      </c>
      <c r="D487" s="5" t="s">
        <v>991</v>
      </c>
      <c r="E487" s="129">
        <f t="shared" si="58"/>
        <v>3</v>
      </c>
      <c r="F487" s="129">
        <f t="shared" si="59"/>
        <v>22</v>
      </c>
      <c r="G487" s="129" t="s">
        <v>381</v>
      </c>
      <c r="H487" s="129" t="s">
        <v>383</v>
      </c>
      <c r="I487" s="129" t="s">
        <v>380</v>
      </c>
      <c r="J487" s="3">
        <v>1</v>
      </c>
      <c r="K487" s="26" t="s">
        <v>380</v>
      </c>
      <c r="L487" s="26" t="s">
        <v>24</v>
      </c>
      <c r="M487" s="129" t="s">
        <v>390</v>
      </c>
      <c r="N487" s="129" t="s">
        <v>26</v>
      </c>
      <c r="O487" s="129" t="s">
        <v>993</v>
      </c>
      <c r="P487" s="3">
        <v>54</v>
      </c>
      <c r="Q487" s="129" t="s">
        <v>27</v>
      </c>
      <c r="R487" s="129" t="s">
        <v>2155</v>
      </c>
      <c r="S487" s="36" t="s">
        <v>380</v>
      </c>
      <c r="T487" s="129">
        <v>1</v>
      </c>
      <c r="U487" s="129"/>
      <c r="V487" s="3">
        <v>743</v>
      </c>
      <c r="W487" s="30">
        <v>0</v>
      </c>
      <c r="X487" s="30">
        <v>0</v>
      </c>
      <c r="Y487" s="30">
        <v>0</v>
      </c>
      <c r="Z487" s="138" t="str">
        <f t="shared" si="55"/>
        <v/>
      </c>
      <c r="AA487" s="3">
        <v>12042</v>
      </c>
      <c r="AB487" s="6">
        <v>14.69</v>
      </c>
      <c r="AC487" s="34" t="s">
        <v>64</v>
      </c>
      <c r="AD487" s="34">
        <f t="shared" si="56"/>
        <v>10</v>
      </c>
      <c r="AE487" s="34">
        <f t="shared" si="57"/>
        <v>4</v>
      </c>
      <c r="AF487" s="49" t="str">
        <f t="shared" si="60"/>
        <v>LCL</v>
      </c>
      <c r="AG487" s="49" t="str">
        <f t="shared" si="60"/>
        <v>LCL</v>
      </c>
    </row>
    <row r="488" spans="1:33" x14ac:dyDescent="0.45">
      <c r="A488" s="129" t="s">
        <v>806</v>
      </c>
      <c r="B488" s="129" t="s">
        <v>994</v>
      </c>
      <c r="C488" s="129" t="s">
        <v>900</v>
      </c>
      <c r="D488" s="5" t="s">
        <v>900</v>
      </c>
      <c r="E488" s="129">
        <f t="shared" si="58"/>
        <v>7</v>
      </c>
      <c r="F488" s="129">
        <f t="shared" si="59"/>
        <v>9</v>
      </c>
      <c r="G488" s="129" t="s">
        <v>381</v>
      </c>
      <c r="H488" s="129" t="s">
        <v>383</v>
      </c>
      <c r="I488" s="129" t="s">
        <v>380</v>
      </c>
      <c r="J488" s="3">
        <v>1</v>
      </c>
      <c r="K488" s="26" t="s">
        <v>380</v>
      </c>
      <c r="L488" s="26" t="s">
        <v>24</v>
      </c>
      <c r="M488" s="129" t="s">
        <v>390</v>
      </c>
      <c r="N488" s="129" t="s">
        <v>26</v>
      </c>
      <c r="O488" s="129" t="s">
        <v>995</v>
      </c>
      <c r="P488" s="3">
        <v>54</v>
      </c>
      <c r="Q488" s="129" t="s">
        <v>27</v>
      </c>
      <c r="R488" s="129" t="s">
        <v>2153</v>
      </c>
      <c r="S488" s="36" t="s">
        <v>380</v>
      </c>
      <c r="T488" s="129">
        <v>1</v>
      </c>
      <c r="U488" s="129"/>
      <c r="V488" s="3">
        <v>298</v>
      </c>
      <c r="W488" s="30">
        <v>0</v>
      </c>
      <c r="X488" s="30">
        <v>0</v>
      </c>
      <c r="Y488" s="30">
        <v>0</v>
      </c>
      <c r="Z488" s="138" t="str">
        <f t="shared" si="55"/>
        <v/>
      </c>
      <c r="AA488" s="3">
        <v>4428</v>
      </c>
      <c r="AB488" s="4"/>
      <c r="AC488" s="34" t="s">
        <v>64</v>
      </c>
      <c r="AD488" s="34">
        <f t="shared" si="56"/>
        <v>0</v>
      </c>
      <c r="AE488" s="34">
        <f t="shared" si="57"/>
        <v>0</v>
      </c>
      <c r="AF488" s="49" t="str">
        <f t="shared" si="60"/>
        <v>LCL</v>
      </c>
      <c r="AG488" s="49" t="str">
        <f t="shared" si="60"/>
        <v>LCL</v>
      </c>
    </row>
    <row r="489" spans="1:33" x14ac:dyDescent="0.45">
      <c r="A489" s="129" t="s">
        <v>867</v>
      </c>
      <c r="B489" s="129" t="s">
        <v>929</v>
      </c>
      <c r="C489" s="129" t="s">
        <v>994</v>
      </c>
      <c r="D489" s="5" t="s">
        <v>994</v>
      </c>
      <c r="E489" s="129">
        <f t="shared" si="58"/>
        <v>2</v>
      </c>
      <c r="F489" s="129">
        <f t="shared" si="59"/>
        <v>6</v>
      </c>
      <c r="G489" s="129" t="s">
        <v>381</v>
      </c>
      <c r="H489" s="129" t="s">
        <v>383</v>
      </c>
      <c r="I489" s="129" t="s">
        <v>380</v>
      </c>
      <c r="J489" s="3">
        <v>1</v>
      </c>
      <c r="K489" s="26" t="s">
        <v>380</v>
      </c>
      <c r="L489" s="26" t="s">
        <v>24</v>
      </c>
      <c r="M489" s="129" t="s">
        <v>883</v>
      </c>
      <c r="N489" s="129" t="s">
        <v>26</v>
      </c>
      <c r="O489" s="129" t="s">
        <v>996</v>
      </c>
      <c r="P489" s="3">
        <v>54</v>
      </c>
      <c r="Q489" s="129" t="s">
        <v>27</v>
      </c>
      <c r="R489" s="129" t="s">
        <v>149</v>
      </c>
      <c r="S489" s="36" t="s">
        <v>380</v>
      </c>
      <c r="T489" s="129">
        <v>1</v>
      </c>
      <c r="U489" s="129"/>
      <c r="V489" s="3">
        <v>595</v>
      </c>
      <c r="W489" s="30">
        <v>0</v>
      </c>
      <c r="X489" s="30">
        <v>0</v>
      </c>
      <c r="Y489" s="30">
        <v>0</v>
      </c>
      <c r="Z489" s="138" t="str">
        <f t="shared" si="55"/>
        <v/>
      </c>
      <c r="AA489" s="3">
        <v>9569</v>
      </c>
      <c r="AB489" s="4"/>
      <c r="AC489" s="34" t="s">
        <v>90</v>
      </c>
      <c r="AD489" s="34">
        <f t="shared" si="56"/>
        <v>0</v>
      </c>
      <c r="AE489" s="34">
        <f t="shared" si="57"/>
        <v>0</v>
      </c>
      <c r="AF489" s="49" t="str">
        <f t="shared" si="60"/>
        <v>LCL</v>
      </c>
      <c r="AG489" s="49" t="str">
        <f t="shared" si="60"/>
        <v>LCL</v>
      </c>
    </row>
    <row r="490" spans="1:33" x14ac:dyDescent="0.45">
      <c r="A490" s="129" t="s">
        <v>867</v>
      </c>
      <c r="B490" s="129" t="s">
        <v>921</v>
      </c>
      <c r="C490" s="129" t="s">
        <v>964</v>
      </c>
      <c r="D490" s="5" t="s">
        <v>964</v>
      </c>
      <c r="E490" s="129">
        <f t="shared" si="58"/>
        <v>17</v>
      </c>
      <c r="F490" s="129">
        <f t="shared" si="59"/>
        <v>20</v>
      </c>
      <c r="G490" s="129" t="s">
        <v>381</v>
      </c>
      <c r="H490" s="129" t="s">
        <v>383</v>
      </c>
      <c r="I490" s="129" t="s">
        <v>380</v>
      </c>
      <c r="J490" s="3">
        <v>1</v>
      </c>
      <c r="K490" s="26" t="s">
        <v>380</v>
      </c>
      <c r="L490" s="26" t="s">
        <v>24</v>
      </c>
      <c r="M490" s="129" t="s">
        <v>390</v>
      </c>
      <c r="N490" s="129" t="s">
        <v>26</v>
      </c>
      <c r="O490" s="129" t="s">
        <v>997</v>
      </c>
      <c r="P490" s="3">
        <v>54</v>
      </c>
      <c r="Q490" s="129" t="s">
        <v>27</v>
      </c>
      <c r="R490" s="129" t="s">
        <v>2153</v>
      </c>
      <c r="S490" s="36" t="s">
        <v>380</v>
      </c>
      <c r="T490" s="129">
        <v>1</v>
      </c>
      <c r="U490" s="129"/>
      <c r="V490" s="3">
        <v>743</v>
      </c>
      <c r="W490" s="30">
        <v>0</v>
      </c>
      <c r="X490" s="30">
        <v>0</v>
      </c>
      <c r="Y490" s="30">
        <v>0</v>
      </c>
      <c r="Z490" s="138" t="str">
        <f t="shared" si="55"/>
        <v/>
      </c>
      <c r="AA490" s="3">
        <v>11380</v>
      </c>
      <c r="AB490" s="6">
        <v>12.16</v>
      </c>
      <c r="AC490" s="34" t="s">
        <v>64</v>
      </c>
      <c r="AD490" s="34">
        <f t="shared" si="56"/>
        <v>9</v>
      </c>
      <c r="AE490" s="34">
        <f t="shared" si="57"/>
        <v>4</v>
      </c>
      <c r="AF490" s="49" t="str">
        <f t="shared" si="60"/>
        <v>LCL</v>
      </c>
      <c r="AG490" s="49" t="str">
        <f t="shared" si="60"/>
        <v>LCL</v>
      </c>
    </row>
    <row r="491" spans="1:33" x14ac:dyDescent="0.45">
      <c r="A491" s="129" t="s">
        <v>998</v>
      </c>
      <c r="B491" s="129" t="s">
        <v>999</v>
      </c>
      <c r="C491" s="129" t="s">
        <v>912</v>
      </c>
      <c r="D491" s="5" t="s">
        <v>912</v>
      </c>
      <c r="E491" s="129">
        <f t="shared" si="58"/>
        <v>3</v>
      </c>
      <c r="F491" s="129">
        <f t="shared" si="59"/>
        <v>6</v>
      </c>
      <c r="G491" s="129" t="s">
        <v>381</v>
      </c>
      <c r="H491" s="129" t="s">
        <v>383</v>
      </c>
      <c r="I491" s="129" t="s">
        <v>380</v>
      </c>
      <c r="J491" s="3">
        <v>1</v>
      </c>
      <c r="K491" s="26" t="s">
        <v>380</v>
      </c>
      <c r="L491" s="26" t="s">
        <v>24</v>
      </c>
      <c r="M491" s="129" t="s">
        <v>390</v>
      </c>
      <c r="N491" s="129" t="s">
        <v>26</v>
      </c>
      <c r="O491" s="129" t="s">
        <v>1000</v>
      </c>
      <c r="P491" s="3">
        <v>54</v>
      </c>
      <c r="Q491" s="129" t="s">
        <v>27</v>
      </c>
      <c r="R491" s="129" t="s">
        <v>2150</v>
      </c>
      <c r="S491" s="36" t="s">
        <v>380</v>
      </c>
      <c r="T491" s="129">
        <v>1</v>
      </c>
      <c r="U491" s="129"/>
      <c r="V491" s="3">
        <v>408</v>
      </c>
      <c r="W491" s="30">
        <v>0</v>
      </c>
      <c r="X491" s="30">
        <v>0</v>
      </c>
      <c r="Y491" s="30">
        <v>0</v>
      </c>
      <c r="Z491" s="138" t="str">
        <f t="shared" si="55"/>
        <v/>
      </c>
      <c r="AA491" s="3">
        <v>7929</v>
      </c>
      <c r="AB491" s="4"/>
      <c r="AC491" s="34" t="s">
        <v>64</v>
      </c>
      <c r="AD491" s="34">
        <f t="shared" si="56"/>
        <v>0</v>
      </c>
      <c r="AE491" s="34">
        <f t="shared" si="57"/>
        <v>0</v>
      </c>
      <c r="AF491" s="49" t="str">
        <f t="shared" si="60"/>
        <v>LCL</v>
      </c>
      <c r="AG491" s="49" t="str">
        <f t="shared" si="60"/>
        <v>LCL</v>
      </c>
    </row>
    <row r="492" spans="1:33" x14ac:dyDescent="0.45">
      <c r="A492" s="129" t="s">
        <v>931</v>
      </c>
      <c r="B492" s="129" t="s">
        <v>921</v>
      </c>
      <c r="C492" s="129" t="s">
        <v>956</v>
      </c>
      <c r="D492" s="5" t="s">
        <v>956</v>
      </c>
      <c r="E492" s="129">
        <f t="shared" si="58"/>
        <v>3</v>
      </c>
      <c r="F492" s="129">
        <f t="shared" si="59"/>
        <v>9</v>
      </c>
      <c r="G492" s="129" t="s">
        <v>381</v>
      </c>
      <c r="H492" s="129" t="s">
        <v>383</v>
      </c>
      <c r="I492" s="129" t="s">
        <v>380</v>
      </c>
      <c r="J492" s="3">
        <v>1</v>
      </c>
      <c r="K492" s="26" t="s">
        <v>380</v>
      </c>
      <c r="L492" s="26" t="s">
        <v>24</v>
      </c>
      <c r="M492" s="129" t="s">
        <v>384</v>
      </c>
      <c r="N492" s="129" t="s">
        <v>26</v>
      </c>
      <c r="O492" s="129" t="s">
        <v>1001</v>
      </c>
      <c r="P492" s="3">
        <v>54</v>
      </c>
      <c r="Q492" s="129" t="s">
        <v>27</v>
      </c>
      <c r="R492" s="129" t="s">
        <v>860</v>
      </c>
      <c r="S492" s="36" t="s">
        <v>380</v>
      </c>
      <c r="T492" s="129">
        <v>1</v>
      </c>
      <c r="U492" s="129"/>
      <c r="V492" s="3">
        <v>279</v>
      </c>
      <c r="W492" s="30">
        <v>0</v>
      </c>
      <c r="X492" s="30">
        <v>0</v>
      </c>
      <c r="Y492" s="30">
        <v>0</v>
      </c>
      <c r="Z492" s="138" t="str">
        <f t="shared" si="55"/>
        <v/>
      </c>
      <c r="AA492" s="3">
        <v>3067</v>
      </c>
      <c r="AB492" s="6">
        <v>2.29</v>
      </c>
      <c r="AC492" s="34" t="s">
        <v>64</v>
      </c>
      <c r="AD492" s="34">
        <f t="shared" si="56"/>
        <v>2</v>
      </c>
      <c r="AE492" s="34">
        <f t="shared" si="57"/>
        <v>1</v>
      </c>
      <c r="AF492" s="49" t="str">
        <f t="shared" si="60"/>
        <v>LCL</v>
      </c>
      <c r="AG492" s="49" t="str">
        <f t="shared" si="60"/>
        <v>LCL</v>
      </c>
    </row>
    <row r="493" spans="1:33" x14ac:dyDescent="0.45">
      <c r="A493" s="129" t="s">
        <v>931</v>
      </c>
      <c r="B493" s="129" t="s">
        <v>921</v>
      </c>
      <c r="C493" s="129" t="s">
        <v>1002</v>
      </c>
      <c r="D493" s="5" t="s">
        <v>1002</v>
      </c>
      <c r="E493" s="129">
        <f t="shared" si="58"/>
        <v>3</v>
      </c>
      <c r="F493" s="129">
        <f t="shared" si="59"/>
        <v>20</v>
      </c>
      <c r="G493" s="129" t="s">
        <v>381</v>
      </c>
      <c r="H493" s="129" t="s">
        <v>383</v>
      </c>
      <c r="I493" s="129" t="s">
        <v>380</v>
      </c>
      <c r="J493" s="3">
        <v>1</v>
      </c>
      <c r="K493" s="26" t="s">
        <v>380</v>
      </c>
      <c r="L493" s="26" t="s">
        <v>24</v>
      </c>
      <c r="M493" s="129" t="s">
        <v>384</v>
      </c>
      <c r="N493" s="129" t="s">
        <v>26</v>
      </c>
      <c r="O493" s="129" t="s">
        <v>1003</v>
      </c>
      <c r="P493" s="3">
        <v>54</v>
      </c>
      <c r="Q493" s="129" t="s">
        <v>27</v>
      </c>
      <c r="R493" s="129" t="s">
        <v>722</v>
      </c>
      <c r="S493" s="36" t="s">
        <v>380</v>
      </c>
      <c r="T493" s="129">
        <v>1</v>
      </c>
      <c r="U493" s="129"/>
      <c r="V493" s="3">
        <v>356</v>
      </c>
      <c r="W493" s="30">
        <v>0</v>
      </c>
      <c r="X493" s="30">
        <v>0</v>
      </c>
      <c r="Y493" s="30">
        <v>0</v>
      </c>
      <c r="Z493" s="138" t="str">
        <f t="shared" si="55"/>
        <v/>
      </c>
      <c r="AA493" s="3">
        <v>4904</v>
      </c>
      <c r="AB493" s="6">
        <v>4.5999999999999996</v>
      </c>
      <c r="AC493" s="34" t="s">
        <v>64</v>
      </c>
      <c r="AD493" s="34">
        <f t="shared" si="56"/>
        <v>3</v>
      </c>
      <c r="AE493" s="34">
        <f t="shared" si="57"/>
        <v>1</v>
      </c>
      <c r="AF493" s="49" t="str">
        <f t="shared" si="60"/>
        <v>LCL</v>
      </c>
      <c r="AG493" s="49" t="str">
        <f t="shared" si="60"/>
        <v>LCL</v>
      </c>
    </row>
    <row r="494" spans="1:33" x14ac:dyDescent="0.45">
      <c r="A494" s="129" t="s">
        <v>931</v>
      </c>
      <c r="B494" s="129" t="s">
        <v>921</v>
      </c>
      <c r="C494" s="129" t="s">
        <v>1002</v>
      </c>
      <c r="D494" s="5" t="s">
        <v>1002</v>
      </c>
      <c r="E494" s="129">
        <f t="shared" si="58"/>
        <v>3</v>
      </c>
      <c r="F494" s="129">
        <f t="shared" si="59"/>
        <v>20</v>
      </c>
      <c r="G494" s="129" t="s">
        <v>381</v>
      </c>
      <c r="H494" s="129" t="s">
        <v>383</v>
      </c>
      <c r="I494" s="129" t="s">
        <v>380</v>
      </c>
      <c r="J494" s="3">
        <v>1</v>
      </c>
      <c r="K494" s="26" t="s">
        <v>380</v>
      </c>
      <c r="L494" s="26" t="s">
        <v>24</v>
      </c>
      <c r="M494" s="129" t="s">
        <v>384</v>
      </c>
      <c r="N494" s="129" t="s">
        <v>26</v>
      </c>
      <c r="O494" s="129" t="s">
        <v>1004</v>
      </c>
      <c r="P494" s="3">
        <v>54</v>
      </c>
      <c r="Q494" s="129" t="s">
        <v>27</v>
      </c>
      <c r="R494" s="129" t="s">
        <v>722</v>
      </c>
      <c r="S494" s="36" t="s">
        <v>380</v>
      </c>
      <c r="T494" s="129">
        <v>1</v>
      </c>
      <c r="U494" s="129"/>
      <c r="V494" s="3">
        <v>400</v>
      </c>
      <c r="W494" s="30">
        <v>0</v>
      </c>
      <c r="X494" s="30">
        <v>0</v>
      </c>
      <c r="Y494" s="30">
        <v>0</v>
      </c>
      <c r="Z494" s="138" t="str">
        <f t="shared" si="55"/>
        <v/>
      </c>
      <c r="AA494" s="3">
        <v>8321</v>
      </c>
      <c r="AB494" s="6">
        <v>5.28</v>
      </c>
      <c r="AC494" s="34" t="s">
        <v>64</v>
      </c>
      <c r="AD494" s="34">
        <f t="shared" si="56"/>
        <v>4</v>
      </c>
      <c r="AE494" s="34">
        <f t="shared" si="57"/>
        <v>2</v>
      </c>
      <c r="AF494" s="49" t="str">
        <f t="shared" si="60"/>
        <v>LCL</v>
      </c>
      <c r="AG494" s="49" t="str">
        <f t="shared" si="60"/>
        <v>LCL</v>
      </c>
    </row>
    <row r="495" spans="1:33" x14ac:dyDescent="0.45">
      <c r="A495" s="129" t="s">
        <v>991</v>
      </c>
      <c r="B495" s="129" t="s">
        <v>1005</v>
      </c>
      <c r="C495" s="129" t="s">
        <v>982</v>
      </c>
      <c r="D495" s="5" t="s">
        <v>982</v>
      </c>
      <c r="E495" s="129">
        <f t="shared" si="58"/>
        <v>1</v>
      </c>
      <c r="F495" s="129">
        <f t="shared" si="59"/>
        <v>16</v>
      </c>
      <c r="G495" s="129" t="s">
        <v>381</v>
      </c>
      <c r="H495" s="129" t="s">
        <v>383</v>
      </c>
      <c r="I495" s="129" t="s">
        <v>380</v>
      </c>
      <c r="J495" s="3">
        <v>1</v>
      </c>
      <c r="K495" s="26" t="s">
        <v>380</v>
      </c>
      <c r="L495" s="26" t="s">
        <v>24</v>
      </c>
      <c r="M495" s="129" t="s">
        <v>390</v>
      </c>
      <c r="N495" s="129" t="s">
        <v>26</v>
      </c>
      <c r="O495" s="129" t="s">
        <v>1006</v>
      </c>
      <c r="P495" s="3">
        <v>54</v>
      </c>
      <c r="Q495" s="129" t="s">
        <v>27</v>
      </c>
      <c r="R495" s="129" t="s">
        <v>2151</v>
      </c>
      <c r="S495" s="36" t="s">
        <v>380</v>
      </c>
      <c r="T495" s="129">
        <v>1</v>
      </c>
      <c r="U495" s="129"/>
      <c r="V495" s="3">
        <v>2908</v>
      </c>
      <c r="W495" s="30">
        <v>0</v>
      </c>
      <c r="X495" s="30">
        <v>0</v>
      </c>
      <c r="Y495" s="30">
        <v>0</v>
      </c>
      <c r="Z495" s="138" t="str">
        <f t="shared" si="55"/>
        <v/>
      </c>
      <c r="AA495" s="3">
        <v>58102</v>
      </c>
      <c r="AB495" s="6">
        <v>34.96</v>
      </c>
      <c r="AC495" s="34" t="s">
        <v>64</v>
      </c>
      <c r="AD495" s="34">
        <f t="shared" si="56"/>
        <v>24</v>
      </c>
      <c r="AE495" s="34">
        <f t="shared" si="57"/>
        <v>10</v>
      </c>
      <c r="AF495" s="49" t="str">
        <f t="shared" si="60"/>
        <v>20</v>
      </c>
      <c r="AG495" s="49" t="str">
        <f t="shared" si="60"/>
        <v>LCL</v>
      </c>
    </row>
    <row r="496" spans="1:33" x14ac:dyDescent="0.45">
      <c r="A496" s="129" t="s">
        <v>991</v>
      </c>
      <c r="B496" s="129" t="s">
        <v>1005</v>
      </c>
      <c r="C496" s="129" t="s">
        <v>982</v>
      </c>
      <c r="D496" s="5" t="s">
        <v>982</v>
      </c>
      <c r="E496" s="129">
        <f t="shared" si="58"/>
        <v>1</v>
      </c>
      <c r="F496" s="129">
        <f t="shared" si="59"/>
        <v>16</v>
      </c>
      <c r="G496" s="129" t="s">
        <v>381</v>
      </c>
      <c r="H496" s="129" t="s">
        <v>383</v>
      </c>
      <c r="I496" s="129" t="s">
        <v>380</v>
      </c>
      <c r="J496" s="3">
        <v>1</v>
      </c>
      <c r="K496" s="26" t="s">
        <v>380</v>
      </c>
      <c r="L496" s="26" t="s">
        <v>24</v>
      </c>
      <c r="M496" s="129" t="s">
        <v>390</v>
      </c>
      <c r="N496" s="129" t="s">
        <v>26</v>
      </c>
      <c r="O496" s="129" t="s">
        <v>1007</v>
      </c>
      <c r="P496" s="3">
        <v>54</v>
      </c>
      <c r="Q496" s="129" t="s">
        <v>27</v>
      </c>
      <c r="R496" s="129" t="s">
        <v>722</v>
      </c>
      <c r="S496" s="36" t="s">
        <v>380</v>
      </c>
      <c r="T496" s="129">
        <v>1</v>
      </c>
      <c r="U496" s="129"/>
      <c r="V496" s="3">
        <v>455</v>
      </c>
      <c r="W496" s="30">
        <v>0</v>
      </c>
      <c r="X496" s="30">
        <v>0</v>
      </c>
      <c r="Y496" s="30">
        <v>0</v>
      </c>
      <c r="Z496" s="138" t="str">
        <f t="shared" si="55"/>
        <v/>
      </c>
      <c r="AA496" s="3">
        <v>8657</v>
      </c>
      <c r="AB496" s="6">
        <v>6.56</v>
      </c>
      <c r="AC496" s="34" t="s">
        <v>64</v>
      </c>
      <c r="AD496" s="34">
        <f t="shared" si="56"/>
        <v>5</v>
      </c>
      <c r="AE496" s="34">
        <f t="shared" si="57"/>
        <v>2</v>
      </c>
      <c r="AF496" s="49" t="str">
        <f t="shared" si="60"/>
        <v>LCL</v>
      </c>
      <c r="AG496" s="49" t="str">
        <f t="shared" si="60"/>
        <v>LCL</v>
      </c>
    </row>
    <row r="497" spans="1:37" s="77" customFormat="1" x14ac:dyDescent="0.45">
      <c r="A497" s="129" t="s">
        <v>1008</v>
      </c>
      <c r="B497" s="129" t="s">
        <v>965</v>
      </c>
      <c r="C497" s="129" t="s">
        <v>982</v>
      </c>
      <c r="D497" s="5" t="s">
        <v>982</v>
      </c>
      <c r="E497" s="129">
        <f t="shared" si="58"/>
        <v>6</v>
      </c>
      <c r="F497" s="129">
        <f t="shared" si="59"/>
        <v>13</v>
      </c>
      <c r="G497" s="129" t="s">
        <v>381</v>
      </c>
      <c r="H497" s="129" t="s">
        <v>383</v>
      </c>
      <c r="I497" s="129" t="s">
        <v>380</v>
      </c>
      <c r="J497" s="3">
        <v>1</v>
      </c>
      <c r="K497" s="26" t="s">
        <v>380</v>
      </c>
      <c r="L497" s="26" t="s">
        <v>24</v>
      </c>
      <c r="M497" s="129" t="s">
        <v>390</v>
      </c>
      <c r="N497" s="129" t="s">
        <v>26</v>
      </c>
      <c r="O497" s="129" t="s">
        <v>1009</v>
      </c>
      <c r="P497" s="3">
        <v>54</v>
      </c>
      <c r="Q497" s="129" t="s">
        <v>27</v>
      </c>
      <c r="R497" s="129" t="s">
        <v>2150</v>
      </c>
      <c r="S497" s="36" t="s">
        <v>380</v>
      </c>
      <c r="T497" s="129">
        <v>1</v>
      </c>
      <c r="U497" s="129"/>
      <c r="V497" s="3">
        <v>233</v>
      </c>
      <c r="W497" s="30">
        <v>0</v>
      </c>
      <c r="X497" s="30">
        <v>0</v>
      </c>
      <c r="Y497" s="30">
        <v>0</v>
      </c>
      <c r="Z497" s="138" t="str">
        <f t="shared" si="55"/>
        <v/>
      </c>
      <c r="AA497" s="3">
        <v>5068</v>
      </c>
      <c r="AB497" s="4"/>
      <c r="AC497" s="34" t="s">
        <v>64</v>
      </c>
      <c r="AD497" s="34">
        <f t="shared" si="56"/>
        <v>0</v>
      </c>
      <c r="AE497" s="34">
        <f t="shared" si="57"/>
        <v>0</v>
      </c>
      <c r="AF497" s="49" t="str">
        <f t="shared" si="60"/>
        <v>LCL</v>
      </c>
      <c r="AG497" s="49" t="str">
        <f t="shared" si="60"/>
        <v>LCL</v>
      </c>
      <c r="AH497"/>
      <c r="AI497"/>
      <c r="AJ497"/>
      <c r="AK497"/>
    </row>
    <row r="498" spans="1:37" x14ac:dyDescent="0.45">
      <c r="A498" s="129" t="s">
        <v>1010</v>
      </c>
      <c r="B498" s="129" t="s">
        <v>964</v>
      </c>
      <c r="C498" s="129" t="s">
        <v>1002</v>
      </c>
      <c r="D498" s="5" t="s">
        <v>1002</v>
      </c>
      <c r="E498" s="129">
        <f t="shared" si="58"/>
        <v>1</v>
      </c>
      <c r="F498" s="129">
        <f t="shared" si="59"/>
        <v>15</v>
      </c>
      <c r="G498" s="129" t="s">
        <v>381</v>
      </c>
      <c r="H498" s="129" t="s">
        <v>383</v>
      </c>
      <c r="I498" s="129" t="s">
        <v>380</v>
      </c>
      <c r="J498" s="3">
        <v>1</v>
      </c>
      <c r="K498" s="26" t="s">
        <v>380</v>
      </c>
      <c r="L498" s="26" t="s">
        <v>24</v>
      </c>
      <c r="M498" s="129" t="s">
        <v>390</v>
      </c>
      <c r="N498" s="129" t="s">
        <v>26</v>
      </c>
      <c r="O498" s="129" t="s">
        <v>1011</v>
      </c>
      <c r="P498" s="3">
        <v>54</v>
      </c>
      <c r="Q498" s="129" t="s">
        <v>27</v>
      </c>
      <c r="R498" s="129" t="s">
        <v>2151</v>
      </c>
      <c r="S498" s="36" t="s">
        <v>380</v>
      </c>
      <c r="T498" s="129">
        <v>1</v>
      </c>
      <c r="U498" s="129"/>
      <c r="V498" s="3">
        <v>1678</v>
      </c>
      <c r="W498" s="30">
        <v>0</v>
      </c>
      <c r="X498" s="30">
        <v>0</v>
      </c>
      <c r="Y498" s="30">
        <v>0</v>
      </c>
      <c r="Z498" s="138" t="str">
        <f t="shared" si="55"/>
        <v/>
      </c>
      <c r="AA498" s="3">
        <v>34174</v>
      </c>
      <c r="AB498" s="6">
        <v>22.29</v>
      </c>
      <c r="AC498" s="34" t="s">
        <v>64</v>
      </c>
      <c r="AD498" s="34">
        <f t="shared" si="56"/>
        <v>16</v>
      </c>
      <c r="AE498" s="34">
        <f t="shared" si="57"/>
        <v>7</v>
      </c>
      <c r="AF498" s="49" t="str">
        <f t="shared" si="60"/>
        <v>20</v>
      </c>
      <c r="AG498" s="49" t="str">
        <f t="shared" si="60"/>
        <v>LCL</v>
      </c>
    </row>
    <row r="499" spans="1:37" x14ac:dyDescent="0.45">
      <c r="A499" s="129" t="s">
        <v>1010</v>
      </c>
      <c r="B499" s="129" t="s">
        <v>964</v>
      </c>
      <c r="C499" s="129" t="s">
        <v>1002</v>
      </c>
      <c r="D499" s="5" t="s">
        <v>1002</v>
      </c>
      <c r="E499" s="129">
        <f t="shared" si="58"/>
        <v>1</v>
      </c>
      <c r="F499" s="129">
        <f t="shared" si="59"/>
        <v>15</v>
      </c>
      <c r="G499" s="129" t="s">
        <v>381</v>
      </c>
      <c r="H499" s="129" t="s">
        <v>383</v>
      </c>
      <c r="I499" s="129" t="s">
        <v>380</v>
      </c>
      <c r="J499" s="3">
        <v>1</v>
      </c>
      <c r="K499" s="26" t="s">
        <v>380</v>
      </c>
      <c r="L499" s="26" t="s">
        <v>24</v>
      </c>
      <c r="M499" s="129" t="s">
        <v>390</v>
      </c>
      <c r="N499" s="129" t="s">
        <v>26</v>
      </c>
      <c r="O499" s="129" t="s">
        <v>1012</v>
      </c>
      <c r="P499" s="3">
        <v>54</v>
      </c>
      <c r="Q499" s="129" t="s">
        <v>27</v>
      </c>
      <c r="R499" s="129" t="s">
        <v>2151</v>
      </c>
      <c r="S499" s="36" t="s">
        <v>380</v>
      </c>
      <c r="T499" s="129">
        <v>1</v>
      </c>
      <c r="U499" s="129"/>
      <c r="V499" s="3">
        <v>2395</v>
      </c>
      <c r="W499" s="30">
        <v>0</v>
      </c>
      <c r="X499" s="30">
        <v>0</v>
      </c>
      <c r="Y499" s="30">
        <v>0</v>
      </c>
      <c r="Z499" s="138" t="str">
        <f t="shared" si="55"/>
        <v/>
      </c>
      <c r="AA499" s="3">
        <v>47163</v>
      </c>
      <c r="AB499" s="6">
        <v>24.29</v>
      </c>
      <c r="AC499" s="34" t="s">
        <v>64</v>
      </c>
      <c r="AD499" s="34">
        <f t="shared" si="56"/>
        <v>17</v>
      </c>
      <c r="AE499" s="34">
        <f t="shared" si="57"/>
        <v>7</v>
      </c>
      <c r="AF499" s="49" t="str">
        <f t="shared" si="60"/>
        <v>20</v>
      </c>
      <c r="AG499" s="49" t="str">
        <f t="shared" si="60"/>
        <v>LCL</v>
      </c>
    </row>
    <row r="500" spans="1:37" x14ac:dyDescent="0.45">
      <c r="A500" s="129" t="s">
        <v>1010</v>
      </c>
      <c r="B500" s="129" t="s">
        <v>964</v>
      </c>
      <c r="C500" s="129" t="s">
        <v>1002</v>
      </c>
      <c r="D500" s="5" t="s">
        <v>1002</v>
      </c>
      <c r="E500" s="129">
        <f t="shared" si="58"/>
        <v>1</v>
      </c>
      <c r="F500" s="129">
        <f t="shared" si="59"/>
        <v>15</v>
      </c>
      <c r="G500" s="129" t="s">
        <v>381</v>
      </c>
      <c r="H500" s="129" t="s">
        <v>383</v>
      </c>
      <c r="I500" s="129" t="s">
        <v>380</v>
      </c>
      <c r="J500" s="3">
        <v>1</v>
      </c>
      <c r="K500" s="26" t="s">
        <v>380</v>
      </c>
      <c r="L500" s="26" t="s">
        <v>24</v>
      </c>
      <c r="M500" s="129" t="s">
        <v>390</v>
      </c>
      <c r="N500" s="129" t="s">
        <v>26</v>
      </c>
      <c r="O500" s="129" t="s">
        <v>1013</v>
      </c>
      <c r="P500" s="3">
        <v>54</v>
      </c>
      <c r="Q500" s="129" t="s">
        <v>27</v>
      </c>
      <c r="R500" s="129" t="s">
        <v>2151</v>
      </c>
      <c r="S500" s="36" t="s">
        <v>380</v>
      </c>
      <c r="T500" s="129">
        <v>1</v>
      </c>
      <c r="U500" s="129"/>
      <c r="V500" s="3">
        <v>2490</v>
      </c>
      <c r="W500" s="30">
        <v>0</v>
      </c>
      <c r="X500" s="30">
        <v>0</v>
      </c>
      <c r="Y500" s="30">
        <v>0</v>
      </c>
      <c r="Z500" s="138" t="str">
        <f t="shared" si="55"/>
        <v/>
      </c>
      <c r="AA500" s="3">
        <v>35481</v>
      </c>
      <c r="AB500" s="6">
        <v>22.26</v>
      </c>
      <c r="AC500" s="34" t="s">
        <v>64</v>
      </c>
      <c r="AD500" s="34">
        <f t="shared" si="56"/>
        <v>16</v>
      </c>
      <c r="AE500" s="34">
        <f t="shared" si="57"/>
        <v>7</v>
      </c>
      <c r="AF500" s="49" t="str">
        <f t="shared" si="60"/>
        <v>20</v>
      </c>
      <c r="AG500" s="49" t="str">
        <f t="shared" si="60"/>
        <v>LCL</v>
      </c>
    </row>
    <row r="501" spans="1:37" x14ac:dyDescent="0.45">
      <c r="A501" s="129" t="s">
        <v>1010</v>
      </c>
      <c r="B501" s="129" t="s">
        <v>964</v>
      </c>
      <c r="C501" s="129" t="s">
        <v>1002</v>
      </c>
      <c r="D501" s="5" t="s">
        <v>1002</v>
      </c>
      <c r="E501" s="129">
        <f t="shared" si="58"/>
        <v>1</v>
      </c>
      <c r="F501" s="129">
        <f t="shared" si="59"/>
        <v>15</v>
      </c>
      <c r="G501" s="129" t="s">
        <v>381</v>
      </c>
      <c r="H501" s="129" t="s">
        <v>383</v>
      </c>
      <c r="I501" s="129" t="s">
        <v>380</v>
      </c>
      <c r="J501" s="3">
        <v>1</v>
      </c>
      <c r="K501" s="26" t="s">
        <v>380</v>
      </c>
      <c r="L501" s="26" t="s">
        <v>24</v>
      </c>
      <c r="M501" s="129" t="s">
        <v>390</v>
      </c>
      <c r="N501" s="129" t="s">
        <v>26</v>
      </c>
      <c r="O501" s="129" t="s">
        <v>1014</v>
      </c>
      <c r="P501" s="3">
        <v>54</v>
      </c>
      <c r="Q501" s="129" t="s">
        <v>27</v>
      </c>
      <c r="R501" s="129" t="s">
        <v>2151</v>
      </c>
      <c r="S501" s="36" t="s">
        <v>380</v>
      </c>
      <c r="T501" s="129">
        <v>1</v>
      </c>
      <c r="U501" s="129"/>
      <c r="V501" s="3">
        <v>1943</v>
      </c>
      <c r="W501" s="30">
        <v>0</v>
      </c>
      <c r="X501" s="30">
        <v>0</v>
      </c>
      <c r="Y501" s="30">
        <v>0</v>
      </c>
      <c r="Z501" s="138" t="str">
        <f t="shared" si="55"/>
        <v/>
      </c>
      <c r="AA501" s="3">
        <v>41454</v>
      </c>
      <c r="AB501" s="6">
        <v>22.39</v>
      </c>
      <c r="AC501" s="34" t="s">
        <v>64</v>
      </c>
      <c r="AD501" s="34">
        <f t="shared" si="56"/>
        <v>16</v>
      </c>
      <c r="AE501" s="34">
        <f t="shared" si="57"/>
        <v>7</v>
      </c>
      <c r="AF501" s="49" t="str">
        <f t="shared" si="60"/>
        <v>20</v>
      </c>
      <c r="AG501" s="49" t="str">
        <f t="shared" si="60"/>
        <v>LCL</v>
      </c>
    </row>
    <row r="502" spans="1:37" x14ac:dyDescent="0.45">
      <c r="A502" s="129" t="s">
        <v>1010</v>
      </c>
      <c r="B502" s="129" t="s">
        <v>964</v>
      </c>
      <c r="C502" s="129" t="s">
        <v>1002</v>
      </c>
      <c r="D502" s="5" t="s">
        <v>1002</v>
      </c>
      <c r="E502" s="129">
        <f t="shared" si="58"/>
        <v>1</v>
      </c>
      <c r="F502" s="129">
        <f t="shared" si="59"/>
        <v>15</v>
      </c>
      <c r="G502" s="129" t="s">
        <v>381</v>
      </c>
      <c r="H502" s="129" t="s">
        <v>383</v>
      </c>
      <c r="I502" s="129" t="s">
        <v>380</v>
      </c>
      <c r="J502" s="3">
        <v>1</v>
      </c>
      <c r="K502" s="26" t="s">
        <v>380</v>
      </c>
      <c r="L502" s="26" t="s">
        <v>24</v>
      </c>
      <c r="M502" s="129" t="s">
        <v>390</v>
      </c>
      <c r="N502" s="129" t="s">
        <v>26</v>
      </c>
      <c r="O502" s="129" t="s">
        <v>1015</v>
      </c>
      <c r="P502" s="3">
        <v>54</v>
      </c>
      <c r="Q502" s="129" t="s">
        <v>27</v>
      </c>
      <c r="R502" s="129" t="s">
        <v>2151</v>
      </c>
      <c r="S502" s="36" t="s">
        <v>380</v>
      </c>
      <c r="T502" s="129">
        <v>1</v>
      </c>
      <c r="U502" s="129"/>
      <c r="V502" s="3">
        <v>1847</v>
      </c>
      <c r="W502" s="30">
        <v>0</v>
      </c>
      <c r="X502" s="30">
        <v>0</v>
      </c>
      <c r="Y502" s="30">
        <v>0</v>
      </c>
      <c r="Z502" s="138" t="str">
        <f t="shared" si="55"/>
        <v/>
      </c>
      <c r="AA502" s="3">
        <v>38702</v>
      </c>
      <c r="AB502" s="6">
        <v>21.21</v>
      </c>
      <c r="AC502" s="34" t="s">
        <v>64</v>
      </c>
      <c r="AD502" s="34">
        <f t="shared" si="56"/>
        <v>15</v>
      </c>
      <c r="AE502" s="34">
        <f t="shared" si="57"/>
        <v>6</v>
      </c>
      <c r="AF502" s="49" t="str">
        <f t="shared" si="60"/>
        <v>20</v>
      </c>
      <c r="AG502" s="49" t="str">
        <f t="shared" si="60"/>
        <v>LCL</v>
      </c>
    </row>
    <row r="503" spans="1:37" x14ac:dyDescent="0.45">
      <c r="A503" s="129" t="s">
        <v>1010</v>
      </c>
      <c r="B503" s="129" t="s">
        <v>964</v>
      </c>
      <c r="C503" s="129" t="s">
        <v>1002</v>
      </c>
      <c r="D503" s="5" t="s">
        <v>1002</v>
      </c>
      <c r="E503" s="129">
        <f t="shared" si="58"/>
        <v>1</v>
      </c>
      <c r="F503" s="129">
        <f t="shared" si="59"/>
        <v>15</v>
      </c>
      <c r="G503" s="129" t="s">
        <v>381</v>
      </c>
      <c r="H503" s="129" t="s">
        <v>383</v>
      </c>
      <c r="I503" s="129" t="s">
        <v>380</v>
      </c>
      <c r="J503" s="3">
        <v>1</v>
      </c>
      <c r="K503" s="26" t="s">
        <v>380</v>
      </c>
      <c r="L503" s="26" t="s">
        <v>24</v>
      </c>
      <c r="M503" s="129" t="s">
        <v>390</v>
      </c>
      <c r="N503" s="129" t="s">
        <v>26</v>
      </c>
      <c r="O503" s="129" t="s">
        <v>1016</v>
      </c>
      <c r="P503" s="3">
        <v>54</v>
      </c>
      <c r="Q503" s="129" t="s">
        <v>27</v>
      </c>
      <c r="R503" s="129" t="s">
        <v>722</v>
      </c>
      <c r="S503" s="36" t="s">
        <v>380</v>
      </c>
      <c r="T503" s="129">
        <v>1</v>
      </c>
      <c r="U503" s="129"/>
      <c r="V503" s="3">
        <v>263</v>
      </c>
      <c r="W503" s="30">
        <v>0</v>
      </c>
      <c r="X503" s="30">
        <v>0</v>
      </c>
      <c r="Y503" s="30">
        <v>0</v>
      </c>
      <c r="Z503" s="138" t="str">
        <f t="shared" si="55"/>
        <v/>
      </c>
      <c r="AA503" s="3">
        <v>3690</v>
      </c>
      <c r="AB503" s="6">
        <v>2.96</v>
      </c>
      <c r="AC503" s="34" t="s">
        <v>64</v>
      </c>
      <c r="AD503" s="34">
        <f t="shared" si="56"/>
        <v>2</v>
      </c>
      <c r="AE503" s="34">
        <f t="shared" si="57"/>
        <v>1</v>
      </c>
      <c r="AF503" s="49" t="str">
        <f t="shared" si="60"/>
        <v>LCL</v>
      </c>
      <c r="AG503" s="49" t="str">
        <f t="shared" si="60"/>
        <v>LCL</v>
      </c>
    </row>
    <row r="504" spans="1:37" x14ac:dyDescent="0.45">
      <c r="A504" s="129" t="s">
        <v>1010</v>
      </c>
      <c r="B504" s="129" t="s">
        <v>1017</v>
      </c>
      <c r="C504" s="129" t="s">
        <v>1018</v>
      </c>
      <c r="D504" s="5" t="s">
        <v>1018</v>
      </c>
      <c r="E504" s="129">
        <f t="shared" si="58"/>
        <v>32</v>
      </c>
      <c r="F504" s="129">
        <f t="shared" si="59"/>
        <v>37</v>
      </c>
      <c r="G504" s="129" t="s">
        <v>61</v>
      </c>
      <c r="H504" s="129" t="s">
        <v>30</v>
      </c>
      <c r="I504" s="129" t="s">
        <v>31</v>
      </c>
      <c r="J504" s="3">
        <v>1</v>
      </c>
      <c r="K504" s="152" t="s">
        <v>1019</v>
      </c>
      <c r="L504" s="129" t="s">
        <v>24</v>
      </c>
      <c r="M504" s="129" t="s">
        <v>42</v>
      </c>
      <c r="N504" s="129" t="s">
        <v>26</v>
      </c>
      <c r="O504" s="129" t="s">
        <v>1020</v>
      </c>
      <c r="P504" s="3">
        <v>54</v>
      </c>
      <c r="Q504" s="129" t="s">
        <v>32</v>
      </c>
      <c r="R504" s="129" t="s">
        <v>2158</v>
      </c>
      <c r="S504" s="129" t="s">
        <v>2164</v>
      </c>
      <c r="T504" s="129"/>
      <c r="U504" s="129">
        <v>1</v>
      </c>
      <c r="V504" s="3">
        <v>2849</v>
      </c>
      <c r="W504" s="154">
        <v>0</v>
      </c>
      <c r="X504" s="154">
        <v>0</v>
      </c>
      <c r="Y504" s="154">
        <v>1</v>
      </c>
      <c r="Z504" s="138" t="str">
        <f t="shared" si="55"/>
        <v>40 HC</v>
      </c>
      <c r="AA504" s="3">
        <v>76786</v>
      </c>
      <c r="AB504" s="6">
        <v>43.4</v>
      </c>
      <c r="AC504" s="34" t="s">
        <v>64</v>
      </c>
      <c r="AD504" s="34">
        <f t="shared" si="56"/>
        <v>30</v>
      </c>
      <c r="AE504" s="34">
        <f t="shared" si="57"/>
        <v>13</v>
      </c>
      <c r="AF504" s="49" t="str">
        <f t="shared" si="60"/>
        <v>40</v>
      </c>
      <c r="AG504" s="49" t="str">
        <f t="shared" si="60"/>
        <v>LCL</v>
      </c>
    </row>
    <row r="505" spans="1:37" x14ac:dyDescent="0.45">
      <c r="A505" s="129" t="s">
        <v>1010</v>
      </c>
      <c r="B505" s="129" t="s">
        <v>1017</v>
      </c>
      <c r="C505" s="129" t="s">
        <v>1018</v>
      </c>
      <c r="D505" s="5" t="s">
        <v>1018</v>
      </c>
      <c r="E505" s="129">
        <f t="shared" si="58"/>
        <v>32</v>
      </c>
      <c r="F505" s="129">
        <f t="shared" si="59"/>
        <v>37</v>
      </c>
      <c r="G505" s="129" t="s">
        <v>61</v>
      </c>
      <c r="H505" s="129" t="s">
        <v>30</v>
      </c>
      <c r="I505" s="129" t="s">
        <v>31</v>
      </c>
      <c r="J505" s="3">
        <v>1</v>
      </c>
      <c r="K505" s="153"/>
      <c r="L505" s="129" t="s">
        <v>24</v>
      </c>
      <c r="M505" s="129" t="s">
        <v>42</v>
      </c>
      <c r="N505" s="129" t="s">
        <v>26</v>
      </c>
      <c r="O505" s="129" t="s">
        <v>1021</v>
      </c>
      <c r="P505" s="3">
        <v>54</v>
      </c>
      <c r="Q505" s="129" t="s">
        <v>32</v>
      </c>
      <c r="R505" s="129" t="s">
        <v>2158</v>
      </c>
      <c r="S505" s="129" t="s">
        <v>2164</v>
      </c>
      <c r="T505" s="129"/>
      <c r="U505" s="129">
        <v>1</v>
      </c>
      <c r="V505" s="3">
        <v>1631</v>
      </c>
      <c r="W505" s="155"/>
      <c r="X505" s="155"/>
      <c r="Y505" s="155"/>
      <c r="Z505" s="138" t="str">
        <f t="shared" si="55"/>
        <v/>
      </c>
      <c r="AA505" s="3">
        <v>30282</v>
      </c>
      <c r="AB505" s="6">
        <v>25.85</v>
      </c>
      <c r="AC505" s="34" t="s">
        <v>64</v>
      </c>
      <c r="AD505" s="34">
        <f t="shared" si="56"/>
        <v>18</v>
      </c>
      <c r="AE505" s="34">
        <f t="shared" si="57"/>
        <v>8</v>
      </c>
      <c r="AF505" s="49" t="str">
        <f t="shared" si="60"/>
        <v>20</v>
      </c>
      <c r="AG505" s="49" t="str">
        <f t="shared" si="60"/>
        <v>LCL</v>
      </c>
    </row>
    <row r="506" spans="1:37" x14ac:dyDescent="0.45">
      <c r="A506" s="129" t="s">
        <v>964</v>
      </c>
      <c r="B506" s="129" t="s">
        <v>1018</v>
      </c>
      <c r="C506" s="129" t="s">
        <v>1022</v>
      </c>
      <c r="D506" s="5" t="s">
        <v>1022</v>
      </c>
      <c r="E506" s="129">
        <f t="shared" si="58"/>
        <v>36</v>
      </c>
      <c r="F506" s="129">
        <f t="shared" si="59"/>
        <v>44</v>
      </c>
      <c r="G506" s="129" t="s">
        <v>61</v>
      </c>
      <c r="H506" s="129" t="s">
        <v>30</v>
      </c>
      <c r="I506" s="129" t="s">
        <v>31</v>
      </c>
      <c r="J506" s="3">
        <v>1</v>
      </c>
      <c r="K506" s="152" t="s">
        <v>1023</v>
      </c>
      <c r="L506" s="129" t="s">
        <v>24</v>
      </c>
      <c r="M506" s="129" t="s">
        <v>42</v>
      </c>
      <c r="N506" s="129" t="s">
        <v>26</v>
      </c>
      <c r="O506" s="129" t="s">
        <v>1024</v>
      </c>
      <c r="P506" s="3">
        <v>54</v>
      </c>
      <c r="Q506" s="129" t="s">
        <v>32</v>
      </c>
      <c r="R506" s="129" t="s">
        <v>2158</v>
      </c>
      <c r="S506" s="129" t="s">
        <v>2164</v>
      </c>
      <c r="T506" s="129"/>
      <c r="U506" s="129">
        <v>1</v>
      </c>
      <c r="V506" s="3">
        <v>973</v>
      </c>
      <c r="W506" s="154">
        <v>0</v>
      </c>
      <c r="X506" s="154">
        <v>1</v>
      </c>
      <c r="Y506" s="154">
        <v>0</v>
      </c>
      <c r="Z506" s="138">
        <f t="shared" si="55"/>
        <v>40</v>
      </c>
      <c r="AA506" s="3">
        <v>18146</v>
      </c>
      <c r="AB506" s="6">
        <v>14.01</v>
      </c>
      <c r="AC506" s="34" t="s">
        <v>64</v>
      </c>
      <c r="AD506" s="34">
        <f t="shared" si="56"/>
        <v>10</v>
      </c>
      <c r="AE506" s="34">
        <f t="shared" si="57"/>
        <v>4</v>
      </c>
      <c r="AF506" s="49" t="str">
        <f t="shared" si="60"/>
        <v>LCL</v>
      </c>
      <c r="AG506" s="49" t="str">
        <f t="shared" si="60"/>
        <v>LCL</v>
      </c>
    </row>
    <row r="507" spans="1:37" x14ac:dyDescent="0.45">
      <c r="A507" s="129" t="s">
        <v>964</v>
      </c>
      <c r="B507" s="129" t="s">
        <v>1018</v>
      </c>
      <c r="C507" s="129" t="s">
        <v>1022</v>
      </c>
      <c r="D507" s="5" t="s">
        <v>1022</v>
      </c>
      <c r="E507" s="129">
        <f t="shared" si="58"/>
        <v>36</v>
      </c>
      <c r="F507" s="129">
        <f t="shared" si="59"/>
        <v>44</v>
      </c>
      <c r="G507" s="129" t="s">
        <v>61</v>
      </c>
      <c r="H507" s="129" t="s">
        <v>30</v>
      </c>
      <c r="I507" s="129" t="s">
        <v>31</v>
      </c>
      <c r="J507" s="3">
        <v>1</v>
      </c>
      <c r="K507" s="153"/>
      <c r="L507" s="129" t="s">
        <v>24</v>
      </c>
      <c r="M507" s="129" t="s">
        <v>42</v>
      </c>
      <c r="N507" s="129" t="s">
        <v>26</v>
      </c>
      <c r="O507" s="129" t="s">
        <v>1025</v>
      </c>
      <c r="P507" s="3">
        <v>54</v>
      </c>
      <c r="Q507" s="129" t="s">
        <v>32</v>
      </c>
      <c r="R507" s="129" t="s">
        <v>2158</v>
      </c>
      <c r="S507" s="129" t="s">
        <v>2164</v>
      </c>
      <c r="T507" s="129"/>
      <c r="U507" s="129">
        <v>1</v>
      </c>
      <c r="V507" s="3">
        <v>1541</v>
      </c>
      <c r="W507" s="155"/>
      <c r="X507" s="155"/>
      <c r="Y507" s="155"/>
      <c r="Z507" s="138" t="str">
        <f t="shared" si="55"/>
        <v/>
      </c>
      <c r="AA507" s="3">
        <v>33752</v>
      </c>
      <c r="AB507" s="6">
        <v>34.909999999999997</v>
      </c>
      <c r="AC507" s="34" t="s">
        <v>64</v>
      </c>
      <c r="AD507" s="34">
        <f t="shared" si="56"/>
        <v>24</v>
      </c>
      <c r="AE507" s="34">
        <f t="shared" si="57"/>
        <v>10</v>
      </c>
      <c r="AF507" s="49" t="str">
        <f t="shared" si="60"/>
        <v>20</v>
      </c>
      <c r="AG507" s="49" t="str">
        <f t="shared" si="60"/>
        <v>LCL</v>
      </c>
    </row>
    <row r="508" spans="1:37" x14ac:dyDescent="0.45">
      <c r="A508" s="129" t="s">
        <v>1026</v>
      </c>
      <c r="B508" s="129" t="s">
        <v>1027</v>
      </c>
      <c r="C508" s="129" t="s">
        <v>1028</v>
      </c>
      <c r="D508" s="5" t="s">
        <v>1028</v>
      </c>
      <c r="E508" s="129">
        <f t="shared" si="58"/>
        <v>27</v>
      </c>
      <c r="F508" s="129">
        <f t="shared" si="59"/>
        <v>41</v>
      </c>
      <c r="G508" s="129" t="s">
        <v>85</v>
      </c>
      <c r="H508" s="129" t="s">
        <v>30</v>
      </c>
      <c r="I508" s="129" t="s">
        <v>31</v>
      </c>
      <c r="J508" s="3">
        <v>1</v>
      </c>
      <c r="K508" s="26" t="s">
        <v>2125</v>
      </c>
      <c r="L508" s="129" t="s">
        <v>24</v>
      </c>
      <c r="M508" s="129" t="s">
        <v>87</v>
      </c>
      <c r="N508" s="129" t="s">
        <v>26</v>
      </c>
      <c r="O508" s="129" t="s">
        <v>1029</v>
      </c>
      <c r="P508" s="3">
        <v>54</v>
      </c>
      <c r="Q508" s="129" t="s">
        <v>32</v>
      </c>
      <c r="R508" s="129" t="s">
        <v>2159</v>
      </c>
      <c r="S508" s="129" t="s">
        <v>2125</v>
      </c>
      <c r="T508" s="129"/>
      <c r="U508" s="129">
        <v>1</v>
      </c>
      <c r="V508" s="3">
        <v>517</v>
      </c>
      <c r="W508" s="30">
        <v>0</v>
      </c>
      <c r="X508" s="30">
        <v>0</v>
      </c>
      <c r="Y508" s="30">
        <v>0</v>
      </c>
      <c r="Z508" s="138" t="str">
        <f t="shared" si="55"/>
        <v/>
      </c>
      <c r="AA508" s="3">
        <v>9318</v>
      </c>
      <c r="AB508" s="6">
        <v>12.98</v>
      </c>
      <c r="AC508" s="34" t="s">
        <v>90</v>
      </c>
      <c r="AD508" s="34">
        <f t="shared" si="56"/>
        <v>9</v>
      </c>
      <c r="AE508" s="34">
        <f t="shared" si="57"/>
        <v>4</v>
      </c>
      <c r="AF508" s="49" t="str">
        <f t="shared" si="60"/>
        <v>LCL</v>
      </c>
      <c r="AG508" s="49" t="str">
        <f t="shared" si="60"/>
        <v>LCL</v>
      </c>
    </row>
    <row r="509" spans="1:37" s="77" customFormat="1" x14ac:dyDescent="0.45">
      <c r="A509" s="129" t="s">
        <v>1030</v>
      </c>
      <c r="B509" s="129" t="s">
        <v>1031</v>
      </c>
      <c r="C509" s="129" t="s">
        <v>1032</v>
      </c>
      <c r="D509" s="5" t="s">
        <v>1032</v>
      </c>
      <c r="E509" s="129">
        <f t="shared" si="58"/>
        <v>37</v>
      </c>
      <c r="F509" s="129">
        <f t="shared" si="59"/>
        <v>43</v>
      </c>
      <c r="G509" s="129" t="s">
        <v>61</v>
      </c>
      <c r="H509" s="129" t="s">
        <v>30</v>
      </c>
      <c r="I509" s="129" t="s">
        <v>31</v>
      </c>
      <c r="J509" s="3">
        <v>1</v>
      </c>
      <c r="K509" s="152" t="s">
        <v>1033</v>
      </c>
      <c r="L509" s="129" t="s">
        <v>41</v>
      </c>
      <c r="M509" s="129" t="s">
        <v>268</v>
      </c>
      <c r="N509" s="129" t="s">
        <v>26</v>
      </c>
      <c r="O509" s="129" t="s">
        <v>1034</v>
      </c>
      <c r="P509" s="3">
        <v>54</v>
      </c>
      <c r="Q509" s="129" t="s">
        <v>32</v>
      </c>
      <c r="R509" s="129" t="s">
        <v>2153</v>
      </c>
      <c r="S509" s="129" t="s">
        <v>2164</v>
      </c>
      <c r="T509" s="129"/>
      <c r="U509" s="129">
        <v>1</v>
      </c>
      <c r="V509" s="3">
        <v>1327</v>
      </c>
      <c r="W509" s="154">
        <v>0</v>
      </c>
      <c r="X509" s="154">
        <v>0</v>
      </c>
      <c r="Y509" s="154">
        <v>1</v>
      </c>
      <c r="Z509" s="138" t="str">
        <f t="shared" si="55"/>
        <v>40 HC</v>
      </c>
      <c r="AA509" s="3">
        <v>20603</v>
      </c>
      <c r="AB509" s="6">
        <v>19.61</v>
      </c>
      <c r="AC509" s="34" t="s">
        <v>64</v>
      </c>
      <c r="AD509" s="34">
        <f t="shared" si="56"/>
        <v>14</v>
      </c>
      <c r="AE509" s="34">
        <f t="shared" si="57"/>
        <v>6</v>
      </c>
      <c r="AF509" s="49" t="str">
        <f t="shared" si="60"/>
        <v>LCL</v>
      </c>
      <c r="AG509" s="49" t="str">
        <f t="shared" si="60"/>
        <v>LCL</v>
      </c>
      <c r="AH509"/>
      <c r="AI509"/>
      <c r="AJ509"/>
      <c r="AK509"/>
    </row>
    <row r="510" spans="1:37" s="77" customFormat="1" x14ac:dyDescent="0.45">
      <c r="A510" s="129" t="s">
        <v>1030</v>
      </c>
      <c r="B510" s="129" t="s">
        <v>1031</v>
      </c>
      <c r="C510" s="129" t="s">
        <v>1032</v>
      </c>
      <c r="D510" s="5" t="s">
        <v>1032</v>
      </c>
      <c r="E510" s="129">
        <f t="shared" si="58"/>
        <v>37</v>
      </c>
      <c r="F510" s="129">
        <f t="shared" si="59"/>
        <v>43</v>
      </c>
      <c r="G510" s="129" t="s">
        <v>61</v>
      </c>
      <c r="H510" s="129" t="s">
        <v>30</v>
      </c>
      <c r="I510" s="129" t="s">
        <v>31</v>
      </c>
      <c r="J510" s="3">
        <v>1</v>
      </c>
      <c r="K510" s="153"/>
      <c r="L510" s="129" t="s">
        <v>41</v>
      </c>
      <c r="M510" s="129" t="s">
        <v>268</v>
      </c>
      <c r="N510" s="129" t="s">
        <v>26</v>
      </c>
      <c r="O510" s="129" t="s">
        <v>1035</v>
      </c>
      <c r="P510" s="3">
        <v>54</v>
      </c>
      <c r="Q510" s="129" t="s">
        <v>32</v>
      </c>
      <c r="R510" s="129" t="s">
        <v>2153</v>
      </c>
      <c r="S510" s="129" t="s">
        <v>2164</v>
      </c>
      <c r="T510" s="129"/>
      <c r="U510" s="129">
        <v>1</v>
      </c>
      <c r="V510" s="3">
        <v>757</v>
      </c>
      <c r="W510" s="156"/>
      <c r="X510" s="156"/>
      <c r="Y510" s="156"/>
      <c r="Z510" s="138" t="str">
        <f t="shared" si="55"/>
        <v/>
      </c>
      <c r="AA510" s="3">
        <v>15449</v>
      </c>
      <c r="AB510" s="6">
        <v>16.61</v>
      </c>
      <c r="AC510" s="34" t="s">
        <v>64</v>
      </c>
      <c r="AD510" s="34">
        <f t="shared" si="56"/>
        <v>12</v>
      </c>
      <c r="AE510" s="34">
        <f t="shared" si="57"/>
        <v>5</v>
      </c>
      <c r="AF510" s="49" t="str">
        <f t="shared" si="60"/>
        <v>LCL</v>
      </c>
      <c r="AG510" s="49" t="str">
        <f t="shared" si="60"/>
        <v>LCL</v>
      </c>
      <c r="AH510"/>
      <c r="AI510"/>
      <c r="AJ510"/>
      <c r="AK510"/>
    </row>
    <row r="511" spans="1:37" x14ac:dyDescent="0.45">
      <c r="A511" s="129" t="s">
        <v>1030</v>
      </c>
      <c r="B511" s="129" t="s">
        <v>1031</v>
      </c>
      <c r="C511" s="129" t="s">
        <v>1032</v>
      </c>
      <c r="D511" s="5" t="s">
        <v>1032</v>
      </c>
      <c r="E511" s="129">
        <f t="shared" si="58"/>
        <v>37</v>
      </c>
      <c r="F511" s="129">
        <f t="shared" si="59"/>
        <v>43</v>
      </c>
      <c r="G511" s="129" t="s">
        <v>61</v>
      </c>
      <c r="H511" s="129" t="s">
        <v>30</v>
      </c>
      <c r="I511" s="129" t="s">
        <v>31</v>
      </c>
      <c r="J511" s="3">
        <v>1</v>
      </c>
      <c r="K511" s="153"/>
      <c r="L511" s="129" t="s">
        <v>41</v>
      </c>
      <c r="M511" s="129" t="s">
        <v>268</v>
      </c>
      <c r="N511" s="129" t="s">
        <v>26</v>
      </c>
      <c r="O511" s="129" t="s">
        <v>1036</v>
      </c>
      <c r="P511" s="3">
        <v>54</v>
      </c>
      <c r="Q511" s="129" t="s">
        <v>32</v>
      </c>
      <c r="R511" s="129" t="s">
        <v>2152</v>
      </c>
      <c r="S511" s="129" t="s">
        <v>2164</v>
      </c>
      <c r="T511" s="129"/>
      <c r="U511" s="129">
        <v>1</v>
      </c>
      <c r="V511" s="3">
        <v>1470</v>
      </c>
      <c r="W511" s="155"/>
      <c r="X511" s="155"/>
      <c r="Y511" s="155"/>
      <c r="Z511" s="138" t="str">
        <f t="shared" si="55"/>
        <v/>
      </c>
      <c r="AA511" s="3">
        <v>25650</v>
      </c>
      <c r="AB511" s="6">
        <v>28.1</v>
      </c>
      <c r="AC511" s="34" t="s">
        <v>64</v>
      </c>
      <c r="AD511" s="34">
        <f t="shared" si="56"/>
        <v>20</v>
      </c>
      <c r="AE511" s="34">
        <f t="shared" si="57"/>
        <v>8</v>
      </c>
      <c r="AF511" s="49" t="str">
        <f t="shared" si="60"/>
        <v>20</v>
      </c>
      <c r="AG511" s="49" t="str">
        <f t="shared" si="60"/>
        <v>LCL</v>
      </c>
    </row>
    <row r="512" spans="1:37" x14ac:dyDescent="0.45">
      <c r="A512" s="129" t="s">
        <v>957</v>
      </c>
      <c r="B512" s="129" t="s">
        <v>1032</v>
      </c>
      <c r="C512" s="129" t="s">
        <v>1037</v>
      </c>
      <c r="D512" s="5" t="s">
        <v>1037</v>
      </c>
      <c r="E512" s="129">
        <f t="shared" si="58"/>
        <v>42</v>
      </c>
      <c r="F512" s="129">
        <f t="shared" si="59"/>
        <v>45</v>
      </c>
      <c r="G512" s="129" t="s">
        <v>39</v>
      </c>
      <c r="H512" s="129" t="s">
        <v>30</v>
      </c>
      <c r="I512" s="129" t="s">
        <v>31</v>
      </c>
      <c r="J512" s="3">
        <v>0</v>
      </c>
      <c r="K512" s="129" t="s">
        <v>1038</v>
      </c>
      <c r="L512" s="129" t="s">
        <v>24</v>
      </c>
      <c r="M512" s="129" t="s">
        <v>42</v>
      </c>
      <c r="N512" s="129" t="s">
        <v>26</v>
      </c>
      <c r="O512" s="129" t="s">
        <v>1039</v>
      </c>
      <c r="P512" s="3">
        <v>54</v>
      </c>
      <c r="Q512" s="129" t="s">
        <v>32</v>
      </c>
      <c r="R512" s="129" t="s">
        <v>340</v>
      </c>
      <c r="S512" s="129" t="s">
        <v>2163</v>
      </c>
      <c r="T512" s="129"/>
      <c r="U512" s="129">
        <v>1</v>
      </c>
      <c r="V512" s="3">
        <v>1608</v>
      </c>
      <c r="W512" s="30">
        <v>0</v>
      </c>
      <c r="X512" s="30">
        <v>1</v>
      </c>
      <c r="Y512" s="30">
        <v>0</v>
      </c>
      <c r="Z512" s="138">
        <f t="shared" si="55"/>
        <v>40</v>
      </c>
      <c r="AA512" s="3">
        <v>22401</v>
      </c>
      <c r="AB512" s="6">
        <v>63.96</v>
      </c>
      <c r="AC512" s="34" t="s">
        <v>34</v>
      </c>
      <c r="AD512" s="34">
        <f t="shared" si="56"/>
        <v>45</v>
      </c>
      <c r="AE512" s="34">
        <f t="shared" si="57"/>
        <v>19</v>
      </c>
      <c r="AF512" s="49" t="str">
        <f t="shared" si="60"/>
        <v>40</v>
      </c>
      <c r="AG512" s="49" t="str">
        <f t="shared" si="60"/>
        <v>20</v>
      </c>
    </row>
    <row r="513" spans="1:37" x14ac:dyDescent="0.45">
      <c r="A513" s="129" t="s">
        <v>957</v>
      </c>
      <c r="B513" s="129" t="s">
        <v>1032</v>
      </c>
      <c r="C513" s="129" t="s">
        <v>1040</v>
      </c>
      <c r="D513" s="5" t="s">
        <v>1040</v>
      </c>
      <c r="E513" s="129">
        <f t="shared" si="58"/>
        <v>42</v>
      </c>
      <c r="F513" s="129">
        <f t="shared" si="59"/>
        <v>56</v>
      </c>
      <c r="G513" s="129" t="s">
        <v>146</v>
      </c>
      <c r="H513" s="129" t="s">
        <v>30</v>
      </c>
      <c r="I513" s="129" t="s">
        <v>31</v>
      </c>
      <c r="J513" s="3">
        <v>1</v>
      </c>
      <c r="K513" s="26" t="s">
        <v>2125</v>
      </c>
      <c r="L513" s="129" t="s">
        <v>24</v>
      </c>
      <c r="M513" s="129" t="s">
        <v>87</v>
      </c>
      <c r="N513" s="129" t="s">
        <v>26</v>
      </c>
      <c r="O513" s="129" t="s">
        <v>1041</v>
      </c>
      <c r="P513" s="3">
        <v>52</v>
      </c>
      <c r="Q513" s="129" t="s">
        <v>32</v>
      </c>
      <c r="R513" s="129" t="s">
        <v>205</v>
      </c>
      <c r="S513" s="129" t="s">
        <v>2125</v>
      </c>
      <c r="T513" s="129"/>
      <c r="U513" s="129">
        <v>1</v>
      </c>
      <c r="V513" s="3">
        <v>298</v>
      </c>
      <c r="W513" s="30">
        <v>0</v>
      </c>
      <c r="X513" s="30">
        <v>0</v>
      </c>
      <c r="Y513" s="30">
        <v>0</v>
      </c>
      <c r="Z513" s="138" t="str">
        <f t="shared" si="55"/>
        <v/>
      </c>
      <c r="AA513" s="3">
        <v>7668</v>
      </c>
      <c r="AB513" s="6">
        <v>2.98</v>
      </c>
      <c r="AC513" s="34" t="s">
        <v>90</v>
      </c>
      <c r="AD513" s="34">
        <f t="shared" si="56"/>
        <v>2</v>
      </c>
      <c r="AE513" s="34">
        <f t="shared" si="57"/>
        <v>1</v>
      </c>
      <c r="AF513" s="49" t="str">
        <f t="shared" ref="AF513:AG518" si="61">IF(AD513&lt;=14,"LCL",IF(AD513&lt;=28,"20",IF(AD513&lt;=55,"40",IF(AD513&lt;=65,"40HC",IF(AD513&lt;=83,"45",IF(AD513&gt;83,"???ilość kont"))))))</f>
        <v>LCL</v>
      </c>
      <c r="AG513" s="49" t="str">
        <f t="shared" si="61"/>
        <v>LCL</v>
      </c>
    </row>
    <row r="514" spans="1:37" x14ac:dyDescent="0.45">
      <c r="A514" s="129" t="s">
        <v>960</v>
      </c>
      <c r="B514" s="129" t="s">
        <v>982</v>
      </c>
      <c r="C514" s="129" t="s">
        <v>1002</v>
      </c>
      <c r="D514" s="5" t="s">
        <v>1002</v>
      </c>
      <c r="E514" s="129">
        <f t="shared" si="58"/>
        <v>1</v>
      </c>
      <c r="F514" s="129">
        <f t="shared" si="59"/>
        <v>4</v>
      </c>
      <c r="G514" s="129" t="s">
        <v>381</v>
      </c>
      <c r="H514" s="129" t="s">
        <v>383</v>
      </c>
      <c r="I514" s="129" t="s">
        <v>380</v>
      </c>
      <c r="J514" s="3">
        <v>1</v>
      </c>
      <c r="K514" s="26" t="s">
        <v>380</v>
      </c>
      <c r="L514" s="26" t="s">
        <v>24</v>
      </c>
      <c r="M514" s="129" t="s">
        <v>390</v>
      </c>
      <c r="N514" s="129" t="s">
        <v>26</v>
      </c>
      <c r="O514" s="129" t="s">
        <v>1042</v>
      </c>
      <c r="P514" s="3">
        <v>54</v>
      </c>
      <c r="Q514" s="129" t="s">
        <v>27</v>
      </c>
      <c r="R514" s="129" t="s">
        <v>2151</v>
      </c>
      <c r="S514" s="36" t="s">
        <v>380</v>
      </c>
      <c r="T514" s="129">
        <v>1</v>
      </c>
      <c r="U514" s="129"/>
      <c r="V514" s="3">
        <v>1538</v>
      </c>
      <c r="W514" s="30">
        <v>0</v>
      </c>
      <c r="X514" s="30">
        <v>0</v>
      </c>
      <c r="Y514" s="30">
        <v>0</v>
      </c>
      <c r="Z514" s="138" t="str">
        <f t="shared" si="55"/>
        <v/>
      </c>
      <c r="AA514" s="3">
        <v>29527</v>
      </c>
      <c r="AB514" s="6">
        <v>19.14</v>
      </c>
      <c r="AC514" s="34" t="s">
        <v>64</v>
      </c>
      <c r="AD514" s="34">
        <f t="shared" si="56"/>
        <v>13</v>
      </c>
      <c r="AE514" s="34">
        <f t="shared" si="57"/>
        <v>6</v>
      </c>
      <c r="AF514" s="49" t="str">
        <f t="shared" si="61"/>
        <v>LCL</v>
      </c>
      <c r="AG514" s="49" t="str">
        <f t="shared" si="61"/>
        <v>LCL</v>
      </c>
    </row>
    <row r="515" spans="1:37" x14ac:dyDescent="0.45">
      <c r="A515" s="129" t="s">
        <v>960</v>
      </c>
      <c r="B515" s="129" t="s">
        <v>1032</v>
      </c>
      <c r="C515" s="129" t="s">
        <v>1037</v>
      </c>
      <c r="D515" s="5" t="s">
        <v>1037</v>
      </c>
      <c r="E515" s="129">
        <f t="shared" si="58"/>
        <v>39</v>
      </c>
      <c r="F515" s="129">
        <f t="shared" si="59"/>
        <v>42</v>
      </c>
      <c r="G515" s="129" t="s">
        <v>48</v>
      </c>
      <c r="H515" s="129" t="s">
        <v>30</v>
      </c>
      <c r="I515" s="129" t="s">
        <v>31</v>
      </c>
      <c r="J515" s="3">
        <v>0</v>
      </c>
      <c r="K515" s="129" t="s">
        <v>1043</v>
      </c>
      <c r="L515" s="129" t="s">
        <v>24</v>
      </c>
      <c r="M515" s="129" t="s">
        <v>42</v>
      </c>
      <c r="N515" s="129" t="s">
        <v>26</v>
      </c>
      <c r="O515" s="129" t="s">
        <v>1044</v>
      </c>
      <c r="P515" s="3">
        <v>52</v>
      </c>
      <c r="Q515" s="129" t="s">
        <v>32</v>
      </c>
      <c r="R515" s="129" t="s">
        <v>266</v>
      </c>
      <c r="S515" s="129" t="s">
        <v>2163</v>
      </c>
      <c r="T515" s="129"/>
      <c r="U515" s="129">
        <v>1</v>
      </c>
      <c r="V515" s="3">
        <v>2382</v>
      </c>
      <c r="W515" s="30">
        <v>1</v>
      </c>
      <c r="X515" s="30">
        <v>0</v>
      </c>
      <c r="Y515" s="30">
        <v>0</v>
      </c>
      <c r="Z515" s="138">
        <f t="shared" ref="Z515:Z578" si="62">IF(W515=1,20,IF(X515=1,40,IF(Y515=1,"40 HC","")))</f>
        <v>20</v>
      </c>
      <c r="AA515" s="3">
        <v>39507</v>
      </c>
      <c r="AB515" s="6">
        <v>24.75</v>
      </c>
      <c r="AC515" s="34" t="s">
        <v>34</v>
      </c>
      <c r="AD515" s="34">
        <f t="shared" si="56"/>
        <v>17</v>
      </c>
      <c r="AE515" s="34">
        <f t="shared" si="57"/>
        <v>7</v>
      </c>
      <c r="AF515" s="49" t="str">
        <f t="shared" si="61"/>
        <v>20</v>
      </c>
      <c r="AG515" s="49" t="str">
        <f t="shared" si="61"/>
        <v>LCL</v>
      </c>
    </row>
    <row r="516" spans="1:37" x14ac:dyDescent="0.45">
      <c r="A516" s="129" t="s">
        <v>960</v>
      </c>
      <c r="B516" s="129" t="s">
        <v>1032</v>
      </c>
      <c r="C516" s="129" t="s">
        <v>1037</v>
      </c>
      <c r="D516" s="5" t="s">
        <v>1037</v>
      </c>
      <c r="E516" s="129">
        <f t="shared" si="58"/>
        <v>39</v>
      </c>
      <c r="F516" s="129">
        <f t="shared" si="59"/>
        <v>42</v>
      </c>
      <c r="G516" s="129" t="s">
        <v>48</v>
      </c>
      <c r="H516" s="129" t="s">
        <v>30</v>
      </c>
      <c r="I516" s="129" t="s">
        <v>31</v>
      </c>
      <c r="J516" s="3">
        <v>1</v>
      </c>
      <c r="K516" s="152" t="s">
        <v>1045</v>
      </c>
      <c r="L516" s="129" t="s">
        <v>24</v>
      </c>
      <c r="M516" s="129" t="s">
        <v>42</v>
      </c>
      <c r="N516" s="129" t="s">
        <v>26</v>
      </c>
      <c r="O516" s="129" t="s">
        <v>1046</v>
      </c>
      <c r="P516" s="3">
        <v>52</v>
      </c>
      <c r="Q516" s="129" t="s">
        <v>32</v>
      </c>
      <c r="R516" s="129" t="s">
        <v>273</v>
      </c>
      <c r="S516" s="129" t="s">
        <v>2164</v>
      </c>
      <c r="T516" s="129"/>
      <c r="U516" s="129">
        <v>1</v>
      </c>
      <c r="V516" s="3">
        <v>871</v>
      </c>
      <c r="W516" s="154">
        <v>0</v>
      </c>
      <c r="X516" s="154">
        <v>1</v>
      </c>
      <c r="Y516" s="154">
        <v>0</v>
      </c>
      <c r="Z516" s="138">
        <f t="shared" si="62"/>
        <v>40</v>
      </c>
      <c r="AA516" s="3">
        <v>11551</v>
      </c>
      <c r="AB516" s="6">
        <v>9.25</v>
      </c>
      <c r="AC516" s="34" t="s">
        <v>34</v>
      </c>
      <c r="AD516" s="34">
        <f t="shared" si="56"/>
        <v>6</v>
      </c>
      <c r="AE516" s="34">
        <f t="shared" si="57"/>
        <v>3</v>
      </c>
      <c r="AF516" s="49" t="str">
        <f t="shared" si="61"/>
        <v>LCL</v>
      </c>
      <c r="AG516" s="49" t="str">
        <f t="shared" si="61"/>
        <v>LCL</v>
      </c>
    </row>
    <row r="517" spans="1:37" x14ac:dyDescent="0.45">
      <c r="A517" s="129" t="s">
        <v>960</v>
      </c>
      <c r="B517" s="129" t="s">
        <v>1032</v>
      </c>
      <c r="C517" s="129" t="s">
        <v>1037</v>
      </c>
      <c r="D517" s="5" t="s">
        <v>1037</v>
      </c>
      <c r="E517" s="129">
        <f t="shared" si="58"/>
        <v>39</v>
      </c>
      <c r="F517" s="129">
        <f t="shared" si="59"/>
        <v>42</v>
      </c>
      <c r="G517" s="129" t="s">
        <v>48</v>
      </c>
      <c r="H517" s="129" t="s">
        <v>30</v>
      </c>
      <c r="I517" s="129" t="s">
        <v>31</v>
      </c>
      <c r="J517" s="3">
        <v>1</v>
      </c>
      <c r="K517" s="153"/>
      <c r="L517" s="129" t="s">
        <v>24</v>
      </c>
      <c r="M517" s="129" t="s">
        <v>42</v>
      </c>
      <c r="N517" s="129" t="s">
        <v>26</v>
      </c>
      <c r="O517" s="129" t="s">
        <v>1047</v>
      </c>
      <c r="P517" s="3">
        <v>52</v>
      </c>
      <c r="Q517" s="129" t="s">
        <v>32</v>
      </c>
      <c r="R517" s="129" t="s">
        <v>277</v>
      </c>
      <c r="S517" s="129" t="s">
        <v>2164</v>
      </c>
      <c r="T517" s="129"/>
      <c r="U517" s="129">
        <v>1</v>
      </c>
      <c r="V517" s="3">
        <v>2902</v>
      </c>
      <c r="W517" s="156"/>
      <c r="X517" s="156"/>
      <c r="Y517" s="156"/>
      <c r="Z517" s="138" t="str">
        <f t="shared" si="62"/>
        <v/>
      </c>
      <c r="AA517" s="3">
        <v>33866</v>
      </c>
      <c r="AB517" s="6">
        <v>21.99</v>
      </c>
      <c r="AC517" s="34" t="s">
        <v>34</v>
      </c>
      <c r="AD517" s="34">
        <f t="shared" si="56"/>
        <v>15</v>
      </c>
      <c r="AE517" s="34">
        <f t="shared" si="57"/>
        <v>7</v>
      </c>
      <c r="AF517" s="49" t="str">
        <f t="shared" si="61"/>
        <v>20</v>
      </c>
      <c r="AG517" s="49" t="str">
        <f t="shared" si="61"/>
        <v>LCL</v>
      </c>
    </row>
    <row r="518" spans="1:37" x14ac:dyDescent="0.45">
      <c r="A518" s="129" t="s">
        <v>960</v>
      </c>
      <c r="B518" s="129" t="s">
        <v>1032</v>
      </c>
      <c r="C518" s="129" t="s">
        <v>1037</v>
      </c>
      <c r="D518" s="5" t="s">
        <v>1037</v>
      </c>
      <c r="E518" s="129">
        <f t="shared" si="58"/>
        <v>39</v>
      </c>
      <c r="F518" s="129">
        <f t="shared" si="59"/>
        <v>42</v>
      </c>
      <c r="G518" s="129" t="s">
        <v>48</v>
      </c>
      <c r="H518" s="129" t="s">
        <v>30</v>
      </c>
      <c r="I518" s="129" t="s">
        <v>31</v>
      </c>
      <c r="J518" s="3">
        <v>1</v>
      </c>
      <c r="K518" s="153"/>
      <c r="L518" s="129" t="s">
        <v>24</v>
      </c>
      <c r="M518" s="129" t="s">
        <v>42</v>
      </c>
      <c r="N518" s="129" t="s">
        <v>26</v>
      </c>
      <c r="O518" s="129" t="s">
        <v>1048</v>
      </c>
      <c r="P518" s="3">
        <v>52</v>
      </c>
      <c r="Q518" s="129" t="s">
        <v>32</v>
      </c>
      <c r="R518" s="129" t="s">
        <v>275</v>
      </c>
      <c r="S518" s="129" t="s">
        <v>2164</v>
      </c>
      <c r="T518" s="129"/>
      <c r="U518" s="129">
        <v>1</v>
      </c>
      <c r="V518" s="3">
        <v>517</v>
      </c>
      <c r="W518" s="155"/>
      <c r="X518" s="155"/>
      <c r="Y518" s="155"/>
      <c r="Z518" s="138" t="str">
        <f t="shared" si="62"/>
        <v/>
      </c>
      <c r="AA518" s="3">
        <v>8100</v>
      </c>
      <c r="AB518" s="6">
        <v>3.42</v>
      </c>
      <c r="AC518" s="34" t="s">
        <v>34</v>
      </c>
      <c r="AD518" s="34">
        <f t="shared" si="56"/>
        <v>2</v>
      </c>
      <c r="AE518" s="34">
        <f t="shared" si="57"/>
        <v>1</v>
      </c>
      <c r="AF518" s="49" t="str">
        <f t="shared" si="61"/>
        <v>LCL</v>
      </c>
      <c r="AG518" s="49" t="str">
        <f t="shared" si="61"/>
        <v>LCL</v>
      </c>
    </row>
    <row r="519" spans="1:37" ht="21" x14ac:dyDescent="0.45">
      <c r="A519" s="70" t="s">
        <v>960</v>
      </c>
      <c r="B519" s="70" t="s">
        <v>1032</v>
      </c>
      <c r="C519" s="70" t="s">
        <v>1049</v>
      </c>
      <c r="D519" s="71" t="s">
        <v>1049</v>
      </c>
      <c r="E519" s="70">
        <f t="shared" si="58"/>
        <v>39</v>
      </c>
      <c r="F519" s="70">
        <f t="shared" si="59"/>
        <v>43</v>
      </c>
      <c r="G519" s="70" t="s">
        <v>48</v>
      </c>
      <c r="H519" s="70" t="s">
        <v>30</v>
      </c>
      <c r="I519" s="70" t="s">
        <v>31</v>
      </c>
      <c r="J519" s="72">
        <v>0</v>
      </c>
      <c r="K519" s="70" t="s">
        <v>1050</v>
      </c>
      <c r="L519" s="70" t="s">
        <v>24</v>
      </c>
      <c r="M519" s="70" t="s">
        <v>42</v>
      </c>
      <c r="N519" s="70" t="s">
        <v>26</v>
      </c>
      <c r="O519" s="70" t="s">
        <v>1051</v>
      </c>
      <c r="P519" s="72">
        <v>54</v>
      </c>
      <c r="Q519" s="70" t="s">
        <v>32</v>
      </c>
      <c r="R519" s="70" t="s">
        <v>101</v>
      </c>
      <c r="S519" s="70" t="s">
        <v>2163</v>
      </c>
      <c r="T519" s="70"/>
      <c r="U519" s="70">
        <v>1</v>
      </c>
      <c r="V519" s="72">
        <v>6009</v>
      </c>
      <c r="W519" s="73">
        <v>0</v>
      </c>
      <c r="X519" s="73">
        <v>0</v>
      </c>
      <c r="Y519" s="73">
        <v>5</v>
      </c>
      <c r="Z519" s="138" t="str">
        <f t="shared" si="62"/>
        <v/>
      </c>
      <c r="AA519" s="72">
        <v>60524</v>
      </c>
      <c r="AB519" s="74">
        <v>318.04000000000002</v>
      </c>
      <c r="AC519" s="75" t="s">
        <v>34</v>
      </c>
      <c r="AD519" s="75">
        <f t="shared" si="56"/>
        <v>223</v>
      </c>
      <c r="AE519" s="75">
        <f t="shared" si="57"/>
        <v>95</v>
      </c>
      <c r="AF519" s="76" t="s">
        <v>2146</v>
      </c>
      <c r="AG519" s="76">
        <v>40</v>
      </c>
      <c r="AH519" s="77"/>
      <c r="AI519" s="77"/>
      <c r="AJ519" s="77"/>
      <c r="AK519" s="77"/>
    </row>
    <row r="520" spans="1:37" x14ac:dyDescent="0.45">
      <c r="A520" s="78"/>
      <c r="B520" s="78"/>
      <c r="C520" s="78"/>
      <c r="D520" s="79"/>
      <c r="E520" s="78"/>
      <c r="F520" s="78"/>
      <c r="G520" s="78"/>
      <c r="H520" s="78"/>
      <c r="I520" s="78" t="s">
        <v>2148</v>
      </c>
      <c r="J520" s="80"/>
      <c r="K520" s="78"/>
      <c r="L520" s="78"/>
      <c r="M520" s="78"/>
      <c r="N520" s="78"/>
      <c r="O520" s="78"/>
      <c r="P520" s="80"/>
      <c r="Q520" s="78"/>
      <c r="R520" s="78"/>
      <c r="S520" s="78" t="s">
        <v>2163</v>
      </c>
      <c r="T520" s="78"/>
      <c r="U520" s="78">
        <v>1</v>
      </c>
      <c r="V520" s="80"/>
      <c r="W520" s="81"/>
      <c r="X520" s="81"/>
      <c r="Y520" s="81"/>
      <c r="Z520" s="138" t="str">
        <f t="shared" si="62"/>
        <v/>
      </c>
      <c r="AA520" s="80"/>
      <c r="AB520" s="82"/>
      <c r="AC520" s="75" t="s">
        <v>34</v>
      </c>
      <c r="AD520" s="75">
        <f t="shared" si="56"/>
        <v>0</v>
      </c>
      <c r="AE520" s="75">
        <f t="shared" si="57"/>
        <v>0</v>
      </c>
      <c r="AF520" s="76" t="s">
        <v>2146</v>
      </c>
      <c r="AG520" s="76">
        <v>40</v>
      </c>
      <c r="AH520" s="83"/>
      <c r="AI520" s="83"/>
      <c r="AJ520" s="83"/>
      <c r="AK520" s="83"/>
    </row>
    <row r="521" spans="1:37" x14ac:dyDescent="0.45">
      <c r="A521" s="78"/>
      <c r="B521" s="78"/>
      <c r="C521" s="78"/>
      <c r="D521" s="79"/>
      <c r="E521" s="78"/>
      <c r="F521" s="78"/>
      <c r="G521" s="78"/>
      <c r="H521" s="78"/>
      <c r="I521" s="78" t="s">
        <v>2148</v>
      </c>
      <c r="J521" s="80"/>
      <c r="K521" s="78"/>
      <c r="L521" s="78"/>
      <c r="M521" s="78"/>
      <c r="N521" s="78"/>
      <c r="O521" s="78"/>
      <c r="P521" s="80"/>
      <c r="Q521" s="78"/>
      <c r="R521" s="78"/>
      <c r="S521" s="78" t="s">
        <v>2163</v>
      </c>
      <c r="T521" s="78"/>
      <c r="U521" s="78">
        <v>1</v>
      </c>
      <c r="V521" s="80"/>
      <c r="W521" s="81"/>
      <c r="X521" s="81"/>
      <c r="Y521" s="81"/>
      <c r="Z521" s="138" t="str">
        <f t="shared" si="62"/>
        <v/>
      </c>
      <c r="AA521" s="80"/>
      <c r="AB521" s="82"/>
      <c r="AC521" s="75" t="s">
        <v>34</v>
      </c>
      <c r="AD521" s="75">
        <f t="shared" si="56"/>
        <v>0</v>
      </c>
      <c r="AE521" s="75">
        <f t="shared" si="57"/>
        <v>0</v>
      </c>
      <c r="AF521" s="76" t="s">
        <v>2146</v>
      </c>
      <c r="AG521" s="76"/>
      <c r="AH521" s="83"/>
      <c r="AI521" s="83"/>
      <c r="AJ521" s="83"/>
      <c r="AK521" s="83"/>
    </row>
    <row r="522" spans="1:37" s="77" customFormat="1" x14ac:dyDescent="0.45">
      <c r="A522" s="78"/>
      <c r="B522" s="78"/>
      <c r="C522" s="78"/>
      <c r="D522" s="79"/>
      <c r="E522" s="78"/>
      <c r="F522" s="78"/>
      <c r="G522" s="78"/>
      <c r="H522" s="78"/>
      <c r="I522" s="78"/>
      <c r="J522" s="80"/>
      <c r="K522" s="78"/>
      <c r="L522" s="78"/>
      <c r="M522" s="78"/>
      <c r="N522" s="78"/>
      <c r="O522" s="78"/>
      <c r="P522" s="80"/>
      <c r="Q522" s="78"/>
      <c r="R522" s="78"/>
      <c r="S522" s="78"/>
      <c r="T522" s="78"/>
      <c r="U522" s="78"/>
      <c r="V522" s="80"/>
      <c r="W522" s="81"/>
      <c r="X522" s="81"/>
      <c r="Y522" s="81"/>
      <c r="Z522" s="138" t="str">
        <f t="shared" si="62"/>
        <v/>
      </c>
      <c r="AA522" s="80"/>
      <c r="AB522" s="82"/>
      <c r="AC522" s="75" t="s">
        <v>34</v>
      </c>
      <c r="AD522" s="75"/>
      <c r="AE522" s="75"/>
      <c r="AF522" s="76">
        <v>20</v>
      </c>
      <c r="AG522" s="76"/>
      <c r="AH522" s="83"/>
      <c r="AI522" s="83"/>
      <c r="AJ522" s="83"/>
      <c r="AK522" s="83"/>
    </row>
    <row r="523" spans="1:37" s="77" customFormat="1" x14ac:dyDescent="0.45">
      <c r="A523" s="129" t="s">
        <v>960</v>
      </c>
      <c r="B523" s="129" t="s">
        <v>1052</v>
      </c>
      <c r="C523" s="129" t="s">
        <v>1053</v>
      </c>
      <c r="D523" s="5" t="s">
        <v>1053</v>
      </c>
      <c r="E523" s="129">
        <f t="shared" si="58"/>
        <v>41</v>
      </c>
      <c r="F523" s="129">
        <f t="shared" si="59"/>
        <v>46</v>
      </c>
      <c r="G523" s="129" t="s">
        <v>61</v>
      </c>
      <c r="H523" s="129" t="s">
        <v>30</v>
      </c>
      <c r="I523" s="129" t="s">
        <v>31</v>
      </c>
      <c r="J523" s="3">
        <v>0</v>
      </c>
      <c r="K523" s="129" t="s">
        <v>1054</v>
      </c>
      <c r="L523" s="129" t="s">
        <v>41</v>
      </c>
      <c r="M523" s="129" t="s">
        <v>268</v>
      </c>
      <c r="N523" s="129" t="s">
        <v>26</v>
      </c>
      <c r="O523" s="129" t="s">
        <v>1055</v>
      </c>
      <c r="P523" s="3">
        <v>54</v>
      </c>
      <c r="Q523" s="129" t="s">
        <v>32</v>
      </c>
      <c r="R523" s="129" t="s">
        <v>2158</v>
      </c>
      <c r="S523" s="129" t="s">
        <v>2163</v>
      </c>
      <c r="T523" s="129"/>
      <c r="U523" s="129">
        <v>1</v>
      </c>
      <c r="V523" s="3">
        <v>2888</v>
      </c>
      <c r="W523" s="30">
        <v>0</v>
      </c>
      <c r="X523" s="30">
        <v>0</v>
      </c>
      <c r="Y523" s="30">
        <v>1</v>
      </c>
      <c r="Z523" s="138" t="str">
        <f t="shared" si="62"/>
        <v>40 HC</v>
      </c>
      <c r="AA523" s="3">
        <v>83656</v>
      </c>
      <c r="AB523" s="6">
        <v>66.91</v>
      </c>
      <c r="AC523" s="34" t="s">
        <v>64</v>
      </c>
      <c r="AD523" s="34">
        <f t="shared" si="56"/>
        <v>47</v>
      </c>
      <c r="AE523" s="34">
        <f t="shared" si="57"/>
        <v>20</v>
      </c>
      <c r="AF523" s="49" t="str">
        <f t="shared" ref="AF523:AG566" si="63">IF(AD523&lt;=14,"LCL",IF(AD523&lt;=28,"20",IF(AD523&lt;=55,"40",IF(AD523&lt;=65,"40HC",IF(AD523&lt;=83,"45",IF(AD523&gt;83,"???ilość kont"))))))</f>
        <v>40</v>
      </c>
      <c r="AG523" s="49" t="str">
        <f t="shared" si="63"/>
        <v>20</v>
      </c>
      <c r="AH523"/>
      <c r="AI523"/>
      <c r="AJ523"/>
      <c r="AK523"/>
    </row>
    <row r="524" spans="1:37" x14ac:dyDescent="0.45">
      <c r="A524" s="129" t="s">
        <v>960</v>
      </c>
      <c r="B524" s="129" t="s">
        <v>1052</v>
      </c>
      <c r="C524" s="129" t="s">
        <v>1053</v>
      </c>
      <c r="D524" s="5" t="s">
        <v>1053</v>
      </c>
      <c r="E524" s="129">
        <f t="shared" si="58"/>
        <v>41</v>
      </c>
      <c r="F524" s="129">
        <f t="shared" si="59"/>
        <v>46</v>
      </c>
      <c r="G524" s="129" t="s">
        <v>61</v>
      </c>
      <c r="H524" s="129" t="s">
        <v>30</v>
      </c>
      <c r="I524" s="129" t="s">
        <v>31</v>
      </c>
      <c r="J524" s="3">
        <v>0</v>
      </c>
      <c r="K524" s="129" t="s">
        <v>1056</v>
      </c>
      <c r="L524" s="129" t="s">
        <v>41</v>
      </c>
      <c r="M524" s="129" t="s">
        <v>268</v>
      </c>
      <c r="N524" s="129" t="s">
        <v>26</v>
      </c>
      <c r="O524" s="129" t="s">
        <v>1057</v>
      </c>
      <c r="P524" s="3">
        <v>54</v>
      </c>
      <c r="Q524" s="129" t="s">
        <v>32</v>
      </c>
      <c r="R524" s="129" t="s">
        <v>2158</v>
      </c>
      <c r="S524" s="129" t="s">
        <v>2163</v>
      </c>
      <c r="T524" s="129"/>
      <c r="U524" s="129">
        <v>1</v>
      </c>
      <c r="V524" s="3">
        <v>5017</v>
      </c>
      <c r="W524" s="30">
        <v>0</v>
      </c>
      <c r="X524" s="30">
        <v>0</v>
      </c>
      <c r="Y524" s="30">
        <v>1</v>
      </c>
      <c r="Z524" s="138" t="str">
        <f t="shared" si="62"/>
        <v>40 HC</v>
      </c>
      <c r="AA524" s="3">
        <v>122047</v>
      </c>
      <c r="AB524" s="6">
        <v>69.930000000000007</v>
      </c>
      <c r="AC524" s="34" t="s">
        <v>64</v>
      </c>
      <c r="AD524" s="34">
        <f t="shared" si="56"/>
        <v>49</v>
      </c>
      <c r="AE524" s="34">
        <f t="shared" si="57"/>
        <v>21</v>
      </c>
      <c r="AF524" s="49" t="str">
        <f t="shared" si="63"/>
        <v>40</v>
      </c>
      <c r="AG524" s="49" t="str">
        <f t="shared" si="63"/>
        <v>20</v>
      </c>
    </row>
    <row r="525" spans="1:37" s="77" customFormat="1" x14ac:dyDescent="0.45">
      <c r="A525" s="129" t="s">
        <v>960</v>
      </c>
      <c r="B525" s="129" t="s">
        <v>1052</v>
      </c>
      <c r="C525" s="129" t="s">
        <v>1053</v>
      </c>
      <c r="D525" s="5" t="s">
        <v>1053</v>
      </c>
      <c r="E525" s="129">
        <f t="shared" si="58"/>
        <v>41</v>
      </c>
      <c r="F525" s="129">
        <f t="shared" si="59"/>
        <v>46</v>
      </c>
      <c r="G525" s="129" t="s">
        <v>61</v>
      </c>
      <c r="H525" s="129" t="s">
        <v>30</v>
      </c>
      <c r="I525" s="129" t="s">
        <v>31</v>
      </c>
      <c r="J525" s="3">
        <v>0</v>
      </c>
      <c r="K525" s="129" t="s">
        <v>1058</v>
      </c>
      <c r="L525" s="129" t="s">
        <v>41</v>
      </c>
      <c r="M525" s="129" t="s">
        <v>268</v>
      </c>
      <c r="N525" s="129" t="s">
        <v>26</v>
      </c>
      <c r="O525" s="129" t="s">
        <v>1059</v>
      </c>
      <c r="P525" s="3">
        <v>54</v>
      </c>
      <c r="Q525" s="129" t="s">
        <v>32</v>
      </c>
      <c r="R525" s="129" t="s">
        <v>2150</v>
      </c>
      <c r="S525" s="129" t="s">
        <v>2163</v>
      </c>
      <c r="T525" s="129"/>
      <c r="U525" s="129">
        <v>1</v>
      </c>
      <c r="V525" s="3">
        <v>1076</v>
      </c>
      <c r="W525" s="30">
        <v>0</v>
      </c>
      <c r="X525" s="30">
        <v>0</v>
      </c>
      <c r="Y525" s="30">
        <v>1</v>
      </c>
      <c r="Z525" s="138" t="str">
        <f t="shared" si="62"/>
        <v>40 HC</v>
      </c>
      <c r="AA525" s="3">
        <v>18610</v>
      </c>
      <c r="AB525" s="6">
        <v>66.36</v>
      </c>
      <c r="AC525" s="34" t="s">
        <v>64</v>
      </c>
      <c r="AD525" s="34">
        <f t="shared" si="56"/>
        <v>46</v>
      </c>
      <c r="AE525" s="34">
        <f t="shared" si="57"/>
        <v>20</v>
      </c>
      <c r="AF525" s="49" t="str">
        <f t="shared" si="63"/>
        <v>40</v>
      </c>
      <c r="AG525" s="49" t="str">
        <f t="shared" si="63"/>
        <v>20</v>
      </c>
      <c r="AH525"/>
      <c r="AI525"/>
      <c r="AJ525"/>
      <c r="AK525"/>
    </row>
    <row r="526" spans="1:37" x14ac:dyDescent="0.45">
      <c r="A526" s="129" t="s">
        <v>960</v>
      </c>
      <c r="B526" s="129" t="s">
        <v>1052</v>
      </c>
      <c r="C526" s="129" t="s">
        <v>1060</v>
      </c>
      <c r="D526" s="5" t="s">
        <v>1060</v>
      </c>
      <c r="E526" s="129">
        <f t="shared" si="58"/>
        <v>41</v>
      </c>
      <c r="F526" s="129">
        <f t="shared" si="59"/>
        <v>49</v>
      </c>
      <c r="G526" s="129" t="s">
        <v>61</v>
      </c>
      <c r="H526" s="129" t="s">
        <v>30</v>
      </c>
      <c r="I526" s="129" t="s">
        <v>31</v>
      </c>
      <c r="J526" s="3">
        <v>1</v>
      </c>
      <c r="K526" s="152" t="s">
        <v>1061</v>
      </c>
      <c r="L526" s="129" t="s">
        <v>41</v>
      </c>
      <c r="M526" s="129" t="s">
        <v>268</v>
      </c>
      <c r="N526" s="129" t="s">
        <v>26</v>
      </c>
      <c r="O526" s="129" t="s">
        <v>1062</v>
      </c>
      <c r="P526" s="3">
        <v>54</v>
      </c>
      <c r="Q526" s="129" t="s">
        <v>32</v>
      </c>
      <c r="R526" s="129" t="s">
        <v>2153</v>
      </c>
      <c r="S526" s="129" t="s">
        <v>2164</v>
      </c>
      <c r="T526" s="129"/>
      <c r="U526" s="129">
        <v>1</v>
      </c>
      <c r="V526" s="3">
        <v>284</v>
      </c>
      <c r="W526" s="154">
        <v>1</v>
      </c>
      <c r="X526" s="154">
        <v>0</v>
      </c>
      <c r="Y526" s="154">
        <v>0</v>
      </c>
      <c r="Z526" s="138">
        <f t="shared" si="62"/>
        <v>20</v>
      </c>
      <c r="AA526" s="3">
        <v>5478</v>
      </c>
      <c r="AB526" s="6">
        <v>7.21</v>
      </c>
      <c r="AC526" s="34" t="s">
        <v>64</v>
      </c>
      <c r="AD526" s="34">
        <f t="shared" si="56"/>
        <v>5</v>
      </c>
      <c r="AE526" s="34">
        <f t="shared" si="57"/>
        <v>2</v>
      </c>
      <c r="AF526" s="49" t="str">
        <f t="shared" si="63"/>
        <v>LCL</v>
      </c>
      <c r="AG526" s="49" t="str">
        <f t="shared" si="63"/>
        <v>LCL</v>
      </c>
    </row>
    <row r="527" spans="1:37" x14ac:dyDescent="0.45">
      <c r="A527" s="129" t="s">
        <v>960</v>
      </c>
      <c r="B527" s="129" t="s">
        <v>1052</v>
      </c>
      <c r="C527" s="129" t="s">
        <v>1060</v>
      </c>
      <c r="D527" s="5" t="s">
        <v>1060</v>
      </c>
      <c r="E527" s="129">
        <f t="shared" si="58"/>
        <v>41</v>
      </c>
      <c r="F527" s="129">
        <f t="shared" si="59"/>
        <v>49</v>
      </c>
      <c r="G527" s="129" t="s">
        <v>61</v>
      </c>
      <c r="H527" s="129" t="s">
        <v>30</v>
      </c>
      <c r="I527" s="129" t="s">
        <v>31</v>
      </c>
      <c r="J527" s="3">
        <v>1</v>
      </c>
      <c r="K527" s="153"/>
      <c r="L527" s="129" t="s">
        <v>41</v>
      </c>
      <c r="M527" s="129" t="s">
        <v>268</v>
      </c>
      <c r="N527" s="129" t="s">
        <v>26</v>
      </c>
      <c r="O527" s="129" t="s">
        <v>1063</v>
      </c>
      <c r="P527" s="3">
        <v>54</v>
      </c>
      <c r="Q527" s="129" t="s">
        <v>32</v>
      </c>
      <c r="R527" s="129" t="s">
        <v>2150</v>
      </c>
      <c r="S527" s="129" t="s">
        <v>2164</v>
      </c>
      <c r="T527" s="129"/>
      <c r="U527" s="129">
        <v>1</v>
      </c>
      <c r="V527" s="3">
        <v>894</v>
      </c>
      <c r="W527" s="155"/>
      <c r="X527" s="155"/>
      <c r="Y527" s="155"/>
      <c r="Z527" s="138" t="str">
        <f t="shared" si="62"/>
        <v/>
      </c>
      <c r="AA527" s="3">
        <v>14635</v>
      </c>
      <c r="AB527" s="6">
        <v>22.35</v>
      </c>
      <c r="AC527" s="34" t="s">
        <v>64</v>
      </c>
      <c r="AD527" s="34">
        <f t="shared" ref="AD527:AD594" si="64">0.7*AB527</f>
        <v>16</v>
      </c>
      <c r="AE527" s="34">
        <f t="shared" ref="AE527:AE594" si="65">0.3*AB527</f>
        <v>7</v>
      </c>
      <c r="AF527" s="49" t="str">
        <f t="shared" si="63"/>
        <v>20</v>
      </c>
      <c r="AG527" s="49" t="str">
        <f t="shared" si="63"/>
        <v>LCL</v>
      </c>
    </row>
    <row r="528" spans="1:37" x14ac:dyDescent="0.45">
      <c r="A528" s="129" t="s">
        <v>1064</v>
      </c>
      <c r="B528" s="129" t="s">
        <v>1065</v>
      </c>
      <c r="C528" s="129" t="s">
        <v>1066</v>
      </c>
      <c r="D528" s="5" t="s">
        <v>1066</v>
      </c>
      <c r="E528" s="129">
        <f t="shared" si="58"/>
        <v>3</v>
      </c>
      <c r="F528" s="129">
        <f t="shared" si="59"/>
        <v>5</v>
      </c>
      <c r="G528" s="129" t="s">
        <v>381</v>
      </c>
      <c r="H528" s="129" t="s">
        <v>383</v>
      </c>
      <c r="I528" s="129" t="s">
        <v>380</v>
      </c>
      <c r="J528" s="3">
        <v>1</v>
      </c>
      <c r="K528" s="26" t="s">
        <v>380</v>
      </c>
      <c r="L528" s="26" t="s">
        <v>24</v>
      </c>
      <c r="M528" s="129" t="s">
        <v>384</v>
      </c>
      <c r="N528" s="129" t="s">
        <v>26</v>
      </c>
      <c r="O528" s="129" t="s">
        <v>1067</v>
      </c>
      <c r="P528" s="3">
        <v>54</v>
      </c>
      <c r="Q528" s="129" t="s">
        <v>27</v>
      </c>
      <c r="R528" s="129" t="s">
        <v>2160</v>
      </c>
      <c r="S528" s="36" t="s">
        <v>380</v>
      </c>
      <c r="T528" s="129">
        <v>1</v>
      </c>
      <c r="U528" s="129"/>
      <c r="V528" s="3">
        <v>153</v>
      </c>
      <c r="W528" s="30">
        <v>0</v>
      </c>
      <c r="X528" s="30">
        <v>0</v>
      </c>
      <c r="Y528" s="30">
        <v>0</v>
      </c>
      <c r="Z528" s="138" t="str">
        <f t="shared" si="62"/>
        <v/>
      </c>
      <c r="AA528" s="3">
        <v>3709</v>
      </c>
      <c r="AB528" s="6">
        <v>1.92</v>
      </c>
      <c r="AC528" s="34" t="s">
        <v>90</v>
      </c>
      <c r="AD528" s="34">
        <f t="shared" si="64"/>
        <v>1</v>
      </c>
      <c r="AE528" s="34">
        <f t="shared" si="65"/>
        <v>1</v>
      </c>
      <c r="AF528" s="49" t="str">
        <f t="shared" si="63"/>
        <v>LCL</v>
      </c>
      <c r="AG528" s="49" t="str">
        <f t="shared" si="63"/>
        <v>LCL</v>
      </c>
    </row>
    <row r="529" spans="1:37" x14ac:dyDescent="0.45">
      <c r="A529" s="129" t="s">
        <v>1064</v>
      </c>
      <c r="B529" s="129" t="s">
        <v>1032</v>
      </c>
      <c r="C529" s="129" t="s">
        <v>1049</v>
      </c>
      <c r="D529" s="5" t="s">
        <v>1049</v>
      </c>
      <c r="E529" s="129">
        <f t="shared" si="58"/>
        <v>37</v>
      </c>
      <c r="F529" s="129">
        <f t="shared" si="59"/>
        <v>41</v>
      </c>
      <c r="G529" s="129" t="s">
        <v>29</v>
      </c>
      <c r="H529" s="129" t="s">
        <v>30</v>
      </c>
      <c r="I529" s="129" t="s">
        <v>31</v>
      </c>
      <c r="J529" s="3">
        <v>0</v>
      </c>
      <c r="K529" s="129" t="s">
        <v>1068</v>
      </c>
      <c r="L529" s="129" t="s">
        <v>24</v>
      </c>
      <c r="M529" s="129" t="s">
        <v>42</v>
      </c>
      <c r="N529" s="129" t="s">
        <v>26</v>
      </c>
      <c r="O529" s="129" t="s">
        <v>1069</v>
      </c>
      <c r="P529" s="3">
        <v>54</v>
      </c>
      <c r="Q529" s="129" t="s">
        <v>32</v>
      </c>
      <c r="R529" s="129" t="s">
        <v>33</v>
      </c>
      <c r="S529" s="129" t="s">
        <v>2163</v>
      </c>
      <c r="T529" s="129"/>
      <c r="U529" s="129">
        <v>1</v>
      </c>
      <c r="V529" s="3">
        <v>1219</v>
      </c>
      <c r="W529" s="30">
        <v>0</v>
      </c>
      <c r="X529" s="30">
        <v>1</v>
      </c>
      <c r="Y529" s="30">
        <v>0</v>
      </c>
      <c r="Z529" s="138">
        <f t="shared" si="62"/>
        <v>40</v>
      </c>
      <c r="AA529" s="3">
        <v>18703</v>
      </c>
      <c r="AB529" s="6">
        <v>40.69</v>
      </c>
      <c r="AC529" s="34" t="s">
        <v>34</v>
      </c>
      <c r="AD529" s="34">
        <f t="shared" si="64"/>
        <v>28</v>
      </c>
      <c r="AE529" s="34">
        <f t="shared" si="65"/>
        <v>12</v>
      </c>
      <c r="AF529" s="49" t="str">
        <f t="shared" si="63"/>
        <v>20</v>
      </c>
      <c r="AG529" s="49" t="str">
        <f t="shared" si="63"/>
        <v>LCL</v>
      </c>
    </row>
    <row r="530" spans="1:37" x14ac:dyDescent="0.45">
      <c r="A530" s="129" t="s">
        <v>1064</v>
      </c>
      <c r="B530" s="129" t="s">
        <v>1052</v>
      </c>
      <c r="C530" s="129" t="s">
        <v>1053</v>
      </c>
      <c r="D530" s="5" t="s">
        <v>1053</v>
      </c>
      <c r="E530" s="129">
        <f t="shared" si="58"/>
        <v>39</v>
      </c>
      <c r="F530" s="129">
        <f t="shared" si="59"/>
        <v>44</v>
      </c>
      <c r="G530" s="129" t="s">
        <v>61</v>
      </c>
      <c r="H530" s="129" t="s">
        <v>30</v>
      </c>
      <c r="I530" s="129" t="s">
        <v>31</v>
      </c>
      <c r="J530" s="3">
        <v>1</v>
      </c>
      <c r="K530" s="152" t="s">
        <v>1070</v>
      </c>
      <c r="L530" s="129" t="s">
        <v>41</v>
      </c>
      <c r="M530" s="129" t="s">
        <v>268</v>
      </c>
      <c r="N530" s="129" t="s">
        <v>26</v>
      </c>
      <c r="O530" s="129" t="s">
        <v>1071</v>
      </c>
      <c r="P530" s="3">
        <v>54</v>
      </c>
      <c r="Q530" s="129" t="s">
        <v>32</v>
      </c>
      <c r="R530" s="129" t="s">
        <v>2151</v>
      </c>
      <c r="S530" s="129" t="s">
        <v>2164</v>
      </c>
      <c r="T530" s="129"/>
      <c r="U530" s="129">
        <v>1</v>
      </c>
      <c r="V530" s="3">
        <v>1988</v>
      </c>
      <c r="W530" s="154">
        <v>0</v>
      </c>
      <c r="X530" s="154">
        <v>0</v>
      </c>
      <c r="Y530" s="154">
        <v>1</v>
      </c>
      <c r="Z530" s="138" t="str">
        <f t="shared" si="62"/>
        <v>40 HC</v>
      </c>
      <c r="AA530" s="3">
        <v>57486</v>
      </c>
      <c r="AB530" s="6">
        <v>31.81</v>
      </c>
      <c r="AC530" s="34" t="s">
        <v>64</v>
      </c>
      <c r="AD530" s="34">
        <f t="shared" si="64"/>
        <v>22</v>
      </c>
      <c r="AE530" s="34">
        <f t="shared" si="65"/>
        <v>10</v>
      </c>
      <c r="AF530" s="49" t="str">
        <f t="shared" si="63"/>
        <v>20</v>
      </c>
      <c r="AG530" s="49" t="str">
        <f t="shared" si="63"/>
        <v>LCL</v>
      </c>
    </row>
    <row r="531" spans="1:37" x14ac:dyDescent="0.45">
      <c r="A531" s="129" t="s">
        <v>1064</v>
      </c>
      <c r="B531" s="129" t="s">
        <v>1052</v>
      </c>
      <c r="C531" s="129" t="s">
        <v>1053</v>
      </c>
      <c r="D531" s="5" t="s">
        <v>1053</v>
      </c>
      <c r="E531" s="129">
        <f t="shared" si="58"/>
        <v>39</v>
      </c>
      <c r="F531" s="129">
        <f t="shared" si="59"/>
        <v>44</v>
      </c>
      <c r="G531" s="129" t="s">
        <v>61</v>
      </c>
      <c r="H531" s="129" t="s">
        <v>30</v>
      </c>
      <c r="I531" s="129" t="s">
        <v>31</v>
      </c>
      <c r="J531" s="3">
        <v>1</v>
      </c>
      <c r="K531" s="153"/>
      <c r="L531" s="129" t="s">
        <v>41</v>
      </c>
      <c r="M531" s="129" t="s">
        <v>268</v>
      </c>
      <c r="N531" s="129" t="s">
        <v>26</v>
      </c>
      <c r="O531" s="129" t="s">
        <v>1072</v>
      </c>
      <c r="P531" s="3">
        <v>52</v>
      </c>
      <c r="Q531" s="129" t="s">
        <v>32</v>
      </c>
      <c r="R531" s="129" t="s">
        <v>2158</v>
      </c>
      <c r="S531" s="129" t="s">
        <v>2164</v>
      </c>
      <c r="T531" s="129"/>
      <c r="U531" s="129">
        <v>1</v>
      </c>
      <c r="V531" s="3">
        <v>3485</v>
      </c>
      <c r="W531" s="155"/>
      <c r="X531" s="155"/>
      <c r="Y531" s="155"/>
      <c r="Z531" s="138" t="str">
        <f t="shared" si="62"/>
        <v/>
      </c>
      <c r="AA531" s="3">
        <v>53901</v>
      </c>
      <c r="AB531" s="6">
        <v>38.11</v>
      </c>
      <c r="AC531" s="34" t="s">
        <v>64</v>
      </c>
      <c r="AD531" s="34">
        <f t="shared" si="64"/>
        <v>27</v>
      </c>
      <c r="AE531" s="34">
        <f t="shared" si="65"/>
        <v>11</v>
      </c>
      <c r="AF531" s="49" t="str">
        <f t="shared" si="63"/>
        <v>20</v>
      </c>
      <c r="AG531" s="49" t="str">
        <f t="shared" si="63"/>
        <v>LCL</v>
      </c>
    </row>
    <row r="532" spans="1:37" x14ac:dyDescent="0.45">
      <c r="A532" s="129" t="s">
        <v>1064</v>
      </c>
      <c r="B532" s="129" t="s">
        <v>1052</v>
      </c>
      <c r="C532" s="129" t="s">
        <v>1073</v>
      </c>
      <c r="D532" s="5" t="s">
        <v>1073</v>
      </c>
      <c r="E532" s="129">
        <f t="shared" si="58"/>
        <v>39</v>
      </c>
      <c r="F532" s="129">
        <f t="shared" si="59"/>
        <v>45</v>
      </c>
      <c r="G532" s="129" t="s">
        <v>61</v>
      </c>
      <c r="H532" s="129" t="s">
        <v>30</v>
      </c>
      <c r="I532" s="129" t="s">
        <v>31</v>
      </c>
      <c r="J532" s="3">
        <v>1</v>
      </c>
      <c r="K532" s="152" t="s">
        <v>1074</v>
      </c>
      <c r="L532" s="129" t="s">
        <v>41</v>
      </c>
      <c r="M532" s="129" t="s">
        <v>268</v>
      </c>
      <c r="N532" s="129" t="s">
        <v>26</v>
      </c>
      <c r="O532" s="129" t="s">
        <v>1075</v>
      </c>
      <c r="P532" s="3">
        <v>54</v>
      </c>
      <c r="Q532" s="129" t="s">
        <v>32</v>
      </c>
      <c r="R532" s="129" t="s">
        <v>1076</v>
      </c>
      <c r="S532" s="129" t="s">
        <v>2164</v>
      </c>
      <c r="T532" s="129"/>
      <c r="U532" s="129">
        <v>1</v>
      </c>
      <c r="V532" s="3">
        <v>801</v>
      </c>
      <c r="W532" s="154">
        <v>1</v>
      </c>
      <c r="X532" s="154">
        <v>0</v>
      </c>
      <c r="Y532" s="154">
        <v>0</v>
      </c>
      <c r="Z532" s="138">
        <f t="shared" si="62"/>
        <v>20</v>
      </c>
      <c r="AA532" s="3">
        <v>9590</v>
      </c>
      <c r="AB532" s="6">
        <v>19.22</v>
      </c>
      <c r="AC532" s="34" t="s">
        <v>64</v>
      </c>
      <c r="AD532" s="34">
        <f t="shared" si="64"/>
        <v>13</v>
      </c>
      <c r="AE532" s="34">
        <f t="shared" si="65"/>
        <v>6</v>
      </c>
      <c r="AF532" s="49" t="str">
        <f t="shared" si="63"/>
        <v>LCL</v>
      </c>
      <c r="AG532" s="49" t="str">
        <f t="shared" si="63"/>
        <v>LCL</v>
      </c>
    </row>
    <row r="533" spans="1:37" x14ac:dyDescent="0.45">
      <c r="A533" s="129" t="s">
        <v>1064</v>
      </c>
      <c r="B533" s="129" t="s">
        <v>1052</v>
      </c>
      <c r="C533" s="129" t="s">
        <v>1073</v>
      </c>
      <c r="D533" s="5" t="s">
        <v>1073</v>
      </c>
      <c r="E533" s="129">
        <f t="shared" si="58"/>
        <v>39</v>
      </c>
      <c r="F533" s="129">
        <f t="shared" si="59"/>
        <v>45</v>
      </c>
      <c r="G533" s="129" t="s">
        <v>61</v>
      </c>
      <c r="H533" s="129" t="s">
        <v>30</v>
      </c>
      <c r="I533" s="129" t="s">
        <v>31</v>
      </c>
      <c r="J533" s="3">
        <v>1</v>
      </c>
      <c r="K533" s="153"/>
      <c r="L533" s="129" t="s">
        <v>41</v>
      </c>
      <c r="M533" s="129" t="s">
        <v>268</v>
      </c>
      <c r="N533" s="129" t="s">
        <v>26</v>
      </c>
      <c r="O533" s="129" t="s">
        <v>1077</v>
      </c>
      <c r="P533" s="3">
        <v>54</v>
      </c>
      <c r="Q533" s="129" t="s">
        <v>32</v>
      </c>
      <c r="R533" s="129" t="s">
        <v>2158</v>
      </c>
      <c r="S533" s="129" t="s">
        <v>2164</v>
      </c>
      <c r="T533" s="129"/>
      <c r="U533" s="129">
        <v>1</v>
      </c>
      <c r="V533" s="3">
        <v>633</v>
      </c>
      <c r="W533" s="155"/>
      <c r="X533" s="155"/>
      <c r="Y533" s="155"/>
      <c r="Z533" s="138" t="str">
        <f t="shared" si="62"/>
        <v/>
      </c>
      <c r="AA533" s="3">
        <v>13772</v>
      </c>
      <c r="AB533" s="6">
        <v>10.050000000000001</v>
      </c>
      <c r="AC533" s="34" t="s">
        <v>64</v>
      </c>
      <c r="AD533" s="34">
        <f t="shared" si="64"/>
        <v>7</v>
      </c>
      <c r="AE533" s="34">
        <f t="shared" si="65"/>
        <v>3</v>
      </c>
      <c r="AF533" s="49" t="str">
        <f t="shared" si="63"/>
        <v>LCL</v>
      </c>
      <c r="AG533" s="49" t="str">
        <f t="shared" si="63"/>
        <v>LCL</v>
      </c>
    </row>
    <row r="534" spans="1:37" x14ac:dyDescent="0.45">
      <c r="A534" s="70" t="s">
        <v>1078</v>
      </c>
      <c r="B534" s="70" t="s">
        <v>1028</v>
      </c>
      <c r="C534" s="70" t="s">
        <v>1052</v>
      </c>
      <c r="D534" s="71" t="s">
        <v>1052</v>
      </c>
      <c r="E534" s="70">
        <f t="shared" si="58"/>
        <v>33</v>
      </c>
      <c r="F534" s="70">
        <f t="shared" si="59"/>
        <v>38</v>
      </c>
      <c r="G534" s="70" t="s">
        <v>1079</v>
      </c>
      <c r="H534" s="70" t="s">
        <v>30</v>
      </c>
      <c r="I534" s="70" t="s">
        <v>31</v>
      </c>
      <c r="J534" s="72">
        <v>0</v>
      </c>
      <c r="K534" s="70" t="s">
        <v>1080</v>
      </c>
      <c r="L534" s="70" t="s">
        <v>41</v>
      </c>
      <c r="M534" s="70" t="s">
        <v>42</v>
      </c>
      <c r="N534" s="70" t="s">
        <v>26</v>
      </c>
      <c r="O534" s="70" t="s">
        <v>1081</v>
      </c>
      <c r="P534" s="72">
        <v>54</v>
      </c>
      <c r="Q534" s="70" t="s">
        <v>32</v>
      </c>
      <c r="R534" s="70" t="s">
        <v>129</v>
      </c>
      <c r="S534" s="70" t="s">
        <v>2163</v>
      </c>
      <c r="T534" s="70"/>
      <c r="U534" s="70">
        <v>1</v>
      </c>
      <c r="V534" s="72">
        <v>3035</v>
      </c>
      <c r="W534" s="73">
        <v>1</v>
      </c>
      <c r="X534" s="73">
        <v>0</v>
      </c>
      <c r="Y534" s="73">
        <v>1</v>
      </c>
      <c r="Z534" s="138">
        <f t="shared" si="62"/>
        <v>20</v>
      </c>
      <c r="AA534" s="72">
        <v>54079</v>
      </c>
      <c r="AB534" s="74">
        <v>88.23</v>
      </c>
      <c r="AC534" s="75" t="s">
        <v>34</v>
      </c>
      <c r="AD534" s="75">
        <f t="shared" si="64"/>
        <v>62</v>
      </c>
      <c r="AE534" s="75">
        <f t="shared" si="65"/>
        <v>26</v>
      </c>
      <c r="AF534" s="76" t="str">
        <f t="shared" si="63"/>
        <v>40HC</v>
      </c>
      <c r="AG534" s="76" t="str">
        <f t="shared" si="63"/>
        <v>20</v>
      </c>
      <c r="AH534" s="77"/>
      <c r="AI534" s="77"/>
      <c r="AJ534" s="77"/>
      <c r="AK534" s="77"/>
    </row>
    <row r="535" spans="1:37" x14ac:dyDescent="0.45">
      <c r="A535" s="70" t="s">
        <v>1078</v>
      </c>
      <c r="B535" s="70" t="s">
        <v>1053</v>
      </c>
      <c r="C535" s="70" t="s">
        <v>1060</v>
      </c>
      <c r="D535" s="71" t="s">
        <v>1060</v>
      </c>
      <c r="E535" s="70">
        <f t="shared" si="58"/>
        <v>43</v>
      </c>
      <c r="F535" s="70">
        <f t="shared" si="59"/>
        <v>46</v>
      </c>
      <c r="G535" s="70" t="s">
        <v>39</v>
      </c>
      <c r="H535" s="70" t="s">
        <v>30</v>
      </c>
      <c r="I535" s="70" t="s">
        <v>31</v>
      </c>
      <c r="J535" s="72">
        <v>0</v>
      </c>
      <c r="K535" s="70" t="s">
        <v>1082</v>
      </c>
      <c r="L535" s="70" t="s">
        <v>24</v>
      </c>
      <c r="M535" s="70" t="s">
        <v>42</v>
      </c>
      <c r="N535" s="70" t="s">
        <v>26</v>
      </c>
      <c r="O535" s="70" t="s">
        <v>1083</v>
      </c>
      <c r="P535" s="72">
        <v>54</v>
      </c>
      <c r="Q535" s="70" t="s">
        <v>32</v>
      </c>
      <c r="R535" s="70" t="s">
        <v>44</v>
      </c>
      <c r="S535" s="70" t="s">
        <v>2163</v>
      </c>
      <c r="T535" s="70"/>
      <c r="U535" s="70">
        <v>1</v>
      </c>
      <c r="V535" s="72">
        <v>1992</v>
      </c>
      <c r="W535" s="73">
        <v>0</v>
      </c>
      <c r="X535" s="73">
        <v>0</v>
      </c>
      <c r="Y535" s="73">
        <v>2</v>
      </c>
      <c r="Z535" s="138" t="str">
        <f t="shared" si="62"/>
        <v/>
      </c>
      <c r="AA535" s="72">
        <v>34123</v>
      </c>
      <c r="AB535" s="74">
        <v>130.52000000000001</v>
      </c>
      <c r="AC535" s="75" t="s">
        <v>34</v>
      </c>
      <c r="AD535" s="75">
        <f t="shared" si="64"/>
        <v>91</v>
      </c>
      <c r="AE535" s="75">
        <f t="shared" si="65"/>
        <v>39</v>
      </c>
      <c r="AF535" s="76">
        <v>40</v>
      </c>
      <c r="AG535" s="76" t="str">
        <f t="shared" si="63"/>
        <v>40</v>
      </c>
      <c r="AH535" s="77"/>
      <c r="AI535" s="77"/>
      <c r="AJ535" s="77"/>
      <c r="AK535" s="77"/>
    </row>
    <row r="536" spans="1:37" x14ac:dyDescent="0.45">
      <c r="A536" s="70"/>
      <c r="B536" s="70"/>
      <c r="C536" s="70"/>
      <c r="D536" s="71"/>
      <c r="E536" s="70"/>
      <c r="F536" s="70"/>
      <c r="G536" s="70"/>
      <c r="H536" s="70"/>
      <c r="I536" s="70"/>
      <c r="J536" s="72"/>
      <c r="K536" s="70"/>
      <c r="L536" s="70"/>
      <c r="M536" s="70"/>
      <c r="N536" s="70"/>
      <c r="O536" s="70"/>
      <c r="P536" s="72"/>
      <c r="Q536" s="70"/>
      <c r="R536" s="70"/>
      <c r="S536" s="70"/>
      <c r="T536" s="70"/>
      <c r="U536" s="70"/>
      <c r="V536" s="72"/>
      <c r="W536" s="73"/>
      <c r="X536" s="73"/>
      <c r="Y536" s="73"/>
      <c r="Z536" s="138" t="str">
        <f t="shared" si="62"/>
        <v/>
      </c>
      <c r="AA536" s="72"/>
      <c r="AB536" s="74"/>
      <c r="AC536" s="75" t="s">
        <v>34</v>
      </c>
      <c r="AD536" s="75">
        <f t="shared" si="64"/>
        <v>0</v>
      </c>
      <c r="AE536" s="75">
        <f t="shared" si="65"/>
        <v>0</v>
      </c>
      <c r="AF536" s="76">
        <v>40</v>
      </c>
      <c r="AG536" s="76"/>
      <c r="AH536" s="77"/>
      <c r="AI536" s="77"/>
      <c r="AJ536" s="77"/>
      <c r="AK536" s="77"/>
    </row>
    <row r="537" spans="1:37" x14ac:dyDescent="0.45">
      <c r="A537" s="129" t="s">
        <v>1078</v>
      </c>
      <c r="B537" s="129" t="s">
        <v>1053</v>
      </c>
      <c r="C537" s="129" t="s">
        <v>1060</v>
      </c>
      <c r="D537" s="5" t="s">
        <v>1060</v>
      </c>
      <c r="E537" s="129">
        <f t="shared" ref="E537:E613" si="66">B537-A537</f>
        <v>43</v>
      </c>
      <c r="F537" s="129">
        <f t="shared" ref="F537:F613" si="67">C537-A537</f>
        <v>46</v>
      </c>
      <c r="G537" s="129" t="s">
        <v>39</v>
      </c>
      <c r="H537" s="129" t="s">
        <v>30</v>
      </c>
      <c r="I537" s="129" t="s">
        <v>31</v>
      </c>
      <c r="J537" s="3">
        <v>0</v>
      </c>
      <c r="K537" s="129" t="s">
        <v>1084</v>
      </c>
      <c r="L537" s="129" t="s">
        <v>24</v>
      </c>
      <c r="M537" s="129" t="s">
        <v>42</v>
      </c>
      <c r="N537" s="129" t="s">
        <v>26</v>
      </c>
      <c r="O537" s="129" t="s">
        <v>1085</v>
      </c>
      <c r="P537" s="3">
        <v>54</v>
      </c>
      <c r="Q537" s="129" t="s">
        <v>32</v>
      </c>
      <c r="R537" s="129" t="s">
        <v>129</v>
      </c>
      <c r="S537" s="129" t="s">
        <v>2163</v>
      </c>
      <c r="T537" s="129"/>
      <c r="U537" s="129">
        <v>1</v>
      </c>
      <c r="V537" s="3">
        <v>1313</v>
      </c>
      <c r="W537" s="30">
        <v>0</v>
      </c>
      <c r="X537" s="30">
        <v>0</v>
      </c>
      <c r="Y537" s="30">
        <v>1</v>
      </c>
      <c r="Z537" s="138" t="str">
        <f t="shared" si="62"/>
        <v>40 HC</v>
      </c>
      <c r="AA537" s="3">
        <v>26386</v>
      </c>
      <c r="AB537" s="6">
        <v>55.32</v>
      </c>
      <c r="AC537" s="34" t="s">
        <v>34</v>
      </c>
      <c r="AD537" s="34">
        <f t="shared" si="64"/>
        <v>39</v>
      </c>
      <c r="AE537" s="34">
        <f t="shared" si="65"/>
        <v>17</v>
      </c>
      <c r="AF537" s="49" t="str">
        <f t="shared" si="63"/>
        <v>40</v>
      </c>
      <c r="AG537" s="49" t="str">
        <f t="shared" si="63"/>
        <v>20</v>
      </c>
    </row>
    <row r="538" spans="1:37" x14ac:dyDescent="0.45">
      <c r="A538" s="129" t="s">
        <v>1078</v>
      </c>
      <c r="B538" s="129" t="s">
        <v>1053</v>
      </c>
      <c r="C538" s="129" t="s">
        <v>1086</v>
      </c>
      <c r="D538" s="5" t="s">
        <v>1086</v>
      </c>
      <c r="E538" s="129">
        <f t="shared" si="66"/>
        <v>43</v>
      </c>
      <c r="F538" s="129">
        <f t="shared" si="67"/>
        <v>47</v>
      </c>
      <c r="G538" s="129" t="s">
        <v>39</v>
      </c>
      <c r="H538" s="129" t="s">
        <v>30</v>
      </c>
      <c r="I538" s="129" t="s">
        <v>31</v>
      </c>
      <c r="J538" s="3">
        <v>0</v>
      </c>
      <c r="K538" s="129" t="s">
        <v>1087</v>
      </c>
      <c r="L538" s="129" t="s">
        <v>41</v>
      </c>
      <c r="M538" s="129" t="s">
        <v>42</v>
      </c>
      <c r="N538" s="129" t="s">
        <v>26</v>
      </c>
      <c r="O538" s="129" t="s">
        <v>1088</v>
      </c>
      <c r="P538" s="3">
        <v>51</v>
      </c>
      <c r="Q538" s="129" t="s">
        <v>32</v>
      </c>
      <c r="R538" s="129" t="s">
        <v>133</v>
      </c>
      <c r="S538" s="129" t="s">
        <v>2163</v>
      </c>
      <c r="T538" s="129"/>
      <c r="U538" s="129">
        <v>1</v>
      </c>
      <c r="V538" s="3">
        <v>991</v>
      </c>
      <c r="W538" s="30">
        <v>0</v>
      </c>
      <c r="X538" s="30">
        <v>1</v>
      </c>
      <c r="Y538" s="30">
        <v>0</v>
      </c>
      <c r="Z538" s="138">
        <f t="shared" si="62"/>
        <v>40</v>
      </c>
      <c r="AA538" s="3">
        <v>14515</v>
      </c>
      <c r="AB538" s="6">
        <v>52.13</v>
      </c>
      <c r="AC538" s="34" t="s">
        <v>34</v>
      </c>
      <c r="AD538" s="34">
        <f t="shared" si="64"/>
        <v>36</v>
      </c>
      <c r="AE538" s="34">
        <f t="shared" si="65"/>
        <v>16</v>
      </c>
      <c r="AF538" s="49" t="str">
        <f t="shared" si="63"/>
        <v>40</v>
      </c>
      <c r="AG538" s="49" t="str">
        <f t="shared" si="63"/>
        <v>20</v>
      </c>
    </row>
    <row r="539" spans="1:37" x14ac:dyDescent="0.45">
      <c r="A539" s="129" t="s">
        <v>1002</v>
      </c>
      <c r="B539" s="129" t="s">
        <v>1089</v>
      </c>
      <c r="C539" s="129" t="s">
        <v>1053</v>
      </c>
      <c r="D539" s="5" t="s">
        <v>1053</v>
      </c>
      <c r="E539" s="129">
        <f t="shared" si="66"/>
        <v>36</v>
      </c>
      <c r="F539" s="129">
        <f t="shared" si="67"/>
        <v>42</v>
      </c>
      <c r="G539" s="129" t="s">
        <v>85</v>
      </c>
      <c r="H539" s="129" t="s">
        <v>30</v>
      </c>
      <c r="I539" s="129" t="s">
        <v>31</v>
      </c>
      <c r="J539" s="3">
        <v>0</v>
      </c>
      <c r="K539" s="129" t="s">
        <v>1090</v>
      </c>
      <c r="L539" s="129" t="s">
        <v>41</v>
      </c>
      <c r="M539" s="129" t="s">
        <v>268</v>
      </c>
      <c r="N539" s="129" t="s">
        <v>26</v>
      </c>
      <c r="O539" s="129" t="s">
        <v>1091</v>
      </c>
      <c r="P539" s="3">
        <v>54</v>
      </c>
      <c r="Q539" s="129" t="s">
        <v>32</v>
      </c>
      <c r="R539" s="129" t="s">
        <v>2160</v>
      </c>
      <c r="S539" s="129" t="s">
        <v>2163</v>
      </c>
      <c r="T539" s="129"/>
      <c r="U539" s="129">
        <v>1</v>
      </c>
      <c r="V539" s="3">
        <v>963</v>
      </c>
      <c r="W539" s="30">
        <v>1</v>
      </c>
      <c r="X539" s="30">
        <v>0</v>
      </c>
      <c r="Y539" s="30">
        <v>0</v>
      </c>
      <c r="Z539" s="138">
        <f t="shared" si="62"/>
        <v>20</v>
      </c>
      <c r="AA539" s="3">
        <v>17953</v>
      </c>
      <c r="AB539" s="6">
        <v>26.87</v>
      </c>
      <c r="AC539" s="34" t="s">
        <v>90</v>
      </c>
      <c r="AD539" s="34">
        <f t="shared" si="64"/>
        <v>19</v>
      </c>
      <c r="AE539" s="34">
        <f t="shared" si="65"/>
        <v>8</v>
      </c>
      <c r="AF539" s="49" t="str">
        <f t="shared" si="63"/>
        <v>20</v>
      </c>
      <c r="AG539" s="49" t="str">
        <f t="shared" si="63"/>
        <v>LCL</v>
      </c>
    </row>
    <row r="540" spans="1:37" x14ac:dyDescent="0.45">
      <c r="A540" s="129" t="s">
        <v>1002</v>
      </c>
      <c r="B540" s="129" t="s">
        <v>1052</v>
      </c>
      <c r="C540" s="129" t="s">
        <v>1053</v>
      </c>
      <c r="D540" s="5" t="s">
        <v>1053</v>
      </c>
      <c r="E540" s="129">
        <f t="shared" si="66"/>
        <v>37</v>
      </c>
      <c r="F540" s="129">
        <f t="shared" si="67"/>
        <v>42</v>
      </c>
      <c r="G540" s="129" t="s">
        <v>61</v>
      </c>
      <c r="H540" s="129" t="s">
        <v>30</v>
      </c>
      <c r="I540" s="129" t="s">
        <v>31</v>
      </c>
      <c r="J540" s="3">
        <v>1</v>
      </c>
      <c r="K540" s="159" t="s">
        <v>1092</v>
      </c>
      <c r="L540" s="129" t="s">
        <v>41</v>
      </c>
      <c r="M540" s="129" t="s">
        <v>268</v>
      </c>
      <c r="N540" s="129" t="s">
        <v>26</v>
      </c>
      <c r="O540" s="129" t="s">
        <v>1093</v>
      </c>
      <c r="P540" s="3">
        <v>54</v>
      </c>
      <c r="Q540" s="129" t="s">
        <v>32</v>
      </c>
      <c r="R540" s="129" t="s">
        <v>2154</v>
      </c>
      <c r="S540" s="129" t="s">
        <v>2164</v>
      </c>
      <c r="T540" s="129"/>
      <c r="U540" s="129">
        <v>1</v>
      </c>
      <c r="V540" s="3">
        <v>1086</v>
      </c>
      <c r="W540" s="154">
        <v>1</v>
      </c>
      <c r="X540" s="154">
        <v>0</v>
      </c>
      <c r="Y540" s="154">
        <v>1</v>
      </c>
      <c r="Z540" s="138">
        <f t="shared" si="62"/>
        <v>20</v>
      </c>
      <c r="AA540" s="3">
        <v>19015</v>
      </c>
      <c r="AB540" s="6">
        <v>40.75</v>
      </c>
      <c r="AC540" s="34" t="s">
        <v>64</v>
      </c>
      <c r="AD540" s="34">
        <f t="shared" si="64"/>
        <v>29</v>
      </c>
      <c r="AE540" s="34">
        <f t="shared" si="65"/>
        <v>12</v>
      </c>
      <c r="AF540" s="49" t="str">
        <f t="shared" si="63"/>
        <v>40</v>
      </c>
      <c r="AG540" s="49" t="str">
        <f t="shared" si="63"/>
        <v>LCL</v>
      </c>
    </row>
    <row r="541" spans="1:37" s="77" customFormat="1" x14ac:dyDescent="0.45">
      <c r="A541" s="129" t="s">
        <v>1002</v>
      </c>
      <c r="B541" s="129" t="s">
        <v>1052</v>
      </c>
      <c r="C541" s="129" t="s">
        <v>1053</v>
      </c>
      <c r="D541" s="5" t="s">
        <v>1053</v>
      </c>
      <c r="E541" s="129">
        <f t="shared" si="66"/>
        <v>37</v>
      </c>
      <c r="F541" s="129">
        <f t="shared" si="67"/>
        <v>42</v>
      </c>
      <c r="G541" s="129" t="s">
        <v>61</v>
      </c>
      <c r="H541" s="129" t="s">
        <v>30</v>
      </c>
      <c r="I541" s="129" t="s">
        <v>31</v>
      </c>
      <c r="J541" s="3">
        <v>1</v>
      </c>
      <c r="K541" s="160"/>
      <c r="L541" s="129" t="s">
        <v>41</v>
      </c>
      <c r="M541" s="129" t="s">
        <v>268</v>
      </c>
      <c r="N541" s="129" t="s">
        <v>26</v>
      </c>
      <c r="O541" s="129" t="s">
        <v>1094</v>
      </c>
      <c r="P541" s="3">
        <v>54</v>
      </c>
      <c r="Q541" s="129" t="s">
        <v>32</v>
      </c>
      <c r="R541" s="129" t="s">
        <v>2150</v>
      </c>
      <c r="S541" s="129" t="s">
        <v>2164</v>
      </c>
      <c r="T541" s="129"/>
      <c r="U541" s="129">
        <v>1</v>
      </c>
      <c r="V541" s="3">
        <v>1478</v>
      </c>
      <c r="W541" s="155"/>
      <c r="X541" s="155"/>
      <c r="Y541" s="155"/>
      <c r="Z541" s="138" t="str">
        <f t="shared" si="62"/>
        <v/>
      </c>
      <c r="AA541" s="3">
        <v>32024</v>
      </c>
      <c r="AB541" s="6">
        <v>44.38</v>
      </c>
      <c r="AC541" s="34" t="s">
        <v>64</v>
      </c>
      <c r="AD541" s="34">
        <f t="shared" si="64"/>
        <v>31</v>
      </c>
      <c r="AE541" s="34">
        <f t="shared" si="65"/>
        <v>13</v>
      </c>
      <c r="AF541" s="49" t="str">
        <f t="shared" si="63"/>
        <v>40</v>
      </c>
      <c r="AG541" s="49" t="str">
        <f t="shared" si="63"/>
        <v>LCL</v>
      </c>
      <c r="AH541"/>
      <c r="AI541"/>
      <c r="AJ541"/>
      <c r="AK541"/>
    </row>
    <row r="542" spans="1:37" s="77" customFormat="1" x14ac:dyDescent="0.45">
      <c r="A542" s="129" t="s">
        <v>1095</v>
      </c>
      <c r="B542" s="129" t="s">
        <v>1073</v>
      </c>
      <c r="C542" s="129" t="s">
        <v>1086</v>
      </c>
      <c r="D542" s="5" t="s">
        <v>1086</v>
      </c>
      <c r="E542" s="129">
        <f t="shared" si="66"/>
        <v>41</v>
      </c>
      <c r="F542" s="129">
        <f t="shared" si="67"/>
        <v>44</v>
      </c>
      <c r="G542" s="129" t="s">
        <v>61</v>
      </c>
      <c r="H542" s="129" t="s">
        <v>30</v>
      </c>
      <c r="I542" s="129" t="s">
        <v>31</v>
      </c>
      <c r="J542" s="3">
        <v>1</v>
      </c>
      <c r="K542" s="152" t="s">
        <v>1096</v>
      </c>
      <c r="L542" s="129" t="s">
        <v>24</v>
      </c>
      <c r="M542" s="129" t="s">
        <v>268</v>
      </c>
      <c r="N542" s="129" t="s">
        <v>26</v>
      </c>
      <c r="O542" s="129" t="s">
        <v>1097</v>
      </c>
      <c r="P542" s="3">
        <v>54</v>
      </c>
      <c r="Q542" s="129" t="s">
        <v>32</v>
      </c>
      <c r="R542" s="129" t="s">
        <v>2154</v>
      </c>
      <c r="S542" s="129" t="s">
        <v>2164</v>
      </c>
      <c r="T542" s="129"/>
      <c r="U542" s="129">
        <v>1</v>
      </c>
      <c r="V542" s="3">
        <v>1614</v>
      </c>
      <c r="W542" s="154">
        <v>0</v>
      </c>
      <c r="X542" s="154">
        <v>1</v>
      </c>
      <c r="Y542" s="154">
        <v>0</v>
      </c>
      <c r="Z542" s="138">
        <f t="shared" si="62"/>
        <v>40</v>
      </c>
      <c r="AA542" s="3">
        <v>25782</v>
      </c>
      <c r="AB542" s="6">
        <v>40.520000000000003</v>
      </c>
      <c r="AC542" s="34" t="s">
        <v>64</v>
      </c>
      <c r="AD542" s="34">
        <f t="shared" si="64"/>
        <v>28</v>
      </c>
      <c r="AE542" s="34">
        <f t="shared" si="65"/>
        <v>12</v>
      </c>
      <c r="AF542" s="49" t="str">
        <f t="shared" si="63"/>
        <v>20</v>
      </c>
      <c r="AG542" s="49" t="str">
        <f t="shared" si="63"/>
        <v>LCL</v>
      </c>
      <c r="AH542"/>
      <c r="AI542"/>
      <c r="AJ542"/>
      <c r="AK542"/>
    </row>
    <row r="543" spans="1:37" s="77" customFormat="1" x14ac:dyDescent="0.45">
      <c r="A543" s="129" t="s">
        <v>1095</v>
      </c>
      <c r="B543" s="129" t="s">
        <v>1073</v>
      </c>
      <c r="C543" s="129" t="s">
        <v>1086</v>
      </c>
      <c r="D543" s="5" t="s">
        <v>1086</v>
      </c>
      <c r="E543" s="129">
        <f t="shared" si="66"/>
        <v>41</v>
      </c>
      <c r="F543" s="129">
        <f t="shared" si="67"/>
        <v>44</v>
      </c>
      <c r="G543" s="129" t="s">
        <v>61</v>
      </c>
      <c r="H543" s="129" t="s">
        <v>30</v>
      </c>
      <c r="I543" s="129" t="s">
        <v>31</v>
      </c>
      <c r="J543" s="3">
        <v>1</v>
      </c>
      <c r="K543" s="153"/>
      <c r="L543" s="129" t="s">
        <v>24</v>
      </c>
      <c r="M543" s="129" t="s">
        <v>268</v>
      </c>
      <c r="N543" s="129" t="s">
        <v>26</v>
      </c>
      <c r="O543" s="129" t="s">
        <v>1098</v>
      </c>
      <c r="P543" s="3">
        <v>54</v>
      </c>
      <c r="Q543" s="129" t="s">
        <v>32</v>
      </c>
      <c r="R543" s="129" t="s">
        <v>2153</v>
      </c>
      <c r="S543" s="129" t="s">
        <v>2164</v>
      </c>
      <c r="T543" s="129"/>
      <c r="U543" s="129">
        <v>1</v>
      </c>
      <c r="V543" s="3">
        <v>465</v>
      </c>
      <c r="W543" s="155"/>
      <c r="X543" s="155"/>
      <c r="Y543" s="155"/>
      <c r="Z543" s="138" t="str">
        <f t="shared" si="62"/>
        <v/>
      </c>
      <c r="AA543" s="3">
        <v>9471</v>
      </c>
      <c r="AB543" s="6">
        <v>12.46</v>
      </c>
      <c r="AC543" s="34" t="s">
        <v>64</v>
      </c>
      <c r="AD543" s="34">
        <f t="shared" si="64"/>
        <v>9</v>
      </c>
      <c r="AE543" s="34">
        <f t="shared" si="65"/>
        <v>4</v>
      </c>
      <c r="AF543" s="49" t="str">
        <f t="shared" si="63"/>
        <v>LCL</v>
      </c>
      <c r="AG543" s="49" t="str">
        <f t="shared" si="63"/>
        <v>LCL</v>
      </c>
      <c r="AH543"/>
      <c r="AI543"/>
      <c r="AJ543"/>
      <c r="AK543"/>
    </row>
    <row r="544" spans="1:37" s="77" customFormat="1" x14ac:dyDescent="0.45">
      <c r="A544" s="129" t="s">
        <v>1095</v>
      </c>
      <c r="B544" s="129" t="s">
        <v>1073</v>
      </c>
      <c r="C544" s="129" t="s">
        <v>1086</v>
      </c>
      <c r="D544" s="5" t="s">
        <v>1086</v>
      </c>
      <c r="E544" s="129">
        <f t="shared" si="66"/>
        <v>41</v>
      </c>
      <c r="F544" s="129">
        <f t="shared" si="67"/>
        <v>44</v>
      </c>
      <c r="G544" s="129" t="s">
        <v>61</v>
      </c>
      <c r="H544" s="129" t="s">
        <v>30</v>
      </c>
      <c r="I544" s="129" t="s">
        <v>31</v>
      </c>
      <c r="J544" s="3">
        <v>1</v>
      </c>
      <c r="K544" s="152" t="s">
        <v>1099</v>
      </c>
      <c r="L544" s="129" t="s">
        <v>24</v>
      </c>
      <c r="M544" s="129" t="s">
        <v>268</v>
      </c>
      <c r="N544" s="129" t="s">
        <v>26</v>
      </c>
      <c r="O544" s="129" t="s">
        <v>1100</v>
      </c>
      <c r="P544" s="3">
        <v>54</v>
      </c>
      <c r="Q544" s="129" t="s">
        <v>32</v>
      </c>
      <c r="R544" s="129" t="s">
        <v>1076</v>
      </c>
      <c r="S544" s="129" t="s">
        <v>2164</v>
      </c>
      <c r="T544" s="129"/>
      <c r="U544" s="129">
        <v>1</v>
      </c>
      <c r="V544" s="3">
        <v>788</v>
      </c>
      <c r="W544" s="154">
        <v>0</v>
      </c>
      <c r="X544" s="154">
        <v>0</v>
      </c>
      <c r="Y544" s="154">
        <v>1</v>
      </c>
      <c r="Z544" s="138" t="str">
        <f t="shared" si="62"/>
        <v>40 HC</v>
      </c>
      <c r="AA544" s="3">
        <v>10810</v>
      </c>
      <c r="AB544" s="6">
        <v>18.16</v>
      </c>
      <c r="AC544" s="34" t="s">
        <v>64</v>
      </c>
      <c r="AD544" s="34">
        <f t="shared" si="64"/>
        <v>13</v>
      </c>
      <c r="AE544" s="34">
        <f t="shared" si="65"/>
        <v>5</v>
      </c>
      <c r="AF544" s="49" t="str">
        <f t="shared" si="63"/>
        <v>LCL</v>
      </c>
      <c r="AG544" s="49" t="str">
        <f t="shared" si="63"/>
        <v>LCL</v>
      </c>
      <c r="AH544"/>
      <c r="AI544"/>
      <c r="AJ544"/>
      <c r="AK544"/>
    </row>
    <row r="545" spans="1:37" s="77" customFormat="1" x14ac:dyDescent="0.45">
      <c r="A545" s="129" t="s">
        <v>1095</v>
      </c>
      <c r="B545" s="129" t="s">
        <v>1073</v>
      </c>
      <c r="C545" s="129" t="s">
        <v>1086</v>
      </c>
      <c r="D545" s="5" t="s">
        <v>1086</v>
      </c>
      <c r="E545" s="129">
        <f t="shared" si="66"/>
        <v>41</v>
      </c>
      <c r="F545" s="129">
        <f t="shared" si="67"/>
        <v>44</v>
      </c>
      <c r="G545" s="129" t="s">
        <v>61</v>
      </c>
      <c r="H545" s="129" t="s">
        <v>30</v>
      </c>
      <c r="I545" s="129" t="s">
        <v>31</v>
      </c>
      <c r="J545" s="3">
        <v>1</v>
      </c>
      <c r="K545" s="153"/>
      <c r="L545" s="129" t="s">
        <v>24</v>
      </c>
      <c r="M545" s="129" t="s">
        <v>268</v>
      </c>
      <c r="N545" s="129" t="s">
        <v>26</v>
      </c>
      <c r="O545" s="129" t="s">
        <v>1101</v>
      </c>
      <c r="P545" s="3">
        <v>54</v>
      </c>
      <c r="Q545" s="129" t="s">
        <v>32</v>
      </c>
      <c r="R545" s="129" t="s">
        <v>526</v>
      </c>
      <c r="S545" s="129" t="s">
        <v>2164</v>
      </c>
      <c r="T545" s="129"/>
      <c r="U545" s="129">
        <v>1</v>
      </c>
      <c r="V545" s="3">
        <v>1912</v>
      </c>
      <c r="W545" s="156"/>
      <c r="X545" s="156"/>
      <c r="Y545" s="156"/>
      <c r="Z545" s="138" t="str">
        <f t="shared" si="62"/>
        <v/>
      </c>
      <c r="AA545" s="3">
        <v>41052</v>
      </c>
      <c r="AB545" s="6">
        <v>29.1</v>
      </c>
      <c r="AC545" s="34" t="s">
        <v>64</v>
      </c>
      <c r="AD545" s="34">
        <f t="shared" si="64"/>
        <v>20</v>
      </c>
      <c r="AE545" s="34">
        <f t="shared" si="65"/>
        <v>9</v>
      </c>
      <c r="AF545" s="49" t="str">
        <f t="shared" si="63"/>
        <v>20</v>
      </c>
      <c r="AG545" s="49" t="str">
        <f t="shared" si="63"/>
        <v>LCL</v>
      </c>
      <c r="AH545"/>
      <c r="AI545"/>
      <c r="AJ545"/>
      <c r="AK545"/>
    </row>
    <row r="546" spans="1:37" x14ac:dyDescent="0.45">
      <c r="A546" s="129" t="s">
        <v>1095</v>
      </c>
      <c r="B546" s="129" t="s">
        <v>1073</v>
      </c>
      <c r="C546" s="129" t="s">
        <v>1086</v>
      </c>
      <c r="D546" s="5" t="s">
        <v>1086</v>
      </c>
      <c r="E546" s="129">
        <f t="shared" si="66"/>
        <v>41</v>
      </c>
      <c r="F546" s="129">
        <f t="shared" si="67"/>
        <v>44</v>
      </c>
      <c r="G546" s="129" t="s">
        <v>61</v>
      </c>
      <c r="H546" s="129" t="s">
        <v>30</v>
      </c>
      <c r="I546" s="129" t="s">
        <v>31</v>
      </c>
      <c r="J546" s="3">
        <v>1</v>
      </c>
      <c r="K546" s="153"/>
      <c r="L546" s="129" t="s">
        <v>24</v>
      </c>
      <c r="M546" s="129" t="s">
        <v>268</v>
      </c>
      <c r="N546" s="129" t="s">
        <v>26</v>
      </c>
      <c r="O546" s="129" t="s">
        <v>1102</v>
      </c>
      <c r="P546" s="3">
        <v>54</v>
      </c>
      <c r="Q546" s="129" t="s">
        <v>32</v>
      </c>
      <c r="R546" s="129" t="s">
        <v>2151</v>
      </c>
      <c r="S546" s="129" t="s">
        <v>2164</v>
      </c>
      <c r="T546" s="129"/>
      <c r="U546" s="129">
        <v>1</v>
      </c>
      <c r="V546" s="3">
        <v>1254</v>
      </c>
      <c r="W546" s="156"/>
      <c r="X546" s="156"/>
      <c r="Y546" s="156"/>
      <c r="Z546" s="138" t="str">
        <f t="shared" si="62"/>
        <v/>
      </c>
      <c r="AA546" s="3">
        <v>27907</v>
      </c>
      <c r="AB546" s="6">
        <v>19.91</v>
      </c>
      <c r="AC546" s="34" t="s">
        <v>64</v>
      </c>
      <c r="AD546" s="34">
        <f t="shared" si="64"/>
        <v>14</v>
      </c>
      <c r="AE546" s="34">
        <f t="shared" si="65"/>
        <v>6</v>
      </c>
      <c r="AF546" s="49" t="str">
        <f t="shared" si="63"/>
        <v>LCL</v>
      </c>
      <c r="AG546" s="49" t="str">
        <f t="shared" si="63"/>
        <v>LCL</v>
      </c>
    </row>
    <row r="547" spans="1:37" x14ac:dyDescent="0.45">
      <c r="A547" s="129" t="s">
        <v>1095</v>
      </c>
      <c r="B547" s="129" t="s">
        <v>1073</v>
      </c>
      <c r="C547" s="129" t="s">
        <v>1086</v>
      </c>
      <c r="D547" s="5" t="s">
        <v>1086</v>
      </c>
      <c r="E547" s="129">
        <f t="shared" si="66"/>
        <v>41</v>
      </c>
      <c r="F547" s="129">
        <f t="shared" si="67"/>
        <v>44</v>
      </c>
      <c r="G547" s="129" t="s">
        <v>61</v>
      </c>
      <c r="H547" s="129" t="s">
        <v>30</v>
      </c>
      <c r="I547" s="129" t="s">
        <v>31</v>
      </c>
      <c r="J547" s="3">
        <v>1</v>
      </c>
      <c r="K547" s="153"/>
      <c r="L547" s="129" t="s">
        <v>24</v>
      </c>
      <c r="M547" s="129" t="s">
        <v>268</v>
      </c>
      <c r="N547" s="129" t="s">
        <v>26</v>
      </c>
      <c r="O547" s="129" t="s">
        <v>1103</v>
      </c>
      <c r="P547" s="3">
        <v>54</v>
      </c>
      <c r="Q547" s="129" t="s">
        <v>32</v>
      </c>
      <c r="R547" s="129" t="s">
        <v>2157</v>
      </c>
      <c r="S547" s="129" t="s">
        <v>2164</v>
      </c>
      <c r="T547" s="129"/>
      <c r="U547" s="129">
        <v>1</v>
      </c>
      <c r="V547" s="3">
        <v>271</v>
      </c>
      <c r="W547" s="155"/>
      <c r="X547" s="155"/>
      <c r="Y547" s="155"/>
      <c r="Z547" s="138" t="str">
        <f t="shared" si="62"/>
        <v/>
      </c>
      <c r="AA547" s="3">
        <v>4080</v>
      </c>
      <c r="AB547" s="6">
        <v>2.42</v>
      </c>
      <c r="AC547" s="34" t="s">
        <v>64</v>
      </c>
      <c r="AD547" s="34">
        <f t="shared" si="64"/>
        <v>2</v>
      </c>
      <c r="AE547" s="34">
        <f t="shared" si="65"/>
        <v>1</v>
      </c>
      <c r="AF547" s="49" t="str">
        <f t="shared" si="63"/>
        <v>LCL</v>
      </c>
      <c r="AG547" s="49" t="str">
        <f t="shared" si="63"/>
        <v>LCL</v>
      </c>
    </row>
    <row r="548" spans="1:37" x14ac:dyDescent="0.45">
      <c r="A548" s="70" t="s">
        <v>1066</v>
      </c>
      <c r="B548" s="70" t="s">
        <v>1028</v>
      </c>
      <c r="C548" s="70" t="s">
        <v>1052</v>
      </c>
      <c r="D548" s="71" t="s">
        <v>1052</v>
      </c>
      <c r="E548" s="70">
        <f t="shared" si="66"/>
        <v>29</v>
      </c>
      <c r="F548" s="70">
        <f t="shared" si="67"/>
        <v>34</v>
      </c>
      <c r="G548" s="70" t="s">
        <v>72</v>
      </c>
      <c r="H548" s="70" t="s">
        <v>30</v>
      </c>
      <c r="I548" s="70" t="s">
        <v>31</v>
      </c>
      <c r="J548" s="72">
        <v>0</v>
      </c>
      <c r="K548" s="70" t="s">
        <v>1105</v>
      </c>
      <c r="L548" s="70" t="s">
        <v>41</v>
      </c>
      <c r="M548" s="70" t="s">
        <v>42</v>
      </c>
      <c r="N548" s="70" t="s">
        <v>26</v>
      </c>
      <c r="O548" s="70" t="s">
        <v>1106</v>
      </c>
      <c r="P548" s="72">
        <v>51</v>
      </c>
      <c r="Q548" s="70" t="s">
        <v>32</v>
      </c>
      <c r="R548" s="70" t="s">
        <v>542</v>
      </c>
      <c r="S548" s="70" t="s">
        <v>2163</v>
      </c>
      <c r="T548" s="70"/>
      <c r="U548" s="70">
        <v>1</v>
      </c>
      <c r="V548" s="72">
        <v>1722</v>
      </c>
      <c r="W548" s="73">
        <v>1</v>
      </c>
      <c r="X548" s="73">
        <v>1</v>
      </c>
      <c r="Y548" s="73">
        <v>0</v>
      </c>
      <c r="Z548" s="138">
        <f t="shared" si="62"/>
        <v>20</v>
      </c>
      <c r="AA548" s="72">
        <v>18320</v>
      </c>
      <c r="AB548" s="74">
        <v>78.319999999999993</v>
      </c>
      <c r="AC548" s="75" t="s">
        <v>34</v>
      </c>
      <c r="AD548" s="75">
        <f t="shared" si="64"/>
        <v>55</v>
      </c>
      <c r="AE548" s="75">
        <f t="shared" si="65"/>
        <v>23</v>
      </c>
      <c r="AF548" s="76" t="str">
        <f t="shared" si="63"/>
        <v>40</v>
      </c>
      <c r="AG548" s="76" t="str">
        <f t="shared" si="63"/>
        <v>20</v>
      </c>
      <c r="AH548" s="77"/>
      <c r="AI548" s="77"/>
      <c r="AJ548" s="77"/>
      <c r="AK548" s="77"/>
    </row>
    <row r="549" spans="1:37" x14ac:dyDescent="0.45">
      <c r="A549" s="70" t="s">
        <v>1066</v>
      </c>
      <c r="B549" s="70" t="s">
        <v>1052</v>
      </c>
      <c r="C549" s="70" t="s">
        <v>1073</v>
      </c>
      <c r="D549" s="71" t="s">
        <v>1073</v>
      </c>
      <c r="E549" s="70">
        <f t="shared" si="66"/>
        <v>34</v>
      </c>
      <c r="F549" s="70">
        <f t="shared" si="67"/>
        <v>40</v>
      </c>
      <c r="G549" s="70" t="s">
        <v>29</v>
      </c>
      <c r="H549" s="70" t="s">
        <v>30</v>
      </c>
      <c r="I549" s="70" t="s">
        <v>31</v>
      </c>
      <c r="J549" s="72">
        <v>0</v>
      </c>
      <c r="K549" s="70" t="s">
        <v>1107</v>
      </c>
      <c r="L549" s="70" t="s">
        <v>41</v>
      </c>
      <c r="M549" s="70" t="s">
        <v>42</v>
      </c>
      <c r="N549" s="70" t="s">
        <v>26</v>
      </c>
      <c r="O549" s="70" t="s">
        <v>1108</v>
      </c>
      <c r="P549" s="72">
        <v>54</v>
      </c>
      <c r="Q549" s="70" t="s">
        <v>32</v>
      </c>
      <c r="R549" s="70" t="s">
        <v>33</v>
      </c>
      <c r="S549" s="70" t="s">
        <v>2163</v>
      </c>
      <c r="T549" s="70"/>
      <c r="U549" s="70">
        <v>1</v>
      </c>
      <c r="V549" s="72">
        <v>1510</v>
      </c>
      <c r="W549" s="73">
        <v>0</v>
      </c>
      <c r="X549" s="73">
        <v>2</v>
      </c>
      <c r="Y549" s="73">
        <v>0</v>
      </c>
      <c r="Z549" s="138" t="str">
        <f t="shared" si="62"/>
        <v/>
      </c>
      <c r="AA549" s="72">
        <v>22192</v>
      </c>
      <c r="AB549" s="74">
        <v>95.06</v>
      </c>
      <c r="AC549" s="75" t="s">
        <v>34</v>
      </c>
      <c r="AD549" s="75">
        <f t="shared" si="64"/>
        <v>67</v>
      </c>
      <c r="AE549" s="75">
        <f t="shared" si="65"/>
        <v>29</v>
      </c>
      <c r="AF549" s="76" t="s">
        <v>2139</v>
      </c>
      <c r="AG549" s="76">
        <v>20</v>
      </c>
      <c r="AH549" s="77"/>
      <c r="AI549" s="77"/>
      <c r="AJ549" s="77"/>
      <c r="AK549" s="77"/>
    </row>
    <row r="550" spans="1:37" x14ac:dyDescent="0.45">
      <c r="A550" s="129" t="s">
        <v>1066</v>
      </c>
      <c r="B550" s="129" t="s">
        <v>1040</v>
      </c>
      <c r="C550" s="129" t="s">
        <v>1109</v>
      </c>
      <c r="D550" s="5" t="s">
        <v>1109</v>
      </c>
      <c r="E550" s="129">
        <f t="shared" si="66"/>
        <v>46</v>
      </c>
      <c r="F550" s="129">
        <f t="shared" si="67"/>
        <v>50</v>
      </c>
      <c r="G550" s="129" t="s">
        <v>48</v>
      </c>
      <c r="H550" s="129" t="s">
        <v>30</v>
      </c>
      <c r="I550" s="129" t="s">
        <v>31</v>
      </c>
      <c r="J550" s="3">
        <v>0</v>
      </c>
      <c r="K550" s="129" t="s">
        <v>1110</v>
      </c>
      <c r="L550" s="129" t="s">
        <v>41</v>
      </c>
      <c r="M550" s="129" t="s">
        <v>42</v>
      </c>
      <c r="N550" s="129" t="s">
        <v>26</v>
      </c>
      <c r="O550" s="129" t="s">
        <v>1111</v>
      </c>
      <c r="P550" s="3">
        <v>54</v>
      </c>
      <c r="Q550" s="129" t="s">
        <v>32</v>
      </c>
      <c r="R550" s="129" t="s">
        <v>271</v>
      </c>
      <c r="S550" s="129" t="s">
        <v>2163</v>
      </c>
      <c r="T550" s="129"/>
      <c r="U550" s="129">
        <v>1</v>
      </c>
      <c r="V550" s="3">
        <v>660</v>
      </c>
      <c r="W550" s="30">
        <v>0</v>
      </c>
      <c r="X550" s="30">
        <v>1</v>
      </c>
      <c r="Y550" s="30">
        <v>0</v>
      </c>
      <c r="Z550" s="138">
        <f t="shared" si="62"/>
        <v>40</v>
      </c>
      <c r="AA550" s="3">
        <v>7810</v>
      </c>
      <c r="AB550" s="6">
        <v>50</v>
      </c>
      <c r="AC550" s="34" t="s">
        <v>34</v>
      </c>
      <c r="AD550" s="34">
        <f t="shared" si="64"/>
        <v>35</v>
      </c>
      <c r="AE550" s="34">
        <f t="shared" si="65"/>
        <v>15</v>
      </c>
      <c r="AF550" s="49" t="str">
        <f t="shared" si="63"/>
        <v>40</v>
      </c>
      <c r="AG550" s="49" t="str">
        <f t="shared" si="63"/>
        <v>20</v>
      </c>
    </row>
    <row r="551" spans="1:37" x14ac:dyDescent="0.45">
      <c r="A551" s="70" t="s">
        <v>1112</v>
      </c>
      <c r="B551" s="70" t="s">
        <v>1053</v>
      </c>
      <c r="C551" s="70" t="s">
        <v>1086</v>
      </c>
      <c r="D551" s="71" t="s">
        <v>1086</v>
      </c>
      <c r="E551" s="70">
        <f t="shared" si="66"/>
        <v>38</v>
      </c>
      <c r="F551" s="70">
        <f t="shared" si="67"/>
        <v>42</v>
      </c>
      <c r="G551" s="70" t="s">
        <v>48</v>
      </c>
      <c r="H551" s="70" t="s">
        <v>30</v>
      </c>
      <c r="I551" s="70" t="s">
        <v>31</v>
      </c>
      <c r="J551" s="72">
        <v>0</v>
      </c>
      <c r="K551" s="70" t="s">
        <v>1113</v>
      </c>
      <c r="L551" s="70" t="s">
        <v>41</v>
      </c>
      <c r="M551" s="70" t="s">
        <v>42</v>
      </c>
      <c r="N551" s="70" t="s">
        <v>26</v>
      </c>
      <c r="O551" s="70" t="s">
        <v>1114</v>
      </c>
      <c r="P551" s="72">
        <v>54</v>
      </c>
      <c r="Q551" s="70" t="s">
        <v>32</v>
      </c>
      <c r="R551" s="70" t="s">
        <v>101</v>
      </c>
      <c r="S551" s="70" t="s">
        <v>2163</v>
      </c>
      <c r="T551" s="70"/>
      <c r="U551" s="70">
        <v>1</v>
      </c>
      <c r="V551" s="72">
        <v>1478</v>
      </c>
      <c r="W551" s="73">
        <v>0</v>
      </c>
      <c r="X551" s="73">
        <v>2</v>
      </c>
      <c r="Y551" s="73">
        <v>0</v>
      </c>
      <c r="Z551" s="138" t="str">
        <f t="shared" si="62"/>
        <v/>
      </c>
      <c r="AA551" s="72">
        <v>15501</v>
      </c>
      <c r="AB551" s="74">
        <v>89.05</v>
      </c>
      <c r="AC551" s="75" t="s">
        <v>34</v>
      </c>
      <c r="AD551" s="75">
        <f t="shared" si="64"/>
        <v>62</v>
      </c>
      <c r="AE551" s="75">
        <f t="shared" si="65"/>
        <v>27</v>
      </c>
      <c r="AF551" s="76" t="str">
        <f t="shared" si="63"/>
        <v>40HC</v>
      </c>
      <c r="AG551" s="76" t="str">
        <f t="shared" si="63"/>
        <v>20</v>
      </c>
      <c r="AH551" s="77"/>
      <c r="AI551" s="77"/>
      <c r="AJ551" s="77"/>
      <c r="AK551" s="77"/>
    </row>
    <row r="552" spans="1:37" x14ac:dyDescent="0.45">
      <c r="A552" s="129" t="s">
        <v>1115</v>
      </c>
      <c r="B552" s="129" t="s">
        <v>1116</v>
      </c>
      <c r="C552" s="129" t="s">
        <v>1117</v>
      </c>
      <c r="D552" s="5" t="s">
        <v>1117</v>
      </c>
      <c r="E552" s="129">
        <f t="shared" si="66"/>
        <v>2</v>
      </c>
      <c r="F552" s="129">
        <f t="shared" si="67"/>
        <v>9</v>
      </c>
      <c r="G552" s="129" t="s">
        <v>381</v>
      </c>
      <c r="H552" s="129" t="s">
        <v>383</v>
      </c>
      <c r="I552" s="129" t="s">
        <v>380</v>
      </c>
      <c r="J552" s="3">
        <v>1</v>
      </c>
      <c r="K552" s="26" t="s">
        <v>380</v>
      </c>
      <c r="L552" s="26" t="s">
        <v>24</v>
      </c>
      <c r="M552" s="129" t="s">
        <v>384</v>
      </c>
      <c r="N552" s="129" t="s">
        <v>26</v>
      </c>
      <c r="O552" s="129" t="s">
        <v>1118</v>
      </c>
      <c r="P552" s="3">
        <v>54</v>
      </c>
      <c r="Q552" s="129" t="s">
        <v>27</v>
      </c>
      <c r="R552" s="129" t="s">
        <v>2160</v>
      </c>
      <c r="S552" s="36" t="s">
        <v>380</v>
      </c>
      <c r="T552" s="129">
        <v>1</v>
      </c>
      <c r="U552" s="129"/>
      <c r="V552" s="3">
        <v>598</v>
      </c>
      <c r="W552" s="30">
        <v>0</v>
      </c>
      <c r="X552" s="30">
        <v>0</v>
      </c>
      <c r="Y552" s="30">
        <v>0</v>
      </c>
      <c r="Z552" s="138" t="str">
        <f t="shared" si="62"/>
        <v/>
      </c>
      <c r="AA552" s="3">
        <v>11198</v>
      </c>
      <c r="AB552" s="4"/>
      <c r="AC552" s="34" t="s">
        <v>90</v>
      </c>
      <c r="AD552" s="34">
        <f t="shared" si="64"/>
        <v>0</v>
      </c>
      <c r="AE552" s="34">
        <f t="shared" si="65"/>
        <v>0</v>
      </c>
      <c r="AF552" s="49" t="str">
        <f t="shared" si="63"/>
        <v>LCL</v>
      </c>
      <c r="AG552" s="49" t="str">
        <f t="shared" si="63"/>
        <v>LCL</v>
      </c>
    </row>
    <row r="553" spans="1:37" x14ac:dyDescent="0.45">
      <c r="A553" s="129" t="s">
        <v>1115</v>
      </c>
      <c r="B553" s="129" t="s">
        <v>1037</v>
      </c>
      <c r="C553" s="129" t="s">
        <v>1060</v>
      </c>
      <c r="D553" s="5" t="s">
        <v>1060</v>
      </c>
      <c r="E553" s="129">
        <f t="shared" si="66"/>
        <v>33</v>
      </c>
      <c r="F553" s="129">
        <f t="shared" si="67"/>
        <v>40</v>
      </c>
      <c r="G553" s="129" t="s">
        <v>48</v>
      </c>
      <c r="H553" s="129" t="s">
        <v>30</v>
      </c>
      <c r="I553" s="129" t="s">
        <v>31</v>
      </c>
      <c r="J553" s="3">
        <v>1</v>
      </c>
      <c r="K553" s="27" t="s">
        <v>2125</v>
      </c>
      <c r="L553" s="129" t="s">
        <v>24</v>
      </c>
      <c r="M553" s="129" t="s">
        <v>42</v>
      </c>
      <c r="N553" s="129" t="s">
        <v>26</v>
      </c>
      <c r="O553" s="129" t="s">
        <v>1119</v>
      </c>
      <c r="P553" s="3">
        <v>52</v>
      </c>
      <c r="Q553" s="129" t="s">
        <v>32</v>
      </c>
      <c r="R553" s="129" t="s">
        <v>273</v>
      </c>
      <c r="S553" s="129" t="s">
        <v>2125</v>
      </c>
      <c r="T553" s="129"/>
      <c r="U553" s="129">
        <v>1</v>
      </c>
      <c r="V553" s="3">
        <v>280</v>
      </c>
      <c r="W553" s="30">
        <v>0</v>
      </c>
      <c r="X553" s="30">
        <v>0</v>
      </c>
      <c r="Y553" s="30">
        <v>0</v>
      </c>
      <c r="Z553" s="138" t="str">
        <f t="shared" si="62"/>
        <v/>
      </c>
      <c r="AA553" s="3">
        <v>4200</v>
      </c>
      <c r="AB553" s="6">
        <v>2.72</v>
      </c>
      <c r="AC553" s="34" t="s">
        <v>34</v>
      </c>
      <c r="AD553" s="34">
        <f t="shared" si="64"/>
        <v>2</v>
      </c>
      <c r="AE553" s="34">
        <f t="shared" si="65"/>
        <v>1</v>
      </c>
      <c r="AF553" s="49" t="str">
        <f t="shared" si="63"/>
        <v>LCL</v>
      </c>
      <c r="AG553" s="49" t="str">
        <f t="shared" si="63"/>
        <v>LCL</v>
      </c>
    </row>
    <row r="554" spans="1:37" x14ac:dyDescent="0.45">
      <c r="A554" s="129" t="s">
        <v>1115</v>
      </c>
      <c r="B554" s="129" t="s">
        <v>1037</v>
      </c>
      <c r="C554" s="129" t="s">
        <v>1060</v>
      </c>
      <c r="D554" s="5" t="s">
        <v>1060</v>
      </c>
      <c r="E554" s="129">
        <f t="shared" si="66"/>
        <v>33</v>
      </c>
      <c r="F554" s="129">
        <f t="shared" si="67"/>
        <v>40</v>
      </c>
      <c r="G554" s="129" t="s">
        <v>48</v>
      </c>
      <c r="H554" s="129" t="s">
        <v>30</v>
      </c>
      <c r="I554" s="129" t="s">
        <v>31</v>
      </c>
      <c r="J554" s="3">
        <v>1</v>
      </c>
      <c r="K554" s="28" t="s">
        <v>2125</v>
      </c>
      <c r="L554" s="129" t="s">
        <v>24</v>
      </c>
      <c r="M554" s="129" t="s">
        <v>42</v>
      </c>
      <c r="N554" s="129" t="s">
        <v>26</v>
      </c>
      <c r="O554" s="129" t="s">
        <v>1120</v>
      </c>
      <c r="P554" s="3">
        <v>54</v>
      </c>
      <c r="Q554" s="129" t="s">
        <v>32</v>
      </c>
      <c r="R554" s="129" t="s">
        <v>739</v>
      </c>
      <c r="S554" s="129" t="s">
        <v>2125</v>
      </c>
      <c r="T554" s="129"/>
      <c r="U554" s="129">
        <v>1</v>
      </c>
      <c r="V554" s="3">
        <v>301</v>
      </c>
      <c r="W554" s="30">
        <v>0</v>
      </c>
      <c r="X554" s="30">
        <v>0</v>
      </c>
      <c r="Y554" s="30">
        <v>0</v>
      </c>
      <c r="Z554" s="138" t="str">
        <f t="shared" si="62"/>
        <v/>
      </c>
      <c r="AA554" s="3">
        <v>2501</v>
      </c>
      <c r="AB554" s="6">
        <v>3.43</v>
      </c>
      <c r="AC554" s="34" t="s">
        <v>34</v>
      </c>
      <c r="AD554" s="34">
        <f t="shared" si="64"/>
        <v>2</v>
      </c>
      <c r="AE554" s="34">
        <f t="shared" si="65"/>
        <v>1</v>
      </c>
      <c r="AF554" s="49" t="str">
        <f t="shared" si="63"/>
        <v>LCL</v>
      </c>
      <c r="AG554" s="49" t="str">
        <f t="shared" si="63"/>
        <v>LCL</v>
      </c>
    </row>
    <row r="555" spans="1:37" x14ac:dyDescent="0.45">
      <c r="A555" s="129" t="s">
        <v>1115</v>
      </c>
      <c r="B555" s="129" t="s">
        <v>1073</v>
      </c>
      <c r="C555" s="129" t="s">
        <v>1040</v>
      </c>
      <c r="D555" s="5" t="s">
        <v>1040</v>
      </c>
      <c r="E555" s="129">
        <f t="shared" si="66"/>
        <v>38</v>
      </c>
      <c r="F555" s="129">
        <f t="shared" si="67"/>
        <v>44</v>
      </c>
      <c r="G555" s="129" t="s">
        <v>61</v>
      </c>
      <c r="H555" s="129" t="s">
        <v>30</v>
      </c>
      <c r="I555" s="129" t="s">
        <v>31</v>
      </c>
      <c r="J555" s="3">
        <v>0</v>
      </c>
      <c r="K555" s="129" t="s">
        <v>1121</v>
      </c>
      <c r="L555" s="129" t="s">
        <v>41</v>
      </c>
      <c r="M555" s="129" t="s">
        <v>268</v>
      </c>
      <c r="N555" s="129" t="s">
        <v>26</v>
      </c>
      <c r="O555" s="129" t="s">
        <v>1122</v>
      </c>
      <c r="P555" s="3">
        <v>54</v>
      </c>
      <c r="Q555" s="129" t="s">
        <v>32</v>
      </c>
      <c r="R555" s="129" t="s">
        <v>2152</v>
      </c>
      <c r="S555" s="129" t="s">
        <v>2163</v>
      </c>
      <c r="T555" s="129"/>
      <c r="U555" s="129">
        <v>1</v>
      </c>
      <c r="V555" s="3">
        <v>2535</v>
      </c>
      <c r="W555" s="30">
        <v>0</v>
      </c>
      <c r="X555" s="30">
        <v>0</v>
      </c>
      <c r="Y555" s="30">
        <v>1</v>
      </c>
      <c r="Z555" s="138" t="str">
        <f t="shared" si="62"/>
        <v>40 HC</v>
      </c>
      <c r="AA555" s="3">
        <v>55344</v>
      </c>
      <c r="AB555" s="6">
        <v>69.900000000000006</v>
      </c>
      <c r="AC555" s="34" t="s">
        <v>64</v>
      </c>
      <c r="AD555" s="34">
        <f t="shared" si="64"/>
        <v>49</v>
      </c>
      <c r="AE555" s="34">
        <f t="shared" si="65"/>
        <v>21</v>
      </c>
      <c r="AF555" s="49" t="str">
        <f t="shared" si="63"/>
        <v>40</v>
      </c>
      <c r="AG555" s="49" t="str">
        <f t="shared" si="63"/>
        <v>20</v>
      </c>
    </row>
    <row r="556" spans="1:37" x14ac:dyDescent="0.45">
      <c r="A556" s="129" t="s">
        <v>1115</v>
      </c>
      <c r="B556" s="129" t="s">
        <v>1073</v>
      </c>
      <c r="C556" s="129" t="s">
        <v>1040</v>
      </c>
      <c r="D556" s="5" t="s">
        <v>1040</v>
      </c>
      <c r="E556" s="129">
        <f t="shared" si="66"/>
        <v>38</v>
      </c>
      <c r="F556" s="129">
        <f t="shared" si="67"/>
        <v>44</v>
      </c>
      <c r="G556" s="129" t="s">
        <v>61</v>
      </c>
      <c r="H556" s="129" t="s">
        <v>30</v>
      </c>
      <c r="I556" s="129" t="s">
        <v>31</v>
      </c>
      <c r="J556" s="3">
        <v>1</v>
      </c>
      <c r="K556" s="152" t="s">
        <v>1123</v>
      </c>
      <c r="L556" s="129" t="s">
        <v>41</v>
      </c>
      <c r="M556" s="129" t="s">
        <v>268</v>
      </c>
      <c r="N556" s="129" t="s">
        <v>26</v>
      </c>
      <c r="O556" s="129" t="s">
        <v>1124</v>
      </c>
      <c r="P556" s="3">
        <v>54</v>
      </c>
      <c r="Q556" s="129" t="s">
        <v>32</v>
      </c>
      <c r="R556" s="129" t="s">
        <v>2151</v>
      </c>
      <c r="S556" s="129" t="s">
        <v>2164</v>
      </c>
      <c r="T556" s="129"/>
      <c r="U556" s="129">
        <v>1</v>
      </c>
      <c r="V556" s="3">
        <v>622</v>
      </c>
      <c r="W556" s="154">
        <v>1</v>
      </c>
      <c r="X556" s="154">
        <v>0</v>
      </c>
      <c r="Y556" s="154">
        <v>0</v>
      </c>
      <c r="Z556" s="138">
        <f t="shared" si="62"/>
        <v>20</v>
      </c>
      <c r="AA556" s="3">
        <v>14486</v>
      </c>
      <c r="AB556" s="6">
        <v>11.27</v>
      </c>
      <c r="AC556" s="34" t="s">
        <v>64</v>
      </c>
      <c r="AD556" s="34">
        <f t="shared" si="64"/>
        <v>8</v>
      </c>
      <c r="AE556" s="34">
        <f t="shared" si="65"/>
        <v>3</v>
      </c>
      <c r="AF556" s="49" t="str">
        <f t="shared" si="63"/>
        <v>LCL</v>
      </c>
      <c r="AG556" s="49" t="str">
        <f t="shared" si="63"/>
        <v>LCL</v>
      </c>
    </row>
    <row r="557" spans="1:37" s="77" customFormat="1" x14ac:dyDescent="0.45">
      <c r="A557" s="129" t="s">
        <v>1115</v>
      </c>
      <c r="B557" s="129" t="s">
        <v>1073</v>
      </c>
      <c r="C557" s="129" t="s">
        <v>1040</v>
      </c>
      <c r="D557" s="5" t="s">
        <v>1040</v>
      </c>
      <c r="E557" s="129">
        <f t="shared" si="66"/>
        <v>38</v>
      </c>
      <c r="F557" s="129">
        <f t="shared" si="67"/>
        <v>44</v>
      </c>
      <c r="G557" s="129" t="s">
        <v>61</v>
      </c>
      <c r="H557" s="129" t="s">
        <v>30</v>
      </c>
      <c r="I557" s="129" t="s">
        <v>31</v>
      </c>
      <c r="J557" s="3">
        <v>1</v>
      </c>
      <c r="K557" s="153"/>
      <c r="L557" s="129" t="s">
        <v>41</v>
      </c>
      <c r="M557" s="129" t="s">
        <v>268</v>
      </c>
      <c r="N557" s="129" t="s">
        <v>26</v>
      </c>
      <c r="O557" s="129" t="s">
        <v>1125</v>
      </c>
      <c r="P557" s="3">
        <v>54</v>
      </c>
      <c r="Q557" s="129" t="s">
        <v>32</v>
      </c>
      <c r="R557" s="129" t="s">
        <v>2153</v>
      </c>
      <c r="S557" s="129" t="s">
        <v>2164</v>
      </c>
      <c r="T557" s="129"/>
      <c r="U557" s="129">
        <v>1</v>
      </c>
      <c r="V557" s="3">
        <v>531</v>
      </c>
      <c r="W557" s="155"/>
      <c r="X557" s="155"/>
      <c r="Y557" s="155"/>
      <c r="Z557" s="138" t="str">
        <f t="shared" si="62"/>
        <v/>
      </c>
      <c r="AA557" s="3">
        <v>10946</v>
      </c>
      <c r="AB557" s="6">
        <v>16.989999999999998</v>
      </c>
      <c r="AC557" s="34" t="s">
        <v>64</v>
      </c>
      <c r="AD557" s="34">
        <f t="shared" si="64"/>
        <v>12</v>
      </c>
      <c r="AE557" s="34">
        <f t="shared" si="65"/>
        <v>5</v>
      </c>
      <c r="AF557" s="49" t="str">
        <f t="shared" si="63"/>
        <v>LCL</v>
      </c>
      <c r="AG557" s="49" t="str">
        <f t="shared" si="63"/>
        <v>LCL</v>
      </c>
      <c r="AH557"/>
      <c r="AI557"/>
      <c r="AJ557"/>
      <c r="AK557"/>
    </row>
    <row r="558" spans="1:37" x14ac:dyDescent="0.45">
      <c r="A558" s="129" t="s">
        <v>1115</v>
      </c>
      <c r="B558" s="129" t="s">
        <v>1073</v>
      </c>
      <c r="C558" s="129" t="s">
        <v>1040</v>
      </c>
      <c r="D558" s="5" t="s">
        <v>1040</v>
      </c>
      <c r="E558" s="129">
        <f t="shared" si="66"/>
        <v>38</v>
      </c>
      <c r="F558" s="129">
        <f t="shared" si="67"/>
        <v>44</v>
      </c>
      <c r="G558" s="129" t="s">
        <v>61</v>
      </c>
      <c r="H558" s="129" t="s">
        <v>30</v>
      </c>
      <c r="I558" s="129" t="s">
        <v>31</v>
      </c>
      <c r="J558" s="3">
        <v>1</v>
      </c>
      <c r="K558" s="152" t="s">
        <v>1126</v>
      </c>
      <c r="L558" s="129" t="s">
        <v>41</v>
      </c>
      <c r="M558" s="129" t="s">
        <v>268</v>
      </c>
      <c r="N558" s="129" t="s">
        <v>26</v>
      </c>
      <c r="O558" s="129" t="s">
        <v>1127</v>
      </c>
      <c r="P558" s="3">
        <v>54</v>
      </c>
      <c r="Q558" s="129" t="s">
        <v>32</v>
      </c>
      <c r="R558" s="129" t="s">
        <v>2154</v>
      </c>
      <c r="S558" s="129" t="s">
        <v>2164</v>
      </c>
      <c r="T558" s="129"/>
      <c r="U558" s="129">
        <v>1</v>
      </c>
      <c r="V558" s="3">
        <v>789</v>
      </c>
      <c r="W558" s="154">
        <v>0</v>
      </c>
      <c r="X558" s="154">
        <v>0</v>
      </c>
      <c r="Y558" s="154">
        <v>1</v>
      </c>
      <c r="Z558" s="138" t="str">
        <f t="shared" si="62"/>
        <v>40 HC</v>
      </c>
      <c r="AA558" s="3">
        <v>11233</v>
      </c>
      <c r="AB558" s="6">
        <v>29.04</v>
      </c>
      <c r="AC558" s="34" t="s">
        <v>64</v>
      </c>
      <c r="AD558" s="34">
        <f t="shared" si="64"/>
        <v>20</v>
      </c>
      <c r="AE558" s="34">
        <f t="shared" si="65"/>
        <v>9</v>
      </c>
      <c r="AF558" s="49" t="str">
        <f t="shared" si="63"/>
        <v>20</v>
      </c>
      <c r="AG558" s="49" t="str">
        <f t="shared" si="63"/>
        <v>LCL</v>
      </c>
    </row>
    <row r="559" spans="1:37" x14ac:dyDescent="0.45">
      <c r="A559" s="129" t="s">
        <v>1115</v>
      </c>
      <c r="B559" s="129" t="s">
        <v>1073</v>
      </c>
      <c r="C559" s="129" t="s">
        <v>1040</v>
      </c>
      <c r="D559" s="5" t="s">
        <v>1040</v>
      </c>
      <c r="E559" s="129">
        <f t="shared" si="66"/>
        <v>38</v>
      </c>
      <c r="F559" s="129">
        <f t="shared" si="67"/>
        <v>44</v>
      </c>
      <c r="G559" s="129" t="s">
        <v>61</v>
      </c>
      <c r="H559" s="129" t="s">
        <v>30</v>
      </c>
      <c r="I559" s="129" t="s">
        <v>31</v>
      </c>
      <c r="J559" s="3">
        <v>1</v>
      </c>
      <c r="K559" s="153"/>
      <c r="L559" s="129" t="s">
        <v>41</v>
      </c>
      <c r="M559" s="129" t="s">
        <v>268</v>
      </c>
      <c r="N559" s="129" t="s">
        <v>26</v>
      </c>
      <c r="O559" s="129" t="s">
        <v>1128</v>
      </c>
      <c r="P559" s="3">
        <v>54</v>
      </c>
      <c r="Q559" s="129" t="s">
        <v>32</v>
      </c>
      <c r="R559" s="129" t="s">
        <v>2158</v>
      </c>
      <c r="S559" s="129" t="s">
        <v>2164</v>
      </c>
      <c r="T559" s="129"/>
      <c r="U559" s="129">
        <v>1</v>
      </c>
      <c r="V559" s="3">
        <v>3070</v>
      </c>
      <c r="W559" s="155"/>
      <c r="X559" s="155"/>
      <c r="Y559" s="155"/>
      <c r="Z559" s="138" t="str">
        <f t="shared" si="62"/>
        <v/>
      </c>
      <c r="AA559" s="3">
        <v>62448</v>
      </c>
      <c r="AB559" s="6">
        <v>36.26</v>
      </c>
      <c r="AC559" s="34" t="s">
        <v>64</v>
      </c>
      <c r="AD559" s="34">
        <f t="shared" si="64"/>
        <v>25</v>
      </c>
      <c r="AE559" s="34">
        <f t="shared" si="65"/>
        <v>11</v>
      </c>
      <c r="AF559" s="49" t="str">
        <f t="shared" si="63"/>
        <v>20</v>
      </c>
      <c r="AG559" s="49" t="str">
        <f t="shared" si="63"/>
        <v>LCL</v>
      </c>
    </row>
    <row r="560" spans="1:37" s="77" customFormat="1" x14ac:dyDescent="0.45">
      <c r="A560" s="129" t="s">
        <v>1115</v>
      </c>
      <c r="B560" s="129" t="s">
        <v>1073</v>
      </c>
      <c r="C560" s="129" t="s">
        <v>1040</v>
      </c>
      <c r="D560" s="5" t="s">
        <v>1040</v>
      </c>
      <c r="E560" s="129">
        <f t="shared" si="66"/>
        <v>38</v>
      </c>
      <c r="F560" s="129">
        <f t="shared" si="67"/>
        <v>44</v>
      </c>
      <c r="G560" s="129" t="s">
        <v>61</v>
      </c>
      <c r="H560" s="129" t="s">
        <v>30</v>
      </c>
      <c r="I560" s="129" t="s">
        <v>31</v>
      </c>
      <c r="J560" s="3">
        <v>1</v>
      </c>
      <c r="K560" s="152" t="s">
        <v>1129</v>
      </c>
      <c r="L560" s="129" t="s">
        <v>41</v>
      </c>
      <c r="M560" s="129" t="s">
        <v>268</v>
      </c>
      <c r="N560" s="129" t="s">
        <v>26</v>
      </c>
      <c r="O560" s="129" t="s">
        <v>1130</v>
      </c>
      <c r="P560" s="3">
        <v>54</v>
      </c>
      <c r="Q560" s="129" t="s">
        <v>32</v>
      </c>
      <c r="R560" s="129" t="s">
        <v>2153</v>
      </c>
      <c r="S560" s="129" t="s">
        <v>2164</v>
      </c>
      <c r="T560" s="129"/>
      <c r="U560" s="129">
        <v>1</v>
      </c>
      <c r="V560" s="3">
        <v>1938</v>
      </c>
      <c r="W560" s="154">
        <v>0</v>
      </c>
      <c r="X560" s="154">
        <v>0</v>
      </c>
      <c r="Y560" s="154">
        <v>1</v>
      </c>
      <c r="Z560" s="138" t="str">
        <f t="shared" si="62"/>
        <v>40 HC</v>
      </c>
      <c r="AA560" s="3">
        <v>37107</v>
      </c>
      <c r="AB560" s="6">
        <v>41.8</v>
      </c>
      <c r="AC560" s="34" t="s">
        <v>64</v>
      </c>
      <c r="AD560" s="34">
        <f t="shared" si="64"/>
        <v>29</v>
      </c>
      <c r="AE560" s="34">
        <f t="shared" si="65"/>
        <v>13</v>
      </c>
      <c r="AF560" s="49" t="str">
        <f t="shared" si="63"/>
        <v>40</v>
      </c>
      <c r="AG560" s="49" t="str">
        <f t="shared" si="63"/>
        <v>LCL</v>
      </c>
      <c r="AH560"/>
      <c r="AI560"/>
      <c r="AJ560"/>
      <c r="AK560"/>
    </row>
    <row r="561" spans="1:37" x14ac:dyDescent="0.45">
      <c r="A561" s="129" t="s">
        <v>1115</v>
      </c>
      <c r="B561" s="129" t="s">
        <v>1073</v>
      </c>
      <c r="C561" s="129" t="s">
        <v>1040</v>
      </c>
      <c r="D561" s="5" t="s">
        <v>1040</v>
      </c>
      <c r="E561" s="129">
        <f t="shared" si="66"/>
        <v>38</v>
      </c>
      <c r="F561" s="129">
        <f t="shared" si="67"/>
        <v>44</v>
      </c>
      <c r="G561" s="129" t="s">
        <v>61</v>
      </c>
      <c r="H561" s="129" t="s">
        <v>30</v>
      </c>
      <c r="I561" s="129" t="s">
        <v>31</v>
      </c>
      <c r="J561" s="3">
        <v>1</v>
      </c>
      <c r="K561" s="153"/>
      <c r="L561" s="129" t="s">
        <v>41</v>
      </c>
      <c r="M561" s="129" t="s">
        <v>268</v>
      </c>
      <c r="N561" s="129" t="s">
        <v>26</v>
      </c>
      <c r="O561" s="129" t="s">
        <v>1131</v>
      </c>
      <c r="P561" s="3">
        <v>54</v>
      </c>
      <c r="Q561" s="129" t="s">
        <v>32</v>
      </c>
      <c r="R561" s="129" t="s">
        <v>2153</v>
      </c>
      <c r="S561" s="129" t="s">
        <v>2164</v>
      </c>
      <c r="T561" s="129"/>
      <c r="U561" s="129">
        <v>1</v>
      </c>
      <c r="V561" s="3">
        <v>566</v>
      </c>
      <c r="W561" s="156"/>
      <c r="X561" s="156"/>
      <c r="Y561" s="156"/>
      <c r="Z561" s="138" t="str">
        <f t="shared" si="62"/>
        <v/>
      </c>
      <c r="AA561" s="3">
        <v>11879</v>
      </c>
      <c r="AB561" s="6">
        <v>13.01</v>
      </c>
      <c r="AC561" s="34" t="s">
        <v>64</v>
      </c>
      <c r="AD561" s="34">
        <f t="shared" si="64"/>
        <v>9</v>
      </c>
      <c r="AE561" s="34">
        <f t="shared" si="65"/>
        <v>4</v>
      </c>
      <c r="AF561" s="49" t="str">
        <f t="shared" si="63"/>
        <v>LCL</v>
      </c>
      <c r="AG561" s="49" t="str">
        <f t="shared" si="63"/>
        <v>LCL</v>
      </c>
    </row>
    <row r="562" spans="1:37" x14ac:dyDescent="0.45">
      <c r="A562" s="129" t="s">
        <v>1115</v>
      </c>
      <c r="B562" s="129" t="s">
        <v>1073</v>
      </c>
      <c r="C562" s="129" t="s">
        <v>1040</v>
      </c>
      <c r="D562" s="5" t="s">
        <v>1040</v>
      </c>
      <c r="E562" s="129">
        <f t="shared" si="66"/>
        <v>38</v>
      </c>
      <c r="F562" s="129">
        <f t="shared" si="67"/>
        <v>44</v>
      </c>
      <c r="G562" s="129" t="s">
        <v>61</v>
      </c>
      <c r="H562" s="129" t="s">
        <v>30</v>
      </c>
      <c r="I562" s="129" t="s">
        <v>31</v>
      </c>
      <c r="J562" s="3">
        <v>1</v>
      </c>
      <c r="K562" s="153"/>
      <c r="L562" s="129" t="s">
        <v>41</v>
      </c>
      <c r="M562" s="129" t="s">
        <v>268</v>
      </c>
      <c r="N562" s="129" t="s">
        <v>26</v>
      </c>
      <c r="O562" s="129" t="s">
        <v>1132</v>
      </c>
      <c r="P562" s="3">
        <v>52</v>
      </c>
      <c r="Q562" s="129" t="s">
        <v>32</v>
      </c>
      <c r="R562" s="129" t="s">
        <v>2158</v>
      </c>
      <c r="S562" s="129" t="s">
        <v>2164</v>
      </c>
      <c r="T562" s="129"/>
      <c r="U562" s="129">
        <v>1</v>
      </c>
      <c r="V562" s="3">
        <v>632</v>
      </c>
      <c r="W562" s="155"/>
      <c r="X562" s="155"/>
      <c r="Y562" s="155"/>
      <c r="Z562" s="138" t="str">
        <f t="shared" si="62"/>
        <v/>
      </c>
      <c r="AA562" s="3">
        <v>15755</v>
      </c>
      <c r="AB562" s="6">
        <v>12.42</v>
      </c>
      <c r="AC562" s="34" t="s">
        <v>64</v>
      </c>
      <c r="AD562" s="34">
        <f t="shared" si="64"/>
        <v>9</v>
      </c>
      <c r="AE562" s="34">
        <f t="shared" si="65"/>
        <v>4</v>
      </c>
      <c r="AF562" s="49" t="str">
        <f t="shared" si="63"/>
        <v>LCL</v>
      </c>
      <c r="AG562" s="49" t="str">
        <f t="shared" si="63"/>
        <v>LCL</v>
      </c>
    </row>
    <row r="563" spans="1:37" x14ac:dyDescent="0.45">
      <c r="A563" s="129" t="s">
        <v>1133</v>
      </c>
      <c r="B563" s="129" t="s">
        <v>1116</v>
      </c>
      <c r="C563" s="129" t="s">
        <v>1031</v>
      </c>
      <c r="D563" s="5" t="s">
        <v>1031</v>
      </c>
      <c r="E563" s="129">
        <f t="shared" si="66"/>
        <v>1</v>
      </c>
      <c r="F563" s="129">
        <f t="shared" si="67"/>
        <v>23</v>
      </c>
      <c r="G563" s="129" t="s">
        <v>381</v>
      </c>
      <c r="H563" s="129" t="s">
        <v>383</v>
      </c>
      <c r="I563" s="129" t="s">
        <v>380</v>
      </c>
      <c r="J563" s="3">
        <v>1</v>
      </c>
      <c r="K563" s="26" t="s">
        <v>380</v>
      </c>
      <c r="L563" s="26" t="s">
        <v>24</v>
      </c>
      <c r="M563" s="129" t="s">
        <v>390</v>
      </c>
      <c r="N563" s="129" t="s">
        <v>26</v>
      </c>
      <c r="O563" s="129" t="s">
        <v>1134</v>
      </c>
      <c r="P563" s="3">
        <v>54</v>
      </c>
      <c r="Q563" s="129" t="s">
        <v>27</v>
      </c>
      <c r="R563" s="129" t="s">
        <v>2155</v>
      </c>
      <c r="S563" s="36" t="s">
        <v>380</v>
      </c>
      <c r="T563" s="129">
        <v>1</v>
      </c>
      <c r="U563" s="129"/>
      <c r="V563" s="3">
        <v>971</v>
      </c>
      <c r="W563" s="30">
        <v>0</v>
      </c>
      <c r="X563" s="30">
        <v>0</v>
      </c>
      <c r="Y563" s="30">
        <v>0</v>
      </c>
      <c r="Z563" s="138" t="str">
        <f t="shared" si="62"/>
        <v/>
      </c>
      <c r="AA563" s="3">
        <v>14876</v>
      </c>
      <c r="AB563" s="6">
        <v>19.16</v>
      </c>
      <c r="AC563" s="34" t="s">
        <v>64</v>
      </c>
      <c r="AD563" s="34">
        <f t="shared" si="64"/>
        <v>13</v>
      </c>
      <c r="AE563" s="34">
        <f t="shared" si="65"/>
        <v>6</v>
      </c>
      <c r="AF563" s="49" t="str">
        <f t="shared" si="63"/>
        <v>LCL</v>
      </c>
      <c r="AG563" s="49" t="str">
        <f t="shared" si="63"/>
        <v>LCL</v>
      </c>
    </row>
    <row r="564" spans="1:37" x14ac:dyDescent="0.45">
      <c r="A564" s="129" t="s">
        <v>1133</v>
      </c>
      <c r="B564" s="129" t="s">
        <v>1135</v>
      </c>
      <c r="C564" s="129" t="s">
        <v>1052</v>
      </c>
      <c r="D564" s="5" t="s">
        <v>1052</v>
      </c>
      <c r="E564" s="129">
        <f t="shared" si="66"/>
        <v>21</v>
      </c>
      <c r="F564" s="129">
        <f t="shared" si="67"/>
        <v>31</v>
      </c>
      <c r="G564" s="129" t="s">
        <v>85</v>
      </c>
      <c r="H564" s="129" t="s">
        <v>30</v>
      </c>
      <c r="I564" s="129" t="s">
        <v>31</v>
      </c>
      <c r="J564" s="3">
        <v>1</v>
      </c>
      <c r="K564" s="152" t="s">
        <v>1136</v>
      </c>
      <c r="L564" s="129" t="s">
        <v>24</v>
      </c>
      <c r="M564" s="129" t="s">
        <v>87</v>
      </c>
      <c r="N564" s="129" t="s">
        <v>26</v>
      </c>
      <c r="O564" s="129" t="s">
        <v>1137</v>
      </c>
      <c r="P564" s="3">
        <v>54</v>
      </c>
      <c r="Q564" s="129" t="s">
        <v>32</v>
      </c>
      <c r="R564" s="129" t="s">
        <v>296</v>
      </c>
      <c r="S564" s="129" t="s">
        <v>2164</v>
      </c>
      <c r="T564" s="129"/>
      <c r="U564" s="129">
        <v>1</v>
      </c>
      <c r="V564" s="3">
        <v>858</v>
      </c>
      <c r="W564" s="154">
        <v>0</v>
      </c>
      <c r="X564" s="154">
        <v>0</v>
      </c>
      <c r="Y564" s="154">
        <v>1</v>
      </c>
      <c r="Z564" s="138" t="str">
        <f t="shared" si="62"/>
        <v>40 HC</v>
      </c>
      <c r="AA564" s="3">
        <v>19530</v>
      </c>
      <c r="AB564" s="6">
        <v>21.96</v>
      </c>
      <c r="AC564" s="34" t="s">
        <v>90</v>
      </c>
      <c r="AD564" s="34">
        <f t="shared" si="64"/>
        <v>15</v>
      </c>
      <c r="AE564" s="34">
        <f t="shared" si="65"/>
        <v>7</v>
      </c>
      <c r="AF564" s="49" t="str">
        <f t="shared" si="63"/>
        <v>20</v>
      </c>
      <c r="AG564" s="49" t="str">
        <f t="shared" si="63"/>
        <v>LCL</v>
      </c>
    </row>
    <row r="565" spans="1:37" x14ac:dyDescent="0.45">
      <c r="A565" s="129" t="s">
        <v>1133</v>
      </c>
      <c r="B565" s="129" t="s">
        <v>1135</v>
      </c>
      <c r="C565" s="129" t="s">
        <v>1052</v>
      </c>
      <c r="D565" s="5" t="s">
        <v>1052</v>
      </c>
      <c r="E565" s="129">
        <f t="shared" si="66"/>
        <v>21</v>
      </c>
      <c r="F565" s="129">
        <f t="shared" si="67"/>
        <v>31</v>
      </c>
      <c r="G565" s="129" t="s">
        <v>85</v>
      </c>
      <c r="H565" s="129" t="s">
        <v>30</v>
      </c>
      <c r="I565" s="129" t="s">
        <v>31</v>
      </c>
      <c r="J565" s="3">
        <v>1</v>
      </c>
      <c r="K565" s="153"/>
      <c r="L565" s="129" t="s">
        <v>24</v>
      </c>
      <c r="M565" s="129" t="s">
        <v>87</v>
      </c>
      <c r="N565" s="129" t="s">
        <v>26</v>
      </c>
      <c r="O565" s="129" t="s">
        <v>1138</v>
      </c>
      <c r="P565" s="3">
        <v>54</v>
      </c>
      <c r="Q565" s="129" t="s">
        <v>32</v>
      </c>
      <c r="R565" s="129" t="s">
        <v>94</v>
      </c>
      <c r="S565" s="129" t="s">
        <v>2164</v>
      </c>
      <c r="T565" s="129"/>
      <c r="U565" s="129">
        <v>1</v>
      </c>
      <c r="V565" s="3">
        <v>1135</v>
      </c>
      <c r="W565" s="156"/>
      <c r="X565" s="156"/>
      <c r="Y565" s="156"/>
      <c r="Z565" s="138" t="str">
        <f t="shared" si="62"/>
        <v/>
      </c>
      <c r="AA565" s="3">
        <v>22112</v>
      </c>
      <c r="AB565" s="6">
        <v>24.34</v>
      </c>
      <c r="AC565" s="34" t="s">
        <v>90</v>
      </c>
      <c r="AD565" s="34">
        <f t="shared" si="64"/>
        <v>17</v>
      </c>
      <c r="AE565" s="34">
        <f t="shared" si="65"/>
        <v>7</v>
      </c>
      <c r="AF565" s="49" t="str">
        <f t="shared" si="63"/>
        <v>20</v>
      </c>
      <c r="AG565" s="49" t="str">
        <f t="shared" si="63"/>
        <v>LCL</v>
      </c>
    </row>
    <row r="566" spans="1:37" x14ac:dyDescent="0.45">
      <c r="A566" s="129" t="s">
        <v>1133</v>
      </c>
      <c r="B566" s="129" t="s">
        <v>1135</v>
      </c>
      <c r="C566" s="129" t="s">
        <v>1052</v>
      </c>
      <c r="D566" s="5" t="s">
        <v>1052</v>
      </c>
      <c r="E566" s="129">
        <f t="shared" si="66"/>
        <v>21</v>
      </c>
      <c r="F566" s="129">
        <f t="shared" si="67"/>
        <v>31</v>
      </c>
      <c r="G566" s="129" t="s">
        <v>85</v>
      </c>
      <c r="H566" s="129" t="s">
        <v>30</v>
      </c>
      <c r="I566" s="129" t="s">
        <v>31</v>
      </c>
      <c r="J566" s="3">
        <v>1</v>
      </c>
      <c r="K566" s="153"/>
      <c r="L566" s="129" t="s">
        <v>24</v>
      </c>
      <c r="M566" s="129" t="s">
        <v>87</v>
      </c>
      <c r="N566" s="129" t="s">
        <v>26</v>
      </c>
      <c r="O566" s="129" t="s">
        <v>1139</v>
      </c>
      <c r="P566" s="3">
        <v>54</v>
      </c>
      <c r="Q566" s="129" t="s">
        <v>32</v>
      </c>
      <c r="R566" s="129" t="s">
        <v>2160</v>
      </c>
      <c r="S566" s="129" t="s">
        <v>2164</v>
      </c>
      <c r="T566" s="129"/>
      <c r="U566" s="129">
        <v>1</v>
      </c>
      <c r="V566" s="3">
        <v>230</v>
      </c>
      <c r="W566" s="155"/>
      <c r="X566" s="155"/>
      <c r="Y566" s="155"/>
      <c r="Z566" s="138" t="str">
        <f t="shared" si="62"/>
        <v/>
      </c>
      <c r="AA566" s="3">
        <v>4801</v>
      </c>
      <c r="AB566" s="6">
        <v>4.17</v>
      </c>
      <c r="AC566" s="34" t="s">
        <v>90</v>
      </c>
      <c r="AD566" s="34">
        <f t="shared" si="64"/>
        <v>3</v>
      </c>
      <c r="AE566" s="34">
        <f t="shared" si="65"/>
        <v>1</v>
      </c>
      <c r="AF566" s="49" t="str">
        <f t="shared" si="63"/>
        <v>LCL</v>
      </c>
      <c r="AG566" s="49" t="str">
        <f t="shared" si="63"/>
        <v>LCL</v>
      </c>
    </row>
    <row r="567" spans="1:37" s="77" customFormat="1" ht="21" x14ac:dyDescent="0.45">
      <c r="A567" s="70" t="s">
        <v>1116</v>
      </c>
      <c r="B567" s="70" t="s">
        <v>1037</v>
      </c>
      <c r="C567" s="70" t="s">
        <v>1073</v>
      </c>
      <c r="D567" s="71" t="s">
        <v>1073</v>
      </c>
      <c r="E567" s="70">
        <f t="shared" si="66"/>
        <v>31</v>
      </c>
      <c r="F567" s="70">
        <f t="shared" si="67"/>
        <v>36</v>
      </c>
      <c r="G567" s="70" t="s">
        <v>39</v>
      </c>
      <c r="H567" s="70" t="s">
        <v>30</v>
      </c>
      <c r="I567" s="70" t="s">
        <v>31</v>
      </c>
      <c r="J567" s="72">
        <v>0</v>
      </c>
      <c r="K567" s="70" t="s">
        <v>1140</v>
      </c>
      <c r="L567" s="70" t="s">
        <v>41</v>
      </c>
      <c r="M567" s="70" t="s">
        <v>42</v>
      </c>
      <c r="N567" s="70" t="s">
        <v>26</v>
      </c>
      <c r="O567" s="70" t="s">
        <v>1141</v>
      </c>
      <c r="P567" s="72">
        <v>52</v>
      </c>
      <c r="Q567" s="70" t="s">
        <v>32</v>
      </c>
      <c r="R567" s="70" t="s">
        <v>44</v>
      </c>
      <c r="S567" s="70" t="s">
        <v>2163</v>
      </c>
      <c r="T567" s="70"/>
      <c r="U567" s="70">
        <v>1</v>
      </c>
      <c r="V567" s="72">
        <v>5794</v>
      </c>
      <c r="W567" s="73">
        <v>0</v>
      </c>
      <c r="X567" s="73">
        <v>0</v>
      </c>
      <c r="Y567" s="73">
        <v>4</v>
      </c>
      <c r="Z567" s="138" t="str">
        <f t="shared" si="62"/>
        <v/>
      </c>
      <c r="AA567" s="72">
        <v>109159</v>
      </c>
      <c r="AB567" s="74">
        <v>242.96</v>
      </c>
      <c r="AC567" s="75" t="s">
        <v>34</v>
      </c>
      <c r="AD567" s="75">
        <f t="shared" si="64"/>
        <v>170</v>
      </c>
      <c r="AE567" s="75">
        <f t="shared" si="65"/>
        <v>73</v>
      </c>
      <c r="AF567" s="76" t="s">
        <v>2139</v>
      </c>
      <c r="AG567" s="76">
        <v>40</v>
      </c>
    </row>
    <row r="568" spans="1:37" x14ac:dyDescent="0.45">
      <c r="A568" s="78"/>
      <c r="B568" s="78"/>
      <c r="C568" s="78"/>
      <c r="D568" s="79"/>
      <c r="E568" s="78"/>
      <c r="F568" s="78"/>
      <c r="G568" s="78"/>
      <c r="H568" s="78"/>
      <c r="I568" s="78" t="s">
        <v>2148</v>
      </c>
      <c r="J568" s="80"/>
      <c r="K568" s="78"/>
      <c r="L568" s="78"/>
      <c r="M568" s="78"/>
      <c r="N568" s="78"/>
      <c r="O568" s="78"/>
      <c r="P568" s="80"/>
      <c r="Q568" s="78"/>
      <c r="R568" s="78"/>
      <c r="S568" s="78" t="s">
        <v>2163</v>
      </c>
      <c r="T568" s="78"/>
      <c r="U568" s="78">
        <v>1</v>
      </c>
      <c r="V568" s="80"/>
      <c r="W568" s="81"/>
      <c r="X568" s="81"/>
      <c r="Y568" s="81"/>
      <c r="Z568" s="138" t="str">
        <f t="shared" si="62"/>
        <v/>
      </c>
      <c r="AA568" s="80"/>
      <c r="AB568" s="82"/>
      <c r="AC568" s="75" t="s">
        <v>34</v>
      </c>
      <c r="AD568" s="75">
        <f t="shared" si="64"/>
        <v>0</v>
      </c>
      <c r="AE568" s="75">
        <f t="shared" si="65"/>
        <v>0</v>
      </c>
      <c r="AF568" s="76" t="s">
        <v>2139</v>
      </c>
      <c r="AG568" s="76">
        <v>20</v>
      </c>
      <c r="AH568" s="83"/>
      <c r="AI568" s="83"/>
      <c r="AJ568" s="83"/>
      <c r="AK568" s="83"/>
    </row>
    <row r="569" spans="1:37" x14ac:dyDescent="0.45">
      <c r="A569" s="78"/>
      <c r="B569" s="78"/>
      <c r="C569" s="78"/>
      <c r="D569" s="79"/>
      <c r="E569" s="78"/>
      <c r="F569" s="78"/>
      <c r="G569" s="78"/>
      <c r="H569" s="78"/>
      <c r="I569" s="78" t="s">
        <v>2148</v>
      </c>
      <c r="J569" s="80"/>
      <c r="K569" s="78"/>
      <c r="L569" s="78"/>
      <c r="M569" s="78"/>
      <c r="N569" s="78"/>
      <c r="O569" s="78"/>
      <c r="P569" s="80"/>
      <c r="Q569" s="78"/>
      <c r="R569" s="78"/>
      <c r="S569" s="78" t="s">
        <v>2163</v>
      </c>
      <c r="T569" s="78"/>
      <c r="U569" s="78">
        <v>1</v>
      </c>
      <c r="V569" s="80"/>
      <c r="W569" s="81"/>
      <c r="X569" s="81"/>
      <c r="Y569" s="81"/>
      <c r="Z569" s="138" t="str">
        <f t="shared" si="62"/>
        <v/>
      </c>
      <c r="AA569" s="80"/>
      <c r="AB569" s="82"/>
      <c r="AC569" s="75" t="s">
        <v>34</v>
      </c>
      <c r="AD569" s="75">
        <f t="shared" si="64"/>
        <v>0</v>
      </c>
      <c r="AE569" s="75">
        <f t="shared" si="65"/>
        <v>0</v>
      </c>
      <c r="AF569" s="76">
        <v>40</v>
      </c>
      <c r="AG569" s="76"/>
      <c r="AH569" s="83"/>
      <c r="AI569" s="83"/>
      <c r="AJ569" s="83"/>
      <c r="AK569" s="83"/>
    </row>
    <row r="570" spans="1:37" ht="21" x14ac:dyDescent="0.45">
      <c r="A570" s="70" t="s">
        <v>1116</v>
      </c>
      <c r="B570" s="70" t="s">
        <v>1037</v>
      </c>
      <c r="C570" s="70" t="s">
        <v>1142</v>
      </c>
      <c r="D570" s="71" t="s">
        <v>1142</v>
      </c>
      <c r="E570" s="70">
        <f t="shared" si="66"/>
        <v>31</v>
      </c>
      <c r="F570" s="70">
        <f t="shared" si="67"/>
        <v>37</v>
      </c>
      <c r="G570" s="70" t="s">
        <v>39</v>
      </c>
      <c r="H570" s="70" t="s">
        <v>30</v>
      </c>
      <c r="I570" s="70" t="s">
        <v>31</v>
      </c>
      <c r="J570" s="72">
        <v>0</v>
      </c>
      <c r="K570" s="70" t="s">
        <v>1143</v>
      </c>
      <c r="L570" s="70" t="s">
        <v>41</v>
      </c>
      <c r="M570" s="70" t="s">
        <v>42</v>
      </c>
      <c r="N570" s="70" t="s">
        <v>26</v>
      </c>
      <c r="O570" s="70" t="s">
        <v>1144</v>
      </c>
      <c r="P570" s="72">
        <v>54</v>
      </c>
      <c r="Q570" s="70" t="s">
        <v>32</v>
      </c>
      <c r="R570" s="70" t="s">
        <v>44</v>
      </c>
      <c r="S570" s="70" t="s">
        <v>2163</v>
      </c>
      <c r="T570" s="70"/>
      <c r="U570" s="70">
        <v>1</v>
      </c>
      <c r="V570" s="72">
        <v>4843</v>
      </c>
      <c r="W570" s="73">
        <v>0</v>
      </c>
      <c r="X570" s="73">
        <v>1</v>
      </c>
      <c r="Y570" s="73">
        <v>4</v>
      </c>
      <c r="Z570" s="138">
        <f t="shared" si="62"/>
        <v>40</v>
      </c>
      <c r="AA570" s="72">
        <v>78668</v>
      </c>
      <c r="AB570" s="74">
        <v>293.83</v>
      </c>
      <c r="AC570" s="75" t="s">
        <v>34</v>
      </c>
      <c r="AD570" s="75">
        <f t="shared" si="64"/>
        <v>206</v>
      </c>
      <c r="AE570" s="75">
        <f t="shared" si="65"/>
        <v>88</v>
      </c>
      <c r="AF570" s="76" t="s">
        <v>2146</v>
      </c>
      <c r="AG570" s="76">
        <v>40</v>
      </c>
      <c r="AH570" s="77"/>
      <c r="AI570" s="77"/>
      <c r="AJ570" s="77"/>
      <c r="AK570" s="77"/>
    </row>
    <row r="571" spans="1:37" x14ac:dyDescent="0.45">
      <c r="A571" s="78"/>
      <c r="B571" s="78"/>
      <c r="C571" s="78"/>
      <c r="D571" s="79"/>
      <c r="E571" s="78"/>
      <c r="F571" s="78"/>
      <c r="G571" s="78"/>
      <c r="H571" s="78"/>
      <c r="I571" s="78" t="s">
        <v>2148</v>
      </c>
      <c r="J571" s="80"/>
      <c r="K571" s="78"/>
      <c r="L571" s="78"/>
      <c r="M571" s="78"/>
      <c r="N571" s="78"/>
      <c r="O571" s="78"/>
      <c r="P571" s="80"/>
      <c r="Q571" s="78"/>
      <c r="R571" s="78"/>
      <c r="S571" s="78" t="s">
        <v>2163</v>
      </c>
      <c r="T571" s="78"/>
      <c r="U571" s="78">
        <v>1</v>
      </c>
      <c r="V571" s="80"/>
      <c r="W571" s="81"/>
      <c r="X571" s="81"/>
      <c r="Y571" s="81"/>
      <c r="Z571" s="138" t="str">
        <f t="shared" si="62"/>
        <v/>
      </c>
      <c r="AA571" s="80"/>
      <c r="AB571" s="82"/>
      <c r="AC571" s="75" t="s">
        <v>34</v>
      </c>
      <c r="AD571" s="75">
        <f t="shared" si="64"/>
        <v>0</v>
      </c>
      <c r="AE571" s="75">
        <f t="shared" si="65"/>
        <v>0</v>
      </c>
      <c r="AF571" s="76" t="s">
        <v>2146</v>
      </c>
      <c r="AG571" s="76">
        <v>40</v>
      </c>
      <c r="AH571" s="83"/>
      <c r="AI571" s="83"/>
      <c r="AJ571" s="83"/>
      <c r="AK571" s="83"/>
    </row>
    <row r="572" spans="1:37" x14ac:dyDescent="0.45">
      <c r="A572" s="78"/>
      <c r="B572" s="78"/>
      <c r="C572" s="78"/>
      <c r="D572" s="79"/>
      <c r="E572" s="78"/>
      <c r="F572" s="78"/>
      <c r="G572" s="78"/>
      <c r="H572" s="78"/>
      <c r="I572" s="78" t="s">
        <v>2148</v>
      </c>
      <c r="J572" s="80"/>
      <c r="K572" s="78"/>
      <c r="L572" s="78"/>
      <c r="M572" s="78"/>
      <c r="N572" s="78"/>
      <c r="O572" s="78"/>
      <c r="P572" s="80"/>
      <c r="Q572" s="78"/>
      <c r="R572" s="78"/>
      <c r="S572" s="78" t="s">
        <v>2163</v>
      </c>
      <c r="T572" s="78"/>
      <c r="U572" s="78">
        <v>1</v>
      </c>
      <c r="V572" s="80"/>
      <c r="W572" s="81"/>
      <c r="X572" s="81"/>
      <c r="Y572" s="81"/>
      <c r="Z572" s="138" t="str">
        <f t="shared" si="62"/>
        <v/>
      </c>
      <c r="AA572" s="80"/>
      <c r="AB572" s="82"/>
      <c r="AC572" s="75" t="s">
        <v>34</v>
      </c>
      <c r="AD572" s="75">
        <f t="shared" si="64"/>
        <v>0</v>
      </c>
      <c r="AE572" s="75">
        <f t="shared" si="65"/>
        <v>0</v>
      </c>
      <c r="AF572" s="76" t="s">
        <v>2139</v>
      </c>
      <c r="AG572" s="76"/>
      <c r="AH572" s="83"/>
      <c r="AI572" s="83"/>
      <c r="AJ572" s="83"/>
      <c r="AK572" s="83"/>
    </row>
    <row r="573" spans="1:37" x14ac:dyDescent="0.45">
      <c r="A573" s="70" t="s">
        <v>1116</v>
      </c>
      <c r="B573" s="70" t="s">
        <v>1037</v>
      </c>
      <c r="C573" s="70" t="s">
        <v>1142</v>
      </c>
      <c r="D573" s="71" t="s">
        <v>1142</v>
      </c>
      <c r="E573" s="70">
        <f t="shared" si="66"/>
        <v>31</v>
      </c>
      <c r="F573" s="70">
        <f t="shared" si="67"/>
        <v>37</v>
      </c>
      <c r="G573" s="70" t="s">
        <v>39</v>
      </c>
      <c r="H573" s="70" t="s">
        <v>30</v>
      </c>
      <c r="I573" s="70" t="s">
        <v>31</v>
      </c>
      <c r="J573" s="72">
        <v>0</v>
      </c>
      <c r="K573" s="70" t="s">
        <v>1145</v>
      </c>
      <c r="L573" s="70" t="s">
        <v>41</v>
      </c>
      <c r="M573" s="70" t="s">
        <v>42</v>
      </c>
      <c r="N573" s="70" t="s">
        <v>26</v>
      </c>
      <c r="O573" s="70" t="s">
        <v>1146</v>
      </c>
      <c r="P573" s="72">
        <v>54</v>
      </c>
      <c r="Q573" s="70" t="s">
        <v>32</v>
      </c>
      <c r="R573" s="70" t="s">
        <v>254</v>
      </c>
      <c r="S573" s="70" t="s">
        <v>2163</v>
      </c>
      <c r="T573" s="70"/>
      <c r="U573" s="70">
        <v>1</v>
      </c>
      <c r="V573" s="72">
        <v>3194</v>
      </c>
      <c r="W573" s="73">
        <v>0</v>
      </c>
      <c r="X573" s="73">
        <v>1</v>
      </c>
      <c r="Y573" s="73">
        <v>1</v>
      </c>
      <c r="Z573" s="138">
        <f t="shared" si="62"/>
        <v>40</v>
      </c>
      <c r="AA573" s="72">
        <v>60514</v>
      </c>
      <c r="AB573" s="74">
        <v>113.88</v>
      </c>
      <c r="AC573" s="75" t="s">
        <v>34</v>
      </c>
      <c r="AD573" s="75">
        <f t="shared" si="64"/>
        <v>80</v>
      </c>
      <c r="AE573" s="75">
        <f t="shared" si="65"/>
        <v>34</v>
      </c>
      <c r="AF573" s="76">
        <v>40</v>
      </c>
      <c r="AG573" s="76" t="str">
        <f>IF(AE573&lt;=14,"LCL",IF(AE573&lt;=28,"20",IF(AE573&lt;=55,"40",IF(AE573&lt;=65,"40HC",IF(AE573&lt;=83,"45",IF(AE573&gt;83,"???ilość kont"))))))</f>
        <v>40</v>
      </c>
      <c r="AH573" s="77"/>
      <c r="AI573" s="77"/>
      <c r="AJ573" s="77"/>
      <c r="AK573" s="77"/>
    </row>
    <row r="574" spans="1:37" s="77" customFormat="1" x14ac:dyDescent="0.45">
      <c r="A574" s="70"/>
      <c r="B574" s="70"/>
      <c r="C574" s="70"/>
      <c r="D574" s="71"/>
      <c r="E574" s="70"/>
      <c r="F574" s="70"/>
      <c r="G574" s="70"/>
      <c r="H574" s="70"/>
      <c r="I574" s="70"/>
      <c r="J574" s="72"/>
      <c r="K574" s="70"/>
      <c r="L574" s="70"/>
      <c r="M574" s="70"/>
      <c r="N574" s="70"/>
      <c r="O574" s="70"/>
      <c r="P574" s="72"/>
      <c r="Q574" s="70"/>
      <c r="R574" s="70"/>
      <c r="S574" s="70"/>
      <c r="T574" s="70"/>
      <c r="U574" s="70"/>
      <c r="V574" s="72"/>
      <c r="W574" s="73"/>
      <c r="X574" s="73"/>
      <c r="Y574" s="73"/>
      <c r="Z574" s="138" t="str">
        <f t="shared" si="62"/>
        <v/>
      </c>
      <c r="AA574" s="72"/>
      <c r="AB574" s="74"/>
      <c r="AC574" s="75" t="s">
        <v>34</v>
      </c>
      <c r="AD574" s="75"/>
      <c r="AE574" s="75"/>
      <c r="AF574" s="76">
        <v>40</v>
      </c>
      <c r="AG574" s="76"/>
    </row>
    <row r="575" spans="1:37" x14ac:dyDescent="0.45">
      <c r="A575" s="70" t="s">
        <v>1116</v>
      </c>
      <c r="B575" s="70" t="s">
        <v>1037</v>
      </c>
      <c r="C575" s="70" t="s">
        <v>1142</v>
      </c>
      <c r="D575" s="71" t="s">
        <v>1142</v>
      </c>
      <c r="E575" s="70">
        <f t="shared" si="66"/>
        <v>31</v>
      </c>
      <c r="F575" s="70">
        <f t="shared" si="67"/>
        <v>37</v>
      </c>
      <c r="G575" s="70" t="s">
        <v>39</v>
      </c>
      <c r="H575" s="70" t="s">
        <v>30</v>
      </c>
      <c r="I575" s="70" t="s">
        <v>31</v>
      </c>
      <c r="J575" s="72">
        <v>0</v>
      </c>
      <c r="K575" s="70" t="s">
        <v>1147</v>
      </c>
      <c r="L575" s="70" t="s">
        <v>24</v>
      </c>
      <c r="M575" s="70" t="s">
        <v>42</v>
      </c>
      <c r="N575" s="70" t="s">
        <v>26</v>
      </c>
      <c r="O575" s="70" t="s">
        <v>1148</v>
      </c>
      <c r="P575" s="72">
        <v>54</v>
      </c>
      <c r="Q575" s="70" t="s">
        <v>32</v>
      </c>
      <c r="R575" s="70" t="s">
        <v>44</v>
      </c>
      <c r="S575" s="70" t="s">
        <v>2163</v>
      </c>
      <c r="T575" s="70"/>
      <c r="U575" s="70">
        <v>1</v>
      </c>
      <c r="V575" s="72">
        <v>3558</v>
      </c>
      <c r="W575" s="73">
        <v>0</v>
      </c>
      <c r="X575" s="73">
        <v>0</v>
      </c>
      <c r="Y575" s="73">
        <v>3</v>
      </c>
      <c r="Z575" s="138" t="str">
        <f t="shared" si="62"/>
        <v/>
      </c>
      <c r="AA575" s="72">
        <v>73999</v>
      </c>
      <c r="AB575" s="74">
        <v>191.66</v>
      </c>
      <c r="AC575" s="75" t="s">
        <v>34</v>
      </c>
      <c r="AD575" s="75">
        <f t="shared" si="64"/>
        <v>134</v>
      </c>
      <c r="AE575" s="75">
        <f t="shared" si="65"/>
        <v>57</v>
      </c>
      <c r="AF575" s="76" t="s">
        <v>2139</v>
      </c>
      <c r="AG575" s="76">
        <v>40</v>
      </c>
      <c r="AH575" s="77"/>
      <c r="AI575" s="77"/>
      <c r="AJ575" s="77"/>
      <c r="AK575" s="77"/>
    </row>
    <row r="576" spans="1:37" s="77" customFormat="1" x14ac:dyDescent="0.45">
      <c r="A576" s="78"/>
      <c r="B576" s="78"/>
      <c r="C576" s="78"/>
      <c r="D576" s="79"/>
      <c r="E576" s="78"/>
      <c r="F576" s="78"/>
      <c r="G576" s="78"/>
      <c r="H576" s="78"/>
      <c r="I576" s="78" t="s">
        <v>2148</v>
      </c>
      <c r="J576" s="80"/>
      <c r="K576" s="78"/>
      <c r="L576" s="78"/>
      <c r="M576" s="78"/>
      <c r="N576" s="78"/>
      <c r="O576" s="78"/>
      <c r="P576" s="80"/>
      <c r="Q576" s="78"/>
      <c r="R576" s="78"/>
      <c r="S576" s="78" t="s">
        <v>2163</v>
      </c>
      <c r="T576" s="78"/>
      <c r="U576" s="78">
        <v>1</v>
      </c>
      <c r="V576" s="80"/>
      <c r="W576" s="81"/>
      <c r="X576" s="81"/>
      <c r="Y576" s="81"/>
      <c r="Z576" s="138" t="str">
        <f t="shared" si="62"/>
        <v/>
      </c>
      <c r="AA576" s="80"/>
      <c r="AB576" s="82"/>
      <c r="AC576" s="75" t="s">
        <v>34</v>
      </c>
      <c r="AD576" s="75">
        <f t="shared" si="64"/>
        <v>0</v>
      </c>
      <c r="AE576" s="75">
        <f t="shared" si="65"/>
        <v>0</v>
      </c>
      <c r="AF576" s="76" t="s">
        <v>2139</v>
      </c>
      <c r="AG576" s="76"/>
      <c r="AH576" s="83"/>
      <c r="AI576" s="83"/>
      <c r="AJ576" s="83"/>
      <c r="AK576" s="83"/>
    </row>
    <row r="577" spans="1:37" x14ac:dyDescent="0.45">
      <c r="A577" s="70" t="s">
        <v>1116</v>
      </c>
      <c r="B577" s="70" t="s">
        <v>1037</v>
      </c>
      <c r="C577" s="70" t="s">
        <v>1060</v>
      </c>
      <c r="D577" s="71" t="s">
        <v>1060</v>
      </c>
      <c r="E577" s="70">
        <f t="shared" si="66"/>
        <v>31</v>
      </c>
      <c r="F577" s="70">
        <f t="shared" si="67"/>
        <v>38</v>
      </c>
      <c r="G577" s="70" t="s">
        <v>39</v>
      </c>
      <c r="H577" s="70" t="s">
        <v>30</v>
      </c>
      <c r="I577" s="70" t="s">
        <v>31</v>
      </c>
      <c r="J577" s="72">
        <v>0</v>
      </c>
      <c r="K577" s="70" t="s">
        <v>1149</v>
      </c>
      <c r="L577" s="70" t="s">
        <v>24</v>
      </c>
      <c r="M577" s="70" t="s">
        <v>42</v>
      </c>
      <c r="N577" s="70" t="s">
        <v>26</v>
      </c>
      <c r="O577" s="70" t="s">
        <v>1150</v>
      </c>
      <c r="P577" s="72">
        <v>54</v>
      </c>
      <c r="Q577" s="70" t="s">
        <v>32</v>
      </c>
      <c r="R577" s="70" t="s">
        <v>340</v>
      </c>
      <c r="S577" s="70" t="s">
        <v>2163</v>
      </c>
      <c r="T577" s="70"/>
      <c r="U577" s="70">
        <v>1</v>
      </c>
      <c r="V577" s="72">
        <v>1758</v>
      </c>
      <c r="W577" s="73">
        <v>0</v>
      </c>
      <c r="X577" s="73">
        <v>0</v>
      </c>
      <c r="Y577" s="73">
        <v>2</v>
      </c>
      <c r="Z577" s="138" t="str">
        <f t="shared" si="62"/>
        <v/>
      </c>
      <c r="AA577" s="72">
        <v>23384</v>
      </c>
      <c r="AB577" s="74">
        <v>122.3</v>
      </c>
      <c r="AC577" s="75" t="s">
        <v>34</v>
      </c>
      <c r="AD577" s="75">
        <f t="shared" si="64"/>
        <v>86</v>
      </c>
      <c r="AE577" s="75">
        <f t="shared" si="65"/>
        <v>37</v>
      </c>
      <c r="AF577" s="76">
        <v>40</v>
      </c>
      <c r="AG577" s="76" t="str">
        <f t="shared" ref="AG577:AG593" si="68">IF(AE577&lt;=14,"LCL",IF(AE577&lt;=28,"20",IF(AE577&lt;=55,"40",IF(AE577&lt;=65,"40HC",IF(AE577&lt;=83,"45",IF(AE577&gt;83,"???ilość kont"))))))</f>
        <v>40</v>
      </c>
      <c r="AH577" s="77"/>
      <c r="AI577" s="77"/>
      <c r="AJ577" s="77"/>
      <c r="AK577" s="77"/>
    </row>
    <row r="578" spans="1:37" x14ac:dyDescent="0.45">
      <c r="A578" s="70"/>
      <c r="B578" s="70"/>
      <c r="C578" s="70"/>
      <c r="D578" s="71"/>
      <c r="E578" s="70"/>
      <c r="F578" s="70"/>
      <c r="G578" s="70"/>
      <c r="H578" s="70"/>
      <c r="I578" s="70"/>
      <c r="J578" s="72"/>
      <c r="K578" s="70"/>
      <c r="L578" s="70"/>
      <c r="M578" s="70"/>
      <c r="N578" s="70"/>
      <c r="O578" s="70"/>
      <c r="P578" s="72"/>
      <c r="Q578" s="70"/>
      <c r="R578" s="70"/>
      <c r="S578" s="70"/>
      <c r="T578" s="70"/>
      <c r="U578" s="70"/>
      <c r="V578" s="72"/>
      <c r="W578" s="73"/>
      <c r="X578" s="73"/>
      <c r="Y578" s="73"/>
      <c r="Z578" s="138" t="str">
        <f t="shared" si="62"/>
        <v/>
      </c>
      <c r="AA578" s="72"/>
      <c r="AB578" s="74"/>
      <c r="AC578" s="75" t="s">
        <v>34</v>
      </c>
      <c r="AD578" s="75">
        <f t="shared" si="64"/>
        <v>0</v>
      </c>
      <c r="AE578" s="75">
        <f t="shared" si="65"/>
        <v>0</v>
      </c>
      <c r="AF578" s="76">
        <v>20</v>
      </c>
      <c r="AG578" s="76"/>
      <c r="AH578" s="77"/>
      <c r="AI578" s="77"/>
      <c r="AJ578" s="77"/>
      <c r="AK578" s="77"/>
    </row>
    <row r="579" spans="1:37" x14ac:dyDescent="0.45">
      <c r="A579" s="129" t="s">
        <v>1116</v>
      </c>
      <c r="B579" s="129" t="s">
        <v>1073</v>
      </c>
      <c r="C579" s="129" t="s">
        <v>1086</v>
      </c>
      <c r="D579" s="5" t="s">
        <v>1086</v>
      </c>
      <c r="E579" s="129">
        <f t="shared" si="66"/>
        <v>36</v>
      </c>
      <c r="F579" s="129">
        <f t="shared" si="67"/>
        <v>39</v>
      </c>
      <c r="G579" s="129" t="s">
        <v>85</v>
      </c>
      <c r="H579" s="129" t="s">
        <v>30</v>
      </c>
      <c r="I579" s="129" t="s">
        <v>31</v>
      </c>
      <c r="J579" s="3">
        <v>0</v>
      </c>
      <c r="K579" s="129" t="s">
        <v>1151</v>
      </c>
      <c r="L579" s="129" t="s">
        <v>24</v>
      </c>
      <c r="M579" s="129" t="s">
        <v>268</v>
      </c>
      <c r="N579" s="129" t="s">
        <v>26</v>
      </c>
      <c r="O579" s="129" t="s">
        <v>1152</v>
      </c>
      <c r="P579" s="3">
        <v>54</v>
      </c>
      <c r="Q579" s="129" t="s">
        <v>32</v>
      </c>
      <c r="R579" s="129" t="s">
        <v>2159</v>
      </c>
      <c r="S579" s="129" t="s">
        <v>2163</v>
      </c>
      <c r="T579" s="129"/>
      <c r="U579" s="129">
        <v>1</v>
      </c>
      <c r="V579" s="3">
        <v>830</v>
      </c>
      <c r="W579" s="30">
        <v>1</v>
      </c>
      <c r="X579" s="30">
        <v>0</v>
      </c>
      <c r="Y579" s="30">
        <v>0</v>
      </c>
      <c r="Z579" s="138">
        <f t="shared" ref="Z579:Z642" si="69">IF(W579=1,20,IF(X579=1,40,IF(Y579=1,"40 HC","")))</f>
        <v>20</v>
      </c>
      <c r="AA579" s="3">
        <v>14786</v>
      </c>
      <c r="AB579" s="6">
        <v>23.73</v>
      </c>
      <c r="AC579" s="34" t="s">
        <v>90</v>
      </c>
      <c r="AD579" s="34">
        <f t="shared" si="64"/>
        <v>17</v>
      </c>
      <c r="AE579" s="34">
        <f t="shared" si="65"/>
        <v>7</v>
      </c>
      <c r="AF579" s="49" t="str">
        <f t="shared" ref="AF579:AF593" si="70">IF(AD579&lt;=14,"LCL",IF(AD579&lt;=28,"20",IF(AD579&lt;=55,"40",IF(AD579&lt;=65,"40HC",IF(AD579&lt;=83,"45",IF(AD579&gt;83,"???ilość kont"))))))</f>
        <v>20</v>
      </c>
      <c r="AG579" s="49" t="str">
        <f t="shared" si="68"/>
        <v>LCL</v>
      </c>
    </row>
    <row r="580" spans="1:37" x14ac:dyDescent="0.45">
      <c r="A580" s="129" t="s">
        <v>1104</v>
      </c>
      <c r="B580" s="129" t="s">
        <v>1037</v>
      </c>
      <c r="C580" s="129" t="s">
        <v>1086</v>
      </c>
      <c r="D580" s="5" t="s">
        <v>1086</v>
      </c>
      <c r="E580" s="129">
        <f t="shared" si="66"/>
        <v>29</v>
      </c>
      <c r="F580" s="129">
        <f t="shared" si="67"/>
        <v>37</v>
      </c>
      <c r="G580" s="129" t="s">
        <v>398</v>
      </c>
      <c r="H580" s="129" t="s">
        <v>30</v>
      </c>
      <c r="I580" s="129" t="s">
        <v>31</v>
      </c>
      <c r="J580" s="3">
        <v>0</v>
      </c>
      <c r="K580" s="129" t="s">
        <v>1153</v>
      </c>
      <c r="L580" s="129" t="s">
        <v>24</v>
      </c>
      <c r="M580" s="129" t="s">
        <v>42</v>
      </c>
      <c r="N580" s="129" t="s">
        <v>26</v>
      </c>
      <c r="O580" s="129" t="s">
        <v>1154</v>
      </c>
      <c r="P580" s="3">
        <v>51</v>
      </c>
      <c r="Q580" s="129" t="s">
        <v>32</v>
      </c>
      <c r="R580" s="129" t="s">
        <v>121</v>
      </c>
      <c r="S580" s="129" t="s">
        <v>2163</v>
      </c>
      <c r="T580" s="129"/>
      <c r="U580" s="129">
        <v>1</v>
      </c>
      <c r="V580" s="3">
        <v>2497</v>
      </c>
      <c r="W580" s="30">
        <v>1</v>
      </c>
      <c r="X580" s="30">
        <v>0</v>
      </c>
      <c r="Y580" s="30">
        <v>0</v>
      </c>
      <c r="Z580" s="138">
        <f t="shared" si="69"/>
        <v>20</v>
      </c>
      <c r="AA580" s="3">
        <v>21200</v>
      </c>
      <c r="AB580" s="6">
        <v>33.26</v>
      </c>
      <c r="AC580" s="34" t="s">
        <v>34</v>
      </c>
      <c r="AD580" s="34">
        <f t="shared" si="64"/>
        <v>23</v>
      </c>
      <c r="AE580" s="34">
        <f t="shared" si="65"/>
        <v>10</v>
      </c>
      <c r="AF580" s="49" t="str">
        <f t="shared" si="70"/>
        <v>20</v>
      </c>
      <c r="AG580" s="49" t="str">
        <f t="shared" si="68"/>
        <v>LCL</v>
      </c>
    </row>
    <row r="581" spans="1:37" x14ac:dyDescent="0.45">
      <c r="A581" s="129" t="s">
        <v>1104</v>
      </c>
      <c r="B581" s="129" t="s">
        <v>1040</v>
      </c>
      <c r="C581" s="129" t="s">
        <v>1155</v>
      </c>
      <c r="D581" s="5" t="s">
        <v>1155</v>
      </c>
      <c r="E581" s="129">
        <f t="shared" si="66"/>
        <v>40</v>
      </c>
      <c r="F581" s="129">
        <f t="shared" si="67"/>
        <v>43</v>
      </c>
      <c r="G581" s="129" t="s">
        <v>29</v>
      </c>
      <c r="H581" s="129" t="s">
        <v>30</v>
      </c>
      <c r="I581" s="129" t="s">
        <v>31</v>
      </c>
      <c r="J581" s="3">
        <v>0</v>
      </c>
      <c r="K581" s="129" t="s">
        <v>1156</v>
      </c>
      <c r="L581" s="129" t="s">
        <v>24</v>
      </c>
      <c r="M581" s="129" t="s">
        <v>42</v>
      </c>
      <c r="N581" s="129" t="s">
        <v>26</v>
      </c>
      <c r="O581" s="129" t="s">
        <v>1157</v>
      </c>
      <c r="P581" s="3">
        <v>54</v>
      </c>
      <c r="Q581" s="129" t="s">
        <v>32</v>
      </c>
      <c r="R581" s="129" t="s">
        <v>1158</v>
      </c>
      <c r="S581" s="129" t="s">
        <v>2163</v>
      </c>
      <c r="T581" s="129"/>
      <c r="U581" s="129">
        <v>1</v>
      </c>
      <c r="V581" s="3">
        <v>2139</v>
      </c>
      <c r="W581" s="30">
        <v>0</v>
      </c>
      <c r="X581" s="30">
        <v>0</v>
      </c>
      <c r="Y581" s="30">
        <v>1</v>
      </c>
      <c r="Z581" s="138" t="str">
        <f t="shared" si="69"/>
        <v>40 HC</v>
      </c>
      <c r="AA581" s="3">
        <v>24019</v>
      </c>
      <c r="AB581" s="6">
        <v>39.01</v>
      </c>
      <c r="AC581" s="34" t="s">
        <v>34</v>
      </c>
      <c r="AD581" s="34">
        <f t="shared" si="64"/>
        <v>27</v>
      </c>
      <c r="AE581" s="34">
        <f t="shared" si="65"/>
        <v>12</v>
      </c>
      <c r="AF581" s="49" t="str">
        <f t="shared" si="70"/>
        <v>20</v>
      </c>
      <c r="AG581" s="49" t="str">
        <f t="shared" si="68"/>
        <v>LCL</v>
      </c>
    </row>
    <row r="582" spans="1:37" x14ac:dyDescent="0.45">
      <c r="A582" s="129" t="s">
        <v>1104</v>
      </c>
      <c r="B582" s="129" t="s">
        <v>1040</v>
      </c>
      <c r="C582" s="129" t="s">
        <v>1155</v>
      </c>
      <c r="D582" s="5" t="s">
        <v>1155</v>
      </c>
      <c r="E582" s="129">
        <f t="shared" si="66"/>
        <v>40</v>
      </c>
      <c r="F582" s="129">
        <f t="shared" si="67"/>
        <v>43</v>
      </c>
      <c r="G582" s="129" t="s">
        <v>29</v>
      </c>
      <c r="H582" s="129" t="s">
        <v>30</v>
      </c>
      <c r="I582" s="129" t="s">
        <v>31</v>
      </c>
      <c r="J582" s="3">
        <v>1</v>
      </c>
      <c r="K582" s="129" t="s">
        <v>1159</v>
      </c>
      <c r="L582" s="129" t="s">
        <v>24</v>
      </c>
      <c r="M582" s="129" t="s">
        <v>42</v>
      </c>
      <c r="N582" s="129" t="s">
        <v>26</v>
      </c>
      <c r="O582" s="129" t="s">
        <v>1160</v>
      </c>
      <c r="P582" s="3">
        <v>52</v>
      </c>
      <c r="Q582" s="129" t="s">
        <v>32</v>
      </c>
      <c r="R582" s="129" t="s">
        <v>33</v>
      </c>
      <c r="S582" s="129" t="s">
        <v>2163</v>
      </c>
      <c r="T582" s="129"/>
      <c r="U582" s="129">
        <v>1</v>
      </c>
      <c r="V582" s="3">
        <v>43</v>
      </c>
      <c r="W582" s="30">
        <v>0</v>
      </c>
      <c r="X582" s="30">
        <v>0</v>
      </c>
      <c r="Y582" s="30">
        <v>1</v>
      </c>
      <c r="Z582" s="138" t="str">
        <f t="shared" si="69"/>
        <v>40 HC</v>
      </c>
      <c r="AA582" s="3">
        <v>4300</v>
      </c>
      <c r="AB582" s="6">
        <v>3.86</v>
      </c>
      <c r="AC582" s="34" t="s">
        <v>34</v>
      </c>
      <c r="AD582" s="34">
        <f t="shared" si="64"/>
        <v>3</v>
      </c>
      <c r="AE582" s="34">
        <f t="shared" si="65"/>
        <v>1</v>
      </c>
      <c r="AF582" s="49" t="str">
        <f t="shared" si="70"/>
        <v>LCL</v>
      </c>
      <c r="AG582" s="49" t="str">
        <f t="shared" si="68"/>
        <v>LCL</v>
      </c>
    </row>
    <row r="583" spans="1:37" x14ac:dyDescent="0.45">
      <c r="A583" s="129" t="s">
        <v>1104</v>
      </c>
      <c r="B583" s="129" t="s">
        <v>1040</v>
      </c>
      <c r="C583" s="129" t="s">
        <v>1155</v>
      </c>
      <c r="D583" s="5" t="s">
        <v>1155</v>
      </c>
      <c r="E583" s="129">
        <f t="shared" si="66"/>
        <v>40</v>
      </c>
      <c r="F583" s="129">
        <f t="shared" si="67"/>
        <v>43</v>
      </c>
      <c r="G583" s="129" t="s">
        <v>29</v>
      </c>
      <c r="H583" s="129" t="s">
        <v>30</v>
      </c>
      <c r="I583" s="129" t="s">
        <v>31</v>
      </c>
      <c r="J583" s="3">
        <v>1</v>
      </c>
      <c r="K583" s="129" t="s">
        <v>1161</v>
      </c>
      <c r="L583" s="129" t="s">
        <v>24</v>
      </c>
      <c r="M583" s="129" t="s">
        <v>42</v>
      </c>
      <c r="N583" s="129" t="s">
        <v>26</v>
      </c>
      <c r="O583" s="129" t="s">
        <v>1162</v>
      </c>
      <c r="P583" s="3">
        <v>54</v>
      </c>
      <c r="Q583" s="129" t="s">
        <v>32</v>
      </c>
      <c r="R583" s="129" t="s">
        <v>33</v>
      </c>
      <c r="S583" s="129" t="s">
        <v>2163</v>
      </c>
      <c r="T583" s="129"/>
      <c r="U583" s="129">
        <v>1</v>
      </c>
      <c r="V583" s="3">
        <v>1285</v>
      </c>
      <c r="W583" s="30">
        <v>0</v>
      </c>
      <c r="X583" s="30">
        <v>0</v>
      </c>
      <c r="Y583" s="30">
        <v>2</v>
      </c>
      <c r="Z583" s="138" t="str">
        <f t="shared" si="69"/>
        <v/>
      </c>
      <c r="AA583" s="3">
        <v>14851</v>
      </c>
      <c r="AB583" s="6">
        <v>62.64</v>
      </c>
      <c r="AC583" s="34" t="s">
        <v>34</v>
      </c>
      <c r="AD583" s="34">
        <f t="shared" si="64"/>
        <v>44</v>
      </c>
      <c r="AE583" s="34">
        <f t="shared" si="65"/>
        <v>19</v>
      </c>
      <c r="AF583" s="49" t="str">
        <f t="shared" si="70"/>
        <v>40</v>
      </c>
      <c r="AG583" s="49" t="str">
        <f t="shared" si="68"/>
        <v>20</v>
      </c>
    </row>
    <row r="584" spans="1:37" s="77" customFormat="1" x14ac:dyDescent="0.45">
      <c r="A584" s="129" t="s">
        <v>1104</v>
      </c>
      <c r="B584" s="129" t="s">
        <v>1040</v>
      </c>
      <c r="C584" s="129" t="s">
        <v>1109</v>
      </c>
      <c r="D584" s="5" t="s">
        <v>1109</v>
      </c>
      <c r="E584" s="129">
        <f t="shared" si="66"/>
        <v>40</v>
      </c>
      <c r="F584" s="129">
        <f t="shared" si="67"/>
        <v>44</v>
      </c>
      <c r="G584" s="129" t="s">
        <v>29</v>
      </c>
      <c r="H584" s="129" t="s">
        <v>30</v>
      </c>
      <c r="I584" s="129" t="s">
        <v>31</v>
      </c>
      <c r="J584" s="3">
        <v>0</v>
      </c>
      <c r="K584" s="129" t="s">
        <v>1163</v>
      </c>
      <c r="L584" s="129" t="s">
        <v>41</v>
      </c>
      <c r="M584" s="129" t="s">
        <v>42</v>
      </c>
      <c r="N584" s="129" t="s">
        <v>26</v>
      </c>
      <c r="O584" s="129" t="s">
        <v>1164</v>
      </c>
      <c r="P584" s="3">
        <v>54</v>
      </c>
      <c r="Q584" s="129" t="s">
        <v>32</v>
      </c>
      <c r="R584" s="129" t="s">
        <v>82</v>
      </c>
      <c r="S584" s="129" t="s">
        <v>2163</v>
      </c>
      <c r="T584" s="129"/>
      <c r="U584" s="129">
        <v>1</v>
      </c>
      <c r="V584" s="3">
        <v>1606</v>
      </c>
      <c r="W584" s="30">
        <v>0</v>
      </c>
      <c r="X584" s="30">
        <v>1</v>
      </c>
      <c r="Y584" s="30">
        <v>0</v>
      </c>
      <c r="Z584" s="138">
        <f t="shared" si="69"/>
        <v>40</v>
      </c>
      <c r="AA584" s="3">
        <v>34774</v>
      </c>
      <c r="AB584" s="6">
        <v>46.09</v>
      </c>
      <c r="AC584" s="34" t="s">
        <v>34</v>
      </c>
      <c r="AD584" s="34">
        <f t="shared" si="64"/>
        <v>32</v>
      </c>
      <c r="AE584" s="34">
        <f t="shared" si="65"/>
        <v>14</v>
      </c>
      <c r="AF584" s="49" t="str">
        <f t="shared" si="70"/>
        <v>40</v>
      </c>
      <c r="AG584" s="49" t="str">
        <f t="shared" si="68"/>
        <v>LCL</v>
      </c>
      <c r="AH584"/>
      <c r="AI584"/>
      <c r="AJ584"/>
      <c r="AK584"/>
    </row>
    <row r="585" spans="1:37" x14ac:dyDescent="0.45">
      <c r="A585" s="129" t="s">
        <v>1104</v>
      </c>
      <c r="B585" s="129" t="s">
        <v>1040</v>
      </c>
      <c r="C585" s="129" t="s">
        <v>1109</v>
      </c>
      <c r="D585" s="5" t="s">
        <v>1109</v>
      </c>
      <c r="E585" s="129">
        <f t="shared" si="66"/>
        <v>40</v>
      </c>
      <c r="F585" s="129">
        <f t="shared" si="67"/>
        <v>44</v>
      </c>
      <c r="G585" s="129" t="s">
        <v>29</v>
      </c>
      <c r="H585" s="129" t="s">
        <v>30</v>
      </c>
      <c r="I585" s="129" t="s">
        <v>31</v>
      </c>
      <c r="J585" s="3">
        <v>0</v>
      </c>
      <c r="K585" s="129" t="s">
        <v>1165</v>
      </c>
      <c r="L585" s="129" t="s">
        <v>41</v>
      </c>
      <c r="M585" s="129" t="s">
        <v>42</v>
      </c>
      <c r="N585" s="129" t="s">
        <v>26</v>
      </c>
      <c r="O585" s="129" t="s">
        <v>1166</v>
      </c>
      <c r="P585" s="3">
        <v>54</v>
      </c>
      <c r="Q585" s="129" t="s">
        <v>32</v>
      </c>
      <c r="R585" s="129" t="s">
        <v>642</v>
      </c>
      <c r="S585" s="129" t="s">
        <v>2163</v>
      </c>
      <c r="T585" s="129"/>
      <c r="U585" s="129">
        <v>1</v>
      </c>
      <c r="V585" s="3">
        <v>2857</v>
      </c>
      <c r="W585" s="30">
        <v>0</v>
      </c>
      <c r="X585" s="30">
        <v>0</v>
      </c>
      <c r="Y585" s="30">
        <v>1</v>
      </c>
      <c r="Z585" s="138" t="str">
        <f t="shared" si="69"/>
        <v>40 HC</v>
      </c>
      <c r="AA585" s="3">
        <v>53202</v>
      </c>
      <c r="AB585" s="6">
        <v>46.48</v>
      </c>
      <c r="AC585" s="34" t="s">
        <v>34</v>
      </c>
      <c r="AD585" s="34">
        <f t="shared" si="64"/>
        <v>33</v>
      </c>
      <c r="AE585" s="34">
        <f t="shared" si="65"/>
        <v>14</v>
      </c>
      <c r="AF585" s="49" t="str">
        <f t="shared" si="70"/>
        <v>40</v>
      </c>
      <c r="AG585" s="49" t="str">
        <f t="shared" si="68"/>
        <v>LCL</v>
      </c>
    </row>
    <row r="586" spans="1:37" x14ac:dyDescent="0.45">
      <c r="A586" s="129" t="s">
        <v>1167</v>
      </c>
      <c r="B586" s="129" t="s">
        <v>1168</v>
      </c>
      <c r="C586" s="129" t="s">
        <v>1169</v>
      </c>
      <c r="D586" s="5" t="s">
        <v>1169</v>
      </c>
      <c r="E586" s="129">
        <f t="shared" si="66"/>
        <v>1</v>
      </c>
      <c r="F586" s="129">
        <f t="shared" si="67"/>
        <v>6</v>
      </c>
      <c r="G586" s="129" t="s">
        <v>381</v>
      </c>
      <c r="H586" s="129" t="s">
        <v>383</v>
      </c>
      <c r="I586" s="129" t="s">
        <v>380</v>
      </c>
      <c r="J586" s="3">
        <v>1</v>
      </c>
      <c r="K586" s="26" t="s">
        <v>380</v>
      </c>
      <c r="L586" s="26" t="s">
        <v>24</v>
      </c>
      <c r="M586" s="129" t="s">
        <v>390</v>
      </c>
      <c r="N586" s="129" t="s">
        <v>26</v>
      </c>
      <c r="O586" s="129" t="s">
        <v>1170</v>
      </c>
      <c r="P586" s="3">
        <v>54</v>
      </c>
      <c r="Q586" s="129" t="s">
        <v>27</v>
      </c>
      <c r="R586" s="129" t="s">
        <v>2153</v>
      </c>
      <c r="S586" s="36" t="s">
        <v>380</v>
      </c>
      <c r="T586" s="129">
        <v>1</v>
      </c>
      <c r="U586" s="129"/>
      <c r="V586" s="3">
        <v>301</v>
      </c>
      <c r="W586" s="30">
        <v>0</v>
      </c>
      <c r="X586" s="30">
        <v>0</v>
      </c>
      <c r="Y586" s="30">
        <v>0</v>
      </c>
      <c r="Z586" s="138" t="str">
        <f t="shared" si="69"/>
        <v/>
      </c>
      <c r="AA586" s="3">
        <v>5027</v>
      </c>
      <c r="AB586" s="4"/>
      <c r="AC586" s="34" t="s">
        <v>64</v>
      </c>
      <c r="AD586" s="34">
        <f t="shared" si="64"/>
        <v>0</v>
      </c>
      <c r="AE586" s="34">
        <f t="shared" si="65"/>
        <v>0</v>
      </c>
      <c r="AF586" s="49" t="str">
        <f t="shared" si="70"/>
        <v>LCL</v>
      </c>
      <c r="AG586" s="49" t="str">
        <f t="shared" si="68"/>
        <v>LCL</v>
      </c>
    </row>
    <row r="587" spans="1:37" x14ac:dyDescent="0.45">
      <c r="A587" s="129" t="s">
        <v>1167</v>
      </c>
      <c r="B587" s="129" t="s">
        <v>1168</v>
      </c>
      <c r="C587" s="129" t="s">
        <v>1169</v>
      </c>
      <c r="D587" s="5" t="s">
        <v>1169</v>
      </c>
      <c r="E587" s="129">
        <f t="shared" si="66"/>
        <v>1</v>
      </c>
      <c r="F587" s="129">
        <f t="shared" si="67"/>
        <v>6</v>
      </c>
      <c r="G587" s="129" t="s">
        <v>381</v>
      </c>
      <c r="H587" s="129" t="s">
        <v>383</v>
      </c>
      <c r="I587" s="129" t="s">
        <v>380</v>
      </c>
      <c r="J587" s="3">
        <v>1</v>
      </c>
      <c r="K587" s="26" t="s">
        <v>380</v>
      </c>
      <c r="L587" s="26" t="s">
        <v>24</v>
      </c>
      <c r="M587" s="129" t="s">
        <v>390</v>
      </c>
      <c r="N587" s="129" t="s">
        <v>26</v>
      </c>
      <c r="O587" s="129" t="s">
        <v>1171</v>
      </c>
      <c r="P587" s="3">
        <v>54</v>
      </c>
      <c r="Q587" s="129" t="s">
        <v>27</v>
      </c>
      <c r="R587" s="129" t="s">
        <v>2153</v>
      </c>
      <c r="S587" s="36" t="s">
        <v>380</v>
      </c>
      <c r="T587" s="129">
        <v>1</v>
      </c>
      <c r="U587" s="129"/>
      <c r="V587" s="3">
        <v>261</v>
      </c>
      <c r="W587" s="30">
        <v>0</v>
      </c>
      <c r="X587" s="30">
        <v>0</v>
      </c>
      <c r="Y587" s="30">
        <v>0</v>
      </c>
      <c r="Z587" s="138" t="str">
        <f t="shared" si="69"/>
        <v/>
      </c>
      <c r="AA587" s="3">
        <v>3820</v>
      </c>
      <c r="AB587" s="4"/>
      <c r="AC587" s="34" t="s">
        <v>64</v>
      </c>
      <c r="AD587" s="34">
        <f t="shared" si="64"/>
        <v>0</v>
      </c>
      <c r="AE587" s="34">
        <f t="shared" si="65"/>
        <v>0</v>
      </c>
      <c r="AF587" s="49" t="str">
        <f t="shared" si="70"/>
        <v>LCL</v>
      </c>
      <c r="AG587" s="49" t="str">
        <f t="shared" si="68"/>
        <v>LCL</v>
      </c>
    </row>
    <row r="588" spans="1:37" x14ac:dyDescent="0.45">
      <c r="A588" s="129" t="s">
        <v>1168</v>
      </c>
      <c r="B588" s="129" t="s">
        <v>1037</v>
      </c>
      <c r="C588" s="129" t="s">
        <v>1073</v>
      </c>
      <c r="D588" s="5" t="s">
        <v>1073</v>
      </c>
      <c r="E588" s="129">
        <f t="shared" si="66"/>
        <v>27</v>
      </c>
      <c r="F588" s="129">
        <f t="shared" si="67"/>
        <v>32</v>
      </c>
      <c r="G588" s="129" t="s">
        <v>1172</v>
      </c>
      <c r="H588" s="129" t="s">
        <v>30</v>
      </c>
      <c r="I588" s="129" t="s">
        <v>31</v>
      </c>
      <c r="J588" s="3">
        <v>0</v>
      </c>
      <c r="K588" s="129" t="s">
        <v>1173</v>
      </c>
      <c r="L588" s="129" t="s">
        <v>24</v>
      </c>
      <c r="M588" s="129" t="s">
        <v>87</v>
      </c>
      <c r="N588" s="129" t="s">
        <v>26</v>
      </c>
      <c r="O588" s="129" t="s">
        <v>1174</v>
      </c>
      <c r="P588" s="3">
        <v>54</v>
      </c>
      <c r="Q588" s="129" t="s">
        <v>32</v>
      </c>
      <c r="R588" s="129" t="s">
        <v>149</v>
      </c>
      <c r="S588" s="129" t="s">
        <v>2163</v>
      </c>
      <c r="T588" s="129"/>
      <c r="U588" s="129">
        <v>1</v>
      </c>
      <c r="V588" s="3">
        <v>3320</v>
      </c>
      <c r="W588" s="30">
        <v>0</v>
      </c>
      <c r="X588" s="30">
        <v>1</v>
      </c>
      <c r="Y588" s="30">
        <v>0</v>
      </c>
      <c r="Z588" s="138">
        <f t="shared" si="69"/>
        <v>40</v>
      </c>
      <c r="AA588" s="3">
        <v>53092</v>
      </c>
      <c r="AB588" s="6">
        <v>55.6</v>
      </c>
      <c r="AC588" s="34" t="s">
        <v>90</v>
      </c>
      <c r="AD588" s="34">
        <f t="shared" si="64"/>
        <v>39</v>
      </c>
      <c r="AE588" s="34">
        <f t="shared" si="65"/>
        <v>17</v>
      </c>
      <c r="AF588" s="49" t="str">
        <f t="shared" si="70"/>
        <v>40</v>
      </c>
      <c r="AG588" s="49" t="str">
        <f t="shared" si="68"/>
        <v>20</v>
      </c>
    </row>
    <row r="589" spans="1:37" x14ac:dyDescent="0.45">
      <c r="A589" s="129" t="s">
        <v>1168</v>
      </c>
      <c r="B589" s="129" t="s">
        <v>1040</v>
      </c>
      <c r="C589" s="129" t="s">
        <v>1155</v>
      </c>
      <c r="D589" s="5" t="s">
        <v>1155</v>
      </c>
      <c r="E589" s="129">
        <f t="shared" si="66"/>
        <v>38</v>
      </c>
      <c r="F589" s="129">
        <f t="shared" si="67"/>
        <v>41</v>
      </c>
      <c r="G589" s="129" t="s">
        <v>48</v>
      </c>
      <c r="H589" s="129" t="s">
        <v>30</v>
      </c>
      <c r="I589" s="129" t="s">
        <v>31</v>
      </c>
      <c r="J589" s="3">
        <v>0</v>
      </c>
      <c r="K589" s="129" t="s">
        <v>1175</v>
      </c>
      <c r="L589" s="129" t="s">
        <v>24</v>
      </c>
      <c r="M589" s="129" t="s">
        <v>42</v>
      </c>
      <c r="N589" s="129" t="s">
        <v>26</v>
      </c>
      <c r="O589" s="129" t="s">
        <v>1176</v>
      </c>
      <c r="P589" s="3">
        <v>52</v>
      </c>
      <c r="Q589" s="129" t="s">
        <v>32</v>
      </c>
      <c r="R589" s="129" t="s">
        <v>275</v>
      </c>
      <c r="S589" s="129" t="s">
        <v>2163</v>
      </c>
      <c r="T589" s="129"/>
      <c r="U589" s="129">
        <v>1</v>
      </c>
      <c r="V589" s="3">
        <v>3531</v>
      </c>
      <c r="W589" s="30">
        <v>0</v>
      </c>
      <c r="X589" s="30">
        <v>1</v>
      </c>
      <c r="Y589" s="30">
        <v>0</v>
      </c>
      <c r="Z589" s="138">
        <f t="shared" si="69"/>
        <v>40</v>
      </c>
      <c r="AA589" s="3">
        <v>51730</v>
      </c>
      <c r="AB589" s="6">
        <v>38.450000000000003</v>
      </c>
      <c r="AC589" s="34" t="s">
        <v>34</v>
      </c>
      <c r="AD589" s="34">
        <f t="shared" si="64"/>
        <v>27</v>
      </c>
      <c r="AE589" s="34">
        <f t="shared" si="65"/>
        <v>12</v>
      </c>
      <c r="AF589" s="49" t="str">
        <f t="shared" si="70"/>
        <v>20</v>
      </c>
      <c r="AG589" s="49" t="str">
        <f t="shared" si="68"/>
        <v>LCL</v>
      </c>
    </row>
    <row r="590" spans="1:37" x14ac:dyDescent="0.45">
      <c r="A590" s="70" t="s">
        <v>1168</v>
      </c>
      <c r="B590" s="70" t="s">
        <v>1040</v>
      </c>
      <c r="C590" s="70" t="s">
        <v>1155</v>
      </c>
      <c r="D590" s="71" t="s">
        <v>1155</v>
      </c>
      <c r="E590" s="70">
        <f t="shared" si="66"/>
        <v>38</v>
      </c>
      <c r="F590" s="70">
        <f t="shared" si="67"/>
        <v>41</v>
      </c>
      <c r="G590" s="70" t="s">
        <v>48</v>
      </c>
      <c r="H590" s="70" t="s">
        <v>30</v>
      </c>
      <c r="I590" s="70" t="s">
        <v>31</v>
      </c>
      <c r="J590" s="72">
        <v>0</v>
      </c>
      <c r="K590" s="70" t="s">
        <v>1177</v>
      </c>
      <c r="L590" s="70" t="s">
        <v>24</v>
      </c>
      <c r="M590" s="70" t="s">
        <v>42</v>
      </c>
      <c r="N590" s="70" t="s">
        <v>26</v>
      </c>
      <c r="O590" s="70" t="s">
        <v>1178</v>
      </c>
      <c r="P590" s="72">
        <v>54</v>
      </c>
      <c r="Q590" s="70" t="s">
        <v>32</v>
      </c>
      <c r="R590" s="70" t="s">
        <v>739</v>
      </c>
      <c r="S590" s="70" t="s">
        <v>2163</v>
      </c>
      <c r="T590" s="70"/>
      <c r="U590" s="70">
        <v>1</v>
      </c>
      <c r="V590" s="72">
        <v>1412</v>
      </c>
      <c r="W590" s="73">
        <v>0</v>
      </c>
      <c r="X590" s="73">
        <v>2</v>
      </c>
      <c r="Y590" s="73">
        <v>0</v>
      </c>
      <c r="Z590" s="138" t="str">
        <f t="shared" si="69"/>
        <v/>
      </c>
      <c r="AA590" s="72">
        <v>12699</v>
      </c>
      <c r="AB590" s="74">
        <v>112.03</v>
      </c>
      <c r="AC590" s="75" t="s">
        <v>34</v>
      </c>
      <c r="AD590" s="75">
        <f t="shared" si="64"/>
        <v>78</v>
      </c>
      <c r="AE590" s="75">
        <f t="shared" si="65"/>
        <v>34</v>
      </c>
      <c r="AF590" s="76">
        <v>40</v>
      </c>
      <c r="AG590" s="76" t="str">
        <f t="shared" si="68"/>
        <v>40</v>
      </c>
      <c r="AH590" s="77"/>
      <c r="AI590" s="77"/>
      <c r="AJ590" s="77"/>
      <c r="AK590" s="77"/>
    </row>
    <row r="591" spans="1:37" x14ac:dyDescent="0.45">
      <c r="A591" s="70"/>
      <c r="B591" s="70"/>
      <c r="C591" s="70"/>
      <c r="D591" s="71"/>
      <c r="E591" s="70"/>
      <c r="F591" s="70"/>
      <c r="G591" s="70"/>
      <c r="H591" s="70"/>
      <c r="I591" s="70"/>
      <c r="J591" s="72"/>
      <c r="K591" s="70"/>
      <c r="L591" s="70"/>
      <c r="M591" s="70"/>
      <c r="N591" s="70"/>
      <c r="O591" s="70"/>
      <c r="P591" s="72"/>
      <c r="Q591" s="70"/>
      <c r="R591" s="70"/>
      <c r="S591" s="70"/>
      <c r="T591" s="70"/>
      <c r="U591" s="70"/>
      <c r="V591" s="72"/>
      <c r="W591" s="73"/>
      <c r="X591" s="73"/>
      <c r="Y591" s="73"/>
      <c r="Z591" s="138" t="str">
        <f t="shared" si="69"/>
        <v/>
      </c>
      <c r="AA591" s="72"/>
      <c r="AB591" s="74"/>
      <c r="AC591" s="75" t="s">
        <v>34</v>
      </c>
      <c r="AD591" s="75"/>
      <c r="AE591" s="75"/>
      <c r="AF591" s="76">
        <v>20</v>
      </c>
      <c r="AG591" s="76"/>
      <c r="AH591" s="77"/>
      <c r="AI591" s="77"/>
      <c r="AJ591" s="77"/>
      <c r="AK591" s="77"/>
    </row>
    <row r="592" spans="1:37" x14ac:dyDescent="0.45">
      <c r="A592" s="129" t="s">
        <v>1168</v>
      </c>
      <c r="B592" s="129" t="s">
        <v>1040</v>
      </c>
      <c r="C592" s="129" t="s">
        <v>1155</v>
      </c>
      <c r="D592" s="5" t="s">
        <v>1155</v>
      </c>
      <c r="E592" s="129">
        <f t="shared" si="66"/>
        <v>38</v>
      </c>
      <c r="F592" s="129">
        <f t="shared" si="67"/>
        <v>41</v>
      </c>
      <c r="G592" s="129" t="s">
        <v>48</v>
      </c>
      <c r="H592" s="129" t="s">
        <v>30</v>
      </c>
      <c r="I592" s="129" t="s">
        <v>31</v>
      </c>
      <c r="J592" s="3">
        <v>0</v>
      </c>
      <c r="K592" s="129" t="s">
        <v>1179</v>
      </c>
      <c r="L592" s="129" t="s">
        <v>24</v>
      </c>
      <c r="M592" s="129" t="s">
        <v>42</v>
      </c>
      <c r="N592" s="129" t="s">
        <v>26</v>
      </c>
      <c r="O592" s="129" t="s">
        <v>1180</v>
      </c>
      <c r="P592" s="3">
        <v>54</v>
      </c>
      <c r="Q592" s="129" t="s">
        <v>32</v>
      </c>
      <c r="R592" s="129" t="s">
        <v>257</v>
      </c>
      <c r="S592" s="129" t="s">
        <v>2163</v>
      </c>
      <c r="T592" s="129"/>
      <c r="U592" s="129">
        <v>1</v>
      </c>
      <c r="V592" s="3">
        <v>2820</v>
      </c>
      <c r="W592" s="30">
        <v>0</v>
      </c>
      <c r="X592" s="30">
        <v>0</v>
      </c>
      <c r="Y592" s="30">
        <v>1</v>
      </c>
      <c r="Z592" s="138" t="str">
        <f t="shared" si="69"/>
        <v>40 HC</v>
      </c>
      <c r="AA592" s="3">
        <v>71413</v>
      </c>
      <c r="AB592" s="6">
        <v>69.11</v>
      </c>
      <c r="AC592" s="34" t="s">
        <v>34</v>
      </c>
      <c r="AD592" s="34">
        <f t="shared" si="64"/>
        <v>48</v>
      </c>
      <c r="AE592" s="34">
        <f t="shared" si="65"/>
        <v>21</v>
      </c>
      <c r="AF592" s="49" t="str">
        <f t="shared" si="70"/>
        <v>40</v>
      </c>
      <c r="AG592" s="49" t="str">
        <f t="shared" si="68"/>
        <v>20</v>
      </c>
    </row>
    <row r="593" spans="1:37" x14ac:dyDescent="0.45">
      <c r="A593" s="129" t="s">
        <v>1168</v>
      </c>
      <c r="B593" s="129" t="s">
        <v>1040</v>
      </c>
      <c r="C593" s="129" t="s">
        <v>1155</v>
      </c>
      <c r="D593" s="5" t="s">
        <v>1155</v>
      </c>
      <c r="E593" s="129">
        <f t="shared" si="66"/>
        <v>38</v>
      </c>
      <c r="F593" s="129">
        <f t="shared" si="67"/>
        <v>41</v>
      </c>
      <c r="G593" s="129" t="s">
        <v>48</v>
      </c>
      <c r="H593" s="129" t="s">
        <v>30</v>
      </c>
      <c r="I593" s="129" t="s">
        <v>31</v>
      </c>
      <c r="J593" s="3">
        <v>0</v>
      </c>
      <c r="K593" s="129" t="s">
        <v>1181</v>
      </c>
      <c r="L593" s="129" t="s">
        <v>24</v>
      </c>
      <c r="M593" s="129" t="s">
        <v>42</v>
      </c>
      <c r="N593" s="129" t="s">
        <v>26</v>
      </c>
      <c r="O593" s="129" t="s">
        <v>1182</v>
      </c>
      <c r="P593" s="3">
        <v>54</v>
      </c>
      <c r="Q593" s="129" t="s">
        <v>32</v>
      </c>
      <c r="R593" s="129" t="s">
        <v>1183</v>
      </c>
      <c r="S593" s="129" t="s">
        <v>2163</v>
      </c>
      <c r="T593" s="129"/>
      <c r="U593" s="129">
        <v>1</v>
      </c>
      <c r="V593" s="3">
        <v>550</v>
      </c>
      <c r="W593" s="30">
        <v>0</v>
      </c>
      <c r="X593" s="30">
        <v>1</v>
      </c>
      <c r="Y593" s="30">
        <v>0</v>
      </c>
      <c r="Z593" s="138">
        <f t="shared" si="69"/>
        <v>40</v>
      </c>
      <c r="AA593" s="3">
        <v>9285</v>
      </c>
      <c r="AB593" s="6">
        <v>50</v>
      </c>
      <c r="AC593" s="34" t="s">
        <v>34</v>
      </c>
      <c r="AD593" s="34">
        <f t="shared" si="64"/>
        <v>35</v>
      </c>
      <c r="AE593" s="34">
        <f t="shared" si="65"/>
        <v>15</v>
      </c>
      <c r="AF593" s="49" t="str">
        <f t="shared" si="70"/>
        <v>40</v>
      </c>
      <c r="AG593" s="49" t="str">
        <f t="shared" si="68"/>
        <v>20</v>
      </c>
    </row>
    <row r="594" spans="1:37" ht="21" x14ac:dyDescent="0.45">
      <c r="A594" s="70" t="s">
        <v>1168</v>
      </c>
      <c r="B594" s="70" t="s">
        <v>1040</v>
      </c>
      <c r="C594" s="70" t="s">
        <v>1109</v>
      </c>
      <c r="D594" s="71" t="s">
        <v>1109</v>
      </c>
      <c r="E594" s="70">
        <f t="shared" si="66"/>
        <v>38</v>
      </c>
      <c r="F594" s="70">
        <f t="shared" si="67"/>
        <v>42</v>
      </c>
      <c r="G594" s="70" t="s">
        <v>48</v>
      </c>
      <c r="H594" s="70" t="s">
        <v>30</v>
      </c>
      <c r="I594" s="70" t="s">
        <v>31</v>
      </c>
      <c r="J594" s="72">
        <v>0</v>
      </c>
      <c r="K594" s="70" t="s">
        <v>1184</v>
      </c>
      <c r="L594" s="70" t="s">
        <v>41</v>
      </c>
      <c r="M594" s="70" t="s">
        <v>42</v>
      </c>
      <c r="N594" s="70" t="s">
        <v>26</v>
      </c>
      <c r="O594" s="70" t="s">
        <v>1185</v>
      </c>
      <c r="P594" s="72">
        <v>51</v>
      </c>
      <c r="Q594" s="70" t="s">
        <v>32</v>
      </c>
      <c r="R594" s="70" t="s">
        <v>739</v>
      </c>
      <c r="S594" s="70" t="s">
        <v>2163</v>
      </c>
      <c r="T594" s="70"/>
      <c r="U594" s="70">
        <v>1</v>
      </c>
      <c r="V594" s="72">
        <v>5680</v>
      </c>
      <c r="W594" s="73">
        <v>0</v>
      </c>
      <c r="X594" s="73">
        <v>2</v>
      </c>
      <c r="Y594" s="73">
        <v>2</v>
      </c>
      <c r="Z594" s="138" t="str">
        <f t="shared" si="69"/>
        <v/>
      </c>
      <c r="AA594" s="72">
        <v>92961</v>
      </c>
      <c r="AB594" s="74">
        <v>232.18</v>
      </c>
      <c r="AC594" s="75" t="s">
        <v>34</v>
      </c>
      <c r="AD594" s="75">
        <f t="shared" si="64"/>
        <v>163</v>
      </c>
      <c r="AE594" s="75">
        <f t="shared" si="65"/>
        <v>70</v>
      </c>
      <c r="AF594" s="76" t="s">
        <v>2146</v>
      </c>
      <c r="AG594" s="76">
        <v>40</v>
      </c>
      <c r="AH594" s="77"/>
      <c r="AI594" s="77"/>
      <c r="AJ594" s="77"/>
      <c r="AK594" s="77"/>
    </row>
    <row r="595" spans="1:37" x14ac:dyDescent="0.45">
      <c r="A595" s="70"/>
      <c r="B595" s="70"/>
      <c r="C595" s="70"/>
      <c r="D595" s="71"/>
      <c r="E595" s="70"/>
      <c r="F595" s="70"/>
      <c r="G595" s="70"/>
      <c r="H595" s="70"/>
      <c r="I595" s="70" t="s">
        <v>2148</v>
      </c>
      <c r="J595" s="72"/>
      <c r="K595" s="70"/>
      <c r="L595" s="70"/>
      <c r="M595" s="70"/>
      <c r="N595" s="70"/>
      <c r="O595" s="70"/>
      <c r="P595" s="72"/>
      <c r="Q595" s="70"/>
      <c r="R595" s="70"/>
      <c r="S595" s="70" t="s">
        <v>2163</v>
      </c>
      <c r="T595" s="70"/>
      <c r="U595" s="70">
        <v>1</v>
      </c>
      <c r="V595" s="72"/>
      <c r="W595" s="73"/>
      <c r="X595" s="73"/>
      <c r="Y595" s="73"/>
      <c r="Z595" s="138" t="str">
        <f t="shared" si="69"/>
        <v/>
      </c>
      <c r="AA595" s="72"/>
      <c r="AB595" s="74"/>
      <c r="AC595" s="75" t="s">
        <v>34</v>
      </c>
      <c r="AD595" s="75">
        <f t="shared" ref="AD595:AD661" si="71">0.7*AB595</f>
        <v>0</v>
      </c>
      <c r="AE595" s="75">
        <f t="shared" ref="AE595:AE661" si="72">0.3*AB595</f>
        <v>0</v>
      </c>
      <c r="AF595" s="76" t="s">
        <v>2146</v>
      </c>
      <c r="AG595" s="76">
        <v>20</v>
      </c>
      <c r="AH595" s="77"/>
      <c r="AI595" s="77"/>
      <c r="AJ595" s="77"/>
      <c r="AK595" s="77"/>
    </row>
    <row r="596" spans="1:37" x14ac:dyDescent="0.45">
      <c r="A596" s="70"/>
      <c r="B596" s="70"/>
      <c r="C596" s="70"/>
      <c r="D596" s="71"/>
      <c r="E596" s="70"/>
      <c r="F596" s="70"/>
      <c r="G596" s="70"/>
      <c r="H596" s="70"/>
      <c r="I596" s="70"/>
      <c r="J596" s="72"/>
      <c r="K596" s="70"/>
      <c r="L596" s="70"/>
      <c r="M596" s="70"/>
      <c r="N596" s="70"/>
      <c r="O596" s="70"/>
      <c r="P596" s="72"/>
      <c r="Q596" s="70"/>
      <c r="R596" s="70"/>
      <c r="S596" s="70"/>
      <c r="T596" s="70"/>
      <c r="U596" s="70"/>
      <c r="V596" s="72"/>
      <c r="W596" s="73"/>
      <c r="X596" s="73"/>
      <c r="Y596" s="73"/>
      <c r="Z596" s="138" t="str">
        <f t="shared" si="69"/>
        <v/>
      </c>
      <c r="AA596" s="72"/>
      <c r="AB596" s="74"/>
      <c r="AC596" s="75" t="s">
        <v>34</v>
      </c>
      <c r="AD596" s="75"/>
      <c r="AE596" s="75"/>
      <c r="AF596" s="76">
        <v>40</v>
      </c>
      <c r="AG596" s="76"/>
      <c r="AH596" s="77"/>
      <c r="AI596" s="77"/>
      <c r="AJ596" s="77"/>
      <c r="AK596" s="77"/>
    </row>
    <row r="597" spans="1:37" x14ac:dyDescent="0.45">
      <c r="A597" s="129" t="s">
        <v>1168</v>
      </c>
      <c r="B597" s="129" t="s">
        <v>1040</v>
      </c>
      <c r="C597" s="129" t="s">
        <v>1109</v>
      </c>
      <c r="D597" s="5" t="s">
        <v>1109</v>
      </c>
      <c r="E597" s="129">
        <f t="shared" si="66"/>
        <v>38</v>
      </c>
      <c r="F597" s="129">
        <f t="shared" si="67"/>
        <v>42</v>
      </c>
      <c r="G597" s="129" t="s">
        <v>48</v>
      </c>
      <c r="H597" s="129" t="s">
        <v>30</v>
      </c>
      <c r="I597" s="129" t="s">
        <v>31</v>
      </c>
      <c r="J597" s="3">
        <v>0</v>
      </c>
      <c r="K597" s="129" t="s">
        <v>1186</v>
      </c>
      <c r="L597" s="129" t="s">
        <v>41</v>
      </c>
      <c r="M597" s="129" t="s">
        <v>42</v>
      </c>
      <c r="N597" s="129" t="s">
        <v>26</v>
      </c>
      <c r="O597" s="129" t="s">
        <v>1187</v>
      </c>
      <c r="P597" s="3">
        <v>54</v>
      </c>
      <c r="Q597" s="129" t="s">
        <v>32</v>
      </c>
      <c r="R597" s="129" t="s">
        <v>260</v>
      </c>
      <c r="S597" s="129" t="s">
        <v>2163</v>
      </c>
      <c r="T597" s="129"/>
      <c r="U597" s="129">
        <v>1</v>
      </c>
      <c r="V597" s="3">
        <v>1770</v>
      </c>
      <c r="W597" s="30">
        <v>0</v>
      </c>
      <c r="X597" s="30">
        <v>1</v>
      </c>
      <c r="Y597" s="30">
        <v>0</v>
      </c>
      <c r="Z597" s="138">
        <f t="shared" si="69"/>
        <v>40</v>
      </c>
      <c r="AA597" s="3">
        <v>26124</v>
      </c>
      <c r="AB597" s="6">
        <v>42.47</v>
      </c>
      <c r="AC597" s="34" t="s">
        <v>34</v>
      </c>
      <c r="AD597" s="34">
        <f t="shared" si="71"/>
        <v>30</v>
      </c>
      <c r="AE597" s="34">
        <f t="shared" si="72"/>
        <v>13</v>
      </c>
      <c r="AF597" s="49" t="str">
        <f t="shared" ref="AF597:AG602" si="73">IF(AD597&lt;=14,"LCL",IF(AD597&lt;=28,"20",IF(AD597&lt;=55,"40",IF(AD597&lt;=65,"40HC",IF(AD597&lt;=83,"45",IF(AD597&gt;83,"???ilość kont"))))))</f>
        <v>40</v>
      </c>
      <c r="AG597" s="49" t="str">
        <f t="shared" si="73"/>
        <v>LCL</v>
      </c>
    </row>
    <row r="598" spans="1:37" x14ac:dyDescent="0.45">
      <c r="A598" s="129" t="s">
        <v>1168</v>
      </c>
      <c r="B598" s="129" t="s">
        <v>1040</v>
      </c>
      <c r="C598" s="129" t="s">
        <v>1109</v>
      </c>
      <c r="D598" s="5" t="s">
        <v>1109</v>
      </c>
      <c r="E598" s="129">
        <f t="shared" si="66"/>
        <v>38</v>
      </c>
      <c r="F598" s="129">
        <f t="shared" si="67"/>
        <v>42</v>
      </c>
      <c r="G598" s="129" t="s">
        <v>48</v>
      </c>
      <c r="H598" s="129" t="s">
        <v>30</v>
      </c>
      <c r="I598" s="129" t="s">
        <v>31</v>
      </c>
      <c r="J598" s="3">
        <v>1</v>
      </c>
      <c r="K598" s="152" t="s">
        <v>1188</v>
      </c>
      <c r="L598" s="129" t="s">
        <v>41</v>
      </c>
      <c r="M598" s="129" t="s">
        <v>42</v>
      </c>
      <c r="N598" s="129" t="s">
        <v>26</v>
      </c>
      <c r="O598" s="129" t="s">
        <v>1189</v>
      </c>
      <c r="P598" s="3">
        <v>52</v>
      </c>
      <c r="Q598" s="129" t="s">
        <v>32</v>
      </c>
      <c r="R598" s="129" t="s">
        <v>273</v>
      </c>
      <c r="S598" s="129" t="s">
        <v>2164</v>
      </c>
      <c r="T598" s="129"/>
      <c r="U598" s="129">
        <v>1</v>
      </c>
      <c r="V598" s="3">
        <v>895</v>
      </c>
      <c r="W598" s="154">
        <v>0</v>
      </c>
      <c r="X598" s="154">
        <v>1</v>
      </c>
      <c r="Y598" s="154">
        <v>0</v>
      </c>
      <c r="Z598" s="138">
        <f t="shared" si="69"/>
        <v>40</v>
      </c>
      <c r="AA598" s="3">
        <v>11341</v>
      </c>
      <c r="AB598" s="6">
        <v>17.48</v>
      </c>
      <c r="AC598" s="34" t="s">
        <v>34</v>
      </c>
      <c r="AD598" s="34">
        <f t="shared" si="71"/>
        <v>12</v>
      </c>
      <c r="AE598" s="34">
        <f t="shared" si="72"/>
        <v>5</v>
      </c>
      <c r="AF598" s="49" t="str">
        <f t="shared" si="73"/>
        <v>LCL</v>
      </c>
      <c r="AG598" s="49" t="str">
        <f t="shared" si="73"/>
        <v>LCL</v>
      </c>
    </row>
    <row r="599" spans="1:37" x14ac:dyDescent="0.45">
      <c r="A599" s="129" t="s">
        <v>1168</v>
      </c>
      <c r="B599" s="129" t="s">
        <v>1040</v>
      </c>
      <c r="C599" s="129" t="s">
        <v>1109</v>
      </c>
      <c r="D599" s="5" t="s">
        <v>1109</v>
      </c>
      <c r="E599" s="129">
        <f t="shared" si="66"/>
        <v>38</v>
      </c>
      <c r="F599" s="129">
        <f t="shared" si="67"/>
        <v>42</v>
      </c>
      <c r="G599" s="129" t="s">
        <v>48</v>
      </c>
      <c r="H599" s="129" t="s">
        <v>30</v>
      </c>
      <c r="I599" s="129" t="s">
        <v>31</v>
      </c>
      <c r="J599" s="3">
        <v>1</v>
      </c>
      <c r="K599" s="153"/>
      <c r="L599" s="129" t="s">
        <v>41</v>
      </c>
      <c r="M599" s="129" t="s">
        <v>42</v>
      </c>
      <c r="N599" s="129" t="s">
        <v>26</v>
      </c>
      <c r="O599" s="129" t="s">
        <v>1190</v>
      </c>
      <c r="P599" s="3">
        <v>54</v>
      </c>
      <c r="Q599" s="129" t="s">
        <v>32</v>
      </c>
      <c r="R599" s="129" t="s">
        <v>331</v>
      </c>
      <c r="S599" s="129" t="s">
        <v>2164</v>
      </c>
      <c r="T599" s="129"/>
      <c r="U599" s="129">
        <v>1</v>
      </c>
      <c r="V599" s="3">
        <v>258</v>
      </c>
      <c r="W599" s="156"/>
      <c r="X599" s="156"/>
      <c r="Y599" s="156"/>
      <c r="Z599" s="138" t="str">
        <f t="shared" si="69"/>
        <v/>
      </c>
      <c r="AA599" s="3">
        <v>5032</v>
      </c>
      <c r="AB599" s="6">
        <v>5</v>
      </c>
      <c r="AC599" s="34" t="s">
        <v>34</v>
      </c>
      <c r="AD599" s="34">
        <f t="shared" si="71"/>
        <v>4</v>
      </c>
      <c r="AE599" s="34">
        <f t="shared" si="72"/>
        <v>2</v>
      </c>
      <c r="AF599" s="49" t="str">
        <f t="shared" si="73"/>
        <v>LCL</v>
      </c>
      <c r="AG599" s="49" t="str">
        <f t="shared" si="73"/>
        <v>LCL</v>
      </c>
    </row>
    <row r="600" spans="1:37" x14ac:dyDescent="0.45">
      <c r="A600" s="129" t="s">
        <v>1168</v>
      </c>
      <c r="B600" s="129" t="s">
        <v>1040</v>
      </c>
      <c r="C600" s="129" t="s">
        <v>1109</v>
      </c>
      <c r="D600" s="5" t="s">
        <v>1109</v>
      </c>
      <c r="E600" s="129">
        <f t="shared" si="66"/>
        <v>38</v>
      </c>
      <c r="F600" s="129">
        <f t="shared" si="67"/>
        <v>42</v>
      </c>
      <c r="G600" s="129" t="s">
        <v>48</v>
      </c>
      <c r="H600" s="129" t="s">
        <v>30</v>
      </c>
      <c r="I600" s="129" t="s">
        <v>31</v>
      </c>
      <c r="J600" s="3">
        <v>1</v>
      </c>
      <c r="K600" s="153"/>
      <c r="L600" s="129" t="s">
        <v>41</v>
      </c>
      <c r="M600" s="129" t="s">
        <v>42</v>
      </c>
      <c r="N600" s="129" t="s">
        <v>26</v>
      </c>
      <c r="O600" s="129" t="s">
        <v>1191</v>
      </c>
      <c r="P600" s="3">
        <v>52</v>
      </c>
      <c r="Q600" s="129" t="s">
        <v>32</v>
      </c>
      <c r="R600" s="129" t="s">
        <v>185</v>
      </c>
      <c r="S600" s="129" t="s">
        <v>2164</v>
      </c>
      <c r="T600" s="129"/>
      <c r="U600" s="129">
        <v>1</v>
      </c>
      <c r="V600" s="3">
        <v>89</v>
      </c>
      <c r="W600" s="156"/>
      <c r="X600" s="156"/>
      <c r="Y600" s="156"/>
      <c r="Z600" s="138" t="str">
        <f t="shared" si="69"/>
        <v/>
      </c>
      <c r="AA600" s="3">
        <v>10369</v>
      </c>
      <c r="AB600" s="6">
        <v>5.39</v>
      </c>
      <c r="AC600" s="34" t="s">
        <v>34</v>
      </c>
      <c r="AD600" s="34">
        <f t="shared" si="71"/>
        <v>4</v>
      </c>
      <c r="AE600" s="34">
        <f t="shared" si="72"/>
        <v>2</v>
      </c>
      <c r="AF600" s="49" t="str">
        <f t="shared" si="73"/>
        <v>LCL</v>
      </c>
      <c r="AG600" s="49" t="str">
        <f t="shared" si="73"/>
        <v>LCL</v>
      </c>
    </row>
    <row r="601" spans="1:37" x14ac:dyDescent="0.45">
      <c r="A601" s="129" t="s">
        <v>1168</v>
      </c>
      <c r="B601" s="129" t="s">
        <v>1040</v>
      </c>
      <c r="C601" s="129" t="s">
        <v>1109</v>
      </c>
      <c r="D601" s="5" t="s">
        <v>1109</v>
      </c>
      <c r="E601" s="129">
        <f t="shared" si="66"/>
        <v>38</v>
      </c>
      <c r="F601" s="129">
        <f t="shared" si="67"/>
        <v>42</v>
      </c>
      <c r="G601" s="129" t="s">
        <v>48</v>
      </c>
      <c r="H601" s="129" t="s">
        <v>30</v>
      </c>
      <c r="I601" s="129" t="s">
        <v>31</v>
      </c>
      <c r="J601" s="3">
        <v>1</v>
      </c>
      <c r="K601" s="153"/>
      <c r="L601" s="129" t="s">
        <v>41</v>
      </c>
      <c r="M601" s="129" t="s">
        <v>42</v>
      </c>
      <c r="N601" s="129" t="s">
        <v>26</v>
      </c>
      <c r="O601" s="129" t="s">
        <v>1192</v>
      </c>
      <c r="P601" s="3">
        <v>52</v>
      </c>
      <c r="Q601" s="129" t="s">
        <v>32</v>
      </c>
      <c r="R601" s="129" t="s">
        <v>183</v>
      </c>
      <c r="S601" s="129" t="s">
        <v>2164</v>
      </c>
      <c r="T601" s="129"/>
      <c r="U601" s="129">
        <v>1</v>
      </c>
      <c r="V601" s="3">
        <v>33</v>
      </c>
      <c r="W601" s="156"/>
      <c r="X601" s="156"/>
      <c r="Y601" s="156"/>
      <c r="Z601" s="138" t="str">
        <f t="shared" si="69"/>
        <v/>
      </c>
      <c r="AA601" s="3">
        <v>1740</v>
      </c>
      <c r="AB601" s="6">
        <v>2.33</v>
      </c>
      <c r="AC601" s="34" t="s">
        <v>34</v>
      </c>
      <c r="AD601" s="34">
        <f t="shared" si="71"/>
        <v>2</v>
      </c>
      <c r="AE601" s="34">
        <f t="shared" si="72"/>
        <v>1</v>
      </c>
      <c r="AF601" s="49" t="str">
        <f t="shared" si="73"/>
        <v>LCL</v>
      </c>
      <c r="AG601" s="49" t="str">
        <f t="shared" si="73"/>
        <v>LCL</v>
      </c>
    </row>
    <row r="602" spans="1:37" x14ac:dyDescent="0.45">
      <c r="A602" s="129" t="s">
        <v>1168</v>
      </c>
      <c r="B602" s="129" t="s">
        <v>1040</v>
      </c>
      <c r="C602" s="129" t="s">
        <v>1109</v>
      </c>
      <c r="D602" s="5" t="s">
        <v>1109</v>
      </c>
      <c r="E602" s="129">
        <f t="shared" si="66"/>
        <v>38</v>
      </c>
      <c r="F602" s="129">
        <f t="shared" si="67"/>
        <v>42</v>
      </c>
      <c r="G602" s="129" t="s">
        <v>48</v>
      </c>
      <c r="H602" s="129" t="s">
        <v>30</v>
      </c>
      <c r="I602" s="129" t="s">
        <v>31</v>
      </c>
      <c r="J602" s="3">
        <v>1</v>
      </c>
      <c r="K602" s="153"/>
      <c r="L602" s="129" t="s">
        <v>41</v>
      </c>
      <c r="M602" s="129" t="s">
        <v>42</v>
      </c>
      <c r="N602" s="129" t="s">
        <v>26</v>
      </c>
      <c r="O602" s="129" t="s">
        <v>1193</v>
      </c>
      <c r="P602" s="3">
        <v>54</v>
      </c>
      <c r="Q602" s="129" t="s">
        <v>32</v>
      </c>
      <c r="R602" s="129" t="s">
        <v>97</v>
      </c>
      <c r="S602" s="129" t="s">
        <v>2164</v>
      </c>
      <c r="T602" s="129"/>
      <c r="U602" s="129">
        <v>1</v>
      </c>
      <c r="V602" s="3">
        <v>146</v>
      </c>
      <c r="W602" s="155"/>
      <c r="X602" s="155"/>
      <c r="Y602" s="155"/>
      <c r="Z602" s="138" t="str">
        <f t="shared" si="69"/>
        <v/>
      </c>
      <c r="AA602" s="3">
        <v>2513</v>
      </c>
      <c r="AB602" s="6">
        <v>5.7</v>
      </c>
      <c r="AC602" s="34" t="s">
        <v>34</v>
      </c>
      <c r="AD602" s="34">
        <f t="shared" si="71"/>
        <v>4</v>
      </c>
      <c r="AE602" s="34">
        <f t="shared" si="72"/>
        <v>2</v>
      </c>
      <c r="AF602" s="49" t="str">
        <f t="shared" si="73"/>
        <v>LCL</v>
      </c>
      <c r="AG602" s="49" t="str">
        <f t="shared" si="73"/>
        <v>LCL</v>
      </c>
    </row>
    <row r="603" spans="1:37" ht="21" x14ac:dyDescent="0.45">
      <c r="A603" s="70" t="s">
        <v>1168</v>
      </c>
      <c r="B603" s="70" t="s">
        <v>1040</v>
      </c>
      <c r="C603" s="70" t="s">
        <v>1194</v>
      </c>
      <c r="D603" s="71" t="s">
        <v>1194</v>
      </c>
      <c r="E603" s="70">
        <f t="shared" si="66"/>
        <v>38</v>
      </c>
      <c r="F603" s="70">
        <f t="shared" si="67"/>
        <v>45</v>
      </c>
      <c r="G603" s="70" t="s">
        <v>48</v>
      </c>
      <c r="H603" s="70" t="s">
        <v>30</v>
      </c>
      <c r="I603" s="70" t="s">
        <v>31</v>
      </c>
      <c r="J603" s="72">
        <v>0</v>
      </c>
      <c r="K603" s="70" t="s">
        <v>1195</v>
      </c>
      <c r="L603" s="70" t="s">
        <v>41</v>
      </c>
      <c r="M603" s="70" t="s">
        <v>42</v>
      </c>
      <c r="N603" s="70" t="s">
        <v>26</v>
      </c>
      <c r="O603" s="70" t="s">
        <v>1196</v>
      </c>
      <c r="P603" s="72">
        <v>52</v>
      </c>
      <c r="Q603" s="70" t="s">
        <v>32</v>
      </c>
      <c r="R603" s="70" t="s">
        <v>266</v>
      </c>
      <c r="S603" s="70" t="s">
        <v>2163</v>
      </c>
      <c r="T603" s="70"/>
      <c r="U603" s="70">
        <v>1</v>
      </c>
      <c r="V603" s="72">
        <v>20792</v>
      </c>
      <c r="W603" s="73">
        <v>0</v>
      </c>
      <c r="X603" s="73">
        <v>0</v>
      </c>
      <c r="Y603" s="73">
        <v>6</v>
      </c>
      <c r="Z603" s="138" t="str">
        <f t="shared" si="69"/>
        <v/>
      </c>
      <c r="AA603" s="72">
        <v>393878</v>
      </c>
      <c r="AB603" s="74">
        <v>350.59</v>
      </c>
      <c r="AC603" s="75" t="s">
        <v>34</v>
      </c>
      <c r="AD603" s="75">
        <f t="shared" si="71"/>
        <v>245</v>
      </c>
      <c r="AE603" s="75">
        <f t="shared" si="72"/>
        <v>105</v>
      </c>
      <c r="AF603" s="76" t="s">
        <v>2146</v>
      </c>
      <c r="AG603" s="76" t="s">
        <v>2139</v>
      </c>
      <c r="AH603" s="77"/>
      <c r="AI603" s="77"/>
      <c r="AJ603" s="77"/>
      <c r="AK603" s="77"/>
    </row>
    <row r="604" spans="1:37" x14ac:dyDescent="0.45">
      <c r="A604" s="78"/>
      <c r="B604" s="78"/>
      <c r="C604" s="78"/>
      <c r="D604" s="79"/>
      <c r="E604" s="78"/>
      <c r="F604" s="78"/>
      <c r="G604" s="78"/>
      <c r="H604" s="78"/>
      <c r="I604" s="78" t="s">
        <v>2148</v>
      </c>
      <c r="J604" s="80"/>
      <c r="K604" s="78"/>
      <c r="L604" s="78"/>
      <c r="M604" s="78"/>
      <c r="N604" s="78"/>
      <c r="O604" s="78"/>
      <c r="P604" s="80"/>
      <c r="Q604" s="78"/>
      <c r="R604" s="78"/>
      <c r="S604" s="78" t="s">
        <v>2163</v>
      </c>
      <c r="T604" s="78"/>
      <c r="U604" s="78">
        <v>1</v>
      </c>
      <c r="V604" s="80"/>
      <c r="W604" s="81"/>
      <c r="X604" s="81"/>
      <c r="Y604" s="81"/>
      <c r="Z604" s="138" t="str">
        <f t="shared" si="69"/>
        <v/>
      </c>
      <c r="AA604" s="80"/>
      <c r="AB604" s="82"/>
      <c r="AC604" s="75" t="s">
        <v>34</v>
      </c>
      <c r="AD604" s="75">
        <f t="shared" si="71"/>
        <v>0</v>
      </c>
      <c r="AE604" s="75">
        <f t="shared" si="72"/>
        <v>0</v>
      </c>
      <c r="AF604" s="76" t="s">
        <v>2146</v>
      </c>
      <c r="AG604" s="76" t="s">
        <v>2139</v>
      </c>
      <c r="AH604" s="83"/>
      <c r="AI604" s="83"/>
      <c r="AJ604" s="83"/>
      <c r="AK604" s="83"/>
    </row>
    <row r="605" spans="1:37" x14ac:dyDescent="0.45">
      <c r="A605" s="78"/>
      <c r="B605" s="78"/>
      <c r="C605" s="78"/>
      <c r="D605" s="79"/>
      <c r="E605" s="78"/>
      <c r="F605" s="78"/>
      <c r="G605" s="78"/>
      <c r="H605" s="78"/>
      <c r="I605" s="78" t="s">
        <v>2148</v>
      </c>
      <c r="J605" s="80"/>
      <c r="K605" s="78"/>
      <c r="L605" s="78"/>
      <c r="M605" s="78"/>
      <c r="N605" s="78"/>
      <c r="O605" s="78"/>
      <c r="P605" s="80"/>
      <c r="Q605" s="78"/>
      <c r="R605" s="78"/>
      <c r="S605" s="78" t="s">
        <v>2163</v>
      </c>
      <c r="T605" s="78"/>
      <c r="U605" s="78">
        <v>1</v>
      </c>
      <c r="V605" s="80"/>
      <c r="W605" s="81"/>
      <c r="X605" s="81"/>
      <c r="Y605" s="81"/>
      <c r="Z605" s="138" t="str">
        <f t="shared" si="69"/>
        <v/>
      </c>
      <c r="AA605" s="80"/>
      <c r="AB605" s="82"/>
      <c r="AC605" s="75" t="s">
        <v>34</v>
      </c>
      <c r="AD605" s="75">
        <f t="shared" si="71"/>
        <v>0</v>
      </c>
      <c r="AE605" s="75">
        <f t="shared" si="72"/>
        <v>0</v>
      </c>
      <c r="AF605" s="76" t="s">
        <v>2146</v>
      </c>
      <c r="AG605" s="76"/>
      <c r="AH605" s="83"/>
      <c r="AI605" s="83"/>
      <c r="AJ605" s="83"/>
      <c r="AK605" s="83"/>
    </row>
    <row r="606" spans="1:37" x14ac:dyDescent="0.45">
      <c r="A606" s="78"/>
      <c r="B606" s="78"/>
      <c r="C606" s="78"/>
      <c r="D606" s="79"/>
      <c r="E606" s="78"/>
      <c r="F606" s="78"/>
      <c r="G606" s="78"/>
      <c r="H606" s="78"/>
      <c r="I606" s="78" t="s">
        <v>2148</v>
      </c>
      <c r="J606" s="80"/>
      <c r="K606" s="78"/>
      <c r="L606" s="78"/>
      <c r="M606" s="78"/>
      <c r="N606" s="78"/>
      <c r="O606" s="78"/>
      <c r="P606" s="80"/>
      <c r="Q606" s="78"/>
      <c r="R606" s="78"/>
      <c r="S606" s="78"/>
      <c r="T606" s="78"/>
      <c r="U606" s="78"/>
      <c r="V606" s="80"/>
      <c r="W606" s="81"/>
      <c r="X606" s="81"/>
      <c r="Y606" s="81"/>
      <c r="Z606" s="138" t="str">
        <f t="shared" si="69"/>
        <v/>
      </c>
      <c r="AA606" s="80"/>
      <c r="AB606" s="82"/>
      <c r="AC606" s="75" t="s">
        <v>34</v>
      </c>
      <c r="AD606" s="75">
        <f t="shared" si="71"/>
        <v>0</v>
      </c>
      <c r="AE606" s="75">
        <f t="shared" si="72"/>
        <v>0</v>
      </c>
      <c r="AF606" s="76">
        <v>40</v>
      </c>
      <c r="AG606" s="76"/>
      <c r="AH606" s="83"/>
      <c r="AI606" s="83"/>
      <c r="AJ606" s="83"/>
      <c r="AK606" s="83"/>
    </row>
    <row r="607" spans="1:37" x14ac:dyDescent="0.45">
      <c r="A607" s="129" t="s">
        <v>1197</v>
      </c>
      <c r="B607" s="129" t="s">
        <v>1198</v>
      </c>
      <c r="C607" s="129" t="s">
        <v>1199</v>
      </c>
      <c r="D607" s="5" t="s">
        <v>1199</v>
      </c>
      <c r="E607" s="129">
        <f t="shared" si="66"/>
        <v>1</v>
      </c>
      <c r="F607" s="129">
        <f t="shared" si="67"/>
        <v>9</v>
      </c>
      <c r="G607" s="129" t="s">
        <v>381</v>
      </c>
      <c r="H607" s="129" t="s">
        <v>383</v>
      </c>
      <c r="I607" s="129" t="s">
        <v>380</v>
      </c>
      <c r="J607" s="3">
        <v>1</v>
      </c>
      <c r="K607" s="26" t="s">
        <v>380</v>
      </c>
      <c r="L607" s="26" t="s">
        <v>24</v>
      </c>
      <c r="M607" s="129" t="s">
        <v>390</v>
      </c>
      <c r="N607" s="129" t="s">
        <v>26</v>
      </c>
      <c r="O607" s="129" t="s">
        <v>1200</v>
      </c>
      <c r="P607" s="3">
        <v>54</v>
      </c>
      <c r="Q607" s="129" t="s">
        <v>27</v>
      </c>
      <c r="R607" s="129" t="s">
        <v>2151</v>
      </c>
      <c r="S607" s="36" t="s">
        <v>380</v>
      </c>
      <c r="T607" s="129">
        <v>1</v>
      </c>
      <c r="U607" s="129"/>
      <c r="V607" s="3">
        <v>467</v>
      </c>
      <c r="W607" s="30">
        <v>0</v>
      </c>
      <c r="X607" s="30">
        <v>0</v>
      </c>
      <c r="Y607" s="30">
        <v>0</v>
      </c>
      <c r="Z607" s="138" t="str">
        <f t="shared" si="69"/>
        <v/>
      </c>
      <c r="AA607" s="3">
        <v>9477</v>
      </c>
      <c r="AB607" s="6">
        <v>9.4700000000000006</v>
      </c>
      <c r="AC607" s="34" t="s">
        <v>64</v>
      </c>
      <c r="AD607" s="34">
        <f t="shared" si="71"/>
        <v>7</v>
      </c>
      <c r="AE607" s="34">
        <f t="shared" si="72"/>
        <v>3</v>
      </c>
      <c r="AF607" s="49" t="str">
        <f t="shared" ref="AF607:AG612" si="74">IF(AD607&lt;=14,"LCL",IF(AD607&lt;=28,"20",IF(AD607&lt;=55,"40",IF(AD607&lt;=65,"40HC",IF(AD607&lt;=83,"45",IF(AD607&gt;83,"???ilość kont"))))))</f>
        <v>LCL</v>
      </c>
      <c r="AG607" s="49" t="str">
        <f t="shared" si="74"/>
        <v>LCL</v>
      </c>
    </row>
    <row r="608" spans="1:37" x14ac:dyDescent="0.45">
      <c r="A608" s="129" t="s">
        <v>1197</v>
      </c>
      <c r="B608" s="129" t="s">
        <v>1040</v>
      </c>
      <c r="C608" s="129" t="s">
        <v>1155</v>
      </c>
      <c r="D608" s="5" t="s">
        <v>1155</v>
      </c>
      <c r="E608" s="129">
        <f t="shared" si="66"/>
        <v>37</v>
      </c>
      <c r="F608" s="129">
        <f t="shared" si="67"/>
        <v>40</v>
      </c>
      <c r="G608" s="129" t="s">
        <v>39</v>
      </c>
      <c r="H608" s="129" t="s">
        <v>30</v>
      </c>
      <c r="I608" s="129" t="s">
        <v>31</v>
      </c>
      <c r="J608" s="3">
        <v>0</v>
      </c>
      <c r="K608" s="129" t="s">
        <v>1201</v>
      </c>
      <c r="L608" s="129" t="s">
        <v>24</v>
      </c>
      <c r="M608" s="129" t="s">
        <v>42</v>
      </c>
      <c r="N608" s="129" t="s">
        <v>26</v>
      </c>
      <c r="O608" s="129" t="s">
        <v>1202</v>
      </c>
      <c r="P608" s="3">
        <v>54</v>
      </c>
      <c r="Q608" s="129" t="s">
        <v>32</v>
      </c>
      <c r="R608" s="129" t="s">
        <v>129</v>
      </c>
      <c r="S608" s="129" t="s">
        <v>2163</v>
      </c>
      <c r="T608" s="129"/>
      <c r="U608" s="129">
        <v>1</v>
      </c>
      <c r="V608" s="3">
        <v>724</v>
      </c>
      <c r="W608" s="30">
        <v>1</v>
      </c>
      <c r="X608" s="30">
        <v>0</v>
      </c>
      <c r="Y608" s="30">
        <v>0</v>
      </c>
      <c r="Z608" s="138">
        <f t="shared" si="69"/>
        <v>20</v>
      </c>
      <c r="AA608" s="3">
        <v>15040</v>
      </c>
      <c r="AB608" s="6">
        <v>26.35</v>
      </c>
      <c r="AC608" s="34" t="s">
        <v>34</v>
      </c>
      <c r="AD608" s="34">
        <f t="shared" si="71"/>
        <v>18</v>
      </c>
      <c r="AE608" s="34">
        <f t="shared" si="72"/>
        <v>8</v>
      </c>
      <c r="AF608" s="49" t="str">
        <f t="shared" si="74"/>
        <v>20</v>
      </c>
      <c r="AG608" s="49" t="str">
        <f t="shared" si="74"/>
        <v>LCL</v>
      </c>
    </row>
    <row r="609" spans="1:37" x14ac:dyDescent="0.45">
      <c r="A609" s="129" t="s">
        <v>1197</v>
      </c>
      <c r="B609" s="129" t="s">
        <v>1040</v>
      </c>
      <c r="C609" s="129" t="s">
        <v>1155</v>
      </c>
      <c r="D609" s="5" t="s">
        <v>1155</v>
      </c>
      <c r="E609" s="129">
        <f t="shared" si="66"/>
        <v>37</v>
      </c>
      <c r="F609" s="129">
        <f t="shared" si="67"/>
        <v>40</v>
      </c>
      <c r="G609" s="129" t="s">
        <v>39</v>
      </c>
      <c r="H609" s="129" t="s">
        <v>30</v>
      </c>
      <c r="I609" s="129" t="s">
        <v>31</v>
      </c>
      <c r="J609" s="3">
        <v>0</v>
      </c>
      <c r="K609" s="129" t="s">
        <v>1203</v>
      </c>
      <c r="L609" s="129" t="s">
        <v>24</v>
      </c>
      <c r="M609" s="129" t="s">
        <v>42</v>
      </c>
      <c r="N609" s="129" t="s">
        <v>26</v>
      </c>
      <c r="O609" s="129" t="s">
        <v>1204</v>
      </c>
      <c r="P609" s="3">
        <v>54</v>
      </c>
      <c r="Q609" s="129" t="s">
        <v>32</v>
      </c>
      <c r="R609" s="129" t="s">
        <v>129</v>
      </c>
      <c r="S609" s="129" t="s">
        <v>2163</v>
      </c>
      <c r="T609" s="129"/>
      <c r="U609" s="129">
        <v>1</v>
      </c>
      <c r="V609" s="3">
        <v>1497</v>
      </c>
      <c r="W609" s="30">
        <v>0</v>
      </c>
      <c r="X609" s="30">
        <v>1</v>
      </c>
      <c r="Y609" s="30">
        <v>0</v>
      </c>
      <c r="Z609" s="138">
        <f t="shared" si="69"/>
        <v>40</v>
      </c>
      <c r="AA609" s="3">
        <v>29071</v>
      </c>
      <c r="AB609" s="6">
        <v>54.22</v>
      </c>
      <c r="AC609" s="34" t="s">
        <v>34</v>
      </c>
      <c r="AD609" s="34">
        <f t="shared" si="71"/>
        <v>38</v>
      </c>
      <c r="AE609" s="34">
        <f t="shared" si="72"/>
        <v>16</v>
      </c>
      <c r="AF609" s="49" t="str">
        <f t="shared" si="74"/>
        <v>40</v>
      </c>
      <c r="AG609" s="49" t="str">
        <f t="shared" si="74"/>
        <v>20</v>
      </c>
    </row>
    <row r="610" spans="1:37" x14ac:dyDescent="0.45">
      <c r="A610" s="129" t="s">
        <v>1197</v>
      </c>
      <c r="B610" s="129" t="s">
        <v>1040</v>
      </c>
      <c r="C610" s="129" t="s">
        <v>1109</v>
      </c>
      <c r="D610" s="5" t="s">
        <v>1109</v>
      </c>
      <c r="E610" s="129">
        <f t="shared" si="66"/>
        <v>37</v>
      </c>
      <c r="F610" s="129">
        <f t="shared" si="67"/>
        <v>41</v>
      </c>
      <c r="G610" s="129" t="s">
        <v>398</v>
      </c>
      <c r="H610" s="129" t="s">
        <v>30</v>
      </c>
      <c r="I610" s="129" t="s">
        <v>31</v>
      </c>
      <c r="J610" s="3">
        <v>0</v>
      </c>
      <c r="K610" s="129" t="s">
        <v>1205</v>
      </c>
      <c r="L610" s="129" t="s">
        <v>41</v>
      </c>
      <c r="M610" s="129" t="s">
        <v>42</v>
      </c>
      <c r="N610" s="129" t="s">
        <v>26</v>
      </c>
      <c r="O610" s="129" t="s">
        <v>1206</v>
      </c>
      <c r="P610" s="3">
        <v>51</v>
      </c>
      <c r="Q610" s="129" t="s">
        <v>32</v>
      </c>
      <c r="R610" s="129" t="s">
        <v>400</v>
      </c>
      <c r="S610" s="129" t="s">
        <v>2163</v>
      </c>
      <c r="T610" s="129"/>
      <c r="U610" s="129">
        <v>1</v>
      </c>
      <c r="V610" s="3">
        <v>1840</v>
      </c>
      <c r="W610" s="30">
        <v>1</v>
      </c>
      <c r="X610" s="30">
        <v>0</v>
      </c>
      <c r="Y610" s="30">
        <v>0</v>
      </c>
      <c r="Z610" s="138">
        <f t="shared" si="69"/>
        <v>20</v>
      </c>
      <c r="AA610" s="3">
        <v>14130</v>
      </c>
      <c r="AB610" s="6">
        <v>27.22</v>
      </c>
      <c r="AC610" s="34" t="s">
        <v>34</v>
      </c>
      <c r="AD610" s="34">
        <f t="shared" si="71"/>
        <v>19</v>
      </c>
      <c r="AE610" s="34">
        <f t="shared" si="72"/>
        <v>8</v>
      </c>
      <c r="AF610" s="49" t="str">
        <f t="shared" si="74"/>
        <v>20</v>
      </c>
      <c r="AG610" s="49" t="str">
        <f t="shared" si="74"/>
        <v>LCL</v>
      </c>
    </row>
    <row r="611" spans="1:37" x14ac:dyDescent="0.45">
      <c r="A611" s="129" t="s">
        <v>1198</v>
      </c>
      <c r="B611" s="129" t="s">
        <v>1022</v>
      </c>
      <c r="C611" s="129" t="s">
        <v>1207</v>
      </c>
      <c r="D611" s="5" t="s">
        <v>1207</v>
      </c>
      <c r="E611" s="129">
        <f t="shared" si="66"/>
        <v>17</v>
      </c>
      <c r="F611" s="129">
        <f t="shared" si="67"/>
        <v>18</v>
      </c>
      <c r="G611" s="129" t="s">
        <v>381</v>
      </c>
      <c r="H611" s="129" t="s">
        <v>383</v>
      </c>
      <c r="I611" s="129" t="s">
        <v>41</v>
      </c>
      <c r="J611" s="3">
        <v>0</v>
      </c>
      <c r="K611" s="129" t="s">
        <v>1208</v>
      </c>
      <c r="L611" s="26" t="s">
        <v>41</v>
      </c>
      <c r="M611" s="129" t="s">
        <v>619</v>
      </c>
      <c r="N611" s="129" t="s">
        <v>26</v>
      </c>
      <c r="O611" s="129" t="s">
        <v>1209</v>
      </c>
      <c r="P611" s="3">
        <v>54</v>
      </c>
      <c r="Q611" s="129" t="s">
        <v>32</v>
      </c>
      <c r="R611" s="129" t="s">
        <v>214</v>
      </c>
      <c r="S611" s="129" t="s">
        <v>2163</v>
      </c>
      <c r="T611" s="129"/>
      <c r="U611" s="129">
        <v>1</v>
      </c>
      <c r="V611" s="3">
        <v>1494</v>
      </c>
      <c r="W611" s="30">
        <v>0</v>
      </c>
      <c r="X611" s="30">
        <v>1</v>
      </c>
      <c r="Y611" s="30">
        <v>0</v>
      </c>
      <c r="Z611" s="138">
        <f t="shared" si="69"/>
        <v>40</v>
      </c>
      <c r="AA611" s="3">
        <v>23926</v>
      </c>
      <c r="AB611" s="6">
        <v>26.66</v>
      </c>
      <c r="AC611" s="34" t="s">
        <v>34</v>
      </c>
      <c r="AD611" s="34">
        <f t="shared" si="71"/>
        <v>19</v>
      </c>
      <c r="AE611" s="34">
        <f t="shared" si="72"/>
        <v>8</v>
      </c>
      <c r="AF611" s="49" t="str">
        <f t="shared" si="74"/>
        <v>20</v>
      </c>
      <c r="AG611" s="49" t="str">
        <f t="shared" si="74"/>
        <v>LCL</v>
      </c>
    </row>
    <row r="612" spans="1:37" x14ac:dyDescent="0.45">
      <c r="A612" s="129" t="s">
        <v>1117</v>
      </c>
      <c r="B612" s="129" t="s">
        <v>1060</v>
      </c>
      <c r="C612" s="129" t="s">
        <v>1040</v>
      </c>
      <c r="D612" s="5" t="s">
        <v>1040</v>
      </c>
      <c r="E612" s="129">
        <f t="shared" si="66"/>
        <v>31</v>
      </c>
      <c r="F612" s="129">
        <f t="shared" si="67"/>
        <v>35</v>
      </c>
      <c r="G612" s="129" t="s">
        <v>39</v>
      </c>
      <c r="H612" s="129" t="s">
        <v>30</v>
      </c>
      <c r="I612" s="129" t="s">
        <v>31</v>
      </c>
      <c r="J612" s="3">
        <v>0</v>
      </c>
      <c r="K612" s="129" t="s">
        <v>1210</v>
      </c>
      <c r="L612" s="129" t="s">
        <v>41</v>
      </c>
      <c r="M612" s="129" t="s">
        <v>42</v>
      </c>
      <c r="N612" s="129" t="s">
        <v>26</v>
      </c>
      <c r="O612" s="129" t="s">
        <v>1211</v>
      </c>
      <c r="P612" s="3">
        <v>54</v>
      </c>
      <c r="Q612" s="129" t="s">
        <v>32</v>
      </c>
      <c r="R612" s="129" t="s">
        <v>179</v>
      </c>
      <c r="S612" s="129" t="s">
        <v>2163</v>
      </c>
      <c r="T612" s="129"/>
      <c r="U612" s="129">
        <v>1</v>
      </c>
      <c r="V612" s="3">
        <v>948</v>
      </c>
      <c r="W612" s="30">
        <v>0</v>
      </c>
      <c r="X612" s="30">
        <v>1</v>
      </c>
      <c r="Y612" s="30">
        <v>0</v>
      </c>
      <c r="Z612" s="138">
        <f t="shared" si="69"/>
        <v>40</v>
      </c>
      <c r="AA612" s="3">
        <v>20596</v>
      </c>
      <c r="AB612" s="6">
        <v>36.479999999999997</v>
      </c>
      <c r="AC612" s="34" t="s">
        <v>34</v>
      </c>
      <c r="AD612" s="34">
        <f t="shared" si="71"/>
        <v>26</v>
      </c>
      <c r="AE612" s="34">
        <f t="shared" si="72"/>
        <v>11</v>
      </c>
      <c r="AF612" s="49" t="str">
        <f t="shared" si="74"/>
        <v>20</v>
      </c>
      <c r="AG612" s="49" t="str">
        <f t="shared" si="74"/>
        <v>LCL</v>
      </c>
    </row>
    <row r="613" spans="1:37" s="77" customFormat="1" ht="21" x14ac:dyDescent="0.45">
      <c r="A613" s="70" t="s">
        <v>1117</v>
      </c>
      <c r="B613" s="70" t="s">
        <v>1060</v>
      </c>
      <c r="C613" s="70" t="s">
        <v>1212</v>
      </c>
      <c r="D613" s="71" t="s">
        <v>1212</v>
      </c>
      <c r="E613" s="70">
        <f t="shared" si="66"/>
        <v>31</v>
      </c>
      <c r="F613" s="70">
        <f t="shared" si="67"/>
        <v>36</v>
      </c>
      <c r="G613" s="70" t="s">
        <v>39</v>
      </c>
      <c r="H613" s="70" t="s">
        <v>30</v>
      </c>
      <c r="I613" s="70" t="s">
        <v>31</v>
      </c>
      <c r="J613" s="72">
        <v>0</v>
      </c>
      <c r="K613" s="70" t="s">
        <v>1213</v>
      </c>
      <c r="L613" s="70" t="s">
        <v>41</v>
      </c>
      <c r="M613" s="70" t="s">
        <v>42</v>
      </c>
      <c r="N613" s="70" t="s">
        <v>26</v>
      </c>
      <c r="O613" s="70" t="s">
        <v>1214</v>
      </c>
      <c r="P613" s="72">
        <v>51</v>
      </c>
      <c r="Q613" s="70" t="s">
        <v>32</v>
      </c>
      <c r="R613" s="70" t="s">
        <v>133</v>
      </c>
      <c r="S613" s="70" t="s">
        <v>2163</v>
      </c>
      <c r="T613" s="70"/>
      <c r="U613" s="70">
        <v>1</v>
      </c>
      <c r="V613" s="72">
        <v>4384</v>
      </c>
      <c r="W613" s="73">
        <v>0</v>
      </c>
      <c r="X613" s="73">
        <v>3</v>
      </c>
      <c r="Y613" s="73">
        <v>1</v>
      </c>
      <c r="Z613" s="138" t="str">
        <f t="shared" si="69"/>
        <v>40 HC</v>
      </c>
      <c r="AA613" s="72">
        <v>64300</v>
      </c>
      <c r="AB613" s="74">
        <v>211.48</v>
      </c>
      <c r="AC613" s="75" t="s">
        <v>34</v>
      </c>
      <c r="AD613" s="75">
        <f t="shared" si="71"/>
        <v>148</v>
      </c>
      <c r="AE613" s="75">
        <f t="shared" si="72"/>
        <v>63</v>
      </c>
      <c r="AF613" s="76" t="s">
        <v>2146</v>
      </c>
      <c r="AG613" s="76" t="s">
        <v>2139</v>
      </c>
    </row>
    <row r="614" spans="1:37" s="77" customFormat="1" x14ac:dyDescent="0.45">
      <c r="A614" s="78"/>
      <c r="B614" s="78"/>
      <c r="C614" s="78"/>
      <c r="D614" s="79"/>
      <c r="E614" s="78"/>
      <c r="F614" s="78"/>
      <c r="G614" s="78"/>
      <c r="H614" s="78"/>
      <c r="I614" s="78" t="s">
        <v>2148</v>
      </c>
      <c r="J614" s="80"/>
      <c r="K614" s="78"/>
      <c r="L614" s="78"/>
      <c r="M614" s="78"/>
      <c r="N614" s="78"/>
      <c r="O614" s="78"/>
      <c r="P614" s="80"/>
      <c r="Q614" s="78"/>
      <c r="R614" s="78"/>
      <c r="S614" s="78" t="s">
        <v>2163</v>
      </c>
      <c r="T614" s="78"/>
      <c r="U614" s="78">
        <v>1</v>
      </c>
      <c r="V614" s="80"/>
      <c r="W614" s="81"/>
      <c r="X614" s="81"/>
      <c r="Y614" s="81"/>
      <c r="Z614" s="138" t="str">
        <f t="shared" si="69"/>
        <v/>
      </c>
      <c r="AA614" s="80"/>
      <c r="AB614" s="82"/>
      <c r="AC614" s="75" t="s">
        <v>34</v>
      </c>
      <c r="AD614" s="75">
        <f t="shared" si="71"/>
        <v>0</v>
      </c>
      <c r="AE614" s="75">
        <f t="shared" si="72"/>
        <v>0</v>
      </c>
      <c r="AF614" s="76" t="s">
        <v>2146</v>
      </c>
      <c r="AG614" s="76"/>
      <c r="AH614" s="83"/>
      <c r="AI614" s="83"/>
      <c r="AJ614" s="83"/>
      <c r="AK614" s="83"/>
    </row>
    <row r="615" spans="1:37" x14ac:dyDescent="0.45">
      <c r="A615" s="78"/>
      <c r="B615" s="78"/>
      <c r="C615" s="78"/>
      <c r="D615" s="79"/>
      <c r="E615" s="78"/>
      <c r="F615" s="78"/>
      <c r="G615" s="78"/>
      <c r="H615" s="78"/>
      <c r="I615" s="78" t="s">
        <v>2148</v>
      </c>
      <c r="J615" s="80"/>
      <c r="K615" s="78"/>
      <c r="L615" s="78"/>
      <c r="M615" s="78"/>
      <c r="N615" s="78"/>
      <c r="O615" s="78"/>
      <c r="P615" s="80"/>
      <c r="Q615" s="78"/>
      <c r="R615" s="78"/>
      <c r="S615" s="78"/>
      <c r="T615" s="78"/>
      <c r="U615" s="78"/>
      <c r="V615" s="80"/>
      <c r="W615" s="81"/>
      <c r="X615" s="81"/>
      <c r="Y615" s="81"/>
      <c r="Z615" s="138" t="str">
        <f t="shared" si="69"/>
        <v/>
      </c>
      <c r="AA615" s="80"/>
      <c r="AB615" s="82"/>
      <c r="AC615" s="75" t="s">
        <v>34</v>
      </c>
      <c r="AD615" s="75">
        <f t="shared" si="71"/>
        <v>0</v>
      </c>
      <c r="AE615" s="75">
        <f t="shared" si="72"/>
        <v>0</v>
      </c>
      <c r="AF615" s="76" t="s">
        <v>2125</v>
      </c>
      <c r="AG615" s="76"/>
      <c r="AH615" s="83"/>
      <c r="AI615" s="83"/>
      <c r="AJ615" s="83"/>
      <c r="AK615" s="83"/>
    </row>
    <row r="616" spans="1:37" x14ac:dyDescent="0.45">
      <c r="A616" s="129" t="s">
        <v>1117</v>
      </c>
      <c r="B616" s="129" t="s">
        <v>1060</v>
      </c>
      <c r="C616" s="129" t="s">
        <v>1212</v>
      </c>
      <c r="D616" s="5" t="s">
        <v>1212</v>
      </c>
      <c r="E616" s="129">
        <f t="shared" ref="E616:E684" si="75">B616-A616</f>
        <v>31</v>
      </c>
      <c r="F616" s="129">
        <f t="shared" ref="F616:F684" si="76">C616-A616</f>
        <v>36</v>
      </c>
      <c r="G616" s="129" t="s">
        <v>39</v>
      </c>
      <c r="H616" s="129" t="s">
        <v>30</v>
      </c>
      <c r="I616" s="129" t="s">
        <v>31</v>
      </c>
      <c r="J616" s="3">
        <v>0</v>
      </c>
      <c r="K616" s="129" t="s">
        <v>1215</v>
      </c>
      <c r="L616" s="129" t="s">
        <v>41</v>
      </c>
      <c r="M616" s="129" t="s">
        <v>42</v>
      </c>
      <c r="N616" s="129" t="s">
        <v>26</v>
      </c>
      <c r="O616" s="129" t="s">
        <v>1216</v>
      </c>
      <c r="P616" s="3">
        <v>52</v>
      </c>
      <c r="Q616" s="129" t="s">
        <v>32</v>
      </c>
      <c r="R616" s="129" t="s">
        <v>349</v>
      </c>
      <c r="S616" s="129" t="s">
        <v>2163</v>
      </c>
      <c r="T616" s="129"/>
      <c r="U616" s="129">
        <v>1</v>
      </c>
      <c r="V616" s="3">
        <v>1790</v>
      </c>
      <c r="W616" s="30">
        <v>0</v>
      </c>
      <c r="X616" s="30">
        <v>1</v>
      </c>
      <c r="Y616" s="30">
        <v>0</v>
      </c>
      <c r="Z616" s="138">
        <f t="shared" si="69"/>
        <v>40</v>
      </c>
      <c r="AA616" s="3">
        <v>34216</v>
      </c>
      <c r="AB616" s="6">
        <v>35.799999999999997</v>
      </c>
      <c r="AC616" s="34" t="s">
        <v>34</v>
      </c>
      <c r="AD616" s="34">
        <f t="shared" si="71"/>
        <v>25</v>
      </c>
      <c r="AE616" s="34">
        <f t="shared" si="72"/>
        <v>11</v>
      </c>
      <c r="AF616" s="49" t="str">
        <f>IF(AD616&lt;=14,"LCL",IF(AD616&lt;=28,"20",IF(AD616&lt;=55,"40",IF(AD616&lt;=65,"40HC",IF(AD616&lt;=83,"45",IF(AD616&gt;83,"???ilość kont"))))))</f>
        <v>20</v>
      </c>
      <c r="AG616" s="49" t="str">
        <f>IF(AE616&lt;=14,"LCL",IF(AE616&lt;=28,"20",IF(AE616&lt;=55,"40",IF(AE616&lt;=65,"40HC",IF(AE616&lt;=83,"45",IF(AE616&gt;83,"???ilość kont"))))))</f>
        <v>LCL</v>
      </c>
    </row>
    <row r="617" spans="1:37" ht="21" x14ac:dyDescent="0.45">
      <c r="A617" s="70" t="s">
        <v>1117</v>
      </c>
      <c r="B617" s="70" t="s">
        <v>1060</v>
      </c>
      <c r="C617" s="70" t="s">
        <v>1212</v>
      </c>
      <c r="D617" s="71" t="s">
        <v>1212</v>
      </c>
      <c r="E617" s="70">
        <f t="shared" si="75"/>
        <v>31</v>
      </c>
      <c r="F617" s="70">
        <f t="shared" si="76"/>
        <v>36</v>
      </c>
      <c r="G617" s="70" t="s">
        <v>39</v>
      </c>
      <c r="H617" s="70" t="s">
        <v>30</v>
      </c>
      <c r="I617" s="70" t="s">
        <v>31</v>
      </c>
      <c r="J617" s="72">
        <v>0</v>
      </c>
      <c r="K617" s="70" t="s">
        <v>1217</v>
      </c>
      <c r="L617" s="70" t="s">
        <v>41</v>
      </c>
      <c r="M617" s="70" t="s">
        <v>42</v>
      </c>
      <c r="N617" s="70" t="s">
        <v>26</v>
      </c>
      <c r="O617" s="70" t="s">
        <v>1218</v>
      </c>
      <c r="P617" s="72">
        <v>52</v>
      </c>
      <c r="Q617" s="70" t="s">
        <v>32</v>
      </c>
      <c r="R617" s="70" t="s">
        <v>44</v>
      </c>
      <c r="S617" s="70" t="s">
        <v>2163</v>
      </c>
      <c r="T617" s="70"/>
      <c r="U617" s="70">
        <v>1</v>
      </c>
      <c r="V617" s="72">
        <v>7154</v>
      </c>
      <c r="W617" s="73">
        <v>1</v>
      </c>
      <c r="X617" s="73">
        <v>0</v>
      </c>
      <c r="Y617" s="73">
        <v>4</v>
      </c>
      <c r="Z617" s="138">
        <f t="shared" si="69"/>
        <v>20</v>
      </c>
      <c r="AA617" s="72">
        <v>130373</v>
      </c>
      <c r="AB617" s="74">
        <v>286.41000000000003</v>
      </c>
      <c r="AC617" s="75" t="s">
        <v>34</v>
      </c>
      <c r="AD617" s="75">
        <f t="shared" si="71"/>
        <v>200</v>
      </c>
      <c r="AE617" s="75">
        <f t="shared" si="72"/>
        <v>86</v>
      </c>
      <c r="AF617" s="76" t="s">
        <v>2146</v>
      </c>
      <c r="AG617" s="76" t="s">
        <v>2146</v>
      </c>
      <c r="AH617" s="77"/>
      <c r="AI617" s="77"/>
      <c r="AJ617" s="77"/>
      <c r="AK617" s="77"/>
    </row>
    <row r="618" spans="1:37" x14ac:dyDescent="0.45">
      <c r="A618" s="78"/>
      <c r="B618" s="78"/>
      <c r="C618" s="78"/>
      <c r="D618" s="79"/>
      <c r="E618" s="78"/>
      <c r="F618" s="78"/>
      <c r="G618" s="78"/>
      <c r="H618" s="78"/>
      <c r="I618" s="78" t="s">
        <v>2148</v>
      </c>
      <c r="J618" s="80"/>
      <c r="K618" s="78"/>
      <c r="L618" s="78"/>
      <c r="M618" s="78"/>
      <c r="N618" s="78"/>
      <c r="O618" s="78"/>
      <c r="P618" s="80"/>
      <c r="Q618" s="78"/>
      <c r="R618" s="78"/>
      <c r="S618" s="78" t="s">
        <v>2163</v>
      </c>
      <c r="T618" s="78"/>
      <c r="U618" s="78">
        <v>1</v>
      </c>
      <c r="V618" s="80"/>
      <c r="W618" s="81"/>
      <c r="X618" s="81"/>
      <c r="Y618" s="81"/>
      <c r="Z618" s="138" t="str">
        <f t="shared" si="69"/>
        <v/>
      </c>
      <c r="AA618" s="80"/>
      <c r="AB618" s="82"/>
      <c r="AC618" s="75" t="s">
        <v>34</v>
      </c>
      <c r="AD618" s="75">
        <f t="shared" si="71"/>
        <v>0</v>
      </c>
      <c r="AE618" s="75">
        <f t="shared" si="72"/>
        <v>0</v>
      </c>
      <c r="AF618" s="76" t="s">
        <v>2146</v>
      </c>
      <c r="AG618" s="76"/>
      <c r="AH618" s="83"/>
      <c r="AI618" s="83"/>
      <c r="AJ618" s="83"/>
      <c r="AK618" s="83"/>
    </row>
    <row r="619" spans="1:37" x14ac:dyDescent="0.45">
      <c r="A619" s="78"/>
      <c r="B619" s="78"/>
      <c r="C619" s="78"/>
      <c r="D619" s="79"/>
      <c r="E619" s="78"/>
      <c r="F619" s="78"/>
      <c r="G619" s="78"/>
      <c r="H619" s="78"/>
      <c r="I619" s="78" t="s">
        <v>2148</v>
      </c>
      <c r="J619" s="80"/>
      <c r="K619" s="78"/>
      <c r="L619" s="78"/>
      <c r="M619" s="78"/>
      <c r="N619" s="78"/>
      <c r="O619" s="78"/>
      <c r="P619" s="80"/>
      <c r="Q619" s="78"/>
      <c r="R619" s="78"/>
      <c r="S619" s="78" t="s">
        <v>2163</v>
      </c>
      <c r="T619" s="78"/>
      <c r="U619" s="78">
        <v>1</v>
      </c>
      <c r="V619" s="80"/>
      <c r="W619" s="81"/>
      <c r="X619" s="81"/>
      <c r="Y619" s="81"/>
      <c r="Z619" s="138" t="str">
        <f t="shared" si="69"/>
        <v/>
      </c>
      <c r="AA619" s="80"/>
      <c r="AB619" s="82"/>
      <c r="AC619" s="75" t="s">
        <v>34</v>
      </c>
      <c r="AD619" s="75">
        <f t="shared" si="71"/>
        <v>0</v>
      </c>
      <c r="AE619" s="75">
        <f t="shared" si="72"/>
        <v>0</v>
      </c>
      <c r="AF619" s="76" t="s">
        <v>2146</v>
      </c>
      <c r="AG619" s="76">
        <v>20</v>
      </c>
      <c r="AH619" s="83"/>
      <c r="AI619" s="83"/>
      <c r="AJ619" s="83"/>
      <c r="AK619" s="83"/>
    </row>
    <row r="620" spans="1:37" x14ac:dyDescent="0.45">
      <c r="A620" s="129" t="s">
        <v>1117</v>
      </c>
      <c r="B620" s="129" t="s">
        <v>1109</v>
      </c>
      <c r="C620" s="129" t="s">
        <v>1219</v>
      </c>
      <c r="D620" s="5" t="s">
        <v>1219</v>
      </c>
      <c r="E620" s="129">
        <f t="shared" si="75"/>
        <v>39</v>
      </c>
      <c r="F620" s="129">
        <f t="shared" si="76"/>
        <v>43</v>
      </c>
      <c r="G620" s="129" t="s">
        <v>29</v>
      </c>
      <c r="H620" s="129" t="s">
        <v>30</v>
      </c>
      <c r="I620" s="129" t="s">
        <v>2148</v>
      </c>
      <c r="J620" s="3">
        <v>0</v>
      </c>
      <c r="K620" s="129" t="s">
        <v>1220</v>
      </c>
      <c r="L620" s="129" t="s">
        <v>24</v>
      </c>
      <c r="M620" s="129" t="s">
        <v>42</v>
      </c>
      <c r="N620" s="129" t="s">
        <v>26</v>
      </c>
      <c r="O620" s="129" t="s">
        <v>1221</v>
      </c>
      <c r="P620" s="3">
        <v>51</v>
      </c>
      <c r="Q620" s="129" t="s">
        <v>32</v>
      </c>
      <c r="R620" s="129" t="s">
        <v>210</v>
      </c>
      <c r="S620" s="129" t="s">
        <v>2163</v>
      </c>
      <c r="T620" s="129"/>
      <c r="U620" s="129">
        <v>1</v>
      </c>
      <c r="V620" s="3">
        <v>1036</v>
      </c>
      <c r="W620" s="30">
        <v>0</v>
      </c>
      <c r="X620" s="30">
        <v>1</v>
      </c>
      <c r="Y620" s="30">
        <v>0</v>
      </c>
      <c r="Z620" s="138">
        <f t="shared" si="69"/>
        <v>40</v>
      </c>
      <c r="AA620" s="3">
        <v>6840</v>
      </c>
      <c r="AB620" s="6">
        <v>37.51</v>
      </c>
      <c r="AC620" s="34" t="s">
        <v>34</v>
      </c>
      <c r="AD620" s="34">
        <f t="shared" si="71"/>
        <v>26</v>
      </c>
      <c r="AE620" s="34">
        <f t="shared" si="72"/>
        <v>11</v>
      </c>
      <c r="AF620" s="49" t="str">
        <f t="shared" ref="AF620:AG667" si="77">IF(AD620&lt;=14,"LCL",IF(AD620&lt;=28,"20",IF(AD620&lt;=55,"40",IF(AD620&lt;=65,"40HC",IF(AD620&lt;=83,"45",IF(AD620&gt;83,"???ilość kont"))))))</f>
        <v>20</v>
      </c>
      <c r="AG620" s="49" t="str">
        <f t="shared" si="77"/>
        <v>LCL</v>
      </c>
    </row>
    <row r="621" spans="1:37" x14ac:dyDescent="0.45">
      <c r="A621" s="129" t="s">
        <v>1117</v>
      </c>
      <c r="B621" s="129" t="s">
        <v>1109</v>
      </c>
      <c r="C621" s="129" t="s">
        <v>1219</v>
      </c>
      <c r="D621" s="5" t="s">
        <v>1219</v>
      </c>
      <c r="E621" s="129">
        <f t="shared" si="75"/>
        <v>39</v>
      </c>
      <c r="F621" s="129">
        <f t="shared" si="76"/>
        <v>43</v>
      </c>
      <c r="G621" s="129" t="s">
        <v>29</v>
      </c>
      <c r="H621" s="129" t="s">
        <v>30</v>
      </c>
      <c r="I621" s="129" t="s">
        <v>31</v>
      </c>
      <c r="J621" s="3">
        <v>0</v>
      </c>
      <c r="K621" s="129" t="s">
        <v>1222</v>
      </c>
      <c r="L621" s="129" t="s">
        <v>24</v>
      </c>
      <c r="M621" s="129" t="s">
        <v>42</v>
      </c>
      <c r="N621" s="129" t="s">
        <v>26</v>
      </c>
      <c r="O621" s="129" t="s">
        <v>1223</v>
      </c>
      <c r="P621" s="3">
        <v>54</v>
      </c>
      <c r="Q621" s="129" t="s">
        <v>32</v>
      </c>
      <c r="R621" s="129" t="s">
        <v>770</v>
      </c>
      <c r="S621" s="129" t="s">
        <v>2163</v>
      </c>
      <c r="T621" s="129"/>
      <c r="U621" s="129">
        <v>1</v>
      </c>
      <c r="V621" s="3">
        <v>2640</v>
      </c>
      <c r="W621" s="30">
        <v>0</v>
      </c>
      <c r="X621" s="30">
        <v>1</v>
      </c>
      <c r="Y621" s="30">
        <v>0</v>
      </c>
      <c r="Z621" s="138">
        <f t="shared" si="69"/>
        <v>40</v>
      </c>
      <c r="AA621" s="3">
        <v>50450</v>
      </c>
      <c r="AB621" s="6">
        <v>46.55</v>
      </c>
      <c r="AC621" s="34" t="s">
        <v>34</v>
      </c>
      <c r="AD621" s="34">
        <f t="shared" si="71"/>
        <v>33</v>
      </c>
      <c r="AE621" s="34">
        <f t="shared" si="72"/>
        <v>14</v>
      </c>
      <c r="AF621" s="49" t="str">
        <f t="shared" si="77"/>
        <v>40</v>
      </c>
      <c r="AG621" s="49" t="str">
        <f t="shared" si="77"/>
        <v>LCL</v>
      </c>
    </row>
    <row r="622" spans="1:37" x14ac:dyDescent="0.45">
      <c r="A622" s="129" t="s">
        <v>1117</v>
      </c>
      <c r="B622" s="129" t="s">
        <v>1109</v>
      </c>
      <c r="C622" s="129" t="s">
        <v>1224</v>
      </c>
      <c r="D622" s="5" t="s">
        <v>1224</v>
      </c>
      <c r="E622" s="129">
        <f t="shared" si="75"/>
        <v>39</v>
      </c>
      <c r="F622" s="129">
        <f t="shared" si="76"/>
        <v>44</v>
      </c>
      <c r="G622" s="129" t="s">
        <v>39</v>
      </c>
      <c r="H622" s="129" t="s">
        <v>30</v>
      </c>
      <c r="I622" s="129" t="s">
        <v>31</v>
      </c>
      <c r="J622" s="3">
        <v>0</v>
      </c>
      <c r="K622" s="129" t="s">
        <v>1225</v>
      </c>
      <c r="L622" s="129" t="s">
        <v>24</v>
      </c>
      <c r="M622" s="129" t="s">
        <v>42</v>
      </c>
      <c r="N622" s="129" t="s">
        <v>26</v>
      </c>
      <c r="O622" s="129" t="s">
        <v>1226</v>
      </c>
      <c r="P622" s="3">
        <v>51</v>
      </c>
      <c r="Q622" s="129" t="s">
        <v>32</v>
      </c>
      <c r="R622" s="129" t="s">
        <v>153</v>
      </c>
      <c r="S622" s="129" t="s">
        <v>2163</v>
      </c>
      <c r="T622" s="129"/>
      <c r="U622" s="129">
        <v>1</v>
      </c>
      <c r="V622" s="3">
        <v>1605</v>
      </c>
      <c r="W622" s="30">
        <v>0</v>
      </c>
      <c r="X622" s="30">
        <v>1</v>
      </c>
      <c r="Y622" s="30">
        <v>0</v>
      </c>
      <c r="Z622" s="138">
        <f t="shared" si="69"/>
        <v>40</v>
      </c>
      <c r="AA622" s="3">
        <v>12690</v>
      </c>
      <c r="AB622" s="6">
        <v>48.36</v>
      </c>
      <c r="AC622" s="34" t="s">
        <v>34</v>
      </c>
      <c r="AD622" s="34">
        <f t="shared" si="71"/>
        <v>34</v>
      </c>
      <c r="AE622" s="34">
        <f t="shared" si="72"/>
        <v>15</v>
      </c>
      <c r="AF622" s="49" t="str">
        <f t="shared" si="77"/>
        <v>40</v>
      </c>
      <c r="AG622" s="49" t="str">
        <f t="shared" si="77"/>
        <v>20</v>
      </c>
    </row>
    <row r="623" spans="1:37" s="77" customFormat="1" x14ac:dyDescent="0.45">
      <c r="A623" s="129" t="s">
        <v>1117</v>
      </c>
      <c r="B623" s="129" t="s">
        <v>1109</v>
      </c>
      <c r="C623" s="129" t="s">
        <v>1224</v>
      </c>
      <c r="D623" s="5" t="s">
        <v>1224</v>
      </c>
      <c r="E623" s="129">
        <f t="shared" si="75"/>
        <v>39</v>
      </c>
      <c r="F623" s="129">
        <f t="shared" si="76"/>
        <v>44</v>
      </c>
      <c r="G623" s="129" t="s">
        <v>29</v>
      </c>
      <c r="H623" s="129" t="s">
        <v>30</v>
      </c>
      <c r="I623" s="129" t="s">
        <v>31</v>
      </c>
      <c r="J623" s="3">
        <v>0</v>
      </c>
      <c r="K623" s="129" t="s">
        <v>1227</v>
      </c>
      <c r="L623" s="129" t="s">
        <v>24</v>
      </c>
      <c r="M623" s="129" t="s">
        <v>42</v>
      </c>
      <c r="N623" s="129" t="s">
        <v>26</v>
      </c>
      <c r="O623" s="129" t="s">
        <v>1228</v>
      </c>
      <c r="P623" s="3">
        <v>54</v>
      </c>
      <c r="Q623" s="129" t="s">
        <v>32</v>
      </c>
      <c r="R623" s="129" t="s">
        <v>123</v>
      </c>
      <c r="S623" s="129" t="s">
        <v>2163</v>
      </c>
      <c r="T623" s="129"/>
      <c r="U623" s="129">
        <v>1</v>
      </c>
      <c r="V623" s="3">
        <v>2254</v>
      </c>
      <c r="W623" s="30">
        <v>0</v>
      </c>
      <c r="X623" s="30">
        <v>0</v>
      </c>
      <c r="Y623" s="30">
        <v>1</v>
      </c>
      <c r="Z623" s="138" t="str">
        <f t="shared" si="69"/>
        <v>40 HC</v>
      </c>
      <c r="AA623" s="3">
        <v>40310</v>
      </c>
      <c r="AB623" s="6">
        <v>58.15</v>
      </c>
      <c r="AC623" s="34" t="s">
        <v>34</v>
      </c>
      <c r="AD623" s="34">
        <f t="shared" si="71"/>
        <v>41</v>
      </c>
      <c r="AE623" s="34">
        <f t="shared" si="72"/>
        <v>17</v>
      </c>
      <c r="AF623" s="49" t="str">
        <f t="shared" si="77"/>
        <v>40</v>
      </c>
      <c r="AG623" s="49" t="str">
        <f t="shared" si="77"/>
        <v>20</v>
      </c>
      <c r="AH623"/>
      <c r="AI623"/>
      <c r="AJ623"/>
      <c r="AK623"/>
    </row>
    <row r="624" spans="1:37" x14ac:dyDescent="0.45">
      <c r="A624" s="129" t="s">
        <v>1229</v>
      </c>
      <c r="B624" s="129" t="s">
        <v>1219</v>
      </c>
      <c r="C624" s="129" t="s">
        <v>1230</v>
      </c>
      <c r="D624" s="5" t="s">
        <v>1230</v>
      </c>
      <c r="E624" s="129">
        <f t="shared" si="75"/>
        <v>42</v>
      </c>
      <c r="F624" s="129">
        <f t="shared" si="76"/>
        <v>49</v>
      </c>
      <c r="G624" s="129" t="s">
        <v>61</v>
      </c>
      <c r="H624" s="129" t="s">
        <v>30</v>
      </c>
      <c r="I624" s="129" t="s">
        <v>31</v>
      </c>
      <c r="J624" s="3">
        <v>0</v>
      </c>
      <c r="K624" s="129" t="s">
        <v>1231</v>
      </c>
      <c r="L624" s="129" t="s">
        <v>24</v>
      </c>
      <c r="M624" s="129" t="s">
        <v>268</v>
      </c>
      <c r="N624" s="129" t="s">
        <v>26</v>
      </c>
      <c r="O624" s="129" t="s">
        <v>1232</v>
      </c>
      <c r="P624" s="3">
        <v>54</v>
      </c>
      <c r="Q624" s="129" t="s">
        <v>32</v>
      </c>
      <c r="R624" s="129" t="s">
        <v>2150</v>
      </c>
      <c r="S624" s="129" t="s">
        <v>2163</v>
      </c>
      <c r="T624" s="129"/>
      <c r="U624" s="129">
        <v>1</v>
      </c>
      <c r="V624" s="3">
        <v>2144</v>
      </c>
      <c r="W624" s="30">
        <v>0</v>
      </c>
      <c r="X624" s="30">
        <v>0</v>
      </c>
      <c r="Y624" s="30">
        <v>1</v>
      </c>
      <c r="Z624" s="138" t="str">
        <f t="shared" si="69"/>
        <v>40 HC</v>
      </c>
      <c r="AA624" s="3">
        <v>36546</v>
      </c>
      <c r="AB624" s="6">
        <v>67.5</v>
      </c>
      <c r="AC624" s="34" t="s">
        <v>64</v>
      </c>
      <c r="AD624" s="34">
        <f t="shared" si="71"/>
        <v>47</v>
      </c>
      <c r="AE624" s="34">
        <f t="shared" si="72"/>
        <v>20</v>
      </c>
      <c r="AF624" s="49" t="str">
        <f t="shared" si="77"/>
        <v>40</v>
      </c>
      <c r="AG624" s="49" t="str">
        <f t="shared" si="77"/>
        <v>20</v>
      </c>
    </row>
    <row r="625" spans="1:37" x14ac:dyDescent="0.45">
      <c r="A625" s="129" t="s">
        <v>1229</v>
      </c>
      <c r="B625" s="129" t="s">
        <v>1219</v>
      </c>
      <c r="C625" s="129" t="s">
        <v>1233</v>
      </c>
      <c r="D625" s="5" t="s">
        <v>1233</v>
      </c>
      <c r="E625" s="129">
        <f t="shared" si="75"/>
        <v>42</v>
      </c>
      <c r="F625" s="129">
        <f t="shared" si="76"/>
        <v>51</v>
      </c>
      <c r="G625" s="129" t="s">
        <v>61</v>
      </c>
      <c r="H625" s="129" t="s">
        <v>30</v>
      </c>
      <c r="I625" s="129" t="s">
        <v>31</v>
      </c>
      <c r="J625" s="3">
        <v>1</v>
      </c>
      <c r="K625" s="152" t="s">
        <v>1234</v>
      </c>
      <c r="L625" s="129" t="s">
        <v>24</v>
      </c>
      <c r="M625" s="129" t="s">
        <v>268</v>
      </c>
      <c r="N625" s="129" t="s">
        <v>26</v>
      </c>
      <c r="O625" s="129" t="s">
        <v>1235</v>
      </c>
      <c r="P625" s="3">
        <v>54</v>
      </c>
      <c r="Q625" s="129" t="s">
        <v>32</v>
      </c>
      <c r="R625" s="129" t="s">
        <v>2150</v>
      </c>
      <c r="S625" s="129" t="s">
        <v>2164</v>
      </c>
      <c r="T625" s="129"/>
      <c r="U625" s="129">
        <v>1</v>
      </c>
      <c r="V625" s="3">
        <v>354</v>
      </c>
      <c r="W625" s="154">
        <v>0</v>
      </c>
      <c r="X625" s="154">
        <v>0</v>
      </c>
      <c r="Y625" s="154">
        <v>1</v>
      </c>
      <c r="Z625" s="138" t="str">
        <f t="shared" si="69"/>
        <v>40 HC</v>
      </c>
      <c r="AA625" s="3">
        <v>7559</v>
      </c>
      <c r="AB625" s="6">
        <v>9.1300000000000008</v>
      </c>
      <c r="AC625" s="34" t="s">
        <v>64</v>
      </c>
      <c r="AD625" s="34">
        <f t="shared" si="71"/>
        <v>6</v>
      </c>
      <c r="AE625" s="34">
        <f t="shared" si="72"/>
        <v>3</v>
      </c>
      <c r="AF625" s="49" t="str">
        <f t="shared" si="77"/>
        <v>LCL</v>
      </c>
      <c r="AG625" s="49" t="str">
        <f t="shared" si="77"/>
        <v>LCL</v>
      </c>
    </row>
    <row r="626" spans="1:37" x14ac:dyDescent="0.45">
      <c r="A626" s="129" t="s">
        <v>1229</v>
      </c>
      <c r="B626" s="129" t="s">
        <v>1219</v>
      </c>
      <c r="C626" s="129" t="s">
        <v>1233</v>
      </c>
      <c r="D626" s="5" t="s">
        <v>1233</v>
      </c>
      <c r="E626" s="129">
        <f t="shared" si="75"/>
        <v>42</v>
      </c>
      <c r="F626" s="129">
        <f t="shared" si="76"/>
        <v>51</v>
      </c>
      <c r="G626" s="129" t="s">
        <v>61</v>
      </c>
      <c r="H626" s="129" t="s">
        <v>30</v>
      </c>
      <c r="I626" s="129" t="s">
        <v>31</v>
      </c>
      <c r="J626" s="3">
        <v>1</v>
      </c>
      <c r="K626" s="153"/>
      <c r="L626" s="129" t="s">
        <v>24</v>
      </c>
      <c r="M626" s="129" t="s">
        <v>268</v>
      </c>
      <c r="N626" s="129" t="s">
        <v>26</v>
      </c>
      <c r="O626" s="129" t="s">
        <v>1236</v>
      </c>
      <c r="P626" s="3">
        <v>54</v>
      </c>
      <c r="Q626" s="129" t="s">
        <v>32</v>
      </c>
      <c r="R626" s="129" t="s">
        <v>2152</v>
      </c>
      <c r="S626" s="129" t="s">
        <v>2164</v>
      </c>
      <c r="T626" s="129"/>
      <c r="U626" s="129">
        <v>1</v>
      </c>
      <c r="V626" s="3">
        <v>2050</v>
      </c>
      <c r="W626" s="155"/>
      <c r="X626" s="155"/>
      <c r="Y626" s="155"/>
      <c r="Z626" s="138" t="str">
        <f t="shared" si="69"/>
        <v/>
      </c>
      <c r="AA626" s="3">
        <v>42430</v>
      </c>
      <c r="AB626" s="6">
        <v>60.68</v>
      </c>
      <c r="AC626" s="34" t="s">
        <v>64</v>
      </c>
      <c r="AD626" s="34">
        <f t="shared" si="71"/>
        <v>42</v>
      </c>
      <c r="AE626" s="34">
        <f t="shared" si="72"/>
        <v>18</v>
      </c>
      <c r="AF626" s="49" t="str">
        <f t="shared" si="77"/>
        <v>40</v>
      </c>
      <c r="AG626" s="49" t="str">
        <f t="shared" si="77"/>
        <v>20</v>
      </c>
    </row>
    <row r="627" spans="1:37" x14ac:dyDescent="0.45">
      <c r="A627" s="70" t="s">
        <v>1229</v>
      </c>
      <c r="B627" s="70" t="s">
        <v>1224</v>
      </c>
      <c r="C627" s="70" t="s">
        <v>1237</v>
      </c>
      <c r="D627" s="71" t="s">
        <v>1237</v>
      </c>
      <c r="E627" s="70">
        <f t="shared" si="75"/>
        <v>43</v>
      </c>
      <c r="F627" s="70">
        <f t="shared" si="76"/>
        <v>45</v>
      </c>
      <c r="G627" s="70" t="s">
        <v>61</v>
      </c>
      <c r="H627" s="70" t="s">
        <v>30</v>
      </c>
      <c r="I627" s="70" t="s">
        <v>31</v>
      </c>
      <c r="J627" s="72">
        <v>0</v>
      </c>
      <c r="K627" s="70" t="s">
        <v>1238</v>
      </c>
      <c r="L627" s="70" t="s">
        <v>24</v>
      </c>
      <c r="M627" s="70" t="s">
        <v>268</v>
      </c>
      <c r="N627" s="70" t="s">
        <v>26</v>
      </c>
      <c r="O627" s="70" t="s">
        <v>1239</v>
      </c>
      <c r="P627" s="72">
        <v>54</v>
      </c>
      <c r="Q627" s="70" t="s">
        <v>32</v>
      </c>
      <c r="R627" s="70" t="s">
        <v>2150</v>
      </c>
      <c r="S627" s="70" t="s">
        <v>2163</v>
      </c>
      <c r="T627" s="70"/>
      <c r="U627" s="70">
        <v>1</v>
      </c>
      <c r="V627" s="72">
        <v>1708</v>
      </c>
      <c r="W627" s="73">
        <v>1</v>
      </c>
      <c r="X627" s="73">
        <v>0</v>
      </c>
      <c r="Y627" s="73">
        <v>1</v>
      </c>
      <c r="Z627" s="138">
        <f t="shared" si="69"/>
        <v>20</v>
      </c>
      <c r="AA627" s="72">
        <v>29900</v>
      </c>
      <c r="AB627" s="74">
        <v>91.92</v>
      </c>
      <c r="AC627" s="75" t="s">
        <v>64</v>
      </c>
      <c r="AD627" s="75">
        <f t="shared" si="71"/>
        <v>64</v>
      </c>
      <c r="AE627" s="75">
        <f t="shared" si="72"/>
        <v>28</v>
      </c>
      <c r="AF627" s="76" t="str">
        <f t="shared" si="77"/>
        <v>40HC</v>
      </c>
      <c r="AG627" s="76" t="str">
        <f t="shared" si="77"/>
        <v>20</v>
      </c>
      <c r="AH627" s="77"/>
      <c r="AI627" s="77"/>
      <c r="AJ627" s="77"/>
      <c r="AK627" s="77"/>
    </row>
    <row r="628" spans="1:37" x14ac:dyDescent="0.45">
      <c r="A628" s="129" t="s">
        <v>1229</v>
      </c>
      <c r="B628" s="129" t="s">
        <v>1224</v>
      </c>
      <c r="C628" s="129" t="s">
        <v>1237</v>
      </c>
      <c r="D628" s="5" t="s">
        <v>1237</v>
      </c>
      <c r="E628" s="129">
        <f t="shared" si="75"/>
        <v>43</v>
      </c>
      <c r="F628" s="129">
        <f t="shared" si="76"/>
        <v>45</v>
      </c>
      <c r="G628" s="129" t="s">
        <v>61</v>
      </c>
      <c r="H628" s="129" t="s">
        <v>30</v>
      </c>
      <c r="I628" s="129" t="s">
        <v>31</v>
      </c>
      <c r="J628" s="3">
        <v>0</v>
      </c>
      <c r="K628" s="129" t="s">
        <v>1240</v>
      </c>
      <c r="L628" s="129" t="s">
        <v>24</v>
      </c>
      <c r="M628" s="129" t="s">
        <v>268</v>
      </c>
      <c r="N628" s="129" t="s">
        <v>26</v>
      </c>
      <c r="O628" s="129" t="s">
        <v>1241</v>
      </c>
      <c r="P628" s="3">
        <v>54</v>
      </c>
      <c r="Q628" s="129" t="s">
        <v>32</v>
      </c>
      <c r="R628" s="129" t="s">
        <v>2150</v>
      </c>
      <c r="S628" s="129" t="s">
        <v>2163</v>
      </c>
      <c r="T628" s="129"/>
      <c r="U628" s="129">
        <v>1</v>
      </c>
      <c r="V628" s="3">
        <v>1006</v>
      </c>
      <c r="W628" s="30">
        <v>0</v>
      </c>
      <c r="X628" s="30">
        <v>0</v>
      </c>
      <c r="Y628" s="30">
        <v>1</v>
      </c>
      <c r="Z628" s="138" t="str">
        <f t="shared" si="69"/>
        <v>40 HC</v>
      </c>
      <c r="AA628" s="3">
        <v>22618</v>
      </c>
      <c r="AB628" s="6">
        <v>66.010000000000005</v>
      </c>
      <c r="AC628" s="34" t="s">
        <v>64</v>
      </c>
      <c r="AD628" s="34">
        <f t="shared" si="71"/>
        <v>46</v>
      </c>
      <c r="AE628" s="34">
        <f t="shared" si="72"/>
        <v>20</v>
      </c>
      <c r="AF628" s="49" t="str">
        <f t="shared" si="77"/>
        <v>40</v>
      </c>
      <c r="AG628" s="49" t="str">
        <f t="shared" si="77"/>
        <v>20</v>
      </c>
    </row>
    <row r="629" spans="1:37" x14ac:dyDescent="0.45">
      <c r="A629" s="129" t="s">
        <v>1229</v>
      </c>
      <c r="B629" s="129" t="s">
        <v>1224</v>
      </c>
      <c r="C629" s="129" t="s">
        <v>1237</v>
      </c>
      <c r="D629" s="5" t="s">
        <v>1237</v>
      </c>
      <c r="E629" s="129">
        <f t="shared" si="75"/>
        <v>43</v>
      </c>
      <c r="F629" s="129">
        <f t="shared" si="76"/>
        <v>45</v>
      </c>
      <c r="G629" s="129" t="s">
        <v>61</v>
      </c>
      <c r="H629" s="129" t="s">
        <v>30</v>
      </c>
      <c r="I629" s="129" t="s">
        <v>31</v>
      </c>
      <c r="J629" s="3">
        <v>0</v>
      </c>
      <c r="K629" s="129" t="s">
        <v>1242</v>
      </c>
      <c r="L629" s="129" t="s">
        <v>24</v>
      </c>
      <c r="M629" s="129" t="s">
        <v>268</v>
      </c>
      <c r="N629" s="129" t="s">
        <v>26</v>
      </c>
      <c r="O629" s="129" t="s">
        <v>1243</v>
      </c>
      <c r="P629" s="3">
        <v>54</v>
      </c>
      <c r="Q629" s="129" t="s">
        <v>32</v>
      </c>
      <c r="R629" s="129" t="s">
        <v>2157</v>
      </c>
      <c r="S629" s="129" t="s">
        <v>2163</v>
      </c>
      <c r="T629" s="129"/>
      <c r="U629" s="129">
        <v>1</v>
      </c>
      <c r="V629" s="3">
        <v>727</v>
      </c>
      <c r="W629" s="30">
        <v>1</v>
      </c>
      <c r="X629" s="30">
        <v>0</v>
      </c>
      <c r="Y629" s="30">
        <v>0</v>
      </c>
      <c r="Z629" s="138">
        <f t="shared" si="69"/>
        <v>20</v>
      </c>
      <c r="AA629" s="3">
        <v>13798</v>
      </c>
      <c r="AB629" s="6">
        <v>29.16</v>
      </c>
      <c r="AC629" s="34" t="s">
        <v>64</v>
      </c>
      <c r="AD629" s="34">
        <f t="shared" si="71"/>
        <v>20</v>
      </c>
      <c r="AE629" s="34">
        <f t="shared" si="72"/>
        <v>9</v>
      </c>
      <c r="AF629" s="49" t="str">
        <f t="shared" si="77"/>
        <v>20</v>
      </c>
      <c r="AG629" s="49" t="str">
        <f t="shared" si="77"/>
        <v>LCL</v>
      </c>
    </row>
    <row r="630" spans="1:37" x14ac:dyDescent="0.45">
      <c r="A630" s="129" t="s">
        <v>1229</v>
      </c>
      <c r="B630" s="129" t="s">
        <v>1224</v>
      </c>
      <c r="C630" s="129" t="s">
        <v>1237</v>
      </c>
      <c r="D630" s="5" t="s">
        <v>1237</v>
      </c>
      <c r="E630" s="129">
        <f t="shared" si="75"/>
        <v>43</v>
      </c>
      <c r="F630" s="129">
        <f t="shared" si="76"/>
        <v>45</v>
      </c>
      <c r="G630" s="129" t="s">
        <v>61</v>
      </c>
      <c r="H630" s="129" t="s">
        <v>30</v>
      </c>
      <c r="I630" s="129" t="s">
        <v>31</v>
      </c>
      <c r="J630" s="3">
        <v>0</v>
      </c>
      <c r="K630" s="129" t="s">
        <v>1244</v>
      </c>
      <c r="L630" s="129" t="s">
        <v>24</v>
      </c>
      <c r="M630" s="129" t="s">
        <v>268</v>
      </c>
      <c r="N630" s="129" t="s">
        <v>26</v>
      </c>
      <c r="O630" s="129" t="s">
        <v>1245</v>
      </c>
      <c r="P630" s="3">
        <v>54</v>
      </c>
      <c r="Q630" s="129" t="s">
        <v>32</v>
      </c>
      <c r="R630" s="129" t="s">
        <v>2156</v>
      </c>
      <c r="S630" s="129" t="s">
        <v>2163</v>
      </c>
      <c r="T630" s="129"/>
      <c r="U630" s="129">
        <v>1</v>
      </c>
      <c r="V630" s="3">
        <v>2724</v>
      </c>
      <c r="W630" s="30">
        <v>0</v>
      </c>
      <c r="X630" s="30">
        <v>0</v>
      </c>
      <c r="Y630" s="30">
        <v>1</v>
      </c>
      <c r="Z630" s="138" t="str">
        <f t="shared" si="69"/>
        <v>40 HC</v>
      </c>
      <c r="AA630" s="3">
        <v>45913</v>
      </c>
      <c r="AB630" s="6">
        <v>67.53</v>
      </c>
      <c r="AC630" s="34" t="s">
        <v>64</v>
      </c>
      <c r="AD630" s="34">
        <f t="shared" si="71"/>
        <v>47</v>
      </c>
      <c r="AE630" s="34">
        <f t="shared" si="72"/>
        <v>20</v>
      </c>
      <c r="AF630" s="49" t="str">
        <f t="shared" si="77"/>
        <v>40</v>
      </c>
      <c r="AG630" s="49" t="str">
        <f t="shared" si="77"/>
        <v>20</v>
      </c>
    </row>
    <row r="631" spans="1:37" x14ac:dyDescent="0.45">
      <c r="A631" s="129" t="s">
        <v>1229</v>
      </c>
      <c r="B631" s="129" t="s">
        <v>1224</v>
      </c>
      <c r="C631" s="129" t="s">
        <v>1237</v>
      </c>
      <c r="D631" s="5" t="s">
        <v>1237</v>
      </c>
      <c r="E631" s="129">
        <f t="shared" si="75"/>
        <v>43</v>
      </c>
      <c r="F631" s="129">
        <f t="shared" si="76"/>
        <v>45</v>
      </c>
      <c r="G631" s="129" t="s">
        <v>61</v>
      </c>
      <c r="H631" s="129" t="s">
        <v>30</v>
      </c>
      <c r="I631" s="129" t="s">
        <v>31</v>
      </c>
      <c r="J631" s="3">
        <v>1</v>
      </c>
      <c r="K631" s="152" t="s">
        <v>1246</v>
      </c>
      <c r="L631" s="129" t="s">
        <v>24</v>
      </c>
      <c r="M631" s="129" t="s">
        <v>268</v>
      </c>
      <c r="N631" s="129" t="s">
        <v>26</v>
      </c>
      <c r="O631" s="129" t="s">
        <v>1247</v>
      </c>
      <c r="P631" s="3">
        <v>54</v>
      </c>
      <c r="Q631" s="129" t="s">
        <v>32</v>
      </c>
      <c r="R631" s="129" t="s">
        <v>2158</v>
      </c>
      <c r="S631" s="129" t="s">
        <v>2164</v>
      </c>
      <c r="T631" s="129"/>
      <c r="U631" s="129">
        <v>1</v>
      </c>
      <c r="V631" s="3">
        <v>2917</v>
      </c>
      <c r="W631" s="154">
        <v>0</v>
      </c>
      <c r="X631" s="154">
        <v>0</v>
      </c>
      <c r="Y631" s="154">
        <v>1</v>
      </c>
      <c r="Z631" s="138" t="str">
        <f t="shared" si="69"/>
        <v>40 HC</v>
      </c>
      <c r="AA631" s="3">
        <v>56796</v>
      </c>
      <c r="AB631" s="6">
        <v>44.22</v>
      </c>
      <c r="AC631" s="34" t="s">
        <v>64</v>
      </c>
      <c r="AD631" s="34">
        <f t="shared" si="71"/>
        <v>31</v>
      </c>
      <c r="AE631" s="34">
        <f t="shared" si="72"/>
        <v>13</v>
      </c>
      <c r="AF631" s="49" t="str">
        <f t="shared" si="77"/>
        <v>40</v>
      </c>
      <c r="AG631" s="49" t="str">
        <f t="shared" si="77"/>
        <v>LCL</v>
      </c>
    </row>
    <row r="632" spans="1:37" x14ac:dyDescent="0.45">
      <c r="A632" s="129" t="s">
        <v>1229</v>
      </c>
      <c r="B632" s="129" t="s">
        <v>1224</v>
      </c>
      <c r="C632" s="129" t="s">
        <v>1237</v>
      </c>
      <c r="D632" s="5" t="s">
        <v>1237</v>
      </c>
      <c r="E632" s="129">
        <f t="shared" si="75"/>
        <v>43</v>
      </c>
      <c r="F632" s="129">
        <f t="shared" si="76"/>
        <v>45</v>
      </c>
      <c r="G632" s="129" t="s">
        <v>61</v>
      </c>
      <c r="H632" s="129" t="s">
        <v>30</v>
      </c>
      <c r="I632" s="129" t="s">
        <v>31</v>
      </c>
      <c r="J632" s="3">
        <v>1</v>
      </c>
      <c r="K632" s="153"/>
      <c r="L632" s="129" t="s">
        <v>24</v>
      </c>
      <c r="M632" s="129" t="s">
        <v>268</v>
      </c>
      <c r="N632" s="129" t="s">
        <v>26</v>
      </c>
      <c r="O632" s="129" t="s">
        <v>1248</v>
      </c>
      <c r="P632" s="3">
        <v>54</v>
      </c>
      <c r="Q632" s="129" t="s">
        <v>32</v>
      </c>
      <c r="R632" s="129" t="s">
        <v>239</v>
      </c>
      <c r="S632" s="129" t="s">
        <v>2164</v>
      </c>
      <c r="T632" s="129"/>
      <c r="U632" s="129">
        <v>1</v>
      </c>
      <c r="V632" s="3">
        <v>607</v>
      </c>
      <c r="W632" s="155"/>
      <c r="X632" s="155"/>
      <c r="Y632" s="155"/>
      <c r="Z632" s="138" t="str">
        <f t="shared" si="69"/>
        <v/>
      </c>
      <c r="AA632" s="3">
        <v>13141</v>
      </c>
      <c r="AB632" s="6">
        <v>21.88</v>
      </c>
      <c r="AC632" s="34" t="s">
        <v>64</v>
      </c>
      <c r="AD632" s="34">
        <f t="shared" si="71"/>
        <v>15</v>
      </c>
      <c r="AE632" s="34">
        <f t="shared" si="72"/>
        <v>7</v>
      </c>
      <c r="AF632" s="49" t="str">
        <f t="shared" si="77"/>
        <v>20</v>
      </c>
      <c r="AG632" s="49" t="str">
        <f t="shared" si="77"/>
        <v>LCL</v>
      </c>
    </row>
    <row r="633" spans="1:37" x14ac:dyDescent="0.45">
      <c r="A633" s="129" t="s">
        <v>1229</v>
      </c>
      <c r="B633" s="129" t="s">
        <v>1224</v>
      </c>
      <c r="C633" s="129" t="s">
        <v>1249</v>
      </c>
      <c r="D633" s="5" t="s">
        <v>1249</v>
      </c>
      <c r="E633" s="129">
        <f t="shared" si="75"/>
        <v>43</v>
      </c>
      <c r="F633" s="129">
        <f t="shared" si="76"/>
        <v>48</v>
      </c>
      <c r="G633" s="129" t="s">
        <v>61</v>
      </c>
      <c r="H633" s="129" t="s">
        <v>30</v>
      </c>
      <c r="I633" s="129" t="s">
        <v>31</v>
      </c>
      <c r="J633" s="3">
        <v>1</v>
      </c>
      <c r="K633" s="152" t="s">
        <v>1250</v>
      </c>
      <c r="L633" s="129" t="s">
        <v>41</v>
      </c>
      <c r="M633" s="129" t="s">
        <v>268</v>
      </c>
      <c r="N633" s="129" t="s">
        <v>26</v>
      </c>
      <c r="O633" s="129" t="s">
        <v>1251</v>
      </c>
      <c r="P633" s="3">
        <v>54</v>
      </c>
      <c r="Q633" s="129" t="s">
        <v>32</v>
      </c>
      <c r="R633" s="129" t="s">
        <v>2152</v>
      </c>
      <c r="S633" s="129" t="s">
        <v>2164</v>
      </c>
      <c r="T633" s="129"/>
      <c r="U633" s="129">
        <v>1</v>
      </c>
      <c r="V633" s="3">
        <v>644</v>
      </c>
      <c r="W633" s="154">
        <v>0</v>
      </c>
      <c r="X633" s="154">
        <v>0</v>
      </c>
      <c r="Y633" s="154">
        <v>1</v>
      </c>
      <c r="Z633" s="138" t="str">
        <f t="shared" si="69"/>
        <v>40 HC</v>
      </c>
      <c r="AA633" s="3">
        <v>9050</v>
      </c>
      <c r="AB633" s="6">
        <v>14.83</v>
      </c>
      <c r="AC633" s="34" t="s">
        <v>64</v>
      </c>
      <c r="AD633" s="34">
        <f t="shared" si="71"/>
        <v>10</v>
      </c>
      <c r="AE633" s="34">
        <f t="shared" si="72"/>
        <v>4</v>
      </c>
      <c r="AF633" s="49" t="str">
        <f t="shared" si="77"/>
        <v>LCL</v>
      </c>
      <c r="AG633" s="49" t="str">
        <f t="shared" si="77"/>
        <v>LCL</v>
      </c>
    </row>
    <row r="634" spans="1:37" x14ac:dyDescent="0.45">
      <c r="A634" s="129" t="s">
        <v>1229</v>
      </c>
      <c r="B634" s="129" t="s">
        <v>1224</v>
      </c>
      <c r="C634" s="129" t="s">
        <v>1249</v>
      </c>
      <c r="D634" s="5" t="s">
        <v>1249</v>
      </c>
      <c r="E634" s="129">
        <f t="shared" si="75"/>
        <v>43</v>
      </c>
      <c r="F634" s="129">
        <f t="shared" si="76"/>
        <v>48</v>
      </c>
      <c r="G634" s="129" t="s">
        <v>61</v>
      </c>
      <c r="H634" s="129" t="s">
        <v>30</v>
      </c>
      <c r="I634" s="129" t="s">
        <v>31</v>
      </c>
      <c r="J634" s="3">
        <v>1</v>
      </c>
      <c r="K634" s="153"/>
      <c r="L634" s="129" t="s">
        <v>41</v>
      </c>
      <c r="M634" s="129" t="s">
        <v>268</v>
      </c>
      <c r="N634" s="129" t="s">
        <v>26</v>
      </c>
      <c r="O634" s="129" t="s">
        <v>1252</v>
      </c>
      <c r="P634" s="3">
        <v>54</v>
      </c>
      <c r="Q634" s="129" t="s">
        <v>32</v>
      </c>
      <c r="R634" s="129" t="s">
        <v>2157</v>
      </c>
      <c r="S634" s="129" t="s">
        <v>2164</v>
      </c>
      <c r="T634" s="129"/>
      <c r="U634" s="129">
        <v>1</v>
      </c>
      <c r="V634" s="3">
        <v>889</v>
      </c>
      <c r="W634" s="155"/>
      <c r="X634" s="155"/>
      <c r="Y634" s="155"/>
      <c r="Z634" s="138" t="str">
        <f t="shared" si="69"/>
        <v/>
      </c>
      <c r="AA634" s="3">
        <v>17923</v>
      </c>
      <c r="AB634" s="6">
        <v>52.89</v>
      </c>
      <c r="AC634" s="34" t="s">
        <v>64</v>
      </c>
      <c r="AD634" s="34">
        <f t="shared" si="71"/>
        <v>37</v>
      </c>
      <c r="AE634" s="34">
        <f t="shared" si="72"/>
        <v>16</v>
      </c>
      <c r="AF634" s="49" t="str">
        <f t="shared" si="77"/>
        <v>40</v>
      </c>
      <c r="AG634" s="49" t="str">
        <f t="shared" si="77"/>
        <v>20</v>
      </c>
    </row>
    <row r="635" spans="1:37" x14ac:dyDescent="0.45">
      <c r="A635" s="129" t="s">
        <v>1229</v>
      </c>
      <c r="B635" s="129" t="s">
        <v>1224</v>
      </c>
      <c r="C635" s="129" t="s">
        <v>1249</v>
      </c>
      <c r="D635" s="5" t="s">
        <v>1249</v>
      </c>
      <c r="E635" s="129">
        <f t="shared" si="75"/>
        <v>43</v>
      </c>
      <c r="F635" s="129">
        <f t="shared" si="76"/>
        <v>48</v>
      </c>
      <c r="G635" s="129" t="s">
        <v>61</v>
      </c>
      <c r="H635" s="129" t="s">
        <v>30</v>
      </c>
      <c r="I635" s="129" t="s">
        <v>31</v>
      </c>
      <c r="J635" s="3">
        <v>1</v>
      </c>
      <c r="K635" s="152" t="s">
        <v>1253</v>
      </c>
      <c r="L635" s="129" t="s">
        <v>41</v>
      </c>
      <c r="M635" s="129" t="s">
        <v>268</v>
      </c>
      <c r="N635" s="129" t="s">
        <v>26</v>
      </c>
      <c r="O635" s="129" t="s">
        <v>1254</v>
      </c>
      <c r="P635" s="3">
        <v>54</v>
      </c>
      <c r="Q635" s="129" t="s">
        <v>32</v>
      </c>
      <c r="R635" s="129" t="s">
        <v>526</v>
      </c>
      <c r="S635" s="129" t="s">
        <v>2164</v>
      </c>
      <c r="T635" s="129"/>
      <c r="U635" s="129">
        <v>1</v>
      </c>
      <c r="V635" s="3">
        <v>213</v>
      </c>
      <c r="W635" s="154">
        <v>0</v>
      </c>
      <c r="X635" s="154">
        <v>1</v>
      </c>
      <c r="Y635" s="154">
        <v>0</v>
      </c>
      <c r="Z635" s="138">
        <f t="shared" si="69"/>
        <v>40</v>
      </c>
      <c r="AA635" s="3">
        <v>4000</v>
      </c>
      <c r="AB635" s="6">
        <v>10.37</v>
      </c>
      <c r="AC635" s="34" t="s">
        <v>64</v>
      </c>
      <c r="AD635" s="34">
        <f t="shared" si="71"/>
        <v>7</v>
      </c>
      <c r="AE635" s="34">
        <f t="shared" si="72"/>
        <v>3</v>
      </c>
      <c r="AF635" s="49" t="str">
        <f t="shared" si="77"/>
        <v>LCL</v>
      </c>
      <c r="AG635" s="49" t="str">
        <f t="shared" si="77"/>
        <v>LCL</v>
      </c>
    </row>
    <row r="636" spans="1:37" x14ac:dyDescent="0.45">
      <c r="A636" s="129" t="s">
        <v>1229</v>
      </c>
      <c r="B636" s="129" t="s">
        <v>1224</v>
      </c>
      <c r="C636" s="129" t="s">
        <v>1249</v>
      </c>
      <c r="D636" s="5" t="s">
        <v>1249</v>
      </c>
      <c r="E636" s="129">
        <f t="shared" si="75"/>
        <v>43</v>
      </c>
      <c r="F636" s="129">
        <f t="shared" si="76"/>
        <v>48</v>
      </c>
      <c r="G636" s="129" t="s">
        <v>61</v>
      </c>
      <c r="H636" s="129" t="s">
        <v>30</v>
      </c>
      <c r="I636" s="129" t="s">
        <v>31</v>
      </c>
      <c r="J636" s="3">
        <v>1</v>
      </c>
      <c r="K636" s="153"/>
      <c r="L636" s="129" t="s">
        <v>41</v>
      </c>
      <c r="M636" s="129" t="s">
        <v>268</v>
      </c>
      <c r="N636" s="129" t="s">
        <v>26</v>
      </c>
      <c r="O636" s="129" t="s">
        <v>1255</v>
      </c>
      <c r="P636" s="3">
        <v>54</v>
      </c>
      <c r="Q636" s="129" t="s">
        <v>32</v>
      </c>
      <c r="R636" s="129" t="s">
        <v>2149</v>
      </c>
      <c r="S636" s="129" t="s">
        <v>2164</v>
      </c>
      <c r="T636" s="129"/>
      <c r="U636" s="129">
        <v>1</v>
      </c>
      <c r="V636" s="3">
        <v>500</v>
      </c>
      <c r="W636" s="156"/>
      <c r="X636" s="156"/>
      <c r="Y636" s="156"/>
      <c r="Z636" s="138" t="str">
        <f t="shared" si="69"/>
        <v/>
      </c>
      <c r="AA636" s="3">
        <v>10401</v>
      </c>
      <c r="AB636" s="6">
        <v>12.54</v>
      </c>
      <c r="AC636" s="34" t="s">
        <v>64</v>
      </c>
      <c r="AD636" s="34">
        <f t="shared" si="71"/>
        <v>9</v>
      </c>
      <c r="AE636" s="34">
        <f t="shared" si="72"/>
        <v>4</v>
      </c>
      <c r="AF636" s="49" t="str">
        <f t="shared" si="77"/>
        <v>LCL</v>
      </c>
      <c r="AG636" s="49" t="str">
        <f t="shared" si="77"/>
        <v>LCL</v>
      </c>
    </row>
    <row r="637" spans="1:37" x14ac:dyDescent="0.45">
      <c r="A637" s="129" t="s">
        <v>1229</v>
      </c>
      <c r="B637" s="129" t="s">
        <v>1224</v>
      </c>
      <c r="C637" s="129" t="s">
        <v>1249</v>
      </c>
      <c r="D637" s="5" t="s">
        <v>1249</v>
      </c>
      <c r="E637" s="129">
        <f t="shared" si="75"/>
        <v>43</v>
      </c>
      <c r="F637" s="129">
        <f t="shared" si="76"/>
        <v>48</v>
      </c>
      <c r="G637" s="129" t="s">
        <v>61</v>
      </c>
      <c r="H637" s="129" t="s">
        <v>30</v>
      </c>
      <c r="I637" s="129" t="s">
        <v>31</v>
      </c>
      <c r="J637" s="3">
        <v>1</v>
      </c>
      <c r="K637" s="153"/>
      <c r="L637" s="129" t="s">
        <v>41</v>
      </c>
      <c r="M637" s="129" t="s">
        <v>268</v>
      </c>
      <c r="N637" s="129" t="s">
        <v>26</v>
      </c>
      <c r="O637" s="129" t="s">
        <v>1256</v>
      </c>
      <c r="P637" s="3">
        <v>54</v>
      </c>
      <c r="Q637" s="129" t="s">
        <v>32</v>
      </c>
      <c r="R637" s="129" t="s">
        <v>2153</v>
      </c>
      <c r="S637" s="129" t="s">
        <v>2164</v>
      </c>
      <c r="T637" s="129"/>
      <c r="U637" s="129">
        <v>1</v>
      </c>
      <c r="V637" s="3">
        <v>438</v>
      </c>
      <c r="W637" s="156"/>
      <c r="X637" s="156"/>
      <c r="Y637" s="156"/>
      <c r="Z637" s="138" t="str">
        <f t="shared" si="69"/>
        <v/>
      </c>
      <c r="AA637" s="3">
        <v>8852</v>
      </c>
      <c r="AB637" s="6">
        <v>12.04</v>
      </c>
      <c r="AC637" s="34" t="s">
        <v>64</v>
      </c>
      <c r="AD637" s="34">
        <f t="shared" si="71"/>
        <v>8</v>
      </c>
      <c r="AE637" s="34">
        <f t="shared" si="72"/>
        <v>4</v>
      </c>
      <c r="AF637" s="49" t="str">
        <f t="shared" si="77"/>
        <v>LCL</v>
      </c>
      <c r="AG637" s="49" t="str">
        <f t="shared" si="77"/>
        <v>LCL</v>
      </c>
    </row>
    <row r="638" spans="1:37" x14ac:dyDescent="0.45">
      <c r="A638" s="129" t="s">
        <v>1229</v>
      </c>
      <c r="B638" s="129" t="s">
        <v>1224</v>
      </c>
      <c r="C638" s="129" t="s">
        <v>1249</v>
      </c>
      <c r="D638" s="5" t="s">
        <v>1249</v>
      </c>
      <c r="E638" s="129">
        <f t="shared" si="75"/>
        <v>43</v>
      </c>
      <c r="F638" s="129">
        <f t="shared" si="76"/>
        <v>48</v>
      </c>
      <c r="G638" s="129" t="s">
        <v>61</v>
      </c>
      <c r="H638" s="129" t="s">
        <v>30</v>
      </c>
      <c r="I638" s="129" t="s">
        <v>31</v>
      </c>
      <c r="J638" s="3">
        <v>1</v>
      </c>
      <c r="K638" s="153"/>
      <c r="L638" s="129" t="s">
        <v>41</v>
      </c>
      <c r="M638" s="129" t="s">
        <v>268</v>
      </c>
      <c r="N638" s="129" t="s">
        <v>26</v>
      </c>
      <c r="O638" s="129" t="s">
        <v>1257</v>
      </c>
      <c r="P638" s="3">
        <v>54</v>
      </c>
      <c r="Q638" s="129" t="s">
        <v>32</v>
      </c>
      <c r="R638" s="129" t="s">
        <v>2152</v>
      </c>
      <c r="S638" s="129" t="s">
        <v>2164</v>
      </c>
      <c r="T638" s="129"/>
      <c r="U638" s="129">
        <v>1</v>
      </c>
      <c r="V638" s="3">
        <v>861</v>
      </c>
      <c r="W638" s="156"/>
      <c r="X638" s="156"/>
      <c r="Y638" s="156"/>
      <c r="Z638" s="138" t="str">
        <f t="shared" si="69"/>
        <v/>
      </c>
      <c r="AA638" s="3">
        <v>16350</v>
      </c>
      <c r="AB638" s="6">
        <v>11.42</v>
      </c>
      <c r="AC638" s="34" t="s">
        <v>64</v>
      </c>
      <c r="AD638" s="34">
        <f t="shared" si="71"/>
        <v>8</v>
      </c>
      <c r="AE638" s="34">
        <f t="shared" si="72"/>
        <v>3</v>
      </c>
      <c r="AF638" s="49" t="str">
        <f t="shared" si="77"/>
        <v>LCL</v>
      </c>
      <c r="AG638" s="49" t="str">
        <f t="shared" si="77"/>
        <v>LCL</v>
      </c>
    </row>
    <row r="639" spans="1:37" x14ac:dyDescent="0.45">
      <c r="A639" s="129" t="s">
        <v>1229</v>
      </c>
      <c r="B639" s="129" t="s">
        <v>1224</v>
      </c>
      <c r="C639" s="129" t="s">
        <v>1249</v>
      </c>
      <c r="D639" s="5" t="s">
        <v>1249</v>
      </c>
      <c r="E639" s="129">
        <f t="shared" si="75"/>
        <v>43</v>
      </c>
      <c r="F639" s="129">
        <f t="shared" si="76"/>
        <v>48</v>
      </c>
      <c r="G639" s="129" t="s">
        <v>61</v>
      </c>
      <c r="H639" s="129" t="s">
        <v>30</v>
      </c>
      <c r="I639" s="129" t="s">
        <v>31</v>
      </c>
      <c r="J639" s="3">
        <v>1</v>
      </c>
      <c r="K639" s="153"/>
      <c r="L639" s="129" t="s">
        <v>41</v>
      </c>
      <c r="M639" s="129" t="s">
        <v>268</v>
      </c>
      <c r="N639" s="129" t="s">
        <v>26</v>
      </c>
      <c r="O639" s="129" t="s">
        <v>1258</v>
      </c>
      <c r="P639" s="3">
        <v>54</v>
      </c>
      <c r="Q639" s="129" t="s">
        <v>32</v>
      </c>
      <c r="R639" s="129" t="s">
        <v>2158</v>
      </c>
      <c r="S639" s="129" t="s">
        <v>2164</v>
      </c>
      <c r="T639" s="129"/>
      <c r="U639" s="129">
        <v>1</v>
      </c>
      <c r="V639" s="3">
        <v>171</v>
      </c>
      <c r="W639" s="156"/>
      <c r="X639" s="156"/>
      <c r="Y639" s="156"/>
      <c r="Z639" s="138" t="str">
        <f t="shared" si="69"/>
        <v/>
      </c>
      <c r="AA639" s="3">
        <v>4376</v>
      </c>
      <c r="AB639" s="6">
        <v>3.26</v>
      </c>
      <c r="AC639" s="34" t="s">
        <v>64</v>
      </c>
      <c r="AD639" s="34">
        <f t="shared" si="71"/>
        <v>2</v>
      </c>
      <c r="AE639" s="34">
        <f t="shared" si="72"/>
        <v>1</v>
      </c>
      <c r="AF639" s="49" t="str">
        <f t="shared" si="77"/>
        <v>LCL</v>
      </c>
      <c r="AG639" s="49" t="str">
        <f t="shared" si="77"/>
        <v>LCL</v>
      </c>
    </row>
    <row r="640" spans="1:37" x14ac:dyDescent="0.45">
      <c r="A640" s="129" t="s">
        <v>1229</v>
      </c>
      <c r="B640" s="129" t="s">
        <v>1224</v>
      </c>
      <c r="C640" s="129" t="s">
        <v>1249</v>
      </c>
      <c r="D640" s="5" t="s">
        <v>1249</v>
      </c>
      <c r="E640" s="129">
        <f t="shared" si="75"/>
        <v>43</v>
      </c>
      <c r="F640" s="129">
        <f t="shared" si="76"/>
        <v>48</v>
      </c>
      <c r="G640" s="129" t="s">
        <v>61</v>
      </c>
      <c r="H640" s="129" t="s">
        <v>30</v>
      </c>
      <c r="I640" s="129" t="s">
        <v>31</v>
      </c>
      <c r="J640" s="3">
        <v>1</v>
      </c>
      <c r="K640" s="153"/>
      <c r="L640" s="129" t="s">
        <v>41</v>
      </c>
      <c r="M640" s="129" t="s">
        <v>268</v>
      </c>
      <c r="N640" s="129" t="s">
        <v>26</v>
      </c>
      <c r="O640" s="129" t="s">
        <v>1259</v>
      </c>
      <c r="P640" s="3">
        <v>54</v>
      </c>
      <c r="Q640" s="129" t="s">
        <v>32</v>
      </c>
      <c r="R640" s="129" t="s">
        <v>733</v>
      </c>
      <c r="S640" s="129" t="s">
        <v>2164</v>
      </c>
      <c r="T640" s="129"/>
      <c r="U640" s="129">
        <v>1</v>
      </c>
      <c r="V640" s="3">
        <v>392</v>
      </c>
      <c r="W640" s="155"/>
      <c r="X640" s="155"/>
      <c r="Y640" s="155"/>
      <c r="Z640" s="138" t="str">
        <f t="shared" si="69"/>
        <v/>
      </c>
      <c r="AA640" s="3">
        <v>9114</v>
      </c>
      <c r="AB640" s="6">
        <v>6.13</v>
      </c>
      <c r="AC640" s="34" t="s">
        <v>64</v>
      </c>
      <c r="AD640" s="34">
        <f t="shared" si="71"/>
        <v>4</v>
      </c>
      <c r="AE640" s="34">
        <f t="shared" si="72"/>
        <v>2</v>
      </c>
      <c r="AF640" s="49" t="str">
        <f t="shared" si="77"/>
        <v>LCL</v>
      </c>
      <c r="AG640" s="49" t="str">
        <f t="shared" si="77"/>
        <v>LCL</v>
      </c>
    </row>
    <row r="641" spans="1:37" x14ac:dyDescent="0.45">
      <c r="A641" s="129" t="s">
        <v>1229</v>
      </c>
      <c r="B641" s="129" t="s">
        <v>1224</v>
      </c>
      <c r="C641" s="129" t="s">
        <v>1249</v>
      </c>
      <c r="D641" s="5" t="s">
        <v>1249</v>
      </c>
      <c r="E641" s="129">
        <f t="shared" si="75"/>
        <v>43</v>
      </c>
      <c r="F641" s="129">
        <f t="shared" si="76"/>
        <v>48</v>
      </c>
      <c r="G641" s="129" t="s">
        <v>61</v>
      </c>
      <c r="H641" s="129" t="s">
        <v>30</v>
      </c>
      <c r="I641" s="129" t="s">
        <v>31</v>
      </c>
      <c r="J641" s="3">
        <v>1</v>
      </c>
      <c r="K641" s="152" t="s">
        <v>1260</v>
      </c>
      <c r="L641" s="129" t="s">
        <v>41</v>
      </c>
      <c r="M641" s="129" t="s">
        <v>268</v>
      </c>
      <c r="N641" s="129" t="s">
        <v>26</v>
      </c>
      <c r="O641" s="129" t="s">
        <v>1261</v>
      </c>
      <c r="P641" s="3">
        <v>54</v>
      </c>
      <c r="Q641" s="129" t="s">
        <v>32</v>
      </c>
      <c r="R641" s="129" t="s">
        <v>2151</v>
      </c>
      <c r="S641" s="129" t="s">
        <v>2164</v>
      </c>
      <c r="T641" s="129"/>
      <c r="U641" s="129">
        <v>1</v>
      </c>
      <c r="V641" s="3">
        <v>258</v>
      </c>
      <c r="W641" s="154">
        <v>0</v>
      </c>
      <c r="X641" s="154">
        <v>0</v>
      </c>
      <c r="Y641" s="154">
        <v>1</v>
      </c>
      <c r="Z641" s="138" t="str">
        <f t="shared" si="69"/>
        <v>40 HC</v>
      </c>
      <c r="AA641" s="3">
        <v>4320</v>
      </c>
      <c r="AB641" s="6">
        <v>6.06</v>
      </c>
      <c r="AC641" s="34" t="s">
        <v>64</v>
      </c>
      <c r="AD641" s="34">
        <f t="shared" si="71"/>
        <v>4</v>
      </c>
      <c r="AE641" s="34">
        <f t="shared" si="72"/>
        <v>2</v>
      </c>
      <c r="AF641" s="49" t="str">
        <f t="shared" si="77"/>
        <v>LCL</v>
      </c>
      <c r="AG641" s="49" t="str">
        <f t="shared" si="77"/>
        <v>LCL</v>
      </c>
    </row>
    <row r="642" spans="1:37" x14ac:dyDescent="0.45">
      <c r="A642" s="129" t="s">
        <v>1229</v>
      </c>
      <c r="B642" s="129" t="s">
        <v>1224</v>
      </c>
      <c r="C642" s="129" t="s">
        <v>1249</v>
      </c>
      <c r="D642" s="5" t="s">
        <v>1249</v>
      </c>
      <c r="E642" s="129">
        <f t="shared" si="75"/>
        <v>43</v>
      </c>
      <c r="F642" s="129">
        <f t="shared" si="76"/>
        <v>48</v>
      </c>
      <c r="G642" s="129" t="s">
        <v>61</v>
      </c>
      <c r="H642" s="129" t="s">
        <v>30</v>
      </c>
      <c r="I642" s="129" t="s">
        <v>31</v>
      </c>
      <c r="J642" s="3">
        <v>1</v>
      </c>
      <c r="K642" s="153"/>
      <c r="L642" s="129" t="s">
        <v>41</v>
      </c>
      <c r="M642" s="129" t="s">
        <v>268</v>
      </c>
      <c r="N642" s="129" t="s">
        <v>26</v>
      </c>
      <c r="O642" s="129" t="s">
        <v>1262</v>
      </c>
      <c r="P642" s="3">
        <v>54</v>
      </c>
      <c r="Q642" s="129" t="s">
        <v>32</v>
      </c>
      <c r="R642" s="129" t="s">
        <v>2153</v>
      </c>
      <c r="S642" s="129" t="s">
        <v>2164</v>
      </c>
      <c r="T642" s="129"/>
      <c r="U642" s="129">
        <v>1</v>
      </c>
      <c r="V642" s="3">
        <v>436</v>
      </c>
      <c r="W642" s="156"/>
      <c r="X642" s="156"/>
      <c r="Y642" s="156"/>
      <c r="Z642" s="138" t="str">
        <f t="shared" si="69"/>
        <v/>
      </c>
      <c r="AA642" s="3">
        <v>7470</v>
      </c>
      <c r="AB642" s="6">
        <v>13.82</v>
      </c>
      <c r="AC642" s="34" t="s">
        <v>64</v>
      </c>
      <c r="AD642" s="34">
        <f t="shared" si="71"/>
        <v>10</v>
      </c>
      <c r="AE642" s="34">
        <f t="shared" si="72"/>
        <v>4</v>
      </c>
      <c r="AF642" s="49" t="str">
        <f t="shared" si="77"/>
        <v>LCL</v>
      </c>
      <c r="AG642" s="49" t="str">
        <f t="shared" si="77"/>
        <v>LCL</v>
      </c>
    </row>
    <row r="643" spans="1:37" x14ac:dyDescent="0.45">
      <c r="A643" s="129" t="s">
        <v>1229</v>
      </c>
      <c r="B643" s="129" t="s">
        <v>1224</v>
      </c>
      <c r="C643" s="129" t="s">
        <v>1249</v>
      </c>
      <c r="D643" s="5" t="s">
        <v>1249</v>
      </c>
      <c r="E643" s="129">
        <f t="shared" si="75"/>
        <v>43</v>
      </c>
      <c r="F643" s="129">
        <f t="shared" si="76"/>
        <v>48</v>
      </c>
      <c r="G643" s="129" t="s">
        <v>61</v>
      </c>
      <c r="H643" s="129" t="s">
        <v>30</v>
      </c>
      <c r="I643" s="129" t="s">
        <v>31</v>
      </c>
      <c r="J643" s="3">
        <v>1</v>
      </c>
      <c r="K643" s="153"/>
      <c r="L643" s="129" t="s">
        <v>41</v>
      </c>
      <c r="M643" s="129" t="s">
        <v>268</v>
      </c>
      <c r="N643" s="129" t="s">
        <v>26</v>
      </c>
      <c r="O643" s="129" t="s">
        <v>1263</v>
      </c>
      <c r="P643" s="3">
        <v>54</v>
      </c>
      <c r="Q643" s="129" t="s">
        <v>32</v>
      </c>
      <c r="R643" s="129" t="s">
        <v>2153</v>
      </c>
      <c r="S643" s="129" t="s">
        <v>2164</v>
      </c>
      <c r="T643" s="129"/>
      <c r="U643" s="129">
        <v>1</v>
      </c>
      <c r="V643" s="3">
        <v>571</v>
      </c>
      <c r="W643" s="156"/>
      <c r="X643" s="156"/>
      <c r="Y643" s="156"/>
      <c r="Z643" s="138" t="str">
        <f t="shared" ref="Z643:Z706" si="78">IF(W643=1,20,IF(X643=1,40,IF(Y643=1,"40 HC","")))</f>
        <v/>
      </c>
      <c r="AA643" s="3">
        <v>8809</v>
      </c>
      <c r="AB643" s="6">
        <v>15.4</v>
      </c>
      <c r="AC643" s="34" t="s">
        <v>64</v>
      </c>
      <c r="AD643" s="34">
        <f t="shared" si="71"/>
        <v>11</v>
      </c>
      <c r="AE643" s="34">
        <f t="shared" si="72"/>
        <v>5</v>
      </c>
      <c r="AF643" s="49" t="str">
        <f t="shared" si="77"/>
        <v>LCL</v>
      </c>
      <c r="AG643" s="49" t="str">
        <f t="shared" si="77"/>
        <v>LCL</v>
      </c>
    </row>
    <row r="644" spans="1:37" x14ac:dyDescent="0.45">
      <c r="A644" s="129" t="s">
        <v>1229</v>
      </c>
      <c r="B644" s="129" t="s">
        <v>1224</v>
      </c>
      <c r="C644" s="129" t="s">
        <v>1249</v>
      </c>
      <c r="D644" s="5" t="s">
        <v>1249</v>
      </c>
      <c r="E644" s="129">
        <f t="shared" si="75"/>
        <v>43</v>
      </c>
      <c r="F644" s="129">
        <f t="shared" si="76"/>
        <v>48</v>
      </c>
      <c r="G644" s="129" t="s">
        <v>61</v>
      </c>
      <c r="H644" s="129" t="s">
        <v>30</v>
      </c>
      <c r="I644" s="129" t="s">
        <v>31</v>
      </c>
      <c r="J644" s="3">
        <v>1</v>
      </c>
      <c r="K644" s="153"/>
      <c r="L644" s="129" t="s">
        <v>41</v>
      </c>
      <c r="M644" s="129" t="s">
        <v>268</v>
      </c>
      <c r="N644" s="129" t="s">
        <v>26</v>
      </c>
      <c r="O644" s="129" t="s">
        <v>1264</v>
      </c>
      <c r="P644" s="3">
        <v>52</v>
      </c>
      <c r="Q644" s="129" t="s">
        <v>32</v>
      </c>
      <c r="R644" s="129" t="s">
        <v>2158</v>
      </c>
      <c r="S644" s="129" t="s">
        <v>2164</v>
      </c>
      <c r="T644" s="129"/>
      <c r="U644" s="129">
        <v>1</v>
      </c>
      <c r="V644" s="3">
        <v>2407</v>
      </c>
      <c r="W644" s="155"/>
      <c r="X644" s="155"/>
      <c r="Y644" s="155"/>
      <c r="Z644" s="138" t="str">
        <f t="shared" si="78"/>
        <v/>
      </c>
      <c r="AA644" s="3">
        <v>48031</v>
      </c>
      <c r="AB644" s="6">
        <v>33.96</v>
      </c>
      <c r="AC644" s="34" t="s">
        <v>64</v>
      </c>
      <c r="AD644" s="34">
        <f t="shared" si="71"/>
        <v>24</v>
      </c>
      <c r="AE644" s="34">
        <f t="shared" si="72"/>
        <v>10</v>
      </c>
      <c r="AF644" s="49" t="str">
        <f t="shared" si="77"/>
        <v>20</v>
      </c>
      <c r="AG644" s="49" t="str">
        <f t="shared" si="77"/>
        <v>LCL</v>
      </c>
    </row>
    <row r="645" spans="1:37" s="77" customFormat="1" x14ac:dyDescent="0.45">
      <c r="A645" s="129" t="s">
        <v>1229</v>
      </c>
      <c r="B645" s="129" t="s">
        <v>1224</v>
      </c>
      <c r="C645" s="129" t="s">
        <v>1230</v>
      </c>
      <c r="D645" s="5" t="s">
        <v>1230</v>
      </c>
      <c r="E645" s="129">
        <f t="shared" si="75"/>
        <v>43</v>
      </c>
      <c r="F645" s="129">
        <f t="shared" si="76"/>
        <v>49</v>
      </c>
      <c r="G645" s="129" t="s">
        <v>61</v>
      </c>
      <c r="H645" s="129" t="s">
        <v>30</v>
      </c>
      <c r="I645" s="129" t="s">
        <v>31</v>
      </c>
      <c r="J645" s="3">
        <v>0</v>
      </c>
      <c r="K645" s="129" t="s">
        <v>1265</v>
      </c>
      <c r="L645" s="129" t="s">
        <v>41</v>
      </c>
      <c r="M645" s="129" t="s">
        <v>268</v>
      </c>
      <c r="N645" s="129" t="s">
        <v>26</v>
      </c>
      <c r="O645" s="129" t="s">
        <v>1266</v>
      </c>
      <c r="P645" s="3">
        <v>54</v>
      </c>
      <c r="Q645" s="129" t="s">
        <v>32</v>
      </c>
      <c r="R645" s="129" t="s">
        <v>239</v>
      </c>
      <c r="S645" s="129" t="s">
        <v>2163</v>
      </c>
      <c r="T645" s="129"/>
      <c r="U645" s="129">
        <v>1</v>
      </c>
      <c r="V645" s="3">
        <v>1769</v>
      </c>
      <c r="W645" s="30">
        <v>0</v>
      </c>
      <c r="X645" s="30">
        <v>0</v>
      </c>
      <c r="Y645" s="30">
        <v>1</v>
      </c>
      <c r="Z645" s="138" t="str">
        <f t="shared" si="78"/>
        <v>40 HC</v>
      </c>
      <c r="AA645" s="3">
        <v>35748</v>
      </c>
      <c r="AB645" s="6">
        <v>65.150000000000006</v>
      </c>
      <c r="AC645" s="34" t="s">
        <v>64</v>
      </c>
      <c r="AD645" s="34">
        <f t="shared" si="71"/>
        <v>46</v>
      </c>
      <c r="AE645" s="34">
        <f t="shared" si="72"/>
        <v>20</v>
      </c>
      <c r="AF645" s="49" t="str">
        <f t="shared" si="77"/>
        <v>40</v>
      </c>
      <c r="AG645" s="49" t="str">
        <f t="shared" si="77"/>
        <v>20</v>
      </c>
      <c r="AH645"/>
      <c r="AI645"/>
      <c r="AJ645"/>
      <c r="AK645"/>
    </row>
    <row r="646" spans="1:37" x14ac:dyDescent="0.45">
      <c r="A646" s="129" t="s">
        <v>1229</v>
      </c>
      <c r="B646" s="129" t="s">
        <v>1224</v>
      </c>
      <c r="C646" s="129" t="s">
        <v>1233</v>
      </c>
      <c r="D646" s="5" t="s">
        <v>1233</v>
      </c>
      <c r="E646" s="129">
        <f t="shared" si="75"/>
        <v>43</v>
      </c>
      <c r="F646" s="129">
        <f t="shared" si="76"/>
        <v>51</v>
      </c>
      <c r="G646" s="129" t="s">
        <v>61</v>
      </c>
      <c r="H646" s="129" t="s">
        <v>30</v>
      </c>
      <c r="I646" s="129" t="s">
        <v>31</v>
      </c>
      <c r="J646" s="3">
        <v>1</v>
      </c>
      <c r="K646" s="152" t="s">
        <v>1267</v>
      </c>
      <c r="L646" s="129" t="s">
        <v>24</v>
      </c>
      <c r="M646" s="129" t="s">
        <v>268</v>
      </c>
      <c r="N646" s="129" t="s">
        <v>26</v>
      </c>
      <c r="O646" s="129" t="s">
        <v>1268</v>
      </c>
      <c r="P646" s="3">
        <v>54</v>
      </c>
      <c r="Q646" s="129" t="s">
        <v>32</v>
      </c>
      <c r="R646" s="129" t="s">
        <v>2151</v>
      </c>
      <c r="S646" s="129" t="s">
        <v>2164</v>
      </c>
      <c r="T646" s="129"/>
      <c r="U646" s="129">
        <v>1</v>
      </c>
      <c r="V646" s="3">
        <v>1203</v>
      </c>
      <c r="W646" s="154">
        <v>0</v>
      </c>
      <c r="X646" s="154">
        <v>0</v>
      </c>
      <c r="Y646" s="154">
        <v>1</v>
      </c>
      <c r="Z646" s="138" t="str">
        <f t="shared" si="78"/>
        <v>40 HC</v>
      </c>
      <c r="AA646" s="3">
        <v>27070</v>
      </c>
      <c r="AB646" s="6">
        <v>25.41</v>
      </c>
      <c r="AC646" s="34" t="s">
        <v>64</v>
      </c>
      <c r="AD646" s="34">
        <f t="shared" si="71"/>
        <v>18</v>
      </c>
      <c r="AE646" s="34">
        <f t="shared" si="72"/>
        <v>8</v>
      </c>
      <c r="AF646" s="49" t="str">
        <f t="shared" si="77"/>
        <v>20</v>
      </c>
      <c r="AG646" s="49" t="str">
        <f t="shared" si="77"/>
        <v>LCL</v>
      </c>
    </row>
    <row r="647" spans="1:37" x14ac:dyDescent="0.45">
      <c r="A647" s="129" t="s">
        <v>1229</v>
      </c>
      <c r="B647" s="129" t="s">
        <v>1224</v>
      </c>
      <c r="C647" s="129" t="s">
        <v>1233</v>
      </c>
      <c r="D647" s="5" t="s">
        <v>1233</v>
      </c>
      <c r="E647" s="129">
        <f t="shared" si="75"/>
        <v>43</v>
      </c>
      <c r="F647" s="129">
        <f t="shared" si="76"/>
        <v>51</v>
      </c>
      <c r="G647" s="129" t="s">
        <v>61</v>
      </c>
      <c r="H647" s="129" t="s">
        <v>30</v>
      </c>
      <c r="I647" s="129" t="s">
        <v>31</v>
      </c>
      <c r="J647" s="3">
        <v>1</v>
      </c>
      <c r="K647" s="153"/>
      <c r="L647" s="129" t="s">
        <v>24</v>
      </c>
      <c r="M647" s="129" t="s">
        <v>268</v>
      </c>
      <c r="N647" s="129" t="s">
        <v>26</v>
      </c>
      <c r="O647" s="129" t="s">
        <v>1269</v>
      </c>
      <c r="P647" s="3">
        <v>54</v>
      </c>
      <c r="Q647" s="129" t="s">
        <v>32</v>
      </c>
      <c r="R647" s="129" t="s">
        <v>2150</v>
      </c>
      <c r="S647" s="129" t="s">
        <v>2164</v>
      </c>
      <c r="T647" s="129"/>
      <c r="U647" s="129">
        <v>1</v>
      </c>
      <c r="V647" s="3">
        <v>477</v>
      </c>
      <c r="W647" s="156"/>
      <c r="X647" s="156"/>
      <c r="Y647" s="156"/>
      <c r="Z647" s="138" t="str">
        <f t="shared" si="78"/>
        <v/>
      </c>
      <c r="AA647" s="3">
        <v>7760</v>
      </c>
      <c r="AB647" s="6">
        <v>12.3</v>
      </c>
      <c r="AC647" s="34" t="s">
        <v>64</v>
      </c>
      <c r="AD647" s="34">
        <f t="shared" si="71"/>
        <v>9</v>
      </c>
      <c r="AE647" s="34">
        <f t="shared" si="72"/>
        <v>4</v>
      </c>
      <c r="AF647" s="49" t="str">
        <f t="shared" si="77"/>
        <v>LCL</v>
      </c>
      <c r="AG647" s="49" t="str">
        <f t="shared" si="77"/>
        <v>LCL</v>
      </c>
    </row>
    <row r="648" spans="1:37" x14ac:dyDescent="0.45">
      <c r="A648" s="129" t="s">
        <v>1229</v>
      </c>
      <c r="B648" s="129" t="s">
        <v>1224</v>
      </c>
      <c r="C648" s="129" t="s">
        <v>1233</v>
      </c>
      <c r="D648" s="5" t="s">
        <v>1233</v>
      </c>
      <c r="E648" s="129">
        <f t="shared" si="75"/>
        <v>43</v>
      </c>
      <c r="F648" s="129">
        <f t="shared" si="76"/>
        <v>51</v>
      </c>
      <c r="G648" s="129" t="s">
        <v>61</v>
      </c>
      <c r="H648" s="129" t="s">
        <v>30</v>
      </c>
      <c r="I648" s="129" t="s">
        <v>31</v>
      </c>
      <c r="J648" s="3">
        <v>1</v>
      </c>
      <c r="K648" s="153"/>
      <c r="L648" s="129" t="s">
        <v>24</v>
      </c>
      <c r="M648" s="129" t="s">
        <v>268</v>
      </c>
      <c r="N648" s="129" t="s">
        <v>26</v>
      </c>
      <c r="O648" s="129" t="s">
        <v>1270</v>
      </c>
      <c r="P648" s="3">
        <v>54</v>
      </c>
      <c r="Q648" s="129" t="s">
        <v>32</v>
      </c>
      <c r="R648" s="129" t="s">
        <v>2158</v>
      </c>
      <c r="S648" s="129" t="s">
        <v>2164</v>
      </c>
      <c r="T648" s="129"/>
      <c r="U648" s="129">
        <v>1</v>
      </c>
      <c r="V648" s="3">
        <v>1885</v>
      </c>
      <c r="W648" s="155"/>
      <c r="X648" s="155"/>
      <c r="Y648" s="155"/>
      <c r="Z648" s="138" t="str">
        <f t="shared" si="78"/>
        <v/>
      </c>
      <c r="AA648" s="3">
        <v>38884</v>
      </c>
      <c r="AB648" s="6">
        <v>27.41</v>
      </c>
      <c r="AC648" s="34" t="s">
        <v>64</v>
      </c>
      <c r="AD648" s="34">
        <f t="shared" si="71"/>
        <v>19</v>
      </c>
      <c r="AE648" s="34">
        <f t="shared" si="72"/>
        <v>8</v>
      </c>
      <c r="AF648" s="49" t="str">
        <f t="shared" si="77"/>
        <v>20</v>
      </c>
      <c r="AG648" s="49" t="str">
        <f t="shared" si="77"/>
        <v>LCL</v>
      </c>
    </row>
    <row r="649" spans="1:37" x14ac:dyDescent="0.45">
      <c r="A649" s="129" t="s">
        <v>1229</v>
      </c>
      <c r="B649" s="129" t="s">
        <v>1224</v>
      </c>
      <c r="C649" s="129" t="s">
        <v>1271</v>
      </c>
      <c r="D649" s="5" t="s">
        <v>1271</v>
      </c>
      <c r="E649" s="129">
        <f t="shared" si="75"/>
        <v>43</v>
      </c>
      <c r="F649" s="129">
        <f t="shared" si="76"/>
        <v>52</v>
      </c>
      <c r="G649" s="129" t="s">
        <v>61</v>
      </c>
      <c r="H649" s="129" t="s">
        <v>30</v>
      </c>
      <c r="I649" s="129" t="s">
        <v>31</v>
      </c>
      <c r="J649" s="3">
        <v>1</v>
      </c>
      <c r="K649" s="152" t="s">
        <v>1272</v>
      </c>
      <c r="L649" s="129" t="s">
        <v>41</v>
      </c>
      <c r="M649" s="129" t="s">
        <v>268</v>
      </c>
      <c r="N649" s="129" t="s">
        <v>26</v>
      </c>
      <c r="O649" s="133" t="s">
        <v>1273</v>
      </c>
      <c r="P649" s="3">
        <v>54</v>
      </c>
      <c r="Q649" s="129" t="s">
        <v>32</v>
      </c>
      <c r="R649" s="129" t="s">
        <v>2156</v>
      </c>
      <c r="S649" s="129" t="s">
        <v>2164</v>
      </c>
      <c r="T649" s="129"/>
      <c r="U649" s="129">
        <v>1</v>
      </c>
      <c r="V649" s="3">
        <v>1080</v>
      </c>
      <c r="W649" s="154">
        <v>0</v>
      </c>
      <c r="X649" s="154">
        <v>0</v>
      </c>
      <c r="Y649" s="154">
        <v>1</v>
      </c>
      <c r="Z649" s="138" t="str">
        <f t="shared" si="78"/>
        <v>40 HC</v>
      </c>
      <c r="AA649" s="3">
        <v>16281</v>
      </c>
      <c r="AB649" s="6">
        <v>42.02</v>
      </c>
      <c r="AC649" s="34" t="s">
        <v>64</v>
      </c>
      <c r="AD649" s="34">
        <f t="shared" si="71"/>
        <v>29</v>
      </c>
      <c r="AE649" s="34">
        <f t="shared" si="72"/>
        <v>13</v>
      </c>
      <c r="AF649" s="49" t="str">
        <f t="shared" si="77"/>
        <v>40</v>
      </c>
      <c r="AG649" s="49" t="str">
        <f t="shared" si="77"/>
        <v>LCL</v>
      </c>
    </row>
    <row r="650" spans="1:37" x14ac:dyDescent="0.45">
      <c r="A650" s="129" t="s">
        <v>1229</v>
      </c>
      <c r="B650" s="129" t="s">
        <v>1224</v>
      </c>
      <c r="C650" s="129" t="s">
        <v>1271</v>
      </c>
      <c r="D650" s="5" t="s">
        <v>1271</v>
      </c>
      <c r="E650" s="129">
        <f t="shared" si="75"/>
        <v>43</v>
      </c>
      <c r="F650" s="129">
        <f t="shared" si="76"/>
        <v>52</v>
      </c>
      <c r="G650" s="129" t="s">
        <v>61</v>
      </c>
      <c r="H650" s="129" t="s">
        <v>30</v>
      </c>
      <c r="I650" s="129" t="s">
        <v>31</v>
      </c>
      <c r="J650" s="3">
        <v>1</v>
      </c>
      <c r="K650" s="153"/>
      <c r="L650" s="129" t="s">
        <v>41</v>
      </c>
      <c r="M650" s="129" t="s">
        <v>268</v>
      </c>
      <c r="N650" s="129" t="s">
        <v>26</v>
      </c>
      <c r="O650" s="129" t="s">
        <v>1274</v>
      </c>
      <c r="P650" s="3">
        <v>54</v>
      </c>
      <c r="Q650" s="129" t="s">
        <v>32</v>
      </c>
      <c r="R650" s="129" t="s">
        <v>2158</v>
      </c>
      <c r="S650" s="129" t="s">
        <v>2164</v>
      </c>
      <c r="T650" s="129"/>
      <c r="U650" s="129">
        <v>1</v>
      </c>
      <c r="V650" s="3">
        <v>2075</v>
      </c>
      <c r="W650" s="155"/>
      <c r="X650" s="155"/>
      <c r="Y650" s="155"/>
      <c r="Z650" s="138" t="str">
        <f t="shared" si="78"/>
        <v/>
      </c>
      <c r="AA650" s="3">
        <v>32507</v>
      </c>
      <c r="AB650" s="6">
        <v>23.9</v>
      </c>
      <c r="AC650" s="34" t="s">
        <v>64</v>
      </c>
      <c r="AD650" s="34">
        <f t="shared" si="71"/>
        <v>17</v>
      </c>
      <c r="AE650" s="34">
        <f t="shared" si="72"/>
        <v>7</v>
      </c>
      <c r="AF650" s="49" t="str">
        <f t="shared" si="77"/>
        <v>20</v>
      </c>
      <c r="AG650" s="49" t="str">
        <f t="shared" si="77"/>
        <v>LCL</v>
      </c>
    </row>
    <row r="651" spans="1:37" x14ac:dyDescent="0.45">
      <c r="A651" s="129" t="s">
        <v>1229</v>
      </c>
      <c r="B651" s="129" t="s">
        <v>1224</v>
      </c>
      <c r="C651" s="129" t="s">
        <v>1275</v>
      </c>
      <c r="D651" s="5" t="s">
        <v>1275</v>
      </c>
      <c r="E651" s="129">
        <f t="shared" si="75"/>
        <v>43</v>
      </c>
      <c r="F651" s="129">
        <f t="shared" si="76"/>
        <v>55</v>
      </c>
      <c r="G651" s="129" t="s">
        <v>61</v>
      </c>
      <c r="H651" s="129" t="s">
        <v>30</v>
      </c>
      <c r="I651" s="129" t="s">
        <v>31</v>
      </c>
      <c r="J651" s="3">
        <v>1</v>
      </c>
      <c r="K651" s="152" t="s">
        <v>1276</v>
      </c>
      <c r="L651" s="129" t="s">
        <v>41</v>
      </c>
      <c r="M651" s="129" t="s">
        <v>268</v>
      </c>
      <c r="N651" s="129" t="s">
        <v>26</v>
      </c>
      <c r="O651" s="129" t="s">
        <v>1277</v>
      </c>
      <c r="P651" s="3">
        <v>54</v>
      </c>
      <c r="Q651" s="129" t="s">
        <v>32</v>
      </c>
      <c r="R651" s="129" t="s">
        <v>2153</v>
      </c>
      <c r="S651" s="129" t="s">
        <v>2164</v>
      </c>
      <c r="T651" s="129"/>
      <c r="U651" s="129">
        <v>1</v>
      </c>
      <c r="V651" s="3">
        <v>802</v>
      </c>
      <c r="W651" s="154">
        <v>0</v>
      </c>
      <c r="X651" s="154">
        <v>0</v>
      </c>
      <c r="Y651" s="154">
        <v>1</v>
      </c>
      <c r="Z651" s="138" t="str">
        <f t="shared" si="78"/>
        <v>40 HC</v>
      </c>
      <c r="AA651" s="3">
        <v>14709</v>
      </c>
      <c r="AB651" s="6">
        <v>18.7</v>
      </c>
      <c r="AC651" s="34" t="s">
        <v>64</v>
      </c>
      <c r="AD651" s="34">
        <f t="shared" si="71"/>
        <v>13</v>
      </c>
      <c r="AE651" s="34">
        <f t="shared" si="72"/>
        <v>6</v>
      </c>
      <c r="AF651" s="49" t="str">
        <f t="shared" si="77"/>
        <v>LCL</v>
      </c>
      <c r="AG651" s="49" t="str">
        <f t="shared" si="77"/>
        <v>LCL</v>
      </c>
    </row>
    <row r="652" spans="1:37" x14ac:dyDescent="0.45">
      <c r="A652" s="129" t="s">
        <v>1229</v>
      </c>
      <c r="B652" s="129" t="s">
        <v>1224</v>
      </c>
      <c r="C652" s="129" t="s">
        <v>1275</v>
      </c>
      <c r="D652" s="5" t="s">
        <v>1275</v>
      </c>
      <c r="E652" s="129">
        <f t="shared" si="75"/>
        <v>43</v>
      </c>
      <c r="F652" s="129">
        <f t="shared" si="76"/>
        <v>55</v>
      </c>
      <c r="G652" s="129" t="s">
        <v>61</v>
      </c>
      <c r="H652" s="129" t="s">
        <v>30</v>
      </c>
      <c r="I652" s="129" t="s">
        <v>31</v>
      </c>
      <c r="J652" s="3">
        <v>1</v>
      </c>
      <c r="K652" s="153"/>
      <c r="L652" s="129" t="s">
        <v>41</v>
      </c>
      <c r="M652" s="129" t="s">
        <v>268</v>
      </c>
      <c r="N652" s="129" t="s">
        <v>26</v>
      </c>
      <c r="O652" s="129" t="s">
        <v>1278</v>
      </c>
      <c r="P652" s="3">
        <v>54</v>
      </c>
      <c r="Q652" s="129" t="s">
        <v>32</v>
      </c>
      <c r="R652" s="129" t="s">
        <v>2150</v>
      </c>
      <c r="S652" s="129" t="s">
        <v>2164</v>
      </c>
      <c r="T652" s="129"/>
      <c r="U652" s="129">
        <v>1</v>
      </c>
      <c r="V652" s="3">
        <v>331</v>
      </c>
      <c r="W652" s="156"/>
      <c r="X652" s="156"/>
      <c r="Y652" s="156"/>
      <c r="Z652" s="138" t="str">
        <f t="shared" si="78"/>
        <v/>
      </c>
      <c r="AA652" s="3">
        <v>8007</v>
      </c>
      <c r="AB652" s="6">
        <v>10.210000000000001</v>
      </c>
      <c r="AC652" s="34" t="s">
        <v>64</v>
      </c>
      <c r="AD652" s="34">
        <f t="shared" si="71"/>
        <v>7</v>
      </c>
      <c r="AE652" s="34">
        <f t="shared" si="72"/>
        <v>3</v>
      </c>
      <c r="AF652" s="49" t="str">
        <f t="shared" si="77"/>
        <v>LCL</v>
      </c>
      <c r="AG652" s="49" t="str">
        <f t="shared" si="77"/>
        <v>LCL</v>
      </c>
    </row>
    <row r="653" spans="1:37" x14ac:dyDescent="0.45">
      <c r="A653" s="129" t="s">
        <v>1229</v>
      </c>
      <c r="B653" s="129" t="s">
        <v>1224</v>
      </c>
      <c r="C653" s="129" t="s">
        <v>1275</v>
      </c>
      <c r="D653" s="5" t="s">
        <v>1275</v>
      </c>
      <c r="E653" s="129">
        <f t="shared" si="75"/>
        <v>43</v>
      </c>
      <c r="F653" s="129">
        <f t="shared" si="76"/>
        <v>55</v>
      </c>
      <c r="G653" s="129" t="s">
        <v>61</v>
      </c>
      <c r="H653" s="129" t="s">
        <v>30</v>
      </c>
      <c r="I653" s="129" t="s">
        <v>31</v>
      </c>
      <c r="J653" s="3">
        <v>1</v>
      </c>
      <c r="K653" s="153"/>
      <c r="L653" s="129" t="s">
        <v>41</v>
      </c>
      <c r="M653" s="129" t="s">
        <v>268</v>
      </c>
      <c r="N653" s="129" t="s">
        <v>26</v>
      </c>
      <c r="O653" s="129" t="s">
        <v>1279</v>
      </c>
      <c r="P653" s="3">
        <v>54</v>
      </c>
      <c r="Q653" s="129" t="s">
        <v>32</v>
      </c>
      <c r="R653" s="129" t="s">
        <v>2157</v>
      </c>
      <c r="S653" s="129" t="s">
        <v>2164</v>
      </c>
      <c r="T653" s="129"/>
      <c r="U653" s="129">
        <v>1</v>
      </c>
      <c r="V653" s="3">
        <v>660</v>
      </c>
      <c r="W653" s="156"/>
      <c r="X653" s="156"/>
      <c r="Y653" s="156"/>
      <c r="Z653" s="138" t="str">
        <f t="shared" si="78"/>
        <v/>
      </c>
      <c r="AA653" s="3">
        <v>10457</v>
      </c>
      <c r="AB653" s="6">
        <v>24.26</v>
      </c>
      <c r="AC653" s="34" t="s">
        <v>64</v>
      </c>
      <c r="AD653" s="34">
        <f t="shared" si="71"/>
        <v>17</v>
      </c>
      <c r="AE653" s="34">
        <f t="shared" si="72"/>
        <v>7</v>
      </c>
      <c r="AF653" s="49" t="str">
        <f t="shared" si="77"/>
        <v>20</v>
      </c>
      <c r="AG653" s="49" t="str">
        <f t="shared" si="77"/>
        <v>LCL</v>
      </c>
    </row>
    <row r="654" spans="1:37" x14ac:dyDescent="0.45">
      <c r="A654" s="129" t="s">
        <v>1229</v>
      </c>
      <c r="B654" s="129" t="s">
        <v>1224</v>
      </c>
      <c r="C654" s="129" t="s">
        <v>1275</v>
      </c>
      <c r="D654" s="5" t="s">
        <v>1275</v>
      </c>
      <c r="E654" s="129">
        <f t="shared" si="75"/>
        <v>43</v>
      </c>
      <c r="F654" s="129">
        <f t="shared" si="76"/>
        <v>55</v>
      </c>
      <c r="G654" s="129" t="s">
        <v>61</v>
      </c>
      <c r="H654" s="129" t="s">
        <v>30</v>
      </c>
      <c r="I654" s="129" t="s">
        <v>31</v>
      </c>
      <c r="J654" s="3">
        <v>1</v>
      </c>
      <c r="K654" s="153"/>
      <c r="L654" s="129" t="s">
        <v>41</v>
      </c>
      <c r="M654" s="129" t="s">
        <v>268</v>
      </c>
      <c r="N654" s="129" t="s">
        <v>26</v>
      </c>
      <c r="O654" s="129" t="s">
        <v>1280</v>
      </c>
      <c r="P654" s="3">
        <v>54</v>
      </c>
      <c r="Q654" s="129" t="s">
        <v>32</v>
      </c>
      <c r="R654" s="129" t="s">
        <v>2157</v>
      </c>
      <c r="S654" s="129" t="s">
        <v>2164</v>
      </c>
      <c r="T654" s="129"/>
      <c r="U654" s="129">
        <v>1</v>
      </c>
      <c r="V654" s="3">
        <v>333</v>
      </c>
      <c r="W654" s="155"/>
      <c r="X654" s="155"/>
      <c r="Y654" s="155"/>
      <c r="Z654" s="138" t="str">
        <f t="shared" si="78"/>
        <v/>
      </c>
      <c r="AA654" s="3">
        <v>5113</v>
      </c>
      <c r="AB654" s="6">
        <v>12.3</v>
      </c>
      <c r="AC654" s="34" t="s">
        <v>64</v>
      </c>
      <c r="AD654" s="34">
        <f t="shared" si="71"/>
        <v>9</v>
      </c>
      <c r="AE654" s="34">
        <f t="shared" si="72"/>
        <v>4</v>
      </c>
      <c r="AF654" s="49" t="str">
        <f t="shared" si="77"/>
        <v>LCL</v>
      </c>
      <c r="AG654" s="49" t="str">
        <f t="shared" si="77"/>
        <v>LCL</v>
      </c>
    </row>
    <row r="655" spans="1:37" x14ac:dyDescent="0.45">
      <c r="A655" s="129" t="s">
        <v>1169</v>
      </c>
      <c r="B655" s="129" t="s">
        <v>1281</v>
      </c>
      <c r="C655" s="129" t="s">
        <v>1249</v>
      </c>
      <c r="D655" s="5" t="s">
        <v>1249</v>
      </c>
      <c r="E655" s="129">
        <f t="shared" si="75"/>
        <v>24</v>
      </c>
      <c r="F655" s="129">
        <f t="shared" si="76"/>
        <v>47</v>
      </c>
      <c r="G655" s="129" t="s">
        <v>85</v>
      </c>
      <c r="H655" s="129" t="s">
        <v>30</v>
      </c>
      <c r="I655" s="129" t="s">
        <v>31</v>
      </c>
      <c r="J655" s="3">
        <v>0</v>
      </c>
      <c r="K655" s="129" t="s">
        <v>1282</v>
      </c>
      <c r="L655" s="129" t="s">
        <v>24</v>
      </c>
      <c r="M655" s="129" t="s">
        <v>87</v>
      </c>
      <c r="N655" s="129" t="s">
        <v>26</v>
      </c>
      <c r="O655" s="129" t="s">
        <v>1283</v>
      </c>
      <c r="P655" s="3">
        <v>54</v>
      </c>
      <c r="Q655" s="129" t="s">
        <v>32</v>
      </c>
      <c r="R655" s="129" t="s">
        <v>1284</v>
      </c>
      <c r="S655" s="129" t="s">
        <v>2163</v>
      </c>
      <c r="T655" s="129"/>
      <c r="U655" s="129">
        <v>1</v>
      </c>
      <c r="V655" s="3">
        <v>2364</v>
      </c>
      <c r="W655" s="30">
        <v>0</v>
      </c>
      <c r="X655" s="30">
        <v>0</v>
      </c>
      <c r="Y655" s="30">
        <v>1</v>
      </c>
      <c r="Z655" s="138" t="str">
        <f t="shared" si="78"/>
        <v>40 HC</v>
      </c>
      <c r="AA655" s="3">
        <v>65694</v>
      </c>
      <c r="AB655" s="6">
        <v>62.12</v>
      </c>
      <c r="AC655" s="34" t="s">
        <v>90</v>
      </c>
      <c r="AD655" s="34">
        <f t="shared" si="71"/>
        <v>43</v>
      </c>
      <c r="AE655" s="34">
        <f t="shared" si="72"/>
        <v>19</v>
      </c>
      <c r="AF655" s="49" t="str">
        <f t="shared" si="77"/>
        <v>40</v>
      </c>
      <c r="AG655" s="49" t="str">
        <f t="shared" si="77"/>
        <v>20</v>
      </c>
    </row>
    <row r="656" spans="1:37" x14ac:dyDescent="0.45">
      <c r="A656" s="70" t="s">
        <v>1169</v>
      </c>
      <c r="B656" s="70" t="s">
        <v>1142</v>
      </c>
      <c r="C656" s="70" t="s">
        <v>1040</v>
      </c>
      <c r="D656" s="71" t="s">
        <v>1040</v>
      </c>
      <c r="E656" s="70">
        <f t="shared" si="75"/>
        <v>28</v>
      </c>
      <c r="F656" s="70">
        <f t="shared" si="76"/>
        <v>33</v>
      </c>
      <c r="G656" s="70" t="s">
        <v>1285</v>
      </c>
      <c r="H656" s="70" t="s">
        <v>30</v>
      </c>
      <c r="I656" s="70" t="s">
        <v>31</v>
      </c>
      <c r="J656" s="72">
        <v>0</v>
      </c>
      <c r="K656" s="70" t="s">
        <v>1286</v>
      </c>
      <c r="L656" s="70" t="s">
        <v>24</v>
      </c>
      <c r="M656" s="70" t="s">
        <v>87</v>
      </c>
      <c r="N656" s="70" t="s">
        <v>26</v>
      </c>
      <c r="O656" s="70" t="s">
        <v>1287</v>
      </c>
      <c r="P656" s="72">
        <v>54</v>
      </c>
      <c r="Q656" s="70" t="s">
        <v>32</v>
      </c>
      <c r="R656" s="70" t="s">
        <v>1288</v>
      </c>
      <c r="S656" s="70" t="s">
        <v>2163</v>
      </c>
      <c r="T656" s="70"/>
      <c r="U656" s="70">
        <v>1</v>
      </c>
      <c r="V656" s="72">
        <v>2708</v>
      </c>
      <c r="W656" s="73">
        <v>0</v>
      </c>
      <c r="X656" s="73">
        <v>2</v>
      </c>
      <c r="Y656" s="73">
        <v>0</v>
      </c>
      <c r="Z656" s="138" t="str">
        <f t="shared" si="78"/>
        <v/>
      </c>
      <c r="AA656" s="72">
        <v>47679</v>
      </c>
      <c r="AB656" s="74">
        <v>105.39</v>
      </c>
      <c r="AC656" s="75" t="s">
        <v>1289</v>
      </c>
      <c r="AD656" s="75">
        <f t="shared" si="71"/>
        <v>74</v>
      </c>
      <c r="AE656" s="75">
        <f t="shared" si="72"/>
        <v>32</v>
      </c>
      <c r="AF656" s="76">
        <v>40</v>
      </c>
      <c r="AG656" s="76" t="str">
        <f t="shared" si="77"/>
        <v>40</v>
      </c>
      <c r="AH656" s="77"/>
      <c r="AI656" s="77"/>
      <c r="AJ656" s="77"/>
      <c r="AK656" s="77"/>
    </row>
    <row r="657" spans="1:37" x14ac:dyDescent="0.45">
      <c r="A657" s="70"/>
      <c r="B657" s="70"/>
      <c r="C657" s="70"/>
      <c r="D657" s="71"/>
      <c r="E657" s="70"/>
      <c r="F657" s="70"/>
      <c r="G657" s="70"/>
      <c r="H657" s="70"/>
      <c r="I657" s="70"/>
      <c r="J657" s="72"/>
      <c r="K657" s="70"/>
      <c r="L657" s="70"/>
      <c r="M657" s="70"/>
      <c r="N657" s="70"/>
      <c r="O657" s="70"/>
      <c r="P657" s="72"/>
      <c r="Q657" s="70"/>
      <c r="R657" s="70"/>
      <c r="S657" s="70"/>
      <c r="T657" s="70"/>
      <c r="U657" s="70"/>
      <c r="V657" s="72"/>
      <c r="W657" s="73"/>
      <c r="X657" s="73"/>
      <c r="Y657" s="73"/>
      <c r="Z657" s="138" t="str">
        <f t="shared" si="78"/>
        <v/>
      </c>
      <c r="AA657" s="72"/>
      <c r="AB657" s="74"/>
      <c r="AC657" s="75" t="s">
        <v>1289</v>
      </c>
      <c r="AD657" s="75"/>
      <c r="AE657" s="75"/>
      <c r="AF657" s="76">
        <v>20</v>
      </c>
      <c r="AG657" s="76"/>
      <c r="AH657" s="77"/>
      <c r="AI657" s="77"/>
      <c r="AJ657" s="77"/>
      <c r="AK657" s="77"/>
    </row>
    <row r="658" spans="1:37" x14ac:dyDescent="0.45">
      <c r="A658" s="70" t="s">
        <v>1169</v>
      </c>
      <c r="B658" s="70" t="s">
        <v>1060</v>
      </c>
      <c r="C658" s="70" t="s">
        <v>1040</v>
      </c>
      <c r="D658" s="71" t="s">
        <v>1040</v>
      </c>
      <c r="E658" s="70">
        <f t="shared" si="75"/>
        <v>29</v>
      </c>
      <c r="F658" s="70">
        <f t="shared" si="76"/>
        <v>33</v>
      </c>
      <c r="G658" s="70" t="s">
        <v>398</v>
      </c>
      <c r="H658" s="70" t="s">
        <v>30</v>
      </c>
      <c r="I658" s="70" t="s">
        <v>31</v>
      </c>
      <c r="J658" s="72">
        <v>0</v>
      </c>
      <c r="K658" s="70" t="s">
        <v>1290</v>
      </c>
      <c r="L658" s="70" t="s">
        <v>41</v>
      </c>
      <c r="M658" s="70" t="s">
        <v>42</v>
      </c>
      <c r="N658" s="70" t="s">
        <v>26</v>
      </c>
      <c r="O658" s="70" t="s">
        <v>1291</v>
      </c>
      <c r="P658" s="72">
        <v>51</v>
      </c>
      <c r="Q658" s="70" t="s">
        <v>32</v>
      </c>
      <c r="R658" s="70" t="s">
        <v>139</v>
      </c>
      <c r="S658" s="70" t="s">
        <v>2163</v>
      </c>
      <c r="T658" s="70"/>
      <c r="U658" s="70">
        <v>1</v>
      </c>
      <c r="V658" s="72">
        <v>2823</v>
      </c>
      <c r="W658" s="73">
        <v>0</v>
      </c>
      <c r="X658" s="73">
        <v>3</v>
      </c>
      <c r="Y658" s="73">
        <v>0</v>
      </c>
      <c r="Z658" s="138" t="str">
        <f t="shared" si="78"/>
        <v/>
      </c>
      <c r="AA658" s="72">
        <v>29011</v>
      </c>
      <c r="AB658" s="74">
        <v>130.94</v>
      </c>
      <c r="AC658" s="75" t="s">
        <v>34</v>
      </c>
      <c r="AD658" s="75">
        <f t="shared" si="71"/>
        <v>92</v>
      </c>
      <c r="AE658" s="75">
        <f t="shared" si="72"/>
        <v>39</v>
      </c>
      <c r="AF658" s="76">
        <v>40</v>
      </c>
      <c r="AG658" s="76" t="str">
        <f t="shared" si="77"/>
        <v>40</v>
      </c>
      <c r="AH658" s="77"/>
      <c r="AI658" s="77"/>
      <c r="AJ658" s="77"/>
      <c r="AK658" s="77"/>
    </row>
    <row r="659" spans="1:37" x14ac:dyDescent="0.45">
      <c r="A659" s="70"/>
      <c r="B659" s="70"/>
      <c r="C659" s="70"/>
      <c r="D659" s="71"/>
      <c r="E659" s="70"/>
      <c r="F659" s="70"/>
      <c r="G659" s="70"/>
      <c r="H659" s="70"/>
      <c r="I659" s="70"/>
      <c r="J659" s="72"/>
      <c r="K659" s="70"/>
      <c r="L659" s="70"/>
      <c r="M659" s="70"/>
      <c r="N659" s="70"/>
      <c r="O659" s="70"/>
      <c r="P659" s="72"/>
      <c r="Q659" s="70"/>
      <c r="R659" s="70"/>
      <c r="S659" s="70"/>
      <c r="T659" s="70"/>
      <c r="U659" s="70"/>
      <c r="V659" s="72"/>
      <c r="W659" s="73"/>
      <c r="X659" s="73"/>
      <c r="Y659" s="73"/>
      <c r="Z659" s="138" t="str">
        <f t="shared" si="78"/>
        <v/>
      </c>
      <c r="AA659" s="72"/>
      <c r="AB659" s="74"/>
      <c r="AC659" s="75" t="s">
        <v>34</v>
      </c>
      <c r="AD659" s="75">
        <f t="shared" si="71"/>
        <v>0</v>
      </c>
      <c r="AE659" s="75">
        <f t="shared" si="72"/>
        <v>0</v>
      </c>
      <c r="AF659" s="76">
        <v>40</v>
      </c>
      <c r="AG659" s="76"/>
      <c r="AH659" s="77"/>
      <c r="AI659" s="77"/>
      <c r="AJ659" s="77"/>
      <c r="AK659" s="77"/>
    </row>
    <row r="660" spans="1:37" x14ac:dyDescent="0.45">
      <c r="A660" s="129" t="s">
        <v>1169</v>
      </c>
      <c r="B660" s="129" t="s">
        <v>1292</v>
      </c>
      <c r="C660" s="129" t="s">
        <v>1293</v>
      </c>
      <c r="D660" s="5" t="s">
        <v>1293</v>
      </c>
      <c r="E660" s="129">
        <f t="shared" si="75"/>
        <v>32</v>
      </c>
      <c r="F660" s="129">
        <f t="shared" si="76"/>
        <v>43</v>
      </c>
      <c r="G660" s="129" t="s">
        <v>85</v>
      </c>
      <c r="H660" s="129" t="s">
        <v>30</v>
      </c>
      <c r="I660" s="129" t="s">
        <v>31</v>
      </c>
      <c r="J660" s="3">
        <v>1</v>
      </c>
      <c r="K660" s="152" t="s">
        <v>1294</v>
      </c>
      <c r="L660" s="129" t="s">
        <v>24</v>
      </c>
      <c r="M660" s="129" t="s">
        <v>87</v>
      </c>
      <c r="N660" s="129" t="s">
        <v>26</v>
      </c>
      <c r="O660" s="129" t="s">
        <v>1295</v>
      </c>
      <c r="P660" s="3">
        <v>54</v>
      </c>
      <c r="Q660" s="129" t="s">
        <v>32</v>
      </c>
      <c r="R660" s="129" t="s">
        <v>2159</v>
      </c>
      <c r="S660" s="129" t="s">
        <v>2164</v>
      </c>
      <c r="T660" s="129"/>
      <c r="U660" s="129">
        <v>1</v>
      </c>
      <c r="V660" s="3">
        <v>481</v>
      </c>
      <c r="W660" s="154">
        <v>1</v>
      </c>
      <c r="X660" s="154">
        <v>0</v>
      </c>
      <c r="Y660" s="154">
        <v>0</v>
      </c>
      <c r="Z660" s="138">
        <f t="shared" si="78"/>
        <v>20</v>
      </c>
      <c r="AA660" s="3">
        <v>7297</v>
      </c>
      <c r="AB660" s="6">
        <v>7.63</v>
      </c>
      <c r="AC660" s="34" t="s">
        <v>90</v>
      </c>
      <c r="AD660" s="34">
        <f t="shared" si="71"/>
        <v>5</v>
      </c>
      <c r="AE660" s="34">
        <f t="shared" si="72"/>
        <v>2</v>
      </c>
      <c r="AF660" s="49" t="str">
        <f t="shared" si="77"/>
        <v>LCL</v>
      </c>
      <c r="AG660" s="49" t="str">
        <f t="shared" si="77"/>
        <v>LCL</v>
      </c>
    </row>
    <row r="661" spans="1:37" x14ac:dyDescent="0.45">
      <c r="A661" s="129" t="s">
        <v>1169</v>
      </c>
      <c r="B661" s="129" t="s">
        <v>1292</v>
      </c>
      <c r="C661" s="129" t="s">
        <v>1293</v>
      </c>
      <c r="D661" s="5" t="s">
        <v>1293</v>
      </c>
      <c r="E661" s="129">
        <f t="shared" si="75"/>
        <v>32</v>
      </c>
      <c r="F661" s="129">
        <f t="shared" si="76"/>
        <v>43</v>
      </c>
      <c r="G661" s="129" t="s">
        <v>85</v>
      </c>
      <c r="H661" s="129" t="s">
        <v>30</v>
      </c>
      <c r="I661" s="129" t="s">
        <v>31</v>
      </c>
      <c r="J661" s="3">
        <v>1</v>
      </c>
      <c r="K661" s="153"/>
      <c r="L661" s="129" t="s">
        <v>24</v>
      </c>
      <c r="M661" s="129" t="s">
        <v>87</v>
      </c>
      <c r="N661" s="129" t="s">
        <v>26</v>
      </c>
      <c r="O661" s="129" t="s">
        <v>1296</v>
      </c>
      <c r="P661" s="3">
        <v>54</v>
      </c>
      <c r="Q661" s="129" t="s">
        <v>32</v>
      </c>
      <c r="R661" s="129" t="s">
        <v>2160</v>
      </c>
      <c r="S661" s="129" t="s">
        <v>2164</v>
      </c>
      <c r="T661" s="129"/>
      <c r="U661" s="129">
        <v>1</v>
      </c>
      <c r="V661" s="3">
        <v>549</v>
      </c>
      <c r="W661" s="155"/>
      <c r="X661" s="155"/>
      <c r="Y661" s="155"/>
      <c r="Z661" s="138" t="str">
        <f t="shared" si="78"/>
        <v/>
      </c>
      <c r="AA661" s="3">
        <v>10199</v>
      </c>
      <c r="AB661" s="6">
        <v>11.74</v>
      </c>
      <c r="AC661" s="34" t="s">
        <v>90</v>
      </c>
      <c r="AD661" s="34">
        <f t="shared" si="71"/>
        <v>8</v>
      </c>
      <c r="AE661" s="34">
        <f t="shared" si="72"/>
        <v>4</v>
      </c>
      <c r="AF661" s="49" t="str">
        <f t="shared" si="77"/>
        <v>LCL</v>
      </c>
      <c r="AG661" s="49" t="str">
        <f t="shared" si="77"/>
        <v>LCL</v>
      </c>
    </row>
    <row r="662" spans="1:37" x14ac:dyDescent="0.45">
      <c r="A662" s="129" t="s">
        <v>1169</v>
      </c>
      <c r="B662" s="129" t="s">
        <v>1040</v>
      </c>
      <c r="C662" s="129" t="s">
        <v>1109</v>
      </c>
      <c r="D662" s="5" t="s">
        <v>1109</v>
      </c>
      <c r="E662" s="129">
        <f t="shared" si="75"/>
        <v>33</v>
      </c>
      <c r="F662" s="129">
        <f t="shared" si="76"/>
        <v>37</v>
      </c>
      <c r="G662" s="129" t="s">
        <v>72</v>
      </c>
      <c r="H662" s="129" t="s">
        <v>30</v>
      </c>
      <c r="I662" s="129" t="s">
        <v>31</v>
      </c>
      <c r="J662" s="3">
        <v>0</v>
      </c>
      <c r="K662" s="129" t="s">
        <v>1297</v>
      </c>
      <c r="L662" s="129" t="s">
        <v>41</v>
      </c>
      <c r="M662" s="129" t="s">
        <v>42</v>
      </c>
      <c r="N662" s="129" t="s">
        <v>26</v>
      </c>
      <c r="O662" s="129" t="s">
        <v>1298</v>
      </c>
      <c r="P662" s="3">
        <v>51</v>
      </c>
      <c r="Q662" s="129" t="s">
        <v>32</v>
      </c>
      <c r="R662" s="129" t="s">
        <v>75</v>
      </c>
      <c r="S662" s="129" t="s">
        <v>2163</v>
      </c>
      <c r="T662" s="129"/>
      <c r="U662" s="129">
        <v>1</v>
      </c>
      <c r="V662" s="3">
        <v>1270</v>
      </c>
      <c r="W662" s="30">
        <v>0</v>
      </c>
      <c r="X662" s="30">
        <v>1</v>
      </c>
      <c r="Y662" s="30">
        <v>0</v>
      </c>
      <c r="Z662" s="138">
        <f t="shared" si="78"/>
        <v>40</v>
      </c>
      <c r="AA662" s="3">
        <v>18960</v>
      </c>
      <c r="AB662" s="6">
        <v>36.229999999999997</v>
      </c>
      <c r="AC662" s="34" t="s">
        <v>34</v>
      </c>
      <c r="AD662" s="34">
        <f t="shared" ref="AD662:AD726" si="79">0.7*AB662</f>
        <v>25</v>
      </c>
      <c r="AE662" s="34">
        <f t="shared" ref="AE662:AE726" si="80">0.3*AB662</f>
        <v>11</v>
      </c>
      <c r="AF662" s="49" t="str">
        <f t="shared" si="77"/>
        <v>20</v>
      </c>
      <c r="AG662" s="49" t="str">
        <f t="shared" si="77"/>
        <v>LCL</v>
      </c>
    </row>
    <row r="663" spans="1:37" x14ac:dyDescent="0.45">
      <c r="A663" s="129" t="s">
        <v>1169</v>
      </c>
      <c r="B663" s="129" t="s">
        <v>1224</v>
      </c>
      <c r="C663" s="129" t="s">
        <v>1237</v>
      </c>
      <c r="D663" s="5" t="s">
        <v>1237</v>
      </c>
      <c r="E663" s="129">
        <f t="shared" si="75"/>
        <v>42</v>
      </c>
      <c r="F663" s="129">
        <f t="shared" si="76"/>
        <v>44</v>
      </c>
      <c r="G663" s="129" t="s">
        <v>61</v>
      </c>
      <c r="H663" s="129" t="s">
        <v>30</v>
      </c>
      <c r="I663" s="129" t="s">
        <v>31</v>
      </c>
      <c r="J663" s="3">
        <v>0</v>
      </c>
      <c r="K663" s="129" t="s">
        <v>1299</v>
      </c>
      <c r="L663" s="129" t="s">
        <v>24</v>
      </c>
      <c r="M663" s="129" t="s">
        <v>268</v>
      </c>
      <c r="N663" s="129" t="s">
        <v>26</v>
      </c>
      <c r="O663" s="129" t="s">
        <v>1300</v>
      </c>
      <c r="P663" s="3">
        <v>54</v>
      </c>
      <c r="Q663" s="129" t="s">
        <v>32</v>
      </c>
      <c r="R663" s="129" t="s">
        <v>526</v>
      </c>
      <c r="S663" s="129" t="s">
        <v>2163</v>
      </c>
      <c r="T663" s="129"/>
      <c r="U663" s="129">
        <v>1</v>
      </c>
      <c r="V663" s="3">
        <v>1933</v>
      </c>
      <c r="W663" s="30">
        <v>0</v>
      </c>
      <c r="X663" s="30">
        <v>0</v>
      </c>
      <c r="Y663" s="30">
        <v>1</v>
      </c>
      <c r="Z663" s="138" t="str">
        <f t="shared" si="78"/>
        <v>40 HC</v>
      </c>
      <c r="AA663" s="3">
        <v>46203</v>
      </c>
      <c r="AB663" s="6">
        <v>66.08</v>
      </c>
      <c r="AC663" s="34" t="s">
        <v>64</v>
      </c>
      <c r="AD663" s="34">
        <f t="shared" si="79"/>
        <v>46</v>
      </c>
      <c r="AE663" s="34">
        <f t="shared" si="80"/>
        <v>20</v>
      </c>
      <c r="AF663" s="49" t="str">
        <f t="shared" si="77"/>
        <v>40</v>
      </c>
      <c r="AG663" s="49" t="str">
        <f t="shared" si="77"/>
        <v>20</v>
      </c>
    </row>
    <row r="664" spans="1:37" s="77" customFormat="1" x14ac:dyDescent="0.45">
      <c r="A664" s="129" t="s">
        <v>1169</v>
      </c>
      <c r="B664" s="129" t="s">
        <v>1224</v>
      </c>
      <c r="C664" s="129" t="s">
        <v>1237</v>
      </c>
      <c r="D664" s="5" t="s">
        <v>1237</v>
      </c>
      <c r="E664" s="129">
        <f t="shared" si="75"/>
        <v>42</v>
      </c>
      <c r="F664" s="129">
        <f t="shared" si="76"/>
        <v>44</v>
      </c>
      <c r="G664" s="129" t="s">
        <v>61</v>
      </c>
      <c r="H664" s="129" t="s">
        <v>30</v>
      </c>
      <c r="I664" s="129" t="s">
        <v>31</v>
      </c>
      <c r="J664" s="3">
        <v>0</v>
      </c>
      <c r="K664" s="129" t="s">
        <v>1301</v>
      </c>
      <c r="L664" s="129" t="s">
        <v>24</v>
      </c>
      <c r="M664" s="129" t="s">
        <v>268</v>
      </c>
      <c r="N664" s="129" t="s">
        <v>26</v>
      </c>
      <c r="O664" s="129" t="s">
        <v>1302</v>
      </c>
      <c r="P664" s="3">
        <v>54</v>
      </c>
      <c r="Q664" s="129" t="s">
        <v>32</v>
      </c>
      <c r="R664" s="129" t="s">
        <v>2150</v>
      </c>
      <c r="S664" s="129" t="s">
        <v>2163</v>
      </c>
      <c r="T664" s="129"/>
      <c r="U664" s="129">
        <v>1</v>
      </c>
      <c r="V664" s="3">
        <v>1809</v>
      </c>
      <c r="W664" s="30">
        <v>0</v>
      </c>
      <c r="X664" s="30">
        <v>0</v>
      </c>
      <c r="Y664" s="30">
        <v>1</v>
      </c>
      <c r="Z664" s="138" t="str">
        <f t="shared" si="78"/>
        <v>40 HC</v>
      </c>
      <c r="AA664" s="3">
        <v>39283</v>
      </c>
      <c r="AB664" s="6">
        <v>66.91</v>
      </c>
      <c r="AC664" s="34" t="s">
        <v>64</v>
      </c>
      <c r="AD664" s="34">
        <f t="shared" si="79"/>
        <v>47</v>
      </c>
      <c r="AE664" s="34">
        <f t="shared" si="80"/>
        <v>20</v>
      </c>
      <c r="AF664" s="49" t="str">
        <f t="shared" si="77"/>
        <v>40</v>
      </c>
      <c r="AG664" s="49" t="str">
        <f t="shared" si="77"/>
        <v>20</v>
      </c>
      <c r="AH664"/>
      <c r="AI664"/>
      <c r="AJ664"/>
      <c r="AK664"/>
    </row>
    <row r="665" spans="1:37" x14ac:dyDescent="0.45">
      <c r="A665" s="129" t="s">
        <v>1169</v>
      </c>
      <c r="B665" s="129" t="s">
        <v>1224</v>
      </c>
      <c r="C665" s="129" t="s">
        <v>1237</v>
      </c>
      <c r="D665" s="5" t="s">
        <v>1237</v>
      </c>
      <c r="E665" s="129">
        <f t="shared" si="75"/>
        <v>42</v>
      </c>
      <c r="F665" s="129">
        <f t="shared" si="76"/>
        <v>44</v>
      </c>
      <c r="G665" s="129" t="s">
        <v>61</v>
      </c>
      <c r="H665" s="129" t="s">
        <v>30</v>
      </c>
      <c r="I665" s="129" t="s">
        <v>31</v>
      </c>
      <c r="J665" s="3">
        <v>1</v>
      </c>
      <c r="K665" s="152" t="s">
        <v>1303</v>
      </c>
      <c r="L665" s="129" t="s">
        <v>24</v>
      </c>
      <c r="M665" s="129" t="s">
        <v>268</v>
      </c>
      <c r="N665" s="129" t="s">
        <v>26</v>
      </c>
      <c r="O665" s="129" t="s">
        <v>1304</v>
      </c>
      <c r="P665" s="3">
        <v>54</v>
      </c>
      <c r="Q665" s="129" t="s">
        <v>32</v>
      </c>
      <c r="R665" s="129" t="s">
        <v>2158</v>
      </c>
      <c r="S665" s="129" t="s">
        <v>2164</v>
      </c>
      <c r="T665" s="129"/>
      <c r="U665" s="129">
        <v>1</v>
      </c>
      <c r="V665" s="3">
        <v>2410</v>
      </c>
      <c r="W665" s="154">
        <v>0</v>
      </c>
      <c r="X665" s="154">
        <v>0</v>
      </c>
      <c r="Y665" s="154">
        <v>1</v>
      </c>
      <c r="Z665" s="138" t="str">
        <f t="shared" si="78"/>
        <v>40 HC</v>
      </c>
      <c r="AA665" s="3">
        <v>48998</v>
      </c>
      <c r="AB665" s="6">
        <v>38.869999999999997</v>
      </c>
      <c r="AC665" s="34" t="s">
        <v>64</v>
      </c>
      <c r="AD665" s="34">
        <f t="shared" si="79"/>
        <v>27</v>
      </c>
      <c r="AE665" s="34">
        <f t="shared" si="80"/>
        <v>12</v>
      </c>
      <c r="AF665" s="49" t="str">
        <f t="shared" si="77"/>
        <v>20</v>
      </c>
      <c r="AG665" s="49" t="str">
        <f t="shared" si="77"/>
        <v>LCL</v>
      </c>
    </row>
    <row r="666" spans="1:37" x14ac:dyDescent="0.45">
      <c r="A666" s="129" t="s">
        <v>1169</v>
      </c>
      <c r="B666" s="129" t="s">
        <v>1224</v>
      </c>
      <c r="C666" s="129" t="s">
        <v>1237</v>
      </c>
      <c r="D666" s="5" t="s">
        <v>1237</v>
      </c>
      <c r="E666" s="129">
        <f t="shared" si="75"/>
        <v>42</v>
      </c>
      <c r="F666" s="129">
        <f t="shared" si="76"/>
        <v>44</v>
      </c>
      <c r="G666" s="129" t="s">
        <v>61</v>
      </c>
      <c r="H666" s="129" t="s">
        <v>30</v>
      </c>
      <c r="I666" s="129" t="s">
        <v>31</v>
      </c>
      <c r="J666" s="3">
        <v>1</v>
      </c>
      <c r="K666" s="153"/>
      <c r="L666" s="129" t="s">
        <v>24</v>
      </c>
      <c r="M666" s="129" t="s">
        <v>268</v>
      </c>
      <c r="N666" s="129" t="s">
        <v>26</v>
      </c>
      <c r="O666" s="129" t="s">
        <v>1305</v>
      </c>
      <c r="P666" s="3">
        <v>52</v>
      </c>
      <c r="Q666" s="129" t="s">
        <v>32</v>
      </c>
      <c r="R666" s="129" t="s">
        <v>733</v>
      </c>
      <c r="S666" s="129" t="s">
        <v>2164</v>
      </c>
      <c r="T666" s="129"/>
      <c r="U666" s="129">
        <v>1</v>
      </c>
      <c r="V666" s="3">
        <v>2125</v>
      </c>
      <c r="W666" s="155"/>
      <c r="X666" s="155"/>
      <c r="Y666" s="155"/>
      <c r="Z666" s="138" t="str">
        <f t="shared" si="78"/>
        <v/>
      </c>
      <c r="AA666" s="3">
        <v>41703</v>
      </c>
      <c r="AB666" s="6">
        <v>27.9</v>
      </c>
      <c r="AC666" s="34" t="s">
        <v>64</v>
      </c>
      <c r="AD666" s="34">
        <f t="shared" si="79"/>
        <v>20</v>
      </c>
      <c r="AE666" s="34">
        <f t="shared" si="80"/>
        <v>8</v>
      </c>
      <c r="AF666" s="49" t="str">
        <f t="shared" si="77"/>
        <v>20</v>
      </c>
      <c r="AG666" s="49" t="str">
        <f t="shared" si="77"/>
        <v>LCL</v>
      </c>
    </row>
    <row r="667" spans="1:37" x14ac:dyDescent="0.45">
      <c r="A667" s="129" t="s">
        <v>1169</v>
      </c>
      <c r="B667" s="129" t="s">
        <v>1224</v>
      </c>
      <c r="C667" s="129" t="s">
        <v>1230</v>
      </c>
      <c r="D667" s="5" t="s">
        <v>1230</v>
      </c>
      <c r="E667" s="129">
        <f t="shared" si="75"/>
        <v>42</v>
      </c>
      <c r="F667" s="129">
        <f t="shared" si="76"/>
        <v>48</v>
      </c>
      <c r="G667" s="129" t="s">
        <v>61</v>
      </c>
      <c r="H667" s="129" t="s">
        <v>30</v>
      </c>
      <c r="I667" s="129" t="s">
        <v>31</v>
      </c>
      <c r="J667" s="3">
        <v>0</v>
      </c>
      <c r="K667" s="129" t="s">
        <v>1306</v>
      </c>
      <c r="L667" s="129" t="s">
        <v>41</v>
      </c>
      <c r="M667" s="129" t="s">
        <v>268</v>
      </c>
      <c r="N667" s="129" t="s">
        <v>26</v>
      </c>
      <c r="O667" s="129" t="s">
        <v>1307</v>
      </c>
      <c r="P667" s="3">
        <v>54</v>
      </c>
      <c r="Q667" s="129" t="s">
        <v>32</v>
      </c>
      <c r="R667" s="129" t="s">
        <v>2150</v>
      </c>
      <c r="S667" s="129" t="s">
        <v>2163</v>
      </c>
      <c r="T667" s="129"/>
      <c r="U667" s="129">
        <v>1</v>
      </c>
      <c r="V667" s="3">
        <v>2661</v>
      </c>
      <c r="W667" s="30">
        <v>0</v>
      </c>
      <c r="X667" s="30">
        <v>0</v>
      </c>
      <c r="Y667" s="30">
        <v>1</v>
      </c>
      <c r="Z667" s="138" t="str">
        <f t="shared" si="78"/>
        <v>40 HC</v>
      </c>
      <c r="AA667" s="3">
        <v>55669</v>
      </c>
      <c r="AB667" s="6">
        <v>67.12</v>
      </c>
      <c r="AC667" s="34" t="s">
        <v>64</v>
      </c>
      <c r="AD667" s="34">
        <f t="shared" si="79"/>
        <v>47</v>
      </c>
      <c r="AE667" s="34">
        <f t="shared" si="80"/>
        <v>20</v>
      </c>
      <c r="AF667" s="49" t="str">
        <f t="shared" si="77"/>
        <v>40</v>
      </c>
      <c r="AG667" s="49" t="str">
        <f t="shared" si="77"/>
        <v>20</v>
      </c>
    </row>
    <row r="668" spans="1:37" s="77" customFormat="1" x14ac:dyDescent="0.45">
      <c r="A668" s="70" t="s">
        <v>1027</v>
      </c>
      <c r="B668" s="70" t="s">
        <v>1194</v>
      </c>
      <c r="C668" s="70" t="s">
        <v>1293</v>
      </c>
      <c r="D668" s="71" t="s">
        <v>1293</v>
      </c>
      <c r="E668" s="70">
        <f t="shared" si="75"/>
        <v>38</v>
      </c>
      <c r="F668" s="70">
        <f t="shared" si="76"/>
        <v>41</v>
      </c>
      <c r="G668" s="70" t="s">
        <v>48</v>
      </c>
      <c r="H668" s="70" t="s">
        <v>30</v>
      </c>
      <c r="I668" s="70" t="s">
        <v>31</v>
      </c>
      <c r="J668" s="72">
        <v>0</v>
      </c>
      <c r="K668" s="70" t="s">
        <v>1308</v>
      </c>
      <c r="L668" s="70" t="s">
        <v>24</v>
      </c>
      <c r="M668" s="70" t="s">
        <v>42</v>
      </c>
      <c r="N668" s="70" t="s">
        <v>26</v>
      </c>
      <c r="O668" s="70" t="s">
        <v>1309</v>
      </c>
      <c r="P668" s="72">
        <v>54</v>
      </c>
      <c r="Q668" s="70" t="s">
        <v>32</v>
      </c>
      <c r="R668" s="70" t="s">
        <v>668</v>
      </c>
      <c r="S668" s="70" t="s">
        <v>2163</v>
      </c>
      <c r="T668" s="70"/>
      <c r="U668" s="70">
        <v>1</v>
      </c>
      <c r="V668" s="72">
        <v>6449</v>
      </c>
      <c r="W668" s="73">
        <v>0</v>
      </c>
      <c r="X668" s="73">
        <v>3</v>
      </c>
      <c r="Y668" s="73">
        <v>0</v>
      </c>
      <c r="Z668" s="138" t="str">
        <f t="shared" si="78"/>
        <v/>
      </c>
      <c r="AA668" s="72">
        <v>131212</v>
      </c>
      <c r="AB668" s="74">
        <v>151.66</v>
      </c>
      <c r="AC668" s="75" t="s">
        <v>34</v>
      </c>
      <c r="AD668" s="75">
        <f t="shared" si="79"/>
        <v>106</v>
      </c>
      <c r="AE668" s="75">
        <f t="shared" si="80"/>
        <v>45</v>
      </c>
      <c r="AF668" s="76">
        <v>40</v>
      </c>
      <c r="AG668" s="76" t="str">
        <f>IF(AE668&lt;=14,"LCL",IF(AE668&lt;=28,"20",IF(AE668&lt;=55,"40",IF(AE668&lt;=65,"40HC",IF(AE668&lt;=83,"45",IF(AE668&gt;83,"???ilość kont"))))))</f>
        <v>40</v>
      </c>
    </row>
    <row r="669" spans="1:37" x14ac:dyDescent="0.45">
      <c r="A669" s="78"/>
      <c r="B669" s="78"/>
      <c r="C669" s="78"/>
      <c r="D669" s="79"/>
      <c r="E669" s="78"/>
      <c r="F669" s="78"/>
      <c r="G669" s="78"/>
      <c r="H669" s="78"/>
      <c r="I669" s="78" t="s">
        <v>31</v>
      </c>
      <c r="J669" s="80"/>
      <c r="K669" s="78"/>
      <c r="L669" s="78"/>
      <c r="M669" s="78"/>
      <c r="N669" s="78"/>
      <c r="O669" s="78"/>
      <c r="P669" s="80"/>
      <c r="Q669" s="78"/>
      <c r="R669" s="78"/>
      <c r="S669" s="78" t="s">
        <v>2163</v>
      </c>
      <c r="T669" s="78"/>
      <c r="U669" s="78">
        <v>1</v>
      </c>
      <c r="V669" s="80"/>
      <c r="W669" s="81"/>
      <c r="X669" s="81"/>
      <c r="Y669" s="81"/>
      <c r="Z669" s="138" t="str">
        <f t="shared" si="78"/>
        <v/>
      </c>
      <c r="AA669" s="80"/>
      <c r="AB669" s="82"/>
      <c r="AC669" s="75" t="s">
        <v>34</v>
      </c>
      <c r="AD669" s="75">
        <f t="shared" si="79"/>
        <v>0</v>
      </c>
      <c r="AE669" s="75">
        <f t="shared" si="80"/>
        <v>0</v>
      </c>
      <c r="AF669" s="76">
        <v>40</v>
      </c>
      <c r="AG669" s="76"/>
      <c r="AH669" s="83"/>
      <c r="AI669" s="83"/>
      <c r="AJ669" s="83"/>
      <c r="AK669" s="83"/>
    </row>
    <row r="670" spans="1:37" x14ac:dyDescent="0.45">
      <c r="A670" s="129" t="s">
        <v>1027</v>
      </c>
      <c r="B670" s="129" t="s">
        <v>1194</v>
      </c>
      <c r="C670" s="129" t="s">
        <v>1293</v>
      </c>
      <c r="D670" s="5" t="s">
        <v>1293</v>
      </c>
      <c r="E670" s="129">
        <f t="shared" si="75"/>
        <v>38</v>
      </c>
      <c r="F670" s="129">
        <f t="shared" si="76"/>
        <v>41</v>
      </c>
      <c r="G670" s="129" t="s">
        <v>48</v>
      </c>
      <c r="H670" s="129" t="s">
        <v>30</v>
      </c>
      <c r="I670" s="129" t="s">
        <v>31</v>
      </c>
      <c r="J670" s="3">
        <v>0</v>
      </c>
      <c r="K670" s="129" t="s">
        <v>1310</v>
      </c>
      <c r="L670" s="129" t="s">
        <v>24</v>
      </c>
      <c r="M670" s="129" t="s">
        <v>42</v>
      </c>
      <c r="N670" s="129" t="s">
        <v>26</v>
      </c>
      <c r="O670" s="129" t="s">
        <v>1311</v>
      </c>
      <c r="P670" s="3">
        <v>54</v>
      </c>
      <c r="Q670" s="129" t="s">
        <v>32</v>
      </c>
      <c r="R670" s="129" t="s">
        <v>101</v>
      </c>
      <c r="S670" s="129" t="s">
        <v>2163</v>
      </c>
      <c r="T670" s="129"/>
      <c r="U670" s="129">
        <v>1</v>
      </c>
      <c r="V670" s="3">
        <v>1118</v>
      </c>
      <c r="W670" s="30">
        <v>0</v>
      </c>
      <c r="X670" s="30">
        <v>0</v>
      </c>
      <c r="Y670" s="30">
        <v>1</v>
      </c>
      <c r="Z670" s="138" t="str">
        <f t="shared" si="78"/>
        <v>40 HC</v>
      </c>
      <c r="AA670" s="3">
        <v>11476</v>
      </c>
      <c r="AB670" s="6">
        <v>62.25</v>
      </c>
      <c r="AC670" s="34" t="s">
        <v>34</v>
      </c>
      <c r="AD670" s="34">
        <f t="shared" si="79"/>
        <v>44</v>
      </c>
      <c r="AE670" s="34">
        <f t="shared" si="80"/>
        <v>19</v>
      </c>
      <c r="AF670" s="49" t="str">
        <f t="shared" ref="AF670:AG690" si="81">IF(AD670&lt;=14,"LCL",IF(AD670&lt;=28,"20",IF(AD670&lt;=55,"40",IF(AD670&lt;=65,"40HC",IF(AD670&lt;=83,"45",IF(AD670&gt;83,"???ilość kont"))))))</f>
        <v>40</v>
      </c>
      <c r="AG670" s="49" t="str">
        <f t="shared" si="81"/>
        <v>20</v>
      </c>
    </row>
    <row r="671" spans="1:37" x14ac:dyDescent="0.45">
      <c r="A671" s="129" t="s">
        <v>1027</v>
      </c>
      <c r="B671" s="129" t="s">
        <v>1224</v>
      </c>
      <c r="C671" s="129" t="s">
        <v>1249</v>
      </c>
      <c r="D671" s="5" t="s">
        <v>1249</v>
      </c>
      <c r="E671" s="129">
        <f t="shared" si="75"/>
        <v>40</v>
      </c>
      <c r="F671" s="129">
        <f t="shared" si="76"/>
        <v>45</v>
      </c>
      <c r="G671" s="129" t="s">
        <v>61</v>
      </c>
      <c r="H671" s="129" t="s">
        <v>30</v>
      </c>
      <c r="I671" s="129" t="s">
        <v>31</v>
      </c>
      <c r="J671" s="3">
        <v>0</v>
      </c>
      <c r="K671" s="129" t="s">
        <v>1312</v>
      </c>
      <c r="L671" s="129" t="s">
        <v>24</v>
      </c>
      <c r="M671" s="129" t="s">
        <v>268</v>
      </c>
      <c r="N671" s="129" t="s">
        <v>26</v>
      </c>
      <c r="O671" s="129" t="s">
        <v>1313</v>
      </c>
      <c r="P671" s="3">
        <v>54</v>
      </c>
      <c r="Q671" s="129" t="s">
        <v>32</v>
      </c>
      <c r="R671" s="129" t="s">
        <v>239</v>
      </c>
      <c r="S671" s="129" t="s">
        <v>2163</v>
      </c>
      <c r="T671" s="129"/>
      <c r="U671" s="129">
        <v>1</v>
      </c>
      <c r="V671" s="3">
        <v>820</v>
      </c>
      <c r="W671" s="30">
        <v>1</v>
      </c>
      <c r="X671" s="30">
        <v>0</v>
      </c>
      <c r="Y671" s="30">
        <v>0</v>
      </c>
      <c r="Z671" s="138">
        <f t="shared" si="78"/>
        <v>20</v>
      </c>
      <c r="AA671" s="3">
        <v>15556</v>
      </c>
      <c r="AB671" s="6">
        <v>26.49</v>
      </c>
      <c r="AC671" s="34" t="s">
        <v>64</v>
      </c>
      <c r="AD671" s="34">
        <f t="shared" si="79"/>
        <v>19</v>
      </c>
      <c r="AE671" s="34">
        <f t="shared" si="80"/>
        <v>8</v>
      </c>
      <c r="AF671" s="49" t="str">
        <f t="shared" si="81"/>
        <v>20</v>
      </c>
      <c r="AG671" s="49" t="str">
        <f t="shared" si="81"/>
        <v>LCL</v>
      </c>
    </row>
    <row r="672" spans="1:37" x14ac:dyDescent="0.45">
      <c r="A672" s="129" t="s">
        <v>1027</v>
      </c>
      <c r="B672" s="129" t="s">
        <v>1224</v>
      </c>
      <c r="C672" s="129" t="s">
        <v>1249</v>
      </c>
      <c r="D672" s="5" t="s">
        <v>1249</v>
      </c>
      <c r="E672" s="129">
        <f t="shared" si="75"/>
        <v>40</v>
      </c>
      <c r="F672" s="129">
        <f t="shared" si="76"/>
        <v>45</v>
      </c>
      <c r="G672" s="129" t="s">
        <v>61</v>
      </c>
      <c r="H672" s="129" t="s">
        <v>30</v>
      </c>
      <c r="I672" s="129" t="s">
        <v>31</v>
      </c>
      <c r="J672" s="3">
        <v>1</v>
      </c>
      <c r="K672" s="152" t="s">
        <v>1314</v>
      </c>
      <c r="L672" s="129" t="s">
        <v>41</v>
      </c>
      <c r="M672" s="129" t="s">
        <v>268</v>
      </c>
      <c r="N672" s="129" t="s">
        <v>26</v>
      </c>
      <c r="O672" s="129" t="s">
        <v>1315</v>
      </c>
      <c r="P672" s="3">
        <v>54</v>
      </c>
      <c r="Q672" s="129" t="s">
        <v>32</v>
      </c>
      <c r="R672" s="129" t="s">
        <v>2151</v>
      </c>
      <c r="S672" s="129" t="s">
        <v>2164</v>
      </c>
      <c r="T672" s="129"/>
      <c r="U672" s="129">
        <v>1</v>
      </c>
      <c r="V672" s="3">
        <v>895</v>
      </c>
      <c r="W672" s="154">
        <v>0</v>
      </c>
      <c r="X672" s="154">
        <v>1</v>
      </c>
      <c r="Y672" s="154">
        <v>0</v>
      </c>
      <c r="Z672" s="138">
        <f t="shared" si="78"/>
        <v>40</v>
      </c>
      <c r="AA672" s="3">
        <v>18881</v>
      </c>
      <c r="AB672" s="6">
        <v>16.899999999999999</v>
      </c>
      <c r="AC672" s="34" t="s">
        <v>64</v>
      </c>
      <c r="AD672" s="34">
        <f t="shared" si="79"/>
        <v>12</v>
      </c>
      <c r="AE672" s="34">
        <f t="shared" si="80"/>
        <v>5</v>
      </c>
      <c r="AF672" s="49" t="str">
        <f t="shared" si="81"/>
        <v>LCL</v>
      </c>
      <c r="AG672" s="49" t="str">
        <f t="shared" si="81"/>
        <v>LCL</v>
      </c>
    </row>
    <row r="673" spans="1:37" x14ac:dyDescent="0.45">
      <c r="A673" s="129" t="s">
        <v>1027</v>
      </c>
      <c r="B673" s="129" t="s">
        <v>1224</v>
      </c>
      <c r="C673" s="129" t="s">
        <v>1249</v>
      </c>
      <c r="D673" s="5" t="s">
        <v>1249</v>
      </c>
      <c r="E673" s="129">
        <f t="shared" si="75"/>
        <v>40</v>
      </c>
      <c r="F673" s="129">
        <f t="shared" si="76"/>
        <v>45</v>
      </c>
      <c r="G673" s="129" t="s">
        <v>61</v>
      </c>
      <c r="H673" s="129" t="s">
        <v>30</v>
      </c>
      <c r="I673" s="129" t="s">
        <v>31</v>
      </c>
      <c r="J673" s="3">
        <v>1</v>
      </c>
      <c r="K673" s="153"/>
      <c r="L673" s="129" t="s">
        <v>41</v>
      </c>
      <c r="M673" s="129" t="s">
        <v>268</v>
      </c>
      <c r="N673" s="129" t="s">
        <v>26</v>
      </c>
      <c r="O673" s="129" t="s">
        <v>1316</v>
      </c>
      <c r="P673" s="3">
        <v>54</v>
      </c>
      <c r="Q673" s="129" t="s">
        <v>32</v>
      </c>
      <c r="R673" s="129" t="s">
        <v>2157</v>
      </c>
      <c r="S673" s="129" t="s">
        <v>2164</v>
      </c>
      <c r="T673" s="129"/>
      <c r="U673" s="129">
        <v>1</v>
      </c>
      <c r="V673" s="3">
        <v>178</v>
      </c>
      <c r="W673" s="155"/>
      <c r="X673" s="155"/>
      <c r="Y673" s="155"/>
      <c r="Z673" s="138" t="str">
        <f t="shared" si="78"/>
        <v/>
      </c>
      <c r="AA673" s="3">
        <v>3999</v>
      </c>
      <c r="AB673" s="6">
        <v>16.23</v>
      </c>
      <c r="AC673" s="34" t="s">
        <v>64</v>
      </c>
      <c r="AD673" s="34">
        <f t="shared" si="79"/>
        <v>11</v>
      </c>
      <c r="AE673" s="34">
        <f t="shared" si="80"/>
        <v>5</v>
      </c>
      <c r="AF673" s="49" t="str">
        <f t="shared" si="81"/>
        <v>LCL</v>
      </c>
      <c r="AG673" s="49" t="str">
        <f t="shared" si="81"/>
        <v>LCL</v>
      </c>
    </row>
    <row r="674" spans="1:37" x14ac:dyDescent="0.45">
      <c r="A674" s="129" t="s">
        <v>1317</v>
      </c>
      <c r="B674" s="129" t="s">
        <v>1281</v>
      </c>
      <c r="C674" s="129" t="s">
        <v>1060</v>
      </c>
      <c r="D674" s="5" t="s">
        <v>1060</v>
      </c>
      <c r="E674" s="129">
        <f t="shared" si="75"/>
        <v>21</v>
      </c>
      <c r="F674" s="129">
        <f t="shared" si="76"/>
        <v>26</v>
      </c>
      <c r="G674" s="129" t="s">
        <v>85</v>
      </c>
      <c r="H674" s="129" t="s">
        <v>30</v>
      </c>
      <c r="I674" s="129" t="s">
        <v>31</v>
      </c>
      <c r="J674" s="3">
        <v>0</v>
      </c>
      <c r="K674" s="129" t="s">
        <v>1318</v>
      </c>
      <c r="L674" s="129" t="s">
        <v>24</v>
      </c>
      <c r="M674" s="129" t="s">
        <v>87</v>
      </c>
      <c r="N674" s="129" t="s">
        <v>26</v>
      </c>
      <c r="O674" s="129" t="s">
        <v>1319</v>
      </c>
      <c r="P674" s="3">
        <v>54</v>
      </c>
      <c r="Q674" s="129" t="s">
        <v>32</v>
      </c>
      <c r="R674" s="129" t="s">
        <v>2159</v>
      </c>
      <c r="S674" s="129" t="s">
        <v>2163</v>
      </c>
      <c r="T674" s="129"/>
      <c r="U674" s="129">
        <v>1</v>
      </c>
      <c r="V674" s="3">
        <v>952</v>
      </c>
      <c r="W674" s="30">
        <v>0</v>
      </c>
      <c r="X674" s="30">
        <v>1</v>
      </c>
      <c r="Y674" s="30">
        <v>0</v>
      </c>
      <c r="Z674" s="138">
        <f t="shared" si="78"/>
        <v>40</v>
      </c>
      <c r="AA674" s="3">
        <v>18014</v>
      </c>
      <c r="AB674" s="6">
        <v>32.130000000000003</v>
      </c>
      <c r="AC674" s="34" t="s">
        <v>90</v>
      </c>
      <c r="AD674" s="34">
        <f t="shared" si="79"/>
        <v>22</v>
      </c>
      <c r="AE674" s="34">
        <f t="shared" si="80"/>
        <v>10</v>
      </c>
      <c r="AF674" s="49" t="str">
        <f t="shared" si="81"/>
        <v>20</v>
      </c>
      <c r="AG674" s="49" t="str">
        <f t="shared" si="81"/>
        <v>LCL</v>
      </c>
    </row>
    <row r="675" spans="1:37" x14ac:dyDescent="0.45">
      <c r="A675" s="129" t="s">
        <v>1317</v>
      </c>
      <c r="B675" s="129" t="s">
        <v>1109</v>
      </c>
      <c r="C675" s="129" t="s">
        <v>1249</v>
      </c>
      <c r="D675" s="5" t="s">
        <v>1249</v>
      </c>
      <c r="E675" s="129">
        <f t="shared" si="75"/>
        <v>34</v>
      </c>
      <c r="F675" s="129">
        <f t="shared" si="76"/>
        <v>44</v>
      </c>
      <c r="G675" s="129" t="s">
        <v>61</v>
      </c>
      <c r="H675" s="129" t="s">
        <v>30</v>
      </c>
      <c r="I675" s="129" t="s">
        <v>31</v>
      </c>
      <c r="J675" s="3">
        <v>1</v>
      </c>
      <c r="K675" s="152" t="s">
        <v>1320</v>
      </c>
      <c r="L675" s="129" t="s">
        <v>41</v>
      </c>
      <c r="M675" s="129" t="s">
        <v>42</v>
      </c>
      <c r="N675" s="129" t="s">
        <v>26</v>
      </c>
      <c r="O675" s="129" t="s">
        <v>1321</v>
      </c>
      <c r="P675" s="3">
        <v>54</v>
      </c>
      <c r="Q675" s="129" t="s">
        <v>32</v>
      </c>
      <c r="R675" s="129" t="s">
        <v>2156</v>
      </c>
      <c r="S675" s="129" t="s">
        <v>2164</v>
      </c>
      <c r="T675" s="129"/>
      <c r="U675" s="129">
        <v>1</v>
      </c>
      <c r="V675" s="3">
        <v>238</v>
      </c>
      <c r="W675" s="154">
        <v>1</v>
      </c>
      <c r="X675" s="154">
        <v>0</v>
      </c>
      <c r="Y675" s="154">
        <v>0</v>
      </c>
      <c r="Z675" s="138">
        <f t="shared" si="78"/>
        <v>20</v>
      </c>
      <c r="AA675" s="3">
        <v>2837</v>
      </c>
      <c r="AB675" s="6">
        <v>8.94</v>
      </c>
      <c r="AC675" s="34" t="s">
        <v>64</v>
      </c>
      <c r="AD675" s="34">
        <f t="shared" si="79"/>
        <v>6</v>
      </c>
      <c r="AE675" s="34">
        <f t="shared" si="80"/>
        <v>3</v>
      </c>
      <c r="AF675" s="49" t="str">
        <f t="shared" si="81"/>
        <v>LCL</v>
      </c>
      <c r="AG675" s="49" t="str">
        <f t="shared" si="81"/>
        <v>LCL</v>
      </c>
    </row>
    <row r="676" spans="1:37" x14ac:dyDescent="0.45">
      <c r="A676" s="129" t="s">
        <v>1317</v>
      </c>
      <c r="B676" s="129" t="s">
        <v>1109</v>
      </c>
      <c r="C676" s="129" t="s">
        <v>1249</v>
      </c>
      <c r="D676" s="5" t="s">
        <v>1249</v>
      </c>
      <c r="E676" s="129">
        <f t="shared" si="75"/>
        <v>34</v>
      </c>
      <c r="F676" s="129">
        <f t="shared" si="76"/>
        <v>44</v>
      </c>
      <c r="G676" s="129" t="s">
        <v>61</v>
      </c>
      <c r="H676" s="129" t="s">
        <v>30</v>
      </c>
      <c r="I676" s="129" t="s">
        <v>31</v>
      </c>
      <c r="J676" s="3">
        <v>1</v>
      </c>
      <c r="K676" s="153"/>
      <c r="L676" s="129" t="s">
        <v>41</v>
      </c>
      <c r="M676" s="129" t="s">
        <v>42</v>
      </c>
      <c r="N676" s="129" t="s">
        <v>26</v>
      </c>
      <c r="O676" s="129" t="s">
        <v>1322</v>
      </c>
      <c r="P676" s="3">
        <v>54</v>
      </c>
      <c r="Q676" s="129" t="s">
        <v>32</v>
      </c>
      <c r="R676" s="129" t="s">
        <v>2153</v>
      </c>
      <c r="S676" s="129" t="s">
        <v>2164</v>
      </c>
      <c r="T676" s="129"/>
      <c r="U676" s="129">
        <v>1</v>
      </c>
      <c r="V676" s="3">
        <v>726</v>
      </c>
      <c r="W676" s="155"/>
      <c r="X676" s="155"/>
      <c r="Y676" s="155"/>
      <c r="Z676" s="138" t="str">
        <f t="shared" si="78"/>
        <v/>
      </c>
      <c r="AA676" s="3">
        <v>12315</v>
      </c>
      <c r="AB676" s="6">
        <v>20.41</v>
      </c>
      <c r="AC676" s="34" t="s">
        <v>64</v>
      </c>
      <c r="AD676" s="34">
        <f t="shared" si="79"/>
        <v>14</v>
      </c>
      <c r="AE676" s="34">
        <f t="shared" si="80"/>
        <v>6</v>
      </c>
      <c r="AF676" s="49" t="str">
        <f t="shared" si="81"/>
        <v>LCL</v>
      </c>
      <c r="AG676" s="49" t="str">
        <f t="shared" si="81"/>
        <v>LCL</v>
      </c>
    </row>
    <row r="677" spans="1:37" x14ac:dyDescent="0.45">
      <c r="A677" s="129" t="s">
        <v>1317</v>
      </c>
      <c r="B677" s="129" t="s">
        <v>1224</v>
      </c>
      <c r="C677" s="129" t="s">
        <v>1249</v>
      </c>
      <c r="D677" s="5" t="s">
        <v>1249</v>
      </c>
      <c r="E677" s="129">
        <f t="shared" si="75"/>
        <v>39</v>
      </c>
      <c r="F677" s="129">
        <f t="shared" si="76"/>
        <v>44</v>
      </c>
      <c r="G677" s="129" t="s">
        <v>61</v>
      </c>
      <c r="H677" s="129" t="s">
        <v>30</v>
      </c>
      <c r="I677" s="129" t="s">
        <v>31</v>
      </c>
      <c r="J677" s="3">
        <v>1</v>
      </c>
      <c r="K677" s="152" t="s">
        <v>1314</v>
      </c>
      <c r="L677" s="129" t="s">
        <v>41</v>
      </c>
      <c r="M677" s="129" t="s">
        <v>268</v>
      </c>
      <c r="N677" s="129" t="s">
        <v>26</v>
      </c>
      <c r="O677" s="129" t="s">
        <v>1323</v>
      </c>
      <c r="P677" s="3">
        <v>54</v>
      </c>
      <c r="Q677" s="129" t="s">
        <v>32</v>
      </c>
      <c r="R677" s="129" t="s">
        <v>2157</v>
      </c>
      <c r="S677" s="129" t="s">
        <v>2164</v>
      </c>
      <c r="T677" s="129"/>
      <c r="U677" s="129">
        <v>1</v>
      </c>
      <c r="V677" s="3">
        <v>373</v>
      </c>
      <c r="W677" s="154">
        <v>0</v>
      </c>
      <c r="X677" s="154">
        <v>1</v>
      </c>
      <c r="Y677" s="154">
        <v>0</v>
      </c>
      <c r="Z677" s="138">
        <f t="shared" si="78"/>
        <v>40</v>
      </c>
      <c r="AA677" s="3">
        <v>8193</v>
      </c>
      <c r="AB677" s="6">
        <v>13.81</v>
      </c>
      <c r="AC677" s="34" t="s">
        <v>64</v>
      </c>
      <c r="AD677" s="34">
        <f t="shared" si="79"/>
        <v>10</v>
      </c>
      <c r="AE677" s="34">
        <f t="shared" si="80"/>
        <v>4</v>
      </c>
      <c r="AF677" s="49" t="str">
        <f t="shared" si="81"/>
        <v>LCL</v>
      </c>
      <c r="AG677" s="49" t="str">
        <f t="shared" si="81"/>
        <v>LCL</v>
      </c>
    </row>
    <row r="678" spans="1:37" x14ac:dyDescent="0.45">
      <c r="A678" s="129" t="s">
        <v>1317</v>
      </c>
      <c r="B678" s="129" t="s">
        <v>1224</v>
      </c>
      <c r="C678" s="129" t="s">
        <v>1249</v>
      </c>
      <c r="D678" s="5" t="s">
        <v>1249</v>
      </c>
      <c r="E678" s="129">
        <f t="shared" si="75"/>
        <v>39</v>
      </c>
      <c r="F678" s="129">
        <f t="shared" si="76"/>
        <v>44</v>
      </c>
      <c r="G678" s="129" t="s">
        <v>61</v>
      </c>
      <c r="H678" s="129" t="s">
        <v>30</v>
      </c>
      <c r="I678" s="129" t="s">
        <v>31</v>
      </c>
      <c r="J678" s="3">
        <v>1</v>
      </c>
      <c r="K678" s="153"/>
      <c r="L678" s="129" t="s">
        <v>41</v>
      </c>
      <c r="M678" s="129" t="s">
        <v>268</v>
      </c>
      <c r="N678" s="129" t="s">
        <v>26</v>
      </c>
      <c r="O678" s="129" t="s">
        <v>1324</v>
      </c>
      <c r="P678" s="3">
        <v>54</v>
      </c>
      <c r="Q678" s="129" t="s">
        <v>32</v>
      </c>
      <c r="R678" s="129" t="s">
        <v>2157</v>
      </c>
      <c r="S678" s="129" t="s">
        <v>2164</v>
      </c>
      <c r="T678" s="129"/>
      <c r="U678" s="129">
        <v>1</v>
      </c>
      <c r="V678" s="3">
        <v>316</v>
      </c>
      <c r="W678" s="155"/>
      <c r="X678" s="155"/>
      <c r="Y678" s="155"/>
      <c r="Z678" s="138" t="str">
        <f t="shared" si="78"/>
        <v/>
      </c>
      <c r="AA678" s="3">
        <v>5269</v>
      </c>
      <c r="AB678" s="6">
        <v>9.1199999999999992</v>
      </c>
      <c r="AC678" s="34" t="s">
        <v>64</v>
      </c>
      <c r="AD678" s="34">
        <f t="shared" si="79"/>
        <v>6</v>
      </c>
      <c r="AE678" s="34">
        <f t="shared" si="80"/>
        <v>3</v>
      </c>
      <c r="AF678" s="49" t="str">
        <f t="shared" si="81"/>
        <v>LCL</v>
      </c>
      <c r="AG678" s="49" t="str">
        <f t="shared" si="81"/>
        <v>LCL</v>
      </c>
    </row>
    <row r="679" spans="1:37" s="77" customFormat="1" x14ac:dyDescent="0.45">
      <c r="A679" s="129" t="s">
        <v>1317</v>
      </c>
      <c r="B679" s="129" t="s">
        <v>1224</v>
      </c>
      <c r="C679" s="129" t="s">
        <v>1271</v>
      </c>
      <c r="D679" s="5" t="s">
        <v>1271</v>
      </c>
      <c r="E679" s="129">
        <f t="shared" si="75"/>
        <v>39</v>
      </c>
      <c r="F679" s="129">
        <f t="shared" si="76"/>
        <v>48</v>
      </c>
      <c r="G679" s="129" t="s">
        <v>48</v>
      </c>
      <c r="H679" s="129" t="s">
        <v>30</v>
      </c>
      <c r="I679" s="129" t="s">
        <v>31</v>
      </c>
      <c r="J679" s="3">
        <v>1</v>
      </c>
      <c r="K679" s="26" t="s">
        <v>2125</v>
      </c>
      <c r="L679" s="129" t="s">
        <v>24</v>
      </c>
      <c r="M679" s="129" t="s">
        <v>42</v>
      </c>
      <c r="N679" s="129" t="s">
        <v>26</v>
      </c>
      <c r="O679" s="129" t="s">
        <v>1325</v>
      </c>
      <c r="P679" s="3">
        <v>52</v>
      </c>
      <c r="Q679" s="129" t="s">
        <v>32</v>
      </c>
      <c r="R679" s="129" t="s">
        <v>185</v>
      </c>
      <c r="S679" s="129" t="s">
        <v>2125</v>
      </c>
      <c r="T679" s="129"/>
      <c r="U679" s="129">
        <v>1</v>
      </c>
      <c r="V679" s="3">
        <v>10</v>
      </c>
      <c r="W679" s="30">
        <v>0</v>
      </c>
      <c r="X679" s="30">
        <v>0</v>
      </c>
      <c r="Y679" s="30">
        <v>0</v>
      </c>
      <c r="Z679" s="138" t="str">
        <f t="shared" si="78"/>
        <v/>
      </c>
      <c r="AA679" s="3">
        <v>3150</v>
      </c>
      <c r="AB679" s="6">
        <v>0.8</v>
      </c>
      <c r="AC679" s="34" t="s">
        <v>34</v>
      </c>
      <c r="AD679" s="34">
        <f t="shared" si="79"/>
        <v>1</v>
      </c>
      <c r="AE679" s="34">
        <f t="shared" si="80"/>
        <v>0</v>
      </c>
      <c r="AF679" s="49" t="str">
        <f t="shared" si="81"/>
        <v>LCL</v>
      </c>
      <c r="AG679" s="49" t="str">
        <f t="shared" si="81"/>
        <v>LCL</v>
      </c>
      <c r="AH679"/>
      <c r="AI679"/>
      <c r="AJ679"/>
      <c r="AK679"/>
    </row>
    <row r="680" spans="1:37" x14ac:dyDescent="0.45">
      <c r="A680" s="129" t="s">
        <v>1317</v>
      </c>
      <c r="B680" s="129" t="s">
        <v>1249</v>
      </c>
      <c r="C680" s="129" t="s">
        <v>1271</v>
      </c>
      <c r="D680" s="5" t="s">
        <v>1271</v>
      </c>
      <c r="E680" s="129">
        <f t="shared" si="75"/>
        <v>44</v>
      </c>
      <c r="F680" s="129">
        <f t="shared" si="76"/>
        <v>48</v>
      </c>
      <c r="G680" s="129" t="s">
        <v>48</v>
      </c>
      <c r="H680" s="129" t="s">
        <v>30</v>
      </c>
      <c r="I680" s="129" t="s">
        <v>31</v>
      </c>
      <c r="J680" s="3">
        <v>1</v>
      </c>
      <c r="K680" s="157" t="s">
        <v>25</v>
      </c>
      <c r="L680" s="129" t="s">
        <v>24</v>
      </c>
      <c r="M680" s="129" t="s">
        <v>42</v>
      </c>
      <c r="N680" s="129" t="s">
        <v>26</v>
      </c>
      <c r="O680" s="129" t="s">
        <v>1326</v>
      </c>
      <c r="P680" s="3">
        <v>52</v>
      </c>
      <c r="Q680" s="129" t="s">
        <v>32</v>
      </c>
      <c r="R680" s="129" t="s">
        <v>277</v>
      </c>
      <c r="S680" s="129" t="s">
        <v>2125</v>
      </c>
      <c r="T680" s="129"/>
      <c r="U680" s="129">
        <v>1</v>
      </c>
      <c r="V680" s="3">
        <v>287</v>
      </c>
      <c r="W680" s="30">
        <v>0</v>
      </c>
      <c r="X680" s="30">
        <v>0</v>
      </c>
      <c r="Y680" s="30">
        <v>0</v>
      </c>
      <c r="Z680" s="138" t="str">
        <f t="shared" si="78"/>
        <v/>
      </c>
      <c r="AA680" s="3">
        <v>4501</v>
      </c>
      <c r="AB680" s="6">
        <v>2.77</v>
      </c>
      <c r="AC680" s="34" t="s">
        <v>34</v>
      </c>
      <c r="AD680" s="34">
        <f t="shared" si="79"/>
        <v>2</v>
      </c>
      <c r="AE680" s="34">
        <f t="shared" si="80"/>
        <v>1</v>
      </c>
      <c r="AF680" s="49" t="str">
        <f t="shared" si="81"/>
        <v>LCL</v>
      </c>
      <c r="AG680" s="49" t="str">
        <f t="shared" si="81"/>
        <v>LCL</v>
      </c>
    </row>
    <row r="681" spans="1:37" s="77" customFormat="1" x14ac:dyDescent="0.45">
      <c r="A681" s="129" t="s">
        <v>1317</v>
      </c>
      <c r="B681" s="129" t="s">
        <v>1249</v>
      </c>
      <c r="C681" s="129" t="s">
        <v>1271</v>
      </c>
      <c r="D681" s="5" t="s">
        <v>1271</v>
      </c>
      <c r="E681" s="129">
        <f t="shared" si="75"/>
        <v>44</v>
      </c>
      <c r="F681" s="129">
        <f t="shared" si="76"/>
        <v>48</v>
      </c>
      <c r="G681" s="129" t="s">
        <v>48</v>
      </c>
      <c r="H681" s="129" t="s">
        <v>30</v>
      </c>
      <c r="I681" s="129" t="s">
        <v>31</v>
      </c>
      <c r="J681" s="3">
        <v>1</v>
      </c>
      <c r="K681" s="158"/>
      <c r="L681" s="129" t="s">
        <v>24</v>
      </c>
      <c r="M681" s="129" t="s">
        <v>42</v>
      </c>
      <c r="N681" s="129" t="s">
        <v>26</v>
      </c>
      <c r="O681" s="129" t="s">
        <v>1327</v>
      </c>
      <c r="P681" s="3">
        <v>52</v>
      </c>
      <c r="Q681" s="129" t="s">
        <v>32</v>
      </c>
      <c r="R681" s="129" t="s">
        <v>275</v>
      </c>
      <c r="S681" s="129" t="s">
        <v>2125</v>
      </c>
      <c r="T681" s="129"/>
      <c r="U681" s="129">
        <v>1</v>
      </c>
      <c r="V681" s="3">
        <v>242</v>
      </c>
      <c r="W681" s="30">
        <v>0</v>
      </c>
      <c r="X681" s="30">
        <v>0</v>
      </c>
      <c r="Y681" s="30">
        <v>0</v>
      </c>
      <c r="Z681" s="138" t="str">
        <f t="shared" si="78"/>
        <v/>
      </c>
      <c r="AA681" s="3">
        <v>3150</v>
      </c>
      <c r="AB681" s="6">
        <v>2.4</v>
      </c>
      <c r="AC681" s="34" t="s">
        <v>34</v>
      </c>
      <c r="AD681" s="34">
        <f t="shared" si="79"/>
        <v>2</v>
      </c>
      <c r="AE681" s="34">
        <f t="shared" si="80"/>
        <v>1</v>
      </c>
      <c r="AF681" s="49" t="str">
        <f t="shared" si="81"/>
        <v>LCL</v>
      </c>
      <c r="AG681" s="49" t="str">
        <f t="shared" si="81"/>
        <v>LCL</v>
      </c>
      <c r="AH681"/>
      <c r="AI681"/>
      <c r="AJ681"/>
      <c r="AK681"/>
    </row>
    <row r="682" spans="1:37" x14ac:dyDescent="0.45">
      <c r="A682" s="129" t="s">
        <v>1317</v>
      </c>
      <c r="B682" s="129" t="s">
        <v>1249</v>
      </c>
      <c r="C682" s="129" t="s">
        <v>1271</v>
      </c>
      <c r="D682" s="5" t="s">
        <v>1271</v>
      </c>
      <c r="E682" s="129">
        <f t="shared" si="75"/>
        <v>44</v>
      </c>
      <c r="F682" s="129">
        <f t="shared" si="76"/>
        <v>48</v>
      </c>
      <c r="G682" s="129" t="s">
        <v>48</v>
      </c>
      <c r="H682" s="129" t="s">
        <v>30</v>
      </c>
      <c r="I682" s="129" t="s">
        <v>31</v>
      </c>
      <c r="J682" s="3">
        <v>1</v>
      </c>
      <c r="K682" s="158"/>
      <c r="L682" s="129" t="s">
        <v>24</v>
      </c>
      <c r="M682" s="129" t="s">
        <v>42</v>
      </c>
      <c r="N682" s="129" t="s">
        <v>26</v>
      </c>
      <c r="O682" s="129" t="s">
        <v>1328</v>
      </c>
      <c r="P682" s="3">
        <v>52</v>
      </c>
      <c r="Q682" s="129" t="s">
        <v>32</v>
      </c>
      <c r="R682" s="129" t="s">
        <v>266</v>
      </c>
      <c r="S682" s="129" t="s">
        <v>2125</v>
      </c>
      <c r="T682" s="129"/>
      <c r="U682" s="129">
        <v>1</v>
      </c>
      <c r="V682" s="3">
        <v>792</v>
      </c>
      <c r="W682" s="30">
        <v>0</v>
      </c>
      <c r="X682" s="30">
        <v>0</v>
      </c>
      <c r="Y682" s="30">
        <v>0</v>
      </c>
      <c r="Z682" s="138" t="str">
        <f t="shared" si="78"/>
        <v/>
      </c>
      <c r="AA682" s="3">
        <v>13001</v>
      </c>
      <c r="AB682" s="6">
        <v>11.66</v>
      </c>
      <c r="AC682" s="34" t="s">
        <v>34</v>
      </c>
      <c r="AD682" s="34">
        <f t="shared" si="79"/>
        <v>8</v>
      </c>
      <c r="AE682" s="34">
        <f t="shared" si="80"/>
        <v>3</v>
      </c>
      <c r="AF682" s="49" t="str">
        <f t="shared" si="81"/>
        <v>LCL</v>
      </c>
      <c r="AG682" s="49" t="str">
        <f t="shared" si="81"/>
        <v>LCL</v>
      </c>
    </row>
    <row r="683" spans="1:37" x14ac:dyDescent="0.45">
      <c r="A683" s="129" t="s">
        <v>1329</v>
      </c>
      <c r="B683" s="129" t="s">
        <v>1330</v>
      </c>
      <c r="C683" s="129" t="s">
        <v>1224</v>
      </c>
      <c r="D683" s="5" t="s">
        <v>1224</v>
      </c>
      <c r="E683" s="129">
        <f t="shared" si="75"/>
        <v>31</v>
      </c>
      <c r="F683" s="129">
        <f t="shared" si="76"/>
        <v>38</v>
      </c>
      <c r="G683" s="129" t="s">
        <v>85</v>
      </c>
      <c r="H683" s="129" t="s">
        <v>30</v>
      </c>
      <c r="I683" s="129" t="s">
        <v>31</v>
      </c>
      <c r="J683" s="3">
        <v>0</v>
      </c>
      <c r="K683" s="129" t="s">
        <v>1331</v>
      </c>
      <c r="L683" s="129" t="s">
        <v>24</v>
      </c>
      <c r="M683" s="129" t="s">
        <v>42</v>
      </c>
      <c r="N683" s="129" t="s">
        <v>26</v>
      </c>
      <c r="O683" s="129" t="s">
        <v>1332</v>
      </c>
      <c r="P683" s="3">
        <v>54</v>
      </c>
      <c r="Q683" s="129" t="s">
        <v>32</v>
      </c>
      <c r="R683" s="129" t="s">
        <v>2159</v>
      </c>
      <c r="S683" s="129" t="s">
        <v>2163</v>
      </c>
      <c r="T683" s="129"/>
      <c r="U683" s="129">
        <v>1</v>
      </c>
      <c r="V683" s="3">
        <v>873</v>
      </c>
      <c r="W683" s="30">
        <v>1</v>
      </c>
      <c r="X683" s="30">
        <v>0</v>
      </c>
      <c r="Y683" s="30">
        <v>0</v>
      </c>
      <c r="Z683" s="138">
        <f t="shared" si="78"/>
        <v>20</v>
      </c>
      <c r="AA683" s="3">
        <v>18481</v>
      </c>
      <c r="AB683" s="6">
        <v>12.84</v>
      </c>
      <c r="AC683" s="34" t="s">
        <v>90</v>
      </c>
      <c r="AD683" s="34">
        <f t="shared" si="79"/>
        <v>9</v>
      </c>
      <c r="AE683" s="34">
        <f t="shared" si="80"/>
        <v>4</v>
      </c>
      <c r="AF683" s="49" t="str">
        <f t="shared" si="81"/>
        <v>LCL</v>
      </c>
      <c r="AG683" s="49" t="str">
        <f t="shared" si="81"/>
        <v>LCL</v>
      </c>
    </row>
    <row r="684" spans="1:37" x14ac:dyDescent="0.45">
      <c r="A684" s="129" t="s">
        <v>1199</v>
      </c>
      <c r="B684" s="129" t="s">
        <v>1293</v>
      </c>
      <c r="C684" s="129" t="s">
        <v>1230</v>
      </c>
      <c r="D684" s="5" t="s">
        <v>1230</v>
      </c>
      <c r="E684" s="129">
        <f t="shared" si="75"/>
        <v>38</v>
      </c>
      <c r="F684" s="129">
        <f t="shared" si="76"/>
        <v>43</v>
      </c>
      <c r="G684" s="129" t="s">
        <v>39</v>
      </c>
      <c r="H684" s="129" t="s">
        <v>30</v>
      </c>
      <c r="I684" s="129" t="s">
        <v>31</v>
      </c>
      <c r="J684" s="3">
        <v>0</v>
      </c>
      <c r="K684" s="129" t="s">
        <v>1333</v>
      </c>
      <c r="L684" s="129" t="s">
        <v>24</v>
      </c>
      <c r="M684" s="129" t="s">
        <v>42</v>
      </c>
      <c r="N684" s="129" t="s">
        <v>26</v>
      </c>
      <c r="O684" s="129" t="s">
        <v>1334</v>
      </c>
      <c r="P684" s="3">
        <v>51</v>
      </c>
      <c r="Q684" s="129" t="s">
        <v>32</v>
      </c>
      <c r="R684" s="129" t="s">
        <v>153</v>
      </c>
      <c r="S684" s="129" t="s">
        <v>2163</v>
      </c>
      <c r="T684" s="129"/>
      <c r="U684" s="129">
        <v>1</v>
      </c>
      <c r="V684" s="3">
        <v>1840</v>
      </c>
      <c r="W684" s="30">
        <v>0</v>
      </c>
      <c r="X684" s="30">
        <v>1</v>
      </c>
      <c r="Y684" s="30">
        <v>0</v>
      </c>
      <c r="Z684" s="138">
        <f t="shared" si="78"/>
        <v>40</v>
      </c>
      <c r="AA684" s="3">
        <v>14160</v>
      </c>
      <c r="AB684" s="6">
        <v>53.19</v>
      </c>
      <c r="AC684" s="34" t="s">
        <v>34</v>
      </c>
      <c r="AD684" s="34">
        <f t="shared" si="79"/>
        <v>37</v>
      </c>
      <c r="AE684" s="34">
        <f t="shared" si="80"/>
        <v>16</v>
      </c>
      <c r="AF684" s="49" t="str">
        <f t="shared" si="81"/>
        <v>40</v>
      </c>
      <c r="AG684" s="49" t="str">
        <f t="shared" si="81"/>
        <v>20</v>
      </c>
    </row>
    <row r="685" spans="1:37" x14ac:dyDescent="0.45">
      <c r="A685" s="129" t="s">
        <v>1199</v>
      </c>
      <c r="B685" s="129" t="s">
        <v>1335</v>
      </c>
      <c r="C685" s="129" t="s">
        <v>1336</v>
      </c>
      <c r="D685" s="5" t="s">
        <v>1336</v>
      </c>
      <c r="E685" s="129">
        <f t="shared" ref="E685:E758" si="82">B685-A685</f>
        <v>47</v>
      </c>
      <c r="F685" s="129">
        <f t="shared" ref="F685:F758" si="83">C685-A685</f>
        <v>52</v>
      </c>
      <c r="G685" s="129" t="s">
        <v>29</v>
      </c>
      <c r="H685" s="129" t="s">
        <v>30</v>
      </c>
      <c r="I685" s="129" t="s">
        <v>31</v>
      </c>
      <c r="J685" s="3">
        <v>0</v>
      </c>
      <c r="K685" s="129" t="s">
        <v>1337</v>
      </c>
      <c r="L685" s="129" t="s">
        <v>24</v>
      </c>
      <c r="M685" s="129" t="s">
        <v>42</v>
      </c>
      <c r="N685" s="129" t="s">
        <v>26</v>
      </c>
      <c r="O685" s="129" t="s">
        <v>1338</v>
      </c>
      <c r="P685" s="3">
        <v>52</v>
      </c>
      <c r="Q685" s="129" t="s">
        <v>32</v>
      </c>
      <c r="R685" s="129" t="s">
        <v>82</v>
      </c>
      <c r="S685" s="129" t="s">
        <v>2163</v>
      </c>
      <c r="T685" s="129"/>
      <c r="U685" s="129">
        <v>1</v>
      </c>
      <c r="V685" s="3">
        <v>1612</v>
      </c>
      <c r="W685" s="30">
        <v>0</v>
      </c>
      <c r="X685" s="30">
        <v>1</v>
      </c>
      <c r="Y685" s="30">
        <v>0</v>
      </c>
      <c r="Z685" s="138">
        <f t="shared" si="78"/>
        <v>40</v>
      </c>
      <c r="AA685" s="3">
        <v>28804</v>
      </c>
      <c r="AB685" s="6">
        <v>44.99</v>
      </c>
      <c r="AC685" s="34" t="s">
        <v>34</v>
      </c>
      <c r="AD685" s="34">
        <f t="shared" si="79"/>
        <v>31</v>
      </c>
      <c r="AE685" s="34">
        <f t="shared" si="80"/>
        <v>13</v>
      </c>
      <c r="AF685" s="49" t="str">
        <f t="shared" si="81"/>
        <v>40</v>
      </c>
      <c r="AG685" s="49" t="str">
        <f t="shared" si="81"/>
        <v>LCL</v>
      </c>
    </row>
    <row r="686" spans="1:37" x14ac:dyDescent="0.45">
      <c r="A686" s="129" t="s">
        <v>1199</v>
      </c>
      <c r="B686" s="129" t="s">
        <v>1335</v>
      </c>
      <c r="C686" s="129" t="s">
        <v>1336</v>
      </c>
      <c r="D686" s="5" t="s">
        <v>1336</v>
      </c>
      <c r="E686" s="129">
        <f t="shared" si="82"/>
        <v>47</v>
      </c>
      <c r="F686" s="129">
        <f t="shared" si="83"/>
        <v>52</v>
      </c>
      <c r="G686" s="129" t="s">
        <v>29</v>
      </c>
      <c r="H686" s="129" t="s">
        <v>30</v>
      </c>
      <c r="I686" s="129" t="s">
        <v>31</v>
      </c>
      <c r="J686" s="3">
        <v>0</v>
      </c>
      <c r="K686" s="129" t="s">
        <v>1339</v>
      </c>
      <c r="L686" s="129" t="s">
        <v>24</v>
      </c>
      <c r="M686" s="129" t="s">
        <v>42</v>
      </c>
      <c r="N686" s="129" t="s">
        <v>26</v>
      </c>
      <c r="O686" s="129" t="s">
        <v>1340</v>
      </c>
      <c r="P686" s="3">
        <v>54</v>
      </c>
      <c r="Q686" s="129" t="s">
        <v>32</v>
      </c>
      <c r="R686" s="129" t="s">
        <v>82</v>
      </c>
      <c r="S686" s="129" t="s">
        <v>2163</v>
      </c>
      <c r="T686" s="129"/>
      <c r="U686" s="129">
        <v>1</v>
      </c>
      <c r="V686" s="3">
        <v>968</v>
      </c>
      <c r="W686" s="30">
        <v>0</v>
      </c>
      <c r="X686" s="30">
        <v>1</v>
      </c>
      <c r="Y686" s="30">
        <v>0</v>
      </c>
      <c r="Z686" s="138">
        <f t="shared" si="78"/>
        <v>40</v>
      </c>
      <c r="AA686" s="3">
        <v>19002</v>
      </c>
      <c r="AB686" s="6">
        <v>47.84</v>
      </c>
      <c r="AC686" s="34" t="s">
        <v>34</v>
      </c>
      <c r="AD686" s="34">
        <f t="shared" si="79"/>
        <v>33</v>
      </c>
      <c r="AE686" s="34">
        <f t="shared" si="80"/>
        <v>14</v>
      </c>
      <c r="AF686" s="49" t="str">
        <f t="shared" si="81"/>
        <v>40</v>
      </c>
      <c r="AG686" s="49" t="str">
        <f t="shared" si="81"/>
        <v>LCL</v>
      </c>
    </row>
    <row r="687" spans="1:37" x14ac:dyDescent="0.45">
      <c r="A687" s="129" t="s">
        <v>1199</v>
      </c>
      <c r="B687" s="129" t="s">
        <v>1335</v>
      </c>
      <c r="C687" s="129" t="s">
        <v>1336</v>
      </c>
      <c r="D687" s="5" t="s">
        <v>1336</v>
      </c>
      <c r="E687" s="129">
        <f t="shared" si="82"/>
        <v>47</v>
      </c>
      <c r="F687" s="129">
        <f t="shared" si="83"/>
        <v>52</v>
      </c>
      <c r="G687" s="129" t="s">
        <v>29</v>
      </c>
      <c r="H687" s="129" t="s">
        <v>30</v>
      </c>
      <c r="I687" s="129" t="s">
        <v>31</v>
      </c>
      <c r="J687" s="3">
        <v>0</v>
      </c>
      <c r="K687" s="129" t="s">
        <v>1341</v>
      </c>
      <c r="L687" s="129" t="s">
        <v>24</v>
      </c>
      <c r="M687" s="129" t="s">
        <v>42</v>
      </c>
      <c r="N687" s="129" t="s">
        <v>26</v>
      </c>
      <c r="O687" s="129" t="s">
        <v>1342</v>
      </c>
      <c r="P687" s="3">
        <v>52</v>
      </c>
      <c r="Q687" s="129" t="s">
        <v>32</v>
      </c>
      <c r="R687" s="129" t="s">
        <v>82</v>
      </c>
      <c r="S687" s="129" t="s">
        <v>2163</v>
      </c>
      <c r="T687" s="129"/>
      <c r="U687" s="129">
        <v>1</v>
      </c>
      <c r="V687" s="3">
        <v>2515</v>
      </c>
      <c r="W687" s="30">
        <v>0</v>
      </c>
      <c r="X687" s="30">
        <v>0</v>
      </c>
      <c r="Y687" s="30">
        <v>1</v>
      </c>
      <c r="Z687" s="138" t="str">
        <f t="shared" si="78"/>
        <v>40 HC</v>
      </c>
      <c r="AA687" s="3">
        <v>45108</v>
      </c>
      <c r="AB687" s="6">
        <v>55.09</v>
      </c>
      <c r="AC687" s="34" t="s">
        <v>34</v>
      </c>
      <c r="AD687" s="34">
        <f t="shared" si="79"/>
        <v>39</v>
      </c>
      <c r="AE687" s="34">
        <f t="shared" si="80"/>
        <v>17</v>
      </c>
      <c r="AF687" s="49" t="str">
        <f t="shared" si="81"/>
        <v>40</v>
      </c>
      <c r="AG687" s="49" t="str">
        <f t="shared" si="81"/>
        <v>20</v>
      </c>
    </row>
    <row r="688" spans="1:37" x14ac:dyDescent="0.45">
      <c r="A688" s="129" t="s">
        <v>1018</v>
      </c>
      <c r="B688" s="129" t="s">
        <v>1343</v>
      </c>
      <c r="C688" s="129" t="s">
        <v>1032</v>
      </c>
      <c r="D688" s="5" t="s">
        <v>1032</v>
      </c>
      <c r="E688" s="129">
        <f t="shared" si="82"/>
        <v>4</v>
      </c>
      <c r="F688" s="129">
        <f t="shared" si="83"/>
        <v>13</v>
      </c>
      <c r="G688" s="129" t="s">
        <v>381</v>
      </c>
      <c r="H688" s="129" t="s">
        <v>383</v>
      </c>
      <c r="I688" s="129" t="s">
        <v>380</v>
      </c>
      <c r="J688" s="3">
        <v>1</v>
      </c>
      <c r="K688" s="26" t="s">
        <v>380</v>
      </c>
      <c r="L688" s="26" t="s">
        <v>24</v>
      </c>
      <c r="M688" s="129" t="s">
        <v>384</v>
      </c>
      <c r="N688" s="129" t="s">
        <v>26</v>
      </c>
      <c r="O688" s="129" t="s">
        <v>1344</v>
      </c>
      <c r="P688" s="3">
        <v>54</v>
      </c>
      <c r="Q688" s="129" t="s">
        <v>32</v>
      </c>
      <c r="R688" s="129" t="s">
        <v>1076</v>
      </c>
      <c r="S688" s="36" t="s">
        <v>380</v>
      </c>
      <c r="T688" s="129">
        <v>1</v>
      </c>
      <c r="U688" s="129"/>
      <c r="V688" s="3">
        <v>1025</v>
      </c>
      <c r="W688" s="30">
        <v>0</v>
      </c>
      <c r="X688" s="30">
        <v>0</v>
      </c>
      <c r="Y688" s="30">
        <v>0</v>
      </c>
      <c r="Z688" s="138" t="str">
        <f t="shared" si="78"/>
        <v/>
      </c>
      <c r="AA688" s="3">
        <v>15572</v>
      </c>
      <c r="AB688" s="4"/>
      <c r="AC688" s="34" t="s">
        <v>64</v>
      </c>
      <c r="AD688" s="34">
        <f t="shared" si="79"/>
        <v>0</v>
      </c>
      <c r="AE688" s="34">
        <f t="shared" si="80"/>
        <v>0</v>
      </c>
      <c r="AF688" s="49" t="str">
        <f t="shared" si="81"/>
        <v>LCL</v>
      </c>
      <c r="AG688" s="49" t="str">
        <f t="shared" si="81"/>
        <v>LCL</v>
      </c>
    </row>
    <row r="689" spans="1:37" x14ac:dyDescent="0.45">
      <c r="A689" s="129" t="s">
        <v>1018</v>
      </c>
      <c r="B689" s="129" t="s">
        <v>1089</v>
      </c>
      <c r="C689" s="129" t="s">
        <v>1037</v>
      </c>
      <c r="D689" s="5" t="s">
        <v>1037</v>
      </c>
      <c r="E689" s="129">
        <f t="shared" si="82"/>
        <v>14</v>
      </c>
      <c r="F689" s="129">
        <f t="shared" si="83"/>
        <v>16</v>
      </c>
      <c r="G689" s="129" t="s">
        <v>381</v>
      </c>
      <c r="H689" s="129" t="s">
        <v>383</v>
      </c>
      <c r="I689" s="129" t="s">
        <v>41</v>
      </c>
      <c r="J689" s="3">
        <v>1</v>
      </c>
      <c r="K689" s="26" t="s">
        <v>2125</v>
      </c>
      <c r="L689" s="26" t="s">
        <v>41</v>
      </c>
      <c r="M689" s="129" t="s">
        <v>619</v>
      </c>
      <c r="N689" s="129" t="s">
        <v>26</v>
      </c>
      <c r="O689" s="129" t="s">
        <v>1345</v>
      </c>
      <c r="P689" s="3">
        <v>54</v>
      </c>
      <c r="Q689" s="129" t="s">
        <v>32</v>
      </c>
      <c r="R689" s="129" t="s">
        <v>101</v>
      </c>
      <c r="S689" s="129" t="s">
        <v>2125</v>
      </c>
      <c r="T689" s="129"/>
      <c r="U689" s="129">
        <v>1</v>
      </c>
      <c r="V689" s="3">
        <v>361</v>
      </c>
      <c r="W689" s="30">
        <v>0</v>
      </c>
      <c r="X689" s="30">
        <v>0</v>
      </c>
      <c r="Y689" s="30">
        <v>0</v>
      </c>
      <c r="Z689" s="138" t="str">
        <f t="shared" si="78"/>
        <v/>
      </c>
      <c r="AA689" s="3">
        <v>3690</v>
      </c>
      <c r="AB689" s="6">
        <v>12.96</v>
      </c>
      <c r="AC689" s="34" t="s">
        <v>34</v>
      </c>
      <c r="AD689" s="34">
        <f t="shared" si="79"/>
        <v>9</v>
      </c>
      <c r="AE689" s="34">
        <f t="shared" si="80"/>
        <v>4</v>
      </c>
      <c r="AF689" s="49" t="str">
        <f t="shared" si="81"/>
        <v>LCL</v>
      </c>
      <c r="AG689" s="49" t="str">
        <f t="shared" si="81"/>
        <v>LCL</v>
      </c>
    </row>
    <row r="690" spans="1:37" x14ac:dyDescent="0.45">
      <c r="A690" s="129" t="s">
        <v>1018</v>
      </c>
      <c r="B690" s="129" t="s">
        <v>1109</v>
      </c>
      <c r="C690" s="129" t="s">
        <v>1219</v>
      </c>
      <c r="D690" s="5" t="s">
        <v>1219</v>
      </c>
      <c r="E690" s="129">
        <f t="shared" si="82"/>
        <v>31</v>
      </c>
      <c r="F690" s="129">
        <f t="shared" si="83"/>
        <v>35</v>
      </c>
      <c r="G690" s="129" t="s">
        <v>39</v>
      </c>
      <c r="H690" s="129" t="s">
        <v>30</v>
      </c>
      <c r="I690" s="129" t="s">
        <v>31</v>
      </c>
      <c r="J690" s="3">
        <v>0</v>
      </c>
      <c r="K690" s="129" t="s">
        <v>1346</v>
      </c>
      <c r="L690" s="129" t="s">
        <v>24</v>
      </c>
      <c r="M690" s="129" t="s">
        <v>42</v>
      </c>
      <c r="N690" s="129" t="s">
        <v>26</v>
      </c>
      <c r="O690" s="129" t="s">
        <v>1347</v>
      </c>
      <c r="P690" s="3">
        <v>54</v>
      </c>
      <c r="Q690" s="129" t="s">
        <v>32</v>
      </c>
      <c r="R690" s="129" t="s">
        <v>44</v>
      </c>
      <c r="S690" s="129" t="s">
        <v>2163</v>
      </c>
      <c r="T690" s="129"/>
      <c r="U690" s="129">
        <v>1</v>
      </c>
      <c r="V690" s="3">
        <v>1457</v>
      </c>
      <c r="W690" s="30">
        <v>0</v>
      </c>
      <c r="X690" s="30">
        <v>1</v>
      </c>
      <c r="Y690" s="30">
        <v>0</v>
      </c>
      <c r="Z690" s="138">
        <f t="shared" si="78"/>
        <v>40</v>
      </c>
      <c r="AA690" s="3">
        <v>23637</v>
      </c>
      <c r="AB690" s="6">
        <v>45.37</v>
      </c>
      <c r="AC690" s="34" t="s">
        <v>34</v>
      </c>
      <c r="AD690" s="34">
        <f t="shared" si="79"/>
        <v>32</v>
      </c>
      <c r="AE690" s="34">
        <f t="shared" si="80"/>
        <v>14</v>
      </c>
      <c r="AF690" s="49" t="str">
        <f t="shared" si="81"/>
        <v>40</v>
      </c>
      <c r="AG690" s="49" t="str">
        <f t="shared" si="81"/>
        <v>LCL</v>
      </c>
    </row>
    <row r="691" spans="1:37" x14ac:dyDescent="0.45">
      <c r="A691" s="70" t="s">
        <v>1018</v>
      </c>
      <c r="B691" s="70" t="s">
        <v>1109</v>
      </c>
      <c r="C691" s="70" t="s">
        <v>1219</v>
      </c>
      <c r="D691" s="71" t="s">
        <v>1219</v>
      </c>
      <c r="E691" s="70">
        <f t="shared" si="82"/>
        <v>31</v>
      </c>
      <c r="F691" s="70">
        <f t="shared" si="83"/>
        <v>35</v>
      </c>
      <c r="G691" s="70" t="s">
        <v>39</v>
      </c>
      <c r="H691" s="70" t="s">
        <v>30</v>
      </c>
      <c r="I691" s="70" t="s">
        <v>31</v>
      </c>
      <c r="J691" s="72">
        <v>0</v>
      </c>
      <c r="K691" s="70" t="s">
        <v>1348</v>
      </c>
      <c r="L691" s="70" t="s">
        <v>24</v>
      </c>
      <c r="M691" s="70" t="s">
        <v>42</v>
      </c>
      <c r="N691" s="70" t="s">
        <v>26</v>
      </c>
      <c r="O691" s="70" t="s">
        <v>1349</v>
      </c>
      <c r="P691" s="72">
        <v>51</v>
      </c>
      <c r="Q691" s="70" t="s">
        <v>32</v>
      </c>
      <c r="R691" s="70" t="s">
        <v>571</v>
      </c>
      <c r="S691" s="70" t="s">
        <v>2163</v>
      </c>
      <c r="T691" s="70"/>
      <c r="U691" s="70">
        <v>1</v>
      </c>
      <c r="V691" s="72">
        <v>2458</v>
      </c>
      <c r="W691" s="73">
        <v>1</v>
      </c>
      <c r="X691" s="73">
        <v>0</v>
      </c>
      <c r="Y691" s="73">
        <v>2</v>
      </c>
      <c r="Z691" s="138">
        <f t="shared" si="78"/>
        <v>20</v>
      </c>
      <c r="AA691" s="72">
        <v>19740</v>
      </c>
      <c r="AB691" s="74">
        <v>149.27000000000001</v>
      </c>
      <c r="AC691" s="75" t="s">
        <v>34</v>
      </c>
      <c r="AD691" s="75">
        <f t="shared" si="79"/>
        <v>104</v>
      </c>
      <c r="AE691" s="75">
        <f t="shared" si="80"/>
        <v>45</v>
      </c>
      <c r="AF691" s="76">
        <v>40</v>
      </c>
      <c r="AG691" s="76" t="str">
        <f>IF(AE691&lt;=14,"LCL",IF(AE691&lt;=28,"20",IF(AE691&lt;=55,"40",IF(AE691&lt;=65,"40HC",IF(AE691&lt;=83,"45",IF(AE691&gt;83,"???ilość kont"))))))</f>
        <v>40</v>
      </c>
      <c r="AH691" s="77"/>
      <c r="AI691" s="77"/>
      <c r="AJ691" s="77"/>
      <c r="AK691" s="77"/>
    </row>
    <row r="692" spans="1:37" x14ac:dyDescent="0.45">
      <c r="A692" s="78"/>
      <c r="B692" s="78"/>
      <c r="C692" s="78"/>
      <c r="D692" s="79"/>
      <c r="E692" s="78"/>
      <c r="F692" s="78"/>
      <c r="G692" s="78"/>
      <c r="H692" s="78"/>
      <c r="I692" s="78" t="s">
        <v>31</v>
      </c>
      <c r="J692" s="80"/>
      <c r="K692" s="78"/>
      <c r="L692" s="78"/>
      <c r="M692" s="78"/>
      <c r="N692" s="78"/>
      <c r="O692" s="78"/>
      <c r="P692" s="80"/>
      <c r="Q692" s="78"/>
      <c r="R692" s="78"/>
      <c r="S692" s="78" t="s">
        <v>2163</v>
      </c>
      <c r="T692" s="78"/>
      <c r="U692" s="78">
        <v>1</v>
      </c>
      <c r="V692" s="80"/>
      <c r="W692" s="81"/>
      <c r="X692" s="81"/>
      <c r="Y692" s="81"/>
      <c r="Z692" s="138" t="str">
        <f t="shared" si="78"/>
        <v/>
      </c>
      <c r="AA692" s="80"/>
      <c r="AB692" s="82"/>
      <c r="AC692" s="75" t="s">
        <v>34</v>
      </c>
      <c r="AD692" s="75">
        <f t="shared" si="79"/>
        <v>0</v>
      </c>
      <c r="AE692" s="75">
        <f t="shared" si="80"/>
        <v>0</v>
      </c>
      <c r="AF692" s="76">
        <v>40</v>
      </c>
      <c r="AG692" s="76"/>
      <c r="AH692" s="83"/>
      <c r="AI692" s="83"/>
      <c r="AJ692" s="83"/>
      <c r="AK692" s="83"/>
    </row>
    <row r="693" spans="1:37" x14ac:dyDescent="0.45">
      <c r="A693" s="129" t="s">
        <v>1018</v>
      </c>
      <c r="B693" s="129" t="s">
        <v>1109</v>
      </c>
      <c r="C693" s="129" t="s">
        <v>1224</v>
      </c>
      <c r="D693" s="5" t="s">
        <v>1224</v>
      </c>
      <c r="E693" s="129">
        <f t="shared" si="82"/>
        <v>31</v>
      </c>
      <c r="F693" s="129">
        <f t="shared" si="83"/>
        <v>36</v>
      </c>
      <c r="G693" s="129" t="s">
        <v>39</v>
      </c>
      <c r="H693" s="129" t="s">
        <v>30</v>
      </c>
      <c r="I693" s="129" t="s">
        <v>31</v>
      </c>
      <c r="J693" s="3">
        <v>0</v>
      </c>
      <c r="K693" s="129" t="s">
        <v>1350</v>
      </c>
      <c r="L693" s="129" t="s">
        <v>24</v>
      </c>
      <c r="M693" s="129" t="s">
        <v>42</v>
      </c>
      <c r="N693" s="129" t="s">
        <v>26</v>
      </c>
      <c r="O693" s="129" t="s">
        <v>1351</v>
      </c>
      <c r="P693" s="3">
        <v>51</v>
      </c>
      <c r="Q693" s="129" t="s">
        <v>32</v>
      </c>
      <c r="R693" s="129" t="s">
        <v>153</v>
      </c>
      <c r="S693" s="129" t="s">
        <v>2163</v>
      </c>
      <c r="T693" s="129"/>
      <c r="U693" s="129">
        <v>1</v>
      </c>
      <c r="V693" s="3">
        <v>667</v>
      </c>
      <c r="W693" s="30">
        <v>1</v>
      </c>
      <c r="X693" s="30">
        <v>0</v>
      </c>
      <c r="Y693" s="30">
        <v>0</v>
      </c>
      <c r="Z693" s="138">
        <f t="shared" si="78"/>
        <v>20</v>
      </c>
      <c r="AA693" s="3">
        <v>5316</v>
      </c>
      <c r="AB693" s="6">
        <v>26.2</v>
      </c>
      <c r="AC693" s="34" t="s">
        <v>34</v>
      </c>
      <c r="AD693" s="34">
        <f t="shared" si="79"/>
        <v>18</v>
      </c>
      <c r="AE693" s="34">
        <f t="shared" si="80"/>
        <v>8</v>
      </c>
      <c r="AF693" s="49" t="str">
        <f t="shared" ref="AF693:AG726" si="84">IF(AD693&lt;=14,"LCL",IF(AD693&lt;=28,"20",IF(AD693&lt;=55,"40",IF(AD693&lt;=65,"40HC",IF(AD693&lt;=83,"45",IF(AD693&gt;83,"???ilość kont"))))))</f>
        <v>20</v>
      </c>
      <c r="AG693" s="49" t="str">
        <f t="shared" si="84"/>
        <v>LCL</v>
      </c>
    </row>
    <row r="694" spans="1:37" x14ac:dyDescent="0.45">
      <c r="A694" s="129" t="s">
        <v>1018</v>
      </c>
      <c r="B694" s="129" t="s">
        <v>1109</v>
      </c>
      <c r="C694" s="129" t="s">
        <v>1224</v>
      </c>
      <c r="D694" s="5" t="s">
        <v>1224</v>
      </c>
      <c r="E694" s="129">
        <f t="shared" si="82"/>
        <v>31</v>
      </c>
      <c r="F694" s="129">
        <f t="shared" si="83"/>
        <v>36</v>
      </c>
      <c r="G694" s="129" t="s">
        <v>39</v>
      </c>
      <c r="H694" s="129" t="s">
        <v>30</v>
      </c>
      <c r="I694" s="129" t="s">
        <v>31</v>
      </c>
      <c r="J694" s="3">
        <v>0</v>
      </c>
      <c r="K694" s="129" t="s">
        <v>1352</v>
      </c>
      <c r="L694" s="129" t="s">
        <v>24</v>
      </c>
      <c r="M694" s="129" t="s">
        <v>42</v>
      </c>
      <c r="N694" s="129" t="s">
        <v>26</v>
      </c>
      <c r="O694" s="129" t="s">
        <v>1353</v>
      </c>
      <c r="P694" s="3">
        <v>51</v>
      </c>
      <c r="Q694" s="129" t="s">
        <v>32</v>
      </c>
      <c r="R694" s="129" t="s">
        <v>210</v>
      </c>
      <c r="S694" s="129" t="s">
        <v>2163</v>
      </c>
      <c r="T694" s="129"/>
      <c r="U694" s="129">
        <v>1</v>
      </c>
      <c r="V694" s="3">
        <v>587</v>
      </c>
      <c r="W694" s="30">
        <v>1</v>
      </c>
      <c r="X694" s="30">
        <v>0</v>
      </c>
      <c r="Y694" s="30">
        <v>0</v>
      </c>
      <c r="Z694" s="138">
        <f t="shared" si="78"/>
        <v>20</v>
      </c>
      <c r="AA694" s="3">
        <v>3920</v>
      </c>
      <c r="AB694" s="6">
        <v>29.42</v>
      </c>
      <c r="AC694" s="34" t="s">
        <v>34</v>
      </c>
      <c r="AD694" s="34">
        <f t="shared" si="79"/>
        <v>21</v>
      </c>
      <c r="AE694" s="34">
        <f t="shared" si="80"/>
        <v>9</v>
      </c>
      <c r="AF694" s="49" t="str">
        <f t="shared" si="84"/>
        <v>20</v>
      </c>
      <c r="AG694" s="49" t="str">
        <f t="shared" si="84"/>
        <v>LCL</v>
      </c>
    </row>
    <row r="695" spans="1:37" s="77" customFormat="1" x14ac:dyDescent="0.45">
      <c r="A695" s="129" t="s">
        <v>1018</v>
      </c>
      <c r="B695" s="129" t="s">
        <v>1224</v>
      </c>
      <c r="C695" s="129" t="s">
        <v>1271</v>
      </c>
      <c r="D695" s="5" t="s">
        <v>1271</v>
      </c>
      <c r="E695" s="129">
        <f t="shared" si="82"/>
        <v>36</v>
      </c>
      <c r="F695" s="129">
        <f t="shared" si="83"/>
        <v>45</v>
      </c>
      <c r="G695" s="129" t="s">
        <v>39</v>
      </c>
      <c r="H695" s="129" t="s">
        <v>30</v>
      </c>
      <c r="I695" s="129" t="s">
        <v>31</v>
      </c>
      <c r="J695" s="3">
        <v>1</v>
      </c>
      <c r="K695" s="26" t="s">
        <v>2125</v>
      </c>
      <c r="L695" s="129" t="s">
        <v>24</v>
      </c>
      <c r="M695" s="129" t="s">
        <v>42</v>
      </c>
      <c r="N695" s="129" t="s">
        <v>26</v>
      </c>
      <c r="O695" s="129" t="s">
        <v>1354</v>
      </c>
      <c r="P695" s="3">
        <v>52</v>
      </c>
      <c r="Q695" s="129" t="s">
        <v>32</v>
      </c>
      <c r="R695" s="129" t="s">
        <v>181</v>
      </c>
      <c r="S695" s="129" t="s">
        <v>2125</v>
      </c>
      <c r="T695" s="129"/>
      <c r="U695" s="129">
        <v>1</v>
      </c>
      <c r="V695" s="3">
        <v>57</v>
      </c>
      <c r="W695" s="30">
        <v>0</v>
      </c>
      <c r="X695" s="30">
        <v>0</v>
      </c>
      <c r="Y695" s="30">
        <v>0</v>
      </c>
      <c r="Z695" s="138" t="str">
        <f t="shared" si="78"/>
        <v/>
      </c>
      <c r="AA695" s="3">
        <v>19596</v>
      </c>
      <c r="AB695" s="6">
        <v>4.0999999999999996</v>
      </c>
      <c r="AC695" s="34" t="s">
        <v>34</v>
      </c>
      <c r="AD695" s="34">
        <f t="shared" si="79"/>
        <v>3</v>
      </c>
      <c r="AE695" s="34">
        <f t="shared" si="80"/>
        <v>1</v>
      </c>
      <c r="AF695" s="49" t="str">
        <f t="shared" si="84"/>
        <v>LCL</v>
      </c>
      <c r="AG695" s="49" t="str">
        <f t="shared" si="84"/>
        <v>LCL</v>
      </c>
      <c r="AH695"/>
      <c r="AI695"/>
      <c r="AJ695"/>
      <c r="AK695"/>
    </row>
    <row r="696" spans="1:37" s="77" customFormat="1" x14ac:dyDescent="0.45">
      <c r="A696" s="129" t="s">
        <v>1355</v>
      </c>
      <c r="B696" s="129" t="s">
        <v>1031</v>
      </c>
      <c r="C696" s="129" t="s">
        <v>1028</v>
      </c>
      <c r="D696" s="5" t="s">
        <v>1028</v>
      </c>
      <c r="E696" s="129">
        <f t="shared" si="82"/>
        <v>6</v>
      </c>
      <c r="F696" s="129">
        <f t="shared" si="83"/>
        <v>9</v>
      </c>
      <c r="G696" s="129" t="s">
        <v>381</v>
      </c>
      <c r="H696" s="129" t="s">
        <v>383</v>
      </c>
      <c r="I696" s="129" t="s">
        <v>380</v>
      </c>
      <c r="J696" s="3">
        <v>1</v>
      </c>
      <c r="K696" s="26" t="s">
        <v>380</v>
      </c>
      <c r="L696" s="26" t="s">
        <v>24</v>
      </c>
      <c r="M696" s="129" t="s">
        <v>384</v>
      </c>
      <c r="N696" s="129" t="s">
        <v>26</v>
      </c>
      <c r="O696" s="129" t="s">
        <v>1356</v>
      </c>
      <c r="P696" s="3">
        <v>54</v>
      </c>
      <c r="Q696" s="129" t="s">
        <v>32</v>
      </c>
      <c r="R696" s="129" t="s">
        <v>33</v>
      </c>
      <c r="S696" s="36" t="s">
        <v>380</v>
      </c>
      <c r="T696" s="129">
        <v>1</v>
      </c>
      <c r="U696" s="129"/>
      <c r="V696" s="3">
        <v>653</v>
      </c>
      <c r="W696" s="30">
        <v>0</v>
      </c>
      <c r="X696" s="30">
        <v>0</v>
      </c>
      <c r="Y696" s="30">
        <v>0</v>
      </c>
      <c r="Z696" s="138" t="str">
        <f t="shared" si="78"/>
        <v/>
      </c>
      <c r="AA696" s="3">
        <v>9431</v>
      </c>
      <c r="AB696" s="4"/>
      <c r="AC696" s="34" t="s">
        <v>34</v>
      </c>
      <c r="AD696" s="34">
        <f t="shared" si="79"/>
        <v>0</v>
      </c>
      <c r="AE696" s="34">
        <f t="shared" si="80"/>
        <v>0</v>
      </c>
      <c r="AF696" s="49" t="str">
        <f t="shared" si="84"/>
        <v>LCL</v>
      </c>
      <c r="AG696" s="49" t="str">
        <f t="shared" si="84"/>
        <v>LCL</v>
      </c>
      <c r="AH696"/>
      <c r="AI696"/>
      <c r="AJ696"/>
      <c r="AK696"/>
    </row>
    <row r="697" spans="1:37" s="77" customFormat="1" x14ac:dyDescent="0.45">
      <c r="A697" s="129" t="s">
        <v>1355</v>
      </c>
      <c r="B697" s="129" t="s">
        <v>1293</v>
      </c>
      <c r="C697" s="129" t="s">
        <v>1271</v>
      </c>
      <c r="D697" s="5" t="s">
        <v>1271</v>
      </c>
      <c r="E697" s="129">
        <f t="shared" si="82"/>
        <v>36</v>
      </c>
      <c r="F697" s="129">
        <f t="shared" si="83"/>
        <v>44</v>
      </c>
      <c r="G697" s="129" t="s">
        <v>61</v>
      </c>
      <c r="H697" s="129" t="s">
        <v>30</v>
      </c>
      <c r="I697" s="129" t="s">
        <v>31</v>
      </c>
      <c r="J697" s="3">
        <v>1</v>
      </c>
      <c r="K697" s="152" t="s">
        <v>1357</v>
      </c>
      <c r="L697" s="129" t="s">
        <v>41</v>
      </c>
      <c r="M697" s="129" t="s">
        <v>42</v>
      </c>
      <c r="N697" s="129" t="s">
        <v>26</v>
      </c>
      <c r="O697" s="129" t="s">
        <v>1358</v>
      </c>
      <c r="P697" s="3">
        <v>54</v>
      </c>
      <c r="Q697" s="129" t="s">
        <v>32</v>
      </c>
      <c r="R697" s="129" t="s">
        <v>2156</v>
      </c>
      <c r="S697" s="129" t="s">
        <v>2164</v>
      </c>
      <c r="T697" s="129"/>
      <c r="U697" s="129">
        <v>1</v>
      </c>
      <c r="V697" s="3">
        <v>297</v>
      </c>
      <c r="W697" s="154">
        <v>0</v>
      </c>
      <c r="X697" s="154">
        <v>0</v>
      </c>
      <c r="Y697" s="154">
        <v>1</v>
      </c>
      <c r="Z697" s="138" t="str">
        <f t="shared" si="78"/>
        <v>40 HC</v>
      </c>
      <c r="AA697" s="3">
        <v>3003</v>
      </c>
      <c r="AB697" s="6">
        <v>5.94</v>
      </c>
      <c r="AC697" s="34" t="s">
        <v>64</v>
      </c>
      <c r="AD697" s="34">
        <f t="shared" si="79"/>
        <v>4</v>
      </c>
      <c r="AE697" s="34">
        <f t="shared" si="80"/>
        <v>2</v>
      </c>
      <c r="AF697" s="49" t="str">
        <f t="shared" si="84"/>
        <v>LCL</v>
      </c>
      <c r="AG697" s="49" t="str">
        <f t="shared" si="84"/>
        <v>LCL</v>
      </c>
      <c r="AH697"/>
      <c r="AI697"/>
      <c r="AJ697"/>
      <c r="AK697"/>
    </row>
    <row r="698" spans="1:37" x14ac:dyDescent="0.45">
      <c r="A698" s="129" t="s">
        <v>1355</v>
      </c>
      <c r="B698" s="129" t="s">
        <v>1293</v>
      </c>
      <c r="C698" s="129" t="s">
        <v>1271</v>
      </c>
      <c r="D698" s="5" t="s">
        <v>1271</v>
      </c>
      <c r="E698" s="129">
        <f t="shared" si="82"/>
        <v>36</v>
      </c>
      <c r="F698" s="129">
        <f t="shared" si="83"/>
        <v>44</v>
      </c>
      <c r="G698" s="129" t="s">
        <v>61</v>
      </c>
      <c r="H698" s="129" t="s">
        <v>30</v>
      </c>
      <c r="I698" s="129" t="s">
        <v>31</v>
      </c>
      <c r="J698" s="3">
        <v>1</v>
      </c>
      <c r="K698" s="153"/>
      <c r="L698" s="129" t="s">
        <v>41</v>
      </c>
      <c r="M698" s="129" t="s">
        <v>42</v>
      </c>
      <c r="N698" s="129" t="s">
        <v>26</v>
      </c>
      <c r="O698" s="129" t="s">
        <v>1359</v>
      </c>
      <c r="P698" s="3">
        <v>54</v>
      </c>
      <c r="Q698" s="129" t="s">
        <v>32</v>
      </c>
      <c r="R698" s="129" t="s">
        <v>2156</v>
      </c>
      <c r="S698" s="129" t="s">
        <v>2164</v>
      </c>
      <c r="T698" s="129"/>
      <c r="U698" s="129">
        <v>1</v>
      </c>
      <c r="V698" s="3">
        <v>333</v>
      </c>
      <c r="W698" s="156"/>
      <c r="X698" s="156"/>
      <c r="Y698" s="156"/>
      <c r="Z698" s="138" t="str">
        <f t="shared" si="78"/>
        <v/>
      </c>
      <c r="AA698" s="3">
        <v>5479</v>
      </c>
      <c r="AB698" s="6">
        <v>5.42</v>
      </c>
      <c r="AC698" s="34" t="s">
        <v>64</v>
      </c>
      <c r="AD698" s="34">
        <f t="shared" si="79"/>
        <v>4</v>
      </c>
      <c r="AE698" s="34">
        <f t="shared" si="80"/>
        <v>2</v>
      </c>
      <c r="AF698" s="49" t="str">
        <f t="shared" si="84"/>
        <v>LCL</v>
      </c>
      <c r="AG698" s="49" t="str">
        <f t="shared" si="84"/>
        <v>LCL</v>
      </c>
    </row>
    <row r="699" spans="1:37" x14ac:dyDescent="0.45">
      <c r="A699" s="129" t="s">
        <v>1355</v>
      </c>
      <c r="B699" s="129" t="s">
        <v>1293</v>
      </c>
      <c r="C699" s="129" t="s">
        <v>1271</v>
      </c>
      <c r="D699" s="5" t="s">
        <v>1271</v>
      </c>
      <c r="E699" s="129">
        <f t="shared" si="82"/>
        <v>36</v>
      </c>
      <c r="F699" s="129">
        <f t="shared" si="83"/>
        <v>44</v>
      </c>
      <c r="G699" s="129" t="s">
        <v>61</v>
      </c>
      <c r="H699" s="129" t="s">
        <v>30</v>
      </c>
      <c r="I699" s="129" t="s">
        <v>31</v>
      </c>
      <c r="J699" s="3">
        <v>1</v>
      </c>
      <c r="K699" s="153"/>
      <c r="L699" s="129" t="s">
        <v>41</v>
      </c>
      <c r="M699" s="129" t="s">
        <v>42</v>
      </c>
      <c r="N699" s="129" t="s">
        <v>26</v>
      </c>
      <c r="O699" s="129" t="s">
        <v>1360</v>
      </c>
      <c r="P699" s="3">
        <v>54</v>
      </c>
      <c r="Q699" s="129" t="s">
        <v>32</v>
      </c>
      <c r="R699" s="129" t="s">
        <v>2152</v>
      </c>
      <c r="S699" s="129" t="s">
        <v>2164</v>
      </c>
      <c r="T699" s="129"/>
      <c r="U699" s="129">
        <v>1</v>
      </c>
      <c r="V699" s="3">
        <v>674</v>
      </c>
      <c r="W699" s="156"/>
      <c r="X699" s="156"/>
      <c r="Y699" s="156"/>
      <c r="Z699" s="138" t="str">
        <f t="shared" si="78"/>
        <v/>
      </c>
      <c r="AA699" s="3">
        <v>11786</v>
      </c>
      <c r="AB699" s="6">
        <v>23.71</v>
      </c>
      <c r="AC699" s="34" t="s">
        <v>64</v>
      </c>
      <c r="AD699" s="34">
        <f t="shared" si="79"/>
        <v>17</v>
      </c>
      <c r="AE699" s="34">
        <f t="shared" si="80"/>
        <v>7</v>
      </c>
      <c r="AF699" s="49" t="str">
        <f t="shared" si="84"/>
        <v>20</v>
      </c>
      <c r="AG699" s="49" t="str">
        <f t="shared" si="84"/>
        <v>LCL</v>
      </c>
    </row>
    <row r="700" spans="1:37" x14ac:dyDescent="0.45">
      <c r="A700" s="129" t="s">
        <v>1355</v>
      </c>
      <c r="B700" s="129" t="s">
        <v>1293</v>
      </c>
      <c r="C700" s="129" t="s">
        <v>1271</v>
      </c>
      <c r="D700" s="5" t="s">
        <v>1271</v>
      </c>
      <c r="E700" s="129">
        <f t="shared" si="82"/>
        <v>36</v>
      </c>
      <c r="F700" s="129">
        <f t="shared" si="83"/>
        <v>44</v>
      </c>
      <c r="G700" s="129" t="s">
        <v>61</v>
      </c>
      <c r="H700" s="129" t="s">
        <v>30</v>
      </c>
      <c r="I700" s="129" t="s">
        <v>31</v>
      </c>
      <c r="J700" s="3">
        <v>1</v>
      </c>
      <c r="K700" s="153"/>
      <c r="L700" s="129" t="s">
        <v>41</v>
      </c>
      <c r="M700" s="129" t="s">
        <v>42</v>
      </c>
      <c r="N700" s="129" t="s">
        <v>26</v>
      </c>
      <c r="O700" s="129" t="s">
        <v>1361</v>
      </c>
      <c r="P700" s="3">
        <v>54</v>
      </c>
      <c r="Q700" s="129" t="s">
        <v>32</v>
      </c>
      <c r="R700" s="129" t="s">
        <v>2157</v>
      </c>
      <c r="S700" s="129" t="s">
        <v>2164</v>
      </c>
      <c r="T700" s="129"/>
      <c r="U700" s="129">
        <v>1</v>
      </c>
      <c r="V700" s="3">
        <v>1058</v>
      </c>
      <c r="W700" s="155"/>
      <c r="X700" s="155"/>
      <c r="Y700" s="155"/>
      <c r="Z700" s="138" t="str">
        <f t="shared" si="78"/>
        <v/>
      </c>
      <c r="AA700" s="3">
        <v>14193</v>
      </c>
      <c r="AB700" s="6">
        <v>34.479999999999997</v>
      </c>
      <c r="AC700" s="34" t="s">
        <v>64</v>
      </c>
      <c r="AD700" s="34">
        <f t="shared" si="79"/>
        <v>24</v>
      </c>
      <c r="AE700" s="34">
        <f t="shared" si="80"/>
        <v>10</v>
      </c>
      <c r="AF700" s="49" t="str">
        <f t="shared" si="84"/>
        <v>20</v>
      </c>
      <c r="AG700" s="49" t="str">
        <f t="shared" si="84"/>
        <v>LCL</v>
      </c>
    </row>
    <row r="701" spans="1:37" x14ac:dyDescent="0.45">
      <c r="A701" s="129" t="s">
        <v>1362</v>
      </c>
      <c r="B701" s="129" t="s">
        <v>1249</v>
      </c>
      <c r="C701" s="129" t="s">
        <v>1271</v>
      </c>
      <c r="D701" s="5" t="s">
        <v>1271</v>
      </c>
      <c r="E701" s="129">
        <f t="shared" si="82"/>
        <v>38</v>
      </c>
      <c r="F701" s="129">
        <f t="shared" si="83"/>
        <v>42</v>
      </c>
      <c r="G701" s="129" t="s">
        <v>48</v>
      </c>
      <c r="H701" s="129" t="s">
        <v>30</v>
      </c>
      <c r="I701" s="129" t="s">
        <v>31</v>
      </c>
      <c r="J701" s="3">
        <v>0</v>
      </c>
      <c r="K701" s="129" t="s">
        <v>1363</v>
      </c>
      <c r="L701" s="129" t="s">
        <v>41</v>
      </c>
      <c r="M701" s="129" t="s">
        <v>42</v>
      </c>
      <c r="N701" s="129" t="s">
        <v>26</v>
      </c>
      <c r="O701" s="129" t="s">
        <v>1364</v>
      </c>
      <c r="P701" s="3">
        <v>54</v>
      </c>
      <c r="Q701" s="129" t="s">
        <v>32</v>
      </c>
      <c r="R701" s="129" t="s">
        <v>101</v>
      </c>
      <c r="S701" s="129" t="s">
        <v>2163</v>
      </c>
      <c r="T701" s="129"/>
      <c r="U701" s="129">
        <v>1</v>
      </c>
      <c r="V701" s="3">
        <v>856</v>
      </c>
      <c r="W701" s="30">
        <v>0</v>
      </c>
      <c r="X701" s="30">
        <v>1</v>
      </c>
      <c r="Y701" s="30">
        <v>0</v>
      </c>
      <c r="Z701" s="138">
        <f t="shared" si="78"/>
        <v>40</v>
      </c>
      <c r="AA701" s="3">
        <v>9585</v>
      </c>
      <c r="AB701" s="6">
        <v>45.9</v>
      </c>
      <c r="AC701" s="34" t="s">
        <v>34</v>
      </c>
      <c r="AD701" s="34">
        <f t="shared" si="79"/>
        <v>32</v>
      </c>
      <c r="AE701" s="34">
        <f t="shared" si="80"/>
        <v>14</v>
      </c>
      <c r="AF701" s="49" t="str">
        <f t="shared" si="84"/>
        <v>40</v>
      </c>
      <c r="AG701" s="49" t="str">
        <f t="shared" si="84"/>
        <v>LCL</v>
      </c>
    </row>
    <row r="702" spans="1:37" x14ac:dyDescent="0.45">
      <c r="A702" s="129" t="s">
        <v>1343</v>
      </c>
      <c r="B702" s="129" t="s">
        <v>1293</v>
      </c>
      <c r="C702" s="129" t="s">
        <v>1271</v>
      </c>
      <c r="D702" s="5" t="s">
        <v>1271</v>
      </c>
      <c r="E702" s="129">
        <f t="shared" si="82"/>
        <v>33</v>
      </c>
      <c r="F702" s="129">
        <f t="shared" si="83"/>
        <v>41</v>
      </c>
      <c r="G702" s="129" t="s">
        <v>61</v>
      </c>
      <c r="H702" s="129" t="s">
        <v>30</v>
      </c>
      <c r="I702" s="129" t="s">
        <v>31</v>
      </c>
      <c r="J702" s="3">
        <v>0</v>
      </c>
      <c r="K702" s="129" t="s">
        <v>1365</v>
      </c>
      <c r="L702" s="129" t="s">
        <v>41</v>
      </c>
      <c r="M702" s="129" t="s">
        <v>42</v>
      </c>
      <c r="N702" s="129" t="s">
        <v>26</v>
      </c>
      <c r="O702" s="129" t="s">
        <v>1366</v>
      </c>
      <c r="P702" s="3">
        <v>54</v>
      </c>
      <c r="Q702" s="129" t="s">
        <v>32</v>
      </c>
      <c r="R702" s="129" t="s">
        <v>2151</v>
      </c>
      <c r="S702" s="129" t="s">
        <v>2163</v>
      </c>
      <c r="T702" s="129"/>
      <c r="U702" s="129">
        <v>1</v>
      </c>
      <c r="V702" s="3">
        <v>792</v>
      </c>
      <c r="W702" s="30">
        <v>1</v>
      </c>
      <c r="X702" s="30">
        <v>0</v>
      </c>
      <c r="Y702" s="30">
        <v>0</v>
      </c>
      <c r="Z702" s="138">
        <f t="shared" si="78"/>
        <v>20</v>
      </c>
      <c r="AA702" s="3">
        <v>14475</v>
      </c>
      <c r="AB702" s="6">
        <v>25.2</v>
      </c>
      <c r="AC702" s="34" t="s">
        <v>64</v>
      </c>
      <c r="AD702" s="34">
        <f t="shared" si="79"/>
        <v>18</v>
      </c>
      <c r="AE702" s="34">
        <f t="shared" si="80"/>
        <v>8</v>
      </c>
      <c r="AF702" s="49" t="str">
        <f t="shared" si="84"/>
        <v>20</v>
      </c>
      <c r="AG702" s="49" t="str">
        <f t="shared" si="84"/>
        <v>LCL</v>
      </c>
    </row>
    <row r="703" spans="1:37" x14ac:dyDescent="0.45">
      <c r="A703" s="129" t="s">
        <v>1343</v>
      </c>
      <c r="B703" s="129" t="s">
        <v>1367</v>
      </c>
      <c r="C703" s="129" t="s">
        <v>1233</v>
      </c>
      <c r="D703" s="5" t="s">
        <v>1233</v>
      </c>
      <c r="E703" s="129">
        <f t="shared" si="82"/>
        <v>36</v>
      </c>
      <c r="F703" s="129">
        <f t="shared" si="83"/>
        <v>40</v>
      </c>
      <c r="G703" s="129" t="s">
        <v>29</v>
      </c>
      <c r="H703" s="129" t="s">
        <v>30</v>
      </c>
      <c r="I703" s="129" t="s">
        <v>31</v>
      </c>
      <c r="J703" s="3">
        <v>0</v>
      </c>
      <c r="K703" s="129" t="s">
        <v>1368</v>
      </c>
      <c r="L703" s="129" t="s">
        <v>24</v>
      </c>
      <c r="M703" s="129" t="s">
        <v>87</v>
      </c>
      <c r="N703" s="129" t="s">
        <v>26</v>
      </c>
      <c r="O703" s="129" t="s">
        <v>1369</v>
      </c>
      <c r="P703" s="3">
        <v>54</v>
      </c>
      <c r="Q703" s="129" t="s">
        <v>32</v>
      </c>
      <c r="R703" s="129" t="s">
        <v>1158</v>
      </c>
      <c r="S703" s="129" t="s">
        <v>2163</v>
      </c>
      <c r="T703" s="129"/>
      <c r="U703" s="129">
        <v>1</v>
      </c>
      <c r="V703" s="3">
        <v>1620</v>
      </c>
      <c r="W703" s="30">
        <v>1</v>
      </c>
      <c r="X703" s="30">
        <v>0</v>
      </c>
      <c r="Y703" s="30">
        <v>0</v>
      </c>
      <c r="Z703" s="138">
        <f t="shared" si="78"/>
        <v>20</v>
      </c>
      <c r="AA703" s="3">
        <v>12038</v>
      </c>
      <c r="AB703" s="6">
        <v>27.75</v>
      </c>
      <c r="AC703" s="34" t="s">
        <v>34</v>
      </c>
      <c r="AD703" s="34">
        <f t="shared" si="79"/>
        <v>19</v>
      </c>
      <c r="AE703" s="34">
        <f t="shared" si="80"/>
        <v>8</v>
      </c>
      <c r="AF703" s="49" t="str">
        <f t="shared" si="84"/>
        <v>20</v>
      </c>
      <c r="AG703" s="49" t="str">
        <f t="shared" si="84"/>
        <v>LCL</v>
      </c>
    </row>
    <row r="704" spans="1:37" x14ac:dyDescent="0.45">
      <c r="A704" s="129" t="s">
        <v>1343</v>
      </c>
      <c r="B704" s="129" t="s">
        <v>1249</v>
      </c>
      <c r="C704" s="129" t="s">
        <v>1233</v>
      </c>
      <c r="D704" s="5" t="s">
        <v>1233</v>
      </c>
      <c r="E704" s="129">
        <f t="shared" si="82"/>
        <v>37</v>
      </c>
      <c r="F704" s="129">
        <f t="shared" si="83"/>
        <v>40</v>
      </c>
      <c r="G704" s="129" t="s">
        <v>29</v>
      </c>
      <c r="H704" s="129" t="s">
        <v>30</v>
      </c>
      <c r="I704" s="129" t="s">
        <v>31</v>
      </c>
      <c r="J704" s="3">
        <v>0</v>
      </c>
      <c r="K704" s="129" t="s">
        <v>1370</v>
      </c>
      <c r="L704" s="129" t="s">
        <v>24</v>
      </c>
      <c r="M704" s="129" t="s">
        <v>87</v>
      </c>
      <c r="N704" s="129" t="s">
        <v>26</v>
      </c>
      <c r="O704" s="129" t="s">
        <v>1371</v>
      </c>
      <c r="P704" s="3">
        <v>54</v>
      </c>
      <c r="Q704" s="129" t="s">
        <v>32</v>
      </c>
      <c r="R704" s="129" t="s">
        <v>1158</v>
      </c>
      <c r="S704" s="129" t="s">
        <v>2163</v>
      </c>
      <c r="T704" s="129"/>
      <c r="U704" s="129">
        <v>1</v>
      </c>
      <c r="V704" s="3">
        <v>2654</v>
      </c>
      <c r="W704" s="30">
        <v>0</v>
      </c>
      <c r="X704" s="30">
        <v>1</v>
      </c>
      <c r="Y704" s="30">
        <v>0</v>
      </c>
      <c r="Z704" s="138">
        <f t="shared" si="78"/>
        <v>40</v>
      </c>
      <c r="AA704" s="3">
        <v>21299</v>
      </c>
      <c r="AB704" s="6">
        <v>56.39</v>
      </c>
      <c r="AC704" s="34" t="s">
        <v>34</v>
      </c>
      <c r="AD704" s="34">
        <f t="shared" si="79"/>
        <v>39</v>
      </c>
      <c r="AE704" s="34">
        <f t="shared" si="80"/>
        <v>17</v>
      </c>
      <c r="AF704" s="49" t="str">
        <f t="shared" si="84"/>
        <v>40</v>
      </c>
      <c r="AG704" s="49" t="str">
        <f t="shared" si="84"/>
        <v>20</v>
      </c>
    </row>
    <row r="705" spans="1:37" x14ac:dyDescent="0.45">
      <c r="A705" s="129" t="s">
        <v>1343</v>
      </c>
      <c r="B705" s="129" t="s">
        <v>1249</v>
      </c>
      <c r="C705" s="129" t="s">
        <v>1271</v>
      </c>
      <c r="D705" s="5" t="s">
        <v>1271</v>
      </c>
      <c r="E705" s="129">
        <f t="shared" si="82"/>
        <v>37</v>
      </c>
      <c r="F705" s="129">
        <f t="shared" si="83"/>
        <v>41</v>
      </c>
      <c r="G705" s="129" t="s">
        <v>48</v>
      </c>
      <c r="H705" s="129" t="s">
        <v>30</v>
      </c>
      <c r="I705" s="129" t="s">
        <v>31</v>
      </c>
      <c r="J705" s="3">
        <v>1</v>
      </c>
      <c r="K705" s="26" t="s">
        <v>2125</v>
      </c>
      <c r="L705" s="129" t="s">
        <v>24</v>
      </c>
      <c r="M705" s="129" t="s">
        <v>42</v>
      </c>
      <c r="N705" s="129" t="s">
        <v>26</v>
      </c>
      <c r="O705" s="129" t="s">
        <v>1372</v>
      </c>
      <c r="P705" s="3">
        <v>52</v>
      </c>
      <c r="Q705" s="129" t="s">
        <v>32</v>
      </c>
      <c r="R705" s="129" t="s">
        <v>266</v>
      </c>
      <c r="S705" s="129" t="s">
        <v>2125</v>
      </c>
      <c r="T705" s="129"/>
      <c r="U705" s="129">
        <v>1</v>
      </c>
      <c r="V705" s="3">
        <v>512</v>
      </c>
      <c r="W705" s="30">
        <v>0</v>
      </c>
      <c r="X705" s="30">
        <v>0</v>
      </c>
      <c r="Y705" s="30">
        <v>0</v>
      </c>
      <c r="Z705" s="138" t="str">
        <f t="shared" si="78"/>
        <v/>
      </c>
      <c r="AA705" s="3">
        <v>7200</v>
      </c>
      <c r="AB705" s="6">
        <v>5.51</v>
      </c>
      <c r="AC705" s="34" t="s">
        <v>34</v>
      </c>
      <c r="AD705" s="34">
        <f t="shared" si="79"/>
        <v>4</v>
      </c>
      <c r="AE705" s="34">
        <f t="shared" si="80"/>
        <v>2</v>
      </c>
      <c r="AF705" s="49" t="str">
        <f t="shared" si="84"/>
        <v>LCL</v>
      </c>
      <c r="AG705" s="49" t="str">
        <f t="shared" si="84"/>
        <v>LCL</v>
      </c>
    </row>
    <row r="706" spans="1:37" x14ac:dyDescent="0.45">
      <c r="A706" s="129" t="s">
        <v>1373</v>
      </c>
      <c r="B706" s="129" t="s">
        <v>1089</v>
      </c>
      <c r="C706" s="129" t="s">
        <v>1086</v>
      </c>
      <c r="D706" s="5" t="s">
        <v>1086</v>
      </c>
      <c r="E706" s="129">
        <f t="shared" si="82"/>
        <v>8</v>
      </c>
      <c r="F706" s="129">
        <f t="shared" si="83"/>
        <v>18</v>
      </c>
      <c r="G706" s="129" t="s">
        <v>381</v>
      </c>
      <c r="H706" s="129" t="s">
        <v>383</v>
      </c>
      <c r="I706" s="129" t="s">
        <v>41</v>
      </c>
      <c r="J706" s="3">
        <v>1</v>
      </c>
      <c r="K706" s="26" t="s">
        <v>2125</v>
      </c>
      <c r="L706" s="26" t="s">
        <v>41</v>
      </c>
      <c r="M706" s="129" t="s">
        <v>619</v>
      </c>
      <c r="N706" s="129" t="s">
        <v>26</v>
      </c>
      <c r="O706" s="129" t="s">
        <v>1374</v>
      </c>
      <c r="P706" s="3">
        <v>54</v>
      </c>
      <c r="Q706" s="129" t="s">
        <v>32</v>
      </c>
      <c r="R706" s="129" t="s">
        <v>214</v>
      </c>
      <c r="S706" s="129" t="s">
        <v>2125</v>
      </c>
      <c r="T706" s="129"/>
      <c r="U706" s="129">
        <v>1</v>
      </c>
      <c r="V706" s="3">
        <v>315</v>
      </c>
      <c r="W706" s="30">
        <v>0</v>
      </c>
      <c r="X706" s="30">
        <v>0</v>
      </c>
      <c r="Y706" s="30">
        <v>0</v>
      </c>
      <c r="Z706" s="138" t="str">
        <f t="shared" si="78"/>
        <v/>
      </c>
      <c r="AA706" s="3">
        <v>4891</v>
      </c>
      <c r="AB706" s="6">
        <v>5.98</v>
      </c>
      <c r="AC706" s="34" t="s">
        <v>34</v>
      </c>
      <c r="AD706" s="34">
        <f t="shared" si="79"/>
        <v>4</v>
      </c>
      <c r="AE706" s="34">
        <f t="shared" si="80"/>
        <v>2</v>
      </c>
      <c r="AF706" s="49" t="str">
        <f t="shared" si="84"/>
        <v>LCL</v>
      </c>
      <c r="AG706" s="49" t="str">
        <f t="shared" si="84"/>
        <v>LCL</v>
      </c>
    </row>
    <row r="707" spans="1:37" x14ac:dyDescent="0.45">
      <c r="A707" s="129" t="s">
        <v>1373</v>
      </c>
      <c r="B707" s="129" t="s">
        <v>1219</v>
      </c>
      <c r="C707" s="129" t="s">
        <v>1230</v>
      </c>
      <c r="D707" s="5" t="s">
        <v>1230</v>
      </c>
      <c r="E707" s="129">
        <f t="shared" si="82"/>
        <v>29</v>
      </c>
      <c r="F707" s="129">
        <f t="shared" si="83"/>
        <v>36</v>
      </c>
      <c r="G707" s="129" t="s">
        <v>1172</v>
      </c>
      <c r="H707" s="129" t="s">
        <v>30</v>
      </c>
      <c r="I707" s="129" t="s">
        <v>31</v>
      </c>
      <c r="J707" s="3">
        <v>0</v>
      </c>
      <c r="K707" s="129" t="s">
        <v>1375</v>
      </c>
      <c r="L707" s="129" t="s">
        <v>41</v>
      </c>
      <c r="M707" s="129" t="s">
        <v>268</v>
      </c>
      <c r="N707" s="129" t="s">
        <v>26</v>
      </c>
      <c r="O707" s="129" t="s">
        <v>1376</v>
      </c>
      <c r="P707" s="3">
        <v>54</v>
      </c>
      <c r="Q707" s="129" t="s">
        <v>32</v>
      </c>
      <c r="R707" s="129" t="s">
        <v>149</v>
      </c>
      <c r="S707" s="129" t="s">
        <v>2163</v>
      </c>
      <c r="T707" s="129"/>
      <c r="U707" s="129">
        <v>1</v>
      </c>
      <c r="V707" s="3">
        <v>935</v>
      </c>
      <c r="W707" s="30">
        <v>1</v>
      </c>
      <c r="X707" s="30">
        <v>0</v>
      </c>
      <c r="Y707" s="30">
        <v>0</v>
      </c>
      <c r="Z707" s="138">
        <f t="shared" ref="Z707:Z770" si="85">IF(W707=1,20,IF(X707=1,40,IF(Y707=1,"40 HC","")))</f>
        <v>20</v>
      </c>
      <c r="AA707" s="3">
        <v>19580</v>
      </c>
      <c r="AB707" s="6">
        <v>29.78</v>
      </c>
      <c r="AC707" s="34" t="s">
        <v>90</v>
      </c>
      <c r="AD707" s="34">
        <f t="shared" si="79"/>
        <v>21</v>
      </c>
      <c r="AE707" s="34">
        <f t="shared" si="80"/>
        <v>9</v>
      </c>
      <c r="AF707" s="49" t="str">
        <f t="shared" si="84"/>
        <v>20</v>
      </c>
      <c r="AG707" s="49" t="str">
        <f t="shared" si="84"/>
        <v>LCL</v>
      </c>
    </row>
    <row r="708" spans="1:37" x14ac:dyDescent="0.45">
      <c r="A708" s="129" t="s">
        <v>1373</v>
      </c>
      <c r="B708" s="129" t="s">
        <v>1293</v>
      </c>
      <c r="C708" s="129" t="s">
        <v>1233</v>
      </c>
      <c r="D708" s="5" t="s">
        <v>1233</v>
      </c>
      <c r="E708" s="129">
        <f t="shared" si="82"/>
        <v>31</v>
      </c>
      <c r="F708" s="129">
        <f t="shared" si="83"/>
        <v>38</v>
      </c>
      <c r="G708" s="129" t="s">
        <v>39</v>
      </c>
      <c r="H708" s="129" t="s">
        <v>30</v>
      </c>
      <c r="I708" s="129" t="s">
        <v>31</v>
      </c>
      <c r="J708" s="3">
        <v>0</v>
      </c>
      <c r="K708" s="129" t="s">
        <v>1377</v>
      </c>
      <c r="L708" s="129" t="s">
        <v>41</v>
      </c>
      <c r="M708" s="129" t="s">
        <v>42</v>
      </c>
      <c r="N708" s="129" t="s">
        <v>26</v>
      </c>
      <c r="O708" s="129" t="s">
        <v>1378</v>
      </c>
      <c r="P708" s="3">
        <v>51</v>
      </c>
      <c r="Q708" s="129" t="s">
        <v>32</v>
      </c>
      <c r="R708" s="129" t="s">
        <v>133</v>
      </c>
      <c r="S708" s="129" t="s">
        <v>2163</v>
      </c>
      <c r="T708" s="129"/>
      <c r="U708" s="129">
        <v>1</v>
      </c>
      <c r="V708" s="3">
        <v>377</v>
      </c>
      <c r="W708" s="30">
        <v>1</v>
      </c>
      <c r="X708" s="30">
        <v>0</v>
      </c>
      <c r="Y708" s="30">
        <v>0</v>
      </c>
      <c r="Z708" s="138">
        <f t="shared" si="85"/>
        <v>20</v>
      </c>
      <c r="AA708" s="3">
        <v>5400</v>
      </c>
      <c r="AB708" s="6">
        <v>25.54</v>
      </c>
      <c r="AC708" s="34" t="s">
        <v>34</v>
      </c>
      <c r="AD708" s="34">
        <f t="shared" si="79"/>
        <v>18</v>
      </c>
      <c r="AE708" s="34">
        <f t="shared" si="80"/>
        <v>8</v>
      </c>
      <c r="AF708" s="49" t="str">
        <f t="shared" si="84"/>
        <v>20</v>
      </c>
      <c r="AG708" s="49" t="str">
        <f t="shared" si="84"/>
        <v>LCL</v>
      </c>
    </row>
    <row r="709" spans="1:37" x14ac:dyDescent="0.45">
      <c r="A709" s="129" t="s">
        <v>1373</v>
      </c>
      <c r="B709" s="129" t="s">
        <v>1249</v>
      </c>
      <c r="C709" s="129" t="s">
        <v>1271</v>
      </c>
      <c r="D709" s="5" t="s">
        <v>1271</v>
      </c>
      <c r="E709" s="129">
        <f t="shared" si="82"/>
        <v>35</v>
      </c>
      <c r="F709" s="129">
        <f t="shared" si="83"/>
        <v>39</v>
      </c>
      <c r="G709" s="129" t="s">
        <v>39</v>
      </c>
      <c r="H709" s="129" t="s">
        <v>30</v>
      </c>
      <c r="I709" s="129" t="s">
        <v>31</v>
      </c>
      <c r="J709" s="3">
        <v>1</v>
      </c>
      <c r="K709" s="26" t="s">
        <v>2125</v>
      </c>
      <c r="L709" s="129" t="s">
        <v>24</v>
      </c>
      <c r="M709" s="129" t="s">
        <v>42</v>
      </c>
      <c r="N709" s="129" t="s">
        <v>26</v>
      </c>
      <c r="O709" s="129" t="s">
        <v>1379</v>
      </c>
      <c r="P709" s="3">
        <v>54</v>
      </c>
      <c r="Q709" s="129" t="s">
        <v>32</v>
      </c>
      <c r="R709" s="129" t="s">
        <v>179</v>
      </c>
      <c r="S709" s="129" t="s">
        <v>2125</v>
      </c>
      <c r="T709" s="129"/>
      <c r="U709" s="129">
        <v>1</v>
      </c>
      <c r="V709" s="3">
        <v>33</v>
      </c>
      <c r="W709" s="30">
        <v>0</v>
      </c>
      <c r="X709" s="30">
        <v>0</v>
      </c>
      <c r="Y709" s="30">
        <v>0</v>
      </c>
      <c r="Z709" s="138" t="str">
        <f t="shared" si="85"/>
        <v/>
      </c>
      <c r="AA709" s="3">
        <v>1102</v>
      </c>
      <c r="AB709" s="6">
        <v>1.1299999999999999</v>
      </c>
      <c r="AC709" s="34" t="s">
        <v>34</v>
      </c>
      <c r="AD709" s="34">
        <f t="shared" si="79"/>
        <v>1</v>
      </c>
      <c r="AE709" s="34">
        <f t="shared" si="80"/>
        <v>0</v>
      </c>
      <c r="AF709" s="49" t="str">
        <f t="shared" si="84"/>
        <v>LCL</v>
      </c>
      <c r="AG709" s="49" t="str">
        <f t="shared" si="84"/>
        <v>LCL</v>
      </c>
    </row>
    <row r="710" spans="1:37" x14ac:dyDescent="0.45">
      <c r="A710" s="129" t="s">
        <v>1031</v>
      </c>
      <c r="B710" s="129" t="s">
        <v>1207</v>
      </c>
      <c r="C710" s="129" t="s">
        <v>1089</v>
      </c>
      <c r="D710" s="5" t="s">
        <v>1089</v>
      </c>
      <c r="E710" s="129">
        <f t="shared" si="82"/>
        <v>2</v>
      </c>
      <c r="F710" s="129">
        <f t="shared" si="83"/>
        <v>7</v>
      </c>
      <c r="G710" s="129" t="s">
        <v>381</v>
      </c>
      <c r="H710" s="129" t="s">
        <v>383</v>
      </c>
      <c r="I710" s="129" t="s">
        <v>380</v>
      </c>
      <c r="J710" s="3">
        <v>1</v>
      </c>
      <c r="K710" s="26" t="s">
        <v>380</v>
      </c>
      <c r="L710" s="26" t="s">
        <v>24</v>
      </c>
      <c r="M710" s="129" t="s">
        <v>384</v>
      </c>
      <c r="N710" s="129" t="s">
        <v>26</v>
      </c>
      <c r="O710" s="129" t="s">
        <v>1380</v>
      </c>
      <c r="P710" s="3">
        <v>54</v>
      </c>
      <c r="Q710" s="129" t="s">
        <v>32</v>
      </c>
      <c r="R710" s="129" t="s">
        <v>2151</v>
      </c>
      <c r="S710" s="36" t="s">
        <v>380</v>
      </c>
      <c r="T710" s="129">
        <v>1</v>
      </c>
      <c r="U710" s="129"/>
      <c r="V710" s="3">
        <v>996</v>
      </c>
      <c r="W710" s="30">
        <v>0</v>
      </c>
      <c r="X710" s="30">
        <v>0</v>
      </c>
      <c r="Y710" s="30">
        <v>0</v>
      </c>
      <c r="Z710" s="138" t="str">
        <f t="shared" si="85"/>
        <v/>
      </c>
      <c r="AA710" s="3">
        <v>24696</v>
      </c>
      <c r="AB710" s="6">
        <v>14.78</v>
      </c>
      <c r="AC710" s="34" t="s">
        <v>64</v>
      </c>
      <c r="AD710" s="34">
        <f t="shared" si="79"/>
        <v>10</v>
      </c>
      <c r="AE710" s="34">
        <f t="shared" si="80"/>
        <v>4</v>
      </c>
      <c r="AF710" s="49" t="str">
        <f t="shared" si="84"/>
        <v>LCL</v>
      </c>
      <c r="AG710" s="49" t="str">
        <f t="shared" si="84"/>
        <v>LCL</v>
      </c>
    </row>
    <row r="711" spans="1:37" x14ac:dyDescent="0.45">
      <c r="A711" s="70" t="s">
        <v>1031</v>
      </c>
      <c r="B711" s="70" t="s">
        <v>1381</v>
      </c>
      <c r="C711" s="70" t="s">
        <v>1382</v>
      </c>
      <c r="D711" s="71" t="s">
        <v>1382</v>
      </c>
      <c r="E711" s="70">
        <f t="shared" si="82"/>
        <v>45</v>
      </c>
      <c r="F711" s="70">
        <f t="shared" si="83"/>
        <v>50</v>
      </c>
      <c r="G711" s="70" t="s">
        <v>29</v>
      </c>
      <c r="H711" s="70" t="s">
        <v>30</v>
      </c>
      <c r="I711" s="70" t="s">
        <v>31</v>
      </c>
      <c r="J711" s="72">
        <v>0</v>
      </c>
      <c r="K711" s="70" t="s">
        <v>1383</v>
      </c>
      <c r="L711" s="70" t="s">
        <v>41</v>
      </c>
      <c r="M711" s="70" t="s">
        <v>42</v>
      </c>
      <c r="N711" s="70" t="s">
        <v>26</v>
      </c>
      <c r="O711" s="70" t="s">
        <v>1384</v>
      </c>
      <c r="P711" s="72">
        <v>51</v>
      </c>
      <c r="Q711" s="70" t="s">
        <v>32</v>
      </c>
      <c r="R711" s="70" t="s">
        <v>571</v>
      </c>
      <c r="S711" s="70" t="s">
        <v>2163</v>
      </c>
      <c r="T711" s="70"/>
      <c r="U711" s="70">
        <v>1</v>
      </c>
      <c r="V711" s="72">
        <v>2339</v>
      </c>
      <c r="W711" s="73">
        <v>0</v>
      </c>
      <c r="X711" s="73">
        <v>1</v>
      </c>
      <c r="Y711" s="73">
        <v>1</v>
      </c>
      <c r="Z711" s="138">
        <f t="shared" si="85"/>
        <v>40</v>
      </c>
      <c r="AA711" s="72">
        <v>24180</v>
      </c>
      <c r="AB711" s="74">
        <v>106.08</v>
      </c>
      <c r="AC711" s="75" t="s">
        <v>34</v>
      </c>
      <c r="AD711" s="75">
        <f t="shared" si="79"/>
        <v>74</v>
      </c>
      <c r="AE711" s="75">
        <f t="shared" si="80"/>
        <v>32</v>
      </c>
      <c r="AF711" s="76">
        <v>40</v>
      </c>
      <c r="AG711" s="76" t="str">
        <f t="shared" si="84"/>
        <v>40</v>
      </c>
      <c r="AH711" s="77"/>
      <c r="AI711" s="77"/>
      <c r="AJ711" s="77"/>
      <c r="AK711" s="77"/>
    </row>
    <row r="712" spans="1:37" x14ac:dyDescent="0.45">
      <c r="A712" s="70"/>
      <c r="B712" s="70"/>
      <c r="C712" s="70"/>
      <c r="D712" s="71"/>
      <c r="E712" s="70"/>
      <c r="F712" s="70"/>
      <c r="G712" s="70"/>
      <c r="H712" s="70"/>
      <c r="I712" s="70"/>
      <c r="J712" s="72"/>
      <c r="K712" s="70"/>
      <c r="L712" s="70"/>
      <c r="M712" s="70"/>
      <c r="N712" s="70"/>
      <c r="O712" s="70"/>
      <c r="P712" s="72"/>
      <c r="Q712" s="70"/>
      <c r="R712" s="70"/>
      <c r="S712" s="70"/>
      <c r="T712" s="70"/>
      <c r="U712" s="70"/>
      <c r="V712" s="72"/>
      <c r="W712" s="73"/>
      <c r="X712" s="73"/>
      <c r="Y712" s="73"/>
      <c r="Z712" s="138" t="str">
        <f t="shared" si="85"/>
        <v/>
      </c>
      <c r="AA712" s="72"/>
      <c r="AB712" s="74"/>
      <c r="AC712" s="75" t="s">
        <v>34</v>
      </c>
      <c r="AD712" s="75"/>
      <c r="AE712" s="75"/>
      <c r="AF712" s="76">
        <v>20</v>
      </c>
      <c r="AG712" s="76"/>
      <c r="AH712" s="77"/>
      <c r="AI712" s="77"/>
      <c r="AJ712" s="77"/>
      <c r="AK712" s="77"/>
    </row>
    <row r="713" spans="1:37" x14ac:dyDescent="0.45">
      <c r="A713" s="129" t="s">
        <v>1022</v>
      </c>
      <c r="B713" s="129" t="s">
        <v>1142</v>
      </c>
      <c r="C713" s="129" t="s">
        <v>1155</v>
      </c>
      <c r="D713" s="5" t="s">
        <v>1155</v>
      </c>
      <c r="E713" s="129">
        <f t="shared" si="82"/>
        <v>14</v>
      </c>
      <c r="F713" s="129">
        <f t="shared" si="83"/>
        <v>22</v>
      </c>
      <c r="G713" s="129" t="s">
        <v>381</v>
      </c>
      <c r="H713" s="129" t="s">
        <v>383</v>
      </c>
      <c r="I713" s="129" t="s">
        <v>1385</v>
      </c>
      <c r="J713" s="3">
        <v>1</v>
      </c>
      <c r="K713" s="27" t="s">
        <v>380</v>
      </c>
      <c r="L713" s="26" t="s">
        <v>24</v>
      </c>
      <c r="M713" s="129" t="s">
        <v>384</v>
      </c>
      <c r="N713" s="129" t="s">
        <v>26</v>
      </c>
      <c r="O713" s="129" t="s">
        <v>1386</v>
      </c>
      <c r="P713" s="3">
        <v>54</v>
      </c>
      <c r="Q713" s="129" t="s">
        <v>32</v>
      </c>
      <c r="R713" s="129" t="s">
        <v>526</v>
      </c>
      <c r="S713" s="129" t="s">
        <v>380</v>
      </c>
      <c r="T713" s="129">
        <v>1</v>
      </c>
      <c r="U713" s="129"/>
      <c r="V713" s="3">
        <v>1084</v>
      </c>
      <c r="W713" s="30">
        <v>0</v>
      </c>
      <c r="X713" s="30">
        <v>0</v>
      </c>
      <c r="Y713" s="30">
        <v>0</v>
      </c>
      <c r="Z713" s="138" t="str">
        <f t="shared" si="85"/>
        <v/>
      </c>
      <c r="AA713" s="3">
        <v>22260</v>
      </c>
      <c r="AB713" s="6">
        <v>38.47</v>
      </c>
      <c r="AC713" s="34" t="s">
        <v>64</v>
      </c>
      <c r="AD713" s="34">
        <f t="shared" si="79"/>
        <v>27</v>
      </c>
      <c r="AE713" s="34">
        <f t="shared" si="80"/>
        <v>12</v>
      </c>
      <c r="AF713" s="49" t="str">
        <f t="shared" si="84"/>
        <v>20</v>
      </c>
      <c r="AG713" s="49" t="str">
        <f t="shared" si="84"/>
        <v>LCL</v>
      </c>
    </row>
    <row r="714" spans="1:37" x14ac:dyDescent="0.45">
      <c r="A714" s="129" t="s">
        <v>1022</v>
      </c>
      <c r="B714" s="129" t="s">
        <v>1142</v>
      </c>
      <c r="C714" s="129" t="s">
        <v>1155</v>
      </c>
      <c r="D714" s="5" t="s">
        <v>1155</v>
      </c>
      <c r="E714" s="129">
        <f t="shared" si="82"/>
        <v>14</v>
      </c>
      <c r="F714" s="129">
        <f t="shared" si="83"/>
        <v>22</v>
      </c>
      <c r="G714" s="129" t="s">
        <v>381</v>
      </c>
      <c r="H714" s="129" t="s">
        <v>383</v>
      </c>
      <c r="I714" s="129" t="s">
        <v>1385</v>
      </c>
      <c r="J714" s="3">
        <v>1</v>
      </c>
      <c r="K714" s="28" t="s">
        <v>380</v>
      </c>
      <c r="L714" s="26" t="s">
        <v>24</v>
      </c>
      <c r="M714" s="129" t="s">
        <v>384</v>
      </c>
      <c r="N714" s="129" t="s">
        <v>26</v>
      </c>
      <c r="O714" s="129" t="s">
        <v>1387</v>
      </c>
      <c r="P714" s="3">
        <v>54</v>
      </c>
      <c r="Q714" s="129" t="s">
        <v>32</v>
      </c>
      <c r="R714" s="129" t="s">
        <v>526</v>
      </c>
      <c r="S714" s="129" t="s">
        <v>380</v>
      </c>
      <c r="T714" s="129">
        <v>1</v>
      </c>
      <c r="U714" s="129"/>
      <c r="V714" s="3">
        <v>1110</v>
      </c>
      <c r="W714" s="30">
        <v>0</v>
      </c>
      <c r="X714" s="30">
        <v>0</v>
      </c>
      <c r="Y714" s="30">
        <v>0</v>
      </c>
      <c r="Z714" s="138" t="str">
        <f t="shared" si="85"/>
        <v/>
      </c>
      <c r="AA714" s="3">
        <v>26036</v>
      </c>
      <c r="AB714" s="6">
        <v>22.5</v>
      </c>
      <c r="AC714" s="34" t="s">
        <v>64</v>
      </c>
      <c r="AD714" s="34">
        <f t="shared" si="79"/>
        <v>16</v>
      </c>
      <c r="AE714" s="34">
        <f t="shared" si="80"/>
        <v>7</v>
      </c>
      <c r="AF714" s="49" t="str">
        <f t="shared" si="84"/>
        <v>20</v>
      </c>
      <c r="AG714" s="49" t="str">
        <f t="shared" si="84"/>
        <v>LCL</v>
      </c>
    </row>
    <row r="715" spans="1:37" x14ac:dyDescent="0.45">
      <c r="A715" s="129" t="s">
        <v>1022</v>
      </c>
      <c r="B715" s="129" t="s">
        <v>1293</v>
      </c>
      <c r="C715" s="129" t="s">
        <v>1388</v>
      </c>
      <c r="D715" s="5" t="s">
        <v>1388</v>
      </c>
      <c r="E715" s="129">
        <f t="shared" si="82"/>
        <v>29</v>
      </c>
      <c r="F715" s="129">
        <f t="shared" si="83"/>
        <v>35</v>
      </c>
      <c r="G715" s="129" t="s">
        <v>398</v>
      </c>
      <c r="H715" s="129" t="s">
        <v>30</v>
      </c>
      <c r="I715" s="129" t="s">
        <v>31</v>
      </c>
      <c r="J715" s="3">
        <v>0</v>
      </c>
      <c r="K715" s="129" t="s">
        <v>1389</v>
      </c>
      <c r="L715" s="129" t="s">
        <v>41</v>
      </c>
      <c r="M715" s="129" t="s">
        <v>42</v>
      </c>
      <c r="N715" s="129" t="s">
        <v>26</v>
      </c>
      <c r="O715" s="129" t="s">
        <v>1390</v>
      </c>
      <c r="P715" s="3">
        <v>51</v>
      </c>
      <c r="Q715" s="129" t="s">
        <v>32</v>
      </c>
      <c r="R715" s="129" t="s">
        <v>121</v>
      </c>
      <c r="S715" s="129" t="s">
        <v>2163</v>
      </c>
      <c r="T715" s="129"/>
      <c r="U715" s="129">
        <v>1</v>
      </c>
      <c r="V715" s="3">
        <v>765</v>
      </c>
      <c r="W715" s="30">
        <v>0</v>
      </c>
      <c r="X715" s="30">
        <v>0</v>
      </c>
      <c r="Y715" s="30">
        <v>1</v>
      </c>
      <c r="Z715" s="138" t="str">
        <f t="shared" si="85"/>
        <v>40 HC</v>
      </c>
      <c r="AA715" s="3">
        <v>10000</v>
      </c>
      <c r="AB715" s="6">
        <v>54.39</v>
      </c>
      <c r="AC715" s="34" t="s">
        <v>34</v>
      </c>
      <c r="AD715" s="34">
        <f t="shared" si="79"/>
        <v>38</v>
      </c>
      <c r="AE715" s="34">
        <f t="shared" si="80"/>
        <v>16</v>
      </c>
      <c r="AF715" s="49" t="str">
        <f t="shared" si="84"/>
        <v>40</v>
      </c>
      <c r="AG715" s="49" t="str">
        <f t="shared" si="84"/>
        <v>20</v>
      </c>
    </row>
    <row r="716" spans="1:37" x14ac:dyDescent="0.45">
      <c r="A716" s="70" t="s">
        <v>1022</v>
      </c>
      <c r="B716" s="70" t="s">
        <v>1293</v>
      </c>
      <c r="C716" s="70" t="s">
        <v>1388</v>
      </c>
      <c r="D716" s="71" t="s">
        <v>1388</v>
      </c>
      <c r="E716" s="70">
        <f t="shared" si="82"/>
        <v>29</v>
      </c>
      <c r="F716" s="70">
        <f t="shared" si="83"/>
        <v>35</v>
      </c>
      <c r="G716" s="70" t="s">
        <v>72</v>
      </c>
      <c r="H716" s="70" t="s">
        <v>30</v>
      </c>
      <c r="I716" s="70" t="s">
        <v>31</v>
      </c>
      <c r="J716" s="72">
        <v>0</v>
      </c>
      <c r="K716" s="70" t="s">
        <v>1391</v>
      </c>
      <c r="L716" s="70" t="s">
        <v>41</v>
      </c>
      <c r="M716" s="70" t="s">
        <v>42</v>
      </c>
      <c r="N716" s="70" t="s">
        <v>26</v>
      </c>
      <c r="O716" s="70" t="s">
        <v>1392</v>
      </c>
      <c r="P716" s="72">
        <v>51</v>
      </c>
      <c r="Q716" s="70" t="s">
        <v>32</v>
      </c>
      <c r="R716" s="70" t="s">
        <v>542</v>
      </c>
      <c r="S716" s="70" t="s">
        <v>2163</v>
      </c>
      <c r="T716" s="70"/>
      <c r="U716" s="70">
        <v>1</v>
      </c>
      <c r="V716" s="72">
        <v>1128</v>
      </c>
      <c r="W716" s="73">
        <v>0</v>
      </c>
      <c r="X716" s="73">
        <v>2</v>
      </c>
      <c r="Y716" s="73">
        <v>0</v>
      </c>
      <c r="Z716" s="138" t="str">
        <f t="shared" si="85"/>
        <v/>
      </c>
      <c r="AA716" s="72">
        <v>12380</v>
      </c>
      <c r="AB716" s="74">
        <v>84.4</v>
      </c>
      <c r="AC716" s="75" t="s">
        <v>34</v>
      </c>
      <c r="AD716" s="75">
        <f t="shared" si="79"/>
        <v>59</v>
      </c>
      <c r="AE716" s="75">
        <f t="shared" si="80"/>
        <v>25</v>
      </c>
      <c r="AF716" s="76" t="str">
        <f t="shared" si="84"/>
        <v>40HC</v>
      </c>
      <c r="AG716" s="76" t="str">
        <f t="shared" si="84"/>
        <v>20</v>
      </c>
      <c r="AH716" s="77"/>
      <c r="AI716" s="77"/>
      <c r="AJ716" s="77"/>
      <c r="AK716" s="77"/>
    </row>
    <row r="717" spans="1:37" s="77" customFormat="1" x14ac:dyDescent="0.45">
      <c r="A717" s="129" t="s">
        <v>1022</v>
      </c>
      <c r="B717" s="129" t="s">
        <v>1293</v>
      </c>
      <c r="C717" s="129" t="s">
        <v>1233</v>
      </c>
      <c r="D717" s="5" t="s">
        <v>1233</v>
      </c>
      <c r="E717" s="129">
        <f t="shared" si="82"/>
        <v>29</v>
      </c>
      <c r="F717" s="129">
        <f t="shared" si="83"/>
        <v>36</v>
      </c>
      <c r="G717" s="129" t="s">
        <v>398</v>
      </c>
      <c r="H717" s="129" t="s">
        <v>30</v>
      </c>
      <c r="I717" s="129" t="s">
        <v>31</v>
      </c>
      <c r="J717" s="3">
        <v>0</v>
      </c>
      <c r="K717" s="129" t="s">
        <v>1393</v>
      </c>
      <c r="L717" s="129" t="s">
        <v>41</v>
      </c>
      <c r="M717" s="129" t="s">
        <v>42</v>
      </c>
      <c r="N717" s="129" t="s">
        <v>26</v>
      </c>
      <c r="O717" s="129" t="s">
        <v>1394</v>
      </c>
      <c r="P717" s="3">
        <v>51</v>
      </c>
      <c r="Q717" s="129" t="s">
        <v>32</v>
      </c>
      <c r="R717" s="129" t="s">
        <v>139</v>
      </c>
      <c r="S717" s="129" t="s">
        <v>2163</v>
      </c>
      <c r="T717" s="129"/>
      <c r="U717" s="129">
        <v>1</v>
      </c>
      <c r="V717" s="3">
        <v>706</v>
      </c>
      <c r="W717" s="30">
        <v>0</v>
      </c>
      <c r="X717" s="30">
        <v>1</v>
      </c>
      <c r="Y717" s="30">
        <v>0</v>
      </c>
      <c r="Z717" s="138">
        <f t="shared" si="85"/>
        <v>40</v>
      </c>
      <c r="AA717" s="3">
        <v>7399</v>
      </c>
      <c r="AB717" s="6">
        <v>49.37</v>
      </c>
      <c r="AC717" s="34" t="s">
        <v>34</v>
      </c>
      <c r="AD717" s="34">
        <f t="shared" si="79"/>
        <v>35</v>
      </c>
      <c r="AE717" s="34">
        <f t="shared" si="80"/>
        <v>15</v>
      </c>
      <c r="AF717" s="49" t="str">
        <f t="shared" si="84"/>
        <v>40</v>
      </c>
      <c r="AG717" s="49" t="str">
        <f t="shared" si="84"/>
        <v>20</v>
      </c>
      <c r="AH717"/>
      <c r="AI717"/>
      <c r="AJ717"/>
      <c r="AK717"/>
    </row>
    <row r="718" spans="1:37" s="77" customFormat="1" x14ac:dyDescent="0.45">
      <c r="A718" s="129" t="s">
        <v>1395</v>
      </c>
      <c r="B718" s="129" t="s">
        <v>1086</v>
      </c>
      <c r="C718" s="129" t="s">
        <v>1219</v>
      </c>
      <c r="D718" s="5" t="s">
        <v>1219</v>
      </c>
      <c r="E718" s="129">
        <f t="shared" si="82"/>
        <v>13</v>
      </c>
      <c r="F718" s="129">
        <f t="shared" si="83"/>
        <v>24</v>
      </c>
      <c r="G718" s="129" t="s">
        <v>381</v>
      </c>
      <c r="H718" s="129" t="s">
        <v>383</v>
      </c>
      <c r="I718" s="129" t="s">
        <v>41</v>
      </c>
      <c r="J718" s="3">
        <v>0</v>
      </c>
      <c r="K718" s="129" t="s">
        <v>1396</v>
      </c>
      <c r="L718" s="26" t="s">
        <v>41</v>
      </c>
      <c r="M718" s="129" t="s">
        <v>619</v>
      </c>
      <c r="N718" s="129" t="s">
        <v>26</v>
      </c>
      <c r="O718" s="129" t="s">
        <v>1397</v>
      </c>
      <c r="P718" s="3">
        <v>52</v>
      </c>
      <c r="Q718" s="129" t="s">
        <v>32</v>
      </c>
      <c r="R718" s="129" t="s">
        <v>82</v>
      </c>
      <c r="S718" s="129" t="s">
        <v>2163</v>
      </c>
      <c r="T718" s="129"/>
      <c r="U718" s="129">
        <v>1</v>
      </c>
      <c r="V718" s="3">
        <v>2497</v>
      </c>
      <c r="W718" s="30">
        <v>0</v>
      </c>
      <c r="X718" s="30">
        <v>1</v>
      </c>
      <c r="Y718" s="30">
        <v>0</v>
      </c>
      <c r="Z718" s="138">
        <f t="shared" si="85"/>
        <v>40</v>
      </c>
      <c r="AA718" s="3">
        <v>43829</v>
      </c>
      <c r="AB718" s="6">
        <v>51.05</v>
      </c>
      <c r="AC718" s="34" t="s">
        <v>34</v>
      </c>
      <c r="AD718" s="34">
        <f t="shared" si="79"/>
        <v>36</v>
      </c>
      <c r="AE718" s="34">
        <f t="shared" si="80"/>
        <v>15</v>
      </c>
      <c r="AF718" s="49" t="str">
        <f t="shared" si="84"/>
        <v>40</v>
      </c>
      <c r="AG718" s="49" t="str">
        <f t="shared" si="84"/>
        <v>20</v>
      </c>
      <c r="AH718"/>
      <c r="AI718"/>
      <c r="AJ718"/>
      <c r="AK718"/>
    </row>
    <row r="719" spans="1:37" x14ac:dyDescent="0.45">
      <c r="A719" s="129" t="s">
        <v>1395</v>
      </c>
      <c r="B719" s="129" t="s">
        <v>1335</v>
      </c>
      <c r="C719" s="129" t="s">
        <v>1381</v>
      </c>
      <c r="D719" s="5" t="s">
        <v>1381</v>
      </c>
      <c r="E719" s="129">
        <f t="shared" si="82"/>
        <v>35</v>
      </c>
      <c r="F719" s="129">
        <f t="shared" si="83"/>
        <v>41</v>
      </c>
      <c r="G719" s="129" t="s">
        <v>48</v>
      </c>
      <c r="H719" s="129" t="s">
        <v>30</v>
      </c>
      <c r="I719" s="129" t="s">
        <v>31</v>
      </c>
      <c r="J719" s="3">
        <v>1</v>
      </c>
      <c r="K719" s="26" t="s">
        <v>2125</v>
      </c>
      <c r="L719" s="129" t="s">
        <v>24</v>
      </c>
      <c r="M719" s="129" t="s">
        <v>42</v>
      </c>
      <c r="N719" s="129" t="s">
        <v>26</v>
      </c>
      <c r="O719" s="129" t="s">
        <v>1398</v>
      </c>
      <c r="P719" s="3">
        <v>52</v>
      </c>
      <c r="Q719" s="129" t="s">
        <v>32</v>
      </c>
      <c r="R719" s="129" t="s">
        <v>1399</v>
      </c>
      <c r="S719" s="129" t="s">
        <v>2125</v>
      </c>
      <c r="T719" s="129"/>
      <c r="U719" s="129">
        <v>1</v>
      </c>
      <c r="V719" s="3">
        <v>58</v>
      </c>
      <c r="W719" s="30">
        <v>0</v>
      </c>
      <c r="X719" s="30">
        <v>0</v>
      </c>
      <c r="Y719" s="30">
        <v>0</v>
      </c>
      <c r="Z719" s="138" t="str">
        <f t="shared" si="85"/>
        <v/>
      </c>
      <c r="AA719" s="3">
        <v>14400</v>
      </c>
      <c r="AB719" s="6">
        <v>3.2</v>
      </c>
      <c r="AC719" s="34" t="s">
        <v>34</v>
      </c>
      <c r="AD719" s="34">
        <f t="shared" si="79"/>
        <v>2</v>
      </c>
      <c r="AE719" s="34">
        <f t="shared" si="80"/>
        <v>1</v>
      </c>
      <c r="AF719" s="49" t="str">
        <f t="shared" si="84"/>
        <v>LCL</v>
      </c>
      <c r="AG719" s="49" t="str">
        <f t="shared" si="84"/>
        <v>LCL</v>
      </c>
    </row>
    <row r="720" spans="1:37" x14ac:dyDescent="0.45">
      <c r="A720" s="129" t="s">
        <v>1032</v>
      </c>
      <c r="B720" s="129" t="s">
        <v>1052</v>
      </c>
      <c r="C720" s="129" t="s">
        <v>1053</v>
      </c>
      <c r="D720" s="5" t="s">
        <v>1053</v>
      </c>
      <c r="E720" s="129">
        <f t="shared" si="82"/>
        <v>2</v>
      </c>
      <c r="F720" s="129">
        <f t="shared" si="83"/>
        <v>7</v>
      </c>
      <c r="G720" s="129" t="s">
        <v>381</v>
      </c>
      <c r="H720" s="129" t="s">
        <v>383</v>
      </c>
      <c r="I720" s="129" t="s">
        <v>380</v>
      </c>
      <c r="J720" s="3">
        <v>1</v>
      </c>
      <c r="K720" s="26" t="s">
        <v>380</v>
      </c>
      <c r="L720" s="26" t="s">
        <v>24</v>
      </c>
      <c r="M720" s="129" t="s">
        <v>390</v>
      </c>
      <c r="N720" s="129" t="s">
        <v>26</v>
      </c>
      <c r="O720" s="129" t="s">
        <v>1400</v>
      </c>
      <c r="P720" s="3">
        <v>54</v>
      </c>
      <c r="Q720" s="129" t="s">
        <v>32</v>
      </c>
      <c r="R720" s="129" t="s">
        <v>2154</v>
      </c>
      <c r="S720" s="36" t="s">
        <v>380</v>
      </c>
      <c r="T720" s="129">
        <v>1</v>
      </c>
      <c r="U720" s="129"/>
      <c r="V720" s="3">
        <v>575</v>
      </c>
      <c r="W720" s="30">
        <v>0</v>
      </c>
      <c r="X720" s="30">
        <v>0</v>
      </c>
      <c r="Y720" s="30">
        <v>0</v>
      </c>
      <c r="Z720" s="138" t="str">
        <f t="shared" si="85"/>
        <v/>
      </c>
      <c r="AA720" s="3">
        <v>8625</v>
      </c>
      <c r="AB720" s="6">
        <v>16.559999999999999</v>
      </c>
      <c r="AC720" s="34" t="s">
        <v>64</v>
      </c>
      <c r="AD720" s="34">
        <f t="shared" si="79"/>
        <v>12</v>
      </c>
      <c r="AE720" s="34">
        <f t="shared" si="80"/>
        <v>5</v>
      </c>
      <c r="AF720" s="49" t="str">
        <f t="shared" si="84"/>
        <v>LCL</v>
      </c>
      <c r="AG720" s="49" t="str">
        <f t="shared" si="84"/>
        <v>LCL</v>
      </c>
    </row>
    <row r="721" spans="1:37" x14ac:dyDescent="0.45">
      <c r="A721" s="129" t="s">
        <v>1032</v>
      </c>
      <c r="B721" s="129" t="s">
        <v>1052</v>
      </c>
      <c r="C721" s="129" t="s">
        <v>1053</v>
      </c>
      <c r="D721" s="5" t="s">
        <v>1053</v>
      </c>
      <c r="E721" s="129">
        <f t="shared" si="82"/>
        <v>2</v>
      </c>
      <c r="F721" s="129">
        <f t="shared" si="83"/>
        <v>7</v>
      </c>
      <c r="G721" s="129" t="s">
        <v>381</v>
      </c>
      <c r="H721" s="129" t="s">
        <v>383</v>
      </c>
      <c r="I721" s="129" t="s">
        <v>380</v>
      </c>
      <c r="J721" s="3">
        <v>1</v>
      </c>
      <c r="K721" s="26" t="s">
        <v>380</v>
      </c>
      <c r="L721" s="26" t="s">
        <v>24</v>
      </c>
      <c r="M721" s="129" t="s">
        <v>390</v>
      </c>
      <c r="N721" s="129" t="s">
        <v>26</v>
      </c>
      <c r="O721" s="129" t="s">
        <v>1401</v>
      </c>
      <c r="P721" s="3">
        <v>52</v>
      </c>
      <c r="Q721" s="129" t="s">
        <v>32</v>
      </c>
      <c r="R721" s="129" t="s">
        <v>2158</v>
      </c>
      <c r="S721" s="36" t="s">
        <v>380</v>
      </c>
      <c r="T721" s="129">
        <v>1</v>
      </c>
      <c r="U721" s="129"/>
      <c r="V721" s="3">
        <v>233</v>
      </c>
      <c r="W721" s="30">
        <v>0</v>
      </c>
      <c r="X721" s="30">
        <v>0</v>
      </c>
      <c r="Y721" s="30">
        <v>0</v>
      </c>
      <c r="Z721" s="138" t="str">
        <f t="shared" si="85"/>
        <v/>
      </c>
      <c r="AA721" s="3">
        <v>2240</v>
      </c>
      <c r="AB721" s="6">
        <v>1.66</v>
      </c>
      <c r="AC721" s="34" t="s">
        <v>64</v>
      </c>
      <c r="AD721" s="34">
        <f t="shared" si="79"/>
        <v>1</v>
      </c>
      <c r="AE721" s="34">
        <f t="shared" si="80"/>
        <v>0</v>
      </c>
      <c r="AF721" s="49" t="str">
        <f t="shared" si="84"/>
        <v>LCL</v>
      </c>
      <c r="AG721" s="49" t="str">
        <f t="shared" si="84"/>
        <v>LCL</v>
      </c>
    </row>
    <row r="722" spans="1:37" x14ac:dyDescent="0.45">
      <c r="A722" s="129" t="s">
        <v>1032</v>
      </c>
      <c r="B722" s="129" t="s">
        <v>1037</v>
      </c>
      <c r="C722" s="129" t="s">
        <v>1142</v>
      </c>
      <c r="D722" s="5" t="s">
        <v>1142</v>
      </c>
      <c r="E722" s="129">
        <f t="shared" si="82"/>
        <v>3</v>
      </c>
      <c r="F722" s="129">
        <f t="shared" si="83"/>
        <v>9</v>
      </c>
      <c r="G722" s="129" t="s">
        <v>381</v>
      </c>
      <c r="H722" s="129" t="s">
        <v>383</v>
      </c>
      <c r="I722" s="129" t="s">
        <v>380</v>
      </c>
      <c r="J722" s="3">
        <v>1</v>
      </c>
      <c r="K722" s="26" t="s">
        <v>380</v>
      </c>
      <c r="L722" s="26" t="s">
        <v>24</v>
      </c>
      <c r="M722" s="129" t="s">
        <v>390</v>
      </c>
      <c r="N722" s="129" t="s">
        <v>26</v>
      </c>
      <c r="O722" s="129" t="s">
        <v>1402</v>
      </c>
      <c r="P722" s="3">
        <v>54</v>
      </c>
      <c r="Q722" s="129" t="s">
        <v>32</v>
      </c>
      <c r="R722" s="129" t="s">
        <v>94</v>
      </c>
      <c r="S722" s="36" t="s">
        <v>380</v>
      </c>
      <c r="T722" s="129">
        <v>1</v>
      </c>
      <c r="U722" s="129"/>
      <c r="V722" s="3">
        <v>688</v>
      </c>
      <c r="W722" s="30">
        <v>0</v>
      </c>
      <c r="X722" s="30">
        <v>0</v>
      </c>
      <c r="Y722" s="30">
        <v>0</v>
      </c>
      <c r="Z722" s="138" t="str">
        <f t="shared" si="85"/>
        <v/>
      </c>
      <c r="AA722" s="3">
        <v>12852</v>
      </c>
      <c r="AB722" s="6">
        <v>9.6</v>
      </c>
      <c r="AC722" s="34" t="s">
        <v>90</v>
      </c>
      <c r="AD722" s="34">
        <f t="shared" si="79"/>
        <v>7</v>
      </c>
      <c r="AE722" s="34">
        <f t="shared" si="80"/>
        <v>3</v>
      </c>
      <c r="AF722" s="49" t="str">
        <f t="shared" si="84"/>
        <v>LCL</v>
      </c>
      <c r="AG722" s="49" t="str">
        <f t="shared" si="84"/>
        <v>LCL</v>
      </c>
    </row>
    <row r="723" spans="1:37" x14ac:dyDescent="0.45">
      <c r="A723" s="129" t="s">
        <v>1032</v>
      </c>
      <c r="B723" s="129" t="s">
        <v>1403</v>
      </c>
      <c r="C723" s="129" t="s">
        <v>1381</v>
      </c>
      <c r="D723" s="5" t="s">
        <v>1381</v>
      </c>
      <c r="E723" s="129">
        <f t="shared" si="82"/>
        <v>36</v>
      </c>
      <c r="F723" s="129">
        <f t="shared" si="83"/>
        <v>39</v>
      </c>
      <c r="G723" s="129" t="s">
        <v>61</v>
      </c>
      <c r="H723" s="129" t="s">
        <v>30</v>
      </c>
      <c r="I723" s="129" t="s">
        <v>31</v>
      </c>
      <c r="J723" s="3">
        <v>1</v>
      </c>
      <c r="K723" s="152" t="s">
        <v>1404</v>
      </c>
      <c r="L723" s="129" t="s">
        <v>24</v>
      </c>
      <c r="M723" s="129" t="s">
        <v>268</v>
      </c>
      <c r="N723" s="129" t="s">
        <v>26</v>
      </c>
      <c r="O723" s="129" t="s">
        <v>1405</v>
      </c>
      <c r="P723" s="3">
        <v>54</v>
      </c>
      <c r="Q723" s="129" t="s">
        <v>32</v>
      </c>
      <c r="R723" s="129" t="s">
        <v>2156</v>
      </c>
      <c r="S723" s="129" t="s">
        <v>2164</v>
      </c>
      <c r="T723" s="129"/>
      <c r="U723" s="129">
        <v>1</v>
      </c>
      <c r="V723" s="3">
        <v>331</v>
      </c>
      <c r="W723" s="154">
        <v>0</v>
      </c>
      <c r="X723" s="154">
        <v>0</v>
      </c>
      <c r="Y723" s="154">
        <v>1</v>
      </c>
      <c r="Z723" s="138" t="str">
        <f t="shared" si="85"/>
        <v>40 HC</v>
      </c>
      <c r="AA723" s="3">
        <v>6634</v>
      </c>
      <c r="AB723" s="6">
        <v>9.5299999999999994</v>
      </c>
      <c r="AC723" s="34" t="s">
        <v>64</v>
      </c>
      <c r="AD723" s="34">
        <f t="shared" si="79"/>
        <v>7</v>
      </c>
      <c r="AE723" s="34">
        <f t="shared" si="80"/>
        <v>3</v>
      </c>
      <c r="AF723" s="49" t="str">
        <f t="shared" si="84"/>
        <v>LCL</v>
      </c>
      <c r="AG723" s="49" t="str">
        <f t="shared" si="84"/>
        <v>LCL</v>
      </c>
    </row>
    <row r="724" spans="1:37" x14ac:dyDescent="0.45">
      <c r="A724" s="129" t="s">
        <v>1032</v>
      </c>
      <c r="B724" s="129" t="s">
        <v>1403</v>
      </c>
      <c r="C724" s="129" t="s">
        <v>1381</v>
      </c>
      <c r="D724" s="5" t="s">
        <v>1381</v>
      </c>
      <c r="E724" s="129">
        <f t="shared" si="82"/>
        <v>36</v>
      </c>
      <c r="F724" s="129">
        <f t="shared" si="83"/>
        <v>39</v>
      </c>
      <c r="G724" s="129" t="s">
        <v>61</v>
      </c>
      <c r="H724" s="129" t="s">
        <v>30</v>
      </c>
      <c r="I724" s="129" t="s">
        <v>31</v>
      </c>
      <c r="J724" s="3">
        <v>1</v>
      </c>
      <c r="K724" s="153"/>
      <c r="L724" s="129" t="s">
        <v>24</v>
      </c>
      <c r="M724" s="129" t="s">
        <v>268</v>
      </c>
      <c r="N724" s="129" t="s">
        <v>26</v>
      </c>
      <c r="O724" s="129" t="s">
        <v>1406</v>
      </c>
      <c r="P724" s="3">
        <v>54</v>
      </c>
      <c r="Q724" s="129" t="s">
        <v>32</v>
      </c>
      <c r="R724" s="129" t="s">
        <v>2156</v>
      </c>
      <c r="S724" s="129" t="s">
        <v>2164</v>
      </c>
      <c r="T724" s="129"/>
      <c r="U724" s="129">
        <v>1</v>
      </c>
      <c r="V724" s="3">
        <v>575</v>
      </c>
      <c r="W724" s="156"/>
      <c r="X724" s="156"/>
      <c r="Y724" s="156"/>
      <c r="Z724" s="138" t="str">
        <f t="shared" si="85"/>
        <v/>
      </c>
      <c r="AA724" s="3">
        <v>7440</v>
      </c>
      <c r="AB724" s="6">
        <v>16.03</v>
      </c>
      <c r="AC724" s="34" t="s">
        <v>64</v>
      </c>
      <c r="AD724" s="34">
        <f t="shared" si="79"/>
        <v>11</v>
      </c>
      <c r="AE724" s="34">
        <f t="shared" si="80"/>
        <v>5</v>
      </c>
      <c r="AF724" s="49" t="str">
        <f t="shared" si="84"/>
        <v>LCL</v>
      </c>
      <c r="AG724" s="49" t="str">
        <f t="shared" si="84"/>
        <v>LCL</v>
      </c>
    </row>
    <row r="725" spans="1:37" x14ac:dyDescent="0.45">
      <c r="A725" s="129" t="s">
        <v>1032</v>
      </c>
      <c r="B725" s="129" t="s">
        <v>1403</v>
      </c>
      <c r="C725" s="129" t="s">
        <v>1381</v>
      </c>
      <c r="D725" s="5" t="s">
        <v>1381</v>
      </c>
      <c r="E725" s="129">
        <f t="shared" si="82"/>
        <v>36</v>
      </c>
      <c r="F725" s="129">
        <f t="shared" si="83"/>
        <v>39</v>
      </c>
      <c r="G725" s="129" t="s">
        <v>61</v>
      </c>
      <c r="H725" s="129" t="s">
        <v>30</v>
      </c>
      <c r="I725" s="129" t="s">
        <v>31</v>
      </c>
      <c r="J725" s="3">
        <v>1</v>
      </c>
      <c r="K725" s="153"/>
      <c r="L725" s="129" t="s">
        <v>24</v>
      </c>
      <c r="M725" s="129" t="s">
        <v>268</v>
      </c>
      <c r="N725" s="129" t="s">
        <v>26</v>
      </c>
      <c r="O725" s="129" t="s">
        <v>1407</v>
      </c>
      <c r="P725" s="3">
        <v>54</v>
      </c>
      <c r="Q725" s="129" t="s">
        <v>32</v>
      </c>
      <c r="R725" s="129" t="s">
        <v>2156</v>
      </c>
      <c r="S725" s="129" t="s">
        <v>2164</v>
      </c>
      <c r="T725" s="129"/>
      <c r="U725" s="129">
        <v>1</v>
      </c>
      <c r="V725" s="3">
        <v>409</v>
      </c>
      <c r="W725" s="156"/>
      <c r="X725" s="156"/>
      <c r="Y725" s="156"/>
      <c r="Z725" s="138" t="str">
        <f t="shared" si="85"/>
        <v/>
      </c>
      <c r="AA725" s="3">
        <v>6127</v>
      </c>
      <c r="AB725" s="6">
        <v>9.98</v>
      </c>
      <c r="AC725" s="34" t="s">
        <v>64</v>
      </c>
      <c r="AD725" s="34">
        <f t="shared" si="79"/>
        <v>7</v>
      </c>
      <c r="AE725" s="34">
        <f t="shared" si="80"/>
        <v>3</v>
      </c>
      <c r="AF725" s="49" t="str">
        <f t="shared" si="84"/>
        <v>LCL</v>
      </c>
      <c r="AG725" s="49" t="str">
        <f t="shared" si="84"/>
        <v>LCL</v>
      </c>
    </row>
    <row r="726" spans="1:37" x14ac:dyDescent="0.45">
      <c r="A726" s="129" t="s">
        <v>1032</v>
      </c>
      <c r="B726" s="129" t="s">
        <v>1403</v>
      </c>
      <c r="C726" s="129" t="s">
        <v>1381</v>
      </c>
      <c r="D726" s="5" t="s">
        <v>1381</v>
      </c>
      <c r="E726" s="129">
        <f t="shared" si="82"/>
        <v>36</v>
      </c>
      <c r="F726" s="129">
        <f t="shared" si="83"/>
        <v>39</v>
      </c>
      <c r="G726" s="129" t="s">
        <v>61</v>
      </c>
      <c r="H726" s="129" t="s">
        <v>30</v>
      </c>
      <c r="I726" s="129" t="s">
        <v>31</v>
      </c>
      <c r="J726" s="3">
        <v>1</v>
      </c>
      <c r="K726" s="153"/>
      <c r="L726" s="129" t="s">
        <v>24</v>
      </c>
      <c r="M726" s="129" t="s">
        <v>268</v>
      </c>
      <c r="N726" s="129" t="s">
        <v>26</v>
      </c>
      <c r="O726" s="129" t="s">
        <v>1408</v>
      </c>
      <c r="P726" s="3">
        <v>54</v>
      </c>
      <c r="Q726" s="129" t="s">
        <v>32</v>
      </c>
      <c r="R726" s="129" t="s">
        <v>2151</v>
      </c>
      <c r="S726" s="129" t="s">
        <v>2164</v>
      </c>
      <c r="T726" s="129"/>
      <c r="U726" s="129">
        <v>1</v>
      </c>
      <c r="V726" s="3">
        <v>1177</v>
      </c>
      <c r="W726" s="155"/>
      <c r="X726" s="155"/>
      <c r="Y726" s="155"/>
      <c r="Z726" s="138" t="str">
        <f t="shared" si="85"/>
        <v/>
      </c>
      <c r="AA726" s="3">
        <v>19591</v>
      </c>
      <c r="AB726" s="6">
        <v>31.65</v>
      </c>
      <c r="AC726" s="34" t="s">
        <v>64</v>
      </c>
      <c r="AD726" s="34">
        <f t="shared" si="79"/>
        <v>22</v>
      </c>
      <c r="AE726" s="34">
        <f t="shared" si="80"/>
        <v>9</v>
      </c>
      <c r="AF726" s="49" t="str">
        <f t="shared" si="84"/>
        <v>20</v>
      </c>
      <c r="AG726" s="49" t="str">
        <f t="shared" si="84"/>
        <v>LCL</v>
      </c>
    </row>
    <row r="727" spans="1:37" ht="31.5" x14ac:dyDescent="0.45">
      <c r="A727" s="70" t="s">
        <v>1049</v>
      </c>
      <c r="B727" s="70" t="s">
        <v>1409</v>
      </c>
      <c r="C727" s="70" t="s">
        <v>1410</v>
      </c>
      <c r="D727" s="71" t="s">
        <v>1410</v>
      </c>
      <c r="E727" s="70">
        <f t="shared" si="82"/>
        <v>38</v>
      </c>
      <c r="F727" s="70">
        <f t="shared" si="83"/>
        <v>42</v>
      </c>
      <c r="G727" s="70" t="s">
        <v>48</v>
      </c>
      <c r="H727" s="70" t="s">
        <v>30</v>
      </c>
      <c r="I727" s="70" t="s">
        <v>31</v>
      </c>
      <c r="J727" s="72">
        <v>0</v>
      </c>
      <c r="K727" s="70" t="s">
        <v>1411</v>
      </c>
      <c r="L727" s="70" t="s">
        <v>24</v>
      </c>
      <c r="M727" s="70" t="s">
        <v>42</v>
      </c>
      <c r="N727" s="70" t="s">
        <v>26</v>
      </c>
      <c r="O727" s="70" t="s">
        <v>1412</v>
      </c>
      <c r="P727" s="72">
        <v>54</v>
      </c>
      <c r="Q727" s="70" t="s">
        <v>32</v>
      </c>
      <c r="R727" s="70" t="s">
        <v>1183</v>
      </c>
      <c r="S727" s="70" t="s">
        <v>2163</v>
      </c>
      <c r="T727" s="70"/>
      <c r="U727" s="70">
        <v>1</v>
      </c>
      <c r="V727" s="72">
        <v>4214</v>
      </c>
      <c r="W727" s="73">
        <v>0</v>
      </c>
      <c r="X727" s="73">
        <v>4</v>
      </c>
      <c r="Y727" s="73">
        <v>3</v>
      </c>
      <c r="Z727" s="138" t="str">
        <f t="shared" si="85"/>
        <v/>
      </c>
      <c r="AA727" s="72">
        <v>48298</v>
      </c>
      <c r="AB727" s="74">
        <v>414</v>
      </c>
      <c r="AC727" s="75" t="s">
        <v>34</v>
      </c>
      <c r="AD727" s="75">
        <f t="shared" ref="AD727:AD794" si="86">0.7*AB727</f>
        <v>290</v>
      </c>
      <c r="AE727" s="75">
        <f t="shared" ref="AE727:AE794" si="87">0.3*AB727</f>
        <v>124</v>
      </c>
      <c r="AF727" s="76" t="s">
        <v>2146</v>
      </c>
      <c r="AG727" s="76" t="s">
        <v>2139</v>
      </c>
      <c r="AH727" s="77"/>
      <c r="AI727" s="77"/>
      <c r="AJ727" s="77"/>
      <c r="AK727" s="77"/>
    </row>
    <row r="728" spans="1:37" x14ac:dyDescent="0.45">
      <c r="A728" s="78"/>
      <c r="B728" s="78"/>
      <c r="C728" s="78"/>
      <c r="D728" s="79"/>
      <c r="E728" s="78"/>
      <c r="F728" s="78"/>
      <c r="G728" s="78"/>
      <c r="H728" s="78"/>
      <c r="I728" s="78" t="s">
        <v>31</v>
      </c>
      <c r="J728" s="80"/>
      <c r="K728" s="78"/>
      <c r="L728" s="78"/>
      <c r="M728" s="78"/>
      <c r="N728" s="78"/>
      <c r="O728" s="78"/>
      <c r="P728" s="80"/>
      <c r="Q728" s="78"/>
      <c r="R728" s="78"/>
      <c r="S728" s="78" t="s">
        <v>2163</v>
      </c>
      <c r="T728" s="78"/>
      <c r="U728" s="78">
        <v>1</v>
      </c>
      <c r="V728" s="80"/>
      <c r="W728" s="81"/>
      <c r="X728" s="81"/>
      <c r="Y728" s="81"/>
      <c r="Z728" s="138" t="str">
        <f t="shared" si="85"/>
        <v/>
      </c>
      <c r="AA728" s="80"/>
      <c r="AB728" s="82"/>
      <c r="AC728" s="75" t="s">
        <v>34</v>
      </c>
      <c r="AD728" s="75">
        <f t="shared" si="86"/>
        <v>0</v>
      </c>
      <c r="AE728" s="75">
        <f t="shared" si="87"/>
        <v>0</v>
      </c>
      <c r="AF728" s="76" t="s">
        <v>2146</v>
      </c>
      <c r="AG728" s="76">
        <v>40</v>
      </c>
      <c r="AH728" s="83"/>
      <c r="AI728" s="83"/>
      <c r="AJ728" s="83"/>
      <c r="AK728" s="83"/>
    </row>
    <row r="729" spans="1:37" x14ac:dyDescent="0.45">
      <c r="A729" s="78"/>
      <c r="B729" s="78"/>
      <c r="C729" s="78"/>
      <c r="D729" s="79"/>
      <c r="E729" s="78"/>
      <c r="F729" s="78"/>
      <c r="G729" s="78"/>
      <c r="H729" s="78"/>
      <c r="I729" s="78"/>
      <c r="J729" s="80"/>
      <c r="K729" s="78"/>
      <c r="L729" s="78"/>
      <c r="M729" s="78"/>
      <c r="N729" s="78"/>
      <c r="O729" s="78"/>
      <c r="P729" s="80"/>
      <c r="Q729" s="78"/>
      <c r="R729" s="78"/>
      <c r="S729" s="78"/>
      <c r="T729" s="78"/>
      <c r="U729" s="78"/>
      <c r="V729" s="80"/>
      <c r="W729" s="81"/>
      <c r="X729" s="81"/>
      <c r="Y729" s="81"/>
      <c r="Z729" s="138" t="str">
        <f t="shared" si="85"/>
        <v/>
      </c>
      <c r="AA729" s="80"/>
      <c r="AB729" s="82"/>
      <c r="AC729" s="75" t="s">
        <v>34</v>
      </c>
      <c r="AD729" s="75"/>
      <c r="AE729" s="75"/>
      <c r="AF729" s="76" t="s">
        <v>2146</v>
      </c>
      <c r="AG729" s="76"/>
      <c r="AH729" s="83"/>
      <c r="AI729" s="83"/>
      <c r="AJ729" s="83"/>
      <c r="AK729" s="83"/>
    </row>
    <row r="730" spans="1:37" x14ac:dyDescent="0.45">
      <c r="A730" s="78"/>
      <c r="B730" s="78"/>
      <c r="C730" s="78"/>
      <c r="D730" s="79"/>
      <c r="E730" s="78"/>
      <c r="F730" s="78"/>
      <c r="G730" s="78"/>
      <c r="H730" s="78"/>
      <c r="I730" s="78" t="s">
        <v>31</v>
      </c>
      <c r="J730" s="80"/>
      <c r="K730" s="78"/>
      <c r="L730" s="78"/>
      <c r="M730" s="78"/>
      <c r="N730" s="78"/>
      <c r="O730" s="78"/>
      <c r="P730" s="80"/>
      <c r="Q730" s="78"/>
      <c r="R730" s="78"/>
      <c r="S730" s="78" t="s">
        <v>2163</v>
      </c>
      <c r="T730" s="78"/>
      <c r="U730" s="78">
        <v>1</v>
      </c>
      <c r="V730" s="80"/>
      <c r="W730" s="81"/>
      <c r="X730" s="81"/>
      <c r="Y730" s="81"/>
      <c r="Z730" s="138" t="str">
        <f t="shared" si="85"/>
        <v/>
      </c>
      <c r="AA730" s="80"/>
      <c r="AB730" s="82"/>
      <c r="AC730" s="75" t="s">
        <v>34</v>
      </c>
      <c r="AD730" s="75">
        <f t="shared" si="86"/>
        <v>0</v>
      </c>
      <c r="AE730" s="75">
        <f t="shared" si="87"/>
        <v>0</v>
      </c>
      <c r="AF730" s="76" t="s">
        <v>2146</v>
      </c>
      <c r="AG730" s="76"/>
      <c r="AH730" s="83"/>
      <c r="AI730" s="83"/>
      <c r="AJ730" s="83"/>
      <c r="AK730" s="83"/>
    </row>
    <row r="731" spans="1:37" x14ac:dyDescent="0.45">
      <c r="A731" s="129" t="s">
        <v>1049</v>
      </c>
      <c r="B731" s="129" t="s">
        <v>1409</v>
      </c>
      <c r="C731" s="129" t="s">
        <v>1413</v>
      </c>
      <c r="D731" s="5" t="s">
        <v>1413</v>
      </c>
      <c r="E731" s="129">
        <f t="shared" si="82"/>
        <v>38</v>
      </c>
      <c r="F731" s="129">
        <f t="shared" si="83"/>
        <v>45</v>
      </c>
      <c r="G731" s="129" t="s">
        <v>48</v>
      </c>
      <c r="H731" s="129" t="s">
        <v>30</v>
      </c>
      <c r="I731" s="129" t="s">
        <v>31</v>
      </c>
      <c r="J731" s="3">
        <v>0</v>
      </c>
      <c r="K731" s="129" t="s">
        <v>1414</v>
      </c>
      <c r="L731" s="129" t="s">
        <v>41</v>
      </c>
      <c r="M731" s="129" t="s">
        <v>42</v>
      </c>
      <c r="N731" s="129" t="s">
        <v>26</v>
      </c>
      <c r="O731" s="129" t="s">
        <v>1415</v>
      </c>
      <c r="P731" s="3">
        <v>54</v>
      </c>
      <c r="Q731" s="129" t="s">
        <v>32</v>
      </c>
      <c r="R731" s="129" t="s">
        <v>101</v>
      </c>
      <c r="S731" s="129" t="s">
        <v>2163</v>
      </c>
      <c r="T731" s="129"/>
      <c r="U731" s="129">
        <v>1</v>
      </c>
      <c r="V731" s="3">
        <v>332</v>
      </c>
      <c r="W731" s="30">
        <v>1</v>
      </c>
      <c r="X731" s="30">
        <v>0</v>
      </c>
      <c r="Y731" s="30">
        <v>0</v>
      </c>
      <c r="Z731" s="138">
        <f t="shared" si="85"/>
        <v>20</v>
      </c>
      <c r="AA731" s="3">
        <v>3280</v>
      </c>
      <c r="AB731" s="6">
        <v>26.9</v>
      </c>
      <c r="AC731" s="34" t="s">
        <v>34</v>
      </c>
      <c r="AD731" s="34">
        <f t="shared" si="86"/>
        <v>19</v>
      </c>
      <c r="AE731" s="34">
        <f t="shared" si="87"/>
        <v>8</v>
      </c>
      <c r="AF731" s="49" t="str">
        <f t="shared" ref="AF731:AG746" si="88">IF(AD731&lt;=14,"LCL",IF(AD731&lt;=28,"20",IF(AD731&lt;=55,"40",IF(AD731&lt;=65,"40HC",IF(AD731&lt;=83,"45",IF(AD731&gt;83,"???ilość kont"))))))</f>
        <v>20</v>
      </c>
      <c r="AG731" s="49" t="str">
        <f t="shared" si="88"/>
        <v>LCL</v>
      </c>
    </row>
    <row r="732" spans="1:37" x14ac:dyDescent="0.45">
      <c r="A732" s="70" t="s">
        <v>1049</v>
      </c>
      <c r="B732" s="70" t="s">
        <v>1409</v>
      </c>
      <c r="C732" s="70" t="s">
        <v>1413</v>
      </c>
      <c r="D732" s="71" t="s">
        <v>1413</v>
      </c>
      <c r="E732" s="70">
        <f t="shared" si="82"/>
        <v>38</v>
      </c>
      <c r="F732" s="70">
        <f t="shared" si="83"/>
        <v>45</v>
      </c>
      <c r="G732" s="70" t="s">
        <v>48</v>
      </c>
      <c r="H732" s="70" t="s">
        <v>30</v>
      </c>
      <c r="I732" s="70" t="s">
        <v>31</v>
      </c>
      <c r="J732" s="72">
        <v>0</v>
      </c>
      <c r="K732" s="70" t="s">
        <v>1416</v>
      </c>
      <c r="L732" s="70" t="s">
        <v>41</v>
      </c>
      <c r="M732" s="70" t="s">
        <v>42</v>
      </c>
      <c r="N732" s="70" t="s">
        <v>26</v>
      </c>
      <c r="O732" s="70" t="s">
        <v>1417</v>
      </c>
      <c r="P732" s="72">
        <v>51</v>
      </c>
      <c r="Q732" s="70" t="s">
        <v>32</v>
      </c>
      <c r="R732" s="70" t="s">
        <v>739</v>
      </c>
      <c r="S732" s="70" t="s">
        <v>2163</v>
      </c>
      <c r="T732" s="70"/>
      <c r="U732" s="70">
        <v>1</v>
      </c>
      <c r="V732" s="72">
        <v>2713</v>
      </c>
      <c r="W732" s="73">
        <v>0</v>
      </c>
      <c r="X732" s="73">
        <v>2</v>
      </c>
      <c r="Y732" s="73">
        <v>0</v>
      </c>
      <c r="Z732" s="138" t="str">
        <f t="shared" si="85"/>
        <v/>
      </c>
      <c r="AA732" s="72">
        <v>42410</v>
      </c>
      <c r="AB732" s="74">
        <v>101.24</v>
      </c>
      <c r="AC732" s="75" t="s">
        <v>34</v>
      </c>
      <c r="AD732" s="75">
        <f t="shared" si="86"/>
        <v>71</v>
      </c>
      <c r="AE732" s="75">
        <f t="shared" si="87"/>
        <v>30</v>
      </c>
      <c r="AF732" s="76">
        <v>40</v>
      </c>
      <c r="AG732" s="76" t="str">
        <f t="shared" si="88"/>
        <v>40</v>
      </c>
      <c r="AH732" s="77"/>
      <c r="AI732" s="77"/>
      <c r="AJ732" s="77"/>
      <c r="AK732" s="77"/>
    </row>
    <row r="733" spans="1:37" x14ac:dyDescent="0.45">
      <c r="A733" s="70"/>
      <c r="B733" s="70"/>
      <c r="C733" s="70"/>
      <c r="D733" s="71"/>
      <c r="E733" s="70"/>
      <c r="F733" s="70"/>
      <c r="G733" s="70"/>
      <c r="H733" s="70"/>
      <c r="I733" s="70"/>
      <c r="J733" s="72"/>
      <c r="K733" s="70"/>
      <c r="L733" s="70"/>
      <c r="M733" s="70"/>
      <c r="N733" s="70"/>
      <c r="O733" s="70"/>
      <c r="P733" s="72"/>
      <c r="Q733" s="70"/>
      <c r="R733" s="70"/>
      <c r="S733" s="70"/>
      <c r="T733" s="70"/>
      <c r="U733" s="70"/>
      <c r="V733" s="72"/>
      <c r="W733" s="73"/>
      <c r="X733" s="73"/>
      <c r="Y733" s="73"/>
      <c r="Z733" s="138" t="str">
        <f t="shared" si="85"/>
        <v/>
      </c>
      <c r="AA733" s="72"/>
      <c r="AB733" s="74"/>
      <c r="AC733" s="75" t="s">
        <v>34</v>
      </c>
      <c r="AD733" s="75"/>
      <c r="AE733" s="75"/>
      <c r="AF733" s="76">
        <v>20</v>
      </c>
      <c r="AG733" s="76"/>
      <c r="AH733" s="77"/>
      <c r="AI733" s="77"/>
      <c r="AJ733" s="77"/>
      <c r="AK733" s="77"/>
    </row>
    <row r="734" spans="1:37" x14ac:dyDescent="0.45">
      <c r="A734" s="129" t="s">
        <v>1049</v>
      </c>
      <c r="B734" s="129" t="s">
        <v>1409</v>
      </c>
      <c r="C734" s="129" t="s">
        <v>1413</v>
      </c>
      <c r="D734" s="5" t="s">
        <v>1413</v>
      </c>
      <c r="E734" s="129">
        <f t="shared" si="82"/>
        <v>38</v>
      </c>
      <c r="F734" s="129">
        <f t="shared" si="83"/>
        <v>45</v>
      </c>
      <c r="G734" s="129" t="s">
        <v>48</v>
      </c>
      <c r="H734" s="129" t="s">
        <v>30</v>
      </c>
      <c r="I734" s="129" t="s">
        <v>31</v>
      </c>
      <c r="J734" s="3">
        <v>1</v>
      </c>
      <c r="K734" s="152" t="s">
        <v>1418</v>
      </c>
      <c r="L734" s="129" t="s">
        <v>41</v>
      </c>
      <c r="M734" s="129" t="s">
        <v>42</v>
      </c>
      <c r="N734" s="129" t="s">
        <v>26</v>
      </c>
      <c r="O734" s="129" t="s">
        <v>1419</v>
      </c>
      <c r="P734" s="3">
        <v>52</v>
      </c>
      <c r="Q734" s="129" t="s">
        <v>32</v>
      </c>
      <c r="R734" s="129" t="s">
        <v>331</v>
      </c>
      <c r="S734" s="129" t="s">
        <v>2164</v>
      </c>
      <c r="T734" s="129"/>
      <c r="U734" s="129">
        <v>1</v>
      </c>
      <c r="V734" s="3">
        <v>266</v>
      </c>
      <c r="W734" s="154">
        <v>1</v>
      </c>
      <c r="X734" s="154">
        <v>0</v>
      </c>
      <c r="Y734" s="154">
        <v>0</v>
      </c>
      <c r="Z734" s="138">
        <f t="shared" si="85"/>
        <v>20</v>
      </c>
      <c r="AA734" s="3">
        <v>2028</v>
      </c>
      <c r="AB734" s="6">
        <v>6.77</v>
      </c>
      <c r="AC734" s="34" t="s">
        <v>34</v>
      </c>
      <c r="AD734" s="34">
        <f t="shared" si="86"/>
        <v>5</v>
      </c>
      <c r="AE734" s="34">
        <f t="shared" si="87"/>
        <v>2</v>
      </c>
      <c r="AF734" s="49" t="str">
        <f t="shared" si="88"/>
        <v>LCL</v>
      </c>
      <c r="AG734" s="49" t="str">
        <f t="shared" si="88"/>
        <v>LCL</v>
      </c>
    </row>
    <row r="735" spans="1:37" x14ac:dyDescent="0.45">
      <c r="A735" s="129" t="s">
        <v>1049</v>
      </c>
      <c r="B735" s="129" t="s">
        <v>1409</v>
      </c>
      <c r="C735" s="129" t="s">
        <v>1413</v>
      </c>
      <c r="D735" s="5" t="s">
        <v>1413</v>
      </c>
      <c r="E735" s="129">
        <f t="shared" si="82"/>
        <v>38</v>
      </c>
      <c r="F735" s="129">
        <f t="shared" si="83"/>
        <v>45</v>
      </c>
      <c r="G735" s="129" t="s">
        <v>48</v>
      </c>
      <c r="H735" s="129" t="s">
        <v>30</v>
      </c>
      <c r="I735" s="129" t="s">
        <v>31</v>
      </c>
      <c r="J735" s="3">
        <v>1</v>
      </c>
      <c r="K735" s="153"/>
      <c r="L735" s="129" t="s">
        <v>41</v>
      </c>
      <c r="M735" s="129" t="s">
        <v>42</v>
      </c>
      <c r="N735" s="129" t="s">
        <v>26</v>
      </c>
      <c r="O735" s="129" t="s">
        <v>1420</v>
      </c>
      <c r="P735" s="3">
        <v>52</v>
      </c>
      <c r="Q735" s="129" t="s">
        <v>32</v>
      </c>
      <c r="R735" s="129" t="s">
        <v>1421</v>
      </c>
      <c r="S735" s="129" t="s">
        <v>2164</v>
      </c>
      <c r="T735" s="129"/>
      <c r="U735" s="129">
        <v>1</v>
      </c>
      <c r="V735" s="3">
        <v>525</v>
      </c>
      <c r="W735" s="156"/>
      <c r="X735" s="156"/>
      <c r="Y735" s="156"/>
      <c r="Z735" s="138" t="str">
        <f t="shared" si="85"/>
        <v/>
      </c>
      <c r="AA735" s="3">
        <v>7179</v>
      </c>
      <c r="AB735" s="6">
        <v>9.2899999999999991</v>
      </c>
      <c r="AC735" s="34" t="s">
        <v>34</v>
      </c>
      <c r="AD735" s="34">
        <f t="shared" si="86"/>
        <v>7</v>
      </c>
      <c r="AE735" s="34">
        <f t="shared" si="87"/>
        <v>3</v>
      </c>
      <c r="AF735" s="49" t="str">
        <f t="shared" si="88"/>
        <v>LCL</v>
      </c>
      <c r="AG735" s="49" t="str">
        <f t="shared" si="88"/>
        <v>LCL</v>
      </c>
    </row>
    <row r="736" spans="1:37" x14ac:dyDescent="0.45">
      <c r="A736" s="129" t="s">
        <v>1049</v>
      </c>
      <c r="B736" s="129" t="s">
        <v>1409</v>
      </c>
      <c r="C736" s="129" t="s">
        <v>1413</v>
      </c>
      <c r="D736" s="5" t="s">
        <v>1413</v>
      </c>
      <c r="E736" s="129">
        <f t="shared" si="82"/>
        <v>38</v>
      </c>
      <c r="F736" s="129">
        <f t="shared" si="83"/>
        <v>45</v>
      </c>
      <c r="G736" s="129" t="s">
        <v>48</v>
      </c>
      <c r="H736" s="129" t="s">
        <v>30</v>
      </c>
      <c r="I736" s="129" t="s">
        <v>31</v>
      </c>
      <c r="J736" s="3">
        <v>1</v>
      </c>
      <c r="K736" s="153"/>
      <c r="L736" s="129" t="s">
        <v>41</v>
      </c>
      <c r="M736" s="129" t="s">
        <v>42</v>
      </c>
      <c r="N736" s="129" t="s">
        <v>26</v>
      </c>
      <c r="O736" s="129" t="s">
        <v>1422</v>
      </c>
      <c r="P736" s="3">
        <v>52</v>
      </c>
      <c r="Q736" s="129" t="s">
        <v>32</v>
      </c>
      <c r="R736" s="129" t="s">
        <v>183</v>
      </c>
      <c r="S736" s="129" t="s">
        <v>2164</v>
      </c>
      <c r="T736" s="129"/>
      <c r="U736" s="129">
        <v>1</v>
      </c>
      <c r="V736" s="3">
        <v>47</v>
      </c>
      <c r="W736" s="155"/>
      <c r="X736" s="155"/>
      <c r="Y736" s="155"/>
      <c r="Z736" s="138" t="str">
        <f t="shared" si="85"/>
        <v/>
      </c>
      <c r="AA736" s="3">
        <v>1850</v>
      </c>
      <c r="AB736" s="6">
        <v>2.38</v>
      </c>
      <c r="AC736" s="34" t="s">
        <v>34</v>
      </c>
      <c r="AD736" s="34">
        <f t="shared" si="86"/>
        <v>2</v>
      </c>
      <c r="AE736" s="34">
        <f t="shared" si="87"/>
        <v>1</v>
      </c>
      <c r="AF736" s="49" t="str">
        <f t="shared" si="88"/>
        <v>LCL</v>
      </c>
      <c r="AG736" s="49" t="str">
        <f t="shared" si="88"/>
        <v>LCL</v>
      </c>
    </row>
    <row r="737" spans="1:37" x14ac:dyDescent="0.45">
      <c r="A737" s="129" t="s">
        <v>1281</v>
      </c>
      <c r="B737" s="129" t="s">
        <v>1409</v>
      </c>
      <c r="C737" s="129" t="s">
        <v>1413</v>
      </c>
      <c r="D737" s="5" t="s">
        <v>1413</v>
      </c>
      <c r="E737" s="129">
        <f t="shared" si="82"/>
        <v>37</v>
      </c>
      <c r="F737" s="129">
        <f t="shared" si="83"/>
        <v>44</v>
      </c>
      <c r="G737" s="129" t="s">
        <v>39</v>
      </c>
      <c r="H737" s="129" t="s">
        <v>30</v>
      </c>
      <c r="I737" s="129" t="s">
        <v>31</v>
      </c>
      <c r="J737" s="3">
        <v>0</v>
      </c>
      <c r="K737" s="129" t="s">
        <v>1423</v>
      </c>
      <c r="L737" s="129" t="s">
        <v>41</v>
      </c>
      <c r="M737" s="129" t="s">
        <v>42</v>
      </c>
      <c r="N737" s="129" t="s">
        <v>26</v>
      </c>
      <c r="O737" s="129" t="s">
        <v>1424</v>
      </c>
      <c r="P737" s="3">
        <v>54</v>
      </c>
      <c r="Q737" s="129" t="s">
        <v>32</v>
      </c>
      <c r="R737" s="129" t="s">
        <v>621</v>
      </c>
      <c r="S737" s="129" t="s">
        <v>2163</v>
      </c>
      <c r="T737" s="129"/>
      <c r="U737" s="129">
        <v>1</v>
      </c>
      <c r="V737" s="3">
        <v>1462</v>
      </c>
      <c r="W737" s="30">
        <v>0</v>
      </c>
      <c r="X737" s="30">
        <v>1</v>
      </c>
      <c r="Y737" s="30">
        <v>0</v>
      </c>
      <c r="Z737" s="138">
        <f t="shared" si="85"/>
        <v>40</v>
      </c>
      <c r="AA737" s="3">
        <v>19178</v>
      </c>
      <c r="AB737" s="6">
        <v>41.64</v>
      </c>
      <c r="AC737" s="34" t="s">
        <v>34</v>
      </c>
      <c r="AD737" s="34">
        <f t="shared" si="86"/>
        <v>29</v>
      </c>
      <c r="AE737" s="34">
        <f t="shared" si="87"/>
        <v>12</v>
      </c>
      <c r="AF737" s="49" t="str">
        <f t="shared" si="88"/>
        <v>40</v>
      </c>
      <c r="AG737" s="49" t="str">
        <f t="shared" si="88"/>
        <v>LCL</v>
      </c>
    </row>
    <row r="738" spans="1:37" x14ac:dyDescent="0.45">
      <c r="A738" s="129" t="s">
        <v>1425</v>
      </c>
      <c r="B738" s="129" t="s">
        <v>1060</v>
      </c>
      <c r="C738" s="129" t="s">
        <v>1109</v>
      </c>
      <c r="D738" s="5" t="s">
        <v>1109</v>
      </c>
      <c r="E738" s="129">
        <f t="shared" si="82"/>
        <v>4</v>
      </c>
      <c r="F738" s="129">
        <f t="shared" si="83"/>
        <v>12</v>
      </c>
      <c r="G738" s="129" t="s">
        <v>381</v>
      </c>
      <c r="H738" s="129" t="s">
        <v>383</v>
      </c>
      <c r="I738" s="129" t="s">
        <v>380</v>
      </c>
      <c r="J738" s="3">
        <v>1</v>
      </c>
      <c r="K738" s="26" t="s">
        <v>380</v>
      </c>
      <c r="L738" s="26" t="s">
        <v>24</v>
      </c>
      <c r="M738" s="129" t="s">
        <v>384</v>
      </c>
      <c r="N738" s="129" t="s">
        <v>26</v>
      </c>
      <c r="O738" s="129" t="s">
        <v>1426</v>
      </c>
      <c r="P738" s="3">
        <v>54</v>
      </c>
      <c r="Q738" s="129" t="s">
        <v>32</v>
      </c>
      <c r="R738" s="129" t="s">
        <v>1288</v>
      </c>
      <c r="S738" s="36" t="s">
        <v>380</v>
      </c>
      <c r="T738" s="129">
        <v>1</v>
      </c>
      <c r="U738" s="129"/>
      <c r="V738" s="3">
        <v>1054</v>
      </c>
      <c r="W738" s="30">
        <v>0</v>
      </c>
      <c r="X738" s="30">
        <v>0</v>
      </c>
      <c r="Y738" s="30">
        <v>0</v>
      </c>
      <c r="Z738" s="138" t="str">
        <f t="shared" si="85"/>
        <v/>
      </c>
      <c r="AA738" s="3">
        <v>18571</v>
      </c>
      <c r="AB738" s="4"/>
      <c r="AC738" s="34" t="s">
        <v>1289</v>
      </c>
      <c r="AD738" s="34">
        <f t="shared" si="86"/>
        <v>0</v>
      </c>
      <c r="AE738" s="34">
        <f t="shared" si="87"/>
        <v>0</v>
      </c>
      <c r="AF738" s="49" t="str">
        <f t="shared" si="88"/>
        <v>LCL</v>
      </c>
      <c r="AG738" s="49" t="str">
        <f t="shared" si="88"/>
        <v>LCL</v>
      </c>
    </row>
    <row r="739" spans="1:37" x14ac:dyDescent="0.45">
      <c r="A739" s="129" t="s">
        <v>1425</v>
      </c>
      <c r="B739" s="129" t="s">
        <v>1060</v>
      </c>
      <c r="C739" s="129" t="s">
        <v>1388</v>
      </c>
      <c r="D739" s="5" t="s">
        <v>1388</v>
      </c>
      <c r="E739" s="129">
        <f t="shared" si="82"/>
        <v>4</v>
      </c>
      <c r="F739" s="129">
        <f t="shared" si="83"/>
        <v>24</v>
      </c>
      <c r="G739" s="129" t="s">
        <v>381</v>
      </c>
      <c r="H739" s="129" t="s">
        <v>383</v>
      </c>
      <c r="I739" s="129" t="s">
        <v>380</v>
      </c>
      <c r="J739" s="3">
        <v>1</v>
      </c>
      <c r="K739" s="26" t="s">
        <v>380</v>
      </c>
      <c r="L739" s="26" t="s">
        <v>24</v>
      </c>
      <c r="M739" s="129" t="s">
        <v>384</v>
      </c>
      <c r="N739" s="129" t="s">
        <v>26</v>
      </c>
      <c r="O739" s="129" t="s">
        <v>1427</v>
      </c>
      <c r="P739" s="3">
        <v>54</v>
      </c>
      <c r="Q739" s="129" t="s">
        <v>32</v>
      </c>
      <c r="R739" s="129" t="s">
        <v>1428</v>
      </c>
      <c r="S739" s="36" t="s">
        <v>380</v>
      </c>
      <c r="T739" s="129">
        <v>1</v>
      </c>
      <c r="U739" s="129"/>
      <c r="V739" s="3">
        <v>646</v>
      </c>
      <c r="W739" s="30">
        <v>0</v>
      </c>
      <c r="X739" s="30">
        <v>0</v>
      </c>
      <c r="Y739" s="30">
        <v>0</v>
      </c>
      <c r="Z739" s="138" t="str">
        <f t="shared" si="85"/>
        <v/>
      </c>
      <c r="AA739" s="3">
        <v>11605</v>
      </c>
      <c r="AB739" s="6">
        <v>17.690000000000001</v>
      </c>
      <c r="AC739" s="34" t="s">
        <v>64</v>
      </c>
      <c r="AD739" s="34">
        <f t="shared" si="86"/>
        <v>12</v>
      </c>
      <c r="AE739" s="34">
        <f t="shared" si="87"/>
        <v>5</v>
      </c>
      <c r="AF739" s="49" t="str">
        <f t="shared" si="88"/>
        <v>LCL</v>
      </c>
      <c r="AG739" s="49" t="str">
        <f t="shared" si="88"/>
        <v>LCL</v>
      </c>
    </row>
    <row r="740" spans="1:37" x14ac:dyDescent="0.45">
      <c r="A740" s="129" t="s">
        <v>1425</v>
      </c>
      <c r="B740" s="129" t="s">
        <v>1060</v>
      </c>
      <c r="C740" s="129" t="s">
        <v>1413</v>
      </c>
      <c r="D740" s="5" t="s">
        <v>1413</v>
      </c>
      <c r="E740" s="129">
        <f t="shared" si="82"/>
        <v>4</v>
      </c>
      <c r="F740" s="129">
        <f t="shared" si="83"/>
        <v>43</v>
      </c>
      <c r="G740" s="129" t="s">
        <v>381</v>
      </c>
      <c r="H740" s="129" t="s">
        <v>383</v>
      </c>
      <c r="I740" s="129" t="s">
        <v>380</v>
      </c>
      <c r="J740" s="3">
        <v>1</v>
      </c>
      <c r="K740" s="26" t="s">
        <v>380</v>
      </c>
      <c r="L740" s="26" t="s">
        <v>24</v>
      </c>
      <c r="M740" s="129" t="s">
        <v>384</v>
      </c>
      <c r="N740" s="129" t="s">
        <v>26</v>
      </c>
      <c r="O740" s="129" t="s">
        <v>1429</v>
      </c>
      <c r="P740" s="3">
        <v>54</v>
      </c>
      <c r="Q740" s="129" t="s">
        <v>32</v>
      </c>
      <c r="R740" s="129" t="s">
        <v>1428</v>
      </c>
      <c r="S740" s="36" t="s">
        <v>380</v>
      </c>
      <c r="T740" s="129">
        <v>1</v>
      </c>
      <c r="U740" s="129"/>
      <c r="V740" s="3">
        <v>319</v>
      </c>
      <c r="W740" s="30">
        <v>0</v>
      </c>
      <c r="X740" s="30">
        <v>0</v>
      </c>
      <c r="Y740" s="30">
        <v>0</v>
      </c>
      <c r="Z740" s="138" t="str">
        <f t="shared" si="85"/>
        <v/>
      </c>
      <c r="AA740" s="3">
        <v>6650</v>
      </c>
      <c r="AB740" s="6">
        <v>12.34</v>
      </c>
      <c r="AC740" s="34" t="s">
        <v>64</v>
      </c>
      <c r="AD740" s="34">
        <f t="shared" si="86"/>
        <v>9</v>
      </c>
      <c r="AE740" s="34">
        <f t="shared" si="87"/>
        <v>4</v>
      </c>
      <c r="AF740" s="49" t="str">
        <f t="shared" si="88"/>
        <v>LCL</v>
      </c>
      <c r="AG740" s="49" t="str">
        <f t="shared" si="88"/>
        <v>LCL</v>
      </c>
    </row>
    <row r="741" spans="1:37" x14ac:dyDescent="0.45">
      <c r="A741" s="129" t="s">
        <v>1425</v>
      </c>
      <c r="B741" s="129" t="s">
        <v>1040</v>
      </c>
      <c r="C741" s="129" t="s">
        <v>1155</v>
      </c>
      <c r="D741" s="5" t="s">
        <v>1155</v>
      </c>
      <c r="E741" s="129">
        <f t="shared" si="82"/>
        <v>8</v>
      </c>
      <c r="F741" s="129">
        <f t="shared" si="83"/>
        <v>11</v>
      </c>
      <c r="G741" s="129" t="s">
        <v>381</v>
      </c>
      <c r="H741" s="129" t="s">
        <v>383</v>
      </c>
      <c r="I741" s="129" t="s">
        <v>380</v>
      </c>
      <c r="J741" s="3">
        <v>1</v>
      </c>
      <c r="K741" s="26" t="s">
        <v>380</v>
      </c>
      <c r="L741" s="26" t="s">
        <v>24</v>
      </c>
      <c r="M741" s="129" t="s">
        <v>384</v>
      </c>
      <c r="N741" s="129" t="s">
        <v>26</v>
      </c>
      <c r="O741" s="129" t="s">
        <v>1430</v>
      </c>
      <c r="P741" s="3">
        <v>54</v>
      </c>
      <c r="Q741" s="129" t="s">
        <v>27</v>
      </c>
      <c r="R741" s="129" t="s">
        <v>2160</v>
      </c>
      <c r="S741" s="36" t="s">
        <v>380</v>
      </c>
      <c r="T741" s="129">
        <v>1</v>
      </c>
      <c r="U741" s="129"/>
      <c r="V741" s="3">
        <v>294</v>
      </c>
      <c r="W741" s="30">
        <v>0</v>
      </c>
      <c r="X741" s="30">
        <v>0</v>
      </c>
      <c r="Y741" s="30">
        <v>0</v>
      </c>
      <c r="Z741" s="138" t="str">
        <f t="shared" si="85"/>
        <v/>
      </c>
      <c r="AA741" s="3">
        <v>6020</v>
      </c>
      <c r="AB741" s="4"/>
      <c r="AC741" s="34" t="s">
        <v>90</v>
      </c>
      <c r="AD741" s="34">
        <f t="shared" si="86"/>
        <v>0</v>
      </c>
      <c r="AE741" s="34">
        <f t="shared" si="87"/>
        <v>0</v>
      </c>
      <c r="AF741" s="49" t="str">
        <f t="shared" si="88"/>
        <v>LCL</v>
      </c>
      <c r="AG741" s="49" t="str">
        <f t="shared" si="88"/>
        <v>LCL</v>
      </c>
    </row>
    <row r="742" spans="1:37" x14ac:dyDescent="0.45">
      <c r="A742" s="129" t="s">
        <v>1425</v>
      </c>
      <c r="B742" s="129" t="s">
        <v>1040</v>
      </c>
      <c r="C742" s="129" t="s">
        <v>1155</v>
      </c>
      <c r="D742" s="5" t="s">
        <v>1155</v>
      </c>
      <c r="E742" s="129">
        <f t="shared" si="82"/>
        <v>8</v>
      </c>
      <c r="F742" s="129">
        <f t="shared" si="83"/>
        <v>11</v>
      </c>
      <c r="G742" s="129" t="s">
        <v>381</v>
      </c>
      <c r="H742" s="129" t="s">
        <v>383</v>
      </c>
      <c r="I742" s="129" t="s">
        <v>380</v>
      </c>
      <c r="J742" s="3">
        <v>1</v>
      </c>
      <c r="K742" s="26" t="s">
        <v>380</v>
      </c>
      <c r="L742" s="26" t="s">
        <v>24</v>
      </c>
      <c r="M742" s="129" t="s">
        <v>384</v>
      </c>
      <c r="N742" s="129" t="s">
        <v>26</v>
      </c>
      <c r="O742" s="129" t="s">
        <v>1431</v>
      </c>
      <c r="P742" s="3">
        <v>54</v>
      </c>
      <c r="Q742" s="129" t="s">
        <v>32</v>
      </c>
      <c r="R742" s="129" t="s">
        <v>2160</v>
      </c>
      <c r="S742" s="36" t="s">
        <v>380</v>
      </c>
      <c r="T742" s="129">
        <v>1</v>
      </c>
      <c r="U742" s="129"/>
      <c r="V742" s="3">
        <v>579</v>
      </c>
      <c r="W742" s="30">
        <v>0</v>
      </c>
      <c r="X742" s="30">
        <v>0</v>
      </c>
      <c r="Y742" s="30">
        <v>0</v>
      </c>
      <c r="Z742" s="138" t="str">
        <f t="shared" si="85"/>
        <v/>
      </c>
      <c r="AA742" s="3">
        <v>11902</v>
      </c>
      <c r="AB742" s="4"/>
      <c r="AC742" s="34" t="s">
        <v>90</v>
      </c>
      <c r="AD742" s="34">
        <f t="shared" si="86"/>
        <v>0</v>
      </c>
      <c r="AE742" s="34">
        <f t="shared" si="87"/>
        <v>0</v>
      </c>
      <c r="AF742" s="49" t="str">
        <f t="shared" si="88"/>
        <v>LCL</v>
      </c>
      <c r="AG742" s="49" t="str">
        <f t="shared" si="88"/>
        <v>LCL</v>
      </c>
    </row>
    <row r="743" spans="1:37" s="77" customFormat="1" x14ac:dyDescent="0.45">
      <c r="A743" s="129" t="s">
        <v>1425</v>
      </c>
      <c r="B743" s="129" t="s">
        <v>1432</v>
      </c>
      <c r="C743" s="129" t="s">
        <v>1413</v>
      </c>
      <c r="D743" s="5" t="s">
        <v>1413</v>
      </c>
      <c r="E743" s="129">
        <f t="shared" si="82"/>
        <v>37</v>
      </c>
      <c r="F743" s="129">
        <f t="shared" si="83"/>
        <v>43</v>
      </c>
      <c r="G743" s="129" t="s">
        <v>61</v>
      </c>
      <c r="H743" s="129" t="s">
        <v>30</v>
      </c>
      <c r="I743" s="129" t="s">
        <v>31</v>
      </c>
      <c r="J743" s="3">
        <v>0</v>
      </c>
      <c r="K743" s="129" t="s">
        <v>1433</v>
      </c>
      <c r="L743" s="129" t="s">
        <v>41</v>
      </c>
      <c r="M743" s="129" t="s">
        <v>268</v>
      </c>
      <c r="N743" s="129" t="s">
        <v>26</v>
      </c>
      <c r="O743" s="129" t="s">
        <v>1434</v>
      </c>
      <c r="P743" s="3">
        <v>54</v>
      </c>
      <c r="Q743" s="129" t="s">
        <v>32</v>
      </c>
      <c r="R743" s="129" t="s">
        <v>2158</v>
      </c>
      <c r="S743" s="129" t="s">
        <v>2163</v>
      </c>
      <c r="T743" s="129"/>
      <c r="U743" s="129">
        <v>1</v>
      </c>
      <c r="V743" s="3">
        <v>3004</v>
      </c>
      <c r="W743" s="30">
        <v>0</v>
      </c>
      <c r="X743" s="30">
        <v>1</v>
      </c>
      <c r="Y743" s="30">
        <v>0</v>
      </c>
      <c r="Z743" s="138">
        <f t="shared" si="85"/>
        <v>40</v>
      </c>
      <c r="AA743" s="3">
        <v>59376</v>
      </c>
      <c r="AB743" s="6">
        <v>47.75</v>
      </c>
      <c r="AC743" s="34" t="s">
        <v>64</v>
      </c>
      <c r="AD743" s="34">
        <f t="shared" si="86"/>
        <v>33</v>
      </c>
      <c r="AE743" s="34">
        <f t="shared" si="87"/>
        <v>14</v>
      </c>
      <c r="AF743" s="49" t="str">
        <f t="shared" si="88"/>
        <v>40</v>
      </c>
      <c r="AG743" s="49" t="str">
        <f t="shared" si="88"/>
        <v>LCL</v>
      </c>
      <c r="AH743"/>
      <c r="AI743"/>
      <c r="AJ743"/>
      <c r="AK743"/>
    </row>
    <row r="744" spans="1:37" x14ac:dyDescent="0.45">
      <c r="A744" s="129" t="s">
        <v>1053</v>
      </c>
      <c r="B744" s="129" t="s">
        <v>1060</v>
      </c>
      <c r="C744" s="129" t="s">
        <v>1109</v>
      </c>
      <c r="D744" s="5" t="s">
        <v>1109</v>
      </c>
      <c r="E744" s="129">
        <f t="shared" si="82"/>
        <v>3</v>
      </c>
      <c r="F744" s="129">
        <f t="shared" si="83"/>
        <v>11</v>
      </c>
      <c r="G744" s="129" t="s">
        <v>381</v>
      </c>
      <c r="H744" s="129" t="s">
        <v>383</v>
      </c>
      <c r="I744" s="129" t="s">
        <v>380</v>
      </c>
      <c r="J744" s="3">
        <v>1</v>
      </c>
      <c r="K744" s="26" t="s">
        <v>380</v>
      </c>
      <c r="L744" s="26" t="s">
        <v>24</v>
      </c>
      <c r="M744" s="129" t="s">
        <v>384</v>
      </c>
      <c r="N744" s="129" t="s">
        <v>26</v>
      </c>
      <c r="O744" s="129" t="s">
        <v>1435</v>
      </c>
      <c r="P744" s="3">
        <v>54</v>
      </c>
      <c r="Q744" s="129" t="s">
        <v>32</v>
      </c>
      <c r="R744" s="129" t="s">
        <v>1076</v>
      </c>
      <c r="S744" s="36" t="s">
        <v>380</v>
      </c>
      <c r="T744" s="129">
        <v>1</v>
      </c>
      <c r="U744" s="129"/>
      <c r="V744" s="3">
        <v>431</v>
      </c>
      <c r="W744" s="30">
        <v>0</v>
      </c>
      <c r="X744" s="30">
        <v>0</v>
      </c>
      <c r="Y744" s="30">
        <v>0</v>
      </c>
      <c r="Z744" s="138" t="str">
        <f t="shared" si="85"/>
        <v/>
      </c>
      <c r="AA744" s="3">
        <v>5001</v>
      </c>
      <c r="AB744" s="6">
        <v>14.6</v>
      </c>
      <c r="AC744" s="34" t="s">
        <v>64</v>
      </c>
      <c r="AD744" s="34">
        <f t="shared" si="86"/>
        <v>10</v>
      </c>
      <c r="AE744" s="34">
        <f t="shared" si="87"/>
        <v>4</v>
      </c>
      <c r="AF744" s="49" t="str">
        <f t="shared" si="88"/>
        <v>LCL</v>
      </c>
      <c r="AG744" s="49" t="str">
        <f t="shared" si="88"/>
        <v>LCL</v>
      </c>
    </row>
    <row r="745" spans="1:37" s="77" customFormat="1" x14ac:dyDescent="0.45">
      <c r="A745" s="129" t="s">
        <v>1053</v>
      </c>
      <c r="B745" s="129" t="s">
        <v>1403</v>
      </c>
      <c r="C745" s="129" t="s">
        <v>1409</v>
      </c>
      <c r="D745" s="5" t="s">
        <v>1409</v>
      </c>
      <c r="E745" s="129">
        <f t="shared" si="82"/>
        <v>29</v>
      </c>
      <c r="F745" s="129">
        <f t="shared" si="83"/>
        <v>35</v>
      </c>
      <c r="G745" s="129" t="s">
        <v>85</v>
      </c>
      <c r="H745" s="129" t="s">
        <v>30</v>
      </c>
      <c r="I745" s="129" t="s">
        <v>31</v>
      </c>
      <c r="J745" s="3">
        <v>1</v>
      </c>
      <c r="K745" s="152" t="s">
        <v>1436</v>
      </c>
      <c r="L745" s="129" t="s">
        <v>24</v>
      </c>
      <c r="M745" s="129" t="s">
        <v>87</v>
      </c>
      <c r="N745" s="129" t="s">
        <v>26</v>
      </c>
      <c r="O745" s="129" t="s">
        <v>1437</v>
      </c>
      <c r="P745" s="3">
        <v>54</v>
      </c>
      <c r="Q745" s="129" t="s">
        <v>32</v>
      </c>
      <c r="R745" s="129" t="s">
        <v>2159</v>
      </c>
      <c r="S745" s="129" t="s">
        <v>2164</v>
      </c>
      <c r="T745" s="129"/>
      <c r="U745" s="129">
        <v>1</v>
      </c>
      <c r="V745" s="3">
        <v>299</v>
      </c>
      <c r="W745" s="154">
        <v>1</v>
      </c>
      <c r="X745" s="154">
        <v>0</v>
      </c>
      <c r="Y745" s="154">
        <v>0</v>
      </c>
      <c r="Z745" s="138">
        <f t="shared" si="85"/>
        <v>20</v>
      </c>
      <c r="AA745" s="3">
        <v>6368</v>
      </c>
      <c r="AB745" s="6">
        <v>3.18</v>
      </c>
      <c r="AC745" s="34" t="s">
        <v>90</v>
      </c>
      <c r="AD745" s="34">
        <f t="shared" si="86"/>
        <v>2</v>
      </c>
      <c r="AE745" s="34">
        <f t="shared" si="87"/>
        <v>1</v>
      </c>
      <c r="AF745" s="49" t="str">
        <f t="shared" si="88"/>
        <v>LCL</v>
      </c>
      <c r="AG745" s="49" t="str">
        <f t="shared" si="88"/>
        <v>LCL</v>
      </c>
      <c r="AH745"/>
      <c r="AI745"/>
      <c r="AJ745"/>
      <c r="AK745"/>
    </row>
    <row r="746" spans="1:37" x14ac:dyDescent="0.45">
      <c r="A746" s="129" t="s">
        <v>1053</v>
      </c>
      <c r="B746" s="129" t="s">
        <v>1403</v>
      </c>
      <c r="C746" s="129" t="s">
        <v>1409</v>
      </c>
      <c r="D746" s="5" t="s">
        <v>1409</v>
      </c>
      <c r="E746" s="129">
        <f t="shared" si="82"/>
        <v>29</v>
      </c>
      <c r="F746" s="129">
        <f t="shared" si="83"/>
        <v>35</v>
      </c>
      <c r="G746" s="129" t="s">
        <v>85</v>
      </c>
      <c r="H746" s="129" t="s">
        <v>30</v>
      </c>
      <c r="I746" s="129" t="s">
        <v>31</v>
      </c>
      <c r="J746" s="3">
        <v>1</v>
      </c>
      <c r="K746" s="153"/>
      <c r="L746" s="129" t="s">
        <v>24</v>
      </c>
      <c r="M746" s="129" t="s">
        <v>87</v>
      </c>
      <c r="N746" s="129" t="s">
        <v>26</v>
      </c>
      <c r="O746" s="129" t="s">
        <v>1438</v>
      </c>
      <c r="P746" s="3">
        <v>54</v>
      </c>
      <c r="Q746" s="129" t="s">
        <v>32</v>
      </c>
      <c r="R746" s="129" t="s">
        <v>2160</v>
      </c>
      <c r="S746" s="129" t="s">
        <v>2164</v>
      </c>
      <c r="T746" s="129"/>
      <c r="U746" s="129">
        <v>1</v>
      </c>
      <c r="V746" s="3">
        <v>1367</v>
      </c>
      <c r="W746" s="155"/>
      <c r="X746" s="155"/>
      <c r="Y746" s="155"/>
      <c r="Z746" s="138" t="str">
        <f t="shared" si="85"/>
        <v/>
      </c>
      <c r="AA746" s="3">
        <v>25772</v>
      </c>
      <c r="AB746" s="6">
        <v>27.26</v>
      </c>
      <c r="AC746" s="34" t="s">
        <v>90</v>
      </c>
      <c r="AD746" s="34">
        <f t="shared" si="86"/>
        <v>19</v>
      </c>
      <c r="AE746" s="34">
        <f t="shared" si="87"/>
        <v>8</v>
      </c>
      <c r="AF746" s="49" t="str">
        <f t="shared" si="88"/>
        <v>20</v>
      </c>
      <c r="AG746" s="49" t="str">
        <f t="shared" si="88"/>
        <v>LCL</v>
      </c>
    </row>
    <row r="747" spans="1:37" x14ac:dyDescent="0.45">
      <c r="A747" s="70" t="s">
        <v>1053</v>
      </c>
      <c r="B747" s="70" t="s">
        <v>1381</v>
      </c>
      <c r="C747" s="70" t="s">
        <v>1382</v>
      </c>
      <c r="D747" s="71" t="s">
        <v>1382</v>
      </c>
      <c r="E747" s="70">
        <f t="shared" si="82"/>
        <v>32</v>
      </c>
      <c r="F747" s="70">
        <f t="shared" si="83"/>
        <v>37</v>
      </c>
      <c r="G747" s="70" t="s">
        <v>39</v>
      </c>
      <c r="H747" s="70" t="s">
        <v>30</v>
      </c>
      <c r="I747" s="70" t="s">
        <v>31</v>
      </c>
      <c r="J747" s="72">
        <v>0</v>
      </c>
      <c r="K747" s="70" t="s">
        <v>1439</v>
      </c>
      <c r="L747" s="70" t="s">
        <v>24</v>
      </c>
      <c r="M747" s="70" t="s">
        <v>42</v>
      </c>
      <c r="N747" s="70" t="s">
        <v>26</v>
      </c>
      <c r="O747" s="70" t="s">
        <v>1440</v>
      </c>
      <c r="P747" s="72">
        <v>54</v>
      </c>
      <c r="Q747" s="70" t="s">
        <v>32</v>
      </c>
      <c r="R747" s="70" t="s">
        <v>44</v>
      </c>
      <c r="S747" s="70" t="s">
        <v>2163</v>
      </c>
      <c r="T747" s="70"/>
      <c r="U747" s="70">
        <v>1</v>
      </c>
      <c r="V747" s="72">
        <v>3357</v>
      </c>
      <c r="W747" s="73">
        <v>0</v>
      </c>
      <c r="X747" s="73">
        <v>0</v>
      </c>
      <c r="Y747" s="73">
        <v>3</v>
      </c>
      <c r="Z747" s="138" t="str">
        <f t="shared" si="85"/>
        <v/>
      </c>
      <c r="AA747" s="72">
        <v>60711</v>
      </c>
      <c r="AB747" s="74">
        <v>195.65</v>
      </c>
      <c r="AC747" s="75" t="s">
        <v>34</v>
      </c>
      <c r="AD747" s="75">
        <f t="shared" si="86"/>
        <v>137</v>
      </c>
      <c r="AE747" s="75">
        <f t="shared" si="87"/>
        <v>59</v>
      </c>
      <c r="AF747" s="76" t="s">
        <v>2139</v>
      </c>
      <c r="AG747" s="76">
        <v>40</v>
      </c>
      <c r="AH747" s="77"/>
      <c r="AI747" s="77"/>
      <c r="AJ747" s="77"/>
      <c r="AK747" s="77"/>
    </row>
    <row r="748" spans="1:37" x14ac:dyDescent="0.45">
      <c r="A748" s="78"/>
      <c r="B748" s="78"/>
      <c r="C748" s="78"/>
      <c r="D748" s="79"/>
      <c r="E748" s="78"/>
      <c r="F748" s="78"/>
      <c r="G748" s="78"/>
      <c r="H748" s="78"/>
      <c r="I748" s="78" t="s">
        <v>31</v>
      </c>
      <c r="J748" s="80"/>
      <c r="K748" s="78"/>
      <c r="L748" s="78"/>
      <c r="M748" s="78"/>
      <c r="N748" s="78"/>
      <c r="O748" s="78"/>
      <c r="P748" s="80"/>
      <c r="Q748" s="78"/>
      <c r="R748" s="78"/>
      <c r="S748" s="78" t="s">
        <v>2163</v>
      </c>
      <c r="T748" s="78"/>
      <c r="U748" s="78">
        <v>1</v>
      </c>
      <c r="V748" s="80"/>
      <c r="W748" s="81"/>
      <c r="X748" s="81"/>
      <c r="Y748" s="81"/>
      <c r="Z748" s="138" t="str">
        <f t="shared" si="85"/>
        <v/>
      </c>
      <c r="AA748" s="80"/>
      <c r="AB748" s="82"/>
      <c r="AC748" s="75" t="s">
        <v>34</v>
      </c>
      <c r="AD748" s="75">
        <f t="shared" si="86"/>
        <v>0</v>
      </c>
      <c r="AE748" s="75">
        <f t="shared" si="87"/>
        <v>0</v>
      </c>
      <c r="AF748" s="76" t="s">
        <v>2146</v>
      </c>
      <c r="AG748" s="76"/>
      <c r="AH748" s="83"/>
      <c r="AI748" s="83"/>
      <c r="AJ748" s="83"/>
      <c r="AK748" s="83"/>
    </row>
    <row r="749" spans="1:37" ht="21" x14ac:dyDescent="0.45">
      <c r="A749" s="70" t="s">
        <v>1053</v>
      </c>
      <c r="B749" s="70" t="s">
        <v>1381</v>
      </c>
      <c r="C749" s="70" t="s">
        <v>1441</v>
      </c>
      <c r="D749" s="71" t="s">
        <v>1441</v>
      </c>
      <c r="E749" s="70">
        <f t="shared" si="82"/>
        <v>32</v>
      </c>
      <c r="F749" s="70">
        <f t="shared" si="83"/>
        <v>38</v>
      </c>
      <c r="G749" s="70" t="s">
        <v>39</v>
      </c>
      <c r="H749" s="70" t="s">
        <v>30</v>
      </c>
      <c r="I749" s="70" t="s">
        <v>31</v>
      </c>
      <c r="J749" s="72">
        <v>0</v>
      </c>
      <c r="K749" s="70" t="s">
        <v>1442</v>
      </c>
      <c r="L749" s="70" t="s">
        <v>24</v>
      </c>
      <c r="M749" s="70" t="s">
        <v>42</v>
      </c>
      <c r="N749" s="70" t="s">
        <v>26</v>
      </c>
      <c r="O749" s="70" t="s">
        <v>1443</v>
      </c>
      <c r="P749" s="72">
        <v>54</v>
      </c>
      <c r="Q749" s="70" t="s">
        <v>32</v>
      </c>
      <c r="R749" s="70" t="s">
        <v>44</v>
      </c>
      <c r="S749" s="70" t="s">
        <v>2163</v>
      </c>
      <c r="T749" s="70"/>
      <c r="U749" s="70">
        <v>1</v>
      </c>
      <c r="V749" s="72">
        <v>5861</v>
      </c>
      <c r="W749" s="73">
        <v>0</v>
      </c>
      <c r="X749" s="73">
        <v>0</v>
      </c>
      <c r="Y749" s="73">
        <v>4</v>
      </c>
      <c r="Z749" s="138" t="str">
        <f t="shared" si="85"/>
        <v/>
      </c>
      <c r="AA749" s="72">
        <v>112832</v>
      </c>
      <c r="AB749" s="74">
        <v>258</v>
      </c>
      <c r="AC749" s="75" t="s">
        <v>34</v>
      </c>
      <c r="AD749" s="75">
        <f t="shared" si="86"/>
        <v>181</v>
      </c>
      <c r="AE749" s="75">
        <f t="shared" si="87"/>
        <v>77</v>
      </c>
      <c r="AF749" s="76" t="s">
        <v>2146</v>
      </c>
      <c r="AG749" s="76">
        <v>40</v>
      </c>
      <c r="AH749" s="77"/>
      <c r="AI749" s="77"/>
      <c r="AJ749" s="77"/>
      <c r="AK749" s="77"/>
    </row>
    <row r="750" spans="1:37" x14ac:dyDescent="0.45">
      <c r="A750" s="78"/>
      <c r="B750" s="78"/>
      <c r="C750" s="78"/>
      <c r="D750" s="79"/>
      <c r="E750" s="78"/>
      <c r="F750" s="78"/>
      <c r="G750" s="78"/>
      <c r="H750" s="78"/>
      <c r="I750" s="78" t="s">
        <v>31</v>
      </c>
      <c r="J750" s="80"/>
      <c r="K750" s="78"/>
      <c r="L750" s="78"/>
      <c r="M750" s="78"/>
      <c r="N750" s="78"/>
      <c r="O750" s="78"/>
      <c r="P750" s="80"/>
      <c r="Q750" s="78"/>
      <c r="R750" s="78"/>
      <c r="S750" s="78" t="s">
        <v>2163</v>
      </c>
      <c r="T750" s="78"/>
      <c r="U750" s="78">
        <v>1</v>
      </c>
      <c r="V750" s="80"/>
      <c r="W750" s="81"/>
      <c r="X750" s="81"/>
      <c r="Y750" s="81"/>
      <c r="Z750" s="138" t="str">
        <f t="shared" si="85"/>
        <v/>
      </c>
      <c r="AA750" s="80"/>
      <c r="AB750" s="82"/>
      <c r="AC750" s="75" t="s">
        <v>34</v>
      </c>
      <c r="AD750" s="75">
        <f t="shared" si="86"/>
        <v>0</v>
      </c>
      <c r="AE750" s="75">
        <f t="shared" si="87"/>
        <v>0</v>
      </c>
      <c r="AF750" s="76" t="s">
        <v>2146</v>
      </c>
      <c r="AG750" s="76">
        <v>20</v>
      </c>
      <c r="AH750" s="83"/>
      <c r="AI750" s="83"/>
      <c r="AJ750" s="83"/>
      <c r="AK750" s="83"/>
    </row>
    <row r="751" spans="1:37" x14ac:dyDescent="0.45">
      <c r="A751" s="78"/>
      <c r="B751" s="78"/>
      <c r="C751" s="78"/>
      <c r="D751" s="79"/>
      <c r="E751" s="78"/>
      <c r="F751" s="78"/>
      <c r="G751" s="78"/>
      <c r="H751" s="78"/>
      <c r="I751" s="78" t="s">
        <v>31</v>
      </c>
      <c r="J751" s="80"/>
      <c r="K751" s="78"/>
      <c r="L751" s="78"/>
      <c r="M751" s="78"/>
      <c r="N751" s="78"/>
      <c r="O751" s="78"/>
      <c r="P751" s="80"/>
      <c r="Q751" s="78"/>
      <c r="R751" s="78"/>
      <c r="S751" s="78" t="s">
        <v>2163</v>
      </c>
      <c r="T751" s="78"/>
      <c r="U751" s="78">
        <v>1</v>
      </c>
      <c r="V751" s="80"/>
      <c r="W751" s="81"/>
      <c r="X751" s="81"/>
      <c r="Y751" s="81"/>
      <c r="Z751" s="138" t="str">
        <f t="shared" si="85"/>
        <v/>
      </c>
      <c r="AA751" s="80"/>
      <c r="AB751" s="82"/>
      <c r="AC751" s="75" t="s">
        <v>34</v>
      </c>
      <c r="AD751" s="75">
        <f t="shared" si="86"/>
        <v>0</v>
      </c>
      <c r="AE751" s="75">
        <f t="shared" si="87"/>
        <v>0</v>
      </c>
      <c r="AF751" s="76">
        <v>40</v>
      </c>
      <c r="AG751" s="76"/>
      <c r="AH751" s="83"/>
      <c r="AI751" s="83"/>
      <c r="AJ751" s="83"/>
      <c r="AK751" s="83"/>
    </row>
    <row r="752" spans="1:37" ht="21" x14ac:dyDescent="0.45">
      <c r="A752" s="70" t="s">
        <v>1053</v>
      </c>
      <c r="B752" s="70" t="s">
        <v>1381</v>
      </c>
      <c r="C752" s="70" t="s">
        <v>1410</v>
      </c>
      <c r="D752" s="71" t="s">
        <v>1410</v>
      </c>
      <c r="E752" s="70">
        <f t="shared" si="82"/>
        <v>32</v>
      </c>
      <c r="F752" s="70">
        <f t="shared" si="83"/>
        <v>39</v>
      </c>
      <c r="G752" s="70" t="s">
        <v>39</v>
      </c>
      <c r="H752" s="70" t="s">
        <v>30</v>
      </c>
      <c r="I752" s="70" t="s">
        <v>31</v>
      </c>
      <c r="J752" s="72">
        <v>0</v>
      </c>
      <c r="K752" s="70" t="s">
        <v>1444</v>
      </c>
      <c r="L752" s="70" t="s">
        <v>24</v>
      </c>
      <c r="M752" s="70" t="s">
        <v>42</v>
      </c>
      <c r="N752" s="70" t="s">
        <v>26</v>
      </c>
      <c r="O752" s="70" t="s">
        <v>1445</v>
      </c>
      <c r="P752" s="72">
        <v>54</v>
      </c>
      <c r="Q752" s="70" t="s">
        <v>32</v>
      </c>
      <c r="R752" s="70" t="s">
        <v>340</v>
      </c>
      <c r="S752" s="70" t="s">
        <v>2163</v>
      </c>
      <c r="T752" s="70"/>
      <c r="U752" s="70">
        <v>1</v>
      </c>
      <c r="V752" s="72">
        <v>4380</v>
      </c>
      <c r="W752" s="73">
        <v>0</v>
      </c>
      <c r="X752" s="73">
        <v>4</v>
      </c>
      <c r="Y752" s="73">
        <v>0</v>
      </c>
      <c r="Z752" s="138" t="str">
        <f t="shared" si="85"/>
        <v/>
      </c>
      <c r="AA752" s="72">
        <v>55386</v>
      </c>
      <c r="AB752" s="74">
        <v>225.78</v>
      </c>
      <c r="AC752" s="75" t="s">
        <v>34</v>
      </c>
      <c r="AD752" s="75">
        <f t="shared" si="86"/>
        <v>158</v>
      </c>
      <c r="AE752" s="75">
        <f t="shared" si="87"/>
        <v>68</v>
      </c>
      <c r="AF752" s="76" t="s">
        <v>2146</v>
      </c>
      <c r="AG752" s="76">
        <v>40</v>
      </c>
      <c r="AH752" s="77"/>
      <c r="AI752" s="77"/>
      <c r="AJ752" s="77"/>
      <c r="AK752" s="77"/>
    </row>
    <row r="753" spans="1:37" x14ac:dyDescent="0.45">
      <c r="A753" s="78"/>
      <c r="B753" s="78"/>
      <c r="C753" s="78"/>
      <c r="D753" s="79"/>
      <c r="E753" s="78"/>
      <c r="F753" s="78"/>
      <c r="G753" s="78"/>
      <c r="H753" s="78"/>
      <c r="I753" s="78" t="s">
        <v>31</v>
      </c>
      <c r="J753" s="80"/>
      <c r="K753" s="78"/>
      <c r="L753" s="78"/>
      <c r="M753" s="78"/>
      <c r="N753" s="78"/>
      <c r="O753" s="78"/>
      <c r="P753" s="80"/>
      <c r="Q753" s="78"/>
      <c r="R753" s="78"/>
      <c r="S753" s="78" t="s">
        <v>2163</v>
      </c>
      <c r="T753" s="78"/>
      <c r="U753" s="78">
        <v>1</v>
      </c>
      <c r="V753" s="80"/>
      <c r="W753" s="81"/>
      <c r="X753" s="81"/>
      <c r="Y753" s="81"/>
      <c r="Z753" s="138" t="str">
        <f t="shared" si="85"/>
        <v/>
      </c>
      <c r="AA753" s="80"/>
      <c r="AB753" s="82"/>
      <c r="AC753" s="75" t="s">
        <v>34</v>
      </c>
      <c r="AD753" s="75">
        <f t="shared" si="86"/>
        <v>0</v>
      </c>
      <c r="AE753" s="75">
        <f t="shared" si="87"/>
        <v>0</v>
      </c>
      <c r="AF753" s="76" t="s">
        <v>2146</v>
      </c>
      <c r="AG753" s="76"/>
      <c r="AH753" s="83"/>
      <c r="AI753" s="83"/>
      <c r="AJ753" s="83"/>
      <c r="AK753" s="83"/>
    </row>
    <row r="754" spans="1:37" x14ac:dyDescent="0.45">
      <c r="A754" s="78"/>
      <c r="B754" s="78"/>
      <c r="C754" s="78"/>
      <c r="D754" s="79"/>
      <c r="E754" s="78"/>
      <c r="F754" s="78"/>
      <c r="G754" s="78"/>
      <c r="H754" s="78"/>
      <c r="I754" s="78"/>
      <c r="J754" s="80"/>
      <c r="K754" s="78"/>
      <c r="L754" s="78"/>
      <c r="M754" s="78"/>
      <c r="N754" s="78"/>
      <c r="O754" s="78"/>
      <c r="P754" s="80"/>
      <c r="Q754" s="78"/>
      <c r="R754" s="78"/>
      <c r="S754" s="78"/>
      <c r="T754" s="78"/>
      <c r="U754" s="78"/>
      <c r="V754" s="80"/>
      <c r="W754" s="81"/>
      <c r="X754" s="81"/>
      <c r="Y754" s="81"/>
      <c r="Z754" s="138" t="str">
        <f t="shared" si="85"/>
        <v/>
      </c>
      <c r="AA754" s="80"/>
      <c r="AB754" s="82"/>
      <c r="AC754" s="75" t="s">
        <v>34</v>
      </c>
      <c r="AD754" s="75"/>
      <c r="AE754" s="75"/>
      <c r="AF754" s="76" t="s">
        <v>2125</v>
      </c>
      <c r="AG754" s="76"/>
      <c r="AH754" s="83"/>
      <c r="AI754" s="83"/>
      <c r="AJ754" s="83"/>
      <c r="AK754" s="83"/>
    </row>
    <row r="755" spans="1:37" x14ac:dyDescent="0.45">
      <c r="A755" s="129" t="s">
        <v>1073</v>
      </c>
      <c r="B755" s="129" t="s">
        <v>1292</v>
      </c>
      <c r="C755" s="129" t="s">
        <v>1413</v>
      </c>
      <c r="D755" s="5" t="s">
        <v>1413</v>
      </c>
      <c r="E755" s="129">
        <f t="shared" si="82"/>
        <v>5</v>
      </c>
      <c r="F755" s="129">
        <f t="shared" si="83"/>
        <v>41</v>
      </c>
      <c r="G755" s="129" t="s">
        <v>381</v>
      </c>
      <c r="H755" s="129" t="s">
        <v>383</v>
      </c>
      <c r="I755" s="129" t="s">
        <v>380</v>
      </c>
      <c r="J755" s="3">
        <v>1</v>
      </c>
      <c r="K755" s="26" t="s">
        <v>380</v>
      </c>
      <c r="L755" s="26" t="s">
        <v>24</v>
      </c>
      <c r="M755" s="129" t="s">
        <v>384</v>
      </c>
      <c r="N755" s="129" t="s">
        <v>26</v>
      </c>
      <c r="O755" s="129" t="s">
        <v>1446</v>
      </c>
      <c r="P755" s="3">
        <v>54</v>
      </c>
      <c r="Q755" s="129" t="s">
        <v>32</v>
      </c>
      <c r="R755" s="129" t="s">
        <v>1428</v>
      </c>
      <c r="S755" s="36" t="s">
        <v>380</v>
      </c>
      <c r="T755" s="129">
        <v>1</v>
      </c>
      <c r="U755" s="129"/>
      <c r="V755" s="3">
        <v>293</v>
      </c>
      <c r="W755" s="30">
        <v>0</v>
      </c>
      <c r="X755" s="30">
        <v>0</v>
      </c>
      <c r="Y755" s="30">
        <v>0</v>
      </c>
      <c r="Z755" s="138" t="str">
        <f t="shared" si="85"/>
        <v/>
      </c>
      <c r="AA755" s="3">
        <v>4724</v>
      </c>
      <c r="AB755" s="4"/>
      <c r="AC755" s="34" t="s">
        <v>64</v>
      </c>
      <c r="AD755" s="34">
        <f t="shared" si="86"/>
        <v>0</v>
      </c>
      <c r="AE755" s="34">
        <f t="shared" si="87"/>
        <v>0</v>
      </c>
      <c r="AF755" s="49" t="str">
        <f t="shared" ref="AF755:AG773" si="89">IF(AD755&lt;=14,"LCL",IF(AD755&lt;=28,"20",IF(AD755&lt;=55,"40",IF(AD755&lt;=65,"40HC",IF(AD755&lt;=83,"45",IF(AD755&gt;83,"???ilość kont"))))))</f>
        <v>LCL</v>
      </c>
      <c r="AG755" s="49" t="str">
        <f t="shared" si="89"/>
        <v>LCL</v>
      </c>
    </row>
    <row r="756" spans="1:37" x14ac:dyDescent="0.45">
      <c r="A756" s="129" t="s">
        <v>1073</v>
      </c>
      <c r="B756" s="129" t="s">
        <v>1212</v>
      </c>
      <c r="C756" s="129" t="s">
        <v>1219</v>
      </c>
      <c r="D756" s="5" t="s">
        <v>1219</v>
      </c>
      <c r="E756" s="129">
        <f t="shared" si="82"/>
        <v>7</v>
      </c>
      <c r="F756" s="129">
        <f t="shared" si="83"/>
        <v>14</v>
      </c>
      <c r="G756" s="129" t="s">
        <v>381</v>
      </c>
      <c r="H756" s="129" t="s">
        <v>383</v>
      </c>
      <c r="I756" s="129" t="s">
        <v>380</v>
      </c>
      <c r="J756" s="3">
        <v>1</v>
      </c>
      <c r="K756" s="26" t="s">
        <v>380</v>
      </c>
      <c r="L756" s="26" t="s">
        <v>24</v>
      </c>
      <c r="M756" s="129" t="s">
        <v>384</v>
      </c>
      <c r="N756" s="129" t="s">
        <v>26</v>
      </c>
      <c r="O756" s="129" t="s">
        <v>1447</v>
      </c>
      <c r="P756" s="3">
        <v>54</v>
      </c>
      <c r="Q756" s="129" t="s">
        <v>32</v>
      </c>
      <c r="R756" s="129" t="s">
        <v>33</v>
      </c>
      <c r="S756" s="36" t="s">
        <v>380</v>
      </c>
      <c r="T756" s="129">
        <v>1</v>
      </c>
      <c r="U756" s="129"/>
      <c r="V756" s="3">
        <v>364</v>
      </c>
      <c r="W756" s="30">
        <v>0</v>
      </c>
      <c r="X756" s="30">
        <v>0</v>
      </c>
      <c r="Y756" s="30">
        <v>0</v>
      </c>
      <c r="Z756" s="138" t="str">
        <f t="shared" si="85"/>
        <v/>
      </c>
      <c r="AA756" s="3">
        <v>4294</v>
      </c>
      <c r="AB756" s="4"/>
      <c r="AC756" s="34" t="s">
        <v>34</v>
      </c>
      <c r="AD756" s="34">
        <f t="shared" si="86"/>
        <v>0</v>
      </c>
      <c r="AE756" s="34">
        <f t="shared" si="87"/>
        <v>0</v>
      </c>
      <c r="AF756" s="49" t="str">
        <f t="shared" si="89"/>
        <v>LCL</v>
      </c>
      <c r="AG756" s="49" t="str">
        <f t="shared" si="89"/>
        <v>LCL</v>
      </c>
    </row>
    <row r="757" spans="1:37" x14ac:dyDescent="0.45">
      <c r="A757" s="129" t="s">
        <v>1073</v>
      </c>
      <c r="B757" s="129" t="s">
        <v>1448</v>
      </c>
      <c r="C757" s="129" t="s">
        <v>1449</v>
      </c>
      <c r="D757" s="5" t="s">
        <v>1449</v>
      </c>
      <c r="E757" s="129">
        <f t="shared" si="82"/>
        <v>57</v>
      </c>
      <c r="F757" s="129">
        <f t="shared" si="83"/>
        <v>69</v>
      </c>
      <c r="G757" s="129" t="s">
        <v>61</v>
      </c>
      <c r="H757" s="129" t="s">
        <v>30</v>
      </c>
      <c r="I757" s="129" t="s">
        <v>31</v>
      </c>
      <c r="J757" s="3">
        <v>1</v>
      </c>
      <c r="K757" s="152" t="s">
        <v>1450</v>
      </c>
      <c r="L757" s="129" t="s">
        <v>41</v>
      </c>
      <c r="M757" s="129" t="s">
        <v>1451</v>
      </c>
      <c r="N757" s="129" t="s">
        <v>26</v>
      </c>
      <c r="O757" s="129" t="s">
        <v>1452</v>
      </c>
      <c r="P757" s="3">
        <v>54</v>
      </c>
      <c r="Q757" s="129" t="s">
        <v>32</v>
      </c>
      <c r="R757" s="129" t="s">
        <v>2151</v>
      </c>
      <c r="S757" s="129" t="s">
        <v>2164</v>
      </c>
      <c r="T757" s="129"/>
      <c r="U757" s="129">
        <v>1</v>
      </c>
      <c r="V757" s="3">
        <v>400</v>
      </c>
      <c r="W757" s="154">
        <v>0</v>
      </c>
      <c r="X757" s="154">
        <v>1</v>
      </c>
      <c r="Y757" s="154">
        <v>0</v>
      </c>
      <c r="Z757" s="138">
        <f t="shared" si="85"/>
        <v>40</v>
      </c>
      <c r="AA757" s="3">
        <v>8346</v>
      </c>
      <c r="AB757" s="6">
        <v>12.71</v>
      </c>
      <c r="AC757" s="34" t="s">
        <v>64</v>
      </c>
      <c r="AD757" s="34">
        <f t="shared" si="86"/>
        <v>9</v>
      </c>
      <c r="AE757" s="34">
        <f t="shared" si="87"/>
        <v>4</v>
      </c>
      <c r="AF757" s="49" t="str">
        <f t="shared" si="89"/>
        <v>LCL</v>
      </c>
      <c r="AG757" s="49" t="str">
        <f t="shared" si="89"/>
        <v>LCL</v>
      </c>
    </row>
    <row r="758" spans="1:37" x14ac:dyDescent="0.45">
      <c r="A758" s="129" t="s">
        <v>1073</v>
      </c>
      <c r="B758" s="129" t="s">
        <v>1448</v>
      </c>
      <c r="C758" s="129" t="s">
        <v>1449</v>
      </c>
      <c r="D758" s="5" t="s">
        <v>1449</v>
      </c>
      <c r="E758" s="129">
        <f t="shared" si="82"/>
        <v>57</v>
      </c>
      <c r="F758" s="129">
        <f t="shared" si="83"/>
        <v>69</v>
      </c>
      <c r="G758" s="129" t="s">
        <v>61</v>
      </c>
      <c r="H758" s="129" t="s">
        <v>30</v>
      </c>
      <c r="I758" s="129" t="s">
        <v>31</v>
      </c>
      <c r="J758" s="3">
        <v>1</v>
      </c>
      <c r="K758" s="153"/>
      <c r="L758" s="129" t="s">
        <v>41</v>
      </c>
      <c r="M758" s="129" t="s">
        <v>1451</v>
      </c>
      <c r="N758" s="129" t="s">
        <v>26</v>
      </c>
      <c r="O758" s="129" t="s">
        <v>1453</v>
      </c>
      <c r="P758" s="3">
        <v>54</v>
      </c>
      <c r="Q758" s="129" t="s">
        <v>32</v>
      </c>
      <c r="R758" s="129" t="s">
        <v>2158</v>
      </c>
      <c r="S758" s="129" t="s">
        <v>2164</v>
      </c>
      <c r="T758" s="129"/>
      <c r="U758" s="129">
        <v>1</v>
      </c>
      <c r="V758" s="3">
        <v>520</v>
      </c>
      <c r="W758" s="156"/>
      <c r="X758" s="156"/>
      <c r="Y758" s="156"/>
      <c r="Z758" s="138" t="str">
        <f t="shared" si="85"/>
        <v/>
      </c>
      <c r="AA758" s="3">
        <v>9635</v>
      </c>
      <c r="AB758" s="6">
        <v>9.35</v>
      </c>
      <c r="AC758" s="34" t="s">
        <v>64</v>
      </c>
      <c r="AD758" s="34">
        <f t="shared" si="86"/>
        <v>7</v>
      </c>
      <c r="AE758" s="34">
        <f t="shared" si="87"/>
        <v>3</v>
      </c>
      <c r="AF758" s="49" t="str">
        <f t="shared" si="89"/>
        <v>LCL</v>
      </c>
      <c r="AG758" s="49" t="str">
        <f t="shared" si="89"/>
        <v>LCL</v>
      </c>
    </row>
    <row r="759" spans="1:37" x14ac:dyDescent="0.45">
      <c r="A759" s="129" t="s">
        <v>1073</v>
      </c>
      <c r="B759" s="129" t="s">
        <v>1448</v>
      </c>
      <c r="C759" s="129" t="s">
        <v>1449</v>
      </c>
      <c r="D759" s="5" t="s">
        <v>1449</v>
      </c>
      <c r="E759" s="129">
        <f t="shared" ref="E759:E828" si="90">B759-A759</f>
        <v>57</v>
      </c>
      <c r="F759" s="129">
        <f t="shared" ref="F759:F828" si="91">C759-A759</f>
        <v>69</v>
      </c>
      <c r="G759" s="129" t="s">
        <v>61</v>
      </c>
      <c r="H759" s="129" t="s">
        <v>30</v>
      </c>
      <c r="I759" s="129" t="s">
        <v>31</v>
      </c>
      <c r="J759" s="3">
        <v>1</v>
      </c>
      <c r="K759" s="153"/>
      <c r="L759" s="129" t="s">
        <v>41</v>
      </c>
      <c r="M759" s="129" t="s">
        <v>1451</v>
      </c>
      <c r="N759" s="129" t="s">
        <v>26</v>
      </c>
      <c r="O759" s="129" t="s">
        <v>1454</v>
      </c>
      <c r="P759" s="3">
        <v>54</v>
      </c>
      <c r="Q759" s="129" t="s">
        <v>32</v>
      </c>
      <c r="R759" s="129" t="s">
        <v>2158</v>
      </c>
      <c r="S759" s="129" t="s">
        <v>2164</v>
      </c>
      <c r="T759" s="129"/>
      <c r="U759" s="129">
        <v>1</v>
      </c>
      <c r="V759" s="3">
        <v>845</v>
      </c>
      <c r="W759" s="156"/>
      <c r="X759" s="156"/>
      <c r="Y759" s="156"/>
      <c r="Z759" s="138" t="str">
        <f t="shared" si="85"/>
        <v/>
      </c>
      <c r="AA759" s="3">
        <v>14946</v>
      </c>
      <c r="AB759" s="6">
        <v>7.52</v>
      </c>
      <c r="AC759" s="34" t="s">
        <v>64</v>
      </c>
      <c r="AD759" s="34">
        <f t="shared" si="86"/>
        <v>5</v>
      </c>
      <c r="AE759" s="34">
        <f t="shared" si="87"/>
        <v>2</v>
      </c>
      <c r="AF759" s="49" t="str">
        <f t="shared" si="89"/>
        <v>LCL</v>
      </c>
      <c r="AG759" s="49" t="str">
        <f t="shared" si="89"/>
        <v>LCL</v>
      </c>
    </row>
    <row r="760" spans="1:37" x14ac:dyDescent="0.45">
      <c r="A760" s="129" t="s">
        <v>1073</v>
      </c>
      <c r="B760" s="129" t="s">
        <v>1448</v>
      </c>
      <c r="C760" s="129" t="s">
        <v>1449</v>
      </c>
      <c r="D760" s="5" t="s">
        <v>1449</v>
      </c>
      <c r="E760" s="129">
        <f t="shared" si="90"/>
        <v>57</v>
      </c>
      <c r="F760" s="129">
        <f t="shared" si="91"/>
        <v>69</v>
      </c>
      <c r="G760" s="129" t="s">
        <v>61</v>
      </c>
      <c r="H760" s="129" t="s">
        <v>30</v>
      </c>
      <c r="I760" s="129" t="s">
        <v>31</v>
      </c>
      <c r="J760" s="3">
        <v>1</v>
      </c>
      <c r="K760" s="153"/>
      <c r="L760" s="129" t="s">
        <v>41</v>
      </c>
      <c r="M760" s="129" t="s">
        <v>1451</v>
      </c>
      <c r="N760" s="129" t="s">
        <v>26</v>
      </c>
      <c r="O760" s="129" t="s">
        <v>1455</v>
      </c>
      <c r="P760" s="3">
        <v>52</v>
      </c>
      <c r="Q760" s="129" t="s">
        <v>32</v>
      </c>
      <c r="R760" s="129" t="s">
        <v>2157</v>
      </c>
      <c r="S760" s="129" t="s">
        <v>2164</v>
      </c>
      <c r="T760" s="129"/>
      <c r="U760" s="129">
        <v>1</v>
      </c>
      <c r="V760" s="3">
        <v>1801</v>
      </c>
      <c r="W760" s="155"/>
      <c r="X760" s="155"/>
      <c r="Y760" s="155"/>
      <c r="Z760" s="138" t="str">
        <f t="shared" si="85"/>
        <v/>
      </c>
      <c r="AA760" s="3">
        <v>27800</v>
      </c>
      <c r="AB760" s="6">
        <v>14.98</v>
      </c>
      <c r="AC760" s="34" t="s">
        <v>64</v>
      </c>
      <c r="AD760" s="34">
        <f t="shared" si="86"/>
        <v>10</v>
      </c>
      <c r="AE760" s="34">
        <f t="shared" si="87"/>
        <v>4</v>
      </c>
      <c r="AF760" s="49" t="str">
        <f t="shared" si="89"/>
        <v>LCL</v>
      </c>
      <c r="AG760" s="49" t="str">
        <f t="shared" si="89"/>
        <v>LCL</v>
      </c>
    </row>
    <row r="761" spans="1:37" x14ac:dyDescent="0.45">
      <c r="A761" s="129" t="s">
        <v>1142</v>
      </c>
      <c r="B761" s="129" t="s">
        <v>1086</v>
      </c>
      <c r="C761" s="129" t="s">
        <v>1212</v>
      </c>
      <c r="D761" s="5" t="s">
        <v>1212</v>
      </c>
      <c r="E761" s="129">
        <f t="shared" si="90"/>
        <v>2</v>
      </c>
      <c r="F761" s="129">
        <f t="shared" si="91"/>
        <v>6</v>
      </c>
      <c r="G761" s="129" t="s">
        <v>381</v>
      </c>
      <c r="H761" s="129" t="s">
        <v>383</v>
      </c>
      <c r="I761" s="129" t="s">
        <v>380</v>
      </c>
      <c r="J761" s="3">
        <v>1</v>
      </c>
      <c r="K761" s="26" t="s">
        <v>380</v>
      </c>
      <c r="L761" s="26" t="s">
        <v>24</v>
      </c>
      <c r="M761" s="129" t="s">
        <v>390</v>
      </c>
      <c r="N761" s="129" t="s">
        <v>26</v>
      </c>
      <c r="O761" s="129" t="s">
        <v>1456</v>
      </c>
      <c r="P761" s="3">
        <v>54</v>
      </c>
      <c r="Q761" s="129" t="s">
        <v>32</v>
      </c>
      <c r="R761" s="129" t="s">
        <v>1284</v>
      </c>
      <c r="S761" s="36" t="s">
        <v>380</v>
      </c>
      <c r="T761" s="129">
        <v>1</v>
      </c>
      <c r="U761" s="129"/>
      <c r="V761" s="3">
        <v>309</v>
      </c>
      <c r="W761" s="30">
        <v>0</v>
      </c>
      <c r="X761" s="30">
        <v>0</v>
      </c>
      <c r="Y761" s="30">
        <v>0</v>
      </c>
      <c r="Z761" s="138" t="str">
        <f t="shared" si="85"/>
        <v/>
      </c>
      <c r="AA761" s="3">
        <v>9201</v>
      </c>
      <c r="AB761" s="6">
        <v>5.96</v>
      </c>
      <c r="AC761" s="34" t="s">
        <v>90</v>
      </c>
      <c r="AD761" s="34">
        <f t="shared" si="86"/>
        <v>4</v>
      </c>
      <c r="AE761" s="34">
        <f t="shared" si="87"/>
        <v>2</v>
      </c>
      <c r="AF761" s="49" t="str">
        <f t="shared" si="89"/>
        <v>LCL</v>
      </c>
      <c r="AG761" s="49" t="str">
        <f t="shared" si="89"/>
        <v>LCL</v>
      </c>
    </row>
    <row r="762" spans="1:37" x14ac:dyDescent="0.45">
      <c r="A762" s="129" t="s">
        <v>1142</v>
      </c>
      <c r="B762" s="129" t="s">
        <v>1381</v>
      </c>
      <c r="C762" s="129" t="s">
        <v>1441</v>
      </c>
      <c r="D762" s="5" t="s">
        <v>1441</v>
      </c>
      <c r="E762" s="129">
        <f t="shared" si="90"/>
        <v>30</v>
      </c>
      <c r="F762" s="129">
        <f t="shared" si="91"/>
        <v>36</v>
      </c>
      <c r="G762" s="129" t="s">
        <v>72</v>
      </c>
      <c r="H762" s="129" t="s">
        <v>30</v>
      </c>
      <c r="I762" s="129" t="s">
        <v>31</v>
      </c>
      <c r="J762" s="3">
        <v>0</v>
      </c>
      <c r="K762" s="129" t="s">
        <v>1457</v>
      </c>
      <c r="L762" s="129" t="s">
        <v>24</v>
      </c>
      <c r="M762" s="129" t="s">
        <v>42</v>
      </c>
      <c r="N762" s="129" t="s">
        <v>26</v>
      </c>
      <c r="O762" s="129" t="s">
        <v>1458</v>
      </c>
      <c r="P762" s="3">
        <v>51</v>
      </c>
      <c r="Q762" s="129" t="s">
        <v>32</v>
      </c>
      <c r="R762" s="129" t="s">
        <v>75</v>
      </c>
      <c r="S762" s="129" t="s">
        <v>2163</v>
      </c>
      <c r="T762" s="129"/>
      <c r="U762" s="129">
        <v>1</v>
      </c>
      <c r="V762" s="3">
        <v>978</v>
      </c>
      <c r="W762" s="30">
        <v>0</v>
      </c>
      <c r="X762" s="30">
        <v>1</v>
      </c>
      <c r="Y762" s="30">
        <v>0</v>
      </c>
      <c r="Z762" s="138">
        <f t="shared" si="85"/>
        <v>40</v>
      </c>
      <c r="AA762" s="3">
        <v>13075</v>
      </c>
      <c r="AB762" s="6">
        <v>31.57</v>
      </c>
      <c r="AC762" s="34" t="s">
        <v>34</v>
      </c>
      <c r="AD762" s="34">
        <f t="shared" si="86"/>
        <v>22</v>
      </c>
      <c r="AE762" s="34">
        <f t="shared" si="87"/>
        <v>9</v>
      </c>
      <c r="AF762" s="49" t="str">
        <f t="shared" si="89"/>
        <v>20</v>
      </c>
      <c r="AG762" s="49" t="str">
        <f t="shared" si="89"/>
        <v>LCL</v>
      </c>
    </row>
    <row r="763" spans="1:37" s="77" customFormat="1" x14ac:dyDescent="0.45">
      <c r="A763" s="129" t="s">
        <v>1142</v>
      </c>
      <c r="B763" s="129" t="s">
        <v>1381</v>
      </c>
      <c r="C763" s="129" t="s">
        <v>1410</v>
      </c>
      <c r="D763" s="5" t="s">
        <v>1410</v>
      </c>
      <c r="E763" s="129">
        <f t="shared" si="90"/>
        <v>30</v>
      </c>
      <c r="F763" s="129">
        <f t="shared" si="91"/>
        <v>37</v>
      </c>
      <c r="G763" s="129" t="s">
        <v>72</v>
      </c>
      <c r="H763" s="129" t="s">
        <v>30</v>
      </c>
      <c r="I763" s="129" t="s">
        <v>31</v>
      </c>
      <c r="J763" s="3">
        <v>1</v>
      </c>
      <c r="K763" s="26" t="s">
        <v>2125</v>
      </c>
      <c r="L763" s="129" t="s">
        <v>41</v>
      </c>
      <c r="M763" s="129" t="s">
        <v>42</v>
      </c>
      <c r="N763" s="129" t="s">
        <v>26</v>
      </c>
      <c r="O763" s="129" t="s">
        <v>1459</v>
      </c>
      <c r="P763" s="3">
        <v>51</v>
      </c>
      <c r="Q763" s="129" t="s">
        <v>32</v>
      </c>
      <c r="R763" s="129" t="s">
        <v>542</v>
      </c>
      <c r="S763" s="129" t="s">
        <v>2125</v>
      </c>
      <c r="T763" s="129"/>
      <c r="U763" s="129">
        <v>1</v>
      </c>
      <c r="V763" s="3">
        <v>185</v>
      </c>
      <c r="W763" s="30">
        <v>0</v>
      </c>
      <c r="X763" s="30">
        <v>0</v>
      </c>
      <c r="Y763" s="30">
        <v>0</v>
      </c>
      <c r="Z763" s="138" t="str">
        <f t="shared" si="85"/>
        <v/>
      </c>
      <c r="AA763" s="3">
        <v>1950</v>
      </c>
      <c r="AB763" s="6">
        <v>11.93</v>
      </c>
      <c r="AC763" s="34" t="s">
        <v>34</v>
      </c>
      <c r="AD763" s="34">
        <f t="shared" si="86"/>
        <v>8</v>
      </c>
      <c r="AE763" s="34">
        <f t="shared" si="87"/>
        <v>4</v>
      </c>
      <c r="AF763" s="49" t="str">
        <f t="shared" si="89"/>
        <v>LCL</v>
      </c>
      <c r="AG763" s="49" t="str">
        <f t="shared" si="89"/>
        <v>LCL</v>
      </c>
      <c r="AH763"/>
      <c r="AI763"/>
      <c r="AJ763"/>
      <c r="AK763"/>
    </row>
    <row r="764" spans="1:37" x14ac:dyDescent="0.45">
      <c r="A764" s="129" t="s">
        <v>1142</v>
      </c>
      <c r="B764" s="129" t="s">
        <v>1460</v>
      </c>
      <c r="C764" s="129" t="s">
        <v>1382</v>
      </c>
      <c r="D764" s="5" t="s">
        <v>1382</v>
      </c>
      <c r="E764" s="129">
        <f t="shared" si="90"/>
        <v>32</v>
      </c>
      <c r="F764" s="129">
        <f t="shared" si="91"/>
        <v>35</v>
      </c>
      <c r="G764" s="129" t="s">
        <v>85</v>
      </c>
      <c r="H764" s="129" t="s">
        <v>30</v>
      </c>
      <c r="I764" s="129" t="s">
        <v>31</v>
      </c>
      <c r="J764" s="3">
        <v>0</v>
      </c>
      <c r="K764" s="129" t="s">
        <v>1461</v>
      </c>
      <c r="L764" s="129" t="s">
        <v>24</v>
      </c>
      <c r="M764" s="129" t="s">
        <v>87</v>
      </c>
      <c r="N764" s="129" t="s">
        <v>26</v>
      </c>
      <c r="O764" s="129" t="s">
        <v>1462</v>
      </c>
      <c r="P764" s="3">
        <v>54</v>
      </c>
      <c r="Q764" s="129" t="s">
        <v>32</v>
      </c>
      <c r="R764" s="129" t="s">
        <v>2159</v>
      </c>
      <c r="S764" s="129" t="s">
        <v>2163</v>
      </c>
      <c r="T764" s="129"/>
      <c r="U764" s="129">
        <v>1</v>
      </c>
      <c r="V764" s="3">
        <v>588</v>
      </c>
      <c r="W764" s="30">
        <v>1</v>
      </c>
      <c r="X764" s="30">
        <v>0</v>
      </c>
      <c r="Y764" s="30">
        <v>0</v>
      </c>
      <c r="Z764" s="138">
        <f t="shared" si="85"/>
        <v>20</v>
      </c>
      <c r="AA764" s="3">
        <v>9639</v>
      </c>
      <c r="AB764" s="6">
        <v>16.079999999999998</v>
      </c>
      <c r="AC764" s="34" t="s">
        <v>90</v>
      </c>
      <c r="AD764" s="34">
        <f t="shared" si="86"/>
        <v>11</v>
      </c>
      <c r="AE764" s="34">
        <f t="shared" si="87"/>
        <v>5</v>
      </c>
      <c r="AF764" s="49" t="str">
        <f t="shared" si="89"/>
        <v>LCL</v>
      </c>
      <c r="AG764" s="49" t="str">
        <f t="shared" si="89"/>
        <v>LCL</v>
      </c>
    </row>
    <row r="765" spans="1:37" x14ac:dyDescent="0.45">
      <c r="A765" s="129" t="s">
        <v>1142</v>
      </c>
      <c r="B765" s="129" t="s">
        <v>1441</v>
      </c>
      <c r="C765" s="129" t="s">
        <v>1463</v>
      </c>
      <c r="D765" s="5" t="s">
        <v>1463</v>
      </c>
      <c r="E765" s="129">
        <f t="shared" si="90"/>
        <v>36</v>
      </c>
      <c r="F765" s="129">
        <f t="shared" si="91"/>
        <v>41</v>
      </c>
      <c r="G765" s="129" t="s">
        <v>85</v>
      </c>
      <c r="H765" s="129" t="s">
        <v>30</v>
      </c>
      <c r="I765" s="129" t="s">
        <v>31</v>
      </c>
      <c r="J765" s="3">
        <v>0</v>
      </c>
      <c r="K765" s="129" t="s">
        <v>1464</v>
      </c>
      <c r="L765" s="129" t="s">
        <v>41</v>
      </c>
      <c r="M765" s="129" t="s">
        <v>42</v>
      </c>
      <c r="N765" s="129" t="s">
        <v>26</v>
      </c>
      <c r="O765" s="129" t="s">
        <v>1465</v>
      </c>
      <c r="P765" s="3">
        <v>54</v>
      </c>
      <c r="Q765" s="129" t="s">
        <v>32</v>
      </c>
      <c r="R765" s="129" t="s">
        <v>2159</v>
      </c>
      <c r="S765" s="129" t="s">
        <v>2163</v>
      </c>
      <c r="T765" s="129"/>
      <c r="U765" s="129">
        <v>1</v>
      </c>
      <c r="V765" s="3">
        <v>1075</v>
      </c>
      <c r="W765" s="30">
        <v>1</v>
      </c>
      <c r="X765" s="30">
        <v>0</v>
      </c>
      <c r="Y765" s="30">
        <v>0</v>
      </c>
      <c r="Z765" s="138">
        <f t="shared" si="85"/>
        <v>20</v>
      </c>
      <c r="AA765" s="3">
        <v>21100</v>
      </c>
      <c r="AB765" s="6">
        <v>14.07</v>
      </c>
      <c r="AC765" s="34" t="s">
        <v>90</v>
      </c>
      <c r="AD765" s="34">
        <f t="shared" si="86"/>
        <v>10</v>
      </c>
      <c r="AE765" s="34">
        <f t="shared" si="87"/>
        <v>4</v>
      </c>
      <c r="AF765" s="49" t="str">
        <f t="shared" si="89"/>
        <v>LCL</v>
      </c>
      <c r="AG765" s="49" t="str">
        <f t="shared" si="89"/>
        <v>LCL</v>
      </c>
    </row>
    <row r="766" spans="1:37" x14ac:dyDescent="0.45">
      <c r="A766" s="129" t="s">
        <v>1142</v>
      </c>
      <c r="B766" s="129" t="s">
        <v>1463</v>
      </c>
      <c r="C766" s="129" t="s">
        <v>1466</v>
      </c>
      <c r="D766" s="5" t="s">
        <v>1466</v>
      </c>
      <c r="E766" s="129">
        <f t="shared" si="90"/>
        <v>41</v>
      </c>
      <c r="F766" s="129">
        <f t="shared" si="91"/>
        <v>44</v>
      </c>
      <c r="G766" s="129" t="s">
        <v>61</v>
      </c>
      <c r="H766" s="129" t="s">
        <v>30</v>
      </c>
      <c r="I766" s="129" t="s">
        <v>31</v>
      </c>
      <c r="J766" s="3">
        <v>1</v>
      </c>
      <c r="K766" s="152" t="s">
        <v>1467</v>
      </c>
      <c r="L766" s="129" t="s">
        <v>24</v>
      </c>
      <c r="M766" s="129" t="s">
        <v>268</v>
      </c>
      <c r="N766" s="129" t="s">
        <v>26</v>
      </c>
      <c r="O766" s="129" t="s">
        <v>1468</v>
      </c>
      <c r="P766" s="3">
        <v>54</v>
      </c>
      <c r="Q766" s="129" t="s">
        <v>32</v>
      </c>
      <c r="R766" s="129" t="s">
        <v>2154</v>
      </c>
      <c r="S766" s="129" t="s">
        <v>2164</v>
      </c>
      <c r="T766" s="129"/>
      <c r="U766" s="129">
        <v>1</v>
      </c>
      <c r="V766" s="3">
        <v>1207</v>
      </c>
      <c r="W766" s="154">
        <v>0</v>
      </c>
      <c r="X766" s="154">
        <v>0</v>
      </c>
      <c r="Y766" s="154">
        <v>1</v>
      </c>
      <c r="Z766" s="138" t="str">
        <f t="shared" si="85"/>
        <v>40 HC</v>
      </c>
      <c r="AA766" s="3">
        <v>17384</v>
      </c>
      <c r="AB766" s="6">
        <v>34.770000000000003</v>
      </c>
      <c r="AC766" s="34" t="s">
        <v>64</v>
      </c>
      <c r="AD766" s="34">
        <f t="shared" si="86"/>
        <v>24</v>
      </c>
      <c r="AE766" s="34">
        <f t="shared" si="87"/>
        <v>10</v>
      </c>
      <c r="AF766" s="49" t="str">
        <f t="shared" si="89"/>
        <v>20</v>
      </c>
      <c r="AG766" s="49" t="str">
        <f t="shared" si="89"/>
        <v>LCL</v>
      </c>
    </row>
    <row r="767" spans="1:37" x14ac:dyDescent="0.45">
      <c r="A767" s="129" t="s">
        <v>1142</v>
      </c>
      <c r="B767" s="129" t="s">
        <v>1463</v>
      </c>
      <c r="C767" s="129" t="s">
        <v>1466</v>
      </c>
      <c r="D767" s="5" t="s">
        <v>1466</v>
      </c>
      <c r="E767" s="129">
        <f t="shared" si="90"/>
        <v>41</v>
      </c>
      <c r="F767" s="129">
        <f t="shared" si="91"/>
        <v>44</v>
      </c>
      <c r="G767" s="129" t="s">
        <v>61</v>
      </c>
      <c r="H767" s="129" t="s">
        <v>30</v>
      </c>
      <c r="I767" s="129" t="s">
        <v>31</v>
      </c>
      <c r="J767" s="3">
        <v>1</v>
      </c>
      <c r="K767" s="153"/>
      <c r="L767" s="129" t="s">
        <v>24</v>
      </c>
      <c r="M767" s="129" t="s">
        <v>268</v>
      </c>
      <c r="N767" s="129" t="s">
        <v>26</v>
      </c>
      <c r="O767" s="129" t="s">
        <v>1469</v>
      </c>
      <c r="P767" s="3">
        <v>54</v>
      </c>
      <c r="Q767" s="129" t="s">
        <v>32</v>
      </c>
      <c r="R767" s="129" t="s">
        <v>2158</v>
      </c>
      <c r="S767" s="129" t="s">
        <v>2164</v>
      </c>
      <c r="T767" s="129"/>
      <c r="U767" s="129">
        <v>1</v>
      </c>
      <c r="V767" s="3">
        <v>2558</v>
      </c>
      <c r="W767" s="155"/>
      <c r="X767" s="155"/>
      <c r="Y767" s="155"/>
      <c r="Z767" s="138" t="str">
        <f t="shared" si="85"/>
        <v/>
      </c>
      <c r="AA767" s="3">
        <v>50941</v>
      </c>
      <c r="AB767" s="6">
        <v>34.85</v>
      </c>
      <c r="AC767" s="34" t="s">
        <v>64</v>
      </c>
      <c r="AD767" s="34">
        <f t="shared" si="86"/>
        <v>24</v>
      </c>
      <c r="AE767" s="34">
        <f t="shared" si="87"/>
        <v>10</v>
      </c>
      <c r="AF767" s="49" t="str">
        <f t="shared" si="89"/>
        <v>20</v>
      </c>
      <c r="AG767" s="49" t="str">
        <f t="shared" si="89"/>
        <v>LCL</v>
      </c>
    </row>
    <row r="768" spans="1:37" x14ac:dyDescent="0.45">
      <c r="A768" s="129" t="s">
        <v>1060</v>
      </c>
      <c r="B768" s="129" t="s">
        <v>1292</v>
      </c>
      <c r="C768" s="129" t="s">
        <v>1230</v>
      </c>
      <c r="D768" s="5" t="s">
        <v>1230</v>
      </c>
      <c r="E768" s="129">
        <f t="shared" si="90"/>
        <v>3</v>
      </c>
      <c r="F768" s="129">
        <f t="shared" si="91"/>
        <v>19</v>
      </c>
      <c r="G768" s="129" t="s">
        <v>381</v>
      </c>
      <c r="H768" s="129" t="s">
        <v>383</v>
      </c>
      <c r="I768" s="129" t="s">
        <v>380</v>
      </c>
      <c r="J768" s="3">
        <v>1</v>
      </c>
      <c r="K768" s="26" t="s">
        <v>380</v>
      </c>
      <c r="L768" s="26" t="s">
        <v>24</v>
      </c>
      <c r="M768" s="129" t="s">
        <v>384</v>
      </c>
      <c r="N768" s="129" t="s">
        <v>26</v>
      </c>
      <c r="O768" s="129" t="s">
        <v>1470</v>
      </c>
      <c r="P768" s="3">
        <v>54</v>
      </c>
      <c r="Q768" s="129" t="s">
        <v>32</v>
      </c>
      <c r="R768" s="129" t="s">
        <v>2149</v>
      </c>
      <c r="S768" s="36" t="s">
        <v>380</v>
      </c>
      <c r="T768" s="129">
        <v>1</v>
      </c>
      <c r="U768" s="129"/>
      <c r="V768" s="3">
        <v>789</v>
      </c>
      <c r="W768" s="30">
        <v>0</v>
      </c>
      <c r="X768" s="30">
        <v>0</v>
      </c>
      <c r="Y768" s="30">
        <v>0</v>
      </c>
      <c r="Z768" s="138" t="str">
        <f t="shared" si="85"/>
        <v/>
      </c>
      <c r="AA768" s="3">
        <v>18249</v>
      </c>
      <c r="AB768" s="4"/>
      <c r="AC768" s="34" t="s">
        <v>64</v>
      </c>
      <c r="AD768" s="34">
        <f t="shared" si="86"/>
        <v>0</v>
      </c>
      <c r="AE768" s="34">
        <f t="shared" si="87"/>
        <v>0</v>
      </c>
      <c r="AF768" s="49" t="str">
        <f t="shared" si="89"/>
        <v>LCL</v>
      </c>
      <c r="AG768" s="49" t="str">
        <f t="shared" si="89"/>
        <v>LCL</v>
      </c>
    </row>
    <row r="769" spans="1:37" x14ac:dyDescent="0.45">
      <c r="A769" s="129" t="s">
        <v>1060</v>
      </c>
      <c r="B769" s="129" t="s">
        <v>1292</v>
      </c>
      <c r="C769" s="129" t="s">
        <v>1230</v>
      </c>
      <c r="D769" s="5" t="s">
        <v>1230</v>
      </c>
      <c r="E769" s="129">
        <f t="shared" si="90"/>
        <v>3</v>
      </c>
      <c r="F769" s="129">
        <f t="shared" si="91"/>
        <v>19</v>
      </c>
      <c r="G769" s="129" t="s">
        <v>381</v>
      </c>
      <c r="H769" s="129" t="s">
        <v>383</v>
      </c>
      <c r="I769" s="129" t="s">
        <v>380</v>
      </c>
      <c r="J769" s="3">
        <v>1</v>
      </c>
      <c r="K769" s="26" t="s">
        <v>380</v>
      </c>
      <c r="L769" s="26" t="s">
        <v>24</v>
      </c>
      <c r="M769" s="129" t="s">
        <v>384</v>
      </c>
      <c r="N769" s="129" t="s">
        <v>26</v>
      </c>
      <c r="O769" s="129" t="s">
        <v>1471</v>
      </c>
      <c r="P769" s="3">
        <v>54</v>
      </c>
      <c r="Q769" s="129" t="s">
        <v>32</v>
      </c>
      <c r="R769" s="129" t="s">
        <v>2157</v>
      </c>
      <c r="S769" s="36" t="s">
        <v>380</v>
      </c>
      <c r="T769" s="129">
        <v>1</v>
      </c>
      <c r="U769" s="129"/>
      <c r="V769" s="3">
        <v>311</v>
      </c>
      <c r="W769" s="30">
        <v>0</v>
      </c>
      <c r="X769" s="30">
        <v>0</v>
      </c>
      <c r="Y769" s="30">
        <v>0</v>
      </c>
      <c r="Z769" s="138" t="str">
        <f t="shared" si="85"/>
        <v/>
      </c>
      <c r="AA769" s="3">
        <v>3080</v>
      </c>
      <c r="AB769" s="4"/>
      <c r="AC769" s="34" t="s">
        <v>64</v>
      </c>
      <c r="AD769" s="34">
        <f t="shared" si="86"/>
        <v>0</v>
      </c>
      <c r="AE769" s="34">
        <f t="shared" si="87"/>
        <v>0</v>
      </c>
      <c r="AF769" s="49" t="str">
        <f t="shared" si="89"/>
        <v>LCL</v>
      </c>
      <c r="AG769" s="49" t="str">
        <f t="shared" si="89"/>
        <v>LCL</v>
      </c>
    </row>
    <row r="770" spans="1:37" x14ac:dyDescent="0.45">
      <c r="A770" s="129" t="s">
        <v>1060</v>
      </c>
      <c r="B770" s="129" t="s">
        <v>1472</v>
      </c>
      <c r="C770" s="129" t="s">
        <v>1473</v>
      </c>
      <c r="D770" s="5" t="s">
        <v>1473</v>
      </c>
      <c r="E770" s="129">
        <f t="shared" si="90"/>
        <v>37</v>
      </c>
      <c r="F770" s="129">
        <f t="shared" si="91"/>
        <v>48</v>
      </c>
      <c r="G770" s="129" t="s">
        <v>61</v>
      </c>
      <c r="H770" s="129" t="s">
        <v>30</v>
      </c>
      <c r="I770" s="129" t="s">
        <v>31</v>
      </c>
      <c r="J770" s="3">
        <v>0</v>
      </c>
      <c r="K770" s="129" t="s">
        <v>1474</v>
      </c>
      <c r="L770" s="129" t="s">
        <v>41</v>
      </c>
      <c r="M770" s="129" t="s">
        <v>42</v>
      </c>
      <c r="N770" s="129" t="s">
        <v>26</v>
      </c>
      <c r="O770" s="129" t="s">
        <v>1475</v>
      </c>
      <c r="P770" s="3">
        <v>54</v>
      </c>
      <c r="Q770" s="129" t="s">
        <v>32</v>
      </c>
      <c r="R770" s="129" t="s">
        <v>2157</v>
      </c>
      <c r="S770" s="129" t="s">
        <v>2163</v>
      </c>
      <c r="T770" s="129"/>
      <c r="U770" s="129">
        <v>1</v>
      </c>
      <c r="V770" s="3">
        <v>552</v>
      </c>
      <c r="W770" s="30">
        <v>1</v>
      </c>
      <c r="X770" s="30">
        <v>0</v>
      </c>
      <c r="Y770" s="30">
        <v>0</v>
      </c>
      <c r="Z770" s="138">
        <f t="shared" si="85"/>
        <v>20</v>
      </c>
      <c r="AA770" s="3">
        <v>9777</v>
      </c>
      <c r="AB770" s="6">
        <v>23.39</v>
      </c>
      <c r="AC770" s="34" t="s">
        <v>64</v>
      </c>
      <c r="AD770" s="34">
        <f t="shared" si="86"/>
        <v>16</v>
      </c>
      <c r="AE770" s="34">
        <f t="shared" si="87"/>
        <v>7</v>
      </c>
      <c r="AF770" s="49" t="str">
        <f t="shared" si="89"/>
        <v>20</v>
      </c>
      <c r="AG770" s="49" t="str">
        <f t="shared" si="89"/>
        <v>LCL</v>
      </c>
    </row>
    <row r="771" spans="1:37" x14ac:dyDescent="0.45">
      <c r="A771" s="129" t="s">
        <v>1060</v>
      </c>
      <c r="B771" s="129" t="s">
        <v>1472</v>
      </c>
      <c r="C771" s="129" t="s">
        <v>1448</v>
      </c>
      <c r="D771" s="5" t="s">
        <v>1448</v>
      </c>
      <c r="E771" s="129">
        <f t="shared" si="90"/>
        <v>37</v>
      </c>
      <c r="F771" s="129">
        <f t="shared" si="91"/>
        <v>55</v>
      </c>
      <c r="G771" s="129" t="s">
        <v>61</v>
      </c>
      <c r="H771" s="129" t="s">
        <v>30</v>
      </c>
      <c r="I771" s="129" t="s">
        <v>31</v>
      </c>
      <c r="J771" s="3">
        <v>1</v>
      </c>
      <c r="K771" s="152" t="s">
        <v>1476</v>
      </c>
      <c r="L771" s="129" t="s">
        <v>41</v>
      </c>
      <c r="M771" s="129" t="s">
        <v>42</v>
      </c>
      <c r="N771" s="129" t="s">
        <v>26</v>
      </c>
      <c r="O771" s="129" t="s">
        <v>1477</v>
      </c>
      <c r="P771" s="3">
        <v>54</v>
      </c>
      <c r="Q771" s="129" t="s">
        <v>32</v>
      </c>
      <c r="R771" s="129" t="s">
        <v>2156</v>
      </c>
      <c r="S771" s="129" t="s">
        <v>2164</v>
      </c>
      <c r="T771" s="129"/>
      <c r="U771" s="129">
        <v>1</v>
      </c>
      <c r="V771" s="3">
        <v>378</v>
      </c>
      <c r="W771" s="154">
        <v>0</v>
      </c>
      <c r="X771" s="154">
        <v>0</v>
      </c>
      <c r="Y771" s="154">
        <v>1</v>
      </c>
      <c r="Z771" s="138" t="str">
        <f t="shared" ref="Z771:Z834" si="92">IF(W771=1,20,IF(X771=1,40,IF(Y771=1,"40 HC","")))</f>
        <v>40 HC</v>
      </c>
      <c r="AA771" s="3">
        <v>5855</v>
      </c>
      <c r="AB771" s="6">
        <v>15.76</v>
      </c>
      <c r="AC771" s="34" t="s">
        <v>64</v>
      </c>
      <c r="AD771" s="34">
        <f t="shared" si="86"/>
        <v>11</v>
      </c>
      <c r="AE771" s="34">
        <f t="shared" si="87"/>
        <v>5</v>
      </c>
      <c r="AF771" s="49" t="str">
        <f t="shared" si="89"/>
        <v>LCL</v>
      </c>
      <c r="AG771" s="49" t="str">
        <f t="shared" si="89"/>
        <v>LCL</v>
      </c>
    </row>
    <row r="772" spans="1:37" x14ac:dyDescent="0.45">
      <c r="A772" s="129" t="s">
        <v>1060</v>
      </c>
      <c r="B772" s="129" t="s">
        <v>1472</v>
      </c>
      <c r="C772" s="129" t="s">
        <v>1448</v>
      </c>
      <c r="D772" s="5" t="s">
        <v>1448</v>
      </c>
      <c r="E772" s="129">
        <f t="shared" si="90"/>
        <v>37</v>
      </c>
      <c r="F772" s="129">
        <f t="shared" si="91"/>
        <v>55</v>
      </c>
      <c r="G772" s="129" t="s">
        <v>61</v>
      </c>
      <c r="H772" s="129" t="s">
        <v>30</v>
      </c>
      <c r="I772" s="129" t="s">
        <v>31</v>
      </c>
      <c r="J772" s="3">
        <v>1</v>
      </c>
      <c r="K772" s="153"/>
      <c r="L772" s="129" t="s">
        <v>41</v>
      </c>
      <c r="M772" s="129" t="s">
        <v>42</v>
      </c>
      <c r="N772" s="129" t="s">
        <v>26</v>
      </c>
      <c r="O772" s="129" t="s">
        <v>1478</v>
      </c>
      <c r="P772" s="3">
        <v>54</v>
      </c>
      <c r="Q772" s="129" t="s">
        <v>32</v>
      </c>
      <c r="R772" s="129" t="s">
        <v>2150</v>
      </c>
      <c r="S772" s="129" t="s">
        <v>2164</v>
      </c>
      <c r="T772" s="129"/>
      <c r="U772" s="129">
        <v>1</v>
      </c>
      <c r="V772" s="3">
        <v>2027</v>
      </c>
      <c r="W772" s="156"/>
      <c r="X772" s="156"/>
      <c r="Y772" s="156"/>
      <c r="Z772" s="138" t="str">
        <f t="shared" si="92"/>
        <v/>
      </c>
      <c r="AA772" s="3">
        <v>40938</v>
      </c>
      <c r="AB772" s="6">
        <v>33.51</v>
      </c>
      <c r="AC772" s="34" t="s">
        <v>64</v>
      </c>
      <c r="AD772" s="34">
        <f t="shared" si="86"/>
        <v>23</v>
      </c>
      <c r="AE772" s="34">
        <f t="shared" si="87"/>
        <v>10</v>
      </c>
      <c r="AF772" s="49" t="str">
        <f t="shared" si="89"/>
        <v>20</v>
      </c>
      <c r="AG772" s="49" t="str">
        <f t="shared" si="89"/>
        <v>LCL</v>
      </c>
    </row>
    <row r="773" spans="1:37" x14ac:dyDescent="0.45">
      <c r="A773" s="129" t="s">
        <v>1060</v>
      </c>
      <c r="B773" s="129" t="s">
        <v>1472</v>
      </c>
      <c r="C773" s="129" t="s">
        <v>1448</v>
      </c>
      <c r="D773" s="5" t="s">
        <v>1448</v>
      </c>
      <c r="E773" s="129">
        <f t="shared" si="90"/>
        <v>37</v>
      </c>
      <c r="F773" s="129">
        <f t="shared" si="91"/>
        <v>55</v>
      </c>
      <c r="G773" s="129" t="s">
        <v>61</v>
      </c>
      <c r="H773" s="129" t="s">
        <v>30</v>
      </c>
      <c r="I773" s="129" t="s">
        <v>31</v>
      </c>
      <c r="J773" s="3">
        <v>1</v>
      </c>
      <c r="K773" s="153"/>
      <c r="L773" s="129" t="s">
        <v>41</v>
      </c>
      <c r="M773" s="129" t="s">
        <v>42</v>
      </c>
      <c r="N773" s="129" t="s">
        <v>26</v>
      </c>
      <c r="O773" s="129" t="s">
        <v>1479</v>
      </c>
      <c r="P773" s="3">
        <v>54</v>
      </c>
      <c r="Q773" s="129" t="s">
        <v>32</v>
      </c>
      <c r="R773" s="129" t="s">
        <v>2152</v>
      </c>
      <c r="S773" s="129" t="s">
        <v>2164</v>
      </c>
      <c r="T773" s="129"/>
      <c r="U773" s="129">
        <v>1</v>
      </c>
      <c r="V773" s="3">
        <v>994</v>
      </c>
      <c r="W773" s="155"/>
      <c r="X773" s="155"/>
      <c r="Y773" s="155"/>
      <c r="Z773" s="138" t="str">
        <f t="shared" si="92"/>
        <v/>
      </c>
      <c r="AA773" s="3">
        <v>15125</v>
      </c>
      <c r="AB773" s="6">
        <v>20.73</v>
      </c>
      <c r="AC773" s="34" t="s">
        <v>64</v>
      </c>
      <c r="AD773" s="34">
        <f t="shared" si="86"/>
        <v>15</v>
      </c>
      <c r="AE773" s="34">
        <f t="shared" si="87"/>
        <v>6</v>
      </c>
      <c r="AF773" s="49" t="str">
        <f t="shared" si="89"/>
        <v>20</v>
      </c>
      <c r="AG773" s="49" t="str">
        <f t="shared" si="89"/>
        <v>LCL</v>
      </c>
    </row>
    <row r="774" spans="1:37" x14ac:dyDescent="0.45">
      <c r="A774" s="70" t="s">
        <v>1086</v>
      </c>
      <c r="B774" s="70" t="s">
        <v>1480</v>
      </c>
      <c r="C774" s="70" t="s">
        <v>1481</v>
      </c>
      <c r="D774" s="71" t="s">
        <v>1481</v>
      </c>
      <c r="E774" s="70">
        <f t="shared" si="90"/>
        <v>40</v>
      </c>
      <c r="F774" s="70">
        <f t="shared" si="91"/>
        <v>45</v>
      </c>
      <c r="G774" s="70" t="s">
        <v>48</v>
      </c>
      <c r="H774" s="70" t="s">
        <v>30</v>
      </c>
      <c r="I774" s="70" t="s">
        <v>31</v>
      </c>
      <c r="J774" s="72">
        <v>0</v>
      </c>
      <c r="K774" s="70" t="s">
        <v>1482</v>
      </c>
      <c r="L774" s="70" t="s">
        <v>41</v>
      </c>
      <c r="M774" s="70" t="s">
        <v>42</v>
      </c>
      <c r="N774" s="70" t="s">
        <v>26</v>
      </c>
      <c r="O774" s="70" t="s">
        <v>1483</v>
      </c>
      <c r="P774" s="72">
        <v>52</v>
      </c>
      <c r="Q774" s="70" t="s">
        <v>32</v>
      </c>
      <c r="R774" s="70" t="s">
        <v>266</v>
      </c>
      <c r="S774" s="70" t="s">
        <v>2163</v>
      </c>
      <c r="T774" s="70"/>
      <c r="U774" s="70">
        <v>1</v>
      </c>
      <c r="V774" s="72">
        <v>11325</v>
      </c>
      <c r="W774" s="73">
        <v>0</v>
      </c>
      <c r="X774" s="73">
        <v>0</v>
      </c>
      <c r="Y774" s="73">
        <v>3</v>
      </c>
      <c r="Z774" s="138" t="str">
        <f t="shared" si="92"/>
        <v/>
      </c>
      <c r="AA774" s="72">
        <v>166098</v>
      </c>
      <c r="AB774" s="74">
        <v>174.15</v>
      </c>
      <c r="AC774" s="75" t="s">
        <v>34</v>
      </c>
      <c r="AD774" s="75">
        <f t="shared" si="86"/>
        <v>122</v>
      </c>
      <c r="AE774" s="75">
        <f t="shared" si="87"/>
        <v>52</v>
      </c>
      <c r="AF774" s="76" t="s">
        <v>2146</v>
      </c>
      <c r="AG774" s="76">
        <v>40</v>
      </c>
      <c r="AH774" s="77"/>
      <c r="AI774" s="77"/>
      <c r="AJ774" s="77"/>
      <c r="AK774" s="77"/>
    </row>
    <row r="775" spans="1:37" x14ac:dyDescent="0.45">
      <c r="A775" s="78"/>
      <c r="B775" s="78"/>
      <c r="C775" s="78"/>
      <c r="D775" s="79"/>
      <c r="E775" s="78"/>
      <c r="F775" s="78"/>
      <c r="G775" s="78"/>
      <c r="H775" s="78"/>
      <c r="I775" s="78" t="s">
        <v>31</v>
      </c>
      <c r="J775" s="80"/>
      <c r="K775" s="78"/>
      <c r="L775" s="78"/>
      <c r="M775" s="78"/>
      <c r="N775" s="78"/>
      <c r="O775" s="78"/>
      <c r="P775" s="80"/>
      <c r="Q775" s="78"/>
      <c r="R775" s="78"/>
      <c r="S775" s="78" t="s">
        <v>2163</v>
      </c>
      <c r="T775" s="78"/>
      <c r="U775" s="78">
        <v>1</v>
      </c>
      <c r="V775" s="80"/>
      <c r="W775" s="81"/>
      <c r="X775" s="81"/>
      <c r="Y775" s="81"/>
      <c r="Z775" s="138" t="str">
        <f t="shared" si="92"/>
        <v/>
      </c>
      <c r="AA775" s="80"/>
      <c r="AB775" s="82"/>
      <c r="AC775" s="75" t="s">
        <v>34</v>
      </c>
      <c r="AD775" s="75">
        <f t="shared" si="86"/>
        <v>0</v>
      </c>
      <c r="AE775" s="75">
        <f t="shared" si="87"/>
        <v>0</v>
      </c>
      <c r="AF775" s="76" t="s">
        <v>2146</v>
      </c>
      <c r="AG775" s="76"/>
      <c r="AH775" s="83"/>
      <c r="AI775" s="83"/>
      <c r="AJ775" s="83"/>
      <c r="AK775" s="83"/>
    </row>
    <row r="776" spans="1:37" ht="31.5" x14ac:dyDescent="0.45">
      <c r="A776" s="70" t="s">
        <v>1086</v>
      </c>
      <c r="B776" s="70" t="s">
        <v>1480</v>
      </c>
      <c r="C776" s="70" t="s">
        <v>1484</v>
      </c>
      <c r="D776" s="71" t="s">
        <v>1484</v>
      </c>
      <c r="E776" s="70">
        <f t="shared" si="90"/>
        <v>40</v>
      </c>
      <c r="F776" s="70">
        <f t="shared" si="91"/>
        <v>46</v>
      </c>
      <c r="G776" s="70" t="s">
        <v>48</v>
      </c>
      <c r="H776" s="70" t="s">
        <v>30</v>
      </c>
      <c r="I776" s="70" t="s">
        <v>31</v>
      </c>
      <c r="J776" s="72">
        <v>0</v>
      </c>
      <c r="K776" s="70" t="s">
        <v>1485</v>
      </c>
      <c r="L776" s="70" t="s">
        <v>41</v>
      </c>
      <c r="M776" s="70" t="s">
        <v>42</v>
      </c>
      <c r="N776" s="70" t="s">
        <v>26</v>
      </c>
      <c r="O776" s="70" t="s">
        <v>1486</v>
      </c>
      <c r="P776" s="72">
        <v>54</v>
      </c>
      <c r="Q776" s="70" t="s">
        <v>32</v>
      </c>
      <c r="R776" s="70" t="s">
        <v>101</v>
      </c>
      <c r="S776" s="70" t="s">
        <v>2163</v>
      </c>
      <c r="T776" s="70"/>
      <c r="U776" s="70">
        <v>1</v>
      </c>
      <c r="V776" s="72">
        <v>6227</v>
      </c>
      <c r="W776" s="73">
        <v>0</v>
      </c>
      <c r="X776" s="73">
        <v>3</v>
      </c>
      <c r="Y776" s="73">
        <v>7</v>
      </c>
      <c r="Z776" s="138" t="str">
        <f t="shared" si="92"/>
        <v/>
      </c>
      <c r="AA776" s="72">
        <v>62883</v>
      </c>
      <c r="AB776" s="74">
        <v>586.37</v>
      </c>
      <c r="AC776" s="75" t="s">
        <v>34</v>
      </c>
      <c r="AD776" s="75">
        <f t="shared" si="86"/>
        <v>410</v>
      </c>
      <c r="AE776" s="75">
        <f t="shared" si="87"/>
        <v>176</v>
      </c>
      <c r="AF776" s="76" t="s">
        <v>2146</v>
      </c>
      <c r="AG776" s="76" t="s">
        <v>2146</v>
      </c>
      <c r="AH776" s="77"/>
      <c r="AI776" s="77"/>
      <c r="AJ776" s="77"/>
      <c r="AK776" s="77"/>
    </row>
    <row r="777" spans="1:37" x14ac:dyDescent="0.45">
      <c r="A777" s="78"/>
      <c r="B777" s="78"/>
      <c r="C777" s="78"/>
      <c r="D777" s="79"/>
      <c r="E777" s="78"/>
      <c r="F777" s="78"/>
      <c r="G777" s="78"/>
      <c r="H777" s="78"/>
      <c r="I777" s="78" t="s">
        <v>31</v>
      </c>
      <c r="J777" s="80"/>
      <c r="K777" s="78"/>
      <c r="L777" s="78"/>
      <c r="M777" s="78"/>
      <c r="N777" s="78"/>
      <c r="O777" s="78"/>
      <c r="P777" s="80"/>
      <c r="Q777" s="78"/>
      <c r="R777" s="78"/>
      <c r="S777" s="78" t="s">
        <v>2163</v>
      </c>
      <c r="T777" s="78"/>
      <c r="U777" s="78">
        <v>1</v>
      </c>
      <c r="V777" s="80"/>
      <c r="W777" s="81"/>
      <c r="X777" s="81"/>
      <c r="Y777" s="81"/>
      <c r="Z777" s="138" t="str">
        <f t="shared" si="92"/>
        <v/>
      </c>
      <c r="AA777" s="80"/>
      <c r="AB777" s="82"/>
      <c r="AC777" s="75" t="s">
        <v>34</v>
      </c>
      <c r="AD777" s="75">
        <f t="shared" si="86"/>
        <v>0</v>
      </c>
      <c r="AE777" s="75">
        <f t="shared" si="87"/>
        <v>0</v>
      </c>
      <c r="AF777" s="76" t="s">
        <v>2146</v>
      </c>
      <c r="AG777" s="76" t="s">
        <v>2146</v>
      </c>
      <c r="AH777" s="83"/>
      <c r="AI777" s="83"/>
      <c r="AJ777" s="83"/>
      <c r="AK777" s="83"/>
    </row>
    <row r="778" spans="1:37" x14ac:dyDescent="0.45">
      <c r="A778" s="78"/>
      <c r="B778" s="78"/>
      <c r="C778" s="78"/>
      <c r="D778" s="79"/>
      <c r="E778" s="78"/>
      <c r="F778" s="78"/>
      <c r="G778" s="78"/>
      <c r="H778" s="78"/>
      <c r="I778" s="78" t="s">
        <v>31</v>
      </c>
      <c r="J778" s="80"/>
      <c r="K778" s="78"/>
      <c r="L778" s="78"/>
      <c r="M778" s="78"/>
      <c r="N778" s="78"/>
      <c r="O778" s="78"/>
      <c r="P778" s="80"/>
      <c r="Q778" s="78"/>
      <c r="R778" s="78"/>
      <c r="S778" s="78" t="s">
        <v>2163</v>
      </c>
      <c r="T778" s="78"/>
      <c r="U778" s="78">
        <v>1</v>
      </c>
      <c r="V778" s="80"/>
      <c r="W778" s="81"/>
      <c r="X778" s="81"/>
      <c r="Y778" s="81"/>
      <c r="Z778" s="138" t="str">
        <f t="shared" si="92"/>
        <v/>
      </c>
      <c r="AA778" s="80"/>
      <c r="AB778" s="82"/>
      <c r="AC778" s="75" t="s">
        <v>34</v>
      </c>
      <c r="AD778" s="75">
        <f t="shared" si="86"/>
        <v>0</v>
      </c>
      <c r="AE778" s="75">
        <f t="shared" si="87"/>
        <v>0</v>
      </c>
      <c r="AF778" s="76" t="s">
        <v>2146</v>
      </c>
      <c r="AG778" s="76">
        <v>40</v>
      </c>
      <c r="AH778" s="83"/>
      <c r="AI778" s="83"/>
      <c r="AJ778" s="83"/>
      <c r="AK778" s="83"/>
    </row>
    <row r="779" spans="1:37" x14ac:dyDescent="0.45">
      <c r="A779" s="78"/>
      <c r="B779" s="78"/>
      <c r="C779" s="78"/>
      <c r="D779" s="79"/>
      <c r="E779" s="78"/>
      <c r="F779" s="78"/>
      <c r="G779" s="78"/>
      <c r="H779" s="78"/>
      <c r="I779" s="78" t="s">
        <v>31</v>
      </c>
      <c r="J779" s="80"/>
      <c r="K779" s="78"/>
      <c r="L779" s="78"/>
      <c r="M779" s="78"/>
      <c r="N779" s="78"/>
      <c r="O779" s="78"/>
      <c r="P779" s="80"/>
      <c r="Q779" s="78"/>
      <c r="R779" s="78"/>
      <c r="S779" s="78" t="s">
        <v>2163</v>
      </c>
      <c r="T779" s="78"/>
      <c r="U779" s="78">
        <v>1</v>
      </c>
      <c r="V779" s="80"/>
      <c r="W779" s="81"/>
      <c r="X779" s="81"/>
      <c r="Y779" s="81"/>
      <c r="Z779" s="138" t="str">
        <f t="shared" si="92"/>
        <v/>
      </c>
      <c r="AA779" s="80"/>
      <c r="AB779" s="82"/>
      <c r="AC779" s="75" t="s">
        <v>34</v>
      </c>
      <c r="AD779" s="75">
        <f t="shared" si="86"/>
        <v>0</v>
      </c>
      <c r="AE779" s="75">
        <f t="shared" si="87"/>
        <v>0</v>
      </c>
      <c r="AF779" s="76" t="s">
        <v>2146</v>
      </c>
      <c r="AG779" s="76"/>
      <c r="AH779" s="83"/>
      <c r="AI779" s="83"/>
      <c r="AJ779" s="83"/>
      <c r="AK779" s="83"/>
    </row>
    <row r="780" spans="1:37" x14ac:dyDescent="0.45">
      <c r="A780" s="78"/>
      <c r="B780" s="78"/>
      <c r="C780" s="78"/>
      <c r="D780" s="79"/>
      <c r="E780" s="78"/>
      <c r="F780" s="78"/>
      <c r="G780" s="78"/>
      <c r="H780" s="78"/>
      <c r="I780" s="78"/>
      <c r="J780" s="80"/>
      <c r="K780" s="78"/>
      <c r="L780" s="78"/>
      <c r="M780" s="78"/>
      <c r="N780" s="78"/>
      <c r="O780" s="78"/>
      <c r="P780" s="80"/>
      <c r="Q780" s="78"/>
      <c r="R780" s="78"/>
      <c r="S780" s="78"/>
      <c r="T780" s="78"/>
      <c r="U780" s="78"/>
      <c r="V780" s="80"/>
      <c r="W780" s="81"/>
      <c r="X780" s="81"/>
      <c r="Y780" s="81"/>
      <c r="Z780" s="138" t="str">
        <f t="shared" si="92"/>
        <v/>
      </c>
      <c r="AA780" s="80"/>
      <c r="AB780" s="82"/>
      <c r="AC780" s="75" t="s">
        <v>34</v>
      </c>
      <c r="AD780" s="75"/>
      <c r="AE780" s="75"/>
      <c r="AF780" s="76" t="s">
        <v>2139</v>
      </c>
      <c r="AG780" s="76"/>
      <c r="AH780" s="83"/>
      <c r="AI780" s="83"/>
      <c r="AJ780" s="83"/>
      <c r="AK780" s="83"/>
    </row>
    <row r="781" spans="1:37" x14ac:dyDescent="0.45">
      <c r="A781" s="78"/>
      <c r="B781" s="78"/>
      <c r="C781" s="78"/>
      <c r="D781" s="79"/>
      <c r="E781" s="78"/>
      <c r="F781" s="78"/>
      <c r="G781" s="78"/>
      <c r="H781" s="78"/>
      <c r="I781" s="78" t="s">
        <v>31</v>
      </c>
      <c r="J781" s="80"/>
      <c r="K781" s="78"/>
      <c r="L781" s="78"/>
      <c r="M781" s="78"/>
      <c r="N781" s="78"/>
      <c r="O781" s="78"/>
      <c r="P781" s="80"/>
      <c r="Q781" s="78"/>
      <c r="R781" s="78"/>
      <c r="S781" s="78" t="s">
        <v>2163</v>
      </c>
      <c r="T781" s="78"/>
      <c r="U781" s="78">
        <v>1</v>
      </c>
      <c r="V781" s="80"/>
      <c r="W781" s="81"/>
      <c r="X781" s="81"/>
      <c r="Y781" s="81"/>
      <c r="Z781" s="138" t="str">
        <f t="shared" si="92"/>
        <v/>
      </c>
      <c r="AA781" s="80"/>
      <c r="AB781" s="82"/>
      <c r="AC781" s="75" t="s">
        <v>34</v>
      </c>
      <c r="AD781" s="75">
        <f t="shared" si="86"/>
        <v>0</v>
      </c>
      <c r="AE781" s="75">
        <f t="shared" si="87"/>
        <v>0</v>
      </c>
      <c r="AF781" s="76" t="s">
        <v>2146</v>
      </c>
      <c r="AG781" s="76"/>
      <c r="AH781" s="83"/>
      <c r="AI781" s="83"/>
      <c r="AJ781" s="83"/>
      <c r="AK781" s="83"/>
    </row>
    <row r="782" spans="1:37" x14ac:dyDescent="0.45">
      <c r="A782" s="129" t="s">
        <v>1086</v>
      </c>
      <c r="B782" s="129" t="s">
        <v>1480</v>
      </c>
      <c r="C782" s="129" t="s">
        <v>1473</v>
      </c>
      <c r="D782" s="5" t="s">
        <v>1473</v>
      </c>
      <c r="E782" s="129">
        <f t="shared" si="90"/>
        <v>40</v>
      </c>
      <c r="F782" s="129">
        <f t="shared" si="91"/>
        <v>47</v>
      </c>
      <c r="G782" s="129" t="s">
        <v>48</v>
      </c>
      <c r="H782" s="129" t="s">
        <v>30</v>
      </c>
      <c r="I782" s="129" t="s">
        <v>31</v>
      </c>
      <c r="J782" s="3">
        <v>0</v>
      </c>
      <c r="K782" s="129" t="s">
        <v>1487</v>
      </c>
      <c r="L782" s="129" t="s">
        <v>41</v>
      </c>
      <c r="M782" s="129" t="s">
        <v>42</v>
      </c>
      <c r="N782" s="129" t="s">
        <v>26</v>
      </c>
      <c r="O782" s="129" t="s">
        <v>1488</v>
      </c>
      <c r="P782" s="3">
        <v>52</v>
      </c>
      <c r="Q782" s="129" t="s">
        <v>32</v>
      </c>
      <c r="R782" s="129" t="s">
        <v>275</v>
      </c>
      <c r="S782" s="129" t="s">
        <v>2163</v>
      </c>
      <c r="T782" s="129"/>
      <c r="U782" s="129">
        <v>1</v>
      </c>
      <c r="V782" s="3">
        <v>2609</v>
      </c>
      <c r="W782" s="30">
        <v>0</v>
      </c>
      <c r="X782" s="30">
        <v>1</v>
      </c>
      <c r="Y782" s="30">
        <v>0</v>
      </c>
      <c r="Z782" s="138">
        <f t="shared" si="92"/>
        <v>40</v>
      </c>
      <c r="AA782" s="3">
        <v>35398</v>
      </c>
      <c r="AB782" s="6">
        <v>34.659999999999997</v>
      </c>
      <c r="AC782" s="34" t="s">
        <v>34</v>
      </c>
      <c r="AD782" s="34">
        <f t="shared" si="86"/>
        <v>24</v>
      </c>
      <c r="AE782" s="34">
        <f t="shared" si="87"/>
        <v>10</v>
      </c>
      <c r="AF782" s="49" t="str">
        <f t="shared" ref="AF782:AG805" si="93">IF(AD782&lt;=14,"LCL",IF(AD782&lt;=28,"20",IF(AD782&lt;=55,"40",IF(AD782&lt;=65,"40HC",IF(AD782&lt;=83,"45",IF(AD782&gt;83,"???ilość kont"))))))</f>
        <v>20</v>
      </c>
      <c r="AG782" s="49" t="str">
        <f t="shared" si="93"/>
        <v>LCL</v>
      </c>
    </row>
    <row r="783" spans="1:37" x14ac:dyDescent="0.45">
      <c r="A783" s="129" t="s">
        <v>1086</v>
      </c>
      <c r="B783" s="129" t="s">
        <v>1480</v>
      </c>
      <c r="C783" s="129" t="s">
        <v>1473</v>
      </c>
      <c r="D783" s="5" t="s">
        <v>1473</v>
      </c>
      <c r="E783" s="129">
        <f t="shared" si="90"/>
        <v>40</v>
      </c>
      <c r="F783" s="129">
        <f t="shared" si="91"/>
        <v>47</v>
      </c>
      <c r="G783" s="129" t="s">
        <v>48</v>
      </c>
      <c r="H783" s="129" t="s">
        <v>30</v>
      </c>
      <c r="I783" s="129" t="s">
        <v>31</v>
      </c>
      <c r="J783" s="3">
        <v>1</v>
      </c>
      <c r="K783" s="152" t="s">
        <v>1489</v>
      </c>
      <c r="L783" s="129" t="s">
        <v>41</v>
      </c>
      <c r="M783" s="129" t="s">
        <v>42</v>
      </c>
      <c r="N783" s="129" t="s">
        <v>26</v>
      </c>
      <c r="O783" s="129" t="s">
        <v>1490</v>
      </c>
      <c r="P783" s="3">
        <v>52</v>
      </c>
      <c r="Q783" s="129" t="s">
        <v>32</v>
      </c>
      <c r="R783" s="129" t="s">
        <v>277</v>
      </c>
      <c r="S783" s="129" t="s">
        <v>2164</v>
      </c>
      <c r="T783" s="129"/>
      <c r="U783" s="129">
        <v>1</v>
      </c>
      <c r="V783" s="3">
        <v>517</v>
      </c>
      <c r="W783" s="154">
        <v>0</v>
      </c>
      <c r="X783" s="154">
        <v>0</v>
      </c>
      <c r="Y783" s="154">
        <v>1</v>
      </c>
      <c r="Z783" s="138" t="str">
        <f t="shared" si="92"/>
        <v>40 HC</v>
      </c>
      <c r="AA783" s="3">
        <v>6400</v>
      </c>
      <c r="AB783" s="6">
        <v>6.68</v>
      </c>
      <c r="AC783" s="34" t="s">
        <v>34</v>
      </c>
      <c r="AD783" s="34">
        <f t="shared" si="86"/>
        <v>5</v>
      </c>
      <c r="AE783" s="34">
        <f t="shared" si="87"/>
        <v>2</v>
      </c>
      <c r="AF783" s="49" t="str">
        <f t="shared" si="93"/>
        <v>LCL</v>
      </c>
      <c r="AG783" s="49" t="str">
        <f t="shared" si="93"/>
        <v>LCL</v>
      </c>
    </row>
    <row r="784" spans="1:37" x14ac:dyDescent="0.45">
      <c r="A784" s="129" t="s">
        <v>1086</v>
      </c>
      <c r="B784" s="129" t="s">
        <v>1480</v>
      </c>
      <c r="C784" s="129" t="s">
        <v>1473</v>
      </c>
      <c r="D784" s="5" t="s">
        <v>1473</v>
      </c>
      <c r="E784" s="129">
        <f t="shared" si="90"/>
        <v>40</v>
      </c>
      <c r="F784" s="129">
        <f t="shared" si="91"/>
        <v>47</v>
      </c>
      <c r="G784" s="129" t="s">
        <v>48</v>
      </c>
      <c r="H784" s="129" t="s">
        <v>30</v>
      </c>
      <c r="I784" s="129" t="s">
        <v>31</v>
      </c>
      <c r="J784" s="3">
        <v>1</v>
      </c>
      <c r="K784" s="153"/>
      <c r="L784" s="129" t="s">
        <v>41</v>
      </c>
      <c r="M784" s="129" t="s">
        <v>42</v>
      </c>
      <c r="N784" s="129" t="s">
        <v>26</v>
      </c>
      <c r="O784" s="129" t="s">
        <v>1491</v>
      </c>
      <c r="P784" s="3">
        <v>54</v>
      </c>
      <c r="Q784" s="129" t="s">
        <v>32</v>
      </c>
      <c r="R784" s="129" t="s">
        <v>271</v>
      </c>
      <c r="S784" s="129" t="s">
        <v>2164</v>
      </c>
      <c r="T784" s="129"/>
      <c r="U784" s="129">
        <v>1</v>
      </c>
      <c r="V784" s="3">
        <v>326</v>
      </c>
      <c r="W784" s="156"/>
      <c r="X784" s="156"/>
      <c r="Y784" s="156"/>
      <c r="Z784" s="138" t="str">
        <f t="shared" si="92"/>
        <v/>
      </c>
      <c r="AA784" s="3">
        <v>2722</v>
      </c>
      <c r="AB784" s="6">
        <v>21.7</v>
      </c>
      <c r="AC784" s="34" t="s">
        <v>34</v>
      </c>
      <c r="AD784" s="34">
        <f t="shared" si="86"/>
        <v>15</v>
      </c>
      <c r="AE784" s="34">
        <f t="shared" si="87"/>
        <v>7</v>
      </c>
      <c r="AF784" s="49" t="str">
        <f t="shared" si="93"/>
        <v>20</v>
      </c>
      <c r="AG784" s="49" t="str">
        <f t="shared" si="93"/>
        <v>LCL</v>
      </c>
    </row>
    <row r="785" spans="1:37" x14ac:dyDescent="0.45">
      <c r="A785" s="129" t="s">
        <v>1086</v>
      </c>
      <c r="B785" s="129" t="s">
        <v>1480</v>
      </c>
      <c r="C785" s="129" t="s">
        <v>1473</v>
      </c>
      <c r="D785" s="5" t="s">
        <v>1473</v>
      </c>
      <c r="E785" s="129">
        <f t="shared" si="90"/>
        <v>40</v>
      </c>
      <c r="F785" s="129">
        <f t="shared" si="91"/>
        <v>47</v>
      </c>
      <c r="G785" s="129" t="s">
        <v>48</v>
      </c>
      <c r="H785" s="129" t="s">
        <v>30</v>
      </c>
      <c r="I785" s="129" t="s">
        <v>31</v>
      </c>
      <c r="J785" s="3">
        <v>1</v>
      </c>
      <c r="K785" s="153"/>
      <c r="L785" s="129" t="s">
        <v>41</v>
      </c>
      <c r="M785" s="129" t="s">
        <v>42</v>
      </c>
      <c r="N785" s="129" t="s">
        <v>26</v>
      </c>
      <c r="O785" s="129" t="s">
        <v>1492</v>
      </c>
      <c r="P785" s="3">
        <v>54</v>
      </c>
      <c r="Q785" s="129" t="s">
        <v>32</v>
      </c>
      <c r="R785" s="129" t="s">
        <v>1493</v>
      </c>
      <c r="S785" s="129" t="s">
        <v>2164</v>
      </c>
      <c r="T785" s="129"/>
      <c r="U785" s="129">
        <v>1</v>
      </c>
      <c r="V785" s="3">
        <v>437</v>
      </c>
      <c r="W785" s="155"/>
      <c r="X785" s="155"/>
      <c r="Y785" s="155"/>
      <c r="Z785" s="138" t="str">
        <f t="shared" si="92"/>
        <v/>
      </c>
      <c r="AA785" s="3">
        <v>4050</v>
      </c>
      <c r="AB785" s="6">
        <v>36.42</v>
      </c>
      <c r="AC785" s="34" t="s">
        <v>34</v>
      </c>
      <c r="AD785" s="34">
        <f t="shared" si="86"/>
        <v>25</v>
      </c>
      <c r="AE785" s="34">
        <f t="shared" si="87"/>
        <v>11</v>
      </c>
      <c r="AF785" s="49" t="str">
        <f t="shared" si="93"/>
        <v>20</v>
      </c>
      <c r="AG785" s="49" t="str">
        <f t="shared" si="93"/>
        <v>LCL</v>
      </c>
    </row>
    <row r="786" spans="1:37" x14ac:dyDescent="0.45">
      <c r="A786" s="129" t="s">
        <v>1086</v>
      </c>
      <c r="B786" s="129" t="s">
        <v>1480</v>
      </c>
      <c r="C786" s="129" t="s">
        <v>1473</v>
      </c>
      <c r="D786" s="5" t="s">
        <v>1473</v>
      </c>
      <c r="E786" s="129">
        <f t="shared" si="90"/>
        <v>40</v>
      </c>
      <c r="F786" s="129">
        <f t="shared" si="91"/>
        <v>47</v>
      </c>
      <c r="G786" s="129" t="s">
        <v>48</v>
      </c>
      <c r="H786" s="129" t="s">
        <v>30</v>
      </c>
      <c r="I786" s="129" t="s">
        <v>31</v>
      </c>
      <c r="J786" s="3">
        <v>1</v>
      </c>
      <c r="K786" s="152" t="s">
        <v>1494</v>
      </c>
      <c r="L786" s="129" t="s">
        <v>41</v>
      </c>
      <c r="M786" s="129" t="s">
        <v>42</v>
      </c>
      <c r="N786" s="129" t="s">
        <v>26</v>
      </c>
      <c r="O786" s="129" t="s">
        <v>1495</v>
      </c>
      <c r="P786" s="3">
        <v>52</v>
      </c>
      <c r="Q786" s="129" t="s">
        <v>32</v>
      </c>
      <c r="R786" s="129" t="s">
        <v>273</v>
      </c>
      <c r="S786" s="129" t="s">
        <v>2164</v>
      </c>
      <c r="T786" s="129"/>
      <c r="U786" s="129">
        <v>1</v>
      </c>
      <c r="V786" s="3">
        <v>1174</v>
      </c>
      <c r="W786" s="154">
        <v>0</v>
      </c>
      <c r="X786" s="154">
        <v>1</v>
      </c>
      <c r="Y786" s="154">
        <v>0</v>
      </c>
      <c r="Z786" s="138">
        <f t="shared" si="92"/>
        <v>40</v>
      </c>
      <c r="AA786" s="3">
        <v>15821</v>
      </c>
      <c r="AB786" s="6">
        <v>31.46</v>
      </c>
      <c r="AC786" s="34" t="s">
        <v>34</v>
      </c>
      <c r="AD786" s="34">
        <f t="shared" si="86"/>
        <v>22</v>
      </c>
      <c r="AE786" s="34">
        <f t="shared" si="87"/>
        <v>9</v>
      </c>
      <c r="AF786" s="49" t="str">
        <f t="shared" si="93"/>
        <v>20</v>
      </c>
      <c r="AG786" s="49" t="str">
        <f t="shared" si="93"/>
        <v>LCL</v>
      </c>
    </row>
    <row r="787" spans="1:37" x14ac:dyDescent="0.45">
      <c r="A787" s="129" t="s">
        <v>1086</v>
      </c>
      <c r="B787" s="129" t="s">
        <v>1480</v>
      </c>
      <c r="C787" s="129" t="s">
        <v>1473</v>
      </c>
      <c r="D787" s="5" t="s">
        <v>1473</v>
      </c>
      <c r="E787" s="129">
        <f t="shared" si="90"/>
        <v>40</v>
      </c>
      <c r="F787" s="129">
        <f t="shared" si="91"/>
        <v>47</v>
      </c>
      <c r="G787" s="129" t="s">
        <v>48</v>
      </c>
      <c r="H787" s="129" t="s">
        <v>30</v>
      </c>
      <c r="I787" s="129" t="s">
        <v>31</v>
      </c>
      <c r="J787" s="3">
        <v>1</v>
      </c>
      <c r="K787" s="153"/>
      <c r="L787" s="129" t="s">
        <v>41</v>
      </c>
      <c r="M787" s="129" t="s">
        <v>42</v>
      </c>
      <c r="N787" s="129" t="s">
        <v>26</v>
      </c>
      <c r="O787" s="129" t="s">
        <v>1496</v>
      </c>
      <c r="P787" s="3">
        <v>52</v>
      </c>
      <c r="Q787" s="129" t="s">
        <v>32</v>
      </c>
      <c r="R787" s="129" t="s">
        <v>185</v>
      </c>
      <c r="S787" s="129" t="s">
        <v>2164</v>
      </c>
      <c r="T787" s="129"/>
      <c r="U787" s="129">
        <v>1</v>
      </c>
      <c r="V787" s="3">
        <v>113</v>
      </c>
      <c r="W787" s="156"/>
      <c r="X787" s="156"/>
      <c r="Y787" s="156"/>
      <c r="Z787" s="138" t="str">
        <f t="shared" si="92"/>
        <v/>
      </c>
      <c r="AA787" s="3">
        <v>7452</v>
      </c>
      <c r="AB787" s="6">
        <v>8.6199999999999992</v>
      </c>
      <c r="AC787" s="34" t="s">
        <v>34</v>
      </c>
      <c r="AD787" s="34">
        <f t="shared" si="86"/>
        <v>6</v>
      </c>
      <c r="AE787" s="34">
        <f t="shared" si="87"/>
        <v>3</v>
      </c>
      <c r="AF787" s="49" t="str">
        <f t="shared" si="93"/>
        <v>LCL</v>
      </c>
      <c r="AG787" s="49" t="str">
        <f t="shared" si="93"/>
        <v>LCL</v>
      </c>
    </row>
    <row r="788" spans="1:37" x14ac:dyDescent="0.45">
      <c r="A788" s="129" t="s">
        <v>1086</v>
      </c>
      <c r="B788" s="129" t="s">
        <v>1480</v>
      </c>
      <c r="C788" s="129" t="s">
        <v>1473</v>
      </c>
      <c r="D788" s="5" t="s">
        <v>1473</v>
      </c>
      <c r="E788" s="129">
        <f t="shared" si="90"/>
        <v>40</v>
      </c>
      <c r="F788" s="129">
        <f t="shared" si="91"/>
        <v>47</v>
      </c>
      <c r="G788" s="129" t="s">
        <v>48</v>
      </c>
      <c r="H788" s="129" t="s">
        <v>30</v>
      </c>
      <c r="I788" s="129" t="s">
        <v>31</v>
      </c>
      <c r="J788" s="3">
        <v>1</v>
      </c>
      <c r="K788" s="153"/>
      <c r="L788" s="129" t="s">
        <v>41</v>
      </c>
      <c r="M788" s="129" t="s">
        <v>42</v>
      </c>
      <c r="N788" s="129" t="s">
        <v>26</v>
      </c>
      <c r="O788" s="129" t="s">
        <v>1497</v>
      </c>
      <c r="P788" s="3">
        <v>54</v>
      </c>
      <c r="Q788" s="129" t="s">
        <v>32</v>
      </c>
      <c r="R788" s="129" t="s">
        <v>260</v>
      </c>
      <c r="S788" s="129" t="s">
        <v>2164</v>
      </c>
      <c r="T788" s="129"/>
      <c r="U788" s="129">
        <v>1</v>
      </c>
      <c r="V788" s="3">
        <v>635</v>
      </c>
      <c r="W788" s="155"/>
      <c r="X788" s="155"/>
      <c r="Y788" s="155"/>
      <c r="Z788" s="138" t="str">
        <f t="shared" si="92"/>
        <v/>
      </c>
      <c r="AA788" s="3">
        <v>8298</v>
      </c>
      <c r="AB788" s="6">
        <v>15.62</v>
      </c>
      <c r="AC788" s="34" t="s">
        <v>34</v>
      </c>
      <c r="AD788" s="34">
        <f t="shared" si="86"/>
        <v>11</v>
      </c>
      <c r="AE788" s="34">
        <f t="shared" si="87"/>
        <v>5</v>
      </c>
      <c r="AF788" s="49" t="str">
        <f t="shared" si="93"/>
        <v>LCL</v>
      </c>
      <c r="AG788" s="49" t="str">
        <f t="shared" si="93"/>
        <v>LCL</v>
      </c>
    </row>
    <row r="789" spans="1:37" x14ac:dyDescent="0.45">
      <c r="A789" s="129" t="s">
        <v>1498</v>
      </c>
      <c r="B789" s="129" t="s">
        <v>1040</v>
      </c>
      <c r="C789" s="129" t="s">
        <v>1249</v>
      </c>
      <c r="D789" s="5" t="s">
        <v>1249</v>
      </c>
      <c r="E789" s="129">
        <f t="shared" si="90"/>
        <v>2</v>
      </c>
      <c r="F789" s="129">
        <f t="shared" si="91"/>
        <v>16</v>
      </c>
      <c r="G789" s="129" t="s">
        <v>381</v>
      </c>
      <c r="H789" s="129" t="s">
        <v>383</v>
      </c>
      <c r="I789" s="129" t="s">
        <v>380</v>
      </c>
      <c r="J789" s="3">
        <v>1</v>
      </c>
      <c r="K789" s="26" t="s">
        <v>380</v>
      </c>
      <c r="L789" s="26" t="s">
        <v>24</v>
      </c>
      <c r="M789" s="129" t="s">
        <v>384</v>
      </c>
      <c r="N789" s="129" t="s">
        <v>26</v>
      </c>
      <c r="O789" s="129" t="s">
        <v>1499</v>
      </c>
      <c r="P789" s="3">
        <v>54</v>
      </c>
      <c r="Q789" s="129" t="s">
        <v>32</v>
      </c>
      <c r="R789" s="129" t="s">
        <v>1076</v>
      </c>
      <c r="S789" s="36" t="s">
        <v>380</v>
      </c>
      <c r="T789" s="129">
        <v>1</v>
      </c>
      <c r="U789" s="129"/>
      <c r="V789" s="3">
        <v>1082</v>
      </c>
      <c r="W789" s="30">
        <v>0</v>
      </c>
      <c r="X789" s="30">
        <v>0</v>
      </c>
      <c r="Y789" s="30">
        <v>0</v>
      </c>
      <c r="Z789" s="138" t="str">
        <f t="shared" si="92"/>
        <v/>
      </c>
      <c r="AA789" s="3">
        <v>14907</v>
      </c>
      <c r="AB789" s="6">
        <v>24.28</v>
      </c>
      <c r="AC789" s="34" t="s">
        <v>64</v>
      </c>
      <c r="AD789" s="34">
        <f t="shared" si="86"/>
        <v>17</v>
      </c>
      <c r="AE789" s="34">
        <f t="shared" si="87"/>
        <v>7</v>
      </c>
      <c r="AF789" s="49" t="str">
        <f t="shared" si="93"/>
        <v>20</v>
      </c>
      <c r="AG789" s="49" t="str">
        <f t="shared" si="93"/>
        <v>LCL</v>
      </c>
    </row>
    <row r="790" spans="1:37" x14ac:dyDescent="0.45">
      <c r="A790" s="129" t="s">
        <v>1498</v>
      </c>
      <c r="B790" s="129" t="s">
        <v>1040</v>
      </c>
      <c r="C790" s="129" t="s">
        <v>1249</v>
      </c>
      <c r="D790" s="5" t="s">
        <v>1249</v>
      </c>
      <c r="E790" s="129">
        <f t="shared" si="90"/>
        <v>2</v>
      </c>
      <c r="F790" s="129">
        <f t="shared" si="91"/>
        <v>16</v>
      </c>
      <c r="G790" s="129" t="s">
        <v>381</v>
      </c>
      <c r="H790" s="129" t="s">
        <v>383</v>
      </c>
      <c r="I790" s="129" t="s">
        <v>380</v>
      </c>
      <c r="J790" s="3">
        <v>1</v>
      </c>
      <c r="K790" s="26" t="s">
        <v>380</v>
      </c>
      <c r="L790" s="26" t="s">
        <v>24</v>
      </c>
      <c r="M790" s="129" t="s">
        <v>384</v>
      </c>
      <c r="N790" s="129" t="s">
        <v>26</v>
      </c>
      <c r="O790" s="129" t="s">
        <v>1500</v>
      </c>
      <c r="P790" s="3">
        <v>54</v>
      </c>
      <c r="Q790" s="129" t="s">
        <v>32</v>
      </c>
      <c r="R790" s="129" t="s">
        <v>1076</v>
      </c>
      <c r="S790" s="36" t="s">
        <v>380</v>
      </c>
      <c r="T790" s="129">
        <v>1</v>
      </c>
      <c r="U790" s="129"/>
      <c r="V790" s="3">
        <v>955</v>
      </c>
      <c r="W790" s="30">
        <v>0</v>
      </c>
      <c r="X790" s="30">
        <v>0</v>
      </c>
      <c r="Y790" s="30">
        <v>0</v>
      </c>
      <c r="Z790" s="138" t="str">
        <f t="shared" si="92"/>
        <v/>
      </c>
      <c r="AA790" s="3">
        <v>12491</v>
      </c>
      <c r="AB790" s="6">
        <v>23.87</v>
      </c>
      <c r="AC790" s="34" t="s">
        <v>64</v>
      </c>
      <c r="AD790" s="34">
        <f t="shared" si="86"/>
        <v>17</v>
      </c>
      <c r="AE790" s="34">
        <f t="shared" si="87"/>
        <v>7</v>
      </c>
      <c r="AF790" s="49" t="str">
        <f t="shared" si="93"/>
        <v>20</v>
      </c>
      <c r="AG790" s="49" t="str">
        <f t="shared" si="93"/>
        <v>LCL</v>
      </c>
    </row>
    <row r="791" spans="1:37" s="77" customFormat="1" x14ac:dyDescent="0.45">
      <c r="A791" s="129" t="s">
        <v>1498</v>
      </c>
      <c r="B791" s="129" t="s">
        <v>1040</v>
      </c>
      <c r="C791" s="129" t="s">
        <v>1249</v>
      </c>
      <c r="D791" s="5" t="s">
        <v>1249</v>
      </c>
      <c r="E791" s="129">
        <f t="shared" si="90"/>
        <v>2</v>
      </c>
      <c r="F791" s="129">
        <f t="shared" si="91"/>
        <v>16</v>
      </c>
      <c r="G791" s="129" t="s">
        <v>381</v>
      </c>
      <c r="H791" s="129" t="s">
        <v>383</v>
      </c>
      <c r="I791" s="129" t="s">
        <v>380</v>
      </c>
      <c r="J791" s="3">
        <v>1</v>
      </c>
      <c r="K791" s="26" t="s">
        <v>380</v>
      </c>
      <c r="L791" s="26" t="s">
        <v>24</v>
      </c>
      <c r="M791" s="129" t="s">
        <v>384</v>
      </c>
      <c r="N791" s="129" t="s">
        <v>26</v>
      </c>
      <c r="O791" s="129" t="s">
        <v>1501</v>
      </c>
      <c r="P791" s="3">
        <v>54</v>
      </c>
      <c r="Q791" s="129" t="s">
        <v>32</v>
      </c>
      <c r="R791" s="129" t="s">
        <v>1076</v>
      </c>
      <c r="S791" s="36" t="s">
        <v>380</v>
      </c>
      <c r="T791" s="129">
        <v>1</v>
      </c>
      <c r="U791" s="129"/>
      <c r="V791" s="3">
        <v>413</v>
      </c>
      <c r="W791" s="30">
        <v>0</v>
      </c>
      <c r="X791" s="30">
        <v>0</v>
      </c>
      <c r="Y791" s="30">
        <v>0</v>
      </c>
      <c r="Z791" s="138" t="str">
        <f t="shared" si="92"/>
        <v/>
      </c>
      <c r="AA791" s="3">
        <v>5864</v>
      </c>
      <c r="AB791" s="6">
        <v>10.77</v>
      </c>
      <c r="AC791" s="34" t="s">
        <v>64</v>
      </c>
      <c r="AD791" s="34">
        <f t="shared" si="86"/>
        <v>8</v>
      </c>
      <c r="AE791" s="34">
        <f t="shared" si="87"/>
        <v>3</v>
      </c>
      <c r="AF791" s="49" t="str">
        <f t="shared" si="93"/>
        <v>LCL</v>
      </c>
      <c r="AG791" s="49" t="str">
        <f t="shared" si="93"/>
        <v>LCL</v>
      </c>
      <c r="AH791"/>
      <c r="AI791"/>
      <c r="AJ791"/>
      <c r="AK791"/>
    </row>
    <row r="792" spans="1:37" x14ac:dyDescent="0.45">
      <c r="A792" s="129" t="s">
        <v>1498</v>
      </c>
      <c r="B792" s="129" t="s">
        <v>1212</v>
      </c>
      <c r="C792" s="129" t="s">
        <v>1293</v>
      </c>
      <c r="D792" s="5" t="s">
        <v>1293</v>
      </c>
      <c r="E792" s="129">
        <f t="shared" si="90"/>
        <v>3</v>
      </c>
      <c r="F792" s="129">
        <f t="shared" si="91"/>
        <v>12</v>
      </c>
      <c r="G792" s="129" t="s">
        <v>381</v>
      </c>
      <c r="H792" s="129" t="s">
        <v>383</v>
      </c>
      <c r="I792" s="129" t="s">
        <v>380</v>
      </c>
      <c r="J792" s="3">
        <v>1</v>
      </c>
      <c r="K792" s="26" t="s">
        <v>380</v>
      </c>
      <c r="L792" s="26" t="s">
        <v>24</v>
      </c>
      <c r="M792" s="129" t="s">
        <v>384</v>
      </c>
      <c r="N792" s="129" t="s">
        <v>26</v>
      </c>
      <c r="O792" s="129" t="s">
        <v>1502</v>
      </c>
      <c r="P792" s="3">
        <v>54</v>
      </c>
      <c r="Q792" s="129" t="s">
        <v>32</v>
      </c>
      <c r="R792" s="129" t="s">
        <v>149</v>
      </c>
      <c r="S792" s="36" t="s">
        <v>380</v>
      </c>
      <c r="T792" s="129">
        <v>1</v>
      </c>
      <c r="U792" s="129"/>
      <c r="V792" s="3">
        <v>321</v>
      </c>
      <c r="W792" s="30">
        <v>0</v>
      </c>
      <c r="X792" s="30">
        <v>0</v>
      </c>
      <c r="Y792" s="30">
        <v>0</v>
      </c>
      <c r="Z792" s="138" t="str">
        <f t="shared" si="92"/>
        <v/>
      </c>
      <c r="AA792" s="3">
        <v>3601</v>
      </c>
      <c r="AB792" s="4"/>
      <c r="AC792" s="34" t="s">
        <v>90</v>
      </c>
      <c r="AD792" s="34">
        <f t="shared" si="86"/>
        <v>0</v>
      </c>
      <c r="AE792" s="34">
        <f t="shared" si="87"/>
        <v>0</v>
      </c>
      <c r="AF792" s="49" t="str">
        <f t="shared" si="93"/>
        <v>LCL</v>
      </c>
      <c r="AG792" s="49" t="str">
        <f t="shared" si="93"/>
        <v>LCL</v>
      </c>
    </row>
    <row r="793" spans="1:37" x14ac:dyDescent="0.45">
      <c r="A793" s="129" t="s">
        <v>1498</v>
      </c>
      <c r="B793" s="129" t="s">
        <v>1330</v>
      </c>
      <c r="C793" s="129" t="s">
        <v>1293</v>
      </c>
      <c r="D793" s="5" t="s">
        <v>1293</v>
      </c>
      <c r="E793" s="129">
        <f t="shared" si="90"/>
        <v>4</v>
      </c>
      <c r="F793" s="129">
        <f t="shared" si="91"/>
        <v>12</v>
      </c>
      <c r="G793" s="129" t="s">
        <v>381</v>
      </c>
      <c r="H793" s="129" t="s">
        <v>383</v>
      </c>
      <c r="I793" s="129" t="s">
        <v>380</v>
      </c>
      <c r="J793" s="3">
        <v>1</v>
      </c>
      <c r="K793" s="26" t="s">
        <v>380</v>
      </c>
      <c r="L793" s="26" t="s">
        <v>24</v>
      </c>
      <c r="M793" s="129" t="s">
        <v>384</v>
      </c>
      <c r="N793" s="129" t="s">
        <v>26</v>
      </c>
      <c r="O793" s="129" t="s">
        <v>1503</v>
      </c>
      <c r="P793" s="3">
        <v>54</v>
      </c>
      <c r="Q793" s="129" t="s">
        <v>32</v>
      </c>
      <c r="R793" s="129" t="s">
        <v>2151</v>
      </c>
      <c r="S793" s="36" t="s">
        <v>380</v>
      </c>
      <c r="T793" s="129">
        <v>1</v>
      </c>
      <c r="U793" s="129"/>
      <c r="V793" s="3">
        <v>1482</v>
      </c>
      <c r="W793" s="30">
        <v>0</v>
      </c>
      <c r="X793" s="30">
        <v>0</v>
      </c>
      <c r="Y793" s="30">
        <v>0</v>
      </c>
      <c r="Z793" s="138" t="str">
        <f t="shared" si="92"/>
        <v/>
      </c>
      <c r="AA793" s="3">
        <v>34010</v>
      </c>
      <c r="AB793" s="6">
        <v>29.53</v>
      </c>
      <c r="AC793" s="34" t="s">
        <v>64</v>
      </c>
      <c r="AD793" s="34">
        <f t="shared" si="86"/>
        <v>21</v>
      </c>
      <c r="AE793" s="34">
        <f t="shared" si="87"/>
        <v>9</v>
      </c>
      <c r="AF793" s="49" t="str">
        <f t="shared" si="93"/>
        <v>20</v>
      </c>
      <c r="AG793" s="49" t="str">
        <f t="shared" si="93"/>
        <v>LCL</v>
      </c>
    </row>
    <row r="794" spans="1:37" x14ac:dyDescent="0.45">
      <c r="A794" s="129" t="s">
        <v>1498</v>
      </c>
      <c r="B794" s="129" t="s">
        <v>1367</v>
      </c>
      <c r="C794" s="129" t="s">
        <v>1271</v>
      </c>
      <c r="D794" s="5" t="s">
        <v>1271</v>
      </c>
      <c r="E794" s="129">
        <f t="shared" si="90"/>
        <v>15</v>
      </c>
      <c r="F794" s="129">
        <f t="shared" si="91"/>
        <v>20</v>
      </c>
      <c r="G794" s="129" t="s">
        <v>381</v>
      </c>
      <c r="H794" s="129" t="s">
        <v>383</v>
      </c>
      <c r="I794" s="129" t="s">
        <v>41</v>
      </c>
      <c r="J794" s="3">
        <v>0</v>
      </c>
      <c r="K794" s="129" t="s">
        <v>1504</v>
      </c>
      <c r="L794" s="26" t="s">
        <v>41</v>
      </c>
      <c r="M794" s="129" t="s">
        <v>619</v>
      </c>
      <c r="N794" s="129" t="s">
        <v>26</v>
      </c>
      <c r="O794" s="129" t="s">
        <v>1505</v>
      </c>
      <c r="P794" s="3">
        <v>54</v>
      </c>
      <c r="Q794" s="129" t="s">
        <v>32</v>
      </c>
      <c r="R794" s="129" t="s">
        <v>82</v>
      </c>
      <c r="S794" s="129" t="s">
        <v>2163</v>
      </c>
      <c r="T794" s="129"/>
      <c r="U794" s="129">
        <v>1</v>
      </c>
      <c r="V794" s="3">
        <v>1239</v>
      </c>
      <c r="W794" s="30">
        <v>0</v>
      </c>
      <c r="X794" s="30">
        <v>1</v>
      </c>
      <c r="Y794" s="30">
        <v>0</v>
      </c>
      <c r="Z794" s="138">
        <f t="shared" si="92"/>
        <v>40</v>
      </c>
      <c r="AA794" s="3">
        <v>10900</v>
      </c>
      <c r="AB794" s="4"/>
      <c r="AC794" s="34" t="s">
        <v>34</v>
      </c>
      <c r="AD794" s="34">
        <f t="shared" si="86"/>
        <v>0</v>
      </c>
      <c r="AE794" s="34">
        <f t="shared" si="87"/>
        <v>0</v>
      </c>
      <c r="AF794" s="49" t="str">
        <f t="shared" si="93"/>
        <v>LCL</v>
      </c>
      <c r="AG794" s="49" t="str">
        <f t="shared" si="93"/>
        <v>LCL</v>
      </c>
    </row>
    <row r="795" spans="1:37" x14ac:dyDescent="0.45">
      <c r="A795" s="129" t="s">
        <v>1498</v>
      </c>
      <c r="B795" s="129" t="s">
        <v>1506</v>
      </c>
      <c r="C795" s="129" t="s">
        <v>1382</v>
      </c>
      <c r="D795" s="5" t="s">
        <v>1382</v>
      </c>
      <c r="E795" s="129">
        <f t="shared" si="90"/>
        <v>28</v>
      </c>
      <c r="F795" s="129">
        <f t="shared" si="91"/>
        <v>32</v>
      </c>
      <c r="G795" s="129" t="s">
        <v>85</v>
      </c>
      <c r="H795" s="129" t="s">
        <v>30</v>
      </c>
      <c r="I795" s="129" t="s">
        <v>31</v>
      </c>
      <c r="J795" s="3">
        <v>1</v>
      </c>
      <c r="K795" s="152" t="s">
        <v>1507</v>
      </c>
      <c r="L795" s="129" t="s">
        <v>24</v>
      </c>
      <c r="M795" s="129" t="s">
        <v>87</v>
      </c>
      <c r="N795" s="129" t="s">
        <v>26</v>
      </c>
      <c r="O795" s="129" t="s">
        <v>1508</v>
      </c>
      <c r="P795" s="3">
        <v>52</v>
      </c>
      <c r="Q795" s="129" t="s">
        <v>32</v>
      </c>
      <c r="R795" s="129" t="s">
        <v>2159</v>
      </c>
      <c r="S795" s="129" t="s">
        <v>2164</v>
      </c>
      <c r="T795" s="129"/>
      <c r="U795" s="129">
        <v>1</v>
      </c>
      <c r="V795" s="3">
        <v>1160</v>
      </c>
      <c r="W795" s="154">
        <v>0</v>
      </c>
      <c r="X795" s="154">
        <v>0</v>
      </c>
      <c r="Y795" s="154">
        <v>1</v>
      </c>
      <c r="Z795" s="138" t="str">
        <f t="shared" si="92"/>
        <v>40 HC</v>
      </c>
      <c r="AA795" s="3">
        <v>17643</v>
      </c>
      <c r="AB795" s="6">
        <v>6.2</v>
      </c>
      <c r="AC795" s="34" t="s">
        <v>90</v>
      </c>
      <c r="AD795" s="34">
        <f t="shared" ref="AD795:AD859" si="94">0.7*AB795</f>
        <v>4</v>
      </c>
      <c r="AE795" s="34">
        <f t="shared" ref="AE795:AE859" si="95">0.3*AB795</f>
        <v>2</v>
      </c>
      <c r="AF795" s="49" t="str">
        <f t="shared" si="93"/>
        <v>LCL</v>
      </c>
      <c r="AG795" s="49" t="str">
        <f t="shared" si="93"/>
        <v>LCL</v>
      </c>
    </row>
    <row r="796" spans="1:37" x14ac:dyDescent="0.45">
      <c r="A796" s="129" t="s">
        <v>1498</v>
      </c>
      <c r="B796" s="129" t="s">
        <v>1506</v>
      </c>
      <c r="C796" s="129" t="s">
        <v>1382</v>
      </c>
      <c r="D796" s="5" t="s">
        <v>1382</v>
      </c>
      <c r="E796" s="129">
        <f t="shared" si="90"/>
        <v>28</v>
      </c>
      <c r="F796" s="129">
        <f t="shared" si="91"/>
        <v>32</v>
      </c>
      <c r="G796" s="129" t="s">
        <v>85</v>
      </c>
      <c r="H796" s="129" t="s">
        <v>30</v>
      </c>
      <c r="I796" s="129" t="s">
        <v>31</v>
      </c>
      <c r="J796" s="3">
        <v>1</v>
      </c>
      <c r="K796" s="153"/>
      <c r="L796" s="129" t="s">
        <v>24</v>
      </c>
      <c r="M796" s="129" t="s">
        <v>87</v>
      </c>
      <c r="N796" s="129" t="s">
        <v>26</v>
      </c>
      <c r="O796" s="129" t="s">
        <v>1509</v>
      </c>
      <c r="P796" s="3">
        <v>54</v>
      </c>
      <c r="Q796" s="129" t="s">
        <v>32</v>
      </c>
      <c r="R796" s="129" t="s">
        <v>296</v>
      </c>
      <c r="S796" s="129" t="s">
        <v>2164</v>
      </c>
      <c r="T796" s="129"/>
      <c r="U796" s="129">
        <v>1</v>
      </c>
      <c r="V796" s="3">
        <v>2034</v>
      </c>
      <c r="W796" s="156"/>
      <c r="X796" s="156"/>
      <c r="Y796" s="156"/>
      <c r="Z796" s="138" t="str">
        <f t="shared" si="92"/>
        <v/>
      </c>
      <c r="AA796" s="3">
        <v>40975</v>
      </c>
      <c r="AB796" s="6">
        <v>43.19</v>
      </c>
      <c r="AC796" s="34" t="s">
        <v>90</v>
      </c>
      <c r="AD796" s="34">
        <f t="shared" si="94"/>
        <v>30</v>
      </c>
      <c r="AE796" s="34">
        <f t="shared" si="95"/>
        <v>13</v>
      </c>
      <c r="AF796" s="49" t="str">
        <f t="shared" si="93"/>
        <v>40</v>
      </c>
      <c r="AG796" s="49" t="str">
        <f t="shared" si="93"/>
        <v>LCL</v>
      </c>
    </row>
    <row r="797" spans="1:37" x14ac:dyDescent="0.45">
      <c r="A797" s="129" t="s">
        <v>1498</v>
      </c>
      <c r="B797" s="129" t="s">
        <v>1506</v>
      </c>
      <c r="C797" s="129" t="s">
        <v>1382</v>
      </c>
      <c r="D797" s="5" t="s">
        <v>1382</v>
      </c>
      <c r="E797" s="129">
        <f t="shared" si="90"/>
        <v>28</v>
      </c>
      <c r="F797" s="129">
        <f t="shared" si="91"/>
        <v>32</v>
      </c>
      <c r="G797" s="129" t="s">
        <v>85</v>
      </c>
      <c r="H797" s="129" t="s">
        <v>30</v>
      </c>
      <c r="I797" s="129" t="s">
        <v>31</v>
      </c>
      <c r="J797" s="3">
        <v>1</v>
      </c>
      <c r="K797" s="153"/>
      <c r="L797" s="129" t="s">
        <v>24</v>
      </c>
      <c r="M797" s="129" t="s">
        <v>87</v>
      </c>
      <c r="N797" s="129" t="s">
        <v>26</v>
      </c>
      <c r="O797" s="129" t="s">
        <v>1510</v>
      </c>
      <c r="P797" s="3">
        <v>54</v>
      </c>
      <c r="Q797" s="129" t="s">
        <v>32</v>
      </c>
      <c r="R797" s="129" t="s">
        <v>2160</v>
      </c>
      <c r="S797" s="129" t="s">
        <v>2164</v>
      </c>
      <c r="T797" s="129"/>
      <c r="U797" s="129">
        <v>1</v>
      </c>
      <c r="V797" s="3">
        <v>288</v>
      </c>
      <c r="W797" s="155"/>
      <c r="X797" s="155"/>
      <c r="Y797" s="155"/>
      <c r="Z797" s="138" t="str">
        <f t="shared" si="92"/>
        <v/>
      </c>
      <c r="AA797" s="3">
        <v>5328</v>
      </c>
      <c r="AB797" s="6">
        <v>5.78</v>
      </c>
      <c r="AC797" s="34" t="s">
        <v>90</v>
      </c>
      <c r="AD797" s="34">
        <f t="shared" si="94"/>
        <v>4</v>
      </c>
      <c r="AE797" s="34">
        <f t="shared" si="95"/>
        <v>2</v>
      </c>
      <c r="AF797" s="49" t="str">
        <f t="shared" si="93"/>
        <v>LCL</v>
      </c>
      <c r="AG797" s="49" t="str">
        <f t="shared" si="93"/>
        <v>LCL</v>
      </c>
    </row>
    <row r="798" spans="1:37" ht="14.55" customHeight="1" x14ac:dyDescent="0.45">
      <c r="A798" s="129" t="s">
        <v>1498</v>
      </c>
      <c r="B798" s="129" t="s">
        <v>1441</v>
      </c>
      <c r="C798" s="129" t="s">
        <v>1463</v>
      </c>
      <c r="D798" s="5" t="s">
        <v>1463</v>
      </c>
      <c r="E798" s="129">
        <f t="shared" si="90"/>
        <v>33</v>
      </c>
      <c r="F798" s="129">
        <f t="shared" si="91"/>
        <v>38</v>
      </c>
      <c r="G798" s="129" t="s">
        <v>85</v>
      </c>
      <c r="H798" s="129" t="s">
        <v>30</v>
      </c>
      <c r="I798" s="129" t="s">
        <v>31</v>
      </c>
      <c r="J798" s="3">
        <v>0</v>
      </c>
      <c r="K798" s="129" t="s">
        <v>1511</v>
      </c>
      <c r="L798" s="129" t="s">
        <v>41</v>
      </c>
      <c r="M798" s="129" t="s">
        <v>42</v>
      </c>
      <c r="N798" s="129" t="s">
        <v>26</v>
      </c>
      <c r="O798" s="129" t="s">
        <v>1512</v>
      </c>
      <c r="P798" s="3">
        <v>54</v>
      </c>
      <c r="Q798" s="129" t="s">
        <v>32</v>
      </c>
      <c r="R798" s="129" t="s">
        <v>2159</v>
      </c>
      <c r="S798" s="129" t="s">
        <v>2163</v>
      </c>
      <c r="T798" s="129"/>
      <c r="U798" s="129">
        <v>1</v>
      </c>
      <c r="V798" s="3">
        <v>847</v>
      </c>
      <c r="W798" s="30">
        <v>1</v>
      </c>
      <c r="X798" s="30">
        <v>0</v>
      </c>
      <c r="Y798" s="30">
        <v>0</v>
      </c>
      <c r="Z798" s="138">
        <f t="shared" si="92"/>
        <v>20</v>
      </c>
      <c r="AA798" s="3">
        <v>16737</v>
      </c>
      <c r="AB798" s="6">
        <v>21.97</v>
      </c>
      <c r="AC798" s="34" t="s">
        <v>90</v>
      </c>
      <c r="AD798" s="34">
        <f t="shared" si="94"/>
        <v>15</v>
      </c>
      <c r="AE798" s="34">
        <f t="shared" si="95"/>
        <v>7</v>
      </c>
      <c r="AF798" s="49" t="str">
        <f t="shared" si="93"/>
        <v>20</v>
      </c>
      <c r="AG798" s="49" t="str">
        <f t="shared" si="93"/>
        <v>LCL</v>
      </c>
    </row>
    <row r="799" spans="1:37" x14ac:dyDescent="0.45">
      <c r="A799" s="129" t="s">
        <v>1498</v>
      </c>
      <c r="B799" s="129" t="s">
        <v>1513</v>
      </c>
      <c r="C799" s="129" t="s">
        <v>1514</v>
      </c>
      <c r="D799" s="5" t="s">
        <v>1514</v>
      </c>
      <c r="E799" s="129">
        <f t="shared" si="90"/>
        <v>36</v>
      </c>
      <c r="F799" s="129">
        <f t="shared" si="91"/>
        <v>59</v>
      </c>
      <c r="G799" s="129" t="s">
        <v>61</v>
      </c>
      <c r="H799" s="129" t="s">
        <v>30</v>
      </c>
      <c r="I799" s="129" t="s">
        <v>31</v>
      </c>
      <c r="J799" s="3">
        <v>1</v>
      </c>
      <c r="K799" s="152" t="s">
        <v>1515</v>
      </c>
      <c r="L799" s="129" t="s">
        <v>41</v>
      </c>
      <c r="M799" s="129" t="s">
        <v>42</v>
      </c>
      <c r="N799" s="129" t="s">
        <v>26</v>
      </c>
      <c r="O799" s="129" t="s">
        <v>1516</v>
      </c>
      <c r="P799" s="3">
        <v>54</v>
      </c>
      <c r="Q799" s="129" t="s">
        <v>32</v>
      </c>
      <c r="R799" s="129" t="s">
        <v>2150</v>
      </c>
      <c r="S799" s="129" t="s">
        <v>2164</v>
      </c>
      <c r="T799" s="129"/>
      <c r="U799" s="129">
        <v>1</v>
      </c>
      <c r="V799" s="3">
        <v>951</v>
      </c>
      <c r="W799" s="154">
        <v>1</v>
      </c>
      <c r="X799" s="154">
        <v>0</v>
      </c>
      <c r="Y799" s="154">
        <v>0</v>
      </c>
      <c r="Z799" s="138">
        <f t="shared" si="92"/>
        <v>20</v>
      </c>
      <c r="AA799" s="3">
        <v>17415</v>
      </c>
      <c r="AB799" s="6">
        <v>16</v>
      </c>
      <c r="AC799" s="34" t="s">
        <v>64</v>
      </c>
      <c r="AD799" s="34">
        <f t="shared" si="94"/>
        <v>11</v>
      </c>
      <c r="AE799" s="34">
        <f t="shared" si="95"/>
        <v>5</v>
      </c>
      <c r="AF799" s="49" t="str">
        <f t="shared" si="93"/>
        <v>LCL</v>
      </c>
      <c r="AG799" s="49" t="str">
        <f t="shared" si="93"/>
        <v>LCL</v>
      </c>
    </row>
    <row r="800" spans="1:37" x14ac:dyDescent="0.45">
      <c r="A800" s="129" t="s">
        <v>1498</v>
      </c>
      <c r="B800" s="129" t="s">
        <v>1513</v>
      </c>
      <c r="C800" s="129" t="s">
        <v>1514</v>
      </c>
      <c r="D800" s="5" t="s">
        <v>1514</v>
      </c>
      <c r="E800" s="129">
        <f t="shared" si="90"/>
        <v>36</v>
      </c>
      <c r="F800" s="129">
        <f t="shared" si="91"/>
        <v>59</v>
      </c>
      <c r="G800" s="129" t="s">
        <v>61</v>
      </c>
      <c r="H800" s="129" t="s">
        <v>30</v>
      </c>
      <c r="I800" s="129" t="s">
        <v>31</v>
      </c>
      <c r="J800" s="3">
        <v>1</v>
      </c>
      <c r="K800" s="153"/>
      <c r="L800" s="129" t="s">
        <v>41</v>
      </c>
      <c r="M800" s="129" t="s">
        <v>42</v>
      </c>
      <c r="N800" s="129" t="s">
        <v>26</v>
      </c>
      <c r="O800" s="129" t="s">
        <v>1517</v>
      </c>
      <c r="P800" s="3">
        <v>54</v>
      </c>
      <c r="Q800" s="129" t="s">
        <v>32</v>
      </c>
      <c r="R800" s="129" t="s">
        <v>2158</v>
      </c>
      <c r="S800" s="129" t="s">
        <v>2164</v>
      </c>
      <c r="T800" s="129"/>
      <c r="U800" s="129">
        <v>1</v>
      </c>
      <c r="V800" s="3">
        <v>783</v>
      </c>
      <c r="W800" s="155"/>
      <c r="X800" s="155"/>
      <c r="Y800" s="155"/>
      <c r="Z800" s="138" t="str">
        <f t="shared" si="92"/>
        <v/>
      </c>
      <c r="AA800" s="3">
        <v>14295</v>
      </c>
      <c r="AB800" s="6">
        <v>14</v>
      </c>
      <c r="AC800" s="34" t="s">
        <v>64</v>
      </c>
      <c r="AD800" s="34">
        <f t="shared" si="94"/>
        <v>10</v>
      </c>
      <c r="AE800" s="34">
        <f t="shared" si="95"/>
        <v>4</v>
      </c>
      <c r="AF800" s="49" t="str">
        <f t="shared" si="93"/>
        <v>LCL</v>
      </c>
      <c r="AG800" s="49" t="str">
        <f t="shared" si="93"/>
        <v>LCL</v>
      </c>
    </row>
    <row r="801" spans="1:37" x14ac:dyDescent="0.45">
      <c r="A801" s="129" t="s">
        <v>1292</v>
      </c>
      <c r="B801" s="129" t="s">
        <v>1212</v>
      </c>
      <c r="C801" s="129" t="s">
        <v>1155</v>
      </c>
      <c r="D801" s="5" t="s">
        <v>1155</v>
      </c>
      <c r="E801" s="129">
        <f t="shared" si="90"/>
        <v>2</v>
      </c>
      <c r="F801" s="129">
        <f t="shared" si="91"/>
        <v>4</v>
      </c>
      <c r="G801" s="129" t="s">
        <v>381</v>
      </c>
      <c r="H801" s="129" t="s">
        <v>383</v>
      </c>
      <c r="I801" s="129" t="s">
        <v>380</v>
      </c>
      <c r="J801" s="3">
        <v>1</v>
      </c>
      <c r="K801" s="26" t="s">
        <v>380</v>
      </c>
      <c r="L801" s="26" t="s">
        <v>24</v>
      </c>
      <c r="M801" s="129" t="s">
        <v>390</v>
      </c>
      <c r="N801" s="129" t="s">
        <v>26</v>
      </c>
      <c r="O801" s="129" t="s">
        <v>1518</v>
      </c>
      <c r="P801" s="3">
        <v>54</v>
      </c>
      <c r="Q801" s="129" t="s">
        <v>32</v>
      </c>
      <c r="R801" s="129" t="s">
        <v>82</v>
      </c>
      <c r="S801" s="36" t="s">
        <v>380</v>
      </c>
      <c r="T801" s="129">
        <v>1</v>
      </c>
      <c r="U801" s="129"/>
      <c r="V801" s="3">
        <v>2374</v>
      </c>
      <c r="W801" s="30">
        <v>0</v>
      </c>
      <c r="X801" s="30">
        <v>0</v>
      </c>
      <c r="Y801" s="30">
        <v>0</v>
      </c>
      <c r="Z801" s="138" t="str">
        <f t="shared" si="92"/>
        <v/>
      </c>
      <c r="AA801" s="3">
        <v>39599</v>
      </c>
      <c r="AB801" s="6">
        <v>57.52</v>
      </c>
      <c r="AC801" s="34" t="s">
        <v>34</v>
      </c>
      <c r="AD801" s="34">
        <f t="shared" si="94"/>
        <v>40</v>
      </c>
      <c r="AE801" s="34">
        <f t="shared" si="95"/>
        <v>17</v>
      </c>
      <c r="AF801" s="49" t="str">
        <f t="shared" si="93"/>
        <v>40</v>
      </c>
      <c r="AG801" s="49" t="str">
        <f t="shared" si="93"/>
        <v>20</v>
      </c>
    </row>
    <row r="802" spans="1:37" x14ac:dyDescent="0.45">
      <c r="A802" s="129" t="s">
        <v>1292</v>
      </c>
      <c r="B802" s="129" t="s">
        <v>1473</v>
      </c>
      <c r="C802" s="129" t="s">
        <v>1448</v>
      </c>
      <c r="D802" s="5" t="s">
        <v>1448</v>
      </c>
      <c r="E802" s="129">
        <f t="shared" si="90"/>
        <v>45</v>
      </c>
      <c r="F802" s="129">
        <f t="shared" si="91"/>
        <v>52</v>
      </c>
      <c r="G802" s="129" t="s">
        <v>61</v>
      </c>
      <c r="H802" s="129" t="s">
        <v>30</v>
      </c>
      <c r="I802" s="129" t="s">
        <v>31</v>
      </c>
      <c r="J802" s="3">
        <v>1</v>
      </c>
      <c r="K802" s="152" t="s">
        <v>1519</v>
      </c>
      <c r="L802" s="129" t="s">
        <v>41</v>
      </c>
      <c r="M802" s="129" t="s">
        <v>268</v>
      </c>
      <c r="N802" s="129" t="s">
        <v>26</v>
      </c>
      <c r="O802" s="129" t="s">
        <v>1520</v>
      </c>
      <c r="P802" s="3">
        <v>54</v>
      </c>
      <c r="Q802" s="129" t="s">
        <v>32</v>
      </c>
      <c r="R802" s="129" t="s">
        <v>2154</v>
      </c>
      <c r="S802" s="129" t="s">
        <v>2164</v>
      </c>
      <c r="T802" s="129"/>
      <c r="U802" s="129">
        <v>1</v>
      </c>
      <c r="V802" s="3">
        <v>799</v>
      </c>
      <c r="W802" s="154">
        <v>0</v>
      </c>
      <c r="X802" s="154">
        <v>0</v>
      </c>
      <c r="Y802" s="154">
        <v>1</v>
      </c>
      <c r="Z802" s="138" t="str">
        <f t="shared" si="92"/>
        <v>40 HC</v>
      </c>
      <c r="AA802" s="3">
        <v>11881</v>
      </c>
      <c r="AB802" s="6">
        <v>19.68</v>
      </c>
      <c r="AC802" s="34" t="s">
        <v>64</v>
      </c>
      <c r="AD802" s="34">
        <f t="shared" si="94"/>
        <v>14</v>
      </c>
      <c r="AE802" s="34">
        <f t="shared" si="95"/>
        <v>6</v>
      </c>
      <c r="AF802" s="49" t="str">
        <f t="shared" si="93"/>
        <v>LCL</v>
      </c>
      <c r="AG802" s="49" t="str">
        <f t="shared" si="93"/>
        <v>LCL</v>
      </c>
    </row>
    <row r="803" spans="1:37" x14ac:dyDescent="0.45">
      <c r="A803" s="129" t="s">
        <v>1292</v>
      </c>
      <c r="B803" s="129" t="s">
        <v>1473</v>
      </c>
      <c r="C803" s="129" t="s">
        <v>1448</v>
      </c>
      <c r="D803" s="5" t="s">
        <v>1448</v>
      </c>
      <c r="E803" s="129">
        <f t="shared" si="90"/>
        <v>45</v>
      </c>
      <c r="F803" s="129">
        <f t="shared" si="91"/>
        <v>52</v>
      </c>
      <c r="G803" s="129" t="s">
        <v>61</v>
      </c>
      <c r="H803" s="129" t="s">
        <v>30</v>
      </c>
      <c r="I803" s="129" t="s">
        <v>31</v>
      </c>
      <c r="J803" s="3">
        <v>1</v>
      </c>
      <c r="K803" s="153"/>
      <c r="L803" s="129" t="s">
        <v>41</v>
      </c>
      <c r="M803" s="129" t="s">
        <v>268</v>
      </c>
      <c r="N803" s="129" t="s">
        <v>26</v>
      </c>
      <c r="O803" s="129" t="s">
        <v>1521</v>
      </c>
      <c r="P803" s="3">
        <v>54</v>
      </c>
      <c r="Q803" s="129" t="s">
        <v>32</v>
      </c>
      <c r="R803" s="129" t="s">
        <v>2158</v>
      </c>
      <c r="S803" s="129" t="s">
        <v>2164</v>
      </c>
      <c r="T803" s="129"/>
      <c r="U803" s="129">
        <v>1</v>
      </c>
      <c r="V803" s="3">
        <v>2904</v>
      </c>
      <c r="W803" s="155"/>
      <c r="X803" s="155"/>
      <c r="Y803" s="155"/>
      <c r="Z803" s="138" t="str">
        <f t="shared" si="92"/>
        <v/>
      </c>
      <c r="AA803" s="3">
        <v>55389</v>
      </c>
      <c r="AB803" s="6">
        <v>43.31</v>
      </c>
      <c r="AC803" s="34" t="s">
        <v>64</v>
      </c>
      <c r="AD803" s="34">
        <f t="shared" si="94"/>
        <v>30</v>
      </c>
      <c r="AE803" s="34">
        <f t="shared" si="95"/>
        <v>13</v>
      </c>
      <c r="AF803" s="49" t="str">
        <f t="shared" si="93"/>
        <v>40</v>
      </c>
      <c r="AG803" s="49" t="str">
        <f t="shared" si="93"/>
        <v>LCL</v>
      </c>
    </row>
    <row r="804" spans="1:37" s="77" customFormat="1" x14ac:dyDescent="0.45">
      <c r="A804" s="129" t="s">
        <v>1040</v>
      </c>
      <c r="B804" s="129" t="s">
        <v>1330</v>
      </c>
      <c r="C804" s="129" t="s">
        <v>1249</v>
      </c>
      <c r="D804" s="5" t="s">
        <v>1249</v>
      </c>
      <c r="E804" s="129">
        <f t="shared" si="90"/>
        <v>2</v>
      </c>
      <c r="F804" s="129">
        <f t="shared" si="91"/>
        <v>14</v>
      </c>
      <c r="G804" s="129" t="s">
        <v>381</v>
      </c>
      <c r="H804" s="129" t="s">
        <v>383</v>
      </c>
      <c r="I804" s="129" t="s">
        <v>380</v>
      </c>
      <c r="J804" s="3">
        <v>1</v>
      </c>
      <c r="K804" s="26" t="s">
        <v>380</v>
      </c>
      <c r="L804" s="26" t="s">
        <v>24</v>
      </c>
      <c r="M804" s="129" t="s">
        <v>384</v>
      </c>
      <c r="N804" s="129" t="s">
        <v>26</v>
      </c>
      <c r="O804" s="129" t="s">
        <v>1522</v>
      </c>
      <c r="P804" s="3">
        <v>54</v>
      </c>
      <c r="Q804" s="129" t="s">
        <v>32</v>
      </c>
      <c r="R804" s="129" t="s">
        <v>1076</v>
      </c>
      <c r="S804" s="36" t="s">
        <v>380</v>
      </c>
      <c r="T804" s="129">
        <v>1</v>
      </c>
      <c r="U804" s="129"/>
      <c r="V804" s="3">
        <v>495</v>
      </c>
      <c r="W804" s="30">
        <v>0</v>
      </c>
      <c r="X804" s="30">
        <v>0</v>
      </c>
      <c r="Y804" s="30">
        <v>0</v>
      </c>
      <c r="Z804" s="138" t="str">
        <f t="shared" si="92"/>
        <v/>
      </c>
      <c r="AA804" s="3">
        <v>6987</v>
      </c>
      <c r="AB804" s="6">
        <v>12.46</v>
      </c>
      <c r="AC804" s="34" t="s">
        <v>64</v>
      </c>
      <c r="AD804" s="34">
        <f t="shared" si="94"/>
        <v>9</v>
      </c>
      <c r="AE804" s="34">
        <f t="shared" si="95"/>
        <v>4</v>
      </c>
      <c r="AF804" s="49" t="str">
        <f t="shared" si="93"/>
        <v>LCL</v>
      </c>
      <c r="AG804" s="49" t="str">
        <f t="shared" si="93"/>
        <v>LCL</v>
      </c>
      <c r="AH804"/>
      <c r="AI804"/>
      <c r="AJ804"/>
      <c r="AK804"/>
    </row>
    <row r="805" spans="1:37" x14ac:dyDescent="0.45">
      <c r="A805" s="129" t="s">
        <v>1040</v>
      </c>
      <c r="B805" s="129" t="s">
        <v>1336</v>
      </c>
      <c r="C805" s="129" t="s">
        <v>1523</v>
      </c>
      <c r="D805" s="5" t="s">
        <v>1523</v>
      </c>
      <c r="E805" s="129">
        <f t="shared" si="90"/>
        <v>24</v>
      </c>
      <c r="F805" s="129">
        <f t="shared" si="91"/>
        <v>38</v>
      </c>
      <c r="G805" s="129" t="s">
        <v>1172</v>
      </c>
      <c r="H805" s="129" t="s">
        <v>30</v>
      </c>
      <c r="I805" s="129" t="s">
        <v>31</v>
      </c>
      <c r="J805" s="3">
        <v>0</v>
      </c>
      <c r="K805" s="129" t="s">
        <v>1524</v>
      </c>
      <c r="L805" s="129" t="s">
        <v>24</v>
      </c>
      <c r="M805" s="129" t="s">
        <v>87</v>
      </c>
      <c r="N805" s="129" t="s">
        <v>26</v>
      </c>
      <c r="O805" s="129" t="s">
        <v>1525</v>
      </c>
      <c r="P805" s="3">
        <v>54</v>
      </c>
      <c r="Q805" s="129" t="s">
        <v>32</v>
      </c>
      <c r="R805" s="129" t="s">
        <v>149</v>
      </c>
      <c r="S805" s="129" t="s">
        <v>2163</v>
      </c>
      <c r="T805" s="129"/>
      <c r="U805" s="129">
        <v>1</v>
      </c>
      <c r="V805" s="3">
        <v>3375</v>
      </c>
      <c r="W805" s="30">
        <v>0</v>
      </c>
      <c r="X805" s="30">
        <v>0</v>
      </c>
      <c r="Y805" s="30">
        <v>1</v>
      </c>
      <c r="Z805" s="138" t="str">
        <f t="shared" si="92"/>
        <v>40 HC</v>
      </c>
      <c r="AA805" s="3">
        <v>45400</v>
      </c>
      <c r="AB805" s="6">
        <v>67.819999999999993</v>
      </c>
      <c r="AC805" s="34" t="s">
        <v>90</v>
      </c>
      <c r="AD805" s="34">
        <f t="shared" si="94"/>
        <v>47</v>
      </c>
      <c r="AE805" s="34">
        <f t="shared" si="95"/>
        <v>20</v>
      </c>
      <c r="AF805" s="49" t="str">
        <f t="shared" si="93"/>
        <v>40</v>
      </c>
      <c r="AG805" s="49" t="str">
        <f t="shared" si="93"/>
        <v>20</v>
      </c>
    </row>
    <row r="806" spans="1:37" ht="21" x14ac:dyDescent="0.45">
      <c r="A806" s="70" t="s">
        <v>1040</v>
      </c>
      <c r="B806" s="70" t="s">
        <v>1472</v>
      </c>
      <c r="C806" s="70" t="s">
        <v>1480</v>
      </c>
      <c r="D806" s="71" t="s">
        <v>1480</v>
      </c>
      <c r="E806" s="70">
        <f t="shared" si="90"/>
        <v>33</v>
      </c>
      <c r="F806" s="70">
        <f t="shared" si="91"/>
        <v>37</v>
      </c>
      <c r="G806" s="70" t="s">
        <v>39</v>
      </c>
      <c r="H806" s="70" t="s">
        <v>30</v>
      </c>
      <c r="I806" s="70" t="s">
        <v>31</v>
      </c>
      <c r="J806" s="72">
        <v>0</v>
      </c>
      <c r="K806" s="70" t="s">
        <v>1526</v>
      </c>
      <c r="L806" s="70" t="s">
        <v>24</v>
      </c>
      <c r="M806" s="70" t="s">
        <v>42</v>
      </c>
      <c r="N806" s="70" t="s">
        <v>26</v>
      </c>
      <c r="O806" s="70" t="s">
        <v>1527</v>
      </c>
      <c r="P806" s="72">
        <v>54</v>
      </c>
      <c r="Q806" s="70" t="s">
        <v>32</v>
      </c>
      <c r="R806" s="70" t="s">
        <v>44</v>
      </c>
      <c r="S806" s="70" t="s">
        <v>2163</v>
      </c>
      <c r="T806" s="70"/>
      <c r="U806" s="70">
        <v>1</v>
      </c>
      <c r="V806" s="72">
        <v>5178</v>
      </c>
      <c r="W806" s="73">
        <v>0</v>
      </c>
      <c r="X806" s="73">
        <v>0</v>
      </c>
      <c r="Y806" s="73">
        <v>4</v>
      </c>
      <c r="Z806" s="138" t="str">
        <f t="shared" si="92"/>
        <v/>
      </c>
      <c r="AA806" s="72">
        <v>93391</v>
      </c>
      <c r="AB806" s="74">
        <v>268.73</v>
      </c>
      <c r="AC806" s="75" t="s">
        <v>34</v>
      </c>
      <c r="AD806" s="75">
        <f t="shared" si="94"/>
        <v>188</v>
      </c>
      <c r="AE806" s="75">
        <f t="shared" si="95"/>
        <v>81</v>
      </c>
      <c r="AF806" s="76" t="s">
        <v>2146</v>
      </c>
      <c r="AG806" s="76" t="s">
        <v>2146</v>
      </c>
      <c r="AH806" s="77"/>
      <c r="AI806" s="77"/>
      <c r="AJ806" s="77"/>
      <c r="AK806" s="77"/>
    </row>
    <row r="807" spans="1:37" x14ac:dyDescent="0.45">
      <c r="A807" s="78"/>
      <c r="B807" s="78"/>
      <c r="C807" s="78"/>
      <c r="D807" s="79"/>
      <c r="E807" s="78"/>
      <c r="F807" s="78"/>
      <c r="G807" s="78"/>
      <c r="H807" s="78"/>
      <c r="I807" s="78" t="s">
        <v>31</v>
      </c>
      <c r="J807" s="80"/>
      <c r="K807" s="78"/>
      <c r="L807" s="78"/>
      <c r="M807" s="78"/>
      <c r="N807" s="78"/>
      <c r="O807" s="78"/>
      <c r="P807" s="80"/>
      <c r="Q807" s="78"/>
      <c r="R807" s="78"/>
      <c r="S807" s="78" t="s">
        <v>2163</v>
      </c>
      <c r="T807" s="78"/>
      <c r="U807" s="78">
        <v>1</v>
      </c>
      <c r="V807" s="80"/>
      <c r="W807" s="81"/>
      <c r="X807" s="81"/>
      <c r="Y807" s="81"/>
      <c r="Z807" s="138" t="str">
        <f t="shared" si="92"/>
        <v/>
      </c>
      <c r="AA807" s="80"/>
      <c r="AB807" s="82"/>
      <c r="AC807" s="75" t="s">
        <v>34</v>
      </c>
      <c r="AD807" s="75">
        <f t="shared" si="94"/>
        <v>0</v>
      </c>
      <c r="AE807" s="75">
        <f t="shared" si="95"/>
        <v>0</v>
      </c>
      <c r="AF807" s="76" t="s">
        <v>2146</v>
      </c>
      <c r="AG807" s="76">
        <v>20</v>
      </c>
      <c r="AH807" s="83"/>
      <c r="AI807" s="83"/>
      <c r="AJ807" s="83"/>
      <c r="AK807" s="83"/>
    </row>
    <row r="808" spans="1:37" x14ac:dyDescent="0.45">
      <c r="A808" s="78"/>
      <c r="B808" s="78"/>
      <c r="C808" s="78"/>
      <c r="D808" s="79"/>
      <c r="E808" s="78"/>
      <c r="F808" s="78"/>
      <c r="G808" s="78"/>
      <c r="H808" s="78"/>
      <c r="I808" s="78" t="s">
        <v>31</v>
      </c>
      <c r="J808" s="80"/>
      <c r="K808" s="78"/>
      <c r="L808" s="78"/>
      <c r="M808" s="78"/>
      <c r="N808" s="78"/>
      <c r="O808" s="78"/>
      <c r="P808" s="80"/>
      <c r="Q808" s="78"/>
      <c r="R808" s="78"/>
      <c r="S808" s="78" t="s">
        <v>2163</v>
      </c>
      <c r="T808" s="78"/>
      <c r="U808" s="78">
        <v>1</v>
      </c>
      <c r="V808" s="80"/>
      <c r="W808" s="81"/>
      <c r="X808" s="81"/>
      <c r="Y808" s="81"/>
      <c r="Z808" s="138" t="str">
        <f t="shared" si="92"/>
        <v/>
      </c>
      <c r="AA808" s="80"/>
      <c r="AB808" s="82"/>
      <c r="AC808" s="75" t="s">
        <v>34</v>
      </c>
      <c r="AD808" s="75">
        <f t="shared" si="94"/>
        <v>0</v>
      </c>
      <c r="AE808" s="75">
        <f t="shared" si="95"/>
        <v>0</v>
      </c>
      <c r="AF808" s="76">
        <v>40</v>
      </c>
      <c r="AG808" s="76"/>
      <c r="AH808" s="83"/>
      <c r="AI808" s="83"/>
      <c r="AJ808" s="83"/>
      <c r="AK808" s="83"/>
    </row>
    <row r="809" spans="1:37" x14ac:dyDescent="0.45">
      <c r="A809" s="129" t="s">
        <v>1040</v>
      </c>
      <c r="B809" s="129" t="s">
        <v>1472</v>
      </c>
      <c r="C809" s="129" t="s">
        <v>1523</v>
      </c>
      <c r="D809" s="5" t="s">
        <v>1523</v>
      </c>
      <c r="E809" s="129">
        <f t="shared" si="90"/>
        <v>33</v>
      </c>
      <c r="F809" s="129">
        <f t="shared" si="91"/>
        <v>38</v>
      </c>
      <c r="G809" s="129" t="s">
        <v>39</v>
      </c>
      <c r="H809" s="129" t="s">
        <v>30</v>
      </c>
      <c r="I809" s="129" t="s">
        <v>31</v>
      </c>
      <c r="J809" s="3">
        <v>0</v>
      </c>
      <c r="K809" s="129" t="s">
        <v>1528</v>
      </c>
      <c r="L809" s="129" t="s">
        <v>24</v>
      </c>
      <c r="M809" s="129" t="s">
        <v>42</v>
      </c>
      <c r="N809" s="129" t="s">
        <v>26</v>
      </c>
      <c r="O809" s="129" t="s">
        <v>1529</v>
      </c>
      <c r="P809" s="3">
        <v>51</v>
      </c>
      <c r="Q809" s="129" t="s">
        <v>32</v>
      </c>
      <c r="R809" s="129" t="s">
        <v>153</v>
      </c>
      <c r="S809" s="129" t="s">
        <v>2163</v>
      </c>
      <c r="T809" s="129"/>
      <c r="U809" s="129">
        <v>1</v>
      </c>
      <c r="V809" s="3">
        <v>871</v>
      </c>
      <c r="W809" s="30">
        <v>1</v>
      </c>
      <c r="X809" s="30">
        <v>0</v>
      </c>
      <c r="Y809" s="30">
        <v>0</v>
      </c>
      <c r="Z809" s="138">
        <f t="shared" si="92"/>
        <v>20</v>
      </c>
      <c r="AA809" s="3">
        <v>7534</v>
      </c>
      <c r="AB809" s="6">
        <v>25.26</v>
      </c>
      <c r="AC809" s="34" t="s">
        <v>34</v>
      </c>
      <c r="AD809" s="34">
        <f t="shared" si="94"/>
        <v>18</v>
      </c>
      <c r="AE809" s="34">
        <f t="shared" si="95"/>
        <v>8</v>
      </c>
      <c r="AF809" s="49" t="str">
        <f t="shared" ref="AF809:AG841" si="96">IF(AD809&lt;=14,"LCL",IF(AD809&lt;=28,"20",IF(AD809&lt;=55,"40",IF(AD809&lt;=65,"40HC",IF(AD809&lt;=83,"45",IF(AD809&gt;83,"???ilość kont"))))))</f>
        <v>20</v>
      </c>
      <c r="AG809" s="49" t="str">
        <f t="shared" si="96"/>
        <v>LCL</v>
      </c>
    </row>
    <row r="810" spans="1:37" x14ac:dyDescent="0.45">
      <c r="A810" s="70" t="s">
        <v>1040</v>
      </c>
      <c r="B810" s="70" t="s">
        <v>1472</v>
      </c>
      <c r="C810" s="70" t="s">
        <v>1523</v>
      </c>
      <c r="D810" s="71" t="s">
        <v>1523</v>
      </c>
      <c r="E810" s="70">
        <f t="shared" si="90"/>
        <v>33</v>
      </c>
      <c r="F810" s="70">
        <f t="shared" si="91"/>
        <v>38</v>
      </c>
      <c r="G810" s="70" t="s">
        <v>39</v>
      </c>
      <c r="H810" s="70" t="s">
        <v>30</v>
      </c>
      <c r="I810" s="70" t="s">
        <v>31</v>
      </c>
      <c r="J810" s="72">
        <v>0</v>
      </c>
      <c r="K810" s="70" t="s">
        <v>1530</v>
      </c>
      <c r="L810" s="70" t="s">
        <v>24</v>
      </c>
      <c r="M810" s="70" t="s">
        <v>42</v>
      </c>
      <c r="N810" s="70" t="s">
        <v>26</v>
      </c>
      <c r="O810" s="70" t="s">
        <v>1531</v>
      </c>
      <c r="P810" s="72">
        <v>51</v>
      </c>
      <c r="Q810" s="70" t="s">
        <v>32</v>
      </c>
      <c r="R810" s="70" t="s">
        <v>133</v>
      </c>
      <c r="S810" s="70" t="s">
        <v>2163</v>
      </c>
      <c r="T810" s="70"/>
      <c r="U810" s="70">
        <v>1</v>
      </c>
      <c r="V810" s="72">
        <v>1983</v>
      </c>
      <c r="W810" s="73">
        <v>0</v>
      </c>
      <c r="X810" s="73">
        <v>2</v>
      </c>
      <c r="Y810" s="73">
        <v>0</v>
      </c>
      <c r="Z810" s="138" t="str">
        <f t="shared" si="92"/>
        <v/>
      </c>
      <c r="AA810" s="72">
        <v>28160</v>
      </c>
      <c r="AB810" s="74">
        <v>98.65</v>
      </c>
      <c r="AC810" s="75" t="s">
        <v>34</v>
      </c>
      <c r="AD810" s="75">
        <f t="shared" si="94"/>
        <v>69</v>
      </c>
      <c r="AE810" s="75">
        <f t="shared" si="95"/>
        <v>30</v>
      </c>
      <c r="AF810" s="76" t="s">
        <v>2139</v>
      </c>
      <c r="AG810" s="76" t="str">
        <f t="shared" si="96"/>
        <v>40</v>
      </c>
      <c r="AH810" s="77"/>
      <c r="AI810" s="77"/>
      <c r="AJ810" s="77"/>
      <c r="AK810" s="77"/>
    </row>
    <row r="811" spans="1:37" x14ac:dyDescent="0.45">
      <c r="A811" s="129" t="s">
        <v>1040</v>
      </c>
      <c r="B811" s="129" t="s">
        <v>1472</v>
      </c>
      <c r="C811" s="129" t="s">
        <v>1523</v>
      </c>
      <c r="D811" s="5" t="s">
        <v>1523</v>
      </c>
      <c r="E811" s="129">
        <f t="shared" si="90"/>
        <v>33</v>
      </c>
      <c r="F811" s="129">
        <f t="shared" si="91"/>
        <v>38</v>
      </c>
      <c r="G811" s="129" t="s">
        <v>39</v>
      </c>
      <c r="H811" s="129" t="s">
        <v>30</v>
      </c>
      <c r="I811" s="129" t="s">
        <v>31</v>
      </c>
      <c r="J811" s="3">
        <v>1</v>
      </c>
      <c r="K811" s="152" t="s">
        <v>1532</v>
      </c>
      <c r="L811" s="129" t="s">
        <v>24</v>
      </c>
      <c r="M811" s="129" t="s">
        <v>42</v>
      </c>
      <c r="N811" s="129" t="s">
        <v>26</v>
      </c>
      <c r="O811" s="129" t="s">
        <v>1533</v>
      </c>
      <c r="P811" s="3">
        <v>54</v>
      </c>
      <c r="Q811" s="129" t="s">
        <v>32</v>
      </c>
      <c r="R811" s="129" t="s">
        <v>349</v>
      </c>
      <c r="S811" s="129" t="s">
        <v>2164</v>
      </c>
      <c r="T811" s="129"/>
      <c r="U811" s="129">
        <v>1</v>
      </c>
      <c r="V811" s="3">
        <v>501</v>
      </c>
      <c r="W811" s="154">
        <v>0</v>
      </c>
      <c r="X811" s="154">
        <v>1</v>
      </c>
      <c r="Y811" s="154">
        <v>0</v>
      </c>
      <c r="Z811" s="138">
        <f t="shared" si="92"/>
        <v>40</v>
      </c>
      <c r="AA811" s="3">
        <v>8692</v>
      </c>
      <c r="AB811" s="6">
        <v>19.010000000000002</v>
      </c>
      <c r="AC811" s="34" t="s">
        <v>34</v>
      </c>
      <c r="AD811" s="34">
        <f t="shared" si="94"/>
        <v>13</v>
      </c>
      <c r="AE811" s="34">
        <f t="shared" si="95"/>
        <v>6</v>
      </c>
      <c r="AF811" s="49" t="str">
        <f t="shared" si="96"/>
        <v>LCL</v>
      </c>
      <c r="AG811" s="49" t="str">
        <f t="shared" si="96"/>
        <v>LCL</v>
      </c>
    </row>
    <row r="812" spans="1:37" x14ac:dyDescent="0.45">
      <c r="A812" s="129" t="s">
        <v>1040</v>
      </c>
      <c r="B812" s="129" t="s">
        <v>1472</v>
      </c>
      <c r="C812" s="129" t="s">
        <v>1523</v>
      </c>
      <c r="D812" s="5" t="s">
        <v>1523</v>
      </c>
      <c r="E812" s="129">
        <f t="shared" si="90"/>
        <v>33</v>
      </c>
      <c r="F812" s="129">
        <f t="shared" si="91"/>
        <v>38</v>
      </c>
      <c r="G812" s="129" t="s">
        <v>39</v>
      </c>
      <c r="H812" s="129" t="s">
        <v>30</v>
      </c>
      <c r="I812" s="129" t="s">
        <v>31</v>
      </c>
      <c r="J812" s="3">
        <v>1</v>
      </c>
      <c r="K812" s="153"/>
      <c r="L812" s="129" t="s">
        <v>24</v>
      </c>
      <c r="M812" s="129" t="s">
        <v>42</v>
      </c>
      <c r="N812" s="129" t="s">
        <v>26</v>
      </c>
      <c r="O812" s="129" t="s">
        <v>1534</v>
      </c>
      <c r="P812" s="3">
        <v>54</v>
      </c>
      <c r="Q812" s="129" t="s">
        <v>32</v>
      </c>
      <c r="R812" s="129" t="s">
        <v>129</v>
      </c>
      <c r="S812" s="129" t="s">
        <v>2164</v>
      </c>
      <c r="T812" s="129"/>
      <c r="U812" s="129">
        <v>1</v>
      </c>
      <c r="V812" s="3">
        <v>842</v>
      </c>
      <c r="W812" s="155"/>
      <c r="X812" s="155"/>
      <c r="Y812" s="155"/>
      <c r="Z812" s="138" t="str">
        <f t="shared" si="92"/>
        <v/>
      </c>
      <c r="AA812" s="3">
        <v>14108</v>
      </c>
      <c r="AB812" s="6">
        <v>35.65</v>
      </c>
      <c r="AC812" s="34" t="s">
        <v>34</v>
      </c>
      <c r="AD812" s="34">
        <f t="shared" si="94"/>
        <v>25</v>
      </c>
      <c r="AE812" s="34">
        <f t="shared" si="95"/>
        <v>11</v>
      </c>
      <c r="AF812" s="49" t="str">
        <f t="shared" si="96"/>
        <v>20</v>
      </c>
      <c r="AG812" s="49" t="str">
        <f t="shared" si="96"/>
        <v>LCL</v>
      </c>
    </row>
    <row r="813" spans="1:37" x14ac:dyDescent="0.45">
      <c r="A813" s="129" t="s">
        <v>1040</v>
      </c>
      <c r="B813" s="129" t="s">
        <v>1480</v>
      </c>
      <c r="C813" s="129" t="s">
        <v>1481</v>
      </c>
      <c r="D813" s="5" t="s">
        <v>1481</v>
      </c>
      <c r="E813" s="129">
        <f t="shared" si="90"/>
        <v>37</v>
      </c>
      <c r="F813" s="129">
        <f t="shared" si="91"/>
        <v>42</v>
      </c>
      <c r="G813" s="129" t="s">
        <v>61</v>
      </c>
      <c r="H813" s="129" t="s">
        <v>30</v>
      </c>
      <c r="I813" s="129" t="s">
        <v>31</v>
      </c>
      <c r="J813" s="3">
        <v>0</v>
      </c>
      <c r="K813" s="129" t="s">
        <v>1535</v>
      </c>
      <c r="L813" s="129" t="s">
        <v>41</v>
      </c>
      <c r="M813" s="129" t="s">
        <v>268</v>
      </c>
      <c r="N813" s="129" t="s">
        <v>26</v>
      </c>
      <c r="O813" s="129" t="s">
        <v>1536</v>
      </c>
      <c r="P813" s="3">
        <v>54</v>
      </c>
      <c r="Q813" s="129" t="s">
        <v>32</v>
      </c>
      <c r="R813" s="129" t="s">
        <v>2154</v>
      </c>
      <c r="S813" s="129" t="s">
        <v>2163</v>
      </c>
      <c r="T813" s="129"/>
      <c r="U813" s="129">
        <v>1</v>
      </c>
      <c r="V813" s="3">
        <v>977</v>
      </c>
      <c r="W813" s="30">
        <v>1</v>
      </c>
      <c r="X813" s="30">
        <v>0</v>
      </c>
      <c r="Y813" s="30">
        <v>0</v>
      </c>
      <c r="Z813" s="138">
        <f t="shared" si="92"/>
        <v>20</v>
      </c>
      <c r="AA813" s="3">
        <v>12770</v>
      </c>
      <c r="AB813" s="6">
        <v>25.26</v>
      </c>
      <c r="AC813" s="34" t="s">
        <v>64</v>
      </c>
      <c r="AD813" s="34">
        <f t="shared" si="94"/>
        <v>18</v>
      </c>
      <c r="AE813" s="34">
        <f t="shared" si="95"/>
        <v>8</v>
      </c>
      <c r="AF813" s="49" t="str">
        <f t="shared" si="96"/>
        <v>20</v>
      </c>
      <c r="AG813" s="49" t="str">
        <f t="shared" si="96"/>
        <v>LCL</v>
      </c>
    </row>
    <row r="814" spans="1:37" x14ac:dyDescent="0.45">
      <c r="A814" s="129" t="s">
        <v>1040</v>
      </c>
      <c r="B814" s="129" t="s">
        <v>1523</v>
      </c>
      <c r="C814" s="129" t="s">
        <v>1514</v>
      </c>
      <c r="D814" s="5" t="s">
        <v>1514</v>
      </c>
      <c r="E814" s="129">
        <f t="shared" si="90"/>
        <v>38</v>
      </c>
      <c r="F814" s="129">
        <f t="shared" si="91"/>
        <v>57</v>
      </c>
      <c r="G814" s="129" t="s">
        <v>61</v>
      </c>
      <c r="H814" s="129" t="s">
        <v>30</v>
      </c>
      <c r="I814" s="129" t="s">
        <v>31</v>
      </c>
      <c r="J814" s="3">
        <v>0</v>
      </c>
      <c r="K814" s="129" t="s">
        <v>1537</v>
      </c>
      <c r="L814" s="129" t="s">
        <v>41</v>
      </c>
      <c r="M814" s="129" t="s">
        <v>268</v>
      </c>
      <c r="N814" s="129" t="s">
        <v>26</v>
      </c>
      <c r="O814" s="129" t="s">
        <v>1538</v>
      </c>
      <c r="P814" s="3">
        <v>54</v>
      </c>
      <c r="Q814" s="129" t="s">
        <v>32</v>
      </c>
      <c r="R814" s="129" t="s">
        <v>2157</v>
      </c>
      <c r="S814" s="129" t="s">
        <v>2163</v>
      </c>
      <c r="T814" s="129"/>
      <c r="U814" s="129">
        <v>1</v>
      </c>
      <c r="V814" s="3">
        <v>1084</v>
      </c>
      <c r="W814" s="30">
        <v>0</v>
      </c>
      <c r="X814" s="30">
        <v>0</v>
      </c>
      <c r="Y814" s="30">
        <v>1</v>
      </c>
      <c r="Z814" s="138" t="str">
        <f t="shared" si="92"/>
        <v>40 HC</v>
      </c>
      <c r="AA814" s="3">
        <v>18694</v>
      </c>
      <c r="AB814" s="6">
        <v>69.31</v>
      </c>
      <c r="AC814" s="34" t="s">
        <v>64</v>
      </c>
      <c r="AD814" s="34">
        <f t="shared" si="94"/>
        <v>49</v>
      </c>
      <c r="AE814" s="34">
        <f t="shared" si="95"/>
        <v>21</v>
      </c>
      <c r="AF814" s="49" t="str">
        <f t="shared" si="96"/>
        <v>40</v>
      </c>
      <c r="AG814" s="49" t="str">
        <f t="shared" si="96"/>
        <v>20</v>
      </c>
    </row>
    <row r="815" spans="1:37" x14ac:dyDescent="0.45">
      <c r="A815" s="129" t="s">
        <v>1040</v>
      </c>
      <c r="B815" s="129" t="s">
        <v>1523</v>
      </c>
      <c r="C815" s="129" t="s">
        <v>1514</v>
      </c>
      <c r="D815" s="5" t="s">
        <v>1514</v>
      </c>
      <c r="E815" s="129">
        <f t="shared" si="90"/>
        <v>38</v>
      </c>
      <c r="F815" s="129">
        <f t="shared" si="91"/>
        <v>57</v>
      </c>
      <c r="G815" s="129" t="s">
        <v>61</v>
      </c>
      <c r="H815" s="129" t="s">
        <v>30</v>
      </c>
      <c r="I815" s="129" t="s">
        <v>31</v>
      </c>
      <c r="J815" s="3">
        <v>1</v>
      </c>
      <c r="K815" s="152" t="s">
        <v>1539</v>
      </c>
      <c r="L815" s="129" t="s">
        <v>41</v>
      </c>
      <c r="M815" s="129" t="s">
        <v>268</v>
      </c>
      <c r="N815" s="129" t="s">
        <v>26</v>
      </c>
      <c r="O815" s="129" t="s">
        <v>1540</v>
      </c>
      <c r="P815" s="3">
        <v>54</v>
      </c>
      <c r="Q815" s="129" t="s">
        <v>32</v>
      </c>
      <c r="R815" s="129" t="s">
        <v>2154</v>
      </c>
      <c r="S815" s="129" t="s">
        <v>2164</v>
      </c>
      <c r="T815" s="129"/>
      <c r="U815" s="129">
        <v>1</v>
      </c>
      <c r="V815" s="3">
        <v>1118</v>
      </c>
      <c r="W815" s="154">
        <v>0</v>
      </c>
      <c r="X815" s="154">
        <v>0</v>
      </c>
      <c r="Y815" s="154">
        <v>1</v>
      </c>
      <c r="Z815" s="138" t="str">
        <f t="shared" si="92"/>
        <v>40 HC</v>
      </c>
      <c r="AA815" s="3">
        <v>21023</v>
      </c>
      <c r="AB815" s="6">
        <v>41.29</v>
      </c>
      <c r="AC815" s="34" t="s">
        <v>64</v>
      </c>
      <c r="AD815" s="34">
        <f t="shared" si="94"/>
        <v>29</v>
      </c>
      <c r="AE815" s="34">
        <f t="shared" si="95"/>
        <v>12</v>
      </c>
      <c r="AF815" s="49" t="str">
        <f t="shared" si="96"/>
        <v>40</v>
      </c>
      <c r="AG815" s="49" t="str">
        <f t="shared" si="96"/>
        <v>LCL</v>
      </c>
    </row>
    <row r="816" spans="1:37" x14ac:dyDescent="0.45">
      <c r="A816" s="129" t="s">
        <v>1040</v>
      </c>
      <c r="B816" s="129" t="s">
        <v>1523</v>
      </c>
      <c r="C816" s="129" t="s">
        <v>1514</v>
      </c>
      <c r="D816" s="5" t="s">
        <v>1514</v>
      </c>
      <c r="E816" s="129">
        <f t="shared" si="90"/>
        <v>38</v>
      </c>
      <c r="F816" s="129">
        <f t="shared" si="91"/>
        <v>57</v>
      </c>
      <c r="G816" s="129" t="s">
        <v>61</v>
      </c>
      <c r="H816" s="129" t="s">
        <v>30</v>
      </c>
      <c r="I816" s="129" t="s">
        <v>31</v>
      </c>
      <c r="J816" s="3">
        <v>1</v>
      </c>
      <c r="K816" s="153"/>
      <c r="L816" s="129" t="s">
        <v>41</v>
      </c>
      <c r="M816" s="129" t="s">
        <v>268</v>
      </c>
      <c r="N816" s="129" t="s">
        <v>26</v>
      </c>
      <c r="O816" s="129" t="s">
        <v>1541</v>
      </c>
      <c r="P816" s="3">
        <v>54</v>
      </c>
      <c r="Q816" s="129" t="s">
        <v>32</v>
      </c>
      <c r="R816" s="129" t="s">
        <v>2150</v>
      </c>
      <c r="S816" s="129" t="s">
        <v>2164</v>
      </c>
      <c r="T816" s="129"/>
      <c r="U816" s="129">
        <v>1</v>
      </c>
      <c r="V816" s="3">
        <v>250</v>
      </c>
      <c r="W816" s="156"/>
      <c r="X816" s="156"/>
      <c r="Y816" s="156"/>
      <c r="Z816" s="138" t="str">
        <f t="shared" si="92"/>
        <v/>
      </c>
      <c r="AA816" s="3">
        <v>3968</v>
      </c>
      <c r="AB816" s="6">
        <v>10.130000000000001</v>
      </c>
      <c r="AC816" s="34" t="s">
        <v>64</v>
      </c>
      <c r="AD816" s="34">
        <f t="shared" si="94"/>
        <v>7</v>
      </c>
      <c r="AE816" s="34">
        <f t="shared" si="95"/>
        <v>3</v>
      </c>
      <c r="AF816" s="49" t="str">
        <f t="shared" si="96"/>
        <v>LCL</v>
      </c>
      <c r="AG816" s="49" t="str">
        <f t="shared" si="96"/>
        <v>LCL</v>
      </c>
    </row>
    <row r="817" spans="1:37" s="77" customFormat="1" x14ac:dyDescent="0.45">
      <c r="A817" s="129" t="s">
        <v>1040</v>
      </c>
      <c r="B817" s="129" t="s">
        <v>1523</v>
      </c>
      <c r="C817" s="129" t="s">
        <v>1514</v>
      </c>
      <c r="D817" s="5" t="s">
        <v>1514</v>
      </c>
      <c r="E817" s="129">
        <f t="shared" si="90"/>
        <v>38</v>
      </c>
      <c r="F817" s="129">
        <f t="shared" si="91"/>
        <v>57</v>
      </c>
      <c r="G817" s="129" t="s">
        <v>61</v>
      </c>
      <c r="H817" s="129" t="s">
        <v>30</v>
      </c>
      <c r="I817" s="129" t="s">
        <v>31</v>
      </c>
      <c r="J817" s="3">
        <v>1</v>
      </c>
      <c r="K817" s="153"/>
      <c r="L817" s="129" t="s">
        <v>41</v>
      </c>
      <c r="M817" s="129" t="s">
        <v>268</v>
      </c>
      <c r="N817" s="129" t="s">
        <v>26</v>
      </c>
      <c r="O817" s="129" t="s">
        <v>1542</v>
      </c>
      <c r="P817" s="3">
        <v>54</v>
      </c>
      <c r="Q817" s="129" t="s">
        <v>32</v>
      </c>
      <c r="R817" s="129" t="s">
        <v>2157</v>
      </c>
      <c r="S817" s="129" t="s">
        <v>2164</v>
      </c>
      <c r="T817" s="129"/>
      <c r="U817" s="129">
        <v>1</v>
      </c>
      <c r="V817" s="3">
        <v>507</v>
      </c>
      <c r="W817" s="155"/>
      <c r="X817" s="155"/>
      <c r="Y817" s="155"/>
      <c r="Z817" s="138" t="str">
        <f t="shared" si="92"/>
        <v/>
      </c>
      <c r="AA817" s="3">
        <v>7647</v>
      </c>
      <c r="AB817" s="6">
        <v>15.49</v>
      </c>
      <c r="AC817" s="34" t="s">
        <v>64</v>
      </c>
      <c r="AD817" s="34">
        <f t="shared" si="94"/>
        <v>11</v>
      </c>
      <c r="AE817" s="34">
        <f t="shared" si="95"/>
        <v>5</v>
      </c>
      <c r="AF817" s="49" t="str">
        <f t="shared" si="96"/>
        <v>LCL</v>
      </c>
      <c r="AG817" s="49" t="str">
        <f t="shared" si="96"/>
        <v>LCL</v>
      </c>
      <c r="AH817"/>
      <c r="AI817"/>
      <c r="AJ817"/>
      <c r="AK817"/>
    </row>
    <row r="818" spans="1:37" x14ac:dyDescent="0.45">
      <c r="A818" s="129" t="s">
        <v>1040</v>
      </c>
      <c r="B818" s="129" t="s">
        <v>1523</v>
      </c>
      <c r="C818" s="129" t="s">
        <v>1543</v>
      </c>
      <c r="D818" s="5" t="s">
        <v>1543</v>
      </c>
      <c r="E818" s="129">
        <f t="shared" si="90"/>
        <v>38</v>
      </c>
      <c r="F818" s="129">
        <f t="shared" si="91"/>
        <v>58</v>
      </c>
      <c r="G818" s="129" t="s">
        <v>61</v>
      </c>
      <c r="H818" s="129" t="s">
        <v>30</v>
      </c>
      <c r="I818" s="129" t="s">
        <v>31</v>
      </c>
      <c r="J818" s="3">
        <v>0</v>
      </c>
      <c r="K818" s="129" t="s">
        <v>1544</v>
      </c>
      <c r="L818" s="129" t="s">
        <v>24</v>
      </c>
      <c r="M818" s="129" t="s">
        <v>268</v>
      </c>
      <c r="N818" s="129" t="s">
        <v>26</v>
      </c>
      <c r="O818" s="129" t="s">
        <v>1545</v>
      </c>
      <c r="P818" s="3">
        <v>54</v>
      </c>
      <c r="Q818" s="129" t="s">
        <v>32</v>
      </c>
      <c r="R818" s="129" t="s">
        <v>2150</v>
      </c>
      <c r="S818" s="129" t="s">
        <v>2163</v>
      </c>
      <c r="T818" s="129"/>
      <c r="U818" s="129">
        <v>1</v>
      </c>
      <c r="V818" s="3">
        <v>1635</v>
      </c>
      <c r="W818" s="30">
        <v>0</v>
      </c>
      <c r="X818" s="30">
        <v>0</v>
      </c>
      <c r="Y818" s="30">
        <v>1</v>
      </c>
      <c r="Z818" s="138" t="str">
        <f t="shared" si="92"/>
        <v>40 HC</v>
      </c>
      <c r="AA818" s="3">
        <v>29952</v>
      </c>
      <c r="AB818" s="6">
        <v>64.099999999999994</v>
      </c>
      <c r="AC818" s="34" t="s">
        <v>64</v>
      </c>
      <c r="AD818" s="34">
        <f t="shared" si="94"/>
        <v>45</v>
      </c>
      <c r="AE818" s="34">
        <f t="shared" si="95"/>
        <v>19</v>
      </c>
      <c r="AF818" s="49" t="str">
        <f t="shared" si="96"/>
        <v>40</v>
      </c>
      <c r="AG818" s="49" t="str">
        <f t="shared" si="96"/>
        <v>20</v>
      </c>
    </row>
    <row r="819" spans="1:37" x14ac:dyDescent="0.45">
      <c r="A819" s="129" t="s">
        <v>1212</v>
      </c>
      <c r="B819" s="129" t="s">
        <v>1155</v>
      </c>
      <c r="C819" s="129" t="s">
        <v>1249</v>
      </c>
      <c r="D819" s="5" t="s">
        <v>1249</v>
      </c>
      <c r="E819" s="129">
        <f t="shared" si="90"/>
        <v>2</v>
      </c>
      <c r="F819" s="129">
        <f t="shared" si="91"/>
        <v>13</v>
      </c>
      <c r="G819" s="129" t="s">
        <v>381</v>
      </c>
      <c r="H819" s="129" t="s">
        <v>383</v>
      </c>
      <c r="I819" s="129" t="s">
        <v>380</v>
      </c>
      <c r="J819" s="3">
        <v>1</v>
      </c>
      <c r="K819" s="26" t="s">
        <v>380</v>
      </c>
      <c r="L819" s="26" t="s">
        <v>24</v>
      </c>
      <c r="M819" s="129" t="s">
        <v>384</v>
      </c>
      <c r="N819" s="129" t="s">
        <v>26</v>
      </c>
      <c r="O819" s="129" t="s">
        <v>1546</v>
      </c>
      <c r="P819" s="3">
        <v>54</v>
      </c>
      <c r="Q819" s="129" t="s">
        <v>32</v>
      </c>
      <c r="R819" s="129" t="s">
        <v>1076</v>
      </c>
      <c r="S819" s="36" t="s">
        <v>380</v>
      </c>
      <c r="T819" s="129">
        <v>1</v>
      </c>
      <c r="U819" s="129"/>
      <c r="V819" s="3">
        <v>584</v>
      </c>
      <c r="W819" s="30">
        <v>0</v>
      </c>
      <c r="X819" s="30">
        <v>0</v>
      </c>
      <c r="Y819" s="30">
        <v>0</v>
      </c>
      <c r="Z819" s="138" t="str">
        <f t="shared" si="92"/>
        <v/>
      </c>
      <c r="AA819" s="3">
        <v>7435</v>
      </c>
      <c r="AB819" s="4"/>
      <c r="AC819" s="34" t="s">
        <v>64</v>
      </c>
      <c r="AD819" s="34">
        <f t="shared" si="94"/>
        <v>0</v>
      </c>
      <c r="AE819" s="34">
        <f t="shared" si="95"/>
        <v>0</v>
      </c>
      <c r="AF819" s="49" t="str">
        <f t="shared" si="96"/>
        <v>LCL</v>
      </c>
      <c r="AG819" s="49" t="str">
        <f t="shared" si="96"/>
        <v>LCL</v>
      </c>
    </row>
    <row r="820" spans="1:37" x14ac:dyDescent="0.45">
      <c r="A820" s="129" t="s">
        <v>1212</v>
      </c>
      <c r="B820" s="129" t="s">
        <v>1194</v>
      </c>
      <c r="C820" s="129" t="s">
        <v>1219</v>
      </c>
      <c r="D820" s="5" t="s">
        <v>1219</v>
      </c>
      <c r="E820" s="129">
        <f t="shared" si="90"/>
        <v>6</v>
      </c>
      <c r="F820" s="129">
        <f t="shared" si="91"/>
        <v>7</v>
      </c>
      <c r="G820" s="129" t="s">
        <v>384</v>
      </c>
      <c r="H820" s="129" t="s">
        <v>383</v>
      </c>
      <c r="I820" s="129" t="s">
        <v>380</v>
      </c>
      <c r="J820" s="3">
        <v>1</v>
      </c>
      <c r="K820" s="26" t="s">
        <v>380</v>
      </c>
      <c r="L820" s="26" t="s">
        <v>24</v>
      </c>
      <c r="M820" s="129" t="s">
        <v>390</v>
      </c>
      <c r="N820" s="129" t="s">
        <v>26</v>
      </c>
      <c r="O820" s="129" t="s">
        <v>1547</v>
      </c>
      <c r="P820" s="3">
        <v>54</v>
      </c>
      <c r="Q820" s="129" t="s">
        <v>32</v>
      </c>
      <c r="R820" s="129" t="s">
        <v>2153</v>
      </c>
      <c r="S820" s="36" t="s">
        <v>380</v>
      </c>
      <c r="T820" s="129">
        <v>1</v>
      </c>
      <c r="U820" s="129"/>
      <c r="V820" s="3">
        <v>302</v>
      </c>
      <c r="W820" s="30">
        <v>0</v>
      </c>
      <c r="X820" s="30">
        <v>0</v>
      </c>
      <c r="Y820" s="30">
        <v>0</v>
      </c>
      <c r="Z820" s="138" t="str">
        <f t="shared" si="92"/>
        <v/>
      </c>
      <c r="AA820" s="3">
        <v>3701</v>
      </c>
      <c r="AB820" s="6">
        <v>8.43</v>
      </c>
      <c r="AC820" s="34" t="s">
        <v>64</v>
      </c>
      <c r="AD820" s="34">
        <f t="shared" si="94"/>
        <v>6</v>
      </c>
      <c r="AE820" s="34">
        <f t="shared" si="95"/>
        <v>3</v>
      </c>
      <c r="AF820" s="49" t="str">
        <f t="shared" si="96"/>
        <v>LCL</v>
      </c>
      <c r="AG820" s="49" t="str">
        <f t="shared" si="96"/>
        <v>LCL</v>
      </c>
    </row>
    <row r="821" spans="1:37" x14ac:dyDescent="0.45">
      <c r="A821" s="129" t="s">
        <v>1330</v>
      </c>
      <c r="B821" s="129" t="s">
        <v>1472</v>
      </c>
      <c r="C821" s="129" t="s">
        <v>1523</v>
      </c>
      <c r="D821" s="5" t="s">
        <v>1523</v>
      </c>
      <c r="E821" s="129">
        <f t="shared" si="90"/>
        <v>31</v>
      </c>
      <c r="F821" s="129">
        <f t="shared" si="91"/>
        <v>36</v>
      </c>
      <c r="G821" s="129" t="s">
        <v>398</v>
      </c>
      <c r="H821" s="129" t="s">
        <v>30</v>
      </c>
      <c r="I821" s="129" t="s">
        <v>31</v>
      </c>
      <c r="J821" s="3">
        <v>0</v>
      </c>
      <c r="K821" s="129" t="s">
        <v>1548</v>
      </c>
      <c r="L821" s="129" t="s">
        <v>24</v>
      </c>
      <c r="M821" s="129" t="s">
        <v>42</v>
      </c>
      <c r="N821" s="129" t="s">
        <v>26</v>
      </c>
      <c r="O821" s="129" t="s">
        <v>1549</v>
      </c>
      <c r="P821" s="3">
        <v>51</v>
      </c>
      <c r="Q821" s="129" t="s">
        <v>32</v>
      </c>
      <c r="R821" s="129" t="s">
        <v>121</v>
      </c>
      <c r="S821" s="129" t="s">
        <v>2163</v>
      </c>
      <c r="T821" s="129"/>
      <c r="U821" s="129">
        <v>1</v>
      </c>
      <c r="V821" s="3">
        <v>1259</v>
      </c>
      <c r="W821" s="30">
        <v>1</v>
      </c>
      <c r="X821" s="30">
        <v>0</v>
      </c>
      <c r="Y821" s="30">
        <v>0</v>
      </c>
      <c r="Z821" s="138">
        <f t="shared" si="92"/>
        <v>20</v>
      </c>
      <c r="AA821" s="3">
        <v>11060</v>
      </c>
      <c r="AB821" s="6">
        <v>26.09</v>
      </c>
      <c r="AC821" s="34" t="s">
        <v>34</v>
      </c>
      <c r="AD821" s="34">
        <f t="shared" si="94"/>
        <v>18</v>
      </c>
      <c r="AE821" s="34">
        <f t="shared" si="95"/>
        <v>8</v>
      </c>
      <c r="AF821" s="49" t="str">
        <f t="shared" si="96"/>
        <v>20</v>
      </c>
      <c r="AG821" s="49" t="str">
        <f t="shared" si="96"/>
        <v>LCL</v>
      </c>
    </row>
    <row r="822" spans="1:37" x14ac:dyDescent="0.45">
      <c r="A822" s="129" t="s">
        <v>1155</v>
      </c>
      <c r="B822" s="129" t="s">
        <v>1473</v>
      </c>
      <c r="C822" s="129" t="s">
        <v>1550</v>
      </c>
      <c r="D822" s="5" t="s">
        <v>1550</v>
      </c>
      <c r="E822" s="129">
        <f t="shared" si="90"/>
        <v>41</v>
      </c>
      <c r="F822" s="129">
        <f t="shared" si="91"/>
        <v>67</v>
      </c>
      <c r="G822" s="129" t="s">
        <v>61</v>
      </c>
      <c r="H822" s="129" t="s">
        <v>30</v>
      </c>
      <c r="I822" s="129" t="s">
        <v>31</v>
      </c>
      <c r="J822" s="3">
        <v>1</v>
      </c>
      <c r="K822" s="152" t="s">
        <v>1551</v>
      </c>
      <c r="L822" s="129" t="s">
        <v>41</v>
      </c>
      <c r="M822" s="129" t="s">
        <v>268</v>
      </c>
      <c r="N822" s="129" t="s">
        <v>26</v>
      </c>
      <c r="O822" s="129" t="s">
        <v>1552</v>
      </c>
      <c r="P822" s="3">
        <v>54</v>
      </c>
      <c r="Q822" s="129" t="s">
        <v>32</v>
      </c>
      <c r="R822" s="129" t="s">
        <v>2150</v>
      </c>
      <c r="S822" s="129" t="s">
        <v>2164</v>
      </c>
      <c r="T822" s="129"/>
      <c r="U822" s="129">
        <v>1</v>
      </c>
      <c r="V822" s="3">
        <v>243</v>
      </c>
      <c r="W822" s="154">
        <v>1</v>
      </c>
      <c r="X822" s="154">
        <v>0</v>
      </c>
      <c r="Y822" s="154">
        <v>0</v>
      </c>
      <c r="Z822" s="138">
        <f t="shared" si="92"/>
        <v>20</v>
      </c>
      <c r="AA822" s="3">
        <v>3550</v>
      </c>
      <c r="AB822" s="6">
        <v>7.82</v>
      </c>
      <c r="AC822" s="34" t="s">
        <v>64</v>
      </c>
      <c r="AD822" s="34">
        <f t="shared" si="94"/>
        <v>5</v>
      </c>
      <c r="AE822" s="34">
        <f t="shared" si="95"/>
        <v>2</v>
      </c>
      <c r="AF822" s="49" t="str">
        <f t="shared" si="96"/>
        <v>LCL</v>
      </c>
      <c r="AG822" s="49" t="str">
        <f t="shared" si="96"/>
        <v>LCL</v>
      </c>
    </row>
    <row r="823" spans="1:37" x14ac:dyDescent="0.45">
      <c r="A823" s="129" t="s">
        <v>1155</v>
      </c>
      <c r="B823" s="129" t="s">
        <v>1473</v>
      </c>
      <c r="C823" s="129" t="s">
        <v>1550</v>
      </c>
      <c r="D823" s="5" t="s">
        <v>1550</v>
      </c>
      <c r="E823" s="129">
        <f t="shared" si="90"/>
        <v>41</v>
      </c>
      <c r="F823" s="129">
        <f t="shared" si="91"/>
        <v>67</v>
      </c>
      <c r="G823" s="129" t="s">
        <v>61</v>
      </c>
      <c r="H823" s="129" t="s">
        <v>30</v>
      </c>
      <c r="I823" s="129" t="s">
        <v>31</v>
      </c>
      <c r="J823" s="3">
        <v>1</v>
      </c>
      <c r="K823" s="153"/>
      <c r="L823" s="129" t="s">
        <v>41</v>
      </c>
      <c r="M823" s="129" t="s">
        <v>268</v>
      </c>
      <c r="N823" s="129" t="s">
        <v>26</v>
      </c>
      <c r="O823" s="129" t="s">
        <v>1553</v>
      </c>
      <c r="P823" s="3">
        <v>54</v>
      </c>
      <c r="Q823" s="129" t="s">
        <v>32</v>
      </c>
      <c r="R823" s="129" t="s">
        <v>2157</v>
      </c>
      <c r="S823" s="129" t="s">
        <v>2164</v>
      </c>
      <c r="T823" s="129"/>
      <c r="U823" s="129">
        <v>1</v>
      </c>
      <c r="V823" s="3">
        <v>334</v>
      </c>
      <c r="W823" s="156"/>
      <c r="X823" s="156"/>
      <c r="Y823" s="156"/>
      <c r="Z823" s="138" t="str">
        <f t="shared" si="92"/>
        <v/>
      </c>
      <c r="AA823" s="3">
        <v>4462</v>
      </c>
      <c r="AB823" s="6">
        <v>6.45</v>
      </c>
      <c r="AC823" s="34" t="s">
        <v>64</v>
      </c>
      <c r="AD823" s="34">
        <f t="shared" si="94"/>
        <v>5</v>
      </c>
      <c r="AE823" s="34">
        <f t="shared" si="95"/>
        <v>2</v>
      </c>
      <c r="AF823" s="49" t="str">
        <f t="shared" si="96"/>
        <v>LCL</v>
      </c>
      <c r="AG823" s="49" t="str">
        <f t="shared" si="96"/>
        <v>LCL</v>
      </c>
    </row>
    <row r="824" spans="1:37" x14ac:dyDescent="0.45">
      <c r="A824" s="129" t="s">
        <v>1155</v>
      </c>
      <c r="B824" s="129" t="s">
        <v>1473</v>
      </c>
      <c r="C824" s="129" t="s">
        <v>1550</v>
      </c>
      <c r="D824" s="5" t="s">
        <v>1550</v>
      </c>
      <c r="E824" s="129">
        <f t="shared" si="90"/>
        <v>41</v>
      </c>
      <c r="F824" s="129">
        <f t="shared" si="91"/>
        <v>67</v>
      </c>
      <c r="G824" s="129" t="s">
        <v>61</v>
      </c>
      <c r="H824" s="129" t="s">
        <v>30</v>
      </c>
      <c r="I824" s="129" t="s">
        <v>31</v>
      </c>
      <c r="J824" s="3">
        <v>1</v>
      </c>
      <c r="K824" s="153"/>
      <c r="L824" s="129" t="s">
        <v>41</v>
      </c>
      <c r="M824" s="129" t="s">
        <v>268</v>
      </c>
      <c r="N824" s="129" t="s">
        <v>26</v>
      </c>
      <c r="O824" s="129" t="s">
        <v>1554</v>
      </c>
      <c r="P824" s="3">
        <v>54</v>
      </c>
      <c r="Q824" s="129" t="s">
        <v>32</v>
      </c>
      <c r="R824" s="129" t="s">
        <v>2157</v>
      </c>
      <c r="S824" s="129" t="s">
        <v>2164</v>
      </c>
      <c r="T824" s="129"/>
      <c r="U824" s="129">
        <v>1</v>
      </c>
      <c r="V824" s="3">
        <v>272</v>
      </c>
      <c r="W824" s="155"/>
      <c r="X824" s="155"/>
      <c r="Y824" s="155"/>
      <c r="Z824" s="138" t="str">
        <f t="shared" si="92"/>
        <v/>
      </c>
      <c r="AA824" s="3">
        <v>3295</v>
      </c>
      <c r="AB824" s="6">
        <v>10.88</v>
      </c>
      <c r="AC824" s="34" t="s">
        <v>64</v>
      </c>
      <c r="AD824" s="34">
        <f t="shared" si="94"/>
        <v>8</v>
      </c>
      <c r="AE824" s="34">
        <f t="shared" si="95"/>
        <v>3</v>
      </c>
      <c r="AF824" s="49" t="str">
        <f t="shared" si="96"/>
        <v>LCL</v>
      </c>
      <c r="AG824" s="49" t="str">
        <f t="shared" si="96"/>
        <v>LCL</v>
      </c>
    </row>
    <row r="825" spans="1:37" x14ac:dyDescent="0.45">
      <c r="A825" s="129" t="s">
        <v>1109</v>
      </c>
      <c r="B825" s="129" t="s">
        <v>1555</v>
      </c>
      <c r="C825" s="129" t="s">
        <v>1233</v>
      </c>
      <c r="D825" s="5" t="s">
        <v>1233</v>
      </c>
      <c r="E825" s="129">
        <f t="shared" si="90"/>
        <v>2</v>
      </c>
      <c r="F825" s="129">
        <f t="shared" si="91"/>
        <v>13</v>
      </c>
      <c r="G825" s="129" t="s">
        <v>381</v>
      </c>
      <c r="H825" s="129" t="s">
        <v>383</v>
      </c>
      <c r="I825" s="129" t="s">
        <v>380</v>
      </c>
      <c r="J825" s="3">
        <v>1</v>
      </c>
      <c r="K825" s="26" t="s">
        <v>380</v>
      </c>
      <c r="L825" s="26" t="s">
        <v>24</v>
      </c>
      <c r="M825" s="129" t="s">
        <v>384</v>
      </c>
      <c r="N825" s="129" t="s">
        <v>26</v>
      </c>
      <c r="O825" s="129" t="s">
        <v>1556</v>
      </c>
      <c r="P825" s="3">
        <v>54</v>
      </c>
      <c r="Q825" s="129" t="s">
        <v>32</v>
      </c>
      <c r="R825" s="129" t="s">
        <v>2156</v>
      </c>
      <c r="S825" s="36" t="s">
        <v>380</v>
      </c>
      <c r="T825" s="129">
        <v>1</v>
      </c>
      <c r="U825" s="129"/>
      <c r="V825" s="3">
        <v>714</v>
      </c>
      <c r="W825" s="30">
        <v>0</v>
      </c>
      <c r="X825" s="30">
        <v>0</v>
      </c>
      <c r="Y825" s="30">
        <v>0</v>
      </c>
      <c r="Z825" s="138" t="str">
        <f t="shared" si="92"/>
        <v/>
      </c>
      <c r="AA825" s="3">
        <v>8701</v>
      </c>
      <c r="AB825" s="4"/>
      <c r="AC825" s="34" t="s">
        <v>64</v>
      </c>
      <c r="AD825" s="34">
        <f t="shared" si="94"/>
        <v>0</v>
      </c>
      <c r="AE825" s="34">
        <f t="shared" si="95"/>
        <v>0</v>
      </c>
      <c r="AF825" s="49" t="str">
        <f t="shared" si="96"/>
        <v>LCL</v>
      </c>
      <c r="AG825" s="49" t="str">
        <f t="shared" si="96"/>
        <v>LCL</v>
      </c>
    </row>
    <row r="826" spans="1:37" s="77" customFormat="1" x14ac:dyDescent="0.45">
      <c r="A826" s="129" t="s">
        <v>1109</v>
      </c>
      <c r="B826" s="129" t="s">
        <v>1194</v>
      </c>
      <c r="C826" s="129" t="s">
        <v>1224</v>
      </c>
      <c r="D826" s="5" t="s">
        <v>1224</v>
      </c>
      <c r="E826" s="129">
        <f t="shared" si="90"/>
        <v>3</v>
      </c>
      <c r="F826" s="129">
        <f t="shared" si="91"/>
        <v>5</v>
      </c>
      <c r="G826" s="129" t="s">
        <v>381</v>
      </c>
      <c r="H826" s="129" t="s">
        <v>383</v>
      </c>
      <c r="I826" s="129" t="s">
        <v>380</v>
      </c>
      <c r="J826" s="3">
        <v>1</v>
      </c>
      <c r="K826" s="26" t="s">
        <v>380</v>
      </c>
      <c r="L826" s="26" t="s">
        <v>24</v>
      </c>
      <c r="M826" s="129" t="s">
        <v>390</v>
      </c>
      <c r="N826" s="129" t="s">
        <v>26</v>
      </c>
      <c r="O826" s="129" t="s">
        <v>1557</v>
      </c>
      <c r="P826" s="3">
        <v>54</v>
      </c>
      <c r="Q826" s="129" t="s">
        <v>32</v>
      </c>
      <c r="R826" s="129" t="s">
        <v>82</v>
      </c>
      <c r="S826" s="36" t="s">
        <v>380</v>
      </c>
      <c r="T826" s="129">
        <v>1</v>
      </c>
      <c r="U826" s="129"/>
      <c r="V826" s="3">
        <v>1253</v>
      </c>
      <c r="W826" s="30">
        <v>0</v>
      </c>
      <c r="X826" s="30">
        <v>0</v>
      </c>
      <c r="Y826" s="30">
        <v>0</v>
      </c>
      <c r="Z826" s="138" t="str">
        <f t="shared" si="92"/>
        <v/>
      </c>
      <c r="AA826" s="3">
        <v>21902</v>
      </c>
      <c r="AB826" s="6">
        <v>21.62</v>
      </c>
      <c r="AC826" s="34" t="s">
        <v>34</v>
      </c>
      <c r="AD826" s="34">
        <f t="shared" si="94"/>
        <v>15</v>
      </c>
      <c r="AE826" s="34">
        <f t="shared" si="95"/>
        <v>6</v>
      </c>
      <c r="AF826" s="49" t="str">
        <f t="shared" si="96"/>
        <v>20</v>
      </c>
      <c r="AG826" s="49" t="str">
        <f t="shared" si="96"/>
        <v>LCL</v>
      </c>
      <c r="AH826"/>
      <c r="AI826"/>
      <c r="AJ826"/>
      <c r="AK826"/>
    </row>
    <row r="827" spans="1:37" x14ac:dyDescent="0.45">
      <c r="A827" s="129" t="s">
        <v>1109</v>
      </c>
      <c r="B827" s="129" t="s">
        <v>1523</v>
      </c>
      <c r="C827" s="129" t="s">
        <v>1473</v>
      </c>
      <c r="D827" s="5" t="s">
        <v>1473</v>
      </c>
      <c r="E827" s="129">
        <f t="shared" si="90"/>
        <v>34</v>
      </c>
      <c r="F827" s="129">
        <f t="shared" si="91"/>
        <v>40</v>
      </c>
      <c r="G827" s="129" t="s">
        <v>29</v>
      </c>
      <c r="H827" s="129" t="s">
        <v>30</v>
      </c>
      <c r="I827" s="129" t="s">
        <v>31</v>
      </c>
      <c r="J827" s="3">
        <v>0</v>
      </c>
      <c r="K827" s="129" t="s">
        <v>1558</v>
      </c>
      <c r="L827" s="129" t="s">
        <v>41</v>
      </c>
      <c r="M827" s="129" t="s">
        <v>42</v>
      </c>
      <c r="N827" s="129" t="s">
        <v>26</v>
      </c>
      <c r="O827" s="129" t="s">
        <v>1559</v>
      </c>
      <c r="P827" s="3">
        <v>54</v>
      </c>
      <c r="Q827" s="129" t="s">
        <v>32</v>
      </c>
      <c r="R827" s="129" t="s">
        <v>1560</v>
      </c>
      <c r="S827" s="129" t="s">
        <v>2163</v>
      </c>
      <c r="T827" s="129"/>
      <c r="U827" s="129">
        <v>1</v>
      </c>
      <c r="V827" s="3">
        <v>330</v>
      </c>
      <c r="W827" s="30">
        <v>1</v>
      </c>
      <c r="X827" s="30">
        <v>0</v>
      </c>
      <c r="Y827" s="30">
        <v>0</v>
      </c>
      <c r="Z827" s="138">
        <f t="shared" si="92"/>
        <v>20</v>
      </c>
      <c r="AA827" s="3">
        <v>3651</v>
      </c>
      <c r="AB827" s="6">
        <v>28.6</v>
      </c>
      <c r="AC827" s="34" t="s">
        <v>34</v>
      </c>
      <c r="AD827" s="34">
        <f t="shared" si="94"/>
        <v>20</v>
      </c>
      <c r="AE827" s="34">
        <f t="shared" si="95"/>
        <v>9</v>
      </c>
      <c r="AF827" s="49" t="str">
        <f t="shared" si="96"/>
        <v>20</v>
      </c>
      <c r="AG827" s="49" t="str">
        <f t="shared" si="96"/>
        <v>LCL</v>
      </c>
    </row>
    <row r="828" spans="1:37" x14ac:dyDescent="0.45">
      <c r="A828" s="70" t="s">
        <v>1109</v>
      </c>
      <c r="B828" s="70" t="s">
        <v>1481</v>
      </c>
      <c r="C828" s="70" t="s">
        <v>1561</v>
      </c>
      <c r="D828" s="71" t="s">
        <v>1561</v>
      </c>
      <c r="E828" s="70">
        <f t="shared" si="90"/>
        <v>38</v>
      </c>
      <c r="F828" s="70">
        <f t="shared" si="91"/>
        <v>41</v>
      </c>
      <c r="G828" s="70" t="s">
        <v>48</v>
      </c>
      <c r="H828" s="70" t="s">
        <v>30</v>
      </c>
      <c r="I828" s="70" t="s">
        <v>31</v>
      </c>
      <c r="J828" s="72">
        <v>0</v>
      </c>
      <c r="K828" s="70" t="s">
        <v>1562</v>
      </c>
      <c r="L828" s="70" t="s">
        <v>41</v>
      </c>
      <c r="M828" s="70" t="s">
        <v>42</v>
      </c>
      <c r="N828" s="70" t="s">
        <v>26</v>
      </c>
      <c r="O828" s="70" t="s">
        <v>1563</v>
      </c>
      <c r="P828" s="72">
        <v>54</v>
      </c>
      <c r="Q828" s="70" t="s">
        <v>32</v>
      </c>
      <c r="R828" s="70" t="s">
        <v>101</v>
      </c>
      <c r="S828" s="70" t="s">
        <v>2163</v>
      </c>
      <c r="T828" s="70"/>
      <c r="U828" s="70">
        <v>1</v>
      </c>
      <c r="V828" s="72">
        <v>1329</v>
      </c>
      <c r="W828" s="73">
        <v>0</v>
      </c>
      <c r="X828" s="73">
        <v>1</v>
      </c>
      <c r="Y828" s="73">
        <v>1</v>
      </c>
      <c r="Z828" s="138">
        <f t="shared" si="92"/>
        <v>40</v>
      </c>
      <c r="AA828" s="72">
        <v>13392</v>
      </c>
      <c r="AB828" s="74">
        <v>101.13</v>
      </c>
      <c r="AC828" s="75" t="s">
        <v>34</v>
      </c>
      <c r="AD828" s="75">
        <f t="shared" si="94"/>
        <v>71</v>
      </c>
      <c r="AE828" s="75">
        <f t="shared" si="95"/>
        <v>30</v>
      </c>
      <c r="AF828" s="76">
        <v>40</v>
      </c>
      <c r="AG828" s="76" t="str">
        <f t="shared" si="96"/>
        <v>40</v>
      </c>
      <c r="AH828" s="77"/>
      <c r="AI828" s="77"/>
      <c r="AJ828" s="77"/>
      <c r="AK828" s="77"/>
    </row>
    <row r="829" spans="1:37" x14ac:dyDescent="0.45">
      <c r="A829" s="70"/>
      <c r="B829" s="70"/>
      <c r="C829" s="70"/>
      <c r="D829" s="71"/>
      <c r="E829" s="70"/>
      <c r="F829" s="70"/>
      <c r="G829" s="70"/>
      <c r="H829" s="70"/>
      <c r="I829" s="70"/>
      <c r="J829" s="72"/>
      <c r="K829" s="70"/>
      <c r="L829" s="70"/>
      <c r="M829" s="70"/>
      <c r="N829" s="70"/>
      <c r="O829" s="70"/>
      <c r="P829" s="72"/>
      <c r="Q829" s="70"/>
      <c r="R829" s="70"/>
      <c r="S829" s="70"/>
      <c r="T829" s="70"/>
      <c r="U829" s="70"/>
      <c r="V829" s="72"/>
      <c r="W829" s="73"/>
      <c r="X829" s="73"/>
      <c r="Y829" s="73"/>
      <c r="Z829" s="138" t="str">
        <f t="shared" si="92"/>
        <v/>
      </c>
      <c r="AA829" s="72"/>
      <c r="AB829" s="74"/>
      <c r="AC829" s="75" t="s">
        <v>34</v>
      </c>
      <c r="AD829" s="75"/>
      <c r="AE829" s="75"/>
      <c r="AF829" s="76">
        <v>20</v>
      </c>
      <c r="AG829" s="76"/>
      <c r="AH829" s="77"/>
      <c r="AI829" s="77"/>
      <c r="AJ829" s="77"/>
      <c r="AK829" s="77"/>
    </row>
    <row r="830" spans="1:37" x14ac:dyDescent="0.45">
      <c r="A830" s="129" t="s">
        <v>1109</v>
      </c>
      <c r="B830" s="129" t="s">
        <v>1481</v>
      </c>
      <c r="C830" s="129" t="s">
        <v>1561</v>
      </c>
      <c r="D830" s="5" t="s">
        <v>1561</v>
      </c>
      <c r="E830" s="129">
        <f t="shared" ref="E830:E895" si="97">B830-A830</f>
        <v>38</v>
      </c>
      <c r="F830" s="129">
        <f t="shared" ref="F830:F895" si="98">C830-A830</f>
        <v>41</v>
      </c>
      <c r="G830" s="129" t="s">
        <v>48</v>
      </c>
      <c r="H830" s="129" t="s">
        <v>30</v>
      </c>
      <c r="I830" s="129" t="s">
        <v>31</v>
      </c>
      <c r="J830" s="3">
        <v>0</v>
      </c>
      <c r="K830" s="129" t="s">
        <v>1564</v>
      </c>
      <c r="L830" s="129" t="s">
        <v>41</v>
      </c>
      <c r="M830" s="129" t="s">
        <v>42</v>
      </c>
      <c r="N830" s="129" t="s">
        <v>26</v>
      </c>
      <c r="O830" s="129" t="s">
        <v>1565</v>
      </c>
      <c r="P830" s="3">
        <v>54</v>
      </c>
      <c r="Q830" s="129" t="s">
        <v>32</v>
      </c>
      <c r="R830" s="129" t="s">
        <v>101</v>
      </c>
      <c r="S830" s="129" t="s">
        <v>2163</v>
      </c>
      <c r="T830" s="129"/>
      <c r="U830" s="129">
        <v>1</v>
      </c>
      <c r="V830" s="3">
        <v>448</v>
      </c>
      <c r="W830" s="30">
        <v>1</v>
      </c>
      <c r="X830" s="30">
        <v>0</v>
      </c>
      <c r="Y830" s="30">
        <v>0</v>
      </c>
      <c r="Z830" s="138">
        <f t="shared" si="92"/>
        <v>20</v>
      </c>
      <c r="AA830" s="3">
        <v>4634</v>
      </c>
      <c r="AB830" s="6">
        <v>16.43</v>
      </c>
      <c r="AC830" s="34" t="s">
        <v>34</v>
      </c>
      <c r="AD830" s="34">
        <f t="shared" si="94"/>
        <v>12</v>
      </c>
      <c r="AE830" s="34">
        <f t="shared" si="95"/>
        <v>5</v>
      </c>
      <c r="AF830" s="49" t="str">
        <f t="shared" si="96"/>
        <v>LCL</v>
      </c>
      <c r="AG830" s="49" t="str">
        <f t="shared" si="96"/>
        <v>LCL</v>
      </c>
    </row>
    <row r="831" spans="1:37" x14ac:dyDescent="0.45">
      <c r="A831" s="129" t="s">
        <v>1109</v>
      </c>
      <c r="B831" s="129" t="s">
        <v>1481</v>
      </c>
      <c r="C831" s="129" t="s">
        <v>1561</v>
      </c>
      <c r="D831" s="5" t="s">
        <v>1561</v>
      </c>
      <c r="E831" s="129">
        <f t="shared" si="97"/>
        <v>38</v>
      </c>
      <c r="F831" s="129">
        <f t="shared" si="98"/>
        <v>41</v>
      </c>
      <c r="G831" s="129" t="s">
        <v>48</v>
      </c>
      <c r="H831" s="129" t="s">
        <v>30</v>
      </c>
      <c r="I831" s="129" t="s">
        <v>31</v>
      </c>
      <c r="J831" s="3">
        <v>0</v>
      </c>
      <c r="K831" s="129" t="s">
        <v>1566</v>
      </c>
      <c r="L831" s="129" t="s">
        <v>41</v>
      </c>
      <c r="M831" s="129" t="s">
        <v>42</v>
      </c>
      <c r="N831" s="129" t="s">
        <v>26</v>
      </c>
      <c r="O831" s="129" t="s">
        <v>1567</v>
      </c>
      <c r="P831" s="3">
        <v>52</v>
      </c>
      <c r="Q831" s="129" t="s">
        <v>32</v>
      </c>
      <c r="R831" s="129" t="s">
        <v>266</v>
      </c>
      <c r="S831" s="129" t="s">
        <v>2163</v>
      </c>
      <c r="T831" s="129"/>
      <c r="U831" s="129">
        <v>1</v>
      </c>
      <c r="V831" s="3">
        <v>1994</v>
      </c>
      <c r="W831" s="30">
        <v>0</v>
      </c>
      <c r="X831" s="30">
        <v>1</v>
      </c>
      <c r="Y831" s="30">
        <v>0</v>
      </c>
      <c r="Z831" s="138">
        <f t="shared" si="92"/>
        <v>40</v>
      </c>
      <c r="AA831" s="3">
        <v>29073</v>
      </c>
      <c r="AB831" s="6">
        <v>25.13</v>
      </c>
      <c r="AC831" s="34" t="s">
        <v>34</v>
      </c>
      <c r="AD831" s="34">
        <f t="shared" si="94"/>
        <v>18</v>
      </c>
      <c r="AE831" s="34">
        <f t="shared" si="95"/>
        <v>8</v>
      </c>
      <c r="AF831" s="49" t="str">
        <f t="shared" si="96"/>
        <v>20</v>
      </c>
      <c r="AG831" s="49" t="str">
        <f t="shared" si="96"/>
        <v>LCL</v>
      </c>
    </row>
    <row r="832" spans="1:37" x14ac:dyDescent="0.45">
      <c r="A832" s="129" t="s">
        <v>1109</v>
      </c>
      <c r="B832" s="129" t="s">
        <v>1481</v>
      </c>
      <c r="C832" s="129" t="s">
        <v>1568</v>
      </c>
      <c r="D832" s="5" t="s">
        <v>1568</v>
      </c>
      <c r="E832" s="129">
        <f t="shared" si="97"/>
        <v>38</v>
      </c>
      <c r="F832" s="129">
        <f t="shared" si="98"/>
        <v>42</v>
      </c>
      <c r="G832" s="129" t="s">
        <v>48</v>
      </c>
      <c r="H832" s="129" t="s">
        <v>30</v>
      </c>
      <c r="I832" s="129" t="s">
        <v>31</v>
      </c>
      <c r="J832" s="3">
        <v>1</v>
      </c>
      <c r="K832" s="152" t="s">
        <v>1569</v>
      </c>
      <c r="L832" s="129" t="s">
        <v>41</v>
      </c>
      <c r="M832" s="129" t="s">
        <v>42</v>
      </c>
      <c r="N832" s="129" t="s">
        <v>26</v>
      </c>
      <c r="O832" s="129" t="s">
        <v>1570</v>
      </c>
      <c r="P832" s="3">
        <v>52</v>
      </c>
      <c r="Q832" s="129" t="s">
        <v>32</v>
      </c>
      <c r="R832" s="129" t="s">
        <v>273</v>
      </c>
      <c r="S832" s="129" t="s">
        <v>2164</v>
      </c>
      <c r="T832" s="129"/>
      <c r="U832" s="129">
        <v>1</v>
      </c>
      <c r="V832" s="3">
        <v>2579</v>
      </c>
      <c r="W832" s="154">
        <v>0</v>
      </c>
      <c r="X832" s="154">
        <v>0</v>
      </c>
      <c r="Y832" s="154">
        <v>1</v>
      </c>
      <c r="Z832" s="138" t="str">
        <f t="shared" si="92"/>
        <v>40 HC</v>
      </c>
      <c r="AA832" s="3">
        <v>34902</v>
      </c>
      <c r="AB832" s="6">
        <v>35.99</v>
      </c>
      <c r="AC832" s="34" t="s">
        <v>34</v>
      </c>
      <c r="AD832" s="34">
        <f t="shared" si="94"/>
        <v>25</v>
      </c>
      <c r="AE832" s="34">
        <f t="shared" si="95"/>
        <v>11</v>
      </c>
      <c r="AF832" s="49" t="str">
        <f t="shared" si="96"/>
        <v>20</v>
      </c>
      <c r="AG832" s="49" t="str">
        <f t="shared" si="96"/>
        <v>LCL</v>
      </c>
    </row>
    <row r="833" spans="1:37" x14ac:dyDescent="0.45">
      <c r="A833" s="129" t="s">
        <v>1109</v>
      </c>
      <c r="B833" s="129" t="s">
        <v>1481</v>
      </c>
      <c r="C833" s="129" t="s">
        <v>1568</v>
      </c>
      <c r="D833" s="5" t="s">
        <v>1568</v>
      </c>
      <c r="E833" s="129">
        <f t="shared" si="97"/>
        <v>38</v>
      </c>
      <c r="F833" s="129">
        <f t="shared" si="98"/>
        <v>42</v>
      </c>
      <c r="G833" s="129" t="s">
        <v>48</v>
      </c>
      <c r="H833" s="129" t="s">
        <v>30</v>
      </c>
      <c r="I833" s="129" t="s">
        <v>31</v>
      </c>
      <c r="J833" s="3">
        <v>1</v>
      </c>
      <c r="K833" s="153"/>
      <c r="L833" s="129" t="s">
        <v>41</v>
      </c>
      <c r="M833" s="129" t="s">
        <v>42</v>
      </c>
      <c r="N833" s="129" t="s">
        <v>26</v>
      </c>
      <c r="O833" s="129" t="s">
        <v>1571</v>
      </c>
      <c r="P833" s="3">
        <v>52</v>
      </c>
      <c r="Q833" s="129" t="s">
        <v>32</v>
      </c>
      <c r="R833" s="129" t="s">
        <v>185</v>
      </c>
      <c r="S833" s="129" t="s">
        <v>2164</v>
      </c>
      <c r="T833" s="129"/>
      <c r="U833" s="129">
        <v>1</v>
      </c>
      <c r="V833" s="3">
        <v>38</v>
      </c>
      <c r="W833" s="156"/>
      <c r="X833" s="156"/>
      <c r="Y833" s="156"/>
      <c r="Z833" s="138" t="str">
        <f t="shared" si="92"/>
        <v/>
      </c>
      <c r="AA833" s="3">
        <v>3200</v>
      </c>
      <c r="AB833" s="6">
        <v>2.74</v>
      </c>
      <c r="AC833" s="34" t="s">
        <v>34</v>
      </c>
      <c r="AD833" s="34">
        <f t="shared" si="94"/>
        <v>2</v>
      </c>
      <c r="AE833" s="34">
        <f t="shared" si="95"/>
        <v>1</v>
      </c>
      <c r="AF833" s="49" t="str">
        <f t="shared" si="96"/>
        <v>LCL</v>
      </c>
      <c r="AG833" s="49" t="str">
        <f t="shared" si="96"/>
        <v>LCL</v>
      </c>
    </row>
    <row r="834" spans="1:37" s="77" customFormat="1" x14ac:dyDescent="0.45">
      <c r="A834" s="129" t="s">
        <v>1109</v>
      </c>
      <c r="B834" s="129" t="s">
        <v>1481</v>
      </c>
      <c r="C834" s="129" t="s">
        <v>1568</v>
      </c>
      <c r="D834" s="5" t="s">
        <v>1568</v>
      </c>
      <c r="E834" s="129">
        <f t="shared" si="97"/>
        <v>38</v>
      </c>
      <c r="F834" s="129">
        <f t="shared" si="98"/>
        <v>42</v>
      </c>
      <c r="G834" s="129" t="s">
        <v>48</v>
      </c>
      <c r="H834" s="129" t="s">
        <v>30</v>
      </c>
      <c r="I834" s="129" t="s">
        <v>31</v>
      </c>
      <c r="J834" s="3">
        <v>1</v>
      </c>
      <c r="K834" s="153"/>
      <c r="L834" s="129" t="s">
        <v>41</v>
      </c>
      <c r="M834" s="129" t="s">
        <v>42</v>
      </c>
      <c r="N834" s="129" t="s">
        <v>26</v>
      </c>
      <c r="O834" s="129" t="s">
        <v>1572</v>
      </c>
      <c r="P834" s="3">
        <v>52</v>
      </c>
      <c r="Q834" s="129" t="s">
        <v>32</v>
      </c>
      <c r="R834" s="129" t="s">
        <v>275</v>
      </c>
      <c r="S834" s="129" t="s">
        <v>2164</v>
      </c>
      <c r="T834" s="129"/>
      <c r="U834" s="129">
        <v>1</v>
      </c>
      <c r="V834" s="3">
        <v>286</v>
      </c>
      <c r="W834" s="156"/>
      <c r="X834" s="156"/>
      <c r="Y834" s="156"/>
      <c r="Z834" s="138" t="str">
        <f t="shared" si="92"/>
        <v/>
      </c>
      <c r="AA834" s="3">
        <v>4200</v>
      </c>
      <c r="AB834" s="6">
        <v>4.3099999999999996</v>
      </c>
      <c r="AC834" s="34" t="s">
        <v>34</v>
      </c>
      <c r="AD834" s="34">
        <f t="shared" si="94"/>
        <v>3</v>
      </c>
      <c r="AE834" s="34">
        <f t="shared" si="95"/>
        <v>1</v>
      </c>
      <c r="AF834" s="49" t="str">
        <f t="shared" si="96"/>
        <v>LCL</v>
      </c>
      <c r="AG834" s="49" t="str">
        <f t="shared" si="96"/>
        <v>LCL</v>
      </c>
      <c r="AH834"/>
      <c r="AI834"/>
      <c r="AJ834"/>
      <c r="AK834"/>
    </row>
    <row r="835" spans="1:37" x14ac:dyDescent="0.45">
      <c r="A835" s="129" t="s">
        <v>1109</v>
      </c>
      <c r="B835" s="129" t="s">
        <v>1481</v>
      </c>
      <c r="C835" s="129" t="s">
        <v>1568</v>
      </c>
      <c r="D835" s="5" t="s">
        <v>1568</v>
      </c>
      <c r="E835" s="129">
        <f t="shared" si="97"/>
        <v>38</v>
      </c>
      <c r="F835" s="129">
        <f t="shared" si="98"/>
        <v>42</v>
      </c>
      <c r="G835" s="129" t="s">
        <v>48</v>
      </c>
      <c r="H835" s="129" t="s">
        <v>30</v>
      </c>
      <c r="I835" s="129" t="s">
        <v>31</v>
      </c>
      <c r="J835" s="3">
        <v>1</v>
      </c>
      <c r="K835" s="153"/>
      <c r="L835" s="129" t="s">
        <v>41</v>
      </c>
      <c r="M835" s="129" t="s">
        <v>42</v>
      </c>
      <c r="N835" s="129" t="s">
        <v>26</v>
      </c>
      <c r="O835" s="129" t="s">
        <v>1573</v>
      </c>
      <c r="P835" s="3">
        <v>54</v>
      </c>
      <c r="Q835" s="129" t="s">
        <v>32</v>
      </c>
      <c r="R835" s="129" t="s">
        <v>97</v>
      </c>
      <c r="S835" s="129" t="s">
        <v>2164</v>
      </c>
      <c r="T835" s="129"/>
      <c r="U835" s="129">
        <v>1</v>
      </c>
      <c r="V835" s="3">
        <v>426</v>
      </c>
      <c r="W835" s="155"/>
      <c r="X835" s="155"/>
      <c r="Y835" s="155"/>
      <c r="Z835" s="138" t="str">
        <f t="shared" ref="Z835:Z898" si="99">IF(W835=1,20,IF(X835=1,40,IF(Y835=1,"40 HC","")))</f>
        <v/>
      </c>
      <c r="AA835" s="3">
        <v>5931</v>
      </c>
      <c r="AB835" s="6">
        <v>16.68</v>
      </c>
      <c r="AC835" s="34" t="s">
        <v>34</v>
      </c>
      <c r="AD835" s="34">
        <f t="shared" si="94"/>
        <v>12</v>
      </c>
      <c r="AE835" s="34">
        <f t="shared" si="95"/>
        <v>5</v>
      </c>
      <c r="AF835" s="49" t="str">
        <f t="shared" si="96"/>
        <v>LCL</v>
      </c>
      <c r="AG835" s="49" t="str">
        <f t="shared" si="96"/>
        <v>LCL</v>
      </c>
    </row>
    <row r="836" spans="1:37" x14ac:dyDescent="0.45">
      <c r="A836" s="129" t="s">
        <v>1574</v>
      </c>
      <c r="B836" s="129" t="s">
        <v>1575</v>
      </c>
      <c r="C836" s="129" t="s">
        <v>1568</v>
      </c>
      <c r="D836" s="5" t="s">
        <v>1568</v>
      </c>
      <c r="E836" s="129">
        <f t="shared" si="97"/>
        <v>35</v>
      </c>
      <c r="F836" s="129">
        <f t="shared" si="98"/>
        <v>41</v>
      </c>
      <c r="G836" s="129" t="s">
        <v>61</v>
      </c>
      <c r="H836" s="129" t="s">
        <v>30</v>
      </c>
      <c r="I836" s="129" t="s">
        <v>31</v>
      </c>
      <c r="J836" s="3">
        <v>0</v>
      </c>
      <c r="K836" s="129" t="s">
        <v>1576</v>
      </c>
      <c r="L836" s="129" t="s">
        <v>41</v>
      </c>
      <c r="M836" s="129" t="s">
        <v>42</v>
      </c>
      <c r="N836" s="129" t="s">
        <v>26</v>
      </c>
      <c r="O836" s="129" t="s">
        <v>1577</v>
      </c>
      <c r="P836" s="3">
        <v>54</v>
      </c>
      <c r="Q836" s="129" t="s">
        <v>32</v>
      </c>
      <c r="R836" s="129" t="s">
        <v>239</v>
      </c>
      <c r="S836" s="129" t="s">
        <v>2163</v>
      </c>
      <c r="T836" s="129"/>
      <c r="U836" s="129">
        <v>1</v>
      </c>
      <c r="V836" s="3">
        <v>1119</v>
      </c>
      <c r="W836" s="30">
        <v>0</v>
      </c>
      <c r="X836" s="30">
        <v>0</v>
      </c>
      <c r="Y836" s="30">
        <v>1</v>
      </c>
      <c r="Z836" s="138" t="str">
        <f t="shared" si="99"/>
        <v>40 HC</v>
      </c>
      <c r="AA836" s="3">
        <v>19128</v>
      </c>
      <c r="AB836" s="6">
        <v>62.1</v>
      </c>
      <c r="AC836" s="34" t="s">
        <v>64</v>
      </c>
      <c r="AD836" s="34">
        <f t="shared" si="94"/>
        <v>43</v>
      </c>
      <c r="AE836" s="34">
        <f t="shared" si="95"/>
        <v>19</v>
      </c>
      <c r="AF836" s="49" t="str">
        <f t="shared" si="96"/>
        <v>40</v>
      </c>
      <c r="AG836" s="49" t="str">
        <f t="shared" si="96"/>
        <v>20</v>
      </c>
    </row>
    <row r="837" spans="1:37" x14ac:dyDescent="0.45">
      <c r="A837" s="129" t="s">
        <v>1574</v>
      </c>
      <c r="B837" s="129" t="s">
        <v>1575</v>
      </c>
      <c r="C837" s="129" t="s">
        <v>1578</v>
      </c>
      <c r="D837" s="5" t="s">
        <v>1578</v>
      </c>
      <c r="E837" s="129">
        <f t="shared" si="97"/>
        <v>35</v>
      </c>
      <c r="F837" s="129">
        <f t="shared" si="98"/>
        <v>45</v>
      </c>
      <c r="G837" s="129" t="s">
        <v>61</v>
      </c>
      <c r="H837" s="129" t="s">
        <v>30</v>
      </c>
      <c r="I837" s="129" t="s">
        <v>31</v>
      </c>
      <c r="J837" s="3">
        <v>0</v>
      </c>
      <c r="K837" s="129" t="s">
        <v>1579</v>
      </c>
      <c r="L837" s="129" t="s">
        <v>41</v>
      </c>
      <c r="M837" s="129" t="s">
        <v>42</v>
      </c>
      <c r="N837" s="129" t="s">
        <v>26</v>
      </c>
      <c r="O837" s="129" t="s">
        <v>1580</v>
      </c>
      <c r="P837" s="3">
        <v>54</v>
      </c>
      <c r="Q837" s="129" t="s">
        <v>32</v>
      </c>
      <c r="R837" s="129" t="s">
        <v>1581</v>
      </c>
      <c r="S837" s="129" t="s">
        <v>2163</v>
      </c>
      <c r="T837" s="129"/>
      <c r="U837" s="129">
        <v>1</v>
      </c>
      <c r="V837" s="3">
        <v>911</v>
      </c>
      <c r="W837" s="30">
        <v>1</v>
      </c>
      <c r="X837" s="30">
        <v>0</v>
      </c>
      <c r="Y837" s="30">
        <v>0</v>
      </c>
      <c r="Z837" s="138">
        <f t="shared" si="99"/>
        <v>20</v>
      </c>
      <c r="AA837" s="3">
        <v>17584</v>
      </c>
      <c r="AB837" s="6">
        <v>25.3</v>
      </c>
      <c r="AC837" s="34" t="s">
        <v>64</v>
      </c>
      <c r="AD837" s="34">
        <f t="shared" si="94"/>
        <v>18</v>
      </c>
      <c r="AE837" s="34">
        <f t="shared" si="95"/>
        <v>8</v>
      </c>
      <c r="AF837" s="49" t="str">
        <f t="shared" si="96"/>
        <v>20</v>
      </c>
      <c r="AG837" s="49" t="str">
        <f t="shared" si="96"/>
        <v>LCL</v>
      </c>
    </row>
    <row r="838" spans="1:37" x14ac:dyDescent="0.45">
      <c r="A838" s="129" t="s">
        <v>1555</v>
      </c>
      <c r="B838" s="129" t="s">
        <v>1219</v>
      </c>
      <c r="C838" s="129" t="s">
        <v>1249</v>
      </c>
      <c r="D838" s="5" t="s">
        <v>1249</v>
      </c>
      <c r="E838" s="129">
        <f t="shared" si="97"/>
        <v>2</v>
      </c>
      <c r="F838" s="129">
        <f t="shared" si="98"/>
        <v>8</v>
      </c>
      <c r="G838" s="129" t="s">
        <v>381</v>
      </c>
      <c r="H838" s="129" t="s">
        <v>383</v>
      </c>
      <c r="I838" s="129" t="s">
        <v>380</v>
      </c>
      <c r="J838" s="3">
        <v>1</v>
      </c>
      <c r="K838" s="26" t="s">
        <v>380</v>
      </c>
      <c r="L838" s="26" t="s">
        <v>24</v>
      </c>
      <c r="M838" s="129" t="s">
        <v>384</v>
      </c>
      <c r="N838" s="129" t="s">
        <v>26</v>
      </c>
      <c r="O838" s="129" t="s">
        <v>1582</v>
      </c>
      <c r="P838" s="3">
        <v>54</v>
      </c>
      <c r="Q838" s="129" t="s">
        <v>32</v>
      </c>
      <c r="R838" s="129" t="s">
        <v>94</v>
      </c>
      <c r="S838" s="36" t="s">
        <v>380</v>
      </c>
      <c r="T838" s="129">
        <v>1</v>
      </c>
      <c r="U838" s="129"/>
      <c r="V838" s="3">
        <v>771</v>
      </c>
      <c r="W838" s="30">
        <v>0</v>
      </c>
      <c r="X838" s="30">
        <v>0</v>
      </c>
      <c r="Y838" s="30">
        <v>0</v>
      </c>
      <c r="Z838" s="138" t="str">
        <f t="shared" si="99"/>
        <v/>
      </c>
      <c r="AA838" s="3">
        <v>14865</v>
      </c>
      <c r="AB838" s="6">
        <v>13.94</v>
      </c>
      <c r="AC838" s="34" t="s">
        <v>90</v>
      </c>
      <c r="AD838" s="34">
        <f t="shared" si="94"/>
        <v>10</v>
      </c>
      <c r="AE838" s="34">
        <f t="shared" si="95"/>
        <v>4</v>
      </c>
      <c r="AF838" s="49" t="str">
        <f t="shared" si="96"/>
        <v>LCL</v>
      </c>
      <c r="AG838" s="49" t="str">
        <f t="shared" si="96"/>
        <v>LCL</v>
      </c>
    </row>
    <row r="839" spans="1:37" s="77" customFormat="1" x14ac:dyDescent="0.45">
      <c r="A839" s="129" t="s">
        <v>1194</v>
      </c>
      <c r="B839" s="129" t="s">
        <v>1219</v>
      </c>
      <c r="C839" s="129" t="s">
        <v>1230</v>
      </c>
      <c r="D839" s="5" t="s">
        <v>1230</v>
      </c>
      <c r="E839" s="129">
        <f t="shared" si="97"/>
        <v>1</v>
      </c>
      <c r="F839" s="129">
        <f t="shared" si="98"/>
        <v>8</v>
      </c>
      <c r="G839" s="129" t="s">
        <v>384</v>
      </c>
      <c r="H839" s="129" t="s">
        <v>383</v>
      </c>
      <c r="I839" s="129" t="s">
        <v>380</v>
      </c>
      <c r="J839" s="3">
        <v>1</v>
      </c>
      <c r="K839" s="26" t="s">
        <v>380</v>
      </c>
      <c r="L839" s="26" t="s">
        <v>24</v>
      </c>
      <c r="M839" s="129" t="s">
        <v>384</v>
      </c>
      <c r="N839" s="129" t="s">
        <v>26</v>
      </c>
      <c r="O839" s="129" t="s">
        <v>1583</v>
      </c>
      <c r="P839" s="3">
        <v>54</v>
      </c>
      <c r="Q839" s="129" t="s">
        <v>32</v>
      </c>
      <c r="R839" s="129" t="s">
        <v>1288</v>
      </c>
      <c r="S839" s="36" t="s">
        <v>380</v>
      </c>
      <c r="T839" s="129">
        <v>1</v>
      </c>
      <c r="U839" s="129"/>
      <c r="V839" s="3">
        <v>302</v>
      </c>
      <c r="W839" s="30">
        <v>0</v>
      </c>
      <c r="X839" s="30">
        <v>0</v>
      </c>
      <c r="Y839" s="30">
        <v>0</v>
      </c>
      <c r="Z839" s="138" t="str">
        <f t="shared" si="99"/>
        <v/>
      </c>
      <c r="AA839" s="3">
        <v>6166</v>
      </c>
      <c r="AB839" s="4"/>
      <c r="AC839" s="34" t="s">
        <v>1289</v>
      </c>
      <c r="AD839" s="34">
        <f t="shared" si="94"/>
        <v>0</v>
      </c>
      <c r="AE839" s="34">
        <f t="shared" si="95"/>
        <v>0</v>
      </c>
      <c r="AF839" s="49" t="str">
        <f t="shared" si="96"/>
        <v>LCL</v>
      </c>
      <c r="AG839" s="49" t="str">
        <f t="shared" si="96"/>
        <v>LCL</v>
      </c>
      <c r="AH839"/>
      <c r="AI839"/>
      <c r="AJ839"/>
      <c r="AK839"/>
    </row>
    <row r="840" spans="1:37" s="77" customFormat="1" x14ac:dyDescent="0.45">
      <c r="A840" s="129" t="s">
        <v>1194</v>
      </c>
      <c r="B840" s="129" t="s">
        <v>1249</v>
      </c>
      <c r="C840" s="129" t="s">
        <v>1271</v>
      </c>
      <c r="D840" s="5" t="s">
        <v>1271</v>
      </c>
      <c r="E840" s="129">
        <f t="shared" si="97"/>
        <v>7</v>
      </c>
      <c r="F840" s="129">
        <f t="shared" si="98"/>
        <v>11</v>
      </c>
      <c r="G840" s="129" t="s">
        <v>381</v>
      </c>
      <c r="H840" s="129" t="s">
        <v>383</v>
      </c>
      <c r="I840" s="129" t="s">
        <v>380</v>
      </c>
      <c r="J840" s="3">
        <v>1</v>
      </c>
      <c r="K840" s="26" t="s">
        <v>380</v>
      </c>
      <c r="L840" s="26" t="s">
        <v>24</v>
      </c>
      <c r="M840" s="129" t="s">
        <v>384</v>
      </c>
      <c r="N840" s="129" t="s">
        <v>26</v>
      </c>
      <c r="O840" s="129" t="s">
        <v>1584</v>
      </c>
      <c r="P840" s="3">
        <v>54</v>
      </c>
      <c r="Q840" s="129" t="s">
        <v>32</v>
      </c>
      <c r="R840" s="129" t="s">
        <v>2153</v>
      </c>
      <c r="S840" s="36" t="s">
        <v>380</v>
      </c>
      <c r="T840" s="129">
        <v>1</v>
      </c>
      <c r="U840" s="129"/>
      <c r="V840" s="3">
        <v>755</v>
      </c>
      <c r="W840" s="30">
        <v>0</v>
      </c>
      <c r="X840" s="30">
        <v>0</v>
      </c>
      <c r="Y840" s="30">
        <v>0</v>
      </c>
      <c r="Z840" s="138" t="str">
        <f t="shared" si="99"/>
        <v/>
      </c>
      <c r="AA840" s="3">
        <v>14010</v>
      </c>
      <c r="AB840" s="4"/>
      <c r="AC840" s="34" t="s">
        <v>64</v>
      </c>
      <c r="AD840" s="34">
        <f t="shared" si="94"/>
        <v>0</v>
      </c>
      <c r="AE840" s="34">
        <f t="shared" si="95"/>
        <v>0</v>
      </c>
      <c r="AF840" s="49" t="str">
        <f t="shared" si="96"/>
        <v>LCL</v>
      </c>
      <c r="AG840" s="49" t="str">
        <f t="shared" si="96"/>
        <v>LCL</v>
      </c>
      <c r="AH840"/>
      <c r="AI840"/>
      <c r="AJ840"/>
      <c r="AK840"/>
    </row>
    <row r="841" spans="1:37" s="77" customFormat="1" x14ac:dyDescent="0.45">
      <c r="A841" s="129" t="s">
        <v>1194</v>
      </c>
      <c r="B841" s="129" t="s">
        <v>1230</v>
      </c>
      <c r="C841" s="129" t="s">
        <v>1233</v>
      </c>
      <c r="D841" s="5" t="s">
        <v>1233</v>
      </c>
      <c r="E841" s="129">
        <f t="shared" si="97"/>
        <v>8</v>
      </c>
      <c r="F841" s="129">
        <f t="shared" si="98"/>
        <v>10</v>
      </c>
      <c r="G841" s="129" t="s">
        <v>381</v>
      </c>
      <c r="H841" s="129" t="s">
        <v>383</v>
      </c>
      <c r="I841" s="129" t="s">
        <v>380</v>
      </c>
      <c r="J841" s="3">
        <v>1</v>
      </c>
      <c r="K841" s="26" t="s">
        <v>380</v>
      </c>
      <c r="L841" s="26" t="s">
        <v>24</v>
      </c>
      <c r="M841" s="129" t="s">
        <v>883</v>
      </c>
      <c r="N841" s="129" t="s">
        <v>26</v>
      </c>
      <c r="O841" s="129" t="s">
        <v>1585</v>
      </c>
      <c r="P841" s="3">
        <v>54</v>
      </c>
      <c r="Q841" s="129" t="s">
        <v>32</v>
      </c>
      <c r="R841" s="129" t="s">
        <v>149</v>
      </c>
      <c r="S841" s="36" t="s">
        <v>380</v>
      </c>
      <c r="T841" s="129">
        <v>1</v>
      </c>
      <c r="U841" s="129"/>
      <c r="V841" s="3">
        <v>647</v>
      </c>
      <c r="W841" s="30">
        <v>0</v>
      </c>
      <c r="X841" s="30">
        <v>0</v>
      </c>
      <c r="Y841" s="30">
        <v>0</v>
      </c>
      <c r="Z841" s="138" t="str">
        <f t="shared" si="99"/>
        <v/>
      </c>
      <c r="AA841" s="3">
        <v>13177</v>
      </c>
      <c r="AB841" s="4"/>
      <c r="AC841" s="34" t="s">
        <v>90</v>
      </c>
      <c r="AD841" s="34">
        <f t="shared" si="94"/>
        <v>0</v>
      </c>
      <c r="AE841" s="34">
        <f t="shared" si="95"/>
        <v>0</v>
      </c>
      <c r="AF841" s="49" t="str">
        <f t="shared" si="96"/>
        <v>LCL</v>
      </c>
      <c r="AG841" s="49" t="str">
        <f t="shared" si="96"/>
        <v>LCL</v>
      </c>
      <c r="AH841"/>
      <c r="AI841"/>
      <c r="AJ841"/>
      <c r="AK841"/>
    </row>
    <row r="842" spans="1:37" x14ac:dyDescent="0.45">
      <c r="A842" s="129" t="s">
        <v>1194</v>
      </c>
      <c r="B842" s="129" t="s">
        <v>1513</v>
      </c>
      <c r="C842" s="129" t="s">
        <v>1466</v>
      </c>
      <c r="D842" s="5" t="s">
        <v>1466</v>
      </c>
      <c r="E842" s="129">
        <f t="shared" si="97"/>
        <v>27</v>
      </c>
      <c r="F842" s="129">
        <f t="shared" si="98"/>
        <v>32</v>
      </c>
      <c r="G842" s="129" t="s">
        <v>1172</v>
      </c>
      <c r="H842" s="129" t="s">
        <v>30</v>
      </c>
      <c r="I842" s="129" t="s">
        <v>31</v>
      </c>
      <c r="J842" s="3">
        <v>1</v>
      </c>
      <c r="K842" s="26" t="s">
        <v>2125</v>
      </c>
      <c r="L842" s="129" t="s">
        <v>24</v>
      </c>
      <c r="M842" s="129" t="s">
        <v>87</v>
      </c>
      <c r="N842" s="129" t="s">
        <v>26</v>
      </c>
      <c r="O842" s="129" t="s">
        <v>1586</v>
      </c>
      <c r="P842" s="3">
        <v>54</v>
      </c>
      <c r="Q842" s="129" t="s">
        <v>32</v>
      </c>
      <c r="R842" s="129" t="s">
        <v>386</v>
      </c>
      <c r="S842" s="129" t="s">
        <v>2125</v>
      </c>
      <c r="T842" s="129"/>
      <c r="U842" s="129">
        <v>1</v>
      </c>
      <c r="V842" s="3">
        <v>333</v>
      </c>
      <c r="W842" s="30">
        <v>0</v>
      </c>
      <c r="X842" s="30">
        <v>0</v>
      </c>
      <c r="Y842" s="30">
        <v>0</v>
      </c>
      <c r="Z842" s="138" t="str">
        <f t="shared" si="99"/>
        <v/>
      </c>
      <c r="AA842" s="3">
        <v>5835</v>
      </c>
      <c r="AB842" s="6">
        <v>6.22</v>
      </c>
      <c r="AC842" s="34" t="s">
        <v>90</v>
      </c>
      <c r="AD842" s="34">
        <f t="shared" si="94"/>
        <v>4</v>
      </c>
      <c r="AE842" s="34">
        <f t="shared" si="95"/>
        <v>2</v>
      </c>
      <c r="AF842" s="49" t="str">
        <f t="shared" ref="AF842:AG870" si="100">IF(AD842&lt;=14,"LCL",IF(AD842&lt;=28,"20",IF(AD842&lt;=55,"40",IF(AD842&lt;=65,"40HC",IF(AD842&lt;=83,"45",IF(AD842&gt;83,"???ilość kont"))))))</f>
        <v>LCL</v>
      </c>
      <c r="AG842" s="49" t="str">
        <f t="shared" si="100"/>
        <v>LCL</v>
      </c>
    </row>
    <row r="843" spans="1:37" s="77" customFormat="1" x14ac:dyDescent="0.45">
      <c r="A843" s="129" t="s">
        <v>1194</v>
      </c>
      <c r="B843" s="129" t="s">
        <v>1587</v>
      </c>
      <c r="C843" s="129" t="s">
        <v>1578</v>
      </c>
      <c r="D843" s="5" t="s">
        <v>1578</v>
      </c>
      <c r="E843" s="129">
        <f t="shared" si="97"/>
        <v>34</v>
      </c>
      <c r="F843" s="129">
        <f t="shared" si="98"/>
        <v>43</v>
      </c>
      <c r="G843" s="129" t="s">
        <v>61</v>
      </c>
      <c r="H843" s="129" t="s">
        <v>30</v>
      </c>
      <c r="I843" s="129" t="s">
        <v>31</v>
      </c>
      <c r="J843" s="3">
        <v>1</v>
      </c>
      <c r="K843" s="152" t="s">
        <v>1588</v>
      </c>
      <c r="L843" s="129" t="s">
        <v>41</v>
      </c>
      <c r="M843" s="129" t="s">
        <v>42</v>
      </c>
      <c r="N843" s="129" t="s">
        <v>26</v>
      </c>
      <c r="O843" s="129" t="s">
        <v>1589</v>
      </c>
      <c r="P843" s="3">
        <v>54</v>
      </c>
      <c r="Q843" s="129" t="s">
        <v>32</v>
      </c>
      <c r="R843" s="129" t="s">
        <v>2155</v>
      </c>
      <c r="S843" s="129" t="s">
        <v>2164</v>
      </c>
      <c r="T843" s="129"/>
      <c r="U843" s="129">
        <v>1</v>
      </c>
      <c r="V843" s="3">
        <v>1198</v>
      </c>
      <c r="W843" s="154">
        <v>0</v>
      </c>
      <c r="X843" s="154">
        <v>1</v>
      </c>
      <c r="Y843" s="154">
        <v>0</v>
      </c>
      <c r="Z843" s="138">
        <f t="shared" si="99"/>
        <v>40</v>
      </c>
      <c r="AA843" s="3">
        <v>18490</v>
      </c>
      <c r="AB843" s="6">
        <v>29.31</v>
      </c>
      <c r="AC843" s="34" t="s">
        <v>64</v>
      </c>
      <c r="AD843" s="34">
        <f t="shared" si="94"/>
        <v>21</v>
      </c>
      <c r="AE843" s="34">
        <f t="shared" si="95"/>
        <v>9</v>
      </c>
      <c r="AF843" s="49" t="str">
        <f t="shared" si="100"/>
        <v>20</v>
      </c>
      <c r="AG843" s="49" t="str">
        <f t="shared" si="100"/>
        <v>LCL</v>
      </c>
      <c r="AH843"/>
      <c r="AI843"/>
      <c r="AJ843"/>
      <c r="AK843"/>
    </row>
    <row r="844" spans="1:37" x14ac:dyDescent="0.45">
      <c r="A844" s="129" t="s">
        <v>1194</v>
      </c>
      <c r="B844" s="129" t="s">
        <v>1587</v>
      </c>
      <c r="C844" s="129" t="s">
        <v>1578</v>
      </c>
      <c r="D844" s="5" t="s">
        <v>1578</v>
      </c>
      <c r="E844" s="129">
        <f t="shared" si="97"/>
        <v>34</v>
      </c>
      <c r="F844" s="129">
        <f t="shared" si="98"/>
        <v>43</v>
      </c>
      <c r="G844" s="129" t="s">
        <v>61</v>
      </c>
      <c r="H844" s="129" t="s">
        <v>30</v>
      </c>
      <c r="I844" s="129" t="s">
        <v>31</v>
      </c>
      <c r="J844" s="3">
        <v>1</v>
      </c>
      <c r="K844" s="153"/>
      <c r="L844" s="129" t="s">
        <v>41</v>
      </c>
      <c r="M844" s="129" t="s">
        <v>42</v>
      </c>
      <c r="N844" s="129" t="s">
        <v>26</v>
      </c>
      <c r="O844" s="129" t="s">
        <v>1590</v>
      </c>
      <c r="P844" s="3">
        <v>54</v>
      </c>
      <c r="Q844" s="129" t="s">
        <v>32</v>
      </c>
      <c r="R844" s="129" t="s">
        <v>239</v>
      </c>
      <c r="S844" s="129" t="s">
        <v>2164</v>
      </c>
      <c r="T844" s="129"/>
      <c r="U844" s="129">
        <v>1</v>
      </c>
      <c r="V844" s="3">
        <v>331</v>
      </c>
      <c r="W844" s="155"/>
      <c r="X844" s="155"/>
      <c r="Y844" s="155"/>
      <c r="Z844" s="138" t="str">
        <f t="shared" si="99"/>
        <v/>
      </c>
      <c r="AA844" s="3">
        <v>6585</v>
      </c>
      <c r="AB844" s="6">
        <v>24.51</v>
      </c>
      <c r="AC844" s="34" t="s">
        <v>64</v>
      </c>
      <c r="AD844" s="34">
        <f t="shared" si="94"/>
        <v>17</v>
      </c>
      <c r="AE844" s="34">
        <f t="shared" si="95"/>
        <v>7</v>
      </c>
      <c r="AF844" s="49" t="str">
        <f t="shared" si="100"/>
        <v>20</v>
      </c>
      <c r="AG844" s="49" t="str">
        <f t="shared" si="100"/>
        <v>LCL</v>
      </c>
    </row>
    <row r="845" spans="1:37" x14ac:dyDescent="0.45">
      <c r="A845" s="129" t="s">
        <v>1194</v>
      </c>
      <c r="B845" s="129" t="s">
        <v>1568</v>
      </c>
      <c r="C845" s="129" t="s">
        <v>1448</v>
      </c>
      <c r="D845" s="5" t="s">
        <v>1448</v>
      </c>
      <c r="E845" s="129">
        <f t="shared" si="97"/>
        <v>39</v>
      </c>
      <c r="F845" s="129">
        <f t="shared" si="98"/>
        <v>44</v>
      </c>
      <c r="G845" s="129" t="s">
        <v>29</v>
      </c>
      <c r="H845" s="129" t="s">
        <v>30</v>
      </c>
      <c r="I845" s="129" t="s">
        <v>31</v>
      </c>
      <c r="J845" s="3">
        <v>1</v>
      </c>
      <c r="K845" s="152" t="s">
        <v>1591</v>
      </c>
      <c r="L845" s="129" t="s">
        <v>41</v>
      </c>
      <c r="M845" s="129" t="s">
        <v>42</v>
      </c>
      <c r="N845" s="129" t="s">
        <v>26</v>
      </c>
      <c r="O845" s="129" t="s">
        <v>1592</v>
      </c>
      <c r="P845" s="3">
        <v>51</v>
      </c>
      <c r="Q845" s="129" t="s">
        <v>32</v>
      </c>
      <c r="R845" s="129" t="s">
        <v>571</v>
      </c>
      <c r="S845" s="129" t="s">
        <v>2164</v>
      </c>
      <c r="T845" s="129"/>
      <c r="U845" s="129">
        <v>1</v>
      </c>
      <c r="V845" s="3">
        <v>78</v>
      </c>
      <c r="W845" s="154">
        <v>1</v>
      </c>
      <c r="X845" s="154">
        <v>0</v>
      </c>
      <c r="Y845" s="154">
        <v>0</v>
      </c>
      <c r="Z845" s="138">
        <f t="shared" si="99"/>
        <v>20</v>
      </c>
      <c r="AA845" s="3">
        <v>2808</v>
      </c>
      <c r="AB845" s="6">
        <v>10.62</v>
      </c>
      <c r="AC845" s="34" t="s">
        <v>34</v>
      </c>
      <c r="AD845" s="34">
        <f t="shared" si="94"/>
        <v>7</v>
      </c>
      <c r="AE845" s="34">
        <f t="shared" si="95"/>
        <v>3</v>
      </c>
      <c r="AF845" s="49" t="str">
        <f t="shared" si="100"/>
        <v>LCL</v>
      </c>
      <c r="AG845" s="49" t="str">
        <f t="shared" si="100"/>
        <v>LCL</v>
      </c>
    </row>
    <row r="846" spans="1:37" x14ac:dyDescent="0.45">
      <c r="A846" s="129" t="s">
        <v>1194</v>
      </c>
      <c r="B846" s="129" t="s">
        <v>1568</v>
      </c>
      <c r="C846" s="129" t="s">
        <v>1448</v>
      </c>
      <c r="D846" s="5" t="s">
        <v>1448</v>
      </c>
      <c r="E846" s="129">
        <f t="shared" si="97"/>
        <v>39</v>
      </c>
      <c r="F846" s="129">
        <f t="shared" si="98"/>
        <v>44</v>
      </c>
      <c r="G846" s="129" t="s">
        <v>29</v>
      </c>
      <c r="H846" s="129" t="s">
        <v>30</v>
      </c>
      <c r="I846" s="129" t="s">
        <v>31</v>
      </c>
      <c r="J846" s="3">
        <v>1</v>
      </c>
      <c r="K846" s="153"/>
      <c r="L846" s="129" t="s">
        <v>41</v>
      </c>
      <c r="M846" s="129" t="s">
        <v>42</v>
      </c>
      <c r="N846" s="129" t="s">
        <v>26</v>
      </c>
      <c r="O846" s="129" t="s">
        <v>1593</v>
      </c>
      <c r="P846" s="3">
        <v>54</v>
      </c>
      <c r="Q846" s="129" t="s">
        <v>32</v>
      </c>
      <c r="R846" s="129" t="s">
        <v>1594</v>
      </c>
      <c r="S846" s="129" t="s">
        <v>2164</v>
      </c>
      <c r="T846" s="129"/>
      <c r="U846" s="129">
        <v>1</v>
      </c>
      <c r="V846" s="3">
        <v>447</v>
      </c>
      <c r="W846" s="155"/>
      <c r="X846" s="155"/>
      <c r="Y846" s="155"/>
      <c r="Z846" s="138" t="str">
        <f t="shared" si="99"/>
        <v/>
      </c>
      <c r="AA846" s="3">
        <v>10101</v>
      </c>
      <c r="AB846" s="6">
        <v>4.79</v>
      </c>
      <c r="AC846" s="34" t="s">
        <v>34</v>
      </c>
      <c r="AD846" s="34">
        <f t="shared" si="94"/>
        <v>3</v>
      </c>
      <c r="AE846" s="34">
        <f t="shared" si="95"/>
        <v>1</v>
      </c>
      <c r="AF846" s="49" t="str">
        <f t="shared" si="100"/>
        <v>LCL</v>
      </c>
      <c r="AG846" s="49" t="str">
        <f t="shared" si="100"/>
        <v>LCL</v>
      </c>
    </row>
    <row r="847" spans="1:37" x14ac:dyDescent="0.45">
      <c r="A847" s="129" t="s">
        <v>1219</v>
      </c>
      <c r="B847" s="129" t="s">
        <v>1595</v>
      </c>
      <c r="C847" s="129" t="s">
        <v>1596</v>
      </c>
      <c r="D847" s="5" t="s">
        <v>1596</v>
      </c>
      <c r="E847" s="129">
        <f t="shared" si="97"/>
        <v>47</v>
      </c>
      <c r="F847" s="129">
        <f t="shared" si="98"/>
        <v>52</v>
      </c>
      <c r="G847" s="129" t="s">
        <v>1597</v>
      </c>
      <c r="H847" s="129" t="s">
        <v>30</v>
      </c>
      <c r="I847" s="129" t="s">
        <v>31</v>
      </c>
      <c r="J847" s="3">
        <v>0</v>
      </c>
      <c r="K847" s="129" t="s">
        <v>1598</v>
      </c>
      <c r="L847" s="129" t="s">
        <v>41</v>
      </c>
      <c r="M847" s="129" t="s">
        <v>42</v>
      </c>
      <c r="N847" s="129" t="s">
        <v>26</v>
      </c>
      <c r="O847" s="129" t="s">
        <v>1599</v>
      </c>
      <c r="P847" s="3">
        <v>52</v>
      </c>
      <c r="Q847" s="129" t="s">
        <v>32</v>
      </c>
      <c r="R847" s="129" t="s">
        <v>266</v>
      </c>
      <c r="S847" s="129" t="s">
        <v>2163</v>
      </c>
      <c r="T847" s="129"/>
      <c r="U847" s="129">
        <v>1</v>
      </c>
      <c r="V847" s="3">
        <v>812</v>
      </c>
      <c r="W847" s="30">
        <v>1</v>
      </c>
      <c r="X847" s="30">
        <v>0</v>
      </c>
      <c r="Y847" s="30">
        <v>0</v>
      </c>
      <c r="Z847" s="138">
        <f t="shared" si="99"/>
        <v>20</v>
      </c>
      <c r="AA847" s="3">
        <v>11320</v>
      </c>
      <c r="AB847" s="6">
        <v>13.69</v>
      </c>
      <c r="AC847" s="34" t="s">
        <v>34</v>
      </c>
      <c r="AD847" s="34">
        <f t="shared" si="94"/>
        <v>10</v>
      </c>
      <c r="AE847" s="34">
        <f t="shared" si="95"/>
        <v>4</v>
      </c>
      <c r="AF847" s="49" t="str">
        <f t="shared" si="100"/>
        <v>LCL</v>
      </c>
      <c r="AG847" s="49" t="str">
        <f t="shared" si="100"/>
        <v>LCL</v>
      </c>
    </row>
    <row r="848" spans="1:37" s="77" customFormat="1" x14ac:dyDescent="0.45">
      <c r="A848" s="129" t="s">
        <v>1293</v>
      </c>
      <c r="B848" s="129" t="s">
        <v>1403</v>
      </c>
      <c r="C848" s="129" t="s">
        <v>1409</v>
      </c>
      <c r="D848" s="5" t="s">
        <v>1409</v>
      </c>
      <c r="E848" s="129">
        <f t="shared" si="97"/>
        <v>12</v>
      </c>
      <c r="F848" s="129">
        <f t="shared" si="98"/>
        <v>18</v>
      </c>
      <c r="G848" s="129" t="s">
        <v>381</v>
      </c>
      <c r="H848" s="129" t="s">
        <v>383</v>
      </c>
      <c r="I848" s="129" t="s">
        <v>41</v>
      </c>
      <c r="J848" s="3">
        <v>0</v>
      </c>
      <c r="K848" s="129" t="s">
        <v>1600</v>
      </c>
      <c r="L848" s="26" t="s">
        <v>41</v>
      </c>
      <c r="M848" s="129" t="s">
        <v>619</v>
      </c>
      <c r="N848" s="129" t="s">
        <v>26</v>
      </c>
      <c r="O848" s="129" t="s">
        <v>1601</v>
      </c>
      <c r="P848" s="3">
        <v>52</v>
      </c>
      <c r="Q848" s="129" t="s">
        <v>32</v>
      </c>
      <c r="R848" s="129" t="s">
        <v>44</v>
      </c>
      <c r="S848" s="129" t="s">
        <v>2163</v>
      </c>
      <c r="T848" s="129"/>
      <c r="U848" s="129">
        <v>1</v>
      </c>
      <c r="V848" s="3">
        <v>3700</v>
      </c>
      <c r="W848" s="30">
        <v>0</v>
      </c>
      <c r="X848" s="30">
        <v>3</v>
      </c>
      <c r="Y848" s="30">
        <v>0</v>
      </c>
      <c r="Z848" s="138" t="str">
        <f t="shared" si="99"/>
        <v/>
      </c>
      <c r="AA848" s="3">
        <v>59974</v>
      </c>
      <c r="AB848" s="4"/>
      <c r="AC848" s="34" t="s">
        <v>34</v>
      </c>
      <c r="AD848" s="34">
        <f t="shared" si="94"/>
        <v>0</v>
      </c>
      <c r="AE848" s="34">
        <f t="shared" si="95"/>
        <v>0</v>
      </c>
      <c r="AF848" s="49" t="str">
        <f t="shared" si="100"/>
        <v>LCL</v>
      </c>
      <c r="AG848" s="49" t="str">
        <f t="shared" si="100"/>
        <v>LCL</v>
      </c>
      <c r="AH848"/>
      <c r="AI848"/>
      <c r="AJ848"/>
      <c r="AK848"/>
    </row>
    <row r="849" spans="1:37" x14ac:dyDescent="0.45">
      <c r="A849" s="129" t="s">
        <v>1293</v>
      </c>
      <c r="B849" s="129" t="s">
        <v>1595</v>
      </c>
      <c r="C849" s="129" t="s">
        <v>1602</v>
      </c>
      <c r="D849" s="5" t="s">
        <v>1602</v>
      </c>
      <c r="E849" s="129">
        <f t="shared" si="97"/>
        <v>45</v>
      </c>
      <c r="F849" s="129">
        <f t="shared" si="98"/>
        <v>49</v>
      </c>
      <c r="G849" s="129" t="s">
        <v>48</v>
      </c>
      <c r="H849" s="129" t="s">
        <v>30</v>
      </c>
      <c r="I849" s="129" t="s">
        <v>31</v>
      </c>
      <c r="J849" s="3">
        <v>0</v>
      </c>
      <c r="K849" s="129" t="s">
        <v>1603</v>
      </c>
      <c r="L849" s="129" t="s">
        <v>24</v>
      </c>
      <c r="M849" s="129" t="s">
        <v>42</v>
      </c>
      <c r="N849" s="129" t="s">
        <v>26</v>
      </c>
      <c r="O849" s="129" t="s">
        <v>1604</v>
      </c>
      <c r="P849" s="3">
        <v>52</v>
      </c>
      <c r="Q849" s="129" t="s">
        <v>32</v>
      </c>
      <c r="R849" s="129" t="s">
        <v>266</v>
      </c>
      <c r="S849" s="129" t="s">
        <v>2163</v>
      </c>
      <c r="T849" s="129"/>
      <c r="U849" s="129">
        <v>1</v>
      </c>
      <c r="V849" s="3">
        <v>1108</v>
      </c>
      <c r="W849" s="30">
        <v>1</v>
      </c>
      <c r="X849" s="30">
        <v>0</v>
      </c>
      <c r="Y849" s="30">
        <v>0</v>
      </c>
      <c r="Z849" s="138">
        <f t="shared" si="99"/>
        <v>20</v>
      </c>
      <c r="AA849" s="3">
        <v>15301</v>
      </c>
      <c r="AB849" s="6">
        <v>19.73</v>
      </c>
      <c r="AC849" s="34" t="s">
        <v>34</v>
      </c>
      <c r="AD849" s="34">
        <f t="shared" si="94"/>
        <v>14</v>
      </c>
      <c r="AE849" s="34">
        <f t="shared" si="95"/>
        <v>6</v>
      </c>
      <c r="AF849" s="49" t="str">
        <f t="shared" si="100"/>
        <v>LCL</v>
      </c>
      <c r="AG849" s="49" t="str">
        <f t="shared" si="100"/>
        <v>LCL</v>
      </c>
    </row>
    <row r="850" spans="1:37" x14ac:dyDescent="0.45">
      <c r="A850" s="129" t="s">
        <v>1237</v>
      </c>
      <c r="B850" s="129" t="s">
        <v>1578</v>
      </c>
      <c r="C850" s="129" t="s">
        <v>1605</v>
      </c>
      <c r="D850" s="5" t="s">
        <v>1605</v>
      </c>
      <c r="E850" s="129">
        <f t="shared" si="97"/>
        <v>39</v>
      </c>
      <c r="F850" s="129">
        <f t="shared" si="98"/>
        <v>42</v>
      </c>
      <c r="G850" s="129" t="s">
        <v>48</v>
      </c>
      <c r="H850" s="129" t="s">
        <v>30</v>
      </c>
      <c r="I850" s="129" t="s">
        <v>31</v>
      </c>
      <c r="J850" s="3">
        <v>1</v>
      </c>
      <c r="K850" s="152" t="s">
        <v>1606</v>
      </c>
      <c r="L850" s="129" t="s">
        <v>24</v>
      </c>
      <c r="M850" s="129" t="s">
        <v>42</v>
      </c>
      <c r="N850" s="129" t="s">
        <v>26</v>
      </c>
      <c r="O850" s="129" t="s">
        <v>1607</v>
      </c>
      <c r="P850" s="3">
        <v>52</v>
      </c>
      <c r="Q850" s="129" t="s">
        <v>32</v>
      </c>
      <c r="R850" s="129" t="s">
        <v>273</v>
      </c>
      <c r="S850" s="129" t="s">
        <v>2164</v>
      </c>
      <c r="T850" s="129"/>
      <c r="U850" s="129">
        <v>1</v>
      </c>
      <c r="V850" s="3">
        <v>264</v>
      </c>
      <c r="W850" s="154">
        <v>1</v>
      </c>
      <c r="X850" s="154">
        <v>0</v>
      </c>
      <c r="Y850" s="154">
        <v>0</v>
      </c>
      <c r="Z850" s="138">
        <f t="shared" si="99"/>
        <v>20</v>
      </c>
      <c r="AA850" s="3">
        <v>4100</v>
      </c>
      <c r="AB850" s="6">
        <v>5.26</v>
      </c>
      <c r="AC850" s="34" t="s">
        <v>34</v>
      </c>
      <c r="AD850" s="34">
        <f t="shared" si="94"/>
        <v>4</v>
      </c>
      <c r="AE850" s="34">
        <f t="shared" si="95"/>
        <v>2</v>
      </c>
      <c r="AF850" s="49" t="str">
        <f t="shared" si="100"/>
        <v>LCL</v>
      </c>
      <c r="AG850" s="49" t="str">
        <f t="shared" si="100"/>
        <v>LCL</v>
      </c>
    </row>
    <row r="851" spans="1:37" x14ac:dyDescent="0.45">
      <c r="A851" s="129" t="s">
        <v>1237</v>
      </c>
      <c r="B851" s="129" t="s">
        <v>1578</v>
      </c>
      <c r="C851" s="129" t="s">
        <v>1605</v>
      </c>
      <c r="D851" s="5" t="s">
        <v>1605</v>
      </c>
      <c r="E851" s="129">
        <f t="shared" si="97"/>
        <v>39</v>
      </c>
      <c r="F851" s="129">
        <f t="shared" si="98"/>
        <v>42</v>
      </c>
      <c r="G851" s="129" t="s">
        <v>48</v>
      </c>
      <c r="H851" s="129" t="s">
        <v>30</v>
      </c>
      <c r="I851" s="129" t="s">
        <v>31</v>
      </c>
      <c r="J851" s="3">
        <v>1</v>
      </c>
      <c r="K851" s="153"/>
      <c r="L851" s="129" t="s">
        <v>24</v>
      </c>
      <c r="M851" s="129" t="s">
        <v>42</v>
      </c>
      <c r="N851" s="129" t="s">
        <v>26</v>
      </c>
      <c r="O851" s="129" t="s">
        <v>1608</v>
      </c>
      <c r="P851" s="3">
        <v>52</v>
      </c>
      <c r="Q851" s="129" t="s">
        <v>32</v>
      </c>
      <c r="R851" s="129" t="s">
        <v>266</v>
      </c>
      <c r="S851" s="129" t="s">
        <v>2164</v>
      </c>
      <c r="T851" s="129"/>
      <c r="U851" s="129">
        <v>1</v>
      </c>
      <c r="V851" s="3">
        <v>901</v>
      </c>
      <c r="W851" s="155"/>
      <c r="X851" s="155"/>
      <c r="Y851" s="155"/>
      <c r="Z851" s="138" t="str">
        <f t="shared" si="99"/>
        <v/>
      </c>
      <c r="AA851" s="3">
        <v>14778</v>
      </c>
      <c r="AB851" s="6">
        <v>15.1</v>
      </c>
      <c r="AC851" s="34" t="s">
        <v>34</v>
      </c>
      <c r="AD851" s="34">
        <f t="shared" si="94"/>
        <v>11</v>
      </c>
      <c r="AE851" s="34">
        <f t="shared" si="95"/>
        <v>5</v>
      </c>
      <c r="AF851" s="49" t="str">
        <f t="shared" si="100"/>
        <v>LCL</v>
      </c>
      <c r="AG851" s="49" t="str">
        <f t="shared" si="100"/>
        <v>LCL</v>
      </c>
    </row>
    <row r="852" spans="1:37" x14ac:dyDescent="0.45">
      <c r="A852" s="129" t="s">
        <v>1609</v>
      </c>
      <c r="B852" s="129" t="s">
        <v>1388</v>
      </c>
      <c r="C852" s="129" t="s">
        <v>1410</v>
      </c>
      <c r="D852" s="5" t="s">
        <v>1410</v>
      </c>
      <c r="E852" s="129">
        <f t="shared" si="97"/>
        <v>4</v>
      </c>
      <c r="F852" s="129">
        <f t="shared" si="98"/>
        <v>20</v>
      </c>
      <c r="G852" s="129" t="s">
        <v>381</v>
      </c>
      <c r="H852" s="129" t="s">
        <v>383</v>
      </c>
      <c r="I852" s="129" t="s">
        <v>380</v>
      </c>
      <c r="J852" s="3">
        <v>1</v>
      </c>
      <c r="K852" s="26" t="s">
        <v>380</v>
      </c>
      <c r="L852" s="26" t="s">
        <v>24</v>
      </c>
      <c r="M852" s="129" t="s">
        <v>384</v>
      </c>
      <c r="N852" s="129" t="s">
        <v>26</v>
      </c>
      <c r="O852" s="129" t="s">
        <v>1610</v>
      </c>
      <c r="P852" s="3">
        <v>54</v>
      </c>
      <c r="Q852" s="129" t="s">
        <v>32</v>
      </c>
      <c r="R852" s="129" t="s">
        <v>1076</v>
      </c>
      <c r="S852" s="36" t="s">
        <v>380</v>
      </c>
      <c r="T852" s="129">
        <v>1</v>
      </c>
      <c r="U852" s="129"/>
      <c r="V852" s="3">
        <v>414</v>
      </c>
      <c r="W852" s="30">
        <v>0</v>
      </c>
      <c r="X852" s="30">
        <v>0</v>
      </c>
      <c r="Y852" s="30">
        <v>0</v>
      </c>
      <c r="Z852" s="138" t="str">
        <f t="shared" si="99"/>
        <v/>
      </c>
      <c r="AA852" s="3">
        <v>4961</v>
      </c>
      <c r="AB852" s="6">
        <v>10.63</v>
      </c>
      <c r="AC852" s="34" t="s">
        <v>64</v>
      </c>
      <c r="AD852" s="34">
        <f t="shared" si="94"/>
        <v>7</v>
      </c>
      <c r="AE852" s="34">
        <f t="shared" si="95"/>
        <v>3</v>
      </c>
      <c r="AF852" s="49" t="str">
        <f t="shared" si="100"/>
        <v>LCL</v>
      </c>
      <c r="AG852" s="49" t="str">
        <f t="shared" si="100"/>
        <v>LCL</v>
      </c>
    </row>
    <row r="853" spans="1:37" s="77" customFormat="1" x14ac:dyDescent="0.45">
      <c r="A853" s="129" t="s">
        <v>1609</v>
      </c>
      <c r="B853" s="129" t="s">
        <v>1513</v>
      </c>
      <c r="C853" s="129" t="s">
        <v>1466</v>
      </c>
      <c r="D853" s="5" t="s">
        <v>1466</v>
      </c>
      <c r="E853" s="129">
        <f t="shared" si="97"/>
        <v>22</v>
      </c>
      <c r="F853" s="129">
        <f t="shared" si="98"/>
        <v>27</v>
      </c>
      <c r="G853" s="129" t="s">
        <v>85</v>
      </c>
      <c r="H853" s="129" t="s">
        <v>30</v>
      </c>
      <c r="I853" s="129" t="s">
        <v>31</v>
      </c>
      <c r="J853" s="3">
        <v>1</v>
      </c>
      <c r="K853" s="26" t="s">
        <v>2125</v>
      </c>
      <c r="L853" s="129" t="s">
        <v>24</v>
      </c>
      <c r="M853" s="129" t="s">
        <v>87</v>
      </c>
      <c r="N853" s="129" t="s">
        <v>26</v>
      </c>
      <c r="O853" s="129" t="s">
        <v>1611</v>
      </c>
      <c r="P853" s="3">
        <v>54</v>
      </c>
      <c r="Q853" s="129" t="s">
        <v>32</v>
      </c>
      <c r="R853" s="129" t="s">
        <v>1284</v>
      </c>
      <c r="S853" s="129" t="s">
        <v>2125</v>
      </c>
      <c r="T853" s="129"/>
      <c r="U853" s="129">
        <v>1</v>
      </c>
      <c r="V853" s="3">
        <v>35</v>
      </c>
      <c r="W853" s="30">
        <v>0</v>
      </c>
      <c r="X853" s="30">
        <v>0</v>
      </c>
      <c r="Y853" s="30">
        <v>0</v>
      </c>
      <c r="Z853" s="138" t="str">
        <f t="shared" si="99"/>
        <v/>
      </c>
      <c r="AA853" s="3">
        <v>840</v>
      </c>
      <c r="AB853" s="6">
        <v>0.95</v>
      </c>
      <c r="AC853" s="34" t="s">
        <v>90</v>
      </c>
      <c r="AD853" s="34">
        <f t="shared" si="94"/>
        <v>1</v>
      </c>
      <c r="AE853" s="34">
        <f t="shared" si="95"/>
        <v>0</v>
      </c>
      <c r="AF853" s="49" t="str">
        <f t="shared" si="100"/>
        <v>LCL</v>
      </c>
      <c r="AG853" s="49" t="str">
        <f t="shared" si="100"/>
        <v>LCL</v>
      </c>
      <c r="AH853"/>
      <c r="AI853"/>
      <c r="AJ853"/>
      <c r="AK853"/>
    </row>
    <row r="854" spans="1:37" s="77" customFormat="1" x14ac:dyDescent="0.45">
      <c r="A854" s="129" t="s">
        <v>1367</v>
      </c>
      <c r="B854" s="129" t="s">
        <v>1568</v>
      </c>
      <c r="C854" s="129" t="s">
        <v>1612</v>
      </c>
      <c r="D854" s="5" t="s">
        <v>1612</v>
      </c>
      <c r="E854" s="129">
        <f t="shared" si="97"/>
        <v>33</v>
      </c>
      <c r="F854" s="129">
        <f t="shared" si="98"/>
        <v>39</v>
      </c>
      <c r="G854" s="129" t="s">
        <v>61</v>
      </c>
      <c r="H854" s="129" t="s">
        <v>30</v>
      </c>
      <c r="I854" s="129" t="s">
        <v>31</v>
      </c>
      <c r="J854" s="3">
        <v>1</v>
      </c>
      <c r="K854" s="152" t="s">
        <v>1613</v>
      </c>
      <c r="L854" s="129" t="s">
        <v>24</v>
      </c>
      <c r="M854" s="129" t="s">
        <v>42</v>
      </c>
      <c r="N854" s="129" t="s">
        <v>26</v>
      </c>
      <c r="O854" s="129" t="s">
        <v>1614</v>
      </c>
      <c r="P854" s="3">
        <v>54</v>
      </c>
      <c r="Q854" s="129" t="s">
        <v>32</v>
      </c>
      <c r="R854" s="129" t="s">
        <v>2150</v>
      </c>
      <c r="S854" s="129" t="s">
        <v>2164</v>
      </c>
      <c r="T854" s="129"/>
      <c r="U854" s="129">
        <v>1</v>
      </c>
      <c r="V854" s="3">
        <v>832</v>
      </c>
      <c r="W854" s="154">
        <v>0</v>
      </c>
      <c r="X854" s="154">
        <v>0</v>
      </c>
      <c r="Y854" s="154">
        <v>1</v>
      </c>
      <c r="Z854" s="138" t="str">
        <f t="shared" si="99"/>
        <v>40 HC</v>
      </c>
      <c r="AA854" s="3">
        <v>15115</v>
      </c>
      <c r="AB854" s="6">
        <v>57.4</v>
      </c>
      <c r="AC854" s="34" t="s">
        <v>64</v>
      </c>
      <c r="AD854" s="34">
        <f t="shared" si="94"/>
        <v>40</v>
      </c>
      <c r="AE854" s="34">
        <f t="shared" si="95"/>
        <v>17</v>
      </c>
      <c r="AF854" s="49" t="str">
        <f t="shared" si="100"/>
        <v>40</v>
      </c>
      <c r="AG854" s="49" t="str">
        <f t="shared" si="100"/>
        <v>20</v>
      </c>
      <c r="AH854"/>
      <c r="AI854"/>
      <c r="AJ854"/>
      <c r="AK854"/>
    </row>
    <row r="855" spans="1:37" x14ac:dyDescent="0.45">
      <c r="A855" s="129" t="s">
        <v>1367</v>
      </c>
      <c r="B855" s="129" t="s">
        <v>1568</v>
      </c>
      <c r="C855" s="129" t="s">
        <v>1612</v>
      </c>
      <c r="D855" s="5" t="s">
        <v>1612</v>
      </c>
      <c r="E855" s="129">
        <f t="shared" si="97"/>
        <v>33</v>
      </c>
      <c r="F855" s="129">
        <f t="shared" si="98"/>
        <v>39</v>
      </c>
      <c r="G855" s="129" t="s">
        <v>61</v>
      </c>
      <c r="H855" s="129" t="s">
        <v>30</v>
      </c>
      <c r="I855" s="129" t="s">
        <v>31</v>
      </c>
      <c r="J855" s="3">
        <v>1</v>
      </c>
      <c r="K855" s="153"/>
      <c r="L855" s="129" t="s">
        <v>24</v>
      </c>
      <c r="M855" s="129" t="s">
        <v>42</v>
      </c>
      <c r="N855" s="129" t="s">
        <v>26</v>
      </c>
      <c r="O855" s="129" t="s">
        <v>1615</v>
      </c>
      <c r="P855" s="3">
        <v>54</v>
      </c>
      <c r="Q855" s="129" t="s">
        <v>32</v>
      </c>
      <c r="R855" s="129" t="s">
        <v>2155</v>
      </c>
      <c r="S855" s="129" t="s">
        <v>2164</v>
      </c>
      <c r="T855" s="129"/>
      <c r="U855" s="129">
        <v>1</v>
      </c>
      <c r="V855" s="3">
        <v>477</v>
      </c>
      <c r="W855" s="155"/>
      <c r="X855" s="155"/>
      <c r="Y855" s="155"/>
      <c r="Z855" s="138" t="str">
        <f t="shared" si="99"/>
        <v/>
      </c>
      <c r="AA855" s="3">
        <v>7636</v>
      </c>
      <c r="AB855" s="6">
        <v>12.44</v>
      </c>
      <c r="AC855" s="34" t="s">
        <v>64</v>
      </c>
      <c r="AD855" s="34">
        <f t="shared" si="94"/>
        <v>9</v>
      </c>
      <c r="AE855" s="34">
        <f t="shared" si="95"/>
        <v>4</v>
      </c>
      <c r="AF855" s="49" t="str">
        <f t="shared" si="100"/>
        <v>LCL</v>
      </c>
      <c r="AG855" s="49" t="str">
        <f t="shared" si="100"/>
        <v>LCL</v>
      </c>
    </row>
    <row r="856" spans="1:37" x14ac:dyDescent="0.45">
      <c r="A856" s="129" t="s">
        <v>1249</v>
      </c>
      <c r="B856" s="129" t="s">
        <v>1575</v>
      </c>
      <c r="C856" s="129" t="s">
        <v>1568</v>
      </c>
      <c r="D856" s="5" t="s">
        <v>1568</v>
      </c>
      <c r="E856" s="129">
        <f t="shared" si="97"/>
        <v>26</v>
      </c>
      <c r="F856" s="129">
        <f t="shared" si="98"/>
        <v>32</v>
      </c>
      <c r="G856" s="129" t="s">
        <v>1172</v>
      </c>
      <c r="H856" s="129" t="s">
        <v>30</v>
      </c>
      <c r="I856" s="129" t="s">
        <v>31</v>
      </c>
      <c r="J856" s="3">
        <v>1</v>
      </c>
      <c r="K856" s="26" t="s">
        <v>2125</v>
      </c>
      <c r="L856" s="129" t="s">
        <v>24</v>
      </c>
      <c r="M856" s="129" t="s">
        <v>87</v>
      </c>
      <c r="N856" s="129" t="s">
        <v>26</v>
      </c>
      <c r="O856" s="129" t="s">
        <v>1616</v>
      </c>
      <c r="P856" s="3">
        <v>54</v>
      </c>
      <c r="Q856" s="129" t="s">
        <v>32</v>
      </c>
      <c r="R856" s="129" t="s">
        <v>386</v>
      </c>
      <c r="S856" s="129" t="s">
        <v>2125</v>
      </c>
      <c r="T856" s="129"/>
      <c r="U856" s="129">
        <v>1</v>
      </c>
      <c r="V856" s="3">
        <v>446</v>
      </c>
      <c r="W856" s="30">
        <v>0</v>
      </c>
      <c r="X856" s="30">
        <v>0</v>
      </c>
      <c r="Y856" s="30">
        <v>0</v>
      </c>
      <c r="Z856" s="138" t="str">
        <f t="shared" si="99"/>
        <v/>
      </c>
      <c r="AA856" s="3">
        <v>5466</v>
      </c>
      <c r="AB856" s="6">
        <v>12.12</v>
      </c>
      <c r="AC856" s="34" t="s">
        <v>90</v>
      </c>
      <c r="AD856" s="34">
        <f t="shared" si="94"/>
        <v>8</v>
      </c>
      <c r="AE856" s="34">
        <f t="shared" si="95"/>
        <v>4</v>
      </c>
      <c r="AF856" s="49" t="str">
        <f t="shared" si="100"/>
        <v>LCL</v>
      </c>
      <c r="AG856" s="49" t="str">
        <f t="shared" si="100"/>
        <v>LCL</v>
      </c>
    </row>
    <row r="857" spans="1:37" x14ac:dyDescent="0.45">
      <c r="A857" s="70" t="s">
        <v>1249</v>
      </c>
      <c r="B857" s="70" t="s">
        <v>1568</v>
      </c>
      <c r="C857" s="70" t="s">
        <v>1448</v>
      </c>
      <c r="D857" s="71" t="s">
        <v>1448</v>
      </c>
      <c r="E857" s="70">
        <f t="shared" si="97"/>
        <v>32</v>
      </c>
      <c r="F857" s="70">
        <f t="shared" si="98"/>
        <v>37</v>
      </c>
      <c r="G857" s="70" t="s">
        <v>39</v>
      </c>
      <c r="H857" s="70" t="s">
        <v>30</v>
      </c>
      <c r="I857" s="70" t="s">
        <v>31</v>
      </c>
      <c r="J857" s="72">
        <v>0</v>
      </c>
      <c r="K857" s="70" t="s">
        <v>1617</v>
      </c>
      <c r="L857" s="70" t="s">
        <v>41</v>
      </c>
      <c r="M857" s="70" t="s">
        <v>42</v>
      </c>
      <c r="N857" s="70" t="s">
        <v>26</v>
      </c>
      <c r="O857" s="70" t="s">
        <v>1618</v>
      </c>
      <c r="P857" s="72">
        <v>51</v>
      </c>
      <c r="Q857" s="70" t="s">
        <v>32</v>
      </c>
      <c r="R857" s="70" t="s">
        <v>210</v>
      </c>
      <c r="S857" s="70" t="s">
        <v>2163</v>
      </c>
      <c r="T857" s="70"/>
      <c r="U857" s="70">
        <v>1</v>
      </c>
      <c r="V857" s="72">
        <v>1833</v>
      </c>
      <c r="W857" s="73">
        <v>1</v>
      </c>
      <c r="X857" s="73">
        <v>0</v>
      </c>
      <c r="Y857" s="73">
        <v>1</v>
      </c>
      <c r="Z857" s="138">
        <f t="shared" si="99"/>
        <v>20</v>
      </c>
      <c r="AA857" s="72">
        <v>11976</v>
      </c>
      <c r="AB857" s="74">
        <v>94.08</v>
      </c>
      <c r="AC857" s="75" t="s">
        <v>34</v>
      </c>
      <c r="AD857" s="75">
        <f t="shared" si="94"/>
        <v>66</v>
      </c>
      <c r="AE857" s="75">
        <f t="shared" si="95"/>
        <v>28</v>
      </c>
      <c r="AF857" s="76" t="s">
        <v>2146</v>
      </c>
      <c r="AG857" s="76" t="str">
        <f t="shared" si="100"/>
        <v>20</v>
      </c>
      <c r="AH857" s="77"/>
      <c r="AI857" s="77"/>
      <c r="AJ857" s="77"/>
      <c r="AK857" s="77"/>
    </row>
    <row r="858" spans="1:37" x14ac:dyDescent="0.45">
      <c r="A858" s="129" t="s">
        <v>1249</v>
      </c>
      <c r="B858" s="129" t="s">
        <v>1612</v>
      </c>
      <c r="C858" s="129" t="s">
        <v>1619</v>
      </c>
      <c r="D858" s="5" t="s">
        <v>1619</v>
      </c>
      <c r="E858" s="129">
        <f t="shared" si="97"/>
        <v>38</v>
      </c>
      <c r="F858" s="129">
        <f t="shared" si="98"/>
        <v>42</v>
      </c>
      <c r="G858" s="129" t="s">
        <v>61</v>
      </c>
      <c r="H858" s="129" t="s">
        <v>30</v>
      </c>
      <c r="I858" s="129" t="s">
        <v>31</v>
      </c>
      <c r="J858" s="3">
        <v>1</v>
      </c>
      <c r="K858" s="152" t="s">
        <v>1620</v>
      </c>
      <c r="L858" s="129" t="s">
        <v>24</v>
      </c>
      <c r="M858" s="129" t="s">
        <v>534</v>
      </c>
      <c r="N858" s="129" t="s">
        <v>26</v>
      </c>
      <c r="O858" s="129" t="s">
        <v>1621</v>
      </c>
      <c r="P858" s="3">
        <v>54</v>
      </c>
      <c r="Q858" s="129" t="s">
        <v>32</v>
      </c>
      <c r="R858" s="129" t="s">
        <v>1076</v>
      </c>
      <c r="S858" s="129" t="s">
        <v>2164</v>
      </c>
      <c r="T858" s="129"/>
      <c r="U858" s="129">
        <v>1</v>
      </c>
      <c r="V858" s="3">
        <v>254</v>
      </c>
      <c r="W858" s="154">
        <v>1</v>
      </c>
      <c r="X858" s="154">
        <v>0</v>
      </c>
      <c r="Y858" s="154">
        <v>0</v>
      </c>
      <c r="Z858" s="138">
        <f t="shared" si="99"/>
        <v>20</v>
      </c>
      <c r="AA858" s="3">
        <v>3213</v>
      </c>
      <c r="AB858" s="6">
        <v>7.05</v>
      </c>
      <c r="AC858" s="34" t="s">
        <v>64</v>
      </c>
      <c r="AD858" s="34">
        <f t="shared" si="94"/>
        <v>5</v>
      </c>
      <c r="AE858" s="34">
        <f t="shared" si="95"/>
        <v>2</v>
      </c>
      <c r="AF858" s="49" t="str">
        <f t="shared" si="100"/>
        <v>LCL</v>
      </c>
      <c r="AG858" s="49" t="str">
        <f t="shared" si="100"/>
        <v>LCL</v>
      </c>
    </row>
    <row r="859" spans="1:37" x14ac:dyDescent="0.45">
      <c r="A859" s="129" t="s">
        <v>1249</v>
      </c>
      <c r="B859" s="129" t="s">
        <v>1612</v>
      </c>
      <c r="C859" s="129" t="s">
        <v>1619</v>
      </c>
      <c r="D859" s="5" t="s">
        <v>1619</v>
      </c>
      <c r="E859" s="129">
        <f t="shared" si="97"/>
        <v>38</v>
      </c>
      <c r="F859" s="129">
        <f t="shared" si="98"/>
        <v>42</v>
      </c>
      <c r="G859" s="129" t="s">
        <v>61</v>
      </c>
      <c r="H859" s="129" t="s">
        <v>30</v>
      </c>
      <c r="I859" s="129" t="s">
        <v>31</v>
      </c>
      <c r="J859" s="3">
        <v>1</v>
      </c>
      <c r="K859" s="153"/>
      <c r="L859" s="129" t="s">
        <v>24</v>
      </c>
      <c r="M859" s="129" t="s">
        <v>534</v>
      </c>
      <c r="N859" s="129" t="s">
        <v>26</v>
      </c>
      <c r="O859" s="129" t="s">
        <v>1622</v>
      </c>
      <c r="P859" s="3">
        <v>52</v>
      </c>
      <c r="Q859" s="129" t="s">
        <v>32</v>
      </c>
      <c r="R859" s="129" t="s">
        <v>2151</v>
      </c>
      <c r="S859" s="129" t="s">
        <v>2164</v>
      </c>
      <c r="T859" s="129"/>
      <c r="U859" s="129">
        <v>1</v>
      </c>
      <c r="V859" s="3">
        <v>1356</v>
      </c>
      <c r="W859" s="155"/>
      <c r="X859" s="155"/>
      <c r="Y859" s="155"/>
      <c r="Z859" s="138" t="str">
        <f t="shared" si="99"/>
        <v/>
      </c>
      <c r="AA859" s="3">
        <v>25736</v>
      </c>
      <c r="AB859" s="6">
        <v>15.29</v>
      </c>
      <c r="AC859" s="34" t="s">
        <v>64</v>
      </c>
      <c r="AD859" s="34">
        <f t="shared" si="94"/>
        <v>11</v>
      </c>
      <c r="AE859" s="34">
        <f t="shared" si="95"/>
        <v>5</v>
      </c>
      <c r="AF859" s="49" t="str">
        <f t="shared" si="100"/>
        <v>LCL</v>
      </c>
      <c r="AG859" s="49" t="str">
        <f t="shared" si="100"/>
        <v>LCL</v>
      </c>
    </row>
    <row r="860" spans="1:37" s="77" customFormat="1" x14ac:dyDescent="0.45">
      <c r="A860" s="129" t="s">
        <v>1249</v>
      </c>
      <c r="B860" s="129" t="s">
        <v>1612</v>
      </c>
      <c r="C860" s="129" t="s">
        <v>1619</v>
      </c>
      <c r="D860" s="5" t="s">
        <v>1619</v>
      </c>
      <c r="E860" s="129">
        <f t="shared" si="97"/>
        <v>38</v>
      </c>
      <c r="F860" s="129">
        <f t="shared" si="98"/>
        <v>42</v>
      </c>
      <c r="G860" s="129" t="s">
        <v>61</v>
      </c>
      <c r="H860" s="129" t="s">
        <v>30</v>
      </c>
      <c r="I860" s="129" t="s">
        <v>31</v>
      </c>
      <c r="J860" s="3">
        <v>1</v>
      </c>
      <c r="K860" s="152" t="s">
        <v>1623</v>
      </c>
      <c r="L860" s="129" t="s">
        <v>24</v>
      </c>
      <c r="M860" s="129" t="s">
        <v>534</v>
      </c>
      <c r="N860" s="129" t="s">
        <v>26</v>
      </c>
      <c r="O860" s="129" t="s">
        <v>1624</v>
      </c>
      <c r="P860" s="3">
        <v>54</v>
      </c>
      <c r="Q860" s="129" t="s">
        <v>32</v>
      </c>
      <c r="R860" s="129" t="s">
        <v>2154</v>
      </c>
      <c r="S860" s="129" t="s">
        <v>2164</v>
      </c>
      <c r="T860" s="129"/>
      <c r="U860" s="129">
        <v>1</v>
      </c>
      <c r="V860" s="3">
        <v>663</v>
      </c>
      <c r="W860" s="154">
        <v>0</v>
      </c>
      <c r="X860" s="154">
        <v>1</v>
      </c>
      <c r="Y860" s="154">
        <v>0</v>
      </c>
      <c r="Z860" s="138">
        <f t="shared" si="99"/>
        <v>40</v>
      </c>
      <c r="AA860" s="3">
        <v>9929</v>
      </c>
      <c r="AB860" s="6">
        <v>24.24</v>
      </c>
      <c r="AC860" s="34" t="s">
        <v>64</v>
      </c>
      <c r="AD860" s="34">
        <f t="shared" ref="AD860:AD925" si="101">0.7*AB860</f>
        <v>17</v>
      </c>
      <c r="AE860" s="34">
        <f t="shared" ref="AE860:AE925" si="102">0.3*AB860</f>
        <v>7</v>
      </c>
      <c r="AF860" s="49" t="str">
        <f t="shared" si="100"/>
        <v>20</v>
      </c>
      <c r="AG860" s="49" t="str">
        <f t="shared" si="100"/>
        <v>LCL</v>
      </c>
      <c r="AH860"/>
      <c r="AI860"/>
      <c r="AJ860"/>
      <c r="AK860"/>
    </row>
    <row r="861" spans="1:37" s="77" customFormat="1" x14ac:dyDescent="0.45">
      <c r="A861" s="129" t="s">
        <v>1249</v>
      </c>
      <c r="B861" s="129" t="s">
        <v>1612</v>
      </c>
      <c r="C861" s="129" t="s">
        <v>1619</v>
      </c>
      <c r="D861" s="5" t="s">
        <v>1619</v>
      </c>
      <c r="E861" s="129">
        <f t="shared" si="97"/>
        <v>38</v>
      </c>
      <c r="F861" s="129">
        <f t="shared" si="98"/>
        <v>42</v>
      </c>
      <c r="G861" s="129" t="s">
        <v>61</v>
      </c>
      <c r="H861" s="129" t="s">
        <v>30</v>
      </c>
      <c r="I861" s="129" t="s">
        <v>31</v>
      </c>
      <c r="J861" s="3">
        <v>1</v>
      </c>
      <c r="K861" s="153"/>
      <c r="L861" s="129" t="s">
        <v>24</v>
      </c>
      <c r="M861" s="129" t="s">
        <v>534</v>
      </c>
      <c r="N861" s="129" t="s">
        <v>26</v>
      </c>
      <c r="O861" s="129" t="s">
        <v>1625</v>
      </c>
      <c r="P861" s="3">
        <v>54</v>
      </c>
      <c r="Q861" s="129" t="s">
        <v>32</v>
      </c>
      <c r="R861" s="129" t="s">
        <v>2154</v>
      </c>
      <c r="S861" s="129" t="s">
        <v>2164</v>
      </c>
      <c r="T861" s="129"/>
      <c r="U861" s="129">
        <v>1</v>
      </c>
      <c r="V861" s="3">
        <v>885</v>
      </c>
      <c r="W861" s="156"/>
      <c r="X861" s="156"/>
      <c r="Y861" s="156"/>
      <c r="Z861" s="138" t="str">
        <f t="shared" si="99"/>
        <v/>
      </c>
      <c r="AA861" s="3">
        <v>12727</v>
      </c>
      <c r="AB861" s="6">
        <v>21.57</v>
      </c>
      <c r="AC861" s="34" t="s">
        <v>64</v>
      </c>
      <c r="AD861" s="34">
        <f t="shared" si="101"/>
        <v>15</v>
      </c>
      <c r="AE861" s="34">
        <f t="shared" si="102"/>
        <v>6</v>
      </c>
      <c r="AF861" s="49" t="str">
        <f t="shared" si="100"/>
        <v>20</v>
      </c>
      <c r="AG861" s="49" t="str">
        <f t="shared" si="100"/>
        <v>LCL</v>
      </c>
      <c r="AH861"/>
      <c r="AI861"/>
      <c r="AJ861"/>
      <c r="AK861"/>
    </row>
    <row r="862" spans="1:37" x14ac:dyDescent="0.45">
      <c r="A862" s="129" t="s">
        <v>1249</v>
      </c>
      <c r="B862" s="129" t="s">
        <v>1612</v>
      </c>
      <c r="C862" s="129" t="s">
        <v>1619</v>
      </c>
      <c r="D862" s="5" t="s">
        <v>1619</v>
      </c>
      <c r="E862" s="129">
        <f t="shared" si="97"/>
        <v>38</v>
      </c>
      <c r="F862" s="129">
        <f t="shared" si="98"/>
        <v>42</v>
      </c>
      <c r="G862" s="129" t="s">
        <v>61</v>
      </c>
      <c r="H862" s="129" t="s">
        <v>30</v>
      </c>
      <c r="I862" s="129" t="s">
        <v>31</v>
      </c>
      <c r="J862" s="3">
        <v>1</v>
      </c>
      <c r="K862" s="153"/>
      <c r="L862" s="129" t="s">
        <v>24</v>
      </c>
      <c r="M862" s="129" t="s">
        <v>534</v>
      </c>
      <c r="N862" s="129" t="s">
        <v>26</v>
      </c>
      <c r="O862" s="129" t="s">
        <v>1626</v>
      </c>
      <c r="P862" s="3">
        <v>54</v>
      </c>
      <c r="Q862" s="129" t="s">
        <v>32</v>
      </c>
      <c r="R862" s="129" t="s">
        <v>2158</v>
      </c>
      <c r="S862" s="129" t="s">
        <v>2164</v>
      </c>
      <c r="T862" s="129"/>
      <c r="U862" s="129">
        <v>1</v>
      </c>
      <c r="V862" s="3">
        <v>352</v>
      </c>
      <c r="W862" s="155"/>
      <c r="X862" s="155"/>
      <c r="Y862" s="155"/>
      <c r="Z862" s="138" t="str">
        <f t="shared" si="99"/>
        <v/>
      </c>
      <c r="AA862" s="3">
        <v>5401</v>
      </c>
      <c r="AB862" s="6">
        <v>7.62</v>
      </c>
      <c r="AC862" s="34" t="s">
        <v>64</v>
      </c>
      <c r="AD862" s="34">
        <f t="shared" si="101"/>
        <v>5</v>
      </c>
      <c r="AE862" s="34">
        <f t="shared" si="102"/>
        <v>2</v>
      </c>
      <c r="AF862" s="49" t="str">
        <f t="shared" si="100"/>
        <v>LCL</v>
      </c>
      <c r="AG862" s="49" t="str">
        <f t="shared" si="100"/>
        <v>LCL</v>
      </c>
    </row>
    <row r="863" spans="1:37" x14ac:dyDescent="0.45">
      <c r="A863" s="129" t="s">
        <v>1230</v>
      </c>
      <c r="B863" s="129" t="s">
        <v>1388</v>
      </c>
      <c r="C863" s="129" t="s">
        <v>1403</v>
      </c>
      <c r="D863" s="5" t="s">
        <v>1403</v>
      </c>
      <c r="E863" s="129">
        <f t="shared" si="97"/>
        <v>1</v>
      </c>
      <c r="F863" s="129">
        <f t="shared" si="98"/>
        <v>7</v>
      </c>
      <c r="G863" s="129" t="s">
        <v>381</v>
      </c>
      <c r="H863" s="129" t="s">
        <v>383</v>
      </c>
      <c r="I863" s="129" t="s">
        <v>380</v>
      </c>
      <c r="J863" s="3">
        <v>1</v>
      </c>
      <c r="K863" s="26" t="s">
        <v>380</v>
      </c>
      <c r="L863" s="26" t="s">
        <v>24</v>
      </c>
      <c r="M863" s="129" t="s">
        <v>384</v>
      </c>
      <c r="N863" s="129" t="s">
        <v>26</v>
      </c>
      <c r="O863" s="129" t="s">
        <v>1627</v>
      </c>
      <c r="P863" s="3">
        <v>54</v>
      </c>
      <c r="Q863" s="129" t="s">
        <v>32</v>
      </c>
      <c r="R863" s="129" t="s">
        <v>94</v>
      </c>
      <c r="S863" s="36" t="s">
        <v>380</v>
      </c>
      <c r="T863" s="129">
        <v>1</v>
      </c>
      <c r="U863" s="129"/>
      <c r="V863" s="3">
        <v>705</v>
      </c>
      <c r="W863" s="30">
        <v>0</v>
      </c>
      <c r="X863" s="30">
        <v>0</v>
      </c>
      <c r="Y863" s="30">
        <v>0</v>
      </c>
      <c r="Z863" s="138" t="str">
        <f t="shared" si="99"/>
        <v/>
      </c>
      <c r="AA863" s="3">
        <v>14401</v>
      </c>
      <c r="AB863" s="6">
        <v>18.190000000000001</v>
      </c>
      <c r="AC863" s="34" t="s">
        <v>90</v>
      </c>
      <c r="AD863" s="34">
        <f t="shared" si="101"/>
        <v>13</v>
      </c>
      <c r="AE863" s="34">
        <f t="shared" si="102"/>
        <v>5</v>
      </c>
      <c r="AF863" s="49" t="str">
        <f t="shared" si="100"/>
        <v>LCL</v>
      </c>
      <c r="AG863" s="49" t="str">
        <f t="shared" si="100"/>
        <v>LCL</v>
      </c>
    </row>
    <row r="864" spans="1:37" s="77" customFormat="1" x14ac:dyDescent="0.45">
      <c r="A864" s="61" t="s">
        <v>1230</v>
      </c>
      <c r="B864" s="61" t="s">
        <v>1403</v>
      </c>
      <c r="C864" s="61" t="s">
        <v>1336</v>
      </c>
      <c r="D864" s="62" t="s">
        <v>1336</v>
      </c>
      <c r="E864" s="61">
        <f t="shared" si="97"/>
        <v>7</v>
      </c>
      <c r="F864" s="61">
        <f t="shared" si="98"/>
        <v>9</v>
      </c>
      <c r="G864" s="61" t="s">
        <v>392</v>
      </c>
      <c r="H864" s="61" t="s">
        <v>393</v>
      </c>
      <c r="I864" s="61" t="s">
        <v>24</v>
      </c>
      <c r="J864" s="63">
        <v>0</v>
      </c>
      <c r="K864" s="157" t="s">
        <v>25</v>
      </c>
      <c r="L864" s="68" t="s">
        <v>24</v>
      </c>
      <c r="M864" s="61" t="s">
        <v>381</v>
      </c>
      <c r="N864" s="61" t="s">
        <v>26</v>
      </c>
      <c r="O864" s="61" t="s">
        <v>1628</v>
      </c>
      <c r="P864" s="63">
        <v>54</v>
      </c>
      <c r="Q864" s="61" t="s">
        <v>32</v>
      </c>
      <c r="R864" s="61" t="s">
        <v>395</v>
      </c>
      <c r="S864" s="61" t="s">
        <v>2163</v>
      </c>
      <c r="T864" s="61"/>
      <c r="U864" s="61">
        <v>1</v>
      </c>
      <c r="V864" s="63">
        <v>1717</v>
      </c>
      <c r="W864" s="64">
        <v>0</v>
      </c>
      <c r="X864" s="64">
        <v>0</v>
      </c>
      <c r="Y864" s="64">
        <v>0</v>
      </c>
      <c r="Z864" s="138" t="str">
        <f t="shared" si="99"/>
        <v/>
      </c>
      <c r="AA864" s="63">
        <v>136183</v>
      </c>
      <c r="AB864" s="65">
        <v>123.62</v>
      </c>
      <c r="AC864" s="66" t="s">
        <v>396</v>
      </c>
      <c r="AD864" s="66">
        <f t="shared" si="101"/>
        <v>87</v>
      </c>
      <c r="AE864" s="66">
        <f t="shared" si="102"/>
        <v>37</v>
      </c>
      <c r="AF864" s="67" t="str">
        <f t="shared" si="100"/>
        <v>???ilość kont</v>
      </c>
      <c r="AG864" s="67" t="str">
        <f t="shared" si="100"/>
        <v>40</v>
      </c>
      <c r="AH864" s="51"/>
      <c r="AI864" s="51"/>
      <c r="AJ864" s="51"/>
      <c r="AK864" s="51"/>
    </row>
    <row r="865" spans="1:37" x14ac:dyDescent="0.45">
      <c r="A865" s="129" t="s">
        <v>1230</v>
      </c>
      <c r="B865" s="129" t="s">
        <v>1403</v>
      </c>
      <c r="C865" s="129" t="s">
        <v>1336</v>
      </c>
      <c r="D865" s="5" t="s">
        <v>1336</v>
      </c>
      <c r="E865" s="129">
        <f t="shared" si="97"/>
        <v>7</v>
      </c>
      <c r="F865" s="129">
        <f t="shared" si="98"/>
        <v>9</v>
      </c>
      <c r="G865" s="129" t="s">
        <v>392</v>
      </c>
      <c r="H865" s="129" t="s">
        <v>393</v>
      </c>
      <c r="I865" s="129" t="s">
        <v>24</v>
      </c>
      <c r="J865" s="3">
        <v>0</v>
      </c>
      <c r="K865" s="158"/>
      <c r="L865" s="26" t="s">
        <v>24</v>
      </c>
      <c r="M865" s="129" t="s">
        <v>381</v>
      </c>
      <c r="N865" s="129" t="s">
        <v>26</v>
      </c>
      <c r="O865" s="129" t="s">
        <v>1629</v>
      </c>
      <c r="P865" s="3">
        <v>54</v>
      </c>
      <c r="Q865" s="129" t="s">
        <v>32</v>
      </c>
      <c r="R865" s="129" t="s">
        <v>547</v>
      </c>
      <c r="S865" s="129" t="s">
        <v>2163</v>
      </c>
      <c r="T865" s="129"/>
      <c r="U865" s="129">
        <v>1</v>
      </c>
      <c r="V865" s="3">
        <v>1627</v>
      </c>
      <c r="W865" s="30">
        <v>0</v>
      </c>
      <c r="X865" s="30">
        <v>0</v>
      </c>
      <c r="Y865" s="30">
        <v>0</v>
      </c>
      <c r="Z865" s="138" t="str">
        <f t="shared" si="99"/>
        <v/>
      </c>
      <c r="AA865" s="3">
        <v>32345</v>
      </c>
      <c r="AB865" s="6">
        <v>40.29</v>
      </c>
      <c r="AC865" s="34" t="s">
        <v>396</v>
      </c>
      <c r="AD865" s="34">
        <f t="shared" si="101"/>
        <v>28</v>
      </c>
      <c r="AE865" s="34">
        <f t="shared" si="102"/>
        <v>12</v>
      </c>
      <c r="AF865" s="49" t="str">
        <f t="shared" si="100"/>
        <v>20</v>
      </c>
      <c r="AG865" s="49" t="str">
        <f t="shared" si="100"/>
        <v>LCL</v>
      </c>
    </row>
    <row r="866" spans="1:37" x14ac:dyDescent="0.45">
      <c r="A866" s="129" t="s">
        <v>1233</v>
      </c>
      <c r="B866" s="129" t="s">
        <v>1630</v>
      </c>
      <c r="C866" s="129" t="s">
        <v>1463</v>
      </c>
      <c r="D866" s="5" t="s">
        <v>1463</v>
      </c>
      <c r="E866" s="129">
        <f t="shared" si="97"/>
        <v>3</v>
      </c>
      <c r="F866" s="129">
        <f t="shared" si="98"/>
        <v>19</v>
      </c>
      <c r="G866" s="129" t="s">
        <v>381</v>
      </c>
      <c r="H866" s="129" t="s">
        <v>383</v>
      </c>
      <c r="I866" s="129" t="s">
        <v>380</v>
      </c>
      <c r="J866" s="3">
        <v>1</v>
      </c>
      <c r="K866" s="26" t="s">
        <v>380</v>
      </c>
      <c r="L866" s="26" t="s">
        <v>24</v>
      </c>
      <c r="M866" s="129" t="s">
        <v>384</v>
      </c>
      <c r="N866" s="129" t="s">
        <v>26</v>
      </c>
      <c r="O866" s="129" t="s">
        <v>1631</v>
      </c>
      <c r="P866" s="3">
        <v>54</v>
      </c>
      <c r="Q866" s="129" t="s">
        <v>32</v>
      </c>
      <c r="R866" s="129" t="s">
        <v>526</v>
      </c>
      <c r="S866" s="36" t="s">
        <v>380</v>
      </c>
      <c r="T866" s="129">
        <v>1</v>
      </c>
      <c r="U866" s="129"/>
      <c r="V866" s="3">
        <v>581</v>
      </c>
      <c r="W866" s="30">
        <v>0</v>
      </c>
      <c r="X866" s="30">
        <v>0</v>
      </c>
      <c r="Y866" s="30">
        <v>0</v>
      </c>
      <c r="Z866" s="138" t="str">
        <f t="shared" si="99"/>
        <v/>
      </c>
      <c r="AA866" s="3">
        <v>10600</v>
      </c>
      <c r="AB866" s="4"/>
      <c r="AC866" s="34" t="s">
        <v>64</v>
      </c>
      <c r="AD866" s="34">
        <f t="shared" si="101"/>
        <v>0</v>
      </c>
      <c r="AE866" s="34">
        <f t="shared" si="102"/>
        <v>0</v>
      </c>
      <c r="AF866" s="49" t="str">
        <f t="shared" si="100"/>
        <v>LCL</v>
      </c>
      <c r="AG866" s="49" t="str">
        <f t="shared" si="100"/>
        <v>LCL</v>
      </c>
    </row>
    <row r="867" spans="1:37" s="77" customFormat="1" x14ac:dyDescent="0.45">
      <c r="A867" s="129" t="s">
        <v>1233</v>
      </c>
      <c r="B867" s="129" t="s">
        <v>1630</v>
      </c>
      <c r="C867" s="129" t="s">
        <v>1463</v>
      </c>
      <c r="D867" s="5" t="s">
        <v>1463</v>
      </c>
      <c r="E867" s="129">
        <f t="shared" si="97"/>
        <v>3</v>
      </c>
      <c r="F867" s="129">
        <f t="shared" si="98"/>
        <v>19</v>
      </c>
      <c r="G867" s="129" t="s">
        <v>381</v>
      </c>
      <c r="H867" s="129" t="s">
        <v>383</v>
      </c>
      <c r="I867" s="129" t="s">
        <v>380</v>
      </c>
      <c r="J867" s="3">
        <v>1</v>
      </c>
      <c r="K867" s="26" t="s">
        <v>380</v>
      </c>
      <c r="L867" s="26" t="s">
        <v>24</v>
      </c>
      <c r="M867" s="129" t="s">
        <v>384</v>
      </c>
      <c r="N867" s="129" t="s">
        <v>26</v>
      </c>
      <c r="O867" s="129" t="s">
        <v>1632</v>
      </c>
      <c r="P867" s="3">
        <v>54</v>
      </c>
      <c r="Q867" s="129" t="s">
        <v>32</v>
      </c>
      <c r="R867" s="129" t="s">
        <v>526</v>
      </c>
      <c r="S867" s="36" t="s">
        <v>380</v>
      </c>
      <c r="T867" s="129">
        <v>1</v>
      </c>
      <c r="U867" s="129"/>
      <c r="V867" s="3">
        <v>972</v>
      </c>
      <c r="W867" s="30">
        <v>0</v>
      </c>
      <c r="X867" s="30">
        <v>0</v>
      </c>
      <c r="Y867" s="30">
        <v>0</v>
      </c>
      <c r="Z867" s="138" t="str">
        <f t="shared" si="99"/>
        <v/>
      </c>
      <c r="AA867" s="3">
        <v>19554</v>
      </c>
      <c r="AB867" s="4"/>
      <c r="AC867" s="34" t="s">
        <v>64</v>
      </c>
      <c r="AD867" s="34">
        <f t="shared" si="101"/>
        <v>0</v>
      </c>
      <c r="AE867" s="34">
        <f t="shared" si="102"/>
        <v>0</v>
      </c>
      <c r="AF867" s="49" t="str">
        <f t="shared" si="100"/>
        <v>LCL</v>
      </c>
      <c r="AG867" s="49" t="str">
        <f t="shared" si="100"/>
        <v>LCL</v>
      </c>
      <c r="AH867"/>
      <c r="AI867"/>
      <c r="AJ867"/>
      <c r="AK867"/>
    </row>
    <row r="868" spans="1:37" s="77" customFormat="1" x14ac:dyDescent="0.45">
      <c r="A868" s="129" t="s">
        <v>1233</v>
      </c>
      <c r="B868" s="129" t="s">
        <v>1630</v>
      </c>
      <c r="C868" s="129" t="s">
        <v>1463</v>
      </c>
      <c r="D868" s="5" t="s">
        <v>1463</v>
      </c>
      <c r="E868" s="129">
        <f t="shared" si="97"/>
        <v>3</v>
      </c>
      <c r="F868" s="129">
        <f t="shared" si="98"/>
        <v>19</v>
      </c>
      <c r="G868" s="129" t="s">
        <v>381</v>
      </c>
      <c r="H868" s="129" t="s">
        <v>383</v>
      </c>
      <c r="I868" s="129" t="s">
        <v>380</v>
      </c>
      <c r="J868" s="3">
        <v>1</v>
      </c>
      <c r="K868" s="26" t="s">
        <v>380</v>
      </c>
      <c r="L868" s="26" t="s">
        <v>24</v>
      </c>
      <c r="M868" s="129" t="s">
        <v>384</v>
      </c>
      <c r="N868" s="129" t="s">
        <v>26</v>
      </c>
      <c r="O868" s="129" t="s">
        <v>1633</v>
      </c>
      <c r="P868" s="3">
        <v>54</v>
      </c>
      <c r="Q868" s="129" t="s">
        <v>32</v>
      </c>
      <c r="R868" s="129" t="s">
        <v>526</v>
      </c>
      <c r="S868" s="36" t="s">
        <v>380</v>
      </c>
      <c r="T868" s="129">
        <v>1</v>
      </c>
      <c r="U868" s="129"/>
      <c r="V868" s="3">
        <v>1137</v>
      </c>
      <c r="W868" s="30">
        <v>0</v>
      </c>
      <c r="X868" s="30">
        <v>0</v>
      </c>
      <c r="Y868" s="30">
        <v>0</v>
      </c>
      <c r="Z868" s="138" t="str">
        <f t="shared" si="99"/>
        <v/>
      </c>
      <c r="AA868" s="3">
        <v>22682</v>
      </c>
      <c r="AB868" s="4"/>
      <c r="AC868" s="34" t="s">
        <v>64</v>
      </c>
      <c r="AD868" s="34">
        <f t="shared" si="101"/>
        <v>0</v>
      </c>
      <c r="AE868" s="34">
        <f t="shared" si="102"/>
        <v>0</v>
      </c>
      <c r="AF868" s="49" t="str">
        <f t="shared" si="100"/>
        <v>LCL</v>
      </c>
      <c r="AG868" s="49" t="str">
        <f t="shared" si="100"/>
        <v>LCL</v>
      </c>
      <c r="AH868"/>
      <c r="AI868"/>
      <c r="AJ868"/>
      <c r="AK868"/>
    </row>
    <row r="869" spans="1:37" x14ac:dyDescent="0.45">
      <c r="A869" s="129" t="s">
        <v>1233</v>
      </c>
      <c r="B869" s="129" t="s">
        <v>1630</v>
      </c>
      <c r="C869" s="129" t="s">
        <v>1463</v>
      </c>
      <c r="D869" s="5" t="s">
        <v>1463</v>
      </c>
      <c r="E869" s="129">
        <f t="shared" si="97"/>
        <v>3</v>
      </c>
      <c r="F869" s="129">
        <f t="shared" si="98"/>
        <v>19</v>
      </c>
      <c r="G869" s="129" t="s">
        <v>381</v>
      </c>
      <c r="H869" s="129" t="s">
        <v>383</v>
      </c>
      <c r="I869" s="129" t="s">
        <v>380</v>
      </c>
      <c r="J869" s="3">
        <v>1</v>
      </c>
      <c r="K869" s="26" t="s">
        <v>380</v>
      </c>
      <c r="L869" s="26" t="s">
        <v>24</v>
      </c>
      <c r="M869" s="129" t="s">
        <v>384</v>
      </c>
      <c r="N869" s="129" t="s">
        <v>26</v>
      </c>
      <c r="O869" s="129" t="s">
        <v>1634</v>
      </c>
      <c r="P869" s="3">
        <v>54</v>
      </c>
      <c r="Q869" s="129" t="s">
        <v>32</v>
      </c>
      <c r="R869" s="129" t="s">
        <v>526</v>
      </c>
      <c r="S869" s="36" t="s">
        <v>380</v>
      </c>
      <c r="T869" s="129">
        <v>1</v>
      </c>
      <c r="U869" s="129"/>
      <c r="V869" s="3">
        <v>1007</v>
      </c>
      <c r="W869" s="30">
        <v>0</v>
      </c>
      <c r="X869" s="30">
        <v>0</v>
      </c>
      <c r="Y869" s="30">
        <v>0</v>
      </c>
      <c r="Z869" s="138" t="str">
        <f t="shared" si="99"/>
        <v/>
      </c>
      <c r="AA869" s="3">
        <v>20502</v>
      </c>
      <c r="AB869" s="4"/>
      <c r="AC869" s="34" t="s">
        <v>64</v>
      </c>
      <c r="AD869" s="34">
        <f t="shared" si="101"/>
        <v>0</v>
      </c>
      <c r="AE869" s="34">
        <f t="shared" si="102"/>
        <v>0</v>
      </c>
      <c r="AF869" s="49" t="str">
        <f t="shared" si="100"/>
        <v>LCL</v>
      </c>
      <c r="AG869" s="49" t="str">
        <f t="shared" si="100"/>
        <v>LCL</v>
      </c>
    </row>
    <row r="870" spans="1:37" x14ac:dyDescent="0.45">
      <c r="A870" s="129" t="s">
        <v>1233</v>
      </c>
      <c r="B870" s="129" t="s">
        <v>1630</v>
      </c>
      <c r="C870" s="129" t="s">
        <v>1463</v>
      </c>
      <c r="D870" s="5" t="s">
        <v>1463</v>
      </c>
      <c r="E870" s="129">
        <f t="shared" si="97"/>
        <v>3</v>
      </c>
      <c r="F870" s="129">
        <f t="shared" si="98"/>
        <v>19</v>
      </c>
      <c r="G870" s="129" t="s">
        <v>381</v>
      </c>
      <c r="H870" s="129" t="s">
        <v>383</v>
      </c>
      <c r="I870" s="129" t="s">
        <v>380</v>
      </c>
      <c r="J870" s="3">
        <v>1</v>
      </c>
      <c r="K870" s="26" t="s">
        <v>380</v>
      </c>
      <c r="L870" s="26" t="s">
        <v>24</v>
      </c>
      <c r="M870" s="129" t="s">
        <v>384</v>
      </c>
      <c r="N870" s="129" t="s">
        <v>26</v>
      </c>
      <c r="O870" s="129" t="s">
        <v>1635</v>
      </c>
      <c r="P870" s="3">
        <v>54</v>
      </c>
      <c r="Q870" s="129" t="s">
        <v>32</v>
      </c>
      <c r="R870" s="129" t="s">
        <v>526</v>
      </c>
      <c r="S870" s="36" t="s">
        <v>380</v>
      </c>
      <c r="T870" s="129">
        <v>1</v>
      </c>
      <c r="U870" s="129"/>
      <c r="V870" s="3">
        <v>664</v>
      </c>
      <c r="W870" s="30">
        <v>0</v>
      </c>
      <c r="X870" s="30">
        <v>0</v>
      </c>
      <c r="Y870" s="30">
        <v>0</v>
      </c>
      <c r="Z870" s="138" t="str">
        <f t="shared" si="99"/>
        <v/>
      </c>
      <c r="AA870" s="3">
        <v>10298</v>
      </c>
      <c r="AB870" s="4"/>
      <c r="AC870" s="34" t="s">
        <v>64</v>
      </c>
      <c r="AD870" s="34">
        <f t="shared" si="101"/>
        <v>0</v>
      </c>
      <c r="AE870" s="34">
        <f t="shared" si="102"/>
        <v>0</v>
      </c>
      <c r="AF870" s="49" t="str">
        <f t="shared" si="100"/>
        <v>LCL</v>
      </c>
      <c r="AG870" s="49" t="str">
        <f t="shared" si="100"/>
        <v>LCL</v>
      </c>
    </row>
    <row r="871" spans="1:37" x14ac:dyDescent="0.45">
      <c r="A871" s="70" t="s">
        <v>1233</v>
      </c>
      <c r="B871" s="70" t="s">
        <v>1460</v>
      </c>
      <c r="C871" s="70" t="s">
        <v>1441</v>
      </c>
      <c r="D871" s="71" t="s">
        <v>1441</v>
      </c>
      <c r="E871" s="70">
        <f t="shared" si="97"/>
        <v>10</v>
      </c>
      <c r="F871" s="70">
        <f t="shared" si="98"/>
        <v>14</v>
      </c>
      <c r="G871" s="70" t="s">
        <v>381</v>
      </c>
      <c r="H871" s="70" t="s">
        <v>383</v>
      </c>
      <c r="I871" s="70" t="s">
        <v>41</v>
      </c>
      <c r="J871" s="72">
        <v>0</v>
      </c>
      <c r="K871" s="70" t="s">
        <v>1636</v>
      </c>
      <c r="L871" s="86" t="s">
        <v>41</v>
      </c>
      <c r="M871" s="70" t="s">
        <v>619</v>
      </c>
      <c r="N871" s="70" t="s">
        <v>26</v>
      </c>
      <c r="O871" s="70" t="s">
        <v>1637</v>
      </c>
      <c r="P871" s="72">
        <v>54</v>
      </c>
      <c r="Q871" s="70" t="s">
        <v>32</v>
      </c>
      <c r="R871" s="70" t="s">
        <v>44</v>
      </c>
      <c r="S871" s="70" t="s">
        <v>2163</v>
      </c>
      <c r="T871" s="70"/>
      <c r="U871" s="70">
        <v>1</v>
      </c>
      <c r="V871" s="72">
        <v>3817</v>
      </c>
      <c r="W871" s="73">
        <v>0</v>
      </c>
      <c r="X871" s="73">
        <v>3</v>
      </c>
      <c r="Y871" s="73">
        <v>0</v>
      </c>
      <c r="Z871" s="138" t="str">
        <f t="shared" si="99"/>
        <v/>
      </c>
      <c r="AA871" s="72">
        <v>61004</v>
      </c>
      <c r="AB871" s="74">
        <v>192.64</v>
      </c>
      <c r="AC871" s="75" t="s">
        <v>34</v>
      </c>
      <c r="AD871" s="75">
        <f t="shared" si="101"/>
        <v>135</v>
      </c>
      <c r="AE871" s="75">
        <f t="shared" si="102"/>
        <v>58</v>
      </c>
      <c r="AF871" s="76" t="s">
        <v>2146</v>
      </c>
      <c r="AG871" s="76">
        <v>40</v>
      </c>
      <c r="AH871" s="77"/>
      <c r="AI871" s="77"/>
      <c r="AJ871" s="77"/>
      <c r="AK871" s="77"/>
    </row>
    <row r="872" spans="1:37" x14ac:dyDescent="0.45">
      <c r="A872" s="78"/>
      <c r="B872" s="78"/>
      <c r="C872" s="78"/>
      <c r="D872" s="79"/>
      <c r="E872" s="78"/>
      <c r="F872" s="78"/>
      <c r="G872" s="78"/>
      <c r="H872" s="78"/>
      <c r="I872" s="78" t="s">
        <v>31</v>
      </c>
      <c r="J872" s="80"/>
      <c r="K872" s="78"/>
      <c r="L872" s="87"/>
      <c r="M872" s="78"/>
      <c r="N872" s="78"/>
      <c r="O872" s="78"/>
      <c r="P872" s="80"/>
      <c r="Q872" s="78"/>
      <c r="R872" s="78"/>
      <c r="S872" s="78" t="s">
        <v>2163</v>
      </c>
      <c r="T872" s="78"/>
      <c r="U872" s="78">
        <v>1</v>
      </c>
      <c r="V872" s="80"/>
      <c r="W872" s="81"/>
      <c r="X872" s="81"/>
      <c r="Y872" s="81"/>
      <c r="Z872" s="138" t="str">
        <f t="shared" si="99"/>
        <v/>
      </c>
      <c r="AA872" s="80"/>
      <c r="AB872" s="82"/>
      <c r="AC872" s="75" t="s">
        <v>34</v>
      </c>
      <c r="AD872" s="75">
        <f t="shared" si="101"/>
        <v>0</v>
      </c>
      <c r="AE872" s="75">
        <f t="shared" si="102"/>
        <v>0</v>
      </c>
      <c r="AF872" s="76" t="s">
        <v>2146</v>
      </c>
      <c r="AG872" s="76"/>
      <c r="AH872" s="83"/>
      <c r="AI872" s="83"/>
      <c r="AJ872" s="83"/>
      <c r="AK872" s="83"/>
    </row>
    <row r="873" spans="1:37" x14ac:dyDescent="0.45">
      <c r="A873" s="129" t="s">
        <v>1271</v>
      </c>
      <c r="B873" s="129" t="s">
        <v>1630</v>
      </c>
      <c r="C873" s="129" t="s">
        <v>1382</v>
      </c>
      <c r="D873" s="5" t="s">
        <v>1382</v>
      </c>
      <c r="E873" s="129">
        <f t="shared" si="97"/>
        <v>2</v>
      </c>
      <c r="F873" s="129">
        <f t="shared" si="98"/>
        <v>12</v>
      </c>
      <c r="G873" s="129" t="s">
        <v>381</v>
      </c>
      <c r="H873" s="129" t="s">
        <v>383</v>
      </c>
      <c r="I873" s="129" t="s">
        <v>380</v>
      </c>
      <c r="J873" s="3">
        <v>1</v>
      </c>
      <c r="K873" s="26" t="s">
        <v>380</v>
      </c>
      <c r="L873" s="26" t="s">
        <v>24</v>
      </c>
      <c r="M873" s="129" t="s">
        <v>384</v>
      </c>
      <c r="N873" s="129" t="s">
        <v>26</v>
      </c>
      <c r="O873" s="129" t="s">
        <v>1638</v>
      </c>
      <c r="P873" s="3">
        <v>54</v>
      </c>
      <c r="Q873" s="129" t="s">
        <v>32</v>
      </c>
      <c r="R873" s="129" t="s">
        <v>2151</v>
      </c>
      <c r="S873" s="36" t="s">
        <v>380</v>
      </c>
      <c r="T873" s="129">
        <v>1</v>
      </c>
      <c r="U873" s="129"/>
      <c r="V873" s="3">
        <v>827</v>
      </c>
      <c r="W873" s="30">
        <v>0</v>
      </c>
      <c r="X873" s="30">
        <v>0</v>
      </c>
      <c r="Y873" s="30">
        <v>0</v>
      </c>
      <c r="Z873" s="138" t="str">
        <f t="shared" si="99"/>
        <v/>
      </c>
      <c r="AA873" s="3">
        <v>20667</v>
      </c>
      <c r="AB873" s="6">
        <v>12.8</v>
      </c>
      <c r="AC873" s="34" t="s">
        <v>64</v>
      </c>
      <c r="AD873" s="34">
        <f t="shared" si="101"/>
        <v>9</v>
      </c>
      <c r="AE873" s="34">
        <f t="shared" si="102"/>
        <v>4</v>
      </c>
      <c r="AF873" s="49" t="str">
        <f t="shared" ref="AF873:AG884" si="103">IF(AD873&lt;=14,"LCL",IF(AD873&lt;=28,"20",IF(AD873&lt;=55,"40",IF(AD873&lt;=65,"40HC",IF(AD873&lt;=83,"45",IF(AD873&gt;83,"???ilość kont"))))))</f>
        <v>LCL</v>
      </c>
      <c r="AG873" s="49" t="str">
        <f t="shared" si="103"/>
        <v>LCL</v>
      </c>
    </row>
    <row r="874" spans="1:37" x14ac:dyDescent="0.45">
      <c r="A874" s="129" t="s">
        <v>1271</v>
      </c>
      <c r="B874" s="129" t="s">
        <v>1630</v>
      </c>
      <c r="C874" s="129" t="s">
        <v>1514</v>
      </c>
      <c r="D874" s="5" t="s">
        <v>1514</v>
      </c>
      <c r="E874" s="129">
        <f t="shared" si="97"/>
        <v>2</v>
      </c>
      <c r="F874" s="129">
        <f t="shared" si="98"/>
        <v>39</v>
      </c>
      <c r="G874" s="129" t="s">
        <v>381</v>
      </c>
      <c r="H874" s="129" t="s">
        <v>383</v>
      </c>
      <c r="I874" s="129" t="s">
        <v>380</v>
      </c>
      <c r="J874" s="3">
        <v>1</v>
      </c>
      <c r="K874" s="26" t="s">
        <v>380</v>
      </c>
      <c r="L874" s="26" t="s">
        <v>24</v>
      </c>
      <c r="M874" s="129" t="s">
        <v>384</v>
      </c>
      <c r="N874" s="129" t="s">
        <v>26</v>
      </c>
      <c r="O874" s="129" t="s">
        <v>1639</v>
      </c>
      <c r="P874" s="3">
        <v>54</v>
      </c>
      <c r="Q874" s="129" t="s">
        <v>32</v>
      </c>
      <c r="R874" s="129" t="s">
        <v>2157</v>
      </c>
      <c r="S874" s="36" t="s">
        <v>380</v>
      </c>
      <c r="T874" s="129">
        <v>1</v>
      </c>
      <c r="U874" s="129"/>
      <c r="V874" s="3">
        <v>423</v>
      </c>
      <c r="W874" s="30">
        <v>0</v>
      </c>
      <c r="X874" s="30">
        <v>0</v>
      </c>
      <c r="Y874" s="30">
        <v>0</v>
      </c>
      <c r="Z874" s="138" t="str">
        <f t="shared" si="99"/>
        <v/>
      </c>
      <c r="AA874" s="3">
        <v>8665</v>
      </c>
      <c r="AB874" s="4"/>
      <c r="AC874" s="34" t="s">
        <v>64</v>
      </c>
      <c r="AD874" s="34">
        <f t="shared" si="101"/>
        <v>0</v>
      </c>
      <c r="AE874" s="34">
        <f t="shared" si="102"/>
        <v>0</v>
      </c>
      <c r="AF874" s="49" t="str">
        <f t="shared" si="103"/>
        <v>LCL</v>
      </c>
      <c r="AG874" s="49" t="str">
        <f t="shared" si="103"/>
        <v>LCL</v>
      </c>
    </row>
    <row r="875" spans="1:37" x14ac:dyDescent="0.45">
      <c r="A875" s="129" t="s">
        <v>1271</v>
      </c>
      <c r="B875" s="129" t="s">
        <v>1275</v>
      </c>
      <c r="C875" s="129" t="s">
        <v>1463</v>
      </c>
      <c r="D875" s="5" t="s">
        <v>1463</v>
      </c>
      <c r="E875" s="129">
        <f t="shared" si="97"/>
        <v>3</v>
      </c>
      <c r="F875" s="129">
        <f t="shared" si="98"/>
        <v>18</v>
      </c>
      <c r="G875" s="129" t="s">
        <v>381</v>
      </c>
      <c r="H875" s="129" t="s">
        <v>383</v>
      </c>
      <c r="I875" s="129" t="s">
        <v>380</v>
      </c>
      <c r="J875" s="3">
        <v>1</v>
      </c>
      <c r="K875" s="26" t="s">
        <v>380</v>
      </c>
      <c r="L875" s="26" t="s">
        <v>24</v>
      </c>
      <c r="M875" s="129" t="s">
        <v>384</v>
      </c>
      <c r="N875" s="129" t="s">
        <v>26</v>
      </c>
      <c r="O875" s="129" t="s">
        <v>1640</v>
      </c>
      <c r="P875" s="3">
        <v>54</v>
      </c>
      <c r="Q875" s="129" t="s">
        <v>32</v>
      </c>
      <c r="R875" s="129" t="s">
        <v>526</v>
      </c>
      <c r="S875" s="36" t="s">
        <v>380</v>
      </c>
      <c r="T875" s="129">
        <v>1</v>
      </c>
      <c r="U875" s="129"/>
      <c r="V875" s="3">
        <v>1076</v>
      </c>
      <c r="W875" s="30">
        <v>0</v>
      </c>
      <c r="X875" s="30">
        <v>0</v>
      </c>
      <c r="Y875" s="30">
        <v>0</v>
      </c>
      <c r="Z875" s="138" t="str">
        <f t="shared" si="99"/>
        <v/>
      </c>
      <c r="AA875" s="3">
        <v>24352</v>
      </c>
      <c r="AB875" s="4"/>
      <c r="AC875" s="34" t="s">
        <v>64</v>
      </c>
      <c r="AD875" s="34">
        <f t="shared" si="101"/>
        <v>0</v>
      </c>
      <c r="AE875" s="34">
        <f t="shared" si="102"/>
        <v>0</v>
      </c>
      <c r="AF875" s="49" t="str">
        <f t="shared" si="103"/>
        <v>LCL</v>
      </c>
      <c r="AG875" s="49" t="str">
        <f t="shared" si="103"/>
        <v>LCL</v>
      </c>
    </row>
    <row r="876" spans="1:37" x14ac:dyDescent="0.45">
      <c r="A876" s="129" t="s">
        <v>1271</v>
      </c>
      <c r="B876" s="129" t="s">
        <v>1441</v>
      </c>
      <c r="C876" s="129" t="s">
        <v>1466</v>
      </c>
      <c r="D876" s="5" t="s">
        <v>1466</v>
      </c>
      <c r="E876" s="129">
        <f t="shared" si="97"/>
        <v>13</v>
      </c>
      <c r="F876" s="129">
        <f t="shared" si="98"/>
        <v>21</v>
      </c>
      <c r="G876" s="129" t="s">
        <v>381</v>
      </c>
      <c r="H876" s="129" t="s">
        <v>383</v>
      </c>
      <c r="I876" s="129" t="s">
        <v>41</v>
      </c>
      <c r="J876" s="3">
        <v>0</v>
      </c>
      <c r="K876" s="129" t="s">
        <v>1641</v>
      </c>
      <c r="L876" s="26" t="s">
        <v>41</v>
      </c>
      <c r="M876" s="129" t="s">
        <v>619</v>
      </c>
      <c r="N876" s="129" t="s">
        <v>26</v>
      </c>
      <c r="O876" s="129" t="s">
        <v>1642</v>
      </c>
      <c r="P876" s="3">
        <v>54</v>
      </c>
      <c r="Q876" s="129" t="s">
        <v>32</v>
      </c>
      <c r="R876" s="129" t="s">
        <v>739</v>
      </c>
      <c r="S876" s="129" t="s">
        <v>2163</v>
      </c>
      <c r="T876" s="129"/>
      <c r="U876" s="129">
        <v>1</v>
      </c>
      <c r="V876" s="3">
        <v>771</v>
      </c>
      <c r="W876" s="30">
        <v>0</v>
      </c>
      <c r="X876" s="30">
        <v>0</v>
      </c>
      <c r="Y876" s="30">
        <v>1</v>
      </c>
      <c r="Z876" s="138" t="str">
        <f t="shared" si="99"/>
        <v>40 HC</v>
      </c>
      <c r="AA876" s="3">
        <v>6688</v>
      </c>
      <c r="AB876" s="6">
        <v>61.22</v>
      </c>
      <c r="AC876" s="34" t="s">
        <v>34</v>
      </c>
      <c r="AD876" s="34">
        <f t="shared" si="101"/>
        <v>43</v>
      </c>
      <c r="AE876" s="34">
        <f t="shared" si="102"/>
        <v>18</v>
      </c>
      <c r="AF876" s="49" t="str">
        <f t="shared" si="103"/>
        <v>40</v>
      </c>
      <c r="AG876" s="49" t="str">
        <f t="shared" si="103"/>
        <v>20</v>
      </c>
    </row>
    <row r="877" spans="1:37" x14ac:dyDescent="0.45">
      <c r="A877" s="129" t="s">
        <v>1271</v>
      </c>
      <c r="B877" s="129" t="s">
        <v>1410</v>
      </c>
      <c r="C877" s="129" t="s">
        <v>1413</v>
      </c>
      <c r="D877" s="5" t="s">
        <v>1413</v>
      </c>
      <c r="E877" s="129">
        <f t="shared" si="97"/>
        <v>14</v>
      </c>
      <c r="F877" s="129">
        <f t="shared" si="98"/>
        <v>17</v>
      </c>
      <c r="G877" s="129" t="s">
        <v>381</v>
      </c>
      <c r="H877" s="129" t="s">
        <v>383</v>
      </c>
      <c r="I877" s="129" t="s">
        <v>41</v>
      </c>
      <c r="J877" s="3">
        <v>0</v>
      </c>
      <c r="K877" s="129" t="s">
        <v>1643</v>
      </c>
      <c r="L877" s="26" t="s">
        <v>41</v>
      </c>
      <c r="M877" s="129" t="s">
        <v>619</v>
      </c>
      <c r="N877" s="129" t="s">
        <v>26</v>
      </c>
      <c r="O877" s="129" t="s">
        <v>1644</v>
      </c>
      <c r="P877" s="3">
        <v>54</v>
      </c>
      <c r="Q877" s="129" t="s">
        <v>32</v>
      </c>
      <c r="R877" s="129" t="s">
        <v>101</v>
      </c>
      <c r="S877" s="129" t="s">
        <v>2163</v>
      </c>
      <c r="T877" s="129"/>
      <c r="U877" s="129">
        <v>1</v>
      </c>
      <c r="V877" s="3">
        <v>0</v>
      </c>
      <c r="W877" s="30">
        <v>0</v>
      </c>
      <c r="X877" s="30">
        <v>1</v>
      </c>
      <c r="Y877" s="30">
        <v>0</v>
      </c>
      <c r="Z877" s="138">
        <f t="shared" si="99"/>
        <v>40</v>
      </c>
      <c r="AA877" s="3">
        <v>6794</v>
      </c>
      <c r="AB877" s="4"/>
      <c r="AC877" s="34" t="s">
        <v>34</v>
      </c>
      <c r="AD877" s="34">
        <f t="shared" si="101"/>
        <v>0</v>
      </c>
      <c r="AE877" s="34">
        <f t="shared" si="102"/>
        <v>0</v>
      </c>
      <c r="AF877" s="49" t="str">
        <f t="shared" si="103"/>
        <v>LCL</v>
      </c>
      <c r="AG877" s="49" t="str">
        <f t="shared" si="103"/>
        <v>LCL</v>
      </c>
    </row>
    <row r="878" spans="1:37" x14ac:dyDescent="0.45">
      <c r="A878" s="129" t="s">
        <v>1271</v>
      </c>
      <c r="B878" s="129" t="s">
        <v>1514</v>
      </c>
      <c r="C878" s="129" t="s">
        <v>1550</v>
      </c>
      <c r="D878" s="5" t="s">
        <v>1550</v>
      </c>
      <c r="E878" s="129">
        <f t="shared" si="97"/>
        <v>39</v>
      </c>
      <c r="F878" s="129">
        <f t="shared" si="98"/>
        <v>52</v>
      </c>
      <c r="G878" s="129" t="s">
        <v>61</v>
      </c>
      <c r="H878" s="129" t="s">
        <v>30</v>
      </c>
      <c r="I878" s="129" t="s">
        <v>31</v>
      </c>
      <c r="J878" s="3">
        <v>1</v>
      </c>
      <c r="K878" s="152" t="s">
        <v>1645</v>
      </c>
      <c r="L878" s="129" t="s">
        <v>41</v>
      </c>
      <c r="M878" s="129" t="s">
        <v>42</v>
      </c>
      <c r="N878" s="129" t="s">
        <v>26</v>
      </c>
      <c r="O878" s="129" t="s">
        <v>1646</v>
      </c>
      <c r="P878" s="3">
        <v>54</v>
      </c>
      <c r="Q878" s="129" t="s">
        <v>32</v>
      </c>
      <c r="R878" s="129" t="s">
        <v>2150</v>
      </c>
      <c r="S878" s="129" t="s">
        <v>2164</v>
      </c>
      <c r="T878" s="129"/>
      <c r="U878" s="129">
        <v>1</v>
      </c>
      <c r="V878" s="3">
        <v>595</v>
      </c>
      <c r="W878" s="154">
        <v>0</v>
      </c>
      <c r="X878" s="154">
        <v>0</v>
      </c>
      <c r="Y878" s="154">
        <v>1</v>
      </c>
      <c r="Z878" s="138" t="str">
        <f t="shared" si="99"/>
        <v>40 HC</v>
      </c>
      <c r="AA878" s="3">
        <v>9950</v>
      </c>
      <c r="AB878" s="6">
        <v>39.369999999999997</v>
      </c>
      <c r="AC878" s="34" t="s">
        <v>64</v>
      </c>
      <c r="AD878" s="34">
        <f t="shared" si="101"/>
        <v>28</v>
      </c>
      <c r="AE878" s="34">
        <f t="shared" si="102"/>
        <v>12</v>
      </c>
      <c r="AF878" s="49" t="str">
        <f t="shared" si="103"/>
        <v>20</v>
      </c>
      <c r="AG878" s="49" t="str">
        <f t="shared" si="103"/>
        <v>LCL</v>
      </c>
    </row>
    <row r="879" spans="1:37" x14ac:dyDescent="0.45">
      <c r="A879" s="129" t="s">
        <v>1271</v>
      </c>
      <c r="B879" s="129" t="s">
        <v>1514</v>
      </c>
      <c r="C879" s="129" t="s">
        <v>1550</v>
      </c>
      <c r="D879" s="5" t="s">
        <v>1550</v>
      </c>
      <c r="E879" s="129">
        <f t="shared" si="97"/>
        <v>39</v>
      </c>
      <c r="F879" s="129">
        <f t="shared" si="98"/>
        <v>52</v>
      </c>
      <c r="G879" s="129" t="s">
        <v>61</v>
      </c>
      <c r="H879" s="129" t="s">
        <v>30</v>
      </c>
      <c r="I879" s="129" t="s">
        <v>31</v>
      </c>
      <c r="J879" s="3">
        <v>1</v>
      </c>
      <c r="K879" s="153"/>
      <c r="L879" s="129" t="s">
        <v>41</v>
      </c>
      <c r="M879" s="129" t="s">
        <v>42</v>
      </c>
      <c r="N879" s="129" t="s">
        <v>26</v>
      </c>
      <c r="O879" s="129" t="s">
        <v>1647</v>
      </c>
      <c r="P879" s="3">
        <v>52</v>
      </c>
      <c r="Q879" s="129" t="s">
        <v>32</v>
      </c>
      <c r="R879" s="129" t="s">
        <v>2157</v>
      </c>
      <c r="S879" s="129" t="s">
        <v>2164</v>
      </c>
      <c r="T879" s="129"/>
      <c r="U879" s="129">
        <v>1</v>
      </c>
      <c r="V879" s="3">
        <v>605</v>
      </c>
      <c r="W879" s="156"/>
      <c r="X879" s="156"/>
      <c r="Y879" s="156"/>
      <c r="Z879" s="138" t="str">
        <f t="shared" si="99"/>
        <v/>
      </c>
      <c r="AA879" s="3">
        <v>9799</v>
      </c>
      <c r="AB879" s="6">
        <v>5.2</v>
      </c>
      <c r="AC879" s="34" t="s">
        <v>64</v>
      </c>
      <c r="AD879" s="34">
        <f t="shared" si="101"/>
        <v>4</v>
      </c>
      <c r="AE879" s="34">
        <f t="shared" si="102"/>
        <v>2</v>
      </c>
      <c r="AF879" s="49" t="str">
        <f t="shared" si="103"/>
        <v>LCL</v>
      </c>
      <c r="AG879" s="49" t="str">
        <f t="shared" si="103"/>
        <v>LCL</v>
      </c>
    </row>
    <row r="880" spans="1:37" x14ac:dyDescent="0.45">
      <c r="A880" s="129" t="s">
        <v>1271</v>
      </c>
      <c r="B880" s="129" t="s">
        <v>1514</v>
      </c>
      <c r="C880" s="129" t="s">
        <v>1550</v>
      </c>
      <c r="D880" s="5" t="s">
        <v>1550</v>
      </c>
      <c r="E880" s="129">
        <f t="shared" si="97"/>
        <v>39</v>
      </c>
      <c r="F880" s="129">
        <f t="shared" si="98"/>
        <v>52</v>
      </c>
      <c r="G880" s="129" t="s">
        <v>61</v>
      </c>
      <c r="H880" s="129" t="s">
        <v>30</v>
      </c>
      <c r="I880" s="129" t="s">
        <v>31</v>
      </c>
      <c r="J880" s="3">
        <v>1</v>
      </c>
      <c r="K880" s="153"/>
      <c r="L880" s="129" t="s">
        <v>41</v>
      </c>
      <c r="M880" s="129" t="s">
        <v>268</v>
      </c>
      <c r="N880" s="129" t="s">
        <v>26</v>
      </c>
      <c r="O880" s="129" t="s">
        <v>1648</v>
      </c>
      <c r="P880" s="3">
        <v>54</v>
      </c>
      <c r="Q880" s="129" t="s">
        <v>32</v>
      </c>
      <c r="R880" s="129" t="s">
        <v>2157</v>
      </c>
      <c r="S880" s="129" t="s">
        <v>2164</v>
      </c>
      <c r="T880" s="129"/>
      <c r="U880" s="129">
        <v>1</v>
      </c>
      <c r="V880" s="3">
        <v>269</v>
      </c>
      <c r="W880" s="156"/>
      <c r="X880" s="156"/>
      <c r="Y880" s="156"/>
      <c r="Z880" s="138" t="str">
        <f t="shared" si="99"/>
        <v/>
      </c>
      <c r="AA880" s="3">
        <v>3120</v>
      </c>
      <c r="AB880" s="6">
        <v>13.32</v>
      </c>
      <c r="AC880" s="34" t="s">
        <v>64</v>
      </c>
      <c r="AD880" s="34">
        <f t="shared" si="101"/>
        <v>9</v>
      </c>
      <c r="AE880" s="34">
        <f t="shared" si="102"/>
        <v>4</v>
      </c>
      <c r="AF880" s="49" t="str">
        <f t="shared" si="103"/>
        <v>LCL</v>
      </c>
      <c r="AG880" s="49" t="str">
        <f t="shared" si="103"/>
        <v>LCL</v>
      </c>
    </row>
    <row r="881" spans="1:37" x14ac:dyDescent="0.45">
      <c r="A881" s="129" t="s">
        <v>1271</v>
      </c>
      <c r="B881" s="129" t="s">
        <v>1514</v>
      </c>
      <c r="C881" s="129" t="s">
        <v>1550</v>
      </c>
      <c r="D881" s="5" t="s">
        <v>1550</v>
      </c>
      <c r="E881" s="129">
        <f t="shared" si="97"/>
        <v>39</v>
      </c>
      <c r="F881" s="129">
        <f t="shared" si="98"/>
        <v>52</v>
      </c>
      <c r="G881" s="129" t="s">
        <v>61</v>
      </c>
      <c r="H881" s="129" t="s">
        <v>30</v>
      </c>
      <c r="I881" s="129" t="s">
        <v>31</v>
      </c>
      <c r="J881" s="3">
        <v>1</v>
      </c>
      <c r="K881" s="153"/>
      <c r="L881" s="129" t="s">
        <v>41</v>
      </c>
      <c r="M881" s="129" t="s">
        <v>268</v>
      </c>
      <c r="N881" s="129" t="s">
        <v>26</v>
      </c>
      <c r="O881" s="129" t="s">
        <v>1649</v>
      </c>
      <c r="P881" s="3">
        <v>54</v>
      </c>
      <c r="Q881" s="129" t="s">
        <v>32</v>
      </c>
      <c r="R881" s="129" t="s">
        <v>2157</v>
      </c>
      <c r="S881" s="129" t="s">
        <v>2164</v>
      </c>
      <c r="T881" s="129"/>
      <c r="U881" s="129">
        <v>1</v>
      </c>
      <c r="V881" s="3">
        <v>311</v>
      </c>
      <c r="W881" s="155"/>
      <c r="X881" s="155"/>
      <c r="Y881" s="155"/>
      <c r="Z881" s="138" t="str">
        <f t="shared" si="99"/>
        <v/>
      </c>
      <c r="AA881" s="3">
        <v>4234</v>
      </c>
      <c r="AB881" s="6">
        <v>12</v>
      </c>
      <c r="AC881" s="34" t="s">
        <v>64</v>
      </c>
      <c r="AD881" s="34">
        <f t="shared" si="101"/>
        <v>8</v>
      </c>
      <c r="AE881" s="34">
        <f t="shared" si="102"/>
        <v>4</v>
      </c>
      <c r="AF881" s="49" t="str">
        <f t="shared" si="103"/>
        <v>LCL</v>
      </c>
      <c r="AG881" s="49" t="str">
        <f t="shared" si="103"/>
        <v>LCL</v>
      </c>
    </row>
    <row r="882" spans="1:37" x14ac:dyDescent="0.45">
      <c r="A882" s="129" t="s">
        <v>1335</v>
      </c>
      <c r="B882" s="129" t="s">
        <v>1381</v>
      </c>
      <c r="C882" s="129" t="s">
        <v>1432</v>
      </c>
      <c r="D882" s="5" t="s">
        <v>1432</v>
      </c>
      <c r="E882" s="129">
        <f t="shared" si="97"/>
        <v>6</v>
      </c>
      <c r="F882" s="129">
        <f t="shared" si="98"/>
        <v>10</v>
      </c>
      <c r="G882" s="129" t="s">
        <v>381</v>
      </c>
      <c r="H882" s="129" t="s">
        <v>383</v>
      </c>
      <c r="I882" s="129" t="s">
        <v>380</v>
      </c>
      <c r="J882" s="3">
        <v>1</v>
      </c>
      <c r="K882" s="26" t="s">
        <v>380</v>
      </c>
      <c r="L882" s="26" t="s">
        <v>24</v>
      </c>
      <c r="M882" s="129" t="s">
        <v>384</v>
      </c>
      <c r="N882" s="129" t="s">
        <v>26</v>
      </c>
      <c r="O882" s="129" t="s">
        <v>1650</v>
      </c>
      <c r="P882" s="3">
        <v>54</v>
      </c>
      <c r="Q882" s="129" t="s">
        <v>32</v>
      </c>
      <c r="R882" s="129" t="s">
        <v>1158</v>
      </c>
      <c r="S882" s="36" t="s">
        <v>380</v>
      </c>
      <c r="T882" s="129">
        <v>1</v>
      </c>
      <c r="U882" s="129"/>
      <c r="V882" s="3">
        <v>680</v>
      </c>
      <c r="W882" s="30">
        <v>0</v>
      </c>
      <c r="X882" s="30">
        <v>0</v>
      </c>
      <c r="Y882" s="30">
        <v>0</v>
      </c>
      <c r="Z882" s="138" t="str">
        <f t="shared" si="99"/>
        <v/>
      </c>
      <c r="AA882" s="3">
        <v>8170</v>
      </c>
      <c r="AB882" s="6">
        <v>12.41</v>
      </c>
      <c r="AC882" s="34" t="s">
        <v>34</v>
      </c>
      <c r="AD882" s="34">
        <f t="shared" si="101"/>
        <v>9</v>
      </c>
      <c r="AE882" s="34">
        <f t="shared" si="102"/>
        <v>4</v>
      </c>
      <c r="AF882" s="49" t="str">
        <f t="shared" si="103"/>
        <v>LCL</v>
      </c>
      <c r="AG882" s="49" t="str">
        <f t="shared" si="103"/>
        <v>LCL</v>
      </c>
    </row>
    <row r="883" spans="1:37" x14ac:dyDescent="0.45">
      <c r="A883" s="129" t="s">
        <v>1275</v>
      </c>
      <c r="B883" s="129" t="s">
        <v>1472</v>
      </c>
      <c r="C883" s="129" t="s">
        <v>1480</v>
      </c>
      <c r="D883" s="5" t="s">
        <v>1480</v>
      </c>
      <c r="E883" s="129">
        <f t="shared" si="97"/>
        <v>12</v>
      </c>
      <c r="F883" s="129">
        <f t="shared" si="98"/>
        <v>16</v>
      </c>
      <c r="G883" s="129" t="s">
        <v>381</v>
      </c>
      <c r="H883" s="129" t="s">
        <v>383</v>
      </c>
      <c r="I883" s="129" t="s">
        <v>41</v>
      </c>
      <c r="J883" s="3">
        <v>0</v>
      </c>
      <c r="K883" s="129" t="s">
        <v>1651</v>
      </c>
      <c r="L883" s="26" t="s">
        <v>41</v>
      </c>
      <c r="M883" s="129" t="s">
        <v>619</v>
      </c>
      <c r="N883" s="129" t="s">
        <v>26</v>
      </c>
      <c r="O883" s="129" t="s">
        <v>1652</v>
      </c>
      <c r="P883" s="3">
        <v>54</v>
      </c>
      <c r="Q883" s="129" t="s">
        <v>32</v>
      </c>
      <c r="R883" s="129" t="s">
        <v>1158</v>
      </c>
      <c r="S883" s="129" t="s">
        <v>2163</v>
      </c>
      <c r="T883" s="129"/>
      <c r="U883" s="129">
        <v>1</v>
      </c>
      <c r="V883" s="3">
        <v>1768</v>
      </c>
      <c r="W883" s="30">
        <v>0</v>
      </c>
      <c r="X883" s="30">
        <v>1</v>
      </c>
      <c r="Y883" s="30">
        <v>0</v>
      </c>
      <c r="Z883" s="138">
        <f t="shared" si="99"/>
        <v>40</v>
      </c>
      <c r="AA883" s="3">
        <v>22730</v>
      </c>
      <c r="AB883" s="4"/>
      <c r="AC883" s="34" t="s">
        <v>34</v>
      </c>
      <c r="AD883" s="34">
        <f t="shared" si="101"/>
        <v>0</v>
      </c>
      <c r="AE883" s="34">
        <f t="shared" si="102"/>
        <v>0</v>
      </c>
      <c r="AF883" s="49" t="str">
        <f t="shared" si="103"/>
        <v>LCL</v>
      </c>
      <c r="AG883" s="49" t="str">
        <f t="shared" si="103"/>
        <v>LCL</v>
      </c>
    </row>
    <row r="884" spans="1:37" x14ac:dyDescent="0.45">
      <c r="A884" s="129" t="s">
        <v>1403</v>
      </c>
      <c r="B884" s="129" t="s">
        <v>1381</v>
      </c>
      <c r="C884" s="129" t="s">
        <v>1382</v>
      </c>
      <c r="D884" s="5" t="s">
        <v>1382</v>
      </c>
      <c r="E884" s="129">
        <f t="shared" si="97"/>
        <v>3</v>
      </c>
      <c r="F884" s="129">
        <f t="shared" si="98"/>
        <v>8</v>
      </c>
      <c r="G884" s="129" t="s">
        <v>381</v>
      </c>
      <c r="H884" s="129" t="s">
        <v>383</v>
      </c>
      <c r="I884" s="129" t="s">
        <v>380</v>
      </c>
      <c r="J884" s="3">
        <v>1</v>
      </c>
      <c r="K884" s="26" t="s">
        <v>380</v>
      </c>
      <c r="L884" s="26" t="s">
        <v>24</v>
      </c>
      <c r="M884" s="129" t="s">
        <v>390</v>
      </c>
      <c r="N884" s="129" t="s">
        <v>26</v>
      </c>
      <c r="O884" s="129" t="s">
        <v>1653</v>
      </c>
      <c r="P884" s="3">
        <v>54</v>
      </c>
      <c r="Q884" s="129" t="s">
        <v>32</v>
      </c>
      <c r="R884" s="129" t="s">
        <v>1158</v>
      </c>
      <c r="S884" s="36" t="s">
        <v>380</v>
      </c>
      <c r="T884" s="129">
        <v>1</v>
      </c>
      <c r="U884" s="129"/>
      <c r="V884" s="3">
        <v>312</v>
      </c>
      <c r="W884" s="30">
        <v>0</v>
      </c>
      <c r="X884" s="30">
        <v>0</v>
      </c>
      <c r="Y884" s="30">
        <v>0</v>
      </c>
      <c r="Z884" s="138" t="str">
        <f t="shared" si="99"/>
        <v/>
      </c>
      <c r="AA884" s="3">
        <v>4195</v>
      </c>
      <c r="AB884" s="6">
        <v>7.18</v>
      </c>
      <c r="AC884" s="34" t="s">
        <v>34</v>
      </c>
      <c r="AD884" s="34">
        <f t="shared" si="101"/>
        <v>5</v>
      </c>
      <c r="AE884" s="34">
        <f t="shared" si="102"/>
        <v>2</v>
      </c>
      <c r="AF884" s="49" t="str">
        <f t="shared" si="103"/>
        <v>LCL</v>
      </c>
      <c r="AG884" s="49" t="str">
        <f t="shared" si="103"/>
        <v>LCL</v>
      </c>
    </row>
    <row r="885" spans="1:37" x14ac:dyDescent="0.45">
      <c r="A885" s="70" t="s">
        <v>1403</v>
      </c>
      <c r="B885" s="70" t="s">
        <v>1595</v>
      </c>
      <c r="C885" s="70" t="s">
        <v>1596</v>
      </c>
      <c r="D885" s="71" t="s">
        <v>1596</v>
      </c>
      <c r="E885" s="70">
        <f t="shared" si="97"/>
        <v>33</v>
      </c>
      <c r="F885" s="70">
        <f t="shared" si="98"/>
        <v>38</v>
      </c>
      <c r="G885" s="70" t="s">
        <v>39</v>
      </c>
      <c r="H885" s="70" t="s">
        <v>30</v>
      </c>
      <c r="I885" s="70" t="s">
        <v>31</v>
      </c>
      <c r="J885" s="72">
        <v>0</v>
      </c>
      <c r="K885" s="70" t="s">
        <v>1654</v>
      </c>
      <c r="L885" s="70" t="s">
        <v>41</v>
      </c>
      <c r="M885" s="70" t="s">
        <v>42</v>
      </c>
      <c r="N885" s="70" t="s">
        <v>26</v>
      </c>
      <c r="O885" s="70" t="s">
        <v>1655</v>
      </c>
      <c r="P885" s="72">
        <v>54</v>
      </c>
      <c r="Q885" s="70" t="s">
        <v>32</v>
      </c>
      <c r="R885" s="70" t="s">
        <v>44</v>
      </c>
      <c r="S885" s="70" t="s">
        <v>2163</v>
      </c>
      <c r="T885" s="70"/>
      <c r="U885" s="70">
        <v>1</v>
      </c>
      <c r="V885" s="72">
        <v>3126</v>
      </c>
      <c r="W885" s="73">
        <v>0</v>
      </c>
      <c r="X885" s="73">
        <v>0</v>
      </c>
      <c r="Y885" s="73">
        <v>3</v>
      </c>
      <c r="Z885" s="138" t="str">
        <f t="shared" si="99"/>
        <v/>
      </c>
      <c r="AA885" s="72">
        <v>62902</v>
      </c>
      <c r="AB885" s="74">
        <v>177.59</v>
      </c>
      <c r="AC885" s="75" t="s">
        <v>34</v>
      </c>
      <c r="AD885" s="75">
        <f t="shared" si="101"/>
        <v>124</v>
      </c>
      <c r="AE885" s="75">
        <f t="shared" si="102"/>
        <v>53</v>
      </c>
      <c r="AF885" s="76" t="s">
        <v>2139</v>
      </c>
      <c r="AG885" s="76" t="str">
        <f>IF(AE885&lt;=14,"LCL",IF(AE885&lt;=28,"20",IF(AE885&lt;=55,"40",IF(AE885&lt;=65,"40HC",IF(AE885&lt;=83,"45",IF(AE885&gt;83,"???ilość kont"))))))</f>
        <v>40</v>
      </c>
      <c r="AH885" s="77"/>
      <c r="AI885" s="77"/>
      <c r="AJ885" s="77"/>
      <c r="AK885" s="77"/>
    </row>
    <row r="886" spans="1:37" x14ac:dyDescent="0.45">
      <c r="A886" s="78"/>
      <c r="B886" s="78"/>
      <c r="C886" s="78"/>
      <c r="D886" s="79"/>
      <c r="E886" s="78"/>
      <c r="F886" s="78"/>
      <c r="G886" s="78"/>
      <c r="H886" s="78"/>
      <c r="I886" s="78" t="s">
        <v>31</v>
      </c>
      <c r="J886" s="80"/>
      <c r="K886" s="78"/>
      <c r="L886" s="78"/>
      <c r="M886" s="78"/>
      <c r="N886" s="78"/>
      <c r="O886" s="78"/>
      <c r="P886" s="80"/>
      <c r="Q886" s="78"/>
      <c r="R886" s="78"/>
      <c r="S886" s="78" t="s">
        <v>2163</v>
      </c>
      <c r="T886" s="78"/>
      <c r="U886" s="78">
        <v>1</v>
      </c>
      <c r="V886" s="80"/>
      <c r="W886" s="81"/>
      <c r="X886" s="81"/>
      <c r="Y886" s="81"/>
      <c r="Z886" s="138" t="str">
        <f t="shared" si="99"/>
        <v/>
      </c>
      <c r="AA886" s="80"/>
      <c r="AB886" s="82"/>
      <c r="AC886" s="75" t="s">
        <v>34</v>
      </c>
      <c r="AD886" s="75">
        <f t="shared" si="101"/>
        <v>0</v>
      </c>
      <c r="AE886" s="75">
        <f t="shared" si="102"/>
        <v>0</v>
      </c>
      <c r="AF886" s="76">
        <v>40</v>
      </c>
      <c r="AG886" s="76"/>
      <c r="AH886" s="83"/>
      <c r="AI886" s="83"/>
      <c r="AJ886" s="83"/>
      <c r="AK886" s="83"/>
    </row>
    <row r="887" spans="1:37" x14ac:dyDescent="0.45">
      <c r="A887" s="129" t="s">
        <v>1403</v>
      </c>
      <c r="B887" s="129" t="s">
        <v>1595</v>
      </c>
      <c r="C887" s="129" t="s">
        <v>1596</v>
      </c>
      <c r="D887" s="5" t="s">
        <v>1596</v>
      </c>
      <c r="E887" s="129">
        <f t="shared" si="97"/>
        <v>33</v>
      </c>
      <c r="F887" s="129">
        <f t="shared" si="98"/>
        <v>38</v>
      </c>
      <c r="G887" s="129" t="s">
        <v>39</v>
      </c>
      <c r="H887" s="129" t="s">
        <v>30</v>
      </c>
      <c r="I887" s="129" t="s">
        <v>31</v>
      </c>
      <c r="J887" s="3">
        <v>1</v>
      </c>
      <c r="K887" s="129" t="s">
        <v>1656</v>
      </c>
      <c r="L887" s="129" t="s">
        <v>41</v>
      </c>
      <c r="M887" s="129" t="s">
        <v>42</v>
      </c>
      <c r="N887" s="129" t="s">
        <v>26</v>
      </c>
      <c r="O887" s="129" t="s">
        <v>1657</v>
      </c>
      <c r="P887" s="3">
        <v>54</v>
      </c>
      <c r="Q887" s="129" t="s">
        <v>32</v>
      </c>
      <c r="R887" s="129" t="s">
        <v>340</v>
      </c>
      <c r="S887" s="129" t="s">
        <v>2163</v>
      </c>
      <c r="T887" s="129"/>
      <c r="U887" s="129">
        <v>1</v>
      </c>
      <c r="V887" s="3">
        <v>287</v>
      </c>
      <c r="W887" s="30">
        <v>1</v>
      </c>
      <c r="X887" s="30">
        <v>0</v>
      </c>
      <c r="Y887" s="30">
        <v>0</v>
      </c>
      <c r="Z887" s="138">
        <f t="shared" si="99"/>
        <v>20</v>
      </c>
      <c r="AA887" s="3">
        <v>4276</v>
      </c>
      <c r="AB887" s="6">
        <v>10.98</v>
      </c>
      <c r="AC887" s="34" t="s">
        <v>34</v>
      </c>
      <c r="AD887" s="34">
        <f t="shared" si="101"/>
        <v>8</v>
      </c>
      <c r="AE887" s="34">
        <f t="shared" si="102"/>
        <v>3</v>
      </c>
      <c r="AF887" s="49" t="str">
        <f t="shared" ref="AF887:AG902" si="104">IF(AD887&lt;=14,"LCL",IF(AD887&lt;=28,"20",IF(AD887&lt;=55,"40",IF(AD887&lt;=65,"40HC",IF(AD887&lt;=83,"45",IF(AD887&gt;83,"???ilość kont"))))))</f>
        <v>LCL</v>
      </c>
      <c r="AG887" s="49" t="str">
        <f t="shared" si="104"/>
        <v>LCL</v>
      </c>
    </row>
    <row r="888" spans="1:37" x14ac:dyDescent="0.45">
      <c r="A888" s="129" t="s">
        <v>1403</v>
      </c>
      <c r="B888" s="129" t="s">
        <v>1658</v>
      </c>
      <c r="C888" s="129" t="s">
        <v>1550</v>
      </c>
      <c r="D888" s="5" t="s">
        <v>1550</v>
      </c>
      <c r="E888" s="129">
        <f t="shared" si="97"/>
        <v>43</v>
      </c>
      <c r="F888" s="129">
        <f t="shared" si="98"/>
        <v>48</v>
      </c>
      <c r="G888" s="129" t="s">
        <v>61</v>
      </c>
      <c r="H888" s="129" t="s">
        <v>30</v>
      </c>
      <c r="I888" s="129" t="s">
        <v>31</v>
      </c>
      <c r="J888" s="3">
        <v>0</v>
      </c>
      <c r="K888" s="129" t="s">
        <v>1659</v>
      </c>
      <c r="L888" s="129" t="s">
        <v>41</v>
      </c>
      <c r="M888" s="129" t="s">
        <v>268</v>
      </c>
      <c r="N888" s="129" t="s">
        <v>26</v>
      </c>
      <c r="O888" s="129" t="s">
        <v>1660</v>
      </c>
      <c r="P888" s="3">
        <v>54</v>
      </c>
      <c r="Q888" s="129" t="s">
        <v>32</v>
      </c>
      <c r="R888" s="129" t="s">
        <v>2158</v>
      </c>
      <c r="S888" s="129" t="s">
        <v>2163</v>
      </c>
      <c r="T888" s="129"/>
      <c r="U888" s="129">
        <v>1</v>
      </c>
      <c r="V888" s="3">
        <v>3852</v>
      </c>
      <c r="W888" s="30">
        <v>0</v>
      </c>
      <c r="X888" s="30">
        <v>0</v>
      </c>
      <c r="Y888" s="30">
        <v>1</v>
      </c>
      <c r="Z888" s="138" t="str">
        <f t="shared" si="99"/>
        <v>40 HC</v>
      </c>
      <c r="AA888" s="3">
        <v>68166</v>
      </c>
      <c r="AB888" s="6">
        <v>65.03</v>
      </c>
      <c r="AC888" s="34" t="s">
        <v>64</v>
      </c>
      <c r="AD888" s="34">
        <f t="shared" si="101"/>
        <v>46</v>
      </c>
      <c r="AE888" s="34">
        <f t="shared" si="102"/>
        <v>20</v>
      </c>
      <c r="AF888" s="49" t="str">
        <f t="shared" si="104"/>
        <v>40</v>
      </c>
      <c r="AG888" s="49" t="str">
        <f t="shared" si="104"/>
        <v>20</v>
      </c>
    </row>
    <row r="889" spans="1:37" x14ac:dyDescent="0.45">
      <c r="A889" s="129" t="s">
        <v>1661</v>
      </c>
      <c r="B889" s="129" t="s">
        <v>1463</v>
      </c>
      <c r="C889" s="129" t="s">
        <v>1578</v>
      </c>
      <c r="D889" s="5" t="s">
        <v>1578</v>
      </c>
      <c r="E889" s="129">
        <f t="shared" si="97"/>
        <v>13</v>
      </c>
      <c r="F889" s="129">
        <f t="shared" si="98"/>
        <v>27</v>
      </c>
      <c r="G889" s="129" t="s">
        <v>381</v>
      </c>
      <c r="H889" s="129" t="s">
        <v>383</v>
      </c>
      <c r="I889" s="129" t="s">
        <v>41</v>
      </c>
      <c r="J889" s="3">
        <v>0</v>
      </c>
      <c r="K889" s="129" t="s">
        <v>1662</v>
      </c>
      <c r="L889" s="26" t="s">
        <v>41</v>
      </c>
      <c r="M889" s="129" t="s">
        <v>619</v>
      </c>
      <c r="N889" s="129" t="s">
        <v>26</v>
      </c>
      <c r="O889" s="129" t="s">
        <v>1663</v>
      </c>
      <c r="P889" s="3">
        <v>52</v>
      </c>
      <c r="Q889" s="129" t="s">
        <v>32</v>
      </c>
      <c r="R889" s="129" t="s">
        <v>33</v>
      </c>
      <c r="S889" s="129" t="s">
        <v>2163</v>
      </c>
      <c r="T889" s="129"/>
      <c r="U889" s="129">
        <v>1</v>
      </c>
      <c r="V889" s="3">
        <v>777</v>
      </c>
      <c r="W889" s="30">
        <v>0</v>
      </c>
      <c r="X889" s="30">
        <v>1</v>
      </c>
      <c r="Y889" s="30">
        <v>0</v>
      </c>
      <c r="Z889" s="138">
        <f t="shared" si="99"/>
        <v>40</v>
      </c>
      <c r="AA889" s="3">
        <v>4843</v>
      </c>
      <c r="AB889" s="4"/>
      <c r="AC889" s="34" t="s">
        <v>34</v>
      </c>
      <c r="AD889" s="34">
        <f t="shared" si="101"/>
        <v>0</v>
      </c>
      <c r="AE889" s="34">
        <f t="shared" si="102"/>
        <v>0</v>
      </c>
      <c r="AF889" s="49" t="str">
        <f t="shared" si="104"/>
        <v>LCL</v>
      </c>
      <c r="AG889" s="49" t="str">
        <f t="shared" si="104"/>
        <v>LCL</v>
      </c>
    </row>
    <row r="890" spans="1:37" x14ac:dyDescent="0.45">
      <c r="A890" s="129" t="s">
        <v>1661</v>
      </c>
      <c r="B890" s="129" t="s">
        <v>1463</v>
      </c>
      <c r="C890" s="129" t="s">
        <v>1578</v>
      </c>
      <c r="D890" s="5" t="s">
        <v>1578</v>
      </c>
      <c r="E890" s="129">
        <f t="shared" si="97"/>
        <v>13</v>
      </c>
      <c r="F890" s="129">
        <f t="shared" si="98"/>
        <v>27</v>
      </c>
      <c r="G890" s="129" t="s">
        <v>381</v>
      </c>
      <c r="H890" s="129" t="s">
        <v>383</v>
      </c>
      <c r="I890" s="129" t="s">
        <v>41</v>
      </c>
      <c r="J890" s="3">
        <v>0</v>
      </c>
      <c r="K890" s="152" t="s">
        <v>1664</v>
      </c>
      <c r="L890" s="26" t="s">
        <v>41</v>
      </c>
      <c r="M890" s="129" t="s">
        <v>619</v>
      </c>
      <c r="N890" s="129" t="s">
        <v>26</v>
      </c>
      <c r="O890" s="129" t="s">
        <v>1665</v>
      </c>
      <c r="P890" s="3">
        <v>54</v>
      </c>
      <c r="Q890" s="129" t="s">
        <v>32</v>
      </c>
      <c r="R890" s="129" t="s">
        <v>33</v>
      </c>
      <c r="S890" s="129" t="s">
        <v>2163</v>
      </c>
      <c r="T890" s="129"/>
      <c r="U890" s="129">
        <v>1</v>
      </c>
      <c r="V890" s="3">
        <v>1417</v>
      </c>
      <c r="W890" s="154">
        <v>0</v>
      </c>
      <c r="X890" s="154">
        <v>1</v>
      </c>
      <c r="Y890" s="154">
        <v>0</v>
      </c>
      <c r="Z890" s="138">
        <f t="shared" si="99"/>
        <v>40</v>
      </c>
      <c r="AA890" s="3">
        <v>21587</v>
      </c>
      <c r="AB890" s="4"/>
      <c r="AC890" s="34" t="s">
        <v>34</v>
      </c>
      <c r="AD890" s="34">
        <f t="shared" si="101"/>
        <v>0</v>
      </c>
      <c r="AE890" s="34">
        <f t="shared" si="102"/>
        <v>0</v>
      </c>
      <c r="AF890" s="49" t="str">
        <f t="shared" si="104"/>
        <v>LCL</v>
      </c>
      <c r="AG890" s="49" t="str">
        <f t="shared" si="104"/>
        <v>LCL</v>
      </c>
    </row>
    <row r="891" spans="1:37" x14ac:dyDescent="0.45">
      <c r="A891" s="129" t="s">
        <v>1661</v>
      </c>
      <c r="B891" s="129" t="s">
        <v>1463</v>
      </c>
      <c r="C891" s="129" t="s">
        <v>1578</v>
      </c>
      <c r="D891" s="5" t="s">
        <v>1578</v>
      </c>
      <c r="E891" s="129">
        <f t="shared" si="97"/>
        <v>13</v>
      </c>
      <c r="F891" s="129">
        <f t="shared" si="98"/>
        <v>27</v>
      </c>
      <c r="G891" s="129" t="s">
        <v>381</v>
      </c>
      <c r="H891" s="129" t="s">
        <v>383</v>
      </c>
      <c r="I891" s="129" t="s">
        <v>41</v>
      </c>
      <c r="J891" s="3">
        <v>0</v>
      </c>
      <c r="K891" s="153"/>
      <c r="L891" s="26" t="s">
        <v>41</v>
      </c>
      <c r="M891" s="129" t="s">
        <v>619</v>
      </c>
      <c r="N891" s="129" t="s">
        <v>26</v>
      </c>
      <c r="O891" s="129" t="s">
        <v>1666</v>
      </c>
      <c r="P891" s="3">
        <v>54</v>
      </c>
      <c r="Q891" s="129" t="s">
        <v>32</v>
      </c>
      <c r="R891" s="129" t="s">
        <v>33</v>
      </c>
      <c r="S891" s="129" t="s">
        <v>2163</v>
      </c>
      <c r="T891" s="129"/>
      <c r="U891" s="129">
        <v>1</v>
      </c>
      <c r="V891" s="3">
        <v>1569</v>
      </c>
      <c r="W891" s="155"/>
      <c r="X891" s="155"/>
      <c r="Y891" s="155"/>
      <c r="Z891" s="138" t="str">
        <f t="shared" si="99"/>
        <v/>
      </c>
      <c r="AA891" s="3">
        <v>22678</v>
      </c>
      <c r="AB891" s="4"/>
      <c r="AC891" s="34" t="s">
        <v>34</v>
      </c>
      <c r="AD891" s="34">
        <f t="shared" si="101"/>
        <v>0</v>
      </c>
      <c r="AE891" s="34">
        <f t="shared" si="102"/>
        <v>0</v>
      </c>
      <c r="AF891" s="49" t="str">
        <f t="shared" si="104"/>
        <v>LCL</v>
      </c>
      <c r="AG891" s="49" t="str">
        <f t="shared" si="104"/>
        <v>LCL</v>
      </c>
    </row>
    <row r="892" spans="1:37" x14ac:dyDescent="0.45">
      <c r="A892" s="129" t="s">
        <v>1661</v>
      </c>
      <c r="B892" s="129" t="s">
        <v>1480</v>
      </c>
      <c r="C892" s="129" t="s">
        <v>1561</v>
      </c>
      <c r="D892" s="5" t="s">
        <v>1561</v>
      </c>
      <c r="E892" s="129">
        <f t="shared" si="97"/>
        <v>14</v>
      </c>
      <c r="F892" s="129">
        <f t="shared" si="98"/>
        <v>22</v>
      </c>
      <c r="G892" s="129" t="s">
        <v>381</v>
      </c>
      <c r="H892" s="129" t="s">
        <v>383</v>
      </c>
      <c r="I892" s="129" t="s">
        <v>41</v>
      </c>
      <c r="J892" s="3">
        <v>0</v>
      </c>
      <c r="K892" s="129" t="s">
        <v>1667</v>
      </c>
      <c r="L892" s="26" t="s">
        <v>41</v>
      </c>
      <c r="M892" s="129" t="s">
        <v>619</v>
      </c>
      <c r="N892" s="129" t="s">
        <v>26</v>
      </c>
      <c r="O892" s="129" t="s">
        <v>1668</v>
      </c>
      <c r="P892" s="3">
        <v>54</v>
      </c>
      <c r="Q892" s="129" t="s">
        <v>32</v>
      </c>
      <c r="R892" s="129" t="s">
        <v>101</v>
      </c>
      <c r="S892" s="129" t="s">
        <v>2163</v>
      </c>
      <c r="T892" s="129"/>
      <c r="U892" s="129">
        <v>1</v>
      </c>
      <c r="V892" s="3">
        <v>395</v>
      </c>
      <c r="W892" s="30">
        <v>1</v>
      </c>
      <c r="X892" s="30">
        <v>0</v>
      </c>
      <c r="Y892" s="30">
        <v>0</v>
      </c>
      <c r="Z892" s="138">
        <f t="shared" si="99"/>
        <v>20</v>
      </c>
      <c r="AA892" s="3">
        <v>3880</v>
      </c>
      <c r="AB892" s="4"/>
      <c r="AC892" s="34" t="s">
        <v>34</v>
      </c>
      <c r="AD892" s="34">
        <f t="shared" si="101"/>
        <v>0</v>
      </c>
      <c r="AE892" s="34">
        <f t="shared" si="102"/>
        <v>0</v>
      </c>
      <c r="AF892" s="49" t="str">
        <f t="shared" si="104"/>
        <v>LCL</v>
      </c>
      <c r="AG892" s="49" t="str">
        <f t="shared" si="104"/>
        <v>LCL</v>
      </c>
    </row>
    <row r="893" spans="1:37" x14ac:dyDescent="0.45">
      <c r="A893" s="129" t="s">
        <v>1336</v>
      </c>
      <c r="B893" s="129" t="s">
        <v>1523</v>
      </c>
      <c r="C893" s="129" t="s">
        <v>1466</v>
      </c>
      <c r="D893" s="5" t="s">
        <v>1466</v>
      </c>
      <c r="E893" s="129">
        <f t="shared" si="97"/>
        <v>14</v>
      </c>
      <c r="F893" s="129">
        <f t="shared" si="98"/>
        <v>15</v>
      </c>
      <c r="G893" s="129" t="s">
        <v>381</v>
      </c>
      <c r="H893" s="129" t="s">
        <v>383</v>
      </c>
      <c r="I893" s="129" t="s">
        <v>41</v>
      </c>
      <c r="J893" s="3">
        <v>0</v>
      </c>
      <c r="K893" s="129" t="s">
        <v>1669</v>
      </c>
      <c r="L893" s="26" t="s">
        <v>41</v>
      </c>
      <c r="M893" s="129" t="s">
        <v>619</v>
      </c>
      <c r="N893" s="129" t="s">
        <v>26</v>
      </c>
      <c r="O893" s="129" t="s">
        <v>1670</v>
      </c>
      <c r="P893" s="3">
        <v>54</v>
      </c>
      <c r="Q893" s="129" t="s">
        <v>32</v>
      </c>
      <c r="R893" s="129" t="s">
        <v>44</v>
      </c>
      <c r="S893" s="129" t="s">
        <v>2163</v>
      </c>
      <c r="T893" s="129"/>
      <c r="U893" s="129">
        <v>1</v>
      </c>
      <c r="V893" s="3">
        <v>776</v>
      </c>
      <c r="W893" s="30">
        <v>0</v>
      </c>
      <c r="X893" s="30">
        <v>1</v>
      </c>
      <c r="Y893" s="30">
        <v>0</v>
      </c>
      <c r="Z893" s="138">
        <f t="shared" si="99"/>
        <v>40</v>
      </c>
      <c r="AA893" s="3">
        <v>10358</v>
      </c>
      <c r="AB893" s="6">
        <v>63.44</v>
      </c>
      <c r="AC893" s="34" t="s">
        <v>34</v>
      </c>
      <c r="AD893" s="34">
        <f t="shared" si="101"/>
        <v>44</v>
      </c>
      <c r="AE893" s="34">
        <f t="shared" si="102"/>
        <v>19</v>
      </c>
      <c r="AF893" s="49" t="str">
        <f t="shared" si="104"/>
        <v>40</v>
      </c>
      <c r="AG893" s="49" t="str">
        <f t="shared" si="104"/>
        <v>20</v>
      </c>
    </row>
    <row r="894" spans="1:37" x14ac:dyDescent="0.45">
      <c r="A894" s="129" t="s">
        <v>1336</v>
      </c>
      <c r="B894" s="129" t="s">
        <v>1466</v>
      </c>
      <c r="C894" s="129" t="s">
        <v>1481</v>
      </c>
      <c r="D894" s="5" t="s">
        <v>1481</v>
      </c>
      <c r="E894" s="129">
        <f t="shared" si="97"/>
        <v>15</v>
      </c>
      <c r="F894" s="129">
        <f t="shared" si="98"/>
        <v>18</v>
      </c>
      <c r="G894" s="129" t="s">
        <v>381</v>
      </c>
      <c r="H894" s="129" t="s">
        <v>383</v>
      </c>
      <c r="I894" s="129" t="s">
        <v>380</v>
      </c>
      <c r="J894" s="3">
        <v>1</v>
      </c>
      <c r="K894" s="26" t="s">
        <v>380</v>
      </c>
      <c r="L894" s="26" t="s">
        <v>24</v>
      </c>
      <c r="M894" s="129" t="s">
        <v>390</v>
      </c>
      <c r="N894" s="129" t="s">
        <v>26</v>
      </c>
      <c r="O894" s="129" t="s">
        <v>1671</v>
      </c>
      <c r="P894" s="3">
        <v>54</v>
      </c>
      <c r="Q894" s="129" t="s">
        <v>32</v>
      </c>
      <c r="R894" s="129" t="s">
        <v>2154</v>
      </c>
      <c r="S894" s="36" t="s">
        <v>380</v>
      </c>
      <c r="T894" s="129">
        <v>1</v>
      </c>
      <c r="U894" s="129"/>
      <c r="V894" s="3">
        <v>408</v>
      </c>
      <c r="W894" s="30">
        <v>0</v>
      </c>
      <c r="X894" s="30">
        <v>0</v>
      </c>
      <c r="Y894" s="30">
        <v>0</v>
      </c>
      <c r="Z894" s="138" t="str">
        <f t="shared" si="99"/>
        <v/>
      </c>
      <c r="AA894" s="3">
        <v>5362</v>
      </c>
      <c r="AB894" s="6">
        <v>14.85</v>
      </c>
      <c r="AC894" s="34" t="s">
        <v>64</v>
      </c>
      <c r="AD894" s="34">
        <f t="shared" si="101"/>
        <v>10</v>
      </c>
      <c r="AE894" s="34">
        <f t="shared" si="102"/>
        <v>4</v>
      </c>
      <c r="AF894" s="49" t="str">
        <f t="shared" si="104"/>
        <v>LCL</v>
      </c>
      <c r="AG894" s="49" t="str">
        <f t="shared" si="104"/>
        <v>LCL</v>
      </c>
    </row>
    <row r="895" spans="1:37" x14ac:dyDescent="0.45">
      <c r="A895" s="70" t="s">
        <v>1336</v>
      </c>
      <c r="B895" s="70" t="s">
        <v>1595</v>
      </c>
      <c r="C895" s="70" t="s">
        <v>1596</v>
      </c>
      <c r="D895" s="71" t="s">
        <v>1596</v>
      </c>
      <c r="E895" s="70">
        <f t="shared" si="97"/>
        <v>31</v>
      </c>
      <c r="F895" s="70">
        <f t="shared" si="98"/>
        <v>36</v>
      </c>
      <c r="G895" s="70" t="s">
        <v>72</v>
      </c>
      <c r="H895" s="70" t="s">
        <v>30</v>
      </c>
      <c r="I895" s="70" t="s">
        <v>31</v>
      </c>
      <c r="J895" s="72">
        <v>0</v>
      </c>
      <c r="K895" s="70" t="s">
        <v>1672</v>
      </c>
      <c r="L895" s="70" t="s">
        <v>41</v>
      </c>
      <c r="M895" s="70" t="s">
        <v>42</v>
      </c>
      <c r="N895" s="70" t="s">
        <v>26</v>
      </c>
      <c r="O895" s="70" t="s">
        <v>1673</v>
      </c>
      <c r="P895" s="72">
        <v>51</v>
      </c>
      <c r="Q895" s="70" t="s">
        <v>32</v>
      </c>
      <c r="R895" s="70" t="s">
        <v>542</v>
      </c>
      <c r="S895" s="70" t="s">
        <v>2163</v>
      </c>
      <c r="T895" s="70"/>
      <c r="U895" s="70">
        <v>1</v>
      </c>
      <c r="V895" s="72">
        <v>1077</v>
      </c>
      <c r="W895" s="73">
        <v>1</v>
      </c>
      <c r="X895" s="73">
        <v>0</v>
      </c>
      <c r="Y895" s="73">
        <v>1</v>
      </c>
      <c r="Z895" s="138">
        <f t="shared" si="99"/>
        <v>20</v>
      </c>
      <c r="AA895" s="72">
        <v>11125</v>
      </c>
      <c r="AB895" s="74">
        <v>80.13</v>
      </c>
      <c r="AC895" s="75" t="s">
        <v>34</v>
      </c>
      <c r="AD895" s="75">
        <f t="shared" si="101"/>
        <v>56</v>
      </c>
      <c r="AE895" s="75">
        <f t="shared" si="102"/>
        <v>24</v>
      </c>
      <c r="AF895" s="76" t="str">
        <f t="shared" si="104"/>
        <v>40HC</v>
      </c>
      <c r="AG895" s="76" t="str">
        <f t="shared" si="104"/>
        <v>20</v>
      </c>
      <c r="AH895" s="77"/>
      <c r="AI895" s="77"/>
      <c r="AJ895" s="77"/>
      <c r="AK895" s="77"/>
    </row>
    <row r="896" spans="1:37" x14ac:dyDescent="0.45">
      <c r="A896" s="129" t="s">
        <v>1336</v>
      </c>
      <c r="B896" s="129" t="s">
        <v>1550</v>
      </c>
      <c r="C896" s="129" t="s">
        <v>1674</v>
      </c>
      <c r="D896" s="5" t="s">
        <v>1674</v>
      </c>
      <c r="E896" s="129">
        <f t="shared" ref="E896:E969" si="105">B896-A896</f>
        <v>46</v>
      </c>
      <c r="F896" s="129">
        <f t="shared" ref="F896:F969" si="106">C896-A896</f>
        <v>50</v>
      </c>
      <c r="G896" s="129" t="s">
        <v>48</v>
      </c>
      <c r="H896" s="129" t="s">
        <v>30</v>
      </c>
      <c r="I896" s="129" t="s">
        <v>31</v>
      </c>
      <c r="J896" s="3">
        <v>0</v>
      </c>
      <c r="K896" s="129" t="s">
        <v>1675</v>
      </c>
      <c r="L896" s="129" t="s">
        <v>41</v>
      </c>
      <c r="M896" s="129" t="s">
        <v>42</v>
      </c>
      <c r="N896" s="129" t="s">
        <v>26</v>
      </c>
      <c r="O896" s="129" t="s">
        <v>1676</v>
      </c>
      <c r="P896" s="3">
        <v>54</v>
      </c>
      <c r="Q896" s="129" t="s">
        <v>32</v>
      </c>
      <c r="R896" s="129" t="s">
        <v>271</v>
      </c>
      <c r="S896" s="129" t="s">
        <v>2163</v>
      </c>
      <c r="T896" s="129"/>
      <c r="U896" s="129">
        <v>1</v>
      </c>
      <c r="V896" s="3">
        <v>710</v>
      </c>
      <c r="W896" s="30">
        <v>0</v>
      </c>
      <c r="X896" s="30">
        <v>1</v>
      </c>
      <c r="Y896" s="30">
        <v>0</v>
      </c>
      <c r="Z896" s="138">
        <f t="shared" si="99"/>
        <v>40</v>
      </c>
      <c r="AA896" s="3">
        <v>5676</v>
      </c>
      <c r="AB896" s="6">
        <v>50</v>
      </c>
      <c r="AC896" s="34" t="s">
        <v>34</v>
      </c>
      <c r="AD896" s="34">
        <f t="shared" si="101"/>
        <v>35</v>
      </c>
      <c r="AE896" s="34">
        <f t="shared" si="102"/>
        <v>15</v>
      </c>
      <c r="AF896" s="49" t="str">
        <f t="shared" si="104"/>
        <v>40</v>
      </c>
      <c r="AG896" s="49" t="str">
        <f t="shared" si="104"/>
        <v>20</v>
      </c>
    </row>
    <row r="897" spans="1:37" x14ac:dyDescent="0.45">
      <c r="A897" s="129" t="s">
        <v>1336</v>
      </c>
      <c r="B897" s="129" t="s">
        <v>1677</v>
      </c>
      <c r="C897" s="129" t="s">
        <v>1678</v>
      </c>
      <c r="D897" s="5" t="s">
        <v>1678</v>
      </c>
      <c r="E897" s="129">
        <f t="shared" si="105"/>
        <v>47</v>
      </c>
      <c r="F897" s="129">
        <f t="shared" si="106"/>
        <v>57</v>
      </c>
      <c r="G897" s="129" t="s">
        <v>29</v>
      </c>
      <c r="H897" s="129" t="s">
        <v>30</v>
      </c>
      <c r="I897" s="129" t="s">
        <v>31</v>
      </c>
      <c r="J897" s="3">
        <v>1</v>
      </c>
      <c r="K897" s="26" t="s">
        <v>2125</v>
      </c>
      <c r="L897" s="129" t="s">
        <v>24</v>
      </c>
      <c r="M897" s="129" t="s">
        <v>42</v>
      </c>
      <c r="N897" s="129" t="s">
        <v>26</v>
      </c>
      <c r="O897" s="129" t="s">
        <v>1679</v>
      </c>
      <c r="P897" s="3">
        <v>51</v>
      </c>
      <c r="Q897" s="129" t="s">
        <v>32</v>
      </c>
      <c r="R897" s="129" t="s">
        <v>451</v>
      </c>
      <c r="S897" s="129" t="s">
        <v>2125</v>
      </c>
      <c r="T897" s="129"/>
      <c r="U897" s="129">
        <v>1</v>
      </c>
      <c r="V897" s="3">
        <v>227</v>
      </c>
      <c r="W897" s="30">
        <v>0</v>
      </c>
      <c r="X897" s="30">
        <v>0</v>
      </c>
      <c r="Y897" s="30">
        <v>0</v>
      </c>
      <c r="Z897" s="138" t="str">
        <f t="shared" si="99"/>
        <v/>
      </c>
      <c r="AA897" s="3">
        <v>3216</v>
      </c>
      <c r="AB897" s="6">
        <v>13.03</v>
      </c>
      <c r="AC897" s="34" t="s">
        <v>34</v>
      </c>
      <c r="AD897" s="34">
        <f t="shared" si="101"/>
        <v>9</v>
      </c>
      <c r="AE897" s="34">
        <f t="shared" si="102"/>
        <v>4</v>
      </c>
      <c r="AF897" s="49" t="str">
        <f t="shared" si="104"/>
        <v>LCL</v>
      </c>
      <c r="AG897" s="49" t="str">
        <f t="shared" si="104"/>
        <v>LCL</v>
      </c>
    </row>
    <row r="898" spans="1:37" x14ac:dyDescent="0.45">
      <c r="A898" s="129" t="s">
        <v>1381</v>
      </c>
      <c r="B898" s="129" t="s">
        <v>1382</v>
      </c>
      <c r="C898" s="129" t="s">
        <v>1480</v>
      </c>
      <c r="D898" s="5" t="s">
        <v>1480</v>
      </c>
      <c r="E898" s="129">
        <f t="shared" si="105"/>
        <v>5</v>
      </c>
      <c r="F898" s="129">
        <f t="shared" si="106"/>
        <v>12</v>
      </c>
      <c r="G898" s="129" t="s">
        <v>381</v>
      </c>
      <c r="H898" s="129" t="s">
        <v>383</v>
      </c>
      <c r="I898" s="129" t="s">
        <v>380</v>
      </c>
      <c r="J898" s="3">
        <v>1</v>
      </c>
      <c r="K898" s="26" t="s">
        <v>380</v>
      </c>
      <c r="L898" s="26" t="s">
        <v>24</v>
      </c>
      <c r="M898" s="129" t="s">
        <v>384</v>
      </c>
      <c r="N898" s="129" t="s">
        <v>26</v>
      </c>
      <c r="O898" s="129" t="s">
        <v>1680</v>
      </c>
      <c r="P898" s="3">
        <v>54</v>
      </c>
      <c r="Q898" s="129" t="s">
        <v>32</v>
      </c>
      <c r="R898" s="129" t="s">
        <v>386</v>
      </c>
      <c r="S898" s="36" t="s">
        <v>380</v>
      </c>
      <c r="T898" s="129">
        <v>1</v>
      </c>
      <c r="U898" s="129"/>
      <c r="V898" s="3">
        <v>191</v>
      </c>
      <c r="W898" s="30">
        <v>0</v>
      </c>
      <c r="X898" s="30">
        <v>0</v>
      </c>
      <c r="Y898" s="30">
        <v>0</v>
      </c>
      <c r="Z898" s="138" t="str">
        <f t="shared" si="99"/>
        <v/>
      </c>
      <c r="AA898" s="3">
        <v>3460</v>
      </c>
      <c r="AB898" s="4"/>
      <c r="AC898" s="34" t="s">
        <v>90</v>
      </c>
      <c r="AD898" s="34">
        <f t="shared" si="101"/>
        <v>0</v>
      </c>
      <c r="AE898" s="34">
        <f t="shared" si="102"/>
        <v>0</v>
      </c>
      <c r="AF898" s="49" t="str">
        <f t="shared" si="104"/>
        <v>LCL</v>
      </c>
      <c r="AG898" s="49" t="str">
        <f t="shared" si="104"/>
        <v>LCL</v>
      </c>
    </row>
    <row r="899" spans="1:37" x14ac:dyDescent="0.45">
      <c r="A899" s="129" t="s">
        <v>1381</v>
      </c>
      <c r="B899" s="129" t="s">
        <v>1449</v>
      </c>
      <c r="C899" s="129" t="s">
        <v>1681</v>
      </c>
      <c r="D899" s="5" t="s">
        <v>1681</v>
      </c>
      <c r="E899" s="129">
        <f t="shared" si="105"/>
        <v>38</v>
      </c>
      <c r="F899" s="129">
        <f t="shared" si="106"/>
        <v>41</v>
      </c>
      <c r="G899" s="129" t="s">
        <v>48</v>
      </c>
      <c r="H899" s="129" t="s">
        <v>30</v>
      </c>
      <c r="I899" s="129" t="s">
        <v>31</v>
      </c>
      <c r="J899" s="3">
        <v>0</v>
      </c>
      <c r="K899" s="129" t="s">
        <v>1682</v>
      </c>
      <c r="L899" s="129" t="s">
        <v>24</v>
      </c>
      <c r="M899" s="129" t="s">
        <v>42</v>
      </c>
      <c r="N899" s="129" t="s">
        <v>26</v>
      </c>
      <c r="O899" s="129" t="s">
        <v>1683</v>
      </c>
      <c r="P899" s="3">
        <v>54</v>
      </c>
      <c r="Q899" s="129" t="s">
        <v>32</v>
      </c>
      <c r="R899" s="129" t="s">
        <v>257</v>
      </c>
      <c r="S899" s="129" t="s">
        <v>2163</v>
      </c>
      <c r="T899" s="129"/>
      <c r="U899" s="129">
        <v>1</v>
      </c>
      <c r="V899" s="3">
        <v>786</v>
      </c>
      <c r="W899" s="30">
        <v>1</v>
      </c>
      <c r="X899" s="30">
        <v>0</v>
      </c>
      <c r="Y899" s="30">
        <v>0</v>
      </c>
      <c r="Z899" s="138">
        <f t="shared" ref="Z899:Z962" si="107">IF(W899=1,20,IF(X899=1,40,IF(Y899=1,"40 HC","")))</f>
        <v>20</v>
      </c>
      <c r="AA899" s="3">
        <v>22000</v>
      </c>
      <c r="AB899" s="6">
        <v>18.82</v>
      </c>
      <c r="AC899" s="34" t="s">
        <v>34</v>
      </c>
      <c r="AD899" s="34">
        <f t="shared" si="101"/>
        <v>13</v>
      </c>
      <c r="AE899" s="34">
        <f t="shared" si="102"/>
        <v>6</v>
      </c>
      <c r="AF899" s="49" t="str">
        <f t="shared" si="104"/>
        <v>LCL</v>
      </c>
      <c r="AG899" s="49" t="str">
        <f t="shared" si="104"/>
        <v>LCL</v>
      </c>
    </row>
    <row r="900" spans="1:37" x14ac:dyDescent="0.45">
      <c r="A900" s="129" t="s">
        <v>1381</v>
      </c>
      <c r="B900" s="129" t="s">
        <v>1449</v>
      </c>
      <c r="C900" s="129" t="s">
        <v>1681</v>
      </c>
      <c r="D900" s="5" t="s">
        <v>1681</v>
      </c>
      <c r="E900" s="129">
        <f t="shared" si="105"/>
        <v>38</v>
      </c>
      <c r="F900" s="129">
        <f t="shared" si="106"/>
        <v>41</v>
      </c>
      <c r="G900" s="129" t="s">
        <v>48</v>
      </c>
      <c r="H900" s="129" t="s">
        <v>30</v>
      </c>
      <c r="I900" s="129" t="s">
        <v>31</v>
      </c>
      <c r="J900" s="3">
        <v>1</v>
      </c>
      <c r="K900" s="152" t="s">
        <v>1684</v>
      </c>
      <c r="L900" s="129" t="s">
        <v>24</v>
      </c>
      <c r="M900" s="129" t="s">
        <v>42</v>
      </c>
      <c r="N900" s="129" t="s">
        <v>26</v>
      </c>
      <c r="O900" s="129" t="s">
        <v>1685</v>
      </c>
      <c r="P900" s="3">
        <v>54</v>
      </c>
      <c r="Q900" s="129" t="s">
        <v>32</v>
      </c>
      <c r="R900" s="129" t="s">
        <v>260</v>
      </c>
      <c r="S900" s="129" t="s">
        <v>2164</v>
      </c>
      <c r="T900" s="129"/>
      <c r="U900" s="129">
        <v>1</v>
      </c>
      <c r="V900" s="3">
        <v>308</v>
      </c>
      <c r="W900" s="154">
        <v>0</v>
      </c>
      <c r="X900" s="154">
        <v>0</v>
      </c>
      <c r="Y900" s="154">
        <v>1</v>
      </c>
      <c r="Z900" s="138" t="str">
        <f t="shared" si="107"/>
        <v>40 HC</v>
      </c>
      <c r="AA900" s="3">
        <v>4092</v>
      </c>
      <c r="AB900" s="6">
        <v>7.21</v>
      </c>
      <c r="AC900" s="34" t="s">
        <v>34</v>
      </c>
      <c r="AD900" s="34">
        <f t="shared" si="101"/>
        <v>5</v>
      </c>
      <c r="AE900" s="34">
        <f t="shared" si="102"/>
        <v>2</v>
      </c>
      <c r="AF900" s="49" t="str">
        <f t="shared" si="104"/>
        <v>LCL</v>
      </c>
      <c r="AG900" s="49" t="str">
        <f t="shared" si="104"/>
        <v>LCL</v>
      </c>
    </row>
    <row r="901" spans="1:37" x14ac:dyDescent="0.45">
      <c r="A901" s="129" t="s">
        <v>1381</v>
      </c>
      <c r="B901" s="129" t="s">
        <v>1449</v>
      </c>
      <c r="C901" s="129" t="s">
        <v>1681</v>
      </c>
      <c r="D901" s="5" t="s">
        <v>1681</v>
      </c>
      <c r="E901" s="129">
        <f t="shared" si="105"/>
        <v>38</v>
      </c>
      <c r="F901" s="129">
        <f t="shared" si="106"/>
        <v>41</v>
      </c>
      <c r="G901" s="129" t="s">
        <v>48</v>
      </c>
      <c r="H901" s="129" t="s">
        <v>30</v>
      </c>
      <c r="I901" s="129" t="s">
        <v>31</v>
      </c>
      <c r="J901" s="3">
        <v>1</v>
      </c>
      <c r="K901" s="153"/>
      <c r="L901" s="129" t="s">
        <v>24</v>
      </c>
      <c r="M901" s="129" t="s">
        <v>42</v>
      </c>
      <c r="N901" s="129" t="s">
        <v>26</v>
      </c>
      <c r="O901" s="129" t="s">
        <v>1686</v>
      </c>
      <c r="P901" s="3">
        <v>52</v>
      </c>
      <c r="Q901" s="129" t="s">
        <v>32</v>
      </c>
      <c r="R901" s="129" t="s">
        <v>185</v>
      </c>
      <c r="S901" s="129" t="s">
        <v>2164</v>
      </c>
      <c r="T901" s="129"/>
      <c r="U901" s="129">
        <v>1</v>
      </c>
      <c r="V901" s="3">
        <v>555</v>
      </c>
      <c r="W901" s="156"/>
      <c r="X901" s="156"/>
      <c r="Y901" s="156"/>
      <c r="Z901" s="138" t="str">
        <f t="shared" si="107"/>
        <v/>
      </c>
      <c r="AA901" s="3">
        <v>33493</v>
      </c>
      <c r="AB901" s="6">
        <v>39.72</v>
      </c>
      <c r="AC901" s="34" t="s">
        <v>34</v>
      </c>
      <c r="AD901" s="34">
        <f t="shared" si="101"/>
        <v>28</v>
      </c>
      <c r="AE901" s="34">
        <f t="shared" si="102"/>
        <v>12</v>
      </c>
      <c r="AF901" s="49" t="str">
        <f t="shared" si="104"/>
        <v>20</v>
      </c>
      <c r="AG901" s="49" t="str">
        <f t="shared" si="104"/>
        <v>LCL</v>
      </c>
    </row>
    <row r="902" spans="1:37" x14ac:dyDescent="0.45">
      <c r="A902" s="129" t="s">
        <v>1381</v>
      </c>
      <c r="B902" s="129" t="s">
        <v>1449</v>
      </c>
      <c r="C902" s="129" t="s">
        <v>1681</v>
      </c>
      <c r="D902" s="5" t="s">
        <v>1681</v>
      </c>
      <c r="E902" s="129">
        <f t="shared" si="105"/>
        <v>38</v>
      </c>
      <c r="F902" s="129">
        <f t="shared" si="106"/>
        <v>41</v>
      </c>
      <c r="G902" s="129" t="s">
        <v>48</v>
      </c>
      <c r="H902" s="129" t="s">
        <v>30</v>
      </c>
      <c r="I902" s="129" t="s">
        <v>31</v>
      </c>
      <c r="J902" s="3">
        <v>1</v>
      </c>
      <c r="K902" s="153"/>
      <c r="L902" s="129" t="s">
        <v>24</v>
      </c>
      <c r="M902" s="129" t="s">
        <v>42</v>
      </c>
      <c r="N902" s="129" t="s">
        <v>26</v>
      </c>
      <c r="O902" s="129" t="s">
        <v>1687</v>
      </c>
      <c r="P902" s="3">
        <v>51</v>
      </c>
      <c r="Q902" s="129" t="s">
        <v>32</v>
      </c>
      <c r="R902" s="129" t="s">
        <v>739</v>
      </c>
      <c r="S902" s="129" t="s">
        <v>2164</v>
      </c>
      <c r="T902" s="129"/>
      <c r="U902" s="129">
        <v>1</v>
      </c>
      <c r="V902" s="3">
        <v>533</v>
      </c>
      <c r="W902" s="155"/>
      <c r="X902" s="155"/>
      <c r="Y902" s="155"/>
      <c r="Z902" s="138" t="str">
        <f t="shared" si="107"/>
        <v/>
      </c>
      <c r="AA902" s="3">
        <v>7150</v>
      </c>
      <c r="AB902" s="6">
        <v>19.04</v>
      </c>
      <c r="AC902" s="34" t="s">
        <v>34</v>
      </c>
      <c r="AD902" s="34">
        <f t="shared" si="101"/>
        <v>13</v>
      </c>
      <c r="AE902" s="34">
        <f t="shared" si="102"/>
        <v>6</v>
      </c>
      <c r="AF902" s="49" t="str">
        <f t="shared" si="104"/>
        <v>LCL</v>
      </c>
      <c r="AG902" s="49" t="str">
        <f t="shared" si="104"/>
        <v>LCL</v>
      </c>
    </row>
    <row r="903" spans="1:37" ht="21" x14ac:dyDescent="0.45">
      <c r="A903" s="70" t="s">
        <v>1381</v>
      </c>
      <c r="B903" s="70" t="s">
        <v>1449</v>
      </c>
      <c r="C903" s="70" t="s">
        <v>1688</v>
      </c>
      <c r="D903" s="71" t="s">
        <v>1688</v>
      </c>
      <c r="E903" s="70">
        <f t="shared" si="105"/>
        <v>38</v>
      </c>
      <c r="F903" s="70">
        <f t="shared" si="106"/>
        <v>42</v>
      </c>
      <c r="G903" s="70" t="s">
        <v>48</v>
      </c>
      <c r="H903" s="70" t="s">
        <v>30</v>
      </c>
      <c r="I903" s="70" t="s">
        <v>31</v>
      </c>
      <c r="J903" s="72">
        <v>0</v>
      </c>
      <c r="K903" s="70" t="s">
        <v>1689</v>
      </c>
      <c r="L903" s="70" t="s">
        <v>24</v>
      </c>
      <c r="M903" s="70" t="s">
        <v>42</v>
      </c>
      <c r="N903" s="70" t="s">
        <v>26</v>
      </c>
      <c r="O903" s="70" t="s">
        <v>1690</v>
      </c>
      <c r="P903" s="72">
        <v>52</v>
      </c>
      <c r="Q903" s="70" t="s">
        <v>32</v>
      </c>
      <c r="R903" s="70" t="s">
        <v>266</v>
      </c>
      <c r="S903" s="70" t="s">
        <v>2163</v>
      </c>
      <c r="T903" s="70"/>
      <c r="U903" s="70">
        <v>1</v>
      </c>
      <c r="V903" s="72">
        <v>14627</v>
      </c>
      <c r="W903" s="73">
        <v>0</v>
      </c>
      <c r="X903" s="73">
        <v>0</v>
      </c>
      <c r="Y903" s="73">
        <v>5</v>
      </c>
      <c r="Z903" s="138" t="str">
        <f t="shared" si="107"/>
        <v/>
      </c>
      <c r="AA903" s="72">
        <v>216100</v>
      </c>
      <c r="AB903" s="74">
        <v>286</v>
      </c>
      <c r="AC903" s="75" t="s">
        <v>34</v>
      </c>
      <c r="AD903" s="75">
        <f t="shared" si="101"/>
        <v>200</v>
      </c>
      <c r="AE903" s="75">
        <f t="shared" si="102"/>
        <v>86</v>
      </c>
      <c r="AF903" s="76" t="s">
        <v>2146</v>
      </c>
      <c r="AG903" s="76">
        <v>40</v>
      </c>
      <c r="AH903" s="77"/>
      <c r="AI903" s="77"/>
      <c r="AJ903" s="77"/>
      <c r="AK903" s="77"/>
    </row>
    <row r="904" spans="1:37" x14ac:dyDescent="0.45">
      <c r="A904" s="78"/>
      <c r="B904" s="78"/>
      <c r="C904" s="78"/>
      <c r="D904" s="79"/>
      <c r="E904" s="78"/>
      <c r="F904" s="78"/>
      <c r="G904" s="78"/>
      <c r="H904" s="78"/>
      <c r="I904" s="78" t="s">
        <v>31</v>
      </c>
      <c r="J904" s="80"/>
      <c r="K904" s="78"/>
      <c r="L904" s="78"/>
      <c r="M904" s="78"/>
      <c r="N904" s="78"/>
      <c r="O904" s="78"/>
      <c r="P904" s="80"/>
      <c r="Q904" s="78"/>
      <c r="R904" s="78"/>
      <c r="S904" s="78" t="s">
        <v>2163</v>
      </c>
      <c r="T904" s="78"/>
      <c r="U904" s="78">
        <v>1</v>
      </c>
      <c r="V904" s="80"/>
      <c r="W904" s="81"/>
      <c r="X904" s="81"/>
      <c r="Y904" s="81"/>
      <c r="Z904" s="138" t="str">
        <f t="shared" si="107"/>
        <v/>
      </c>
      <c r="AA904" s="80"/>
      <c r="AB904" s="82"/>
      <c r="AC904" s="75" t="s">
        <v>34</v>
      </c>
      <c r="AD904" s="75">
        <f t="shared" si="101"/>
        <v>0</v>
      </c>
      <c r="AE904" s="75">
        <f t="shared" si="102"/>
        <v>0</v>
      </c>
      <c r="AF904" s="76" t="s">
        <v>2146</v>
      </c>
      <c r="AG904" s="76">
        <v>20</v>
      </c>
      <c r="AH904" s="83"/>
      <c r="AI904" s="83"/>
      <c r="AJ904" s="83"/>
      <c r="AK904" s="83"/>
    </row>
    <row r="905" spans="1:37" s="77" customFormat="1" x14ac:dyDescent="0.45">
      <c r="A905" s="78"/>
      <c r="B905" s="78"/>
      <c r="C905" s="78"/>
      <c r="D905" s="79"/>
      <c r="E905" s="78"/>
      <c r="F905" s="78"/>
      <c r="G905" s="78"/>
      <c r="H905" s="78"/>
      <c r="I905" s="78" t="s">
        <v>31</v>
      </c>
      <c r="J905" s="80"/>
      <c r="K905" s="78"/>
      <c r="L905" s="78"/>
      <c r="M905" s="78"/>
      <c r="N905" s="78"/>
      <c r="O905" s="78"/>
      <c r="P905" s="80"/>
      <c r="Q905" s="78"/>
      <c r="R905" s="78"/>
      <c r="S905" s="78" t="s">
        <v>2163</v>
      </c>
      <c r="T905" s="78"/>
      <c r="U905" s="78">
        <v>1</v>
      </c>
      <c r="V905" s="80"/>
      <c r="W905" s="81"/>
      <c r="X905" s="81"/>
      <c r="Y905" s="81"/>
      <c r="Z905" s="138" t="str">
        <f t="shared" si="107"/>
        <v/>
      </c>
      <c r="AA905" s="80"/>
      <c r="AB905" s="82"/>
      <c r="AC905" s="75" t="s">
        <v>34</v>
      </c>
      <c r="AD905" s="75">
        <f t="shared" si="101"/>
        <v>0</v>
      </c>
      <c r="AE905" s="75">
        <f t="shared" si="102"/>
        <v>0</v>
      </c>
      <c r="AF905" s="76">
        <v>40</v>
      </c>
      <c r="AG905" s="76"/>
      <c r="AH905" s="83"/>
      <c r="AI905" s="83"/>
      <c r="AJ905" s="83"/>
      <c r="AK905" s="83"/>
    </row>
    <row r="906" spans="1:37" x14ac:dyDescent="0.45">
      <c r="A906" s="129" t="s">
        <v>1381</v>
      </c>
      <c r="B906" s="129" t="s">
        <v>1449</v>
      </c>
      <c r="C906" s="129" t="s">
        <v>1688</v>
      </c>
      <c r="D906" s="5" t="s">
        <v>1688</v>
      </c>
      <c r="E906" s="129">
        <f t="shared" si="105"/>
        <v>38</v>
      </c>
      <c r="F906" s="129">
        <f t="shared" si="106"/>
        <v>42</v>
      </c>
      <c r="G906" s="129" t="s">
        <v>48</v>
      </c>
      <c r="H906" s="129" t="s">
        <v>30</v>
      </c>
      <c r="I906" s="129" t="s">
        <v>31</v>
      </c>
      <c r="J906" s="3">
        <v>1</v>
      </c>
      <c r="K906" s="152" t="s">
        <v>1691</v>
      </c>
      <c r="L906" s="129" t="s">
        <v>24</v>
      </c>
      <c r="M906" s="129" t="s">
        <v>42</v>
      </c>
      <c r="N906" s="129" t="s">
        <v>26</v>
      </c>
      <c r="O906" s="129" t="s">
        <v>1692</v>
      </c>
      <c r="P906" s="3">
        <v>52</v>
      </c>
      <c r="Q906" s="129" t="s">
        <v>32</v>
      </c>
      <c r="R906" s="129" t="s">
        <v>273</v>
      </c>
      <c r="S906" s="129" t="s">
        <v>2164</v>
      </c>
      <c r="T906" s="129"/>
      <c r="U906" s="129">
        <v>1</v>
      </c>
      <c r="V906" s="3">
        <v>1409</v>
      </c>
      <c r="W906" s="154">
        <v>0</v>
      </c>
      <c r="X906" s="154">
        <v>0</v>
      </c>
      <c r="Y906" s="154">
        <v>1</v>
      </c>
      <c r="Z906" s="138" t="str">
        <f t="shared" si="107"/>
        <v>40 HC</v>
      </c>
      <c r="AA906" s="3">
        <v>19381</v>
      </c>
      <c r="AB906" s="6">
        <v>31.62</v>
      </c>
      <c r="AC906" s="34" t="s">
        <v>34</v>
      </c>
      <c r="AD906" s="34">
        <f t="shared" si="101"/>
        <v>22</v>
      </c>
      <c r="AE906" s="34">
        <f t="shared" si="102"/>
        <v>9</v>
      </c>
      <c r="AF906" s="49" t="str">
        <f t="shared" ref="AF906:AG912" si="108">IF(AD906&lt;=14,"LCL",IF(AD906&lt;=28,"20",IF(AD906&lt;=55,"40",IF(AD906&lt;=65,"40HC",IF(AD906&lt;=83,"45",IF(AD906&gt;83,"???ilość kont"))))))</f>
        <v>20</v>
      </c>
      <c r="AG906" s="49" t="str">
        <f t="shared" si="108"/>
        <v>LCL</v>
      </c>
    </row>
    <row r="907" spans="1:37" x14ac:dyDescent="0.45">
      <c r="A907" s="129" t="s">
        <v>1381</v>
      </c>
      <c r="B907" s="129" t="s">
        <v>1449</v>
      </c>
      <c r="C907" s="129" t="s">
        <v>1688</v>
      </c>
      <c r="D907" s="5" t="s">
        <v>1688</v>
      </c>
      <c r="E907" s="129">
        <f t="shared" si="105"/>
        <v>38</v>
      </c>
      <c r="F907" s="129">
        <f t="shared" si="106"/>
        <v>42</v>
      </c>
      <c r="G907" s="129" t="s">
        <v>48</v>
      </c>
      <c r="H907" s="129" t="s">
        <v>30</v>
      </c>
      <c r="I907" s="129" t="s">
        <v>31</v>
      </c>
      <c r="J907" s="3">
        <v>1</v>
      </c>
      <c r="K907" s="153"/>
      <c r="L907" s="129" t="s">
        <v>24</v>
      </c>
      <c r="M907" s="129" t="s">
        <v>42</v>
      </c>
      <c r="N907" s="129" t="s">
        <v>26</v>
      </c>
      <c r="O907" s="129" t="s">
        <v>1693</v>
      </c>
      <c r="P907" s="3">
        <v>52</v>
      </c>
      <c r="Q907" s="129" t="s">
        <v>32</v>
      </c>
      <c r="R907" s="129" t="s">
        <v>277</v>
      </c>
      <c r="S907" s="129" t="s">
        <v>2164</v>
      </c>
      <c r="T907" s="129"/>
      <c r="U907" s="129">
        <v>1</v>
      </c>
      <c r="V907" s="3">
        <v>842</v>
      </c>
      <c r="W907" s="156"/>
      <c r="X907" s="156"/>
      <c r="Y907" s="156"/>
      <c r="Z907" s="138" t="str">
        <f t="shared" si="107"/>
        <v/>
      </c>
      <c r="AA907" s="3">
        <v>11801</v>
      </c>
      <c r="AB907" s="6">
        <v>17.350000000000001</v>
      </c>
      <c r="AC907" s="34" t="s">
        <v>34</v>
      </c>
      <c r="AD907" s="34">
        <f t="shared" si="101"/>
        <v>12</v>
      </c>
      <c r="AE907" s="34">
        <f t="shared" si="102"/>
        <v>5</v>
      </c>
      <c r="AF907" s="49" t="str">
        <f t="shared" si="108"/>
        <v>LCL</v>
      </c>
      <c r="AG907" s="49" t="str">
        <f t="shared" si="108"/>
        <v>LCL</v>
      </c>
    </row>
    <row r="908" spans="1:37" x14ac:dyDescent="0.45">
      <c r="A908" s="129" t="s">
        <v>1381</v>
      </c>
      <c r="B908" s="129" t="s">
        <v>1449</v>
      </c>
      <c r="C908" s="129" t="s">
        <v>1688</v>
      </c>
      <c r="D908" s="5" t="s">
        <v>1688</v>
      </c>
      <c r="E908" s="129">
        <f t="shared" si="105"/>
        <v>38</v>
      </c>
      <c r="F908" s="129">
        <f t="shared" si="106"/>
        <v>42</v>
      </c>
      <c r="G908" s="129" t="s">
        <v>48</v>
      </c>
      <c r="H908" s="129" t="s">
        <v>30</v>
      </c>
      <c r="I908" s="129" t="s">
        <v>31</v>
      </c>
      <c r="J908" s="3">
        <v>1</v>
      </c>
      <c r="K908" s="153"/>
      <c r="L908" s="129" t="s">
        <v>24</v>
      </c>
      <c r="M908" s="129" t="s">
        <v>42</v>
      </c>
      <c r="N908" s="129" t="s">
        <v>26</v>
      </c>
      <c r="O908" s="129" t="s">
        <v>1694</v>
      </c>
      <c r="P908" s="3">
        <v>52</v>
      </c>
      <c r="Q908" s="129" t="s">
        <v>32</v>
      </c>
      <c r="R908" s="129" t="s">
        <v>183</v>
      </c>
      <c r="S908" s="129" t="s">
        <v>2164</v>
      </c>
      <c r="T908" s="129"/>
      <c r="U908" s="129">
        <v>1</v>
      </c>
      <c r="V908" s="3">
        <v>43</v>
      </c>
      <c r="W908" s="156"/>
      <c r="X908" s="156"/>
      <c r="Y908" s="156"/>
      <c r="Z908" s="138" t="str">
        <f t="shared" si="107"/>
        <v/>
      </c>
      <c r="AA908" s="3">
        <v>1510</v>
      </c>
      <c r="AB908" s="6">
        <v>3.1</v>
      </c>
      <c r="AC908" s="34" t="s">
        <v>34</v>
      </c>
      <c r="AD908" s="34">
        <f t="shared" si="101"/>
        <v>2</v>
      </c>
      <c r="AE908" s="34">
        <f t="shared" si="102"/>
        <v>1</v>
      </c>
      <c r="AF908" s="49" t="str">
        <f t="shared" si="108"/>
        <v>LCL</v>
      </c>
      <c r="AG908" s="49" t="str">
        <f t="shared" si="108"/>
        <v>LCL</v>
      </c>
    </row>
    <row r="909" spans="1:37" x14ac:dyDescent="0.45">
      <c r="A909" s="129" t="s">
        <v>1381</v>
      </c>
      <c r="B909" s="129" t="s">
        <v>1449</v>
      </c>
      <c r="C909" s="129" t="s">
        <v>1688</v>
      </c>
      <c r="D909" s="5" t="s">
        <v>1688</v>
      </c>
      <c r="E909" s="129">
        <f t="shared" si="105"/>
        <v>38</v>
      </c>
      <c r="F909" s="129">
        <f t="shared" si="106"/>
        <v>42</v>
      </c>
      <c r="G909" s="129" t="s">
        <v>48</v>
      </c>
      <c r="H909" s="129" t="s">
        <v>30</v>
      </c>
      <c r="I909" s="129" t="s">
        <v>31</v>
      </c>
      <c r="J909" s="3">
        <v>1</v>
      </c>
      <c r="K909" s="153"/>
      <c r="L909" s="129" t="s">
        <v>24</v>
      </c>
      <c r="M909" s="129" t="s">
        <v>42</v>
      </c>
      <c r="N909" s="129" t="s">
        <v>26</v>
      </c>
      <c r="O909" s="129" t="s">
        <v>1695</v>
      </c>
      <c r="P909" s="3">
        <v>52</v>
      </c>
      <c r="Q909" s="129" t="s">
        <v>32</v>
      </c>
      <c r="R909" s="129" t="s">
        <v>275</v>
      </c>
      <c r="S909" s="129" t="s">
        <v>2164</v>
      </c>
      <c r="T909" s="129"/>
      <c r="U909" s="129">
        <v>1</v>
      </c>
      <c r="V909" s="3">
        <v>896</v>
      </c>
      <c r="W909" s="155"/>
      <c r="X909" s="155"/>
      <c r="Y909" s="155"/>
      <c r="Z909" s="138" t="str">
        <f t="shared" si="107"/>
        <v/>
      </c>
      <c r="AA909" s="3">
        <v>11572</v>
      </c>
      <c r="AB909" s="6">
        <v>12.8</v>
      </c>
      <c r="AC909" s="34" t="s">
        <v>34</v>
      </c>
      <c r="AD909" s="34">
        <f t="shared" si="101"/>
        <v>9</v>
      </c>
      <c r="AE909" s="34">
        <f t="shared" si="102"/>
        <v>4</v>
      </c>
      <c r="AF909" s="49" t="str">
        <f t="shared" si="108"/>
        <v>LCL</v>
      </c>
      <c r="AG909" s="49" t="str">
        <f t="shared" si="108"/>
        <v>LCL</v>
      </c>
    </row>
    <row r="910" spans="1:37" x14ac:dyDescent="0.45">
      <c r="A910" s="70" t="s">
        <v>1381</v>
      </c>
      <c r="B910" s="70" t="s">
        <v>1449</v>
      </c>
      <c r="C910" s="70" t="s">
        <v>1696</v>
      </c>
      <c r="D910" s="71" t="s">
        <v>1696</v>
      </c>
      <c r="E910" s="70">
        <f t="shared" si="105"/>
        <v>38</v>
      </c>
      <c r="F910" s="70">
        <f t="shared" si="106"/>
        <v>43</v>
      </c>
      <c r="G910" s="70" t="s">
        <v>48</v>
      </c>
      <c r="H910" s="70" t="s">
        <v>30</v>
      </c>
      <c r="I910" s="70" t="s">
        <v>31</v>
      </c>
      <c r="J910" s="72">
        <v>0</v>
      </c>
      <c r="K910" s="70" t="s">
        <v>1697</v>
      </c>
      <c r="L910" s="70" t="s">
        <v>24</v>
      </c>
      <c r="M910" s="70" t="s">
        <v>42</v>
      </c>
      <c r="N910" s="70" t="s">
        <v>26</v>
      </c>
      <c r="O910" s="70" t="s">
        <v>1698</v>
      </c>
      <c r="P910" s="72">
        <v>54</v>
      </c>
      <c r="Q910" s="70" t="s">
        <v>32</v>
      </c>
      <c r="R910" s="70" t="s">
        <v>1183</v>
      </c>
      <c r="S910" s="70" t="s">
        <v>2163</v>
      </c>
      <c r="T910" s="70"/>
      <c r="U910" s="70">
        <v>1</v>
      </c>
      <c r="V910" s="72">
        <v>1412</v>
      </c>
      <c r="W910" s="73">
        <v>1</v>
      </c>
      <c r="X910" s="73">
        <v>2</v>
      </c>
      <c r="Y910" s="73">
        <v>0</v>
      </c>
      <c r="Z910" s="138">
        <f t="shared" si="107"/>
        <v>20</v>
      </c>
      <c r="AA910" s="72">
        <v>17841</v>
      </c>
      <c r="AB910" s="74">
        <v>135.19999999999999</v>
      </c>
      <c r="AC910" s="75" t="s">
        <v>34</v>
      </c>
      <c r="AD910" s="75">
        <f t="shared" si="101"/>
        <v>95</v>
      </c>
      <c r="AE910" s="75">
        <f t="shared" si="102"/>
        <v>41</v>
      </c>
      <c r="AF910" s="76" t="s">
        <v>2139</v>
      </c>
      <c r="AG910" s="76" t="str">
        <f t="shared" si="108"/>
        <v>40</v>
      </c>
      <c r="AH910" s="77"/>
      <c r="AI910" s="77"/>
      <c r="AJ910" s="77"/>
      <c r="AK910" s="77"/>
    </row>
    <row r="911" spans="1:37" x14ac:dyDescent="0.45">
      <c r="A911" s="70"/>
      <c r="B911" s="70"/>
      <c r="C911" s="70"/>
      <c r="D911" s="71"/>
      <c r="E911" s="70"/>
      <c r="F911" s="70"/>
      <c r="G911" s="70"/>
      <c r="H911" s="70"/>
      <c r="I911" s="70"/>
      <c r="J911" s="72"/>
      <c r="K911" s="70"/>
      <c r="L911" s="70"/>
      <c r="M911" s="70"/>
      <c r="N911" s="70"/>
      <c r="O911" s="70"/>
      <c r="P911" s="72"/>
      <c r="Q911" s="70"/>
      <c r="R911" s="70"/>
      <c r="S911" s="70"/>
      <c r="T911" s="70"/>
      <c r="U911" s="70"/>
      <c r="V911" s="72"/>
      <c r="W911" s="73"/>
      <c r="X911" s="73"/>
      <c r="Y911" s="73"/>
      <c r="Z911" s="138" t="str">
        <f t="shared" si="107"/>
        <v/>
      </c>
      <c r="AA911" s="72"/>
      <c r="AB911" s="74"/>
      <c r="AC911" s="75" t="s">
        <v>34</v>
      </c>
      <c r="AD911" s="75">
        <f t="shared" si="101"/>
        <v>0</v>
      </c>
      <c r="AE911" s="75">
        <f t="shared" si="102"/>
        <v>0</v>
      </c>
      <c r="AF911" s="76">
        <v>40</v>
      </c>
      <c r="AG911" s="76"/>
      <c r="AH911" s="77"/>
      <c r="AI911" s="77"/>
      <c r="AJ911" s="77"/>
      <c r="AK911" s="77"/>
    </row>
    <row r="912" spans="1:37" x14ac:dyDescent="0.45">
      <c r="A912" s="70" t="s">
        <v>1381</v>
      </c>
      <c r="B912" s="70" t="s">
        <v>1449</v>
      </c>
      <c r="C912" s="70" t="s">
        <v>1550</v>
      </c>
      <c r="D912" s="71" t="s">
        <v>1550</v>
      </c>
      <c r="E912" s="70">
        <f t="shared" si="105"/>
        <v>38</v>
      </c>
      <c r="F912" s="70">
        <f t="shared" si="106"/>
        <v>45</v>
      </c>
      <c r="G912" s="70" t="s">
        <v>48</v>
      </c>
      <c r="H912" s="70" t="s">
        <v>30</v>
      </c>
      <c r="I912" s="70" t="s">
        <v>31</v>
      </c>
      <c r="J912" s="72">
        <v>0</v>
      </c>
      <c r="K912" s="70" t="s">
        <v>1699</v>
      </c>
      <c r="L912" s="70" t="s">
        <v>24</v>
      </c>
      <c r="M912" s="70" t="s">
        <v>42</v>
      </c>
      <c r="N912" s="70" t="s">
        <v>26</v>
      </c>
      <c r="O912" s="70" t="s">
        <v>1700</v>
      </c>
      <c r="P912" s="72">
        <v>54</v>
      </c>
      <c r="Q912" s="70" t="s">
        <v>32</v>
      </c>
      <c r="R912" s="70" t="s">
        <v>739</v>
      </c>
      <c r="S912" s="70" t="s">
        <v>2163</v>
      </c>
      <c r="T912" s="70"/>
      <c r="U912" s="70">
        <v>1</v>
      </c>
      <c r="V912" s="72">
        <v>1204</v>
      </c>
      <c r="W912" s="73">
        <v>0</v>
      </c>
      <c r="X912" s="73">
        <v>0</v>
      </c>
      <c r="Y912" s="73">
        <v>2</v>
      </c>
      <c r="Z912" s="138" t="str">
        <f t="shared" si="107"/>
        <v/>
      </c>
      <c r="AA912" s="72">
        <v>10317</v>
      </c>
      <c r="AB912" s="74">
        <v>110.58</v>
      </c>
      <c r="AC912" s="75" t="s">
        <v>34</v>
      </c>
      <c r="AD912" s="75">
        <f t="shared" si="101"/>
        <v>77</v>
      </c>
      <c r="AE912" s="75">
        <f t="shared" si="102"/>
        <v>33</v>
      </c>
      <c r="AF912" s="76">
        <v>40</v>
      </c>
      <c r="AG912" s="76" t="str">
        <f t="shared" si="108"/>
        <v>40</v>
      </c>
      <c r="AH912" s="77"/>
      <c r="AI912" s="77"/>
      <c r="AJ912" s="77"/>
      <c r="AK912" s="77"/>
    </row>
    <row r="913" spans="1:37" x14ac:dyDescent="0.45">
      <c r="A913" s="70"/>
      <c r="B913" s="70"/>
      <c r="C913" s="70"/>
      <c r="D913" s="71"/>
      <c r="E913" s="70"/>
      <c r="F913" s="70"/>
      <c r="G913" s="70"/>
      <c r="H913" s="70"/>
      <c r="I913" s="70"/>
      <c r="J913" s="72"/>
      <c r="K913" s="70"/>
      <c r="L913" s="70"/>
      <c r="M913" s="70"/>
      <c r="N913" s="70"/>
      <c r="O913" s="70"/>
      <c r="P913" s="72"/>
      <c r="Q913" s="70"/>
      <c r="R913" s="70"/>
      <c r="S913" s="70"/>
      <c r="T913" s="70"/>
      <c r="U913" s="70"/>
      <c r="V913" s="72"/>
      <c r="W913" s="73"/>
      <c r="X913" s="73"/>
      <c r="Y913" s="73"/>
      <c r="Z913" s="138" t="str">
        <f t="shared" si="107"/>
        <v/>
      </c>
      <c r="AA913" s="72"/>
      <c r="AB913" s="74"/>
      <c r="AC913" s="75" t="s">
        <v>34</v>
      </c>
      <c r="AD913" s="75"/>
      <c r="AE913" s="75"/>
      <c r="AF913" s="76">
        <v>20</v>
      </c>
      <c r="AG913" s="76"/>
      <c r="AH913" s="77"/>
      <c r="AI913" s="77"/>
      <c r="AJ913" s="77"/>
      <c r="AK913" s="77"/>
    </row>
    <row r="914" spans="1:37" x14ac:dyDescent="0.45">
      <c r="A914" s="70" t="s">
        <v>1381</v>
      </c>
      <c r="B914" s="70" t="s">
        <v>1449</v>
      </c>
      <c r="C914" s="70" t="s">
        <v>1677</v>
      </c>
      <c r="D914" s="71" t="s">
        <v>1677</v>
      </c>
      <c r="E914" s="70">
        <f t="shared" si="105"/>
        <v>38</v>
      </c>
      <c r="F914" s="70">
        <f t="shared" si="106"/>
        <v>46</v>
      </c>
      <c r="G914" s="70" t="s">
        <v>48</v>
      </c>
      <c r="H914" s="70" t="s">
        <v>30</v>
      </c>
      <c r="I914" s="70" t="s">
        <v>31</v>
      </c>
      <c r="J914" s="72">
        <v>0</v>
      </c>
      <c r="K914" s="70" t="s">
        <v>1701</v>
      </c>
      <c r="L914" s="70" t="s">
        <v>24</v>
      </c>
      <c r="M914" s="70" t="s">
        <v>42</v>
      </c>
      <c r="N914" s="70" t="s">
        <v>26</v>
      </c>
      <c r="O914" s="70" t="s">
        <v>1702</v>
      </c>
      <c r="P914" s="72">
        <v>54</v>
      </c>
      <c r="Q914" s="70" t="s">
        <v>32</v>
      </c>
      <c r="R914" s="70" t="s">
        <v>101</v>
      </c>
      <c r="S914" s="70" t="s">
        <v>2163</v>
      </c>
      <c r="T914" s="70"/>
      <c r="U914" s="70">
        <v>1</v>
      </c>
      <c r="V914" s="72">
        <v>2714</v>
      </c>
      <c r="W914" s="73">
        <v>0</v>
      </c>
      <c r="X914" s="73">
        <v>0</v>
      </c>
      <c r="Y914" s="73">
        <v>3</v>
      </c>
      <c r="Z914" s="138" t="str">
        <f t="shared" si="107"/>
        <v/>
      </c>
      <c r="AA914" s="72">
        <v>27336</v>
      </c>
      <c r="AB914" s="74">
        <v>178.95</v>
      </c>
      <c r="AC914" s="75" t="s">
        <v>34</v>
      </c>
      <c r="AD914" s="75">
        <f t="shared" si="101"/>
        <v>125</v>
      </c>
      <c r="AE914" s="75">
        <f t="shared" si="102"/>
        <v>54</v>
      </c>
      <c r="AF914" s="76" t="s">
        <v>2146</v>
      </c>
      <c r="AG914" s="76" t="str">
        <f>IF(AE914&lt;=14,"LCL",IF(AE914&lt;=28,"20",IF(AE914&lt;=55,"40",IF(AE914&lt;=65,"40HC",IF(AE914&lt;=83,"45",IF(AE914&gt;83,"???ilość kont"))))))</f>
        <v>40</v>
      </c>
      <c r="AH914" s="77"/>
      <c r="AI914" s="77"/>
      <c r="AJ914" s="77"/>
      <c r="AK914" s="77"/>
    </row>
    <row r="915" spans="1:37" x14ac:dyDescent="0.45">
      <c r="A915" s="78"/>
      <c r="B915" s="78"/>
      <c r="C915" s="78"/>
      <c r="D915" s="79"/>
      <c r="E915" s="78"/>
      <c r="F915" s="78"/>
      <c r="G915" s="78"/>
      <c r="H915" s="78"/>
      <c r="I915" s="78" t="s">
        <v>31</v>
      </c>
      <c r="J915" s="80"/>
      <c r="K915" s="78"/>
      <c r="L915" s="78"/>
      <c r="M915" s="78"/>
      <c r="N915" s="78"/>
      <c r="O915" s="78"/>
      <c r="P915" s="80"/>
      <c r="Q915" s="78"/>
      <c r="R915" s="78"/>
      <c r="S915" s="78" t="s">
        <v>2163</v>
      </c>
      <c r="T915" s="78"/>
      <c r="U915" s="78">
        <v>1</v>
      </c>
      <c r="V915" s="80"/>
      <c r="W915" s="81"/>
      <c r="X915" s="81"/>
      <c r="Y915" s="81"/>
      <c r="Z915" s="138" t="str">
        <f t="shared" si="107"/>
        <v/>
      </c>
      <c r="AA915" s="80"/>
      <c r="AB915" s="82"/>
      <c r="AC915" s="75" t="s">
        <v>34</v>
      </c>
      <c r="AD915" s="75">
        <f t="shared" si="101"/>
        <v>0</v>
      </c>
      <c r="AE915" s="75">
        <f t="shared" si="102"/>
        <v>0</v>
      </c>
      <c r="AF915" s="76">
        <v>40</v>
      </c>
      <c r="AG915" s="76"/>
      <c r="AH915" s="83"/>
      <c r="AI915" s="83"/>
      <c r="AJ915" s="83"/>
      <c r="AK915" s="83"/>
    </row>
    <row r="916" spans="1:37" x14ac:dyDescent="0.45">
      <c r="A916" s="129" t="s">
        <v>1381</v>
      </c>
      <c r="B916" s="129" t="s">
        <v>1703</v>
      </c>
      <c r="C916" s="129" t="s">
        <v>1677</v>
      </c>
      <c r="D916" s="5" t="s">
        <v>1677</v>
      </c>
      <c r="E916" s="129">
        <f t="shared" si="105"/>
        <v>39</v>
      </c>
      <c r="F916" s="129">
        <f t="shared" si="106"/>
        <v>46</v>
      </c>
      <c r="G916" s="129" t="s">
        <v>48</v>
      </c>
      <c r="H916" s="129" t="s">
        <v>30</v>
      </c>
      <c r="I916" s="129" t="s">
        <v>31</v>
      </c>
      <c r="J916" s="3">
        <v>0</v>
      </c>
      <c r="K916" s="129" t="s">
        <v>1704</v>
      </c>
      <c r="L916" s="129" t="s">
        <v>41</v>
      </c>
      <c r="M916" s="129" t="s">
        <v>42</v>
      </c>
      <c r="N916" s="129" t="s">
        <v>26</v>
      </c>
      <c r="O916" s="129" t="s">
        <v>1705</v>
      </c>
      <c r="P916" s="3">
        <v>54</v>
      </c>
      <c r="Q916" s="129" t="s">
        <v>32</v>
      </c>
      <c r="R916" s="129" t="s">
        <v>668</v>
      </c>
      <c r="S916" s="129" t="s">
        <v>2163</v>
      </c>
      <c r="T916" s="129"/>
      <c r="U916" s="129">
        <v>1</v>
      </c>
      <c r="V916" s="3">
        <v>671</v>
      </c>
      <c r="W916" s="30">
        <v>0</v>
      </c>
      <c r="X916" s="30">
        <v>1</v>
      </c>
      <c r="Y916" s="30">
        <v>0</v>
      </c>
      <c r="Z916" s="138">
        <f t="shared" si="107"/>
        <v>40</v>
      </c>
      <c r="AA916" s="3">
        <v>47420</v>
      </c>
      <c r="AB916" s="6">
        <v>42</v>
      </c>
      <c r="AC916" s="34" t="s">
        <v>34</v>
      </c>
      <c r="AD916" s="34">
        <f t="shared" si="101"/>
        <v>29</v>
      </c>
      <c r="AE916" s="34">
        <f t="shared" si="102"/>
        <v>13</v>
      </c>
      <c r="AF916" s="49" t="str">
        <f t="shared" ref="AF916:AG921" si="109">IF(AD916&lt;=14,"LCL",IF(AD916&lt;=28,"20",IF(AD916&lt;=55,"40",IF(AD916&lt;=65,"40HC",IF(AD916&lt;=83,"45",IF(AD916&gt;83,"???ilość kont"))))))</f>
        <v>40</v>
      </c>
      <c r="AG916" s="49" t="str">
        <f t="shared" si="109"/>
        <v>LCL</v>
      </c>
    </row>
    <row r="917" spans="1:37" x14ac:dyDescent="0.45">
      <c r="A917" s="70" t="s">
        <v>1506</v>
      </c>
      <c r="B917" s="70" t="s">
        <v>1596</v>
      </c>
      <c r="C917" s="70" t="s">
        <v>1703</v>
      </c>
      <c r="D917" s="71" t="s">
        <v>1703</v>
      </c>
      <c r="E917" s="70">
        <f t="shared" si="105"/>
        <v>34</v>
      </c>
      <c r="F917" s="70">
        <f t="shared" si="106"/>
        <v>38</v>
      </c>
      <c r="G917" s="70" t="s">
        <v>39</v>
      </c>
      <c r="H917" s="70" t="s">
        <v>30</v>
      </c>
      <c r="I917" s="70" t="s">
        <v>31</v>
      </c>
      <c r="J917" s="72">
        <v>0</v>
      </c>
      <c r="K917" s="70" t="s">
        <v>1706</v>
      </c>
      <c r="L917" s="70" t="s">
        <v>41</v>
      </c>
      <c r="M917" s="70" t="s">
        <v>42</v>
      </c>
      <c r="N917" s="70" t="s">
        <v>26</v>
      </c>
      <c r="O917" s="70" t="s">
        <v>1707</v>
      </c>
      <c r="P917" s="72">
        <v>54</v>
      </c>
      <c r="Q917" s="70" t="s">
        <v>32</v>
      </c>
      <c r="R917" s="70" t="s">
        <v>44</v>
      </c>
      <c r="S917" s="70" t="s">
        <v>2163</v>
      </c>
      <c r="T917" s="70"/>
      <c r="U917" s="70">
        <v>1</v>
      </c>
      <c r="V917" s="72">
        <v>2651</v>
      </c>
      <c r="W917" s="73">
        <v>0</v>
      </c>
      <c r="X917" s="73">
        <v>0</v>
      </c>
      <c r="Y917" s="73">
        <v>2</v>
      </c>
      <c r="Z917" s="138" t="str">
        <f t="shared" si="107"/>
        <v/>
      </c>
      <c r="AA917" s="72">
        <v>43927</v>
      </c>
      <c r="AB917" s="74">
        <v>99.07</v>
      </c>
      <c r="AC917" s="75" t="s">
        <v>34</v>
      </c>
      <c r="AD917" s="75">
        <f t="shared" si="101"/>
        <v>69</v>
      </c>
      <c r="AE917" s="75">
        <f t="shared" si="102"/>
        <v>30</v>
      </c>
      <c r="AF917" s="76" t="s">
        <v>2139</v>
      </c>
      <c r="AG917" s="76" t="str">
        <f t="shared" si="109"/>
        <v>40</v>
      </c>
      <c r="AH917" s="77"/>
      <c r="AI917" s="77"/>
      <c r="AJ917" s="77"/>
      <c r="AK917" s="77"/>
    </row>
    <row r="918" spans="1:37" x14ac:dyDescent="0.45">
      <c r="A918" s="129" t="s">
        <v>1506</v>
      </c>
      <c r="B918" s="129" t="s">
        <v>1596</v>
      </c>
      <c r="C918" s="129" t="s">
        <v>1658</v>
      </c>
      <c r="D918" s="5" t="s">
        <v>1658</v>
      </c>
      <c r="E918" s="129">
        <f t="shared" si="105"/>
        <v>34</v>
      </c>
      <c r="F918" s="129">
        <f t="shared" si="106"/>
        <v>39</v>
      </c>
      <c r="G918" s="129" t="s">
        <v>39</v>
      </c>
      <c r="H918" s="129" t="s">
        <v>30</v>
      </c>
      <c r="I918" s="129" t="s">
        <v>31</v>
      </c>
      <c r="J918" s="3">
        <v>1</v>
      </c>
      <c r="K918" s="152" t="s">
        <v>1708</v>
      </c>
      <c r="L918" s="129" t="s">
        <v>41</v>
      </c>
      <c r="M918" s="129" t="s">
        <v>42</v>
      </c>
      <c r="N918" s="129" t="s">
        <v>26</v>
      </c>
      <c r="O918" s="129" t="s">
        <v>1709</v>
      </c>
      <c r="P918" s="3">
        <v>54</v>
      </c>
      <c r="Q918" s="129" t="s">
        <v>32</v>
      </c>
      <c r="R918" s="129" t="s">
        <v>621</v>
      </c>
      <c r="S918" s="129" t="s">
        <v>2164</v>
      </c>
      <c r="T918" s="129"/>
      <c r="U918" s="129">
        <v>1</v>
      </c>
      <c r="V918" s="3">
        <v>1370</v>
      </c>
      <c r="W918" s="154">
        <v>0</v>
      </c>
      <c r="X918" s="154">
        <v>1</v>
      </c>
      <c r="Y918" s="154">
        <v>0</v>
      </c>
      <c r="Z918" s="138">
        <f t="shared" si="107"/>
        <v>40</v>
      </c>
      <c r="AA918" s="3">
        <v>20626</v>
      </c>
      <c r="AB918" s="6">
        <v>36.11</v>
      </c>
      <c r="AC918" s="34" t="s">
        <v>34</v>
      </c>
      <c r="AD918" s="34">
        <f t="shared" si="101"/>
        <v>25</v>
      </c>
      <c r="AE918" s="34">
        <f t="shared" si="102"/>
        <v>11</v>
      </c>
      <c r="AF918" s="49" t="str">
        <f t="shared" si="109"/>
        <v>20</v>
      </c>
      <c r="AG918" s="49" t="str">
        <f t="shared" si="109"/>
        <v>LCL</v>
      </c>
    </row>
    <row r="919" spans="1:37" x14ac:dyDescent="0.45">
      <c r="A919" s="129" t="s">
        <v>1506</v>
      </c>
      <c r="B919" s="129" t="s">
        <v>1596</v>
      </c>
      <c r="C919" s="129" t="s">
        <v>1658</v>
      </c>
      <c r="D919" s="5" t="s">
        <v>1658</v>
      </c>
      <c r="E919" s="129">
        <f t="shared" si="105"/>
        <v>34</v>
      </c>
      <c r="F919" s="129">
        <f t="shared" si="106"/>
        <v>39</v>
      </c>
      <c r="G919" s="129" t="s">
        <v>39</v>
      </c>
      <c r="H919" s="129" t="s">
        <v>30</v>
      </c>
      <c r="I919" s="129" t="s">
        <v>31</v>
      </c>
      <c r="J919" s="3">
        <v>1</v>
      </c>
      <c r="K919" s="153"/>
      <c r="L919" s="129" t="s">
        <v>41</v>
      </c>
      <c r="M919" s="129" t="s">
        <v>42</v>
      </c>
      <c r="N919" s="129" t="s">
        <v>26</v>
      </c>
      <c r="O919" s="129" t="s">
        <v>1710</v>
      </c>
      <c r="P919" s="3">
        <v>54</v>
      </c>
      <c r="Q919" s="129" t="s">
        <v>32</v>
      </c>
      <c r="R919" s="129" t="s">
        <v>129</v>
      </c>
      <c r="S919" s="129" t="s">
        <v>2164</v>
      </c>
      <c r="T919" s="129"/>
      <c r="U919" s="129">
        <v>1</v>
      </c>
      <c r="V919" s="3">
        <v>504</v>
      </c>
      <c r="W919" s="155"/>
      <c r="X919" s="155"/>
      <c r="Y919" s="155"/>
      <c r="Z919" s="138" t="str">
        <f t="shared" si="107"/>
        <v/>
      </c>
      <c r="AA919" s="3">
        <v>8170</v>
      </c>
      <c r="AB919" s="6">
        <v>15.48</v>
      </c>
      <c r="AC919" s="34" t="s">
        <v>34</v>
      </c>
      <c r="AD919" s="34">
        <f t="shared" si="101"/>
        <v>11</v>
      </c>
      <c r="AE919" s="34">
        <f t="shared" si="102"/>
        <v>5</v>
      </c>
      <c r="AF919" s="49" t="str">
        <f t="shared" si="109"/>
        <v>LCL</v>
      </c>
      <c r="AG919" s="49" t="str">
        <f t="shared" si="109"/>
        <v>LCL</v>
      </c>
    </row>
    <row r="920" spans="1:37" x14ac:dyDescent="0.45">
      <c r="A920" s="129" t="s">
        <v>1506</v>
      </c>
      <c r="B920" s="129" t="s">
        <v>1703</v>
      </c>
      <c r="C920" s="129" t="s">
        <v>1688</v>
      </c>
      <c r="D920" s="5" t="s">
        <v>1688</v>
      </c>
      <c r="E920" s="129">
        <f t="shared" si="105"/>
        <v>38</v>
      </c>
      <c r="F920" s="129">
        <f t="shared" si="106"/>
        <v>41</v>
      </c>
      <c r="G920" s="129" t="s">
        <v>61</v>
      </c>
      <c r="H920" s="129" t="s">
        <v>30</v>
      </c>
      <c r="I920" s="129" t="s">
        <v>31</v>
      </c>
      <c r="J920" s="3">
        <v>1</v>
      </c>
      <c r="K920" s="152" t="s">
        <v>1711</v>
      </c>
      <c r="L920" s="129" t="s">
        <v>24</v>
      </c>
      <c r="M920" s="129" t="s">
        <v>268</v>
      </c>
      <c r="N920" s="129" t="s">
        <v>26</v>
      </c>
      <c r="O920" s="129" t="s">
        <v>1712</v>
      </c>
      <c r="P920" s="3">
        <v>54</v>
      </c>
      <c r="Q920" s="129" t="s">
        <v>32</v>
      </c>
      <c r="R920" s="129" t="s">
        <v>2152</v>
      </c>
      <c r="S920" s="129" t="s">
        <v>2164</v>
      </c>
      <c r="T920" s="129"/>
      <c r="U920" s="129">
        <v>1</v>
      </c>
      <c r="V920" s="3">
        <v>953</v>
      </c>
      <c r="W920" s="154">
        <v>0</v>
      </c>
      <c r="X920" s="154">
        <v>0</v>
      </c>
      <c r="Y920" s="154">
        <v>1</v>
      </c>
      <c r="Z920" s="138" t="str">
        <f t="shared" si="107"/>
        <v>40 HC</v>
      </c>
      <c r="AA920" s="3">
        <v>14291</v>
      </c>
      <c r="AB920" s="6">
        <v>12.4</v>
      </c>
      <c r="AC920" s="34" t="s">
        <v>64</v>
      </c>
      <c r="AD920" s="34">
        <f t="shared" si="101"/>
        <v>9</v>
      </c>
      <c r="AE920" s="34">
        <f t="shared" si="102"/>
        <v>4</v>
      </c>
      <c r="AF920" s="49" t="str">
        <f t="shared" si="109"/>
        <v>LCL</v>
      </c>
      <c r="AG920" s="49" t="str">
        <f t="shared" si="109"/>
        <v>LCL</v>
      </c>
    </row>
    <row r="921" spans="1:37" x14ac:dyDescent="0.45">
      <c r="A921" s="129" t="s">
        <v>1506</v>
      </c>
      <c r="B921" s="129" t="s">
        <v>1703</v>
      </c>
      <c r="C921" s="129" t="s">
        <v>1688</v>
      </c>
      <c r="D921" s="5" t="s">
        <v>1688</v>
      </c>
      <c r="E921" s="129">
        <f t="shared" si="105"/>
        <v>38</v>
      </c>
      <c r="F921" s="129">
        <f t="shared" si="106"/>
        <v>41</v>
      </c>
      <c r="G921" s="129" t="s">
        <v>61</v>
      </c>
      <c r="H921" s="129" t="s">
        <v>30</v>
      </c>
      <c r="I921" s="129" t="s">
        <v>31</v>
      </c>
      <c r="J921" s="3">
        <v>1</v>
      </c>
      <c r="K921" s="153"/>
      <c r="L921" s="129" t="s">
        <v>24</v>
      </c>
      <c r="M921" s="129" t="s">
        <v>268</v>
      </c>
      <c r="N921" s="129" t="s">
        <v>26</v>
      </c>
      <c r="O921" s="129" t="s">
        <v>1713</v>
      </c>
      <c r="P921" s="3">
        <v>54</v>
      </c>
      <c r="Q921" s="129" t="s">
        <v>32</v>
      </c>
      <c r="R921" s="129" t="s">
        <v>2158</v>
      </c>
      <c r="S921" s="129" t="s">
        <v>2164</v>
      </c>
      <c r="T921" s="129"/>
      <c r="U921" s="129">
        <v>1</v>
      </c>
      <c r="V921" s="3">
        <v>2185</v>
      </c>
      <c r="W921" s="155"/>
      <c r="X921" s="155"/>
      <c r="Y921" s="155"/>
      <c r="Z921" s="138" t="str">
        <f t="shared" si="107"/>
        <v/>
      </c>
      <c r="AA921" s="3">
        <v>40055</v>
      </c>
      <c r="AB921" s="6">
        <v>47.28</v>
      </c>
      <c r="AC921" s="34" t="s">
        <v>64</v>
      </c>
      <c r="AD921" s="34">
        <f t="shared" si="101"/>
        <v>33</v>
      </c>
      <c r="AE921" s="34">
        <f t="shared" si="102"/>
        <v>14</v>
      </c>
      <c r="AF921" s="49" t="str">
        <f t="shared" si="109"/>
        <v>40</v>
      </c>
      <c r="AG921" s="49" t="str">
        <f t="shared" si="109"/>
        <v>LCL</v>
      </c>
    </row>
    <row r="922" spans="1:37" x14ac:dyDescent="0.45">
      <c r="A922" s="70" t="s">
        <v>1506</v>
      </c>
      <c r="B922" s="70" t="s">
        <v>1703</v>
      </c>
      <c r="C922" s="70" t="s">
        <v>1678</v>
      </c>
      <c r="D922" s="71" t="s">
        <v>1678</v>
      </c>
      <c r="E922" s="70">
        <f t="shared" si="105"/>
        <v>38</v>
      </c>
      <c r="F922" s="70">
        <f t="shared" si="106"/>
        <v>55</v>
      </c>
      <c r="G922" s="70" t="s">
        <v>39</v>
      </c>
      <c r="H922" s="70" t="s">
        <v>30</v>
      </c>
      <c r="I922" s="70" t="s">
        <v>31</v>
      </c>
      <c r="J922" s="72">
        <v>0</v>
      </c>
      <c r="K922" s="70" t="s">
        <v>1714</v>
      </c>
      <c r="L922" s="70" t="s">
        <v>24</v>
      </c>
      <c r="M922" s="70" t="s">
        <v>42</v>
      </c>
      <c r="N922" s="70" t="s">
        <v>26</v>
      </c>
      <c r="O922" s="70" t="s">
        <v>1715</v>
      </c>
      <c r="P922" s="72">
        <v>54</v>
      </c>
      <c r="Q922" s="70" t="s">
        <v>32</v>
      </c>
      <c r="R922" s="70" t="s">
        <v>254</v>
      </c>
      <c r="S922" s="70" t="s">
        <v>2163</v>
      </c>
      <c r="T922" s="70"/>
      <c r="U922" s="70">
        <v>1</v>
      </c>
      <c r="V922" s="72">
        <v>4360</v>
      </c>
      <c r="W922" s="73">
        <v>0</v>
      </c>
      <c r="X922" s="73">
        <v>3</v>
      </c>
      <c r="Y922" s="73">
        <v>0</v>
      </c>
      <c r="Z922" s="138" t="str">
        <f t="shared" si="107"/>
        <v/>
      </c>
      <c r="AA922" s="72">
        <v>73344</v>
      </c>
      <c r="AB922" s="74">
        <v>147.28</v>
      </c>
      <c r="AC922" s="75" t="s">
        <v>34</v>
      </c>
      <c r="AD922" s="75">
        <f t="shared" si="101"/>
        <v>103</v>
      </c>
      <c r="AE922" s="75">
        <f t="shared" si="102"/>
        <v>44</v>
      </c>
      <c r="AF922" s="76">
        <v>40</v>
      </c>
      <c r="AG922" s="76" t="str">
        <f>IF(AE922&lt;=14,"LCL",IF(AE922&lt;=28,"20",IF(AE922&lt;=55,"40",IF(AE922&lt;=65,"40HC",IF(AE922&lt;=83,"45",IF(AE922&gt;83,"???ilość kont"))))))</f>
        <v>40</v>
      </c>
      <c r="AH922" s="77"/>
      <c r="AI922" s="77"/>
      <c r="AJ922" s="77"/>
      <c r="AK922" s="77"/>
    </row>
    <row r="923" spans="1:37" x14ac:dyDescent="0.45">
      <c r="A923" s="78"/>
      <c r="B923" s="78"/>
      <c r="C923" s="78"/>
      <c r="D923" s="79"/>
      <c r="E923" s="78"/>
      <c r="F923" s="78"/>
      <c r="G923" s="78"/>
      <c r="H923" s="78"/>
      <c r="I923" s="78" t="s">
        <v>31</v>
      </c>
      <c r="J923" s="80"/>
      <c r="K923" s="78"/>
      <c r="L923" s="78"/>
      <c r="M923" s="78"/>
      <c r="N923" s="78"/>
      <c r="O923" s="78"/>
      <c r="P923" s="80"/>
      <c r="Q923" s="78"/>
      <c r="R923" s="78"/>
      <c r="S923" s="78" t="s">
        <v>2163</v>
      </c>
      <c r="T923" s="78"/>
      <c r="U923" s="78">
        <v>1</v>
      </c>
      <c r="V923" s="80"/>
      <c r="W923" s="81"/>
      <c r="X923" s="81"/>
      <c r="Y923" s="81"/>
      <c r="Z923" s="138" t="str">
        <f t="shared" si="107"/>
        <v/>
      </c>
      <c r="AA923" s="80"/>
      <c r="AB923" s="82"/>
      <c r="AC923" s="75" t="s">
        <v>34</v>
      </c>
      <c r="AD923" s="75">
        <f t="shared" si="101"/>
        <v>0</v>
      </c>
      <c r="AE923" s="75">
        <f t="shared" si="102"/>
        <v>0</v>
      </c>
      <c r="AF923" s="76">
        <v>40</v>
      </c>
      <c r="AG923" s="76"/>
      <c r="AH923" s="83"/>
      <c r="AI923" s="83"/>
      <c r="AJ923" s="83"/>
      <c r="AK923" s="83"/>
    </row>
    <row r="924" spans="1:37" x14ac:dyDescent="0.45">
      <c r="A924" s="129" t="s">
        <v>1460</v>
      </c>
      <c r="B924" s="129" t="s">
        <v>1382</v>
      </c>
      <c r="C924" s="129" t="s">
        <v>1463</v>
      </c>
      <c r="D924" s="5" t="s">
        <v>1463</v>
      </c>
      <c r="E924" s="129">
        <f t="shared" si="105"/>
        <v>3</v>
      </c>
      <c r="F924" s="129">
        <f t="shared" si="106"/>
        <v>9</v>
      </c>
      <c r="G924" s="129" t="s">
        <v>381</v>
      </c>
      <c r="H924" s="129" t="s">
        <v>383</v>
      </c>
      <c r="I924" s="129" t="s">
        <v>380</v>
      </c>
      <c r="J924" s="3">
        <v>1</v>
      </c>
      <c r="K924" s="26" t="s">
        <v>380</v>
      </c>
      <c r="L924" s="26" t="s">
        <v>24</v>
      </c>
      <c r="M924" s="129" t="s">
        <v>384</v>
      </c>
      <c r="N924" s="129" t="s">
        <v>26</v>
      </c>
      <c r="O924" s="129" t="s">
        <v>1716</v>
      </c>
      <c r="P924" s="3">
        <v>54</v>
      </c>
      <c r="Q924" s="129" t="s">
        <v>32</v>
      </c>
      <c r="R924" s="129" t="s">
        <v>94</v>
      </c>
      <c r="S924" s="36" t="s">
        <v>380</v>
      </c>
      <c r="T924" s="129">
        <v>1</v>
      </c>
      <c r="U924" s="129"/>
      <c r="V924" s="3">
        <v>518</v>
      </c>
      <c r="W924" s="30">
        <v>0</v>
      </c>
      <c r="X924" s="30">
        <v>0</v>
      </c>
      <c r="Y924" s="30">
        <v>0</v>
      </c>
      <c r="Z924" s="138" t="str">
        <f t="shared" si="107"/>
        <v/>
      </c>
      <c r="AA924" s="3">
        <v>12480</v>
      </c>
      <c r="AB924" s="4"/>
      <c r="AC924" s="34" t="s">
        <v>90</v>
      </c>
      <c r="AD924" s="34">
        <f t="shared" si="101"/>
        <v>0</v>
      </c>
      <c r="AE924" s="34">
        <f t="shared" si="102"/>
        <v>0</v>
      </c>
      <c r="AF924" s="49" t="str">
        <f t="shared" ref="AF924:AG927" si="110">IF(AD924&lt;=14,"LCL",IF(AD924&lt;=28,"20",IF(AD924&lt;=55,"40",IF(AD924&lt;=65,"40HC",IF(AD924&lt;=83,"45",IF(AD924&gt;83,"???ilość kont"))))))</f>
        <v>LCL</v>
      </c>
      <c r="AG924" s="49" t="str">
        <f t="shared" si="110"/>
        <v>LCL</v>
      </c>
    </row>
    <row r="925" spans="1:37" x14ac:dyDescent="0.45">
      <c r="A925" s="129" t="s">
        <v>1460</v>
      </c>
      <c r="B925" s="129" t="s">
        <v>1596</v>
      </c>
      <c r="C925" s="129" t="s">
        <v>1677</v>
      </c>
      <c r="D925" s="5" t="s">
        <v>1677</v>
      </c>
      <c r="E925" s="129">
        <f t="shared" si="105"/>
        <v>33</v>
      </c>
      <c r="F925" s="129">
        <f t="shared" si="106"/>
        <v>44</v>
      </c>
      <c r="G925" s="129" t="s">
        <v>61</v>
      </c>
      <c r="H925" s="129" t="s">
        <v>30</v>
      </c>
      <c r="I925" s="129" t="s">
        <v>31</v>
      </c>
      <c r="J925" s="3">
        <v>1</v>
      </c>
      <c r="K925" s="152" t="s">
        <v>1717</v>
      </c>
      <c r="L925" s="129" t="s">
        <v>41</v>
      </c>
      <c r="M925" s="129" t="s">
        <v>42</v>
      </c>
      <c r="N925" s="129" t="s">
        <v>26</v>
      </c>
      <c r="O925" s="129" t="s">
        <v>1718</v>
      </c>
      <c r="P925" s="3">
        <v>54</v>
      </c>
      <c r="Q925" s="129" t="s">
        <v>32</v>
      </c>
      <c r="R925" s="129" t="s">
        <v>2152</v>
      </c>
      <c r="S925" s="129" t="s">
        <v>2164</v>
      </c>
      <c r="T925" s="129"/>
      <c r="U925" s="129">
        <v>1</v>
      </c>
      <c r="V925" s="3">
        <v>460</v>
      </c>
      <c r="W925" s="154">
        <v>0</v>
      </c>
      <c r="X925" s="154">
        <v>0</v>
      </c>
      <c r="Y925" s="154">
        <v>1</v>
      </c>
      <c r="Z925" s="138" t="str">
        <f t="shared" si="107"/>
        <v>40 HC</v>
      </c>
      <c r="AA925" s="3">
        <v>8366</v>
      </c>
      <c r="AB925" s="6">
        <v>17.760000000000002</v>
      </c>
      <c r="AC925" s="34" t="s">
        <v>64</v>
      </c>
      <c r="AD925" s="34">
        <f t="shared" si="101"/>
        <v>12</v>
      </c>
      <c r="AE925" s="34">
        <f t="shared" si="102"/>
        <v>5</v>
      </c>
      <c r="AF925" s="49" t="str">
        <f t="shared" si="110"/>
        <v>LCL</v>
      </c>
      <c r="AG925" s="49" t="str">
        <f t="shared" si="110"/>
        <v>LCL</v>
      </c>
    </row>
    <row r="926" spans="1:37" x14ac:dyDescent="0.45">
      <c r="A926" s="129" t="s">
        <v>1460</v>
      </c>
      <c r="B926" s="129" t="s">
        <v>1596</v>
      </c>
      <c r="C926" s="129" t="s">
        <v>1677</v>
      </c>
      <c r="D926" s="5" t="s">
        <v>1677</v>
      </c>
      <c r="E926" s="129">
        <f t="shared" si="105"/>
        <v>33</v>
      </c>
      <c r="F926" s="129">
        <f t="shared" si="106"/>
        <v>44</v>
      </c>
      <c r="G926" s="129" t="s">
        <v>61</v>
      </c>
      <c r="H926" s="129" t="s">
        <v>30</v>
      </c>
      <c r="I926" s="129" t="s">
        <v>31</v>
      </c>
      <c r="J926" s="3">
        <v>1</v>
      </c>
      <c r="K926" s="153"/>
      <c r="L926" s="129" t="s">
        <v>41</v>
      </c>
      <c r="M926" s="129" t="s">
        <v>42</v>
      </c>
      <c r="N926" s="129" t="s">
        <v>26</v>
      </c>
      <c r="O926" s="129" t="s">
        <v>1719</v>
      </c>
      <c r="P926" s="3">
        <v>54</v>
      </c>
      <c r="Q926" s="129" t="s">
        <v>32</v>
      </c>
      <c r="R926" s="129" t="s">
        <v>2158</v>
      </c>
      <c r="S926" s="129" t="s">
        <v>2164</v>
      </c>
      <c r="T926" s="129"/>
      <c r="U926" s="129">
        <v>1</v>
      </c>
      <c r="V926" s="3">
        <v>1593</v>
      </c>
      <c r="W926" s="156"/>
      <c r="X926" s="156"/>
      <c r="Y926" s="156"/>
      <c r="Z926" s="138" t="str">
        <f t="shared" si="107"/>
        <v/>
      </c>
      <c r="AA926" s="3">
        <v>27220</v>
      </c>
      <c r="AB926" s="6">
        <v>28.59</v>
      </c>
      <c r="AC926" s="34" t="s">
        <v>64</v>
      </c>
      <c r="AD926" s="34">
        <f t="shared" ref="AD926:AD993" si="111">0.7*AB926</f>
        <v>20</v>
      </c>
      <c r="AE926" s="34">
        <f t="shared" ref="AE926:AE993" si="112">0.3*AB926</f>
        <v>9</v>
      </c>
      <c r="AF926" s="49" t="str">
        <f t="shared" si="110"/>
        <v>20</v>
      </c>
      <c r="AG926" s="49" t="str">
        <f t="shared" si="110"/>
        <v>LCL</v>
      </c>
    </row>
    <row r="927" spans="1:37" s="77" customFormat="1" x14ac:dyDescent="0.45">
      <c r="A927" s="129" t="s">
        <v>1460</v>
      </c>
      <c r="B927" s="129" t="s">
        <v>1596</v>
      </c>
      <c r="C927" s="129" t="s">
        <v>1677</v>
      </c>
      <c r="D927" s="5" t="s">
        <v>1677</v>
      </c>
      <c r="E927" s="129">
        <f t="shared" si="105"/>
        <v>33</v>
      </c>
      <c r="F927" s="129">
        <f t="shared" si="106"/>
        <v>44</v>
      </c>
      <c r="G927" s="129" t="s">
        <v>61</v>
      </c>
      <c r="H927" s="129" t="s">
        <v>30</v>
      </c>
      <c r="I927" s="129" t="s">
        <v>31</v>
      </c>
      <c r="J927" s="3">
        <v>1</v>
      </c>
      <c r="K927" s="153"/>
      <c r="L927" s="129" t="s">
        <v>41</v>
      </c>
      <c r="M927" s="129" t="s">
        <v>42</v>
      </c>
      <c r="N927" s="129" t="s">
        <v>26</v>
      </c>
      <c r="O927" s="129" t="s">
        <v>1720</v>
      </c>
      <c r="P927" s="3">
        <v>54</v>
      </c>
      <c r="Q927" s="129" t="s">
        <v>32</v>
      </c>
      <c r="R927" s="129" t="s">
        <v>1721</v>
      </c>
      <c r="S927" s="129" t="s">
        <v>2164</v>
      </c>
      <c r="T927" s="129"/>
      <c r="U927" s="129">
        <v>1</v>
      </c>
      <c r="V927" s="3">
        <v>621</v>
      </c>
      <c r="W927" s="155"/>
      <c r="X927" s="155"/>
      <c r="Y927" s="155"/>
      <c r="Z927" s="138" t="str">
        <f t="shared" si="107"/>
        <v/>
      </c>
      <c r="AA927" s="3">
        <v>7960</v>
      </c>
      <c r="AB927" s="6">
        <v>13.36</v>
      </c>
      <c r="AC927" s="34" t="s">
        <v>64</v>
      </c>
      <c r="AD927" s="34">
        <f t="shared" si="111"/>
        <v>9</v>
      </c>
      <c r="AE927" s="34">
        <f t="shared" si="112"/>
        <v>4</v>
      </c>
      <c r="AF927" s="49" t="str">
        <f t="shared" si="110"/>
        <v>LCL</v>
      </c>
      <c r="AG927" s="49" t="str">
        <f t="shared" si="110"/>
        <v>LCL</v>
      </c>
      <c r="AH927"/>
      <c r="AI927"/>
      <c r="AJ927"/>
      <c r="AK927"/>
    </row>
    <row r="928" spans="1:37" x14ac:dyDescent="0.45">
      <c r="A928" s="70" t="s">
        <v>1432</v>
      </c>
      <c r="B928" s="70" t="s">
        <v>1596</v>
      </c>
      <c r="C928" s="70" t="s">
        <v>1703</v>
      </c>
      <c r="D928" s="71" t="s">
        <v>1703</v>
      </c>
      <c r="E928" s="70">
        <f t="shared" si="105"/>
        <v>31</v>
      </c>
      <c r="F928" s="70">
        <f t="shared" si="106"/>
        <v>35</v>
      </c>
      <c r="G928" s="70" t="s">
        <v>39</v>
      </c>
      <c r="H928" s="70" t="s">
        <v>30</v>
      </c>
      <c r="I928" s="70" t="s">
        <v>31</v>
      </c>
      <c r="J928" s="72">
        <v>0</v>
      </c>
      <c r="K928" s="70" t="s">
        <v>1722</v>
      </c>
      <c r="L928" s="70" t="s">
        <v>41</v>
      </c>
      <c r="M928" s="70" t="s">
        <v>42</v>
      </c>
      <c r="N928" s="70" t="s">
        <v>26</v>
      </c>
      <c r="O928" s="70" t="s">
        <v>1723</v>
      </c>
      <c r="P928" s="72">
        <v>51</v>
      </c>
      <c r="Q928" s="70" t="s">
        <v>32</v>
      </c>
      <c r="R928" s="70" t="s">
        <v>153</v>
      </c>
      <c r="S928" s="70" t="s">
        <v>2163</v>
      </c>
      <c r="T928" s="70"/>
      <c r="U928" s="70">
        <v>1</v>
      </c>
      <c r="V928" s="72">
        <v>3392</v>
      </c>
      <c r="W928" s="73">
        <v>0</v>
      </c>
      <c r="X928" s="73">
        <v>2</v>
      </c>
      <c r="Y928" s="73">
        <v>1</v>
      </c>
      <c r="Z928" s="138" t="str">
        <f t="shared" si="107"/>
        <v>40 HC</v>
      </c>
      <c r="AA928" s="72">
        <v>26210</v>
      </c>
      <c r="AB928" s="74">
        <v>168.6</v>
      </c>
      <c r="AC928" s="75" t="s">
        <v>34</v>
      </c>
      <c r="AD928" s="75">
        <f t="shared" si="111"/>
        <v>118</v>
      </c>
      <c r="AE928" s="75">
        <f t="shared" si="112"/>
        <v>51</v>
      </c>
      <c r="AF928" s="76" t="s">
        <v>2139</v>
      </c>
      <c r="AG928" s="76">
        <v>40</v>
      </c>
      <c r="AH928" s="77"/>
      <c r="AI928" s="77"/>
      <c r="AJ928" s="77"/>
      <c r="AK928" s="77"/>
    </row>
    <row r="929" spans="1:37" x14ac:dyDescent="0.45">
      <c r="A929" s="78"/>
      <c r="B929" s="78"/>
      <c r="C929" s="78"/>
      <c r="D929" s="79"/>
      <c r="E929" s="78"/>
      <c r="F929" s="78"/>
      <c r="G929" s="78"/>
      <c r="H929" s="78"/>
      <c r="I929" s="78" t="s">
        <v>31</v>
      </c>
      <c r="J929" s="80"/>
      <c r="K929" s="78"/>
      <c r="L929" s="78"/>
      <c r="M929" s="78"/>
      <c r="N929" s="78"/>
      <c r="O929" s="78"/>
      <c r="P929" s="80"/>
      <c r="Q929" s="78"/>
      <c r="R929" s="78"/>
      <c r="S929" s="78" t="s">
        <v>2163</v>
      </c>
      <c r="T929" s="78"/>
      <c r="U929" s="78">
        <v>1</v>
      </c>
      <c r="V929" s="80"/>
      <c r="W929" s="81"/>
      <c r="X929" s="81"/>
      <c r="Y929" s="81"/>
      <c r="Z929" s="138" t="str">
        <f t="shared" si="107"/>
        <v/>
      </c>
      <c r="AA929" s="80"/>
      <c r="AB929" s="82"/>
      <c r="AC929" s="75" t="s">
        <v>34</v>
      </c>
      <c r="AD929" s="75">
        <f t="shared" si="111"/>
        <v>0</v>
      </c>
      <c r="AE929" s="75">
        <f t="shared" si="112"/>
        <v>0</v>
      </c>
      <c r="AF929" s="76">
        <v>40</v>
      </c>
      <c r="AG929" s="76"/>
      <c r="AH929" s="83"/>
      <c r="AI929" s="83"/>
      <c r="AJ929" s="83"/>
      <c r="AK929" s="83"/>
    </row>
    <row r="930" spans="1:37" x14ac:dyDescent="0.45">
      <c r="A930" s="70" t="s">
        <v>1432</v>
      </c>
      <c r="B930" s="70" t="s">
        <v>1596</v>
      </c>
      <c r="C930" s="70" t="s">
        <v>1658</v>
      </c>
      <c r="D930" s="71" t="s">
        <v>1658</v>
      </c>
      <c r="E930" s="70">
        <f t="shared" si="105"/>
        <v>31</v>
      </c>
      <c r="F930" s="70">
        <f t="shared" si="106"/>
        <v>36</v>
      </c>
      <c r="G930" s="70" t="s">
        <v>29</v>
      </c>
      <c r="H930" s="70" t="s">
        <v>30</v>
      </c>
      <c r="I930" s="70" t="s">
        <v>31</v>
      </c>
      <c r="J930" s="72">
        <v>0</v>
      </c>
      <c r="K930" s="70" t="s">
        <v>1724</v>
      </c>
      <c r="L930" s="70" t="s">
        <v>41</v>
      </c>
      <c r="M930" s="70" t="s">
        <v>42</v>
      </c>
      <c r="N930" s="70" t="s">
        <v>26</v>
      </c>
      <c r="O930" s="70" t="s">
        <v>1725</v>
      </c>
      <c r="P930" s="72">
        <v>54</v>
      </c>
      <c r="Q930" s="70" t="s">
        <v>32</v>
      </c>
      <c r="R930" s="70" t="s">
        <v>33</v>
      </c>
      <c r="S930" s="70" t="s">
        <v>2163</v>
      </c>
      <c r="T930" s="70"/>
      <c r="U930" s="70">
        <v>1</v>
      </c>
      <c r="V930" s="72">
        <v>1765</v>
      </c>
      <c r="W930" s="73">
        <v>1</v>
      </c>
      <c r="X930" s="73">
        <v>0</v>
      </c>
      <c r="Y930" s="73">
        <v>2</v>
      </c>
      <c r="Z930" s="138">
        <f t="shared" si="107"/>
        <v>20</v>
      </c>
      <c r="AA930" s="72">
        <v>21426</v>
      </c>
      <c r="AB930" s="74">
        <v>131.51</v>
      </c>
      <c r="AC930" s="75" t="s">
        <v>34</v>
      </c>
      <c r="AD930" s="75">
        <f t="shared" si="111"/>
        <v>92</v>
      </c>
      <c r="AE930" s="75">
        <f t="shared" si="112"/>
        <v>39</v>
      </c>
      <c r="AF930" s="76">
        <v>40</v>
      </c>
      <c r="AG930" s="76" t="str">
        <f t="shared" ref="AG930:AG940" si="113">IF(AE930&lt;=14,"LCL",IF(AE930&lt;=28,"20",IF(AE930&lt;=55,"40",IF(AE930&lt;=65,"40HC",IF(AE930&lt;=83,"45",IF(AE930&gt;83,"???ilość kont"))))))</f>
        <v>40</v>
      </c>
      <c r="AH930" s="77"/>
      <c r="AI930" s="77"/>
      <c r="AJ930" s="77"/>
      <c r="AK930" s="77"/>
    </row>
    <row r="931" spans="1:37" x14ac:dyDescent="0.45">
      <c r="A931" s="70"/>
      <c r="B931" s="70"/>
      <c r="C931" s="70"/>
      <c r="D931" s="71"/>
      <c r="E931" s="70"/>
      <c r="F931" s="70"/>
      <c r="G931" s="70"/>
      <c r="H931" s="70"/>
      <c r="I931" s="70"/>
      <c r="J931" s="72"/>
      <c r="K931" s="70"/>
      <c r="L931" s="70"/>
      <c r="M931" s="70"/>
      <c r="N931" s="70"/>
      <c r="O931" s="70"/>
      <c r="P931" s="72"/>
      <c r="Q931" s="70"/>
      <c r="R931" s="70"/>
      <c r="S931" s="70"/>
      <c r="T931" s="70"/>
      <c r="U931" s="70"/>
      <c r="V931" s="72"/>
      <c r="W931" s="73"/>
      <c r="X931" s="73"/>
      <c r="Y931" s="73"/>
      <c r="Z931" s="138" t="str">
        <f t="shared" si="107"/>
        <v/>
      </c>
      <c r="AA931" s="72"/>
      <c r="AB931" s="74"/>
      <c r="AC931" s="75" t="s">
        <v>34</v>
      </c>
      <c r="AD931" s="75">
        <f t="shared" si="111"/>
        <v>0</v>
      </c>
      <c r="AE931" s="75">
        <f t="shared" si="112"/>
        <v>0</v>
      </c>
      <c r="AF931" s="76">
        <v>40</v>
      </c>
      <c r="AG931" s="76"/>
      <c r="AH931" s="77"/>
      <c r="AI931" s="77"/>
      <c r="AJ931" s="77"/>
      <c r="AK931" s="77"/>
    </row>
    <row r="932" spans="1:37" x14ac:dyDescent="0.45">
      <c r="A932" s="129" t="s">
        <v>1432</v>
      </c>
      <c r="B932" s="129" t="s">
        <v>1596</v>
      </c>
      <c r="C932" s="129" t="s">
        <v>1658</v>
      </c>
      <c r="D932" s="5" t="s">
        <v>1658</v>
      </c>
      <c r="E932" s="129">
        <f t="shared" si="105"/>
        <v>31</v>
      </c>
      <c r="F932" s="129">
        <f t="shared" si="106"/>
        <v>36</v>
      </c>
      <c r="G932" s="129" t="s">
        <v>29</v>
      </c>
      <c r="H932" s="129" t="s">
        <v>30</v>
      </c>
      <c r="I932" s="129" t="s">
        <v>31</v>
      </c>
      <c r="J932" s="3">
        <v>0</v>
      </c>
      <c r="K932" s="129" t="s">
        <v>1726</v>
      </c>
      <c r="L932" s="129" t="s">
        <v>24</v>
      </c>
      <c r="M932" s="129" t="s">
        <v>42</v>
      </c>
      <c r="N932" s="129" t="s">
        <v>26</v>
      </c>
      <c r="O932" s="129" t="s">
        <v>1727</v>
      </c>
      <c r="P932" s="3">
        <v>54</v>
      </c>
      <c r="Q932" s="129" t="s">
        <v>32</v>
      </c>
      <c r="R932" s="129" t="s">
        <v>82</v>
      </c>
      <c r="S932" s="129" t="s">
        <v>2163</v>
      </c>
      <c r="T932" s="129"/>
      <c r="U932" s="129">
        <v>1</v>
      </c>
      <c r="V932" s="3">
        <v>2065</v>
      </c>
      <c r="W932" s="30">
        <v>0</v>
      </c>
      <c r="X932" s="30">
        <v>1</v>
      </c>
      <c r="Y932" s="30">
        <v>0</v>
      </c>
      <c r="Z932" s="138">
        <f t="shared" si="107"/>
        <v>40</v>
      </c>
      <c r="AA932" s="3">
        <v>39014</v>
      </c>
      <c r="AB932" s="6">
        <v>50.96</v>
      </c>
      <c r="AC932" s="34" t="s">
        <v>34</v>
      </c>
      <c r="AD932" s="34">
        <f t="shared" si="111"/>
        <v>36</v>
      </c>
      <c r="AE932" s="34">
        <f t="shared" si="112"/>
        <v>15</v>
      </c>
      <c r="AF932" s="49" t="str">
        <f t="shared" ref="AF932:AF940" si="114">IF(AD932&lt;=14,"LCL",IF(AD932&lt;=28,"20",IF(AD932&lt;=55,"40",IF(AD932&lt;=65,"40HC",IF(AD932&lt;=83,"45",IF(AD932&gt;83,"???ilość kont"))))))</f>
        <v>40</v>
      </c>
      <c r="AG932" s="49" t="str">
        <f t="shared" si="113"/>
        <v>20</v>
      </c>
    </row>
    <row r="933" spans="1:37" x14ac:dyDescent="0.45">
      <c r="A933" s="129" t="s">
        <v>1382</v>
      </c>
      <c r="B933" s="129" t="s">
        <v>1513</v>
      </c>
      <c r="C933" s="129" t="s">
        <v>1703</v>
      </c>
      <c r="D933" s="5" t="s">
        <v>1703</v>
      </c>
      <c r="E933" s="129">
        <f t="shared" si="105"/>
        <v>4</v>
      </c>
      <c r="F933" s="129">
        <f t="shared" si="106"/>
        <v>34</v>
      </c>
      <c r="G933" s="129" t="s">
        <v>381</v>
      </c>
      <c r="H933" s="129" t="s">
        <v>383</v>
      </c>
      <c r="I933" s="129" t="s">
        <v>380</v>
      </c>
      <c r="J933" s="3">
        <v>1</v>
      </c>
      <c r="K933" s="26" t="s">
        <v>380</v>
      </c>
      <c r="L933" s="26" t="s">
        <v>24</v>
      </c>
      <c r="M933" s="129" t="s">
        <v>384</v>
      </c>
      <c r="N933" s="129" t="s">
        <v>26</v>
      </c>
      <c r="O933" s="129" t="s">
        <v>1728</v>
      </c>
      <c r="P933" s="3">
        <v>54</v>
      </c>
      <c r="Q933" s="129" t="s">
        <v>32</v>
      </c>
      <c r="R933" s="129" t="s">
        <v>1428</v>
      </c>
      <c r="S933" s="36" t="s">
        <v>380</v>
      </c>
      <c r="T933" s="129">
        <v>1</v>
      </c>
      <c r="U933" s="129"/>
      <c r="V933" s="3">
        <v>691</v>
      </c>
      <c r="W933" s="30">
        <v>0</v>
      </c>
      <c r="X933" s="30">
        <v>0</v>
      </c>
      <c r="Y933" s="30">
        <v>0</v>
      </c>
      <c r="Z933" s="138" t="str">
        <f t="shared" si="107"/>
        <v/>
      </c>
      <c r="AA933" s="3">
        <v>9484</v>
      </c>
      <c r="AB933" s="6">
        <v>14.01</v>
      </c>
      <c r="AC933" s="34" t="s">
        <v>64</v>
      </c>
      <c r="AD933" s="34">
        <f t="shared" si="111"/>
        <v>10</v>
      </c>
      <c r="AE933" s="34">
        <f t="shared" si="112"/>
        <v>4</v>
      </c>
      <c r="AF933" s="49" t="str">
        <f t="shared" si="114"/>
        <v>LCL</v>
      </c>
      <c r="AG933" s="49" t="str">
        <f t="shared" si="113"/>
        <v>LCL</v>
      </c>
    </row>
    <row r="934" spans="1:37" x14ac:dyDescent="0.45">
      <c r="A934" s="129" t="s">
        <v>1382</v>
      </c>
      <c r="B934" s="129" t="s">
        <v>1466</v>
      </c>
      <c r="C934" s="129" t="s">
        <v>1561</v>
      </c>
      <c r="D934" s="5" t="s">
        <v>1561</v>
      </c>
      <c r="E934" s="129">
        <f t="shared" si="105"/>
        <v>9</v>
      </c>
      <c r="F934" s="129">
        <f t="shared" si="106"/>
        <v>15</v>
      </c>
      <c r="G934" s="129" t="s">
        <v>61</v>
      </c>
      <c r="H934" s="129" t="s">
        <v>30</v>
      </c>
      <c r="I934" s="129" t="s">
        <v>380</v>
      </c>
      <c r="J934" s="3">
        <v>1</v>
      </c>
      <c r="K934" s="26" t="s">
        <v>380</v>
      </c>
      <c r="L934" s="26" t="s">
        <v>24</v>
      </c>
      <c r="M934" s="129" t="s">
        <v>384</v>
      </c>
      <c r="N934" s="129" t="s">
        <v>26</v>
      </c>
      <c r="O934" s="129" t="s">
        <v>1729</v>
      </c>
      <c r="P934" s="3">
        <v>54</v>
      </c>
      <c r="Q934" s="129" t="s">
        <v>32</v>
      </c>
      <c r="R934" s="129" t="s">
        <v>1076</v>
      </c>
      <c r="S934" s="36" t="s">
        <v>380</v>
      </c>
      <c r="T934" s="129">
        <v>1</v>
      </c>
      <c r="U934" s="129"/>
      <c r="V934" s="3">
        <v>906</v>
      </c>
      <c r="W934" s="30">
        <v>0</v>
      </c>
      <c r="X934" s="30">
        <v>0</v>
      </c>
      <c r="Y934" s="30">
        <v>0</v>
      </c>
      <c r="Z934" s="138" t="str">
        <f t="shared" si="107"/>
        <v/>
      </c>
      <c r="AA934" s="3">
        <v>13116</v>
      </c>
      <c r="AB934" s="6">
        <v>24.17</v>
      </c>
      <c r="AC934" s="34" t="s">
        <v>64</v>
      </c>
      <c r="AD934" s="34">
        <f t="shared" si="111"/>
        <v>17</v>
      </c>
      <c r="AE934" s="34">
        <f t="shared" si="112"/>
        <v>7</v>
      </c>
      <c r="AF934" s="49" t="str">
        <f t="shared" si="114"/>
        <v>20</v>
      </c>
      <c r="AG934" s="49" t="str">
        <f t="shared" si="113"/>
        <v>LCL</v>
      </c>
    </row>
    <row r="935" spans="1:37" x14ac:dyDescent="0.45">
      <c r="A935" s="129" t="s">
        <v>1382</v>
      </c>
      <c r="B935" s="129" t="s">
        <v>1674</v>
      </c>
      <c r="C935" s="129" t="s">
        <v>1730</v>
      </c>
      <c r="D935" s="5" t="s">
        <v>1730</v>
      </c>
      <c r="E935" s="129">
        <f t="shared" si="105"/>
        <v>44</v>
      </c>
      <c r="F935" s="129">
        <f t="shared" si="106"/>
        <v>49</v>
      </c>
      <c r="G935" s="129" t="s">
        <v>1597</v>
      </c>
      <c r="H935" s="129" t="s">
        <v>30</v>
      </c>
      <c r="I935" s="129" t="s">
        <v>31</v>
      </c>
      <c r="J935" s="3">
        <v>0</v>
      </c>
      <c r="K935" s="129" t="s">
        <v>1731</v>
      </c>
      <c r="L935" s="129" t="s">
        <v>24</v>
      </c>
      <c r="M935" s="129" t="s">
        <v>42</v>
      </c>
      <c r="N935" s="129" t="s">
        <v>26</v>
      </c>
      <c r="O935" s="129" t="s">
        <v>1732</v>
      </c>
      <c r="P935" s="3">
        <v>52</v>
      </c>
      <c r="Q935" s="129" t="s">
        <v>32</v>
      </c>
      <c r="R935" s="129" t="s">
        <v>266</v>
      </c>
      <c r="S935" s="129" t="s">
        <v>2163</v>
      </c>
      <c r="T935" s="129"/>
      <c r="U935" s="129">
        <v>1</v>
      </c>
      <c r="V935" s="3">
        <v>1287</v>
      </c>
      <c r="W935" s="30">
        <v>1</v>
      </c>
      <c r="X935" s="30">
        <v>0</v>
      </c>
      <c r="Y935" s="30">
        <v>0</v>
      </c>
      <c r="Z935" s="138">
        <f t="shared" si="107"/>
        <v>20</v>
      </c>
      <c r="AA935" s="3">
        <v>18691</v>
      </c>
      <c r="AB935" s="6">
        <v>24.42</v>
      </c>
      <c r="AC935" s="34" t="s">
        <v>34</v>
      </c>
      <c r="AD935" s="34">
        <f t="shared" si="111"/>
        <v>17</v>
      </c>
      <c r="AE935" s="34">
        <f t="shared" si="112"/>
        <v>7</v>
      </c>
      <c r="AF935" s="49" t="str">
        <f t="shared" si="114"/>
        <v>20</v>
      </c>
      <c r="AG935" s="49" t="str">
        <f t="shared" si="113"/>
        <v>LCL</v>
      </c>
    </row>
    <row r="936" spans="1:37" x14ac:dyDescent="0.45">
      <c r="A936" s="129" t="s">
        <v>1441</v>
      </c>
      <c r="B936" s="129" t="s">
        <v>1413</v>
      </c>
      <c r="C936" s="129" t="s">
        <v>1619</v>
      </c>
      <c r="D936" s="5" t="s">
        <v>1619</v>
      </c>
      <c r="E936" s="129">
        <f t="shared" si="105"/>
        <v>4</v>
      </c>
      <c r="F936" s="129">
        <f t="shared" si="106"/>
        <v>25</v>
      </c>
      <c r="G936" s="129" t="s">
        <v>381</v>
      </c>
      <c r="H936" s="129" t="s">
        <v>383</v>
      </c>
      <c r="I936" s="129" t="s">
        <v>380</v>
      </c>
      <c r="J936" s="3">
        <v>1</v>
      </c>
      <c r="K936" s="26" t="s">
        <v>380</v>
      </c>
      <c r="L936" s="26" t="s">
        <v>24</v>
      </c>
      <c r="M936" s="129" t="s">
        <v>384</v>
      </c>
      <c r="N936" s="129" t="s">
        <v>26</v>
      </c>
      <c r="O936" s="129" t="s">
        <v>1733</v>
      </c>
      <c r="P936" s="3">
        <v>54</v>
      </c>
      <c r="Q936" s="129" t="s">
        <v>32</v>
      </c>
      <c r="R936" s="129" t="s">
        <v>2152</v>
      </c>
      <c r="S936" s="36" t="s">
        <v>380</v>
      </c>
      <c r="T936" s="129">
        <v>1</v>
      </c>
      <c r="U936" s="129"/>
      <c r="V936" s="3">
        <v>39</v>
      </c>
      <c r="W936" s="30">
        <v>0</v>
      </c>
      <c r="X936" s="30">
        <v>0</v>
      </c>
      <c r="Y936" s="30">
        <v>0</v>
      </c>
      <c r="Z936" s="138" t="str">
        <f t="shared" si="107"/>
        <v/>
      </c>
      <c r="AA936" s="3">
        <v>733</v>
      </c>
      <c r="AB936" s="6">
        <v>0.9</v>
      </c>
      <c r="AC936" s="34" t="s">
        <v>64</v>
      </c>
      <c r="AD936" s="34">
        <f t="shared" si="111"/>
        <v>1</v>
      </c>
      <c r="AE936" s="34">
        <f t="shared" si="112"/>
        <v>0</v>
      </c>
      <c r="AF936" s="49" t="str">
        <f t="shared" si="114"/>
        <v>LCL</v>
      </c>
      <c r="AG936" s="49" t="str">
        <f t="shared" si="113"/>
        <v>LCL</v>
      </c>
    </row>
    <row r="937" spans="1:37" x14ac:dyDescent="0.45">
      <c r="A937" s="70" t="s">
        <v>1441</v>
      </c>
      <c r="B937" s="70" t="s">
        <v>1596</v>
      </c>
      <c r="C937" s="70" t="s">
        <v>1658</v>
      </c>
      <c r="D937" s="71" t="s">
        <v>1658</v>
      </c>
      <c r="E937" s="70">
        <f t="shared" si="105"/>
        <v>29</v>
      </c>
      <c r="F937" s="70">
        <f t="shared" si="106"/>
        <v>34</v>
      </c>
      <c r="G937" s="70" t="s">
        <v>398</v>
      </c>
      <c r="H937" s="70" t="s">
        <v>30</v>
      </c>
      <c r="I937" s="70" t="s">
        <v>31</v>
      </c>
      <c r="J937" s="72">
        <v>0</v>
      </c>
      <c r="K937" s="70" t="s">
        <v>1734</v>
      </c>
      <c r="L937" s="70" t="s">
        <v>24</v>
      </c>
      <c r="M937" s="70" t="s">
        <v>42</v>
      </c>
      <c r="N937" s="70" t="s">
        <v>26</v>
      </c>
      <c r="O937" s="70" t="s">
        <v>1735</v>
      </c>
      <c r="P937" s="72">
        <v>51</v>
      </c>
      <c r="Q937" s="70" t="s">
        <v>32</v>
      </c>
      <c r="R937" s="70" t="s">
        <v>139</v>
      </c>
      <c r="S937" s="70" t="s">
        <v>2163</v>
      </c>
      <c r="T937" s="70"/>
      <c r="U937" s="70">
        <v>1</v>
      </c>
      <c r="V937" s="72">
        <v>1564</v>
      </c>
      <c r="W937" s="73">
        <v>1</v>
      </c>
      <c r="X937" s="73">
        <v>0</v>
      </c>
      <c r="Y937" s="73">
        <v>1</v>
      </c>
      <c r="Z937" s="138">
        <f t="shared" si="107"/>
        <v>20</v>
      </c>
      <c r="AA937" s="72">
        <v>16610</v>
      </c>
      <c r="AB937" s="74">
        <v>80.05</v>
      </c>
      <c r="AC937" s="75" t="s">
        <v>34</v>
      </c>
      <c r="AD937" s="75">
        <f t="shared" si="111"/>
        <v>56</v>
      </c>
      <c r="AE937" s="75">
        <f t="shared" si="112"/>
        <v>24</v>
      </c>
      <c r="AF937" s="76">
        <v>40</v>
      </c>
      <c r="AG937" s="76" t="str">
        <f t="shared" si="113"/>
        <v>20</v>
      </c>
      <c r="AH937" s="77"/>
      <c r="AI937" s="77"/>
      <c r="AJ937" s="77"/>
      <c r="AK937" s="77"/>
    </row>
    <row r="938" spans="1:37" x14ac:dyDescent="0.45">
      <c r="A938" s="70" t="s">
        <v>1441</v>
      </c>
      <c r="B938" s="70" t="s">
        <v>1736</v>
      </c>
      <c r="C938" s="70" t="s">
        <v>1737</v>
      </c>
      <c r="D938" s="71" t="s">
        <v>1737</v>
      </c>
      <c r="E938" s="70">
        <f t="shared" si="105"/>
        <v>30</v>
      </c>
      <c r="F938" s="70">
        <f t="shared" si="106"/>
        <v>55</v>
      </c>
      <c r="G938" s="70" t="s">
        <v>398</v>
      </c>
      <c r="H938" s="70" t="s">
        <v>30</v>
      </c>
      <c r="I938" s="70" t="s">
        <v>31</v>
      </c>
      <c r="J938" s="72">
        <v>0</v>
      </c>
      <c r="K938" s="70" t="s">
        <v>1738</v>
      </c>
      <c r="L938" s="70" t="s">
        <v>24</v>
      </c>
      <c r="M938" s="70" t="s">
        <v>42</v>
      </c>
      <c r="N938" s="70" t="s">
        <v>26</v>
      </c>
      <c r="O938" s="70" t="s">
        <v>1739</v>
      </c>
      <c r="P938" s="72">
        <v>51</v>
      </c>
      <c r="Q938" s="70" t="s">
        <v>32</v>
      </c>
      <c r="R938" s="70" t="s">
        <v>121</v>
      </c>
      <c r="S938" s="70" t="s">
        <v>2163</v>
      </c>
      <c r="T938" s="70"/>
      <c r="U938" s="70">
        <v>1</v>
      </c>
      <c r="V938" s="72">
        <v>1591</v>
      </c>
      <c r="W938" s="73">
        <v>1</v>
      </c>
      <c r="X938" s="73">
        <v>0</v>
      </c>
      <c r="Y938" s="73">
        <v>1</v>
      </c>
      <c r="Z938" s="138">
        <f t="shared" si="107"/>
        <v>20</v>
      </c>
      <c r="AA938" s="72">
        <v>15525</v>
      </c>
      <c r="AB938" s="74">
        <v>73.5</v>
      </c>
      <c r="AC938" s="75" t="s">
        <v>34</v>
      </c>
      <c r="AD938" s="75">
        <f t="shared" si="111"/>
        <v>51</v>
      </c>
      <c r="AE938" s="75">
        <f t="shared" si="112"/>
        <v>22</v>
      </c>
      <c r="AF938" s="76" t="str">
        <f t="shared" si="114"/>
        <v>40</v>
      </c>
      <c r="AG938" s="76" t="str">
        <f t="shared" si="113"/>
        <v>20</v>
      </c>
      <c r="AH938" s="77"/>
      <c r="AI938" s="77"/>
      <c r="AJ938" s="77"/>
      <c r="AK938" s="77"/>
    </row>
    <row r="939" spans="1:37" x14ac:dyDescent="0.45">
      <c r="A939" s="129" t="s">
        <v>1441</v>
      </c>
      <c r="B939" s="129" t="s">
        <v>1550</v>
      </c>
      <c r="C939" s="129" t="s">
        <v>1740</v>
      </c>
      <c r="D939" s="5" t="s">
        <v>1740</v>
      </c>
      <c r="E939" s="129">
        <f t="shared" si="105"/>
        <v>39</v>
      </c>
      <c r="F939" s="129">
        <f t="shared" si="106"/>
        <v>42</v>
      </c>
      <c r="G939" s="129" t="s">
        <v>29</v>
      </c>
      <c r="H939" s="129" t="s">
        <v>30</v>
      </c>
      <c r="I939" s="129" t="s">
        <v>31</v>
      </c>
      <c r="J939" s="3">
        <v>0</v>
      </c>
      <c r="K939" s="129" t="s">
        <v>1741</v>
      </c>
      <c r="L939" s="129" t="s">
        <v>24</v>
      </c>
      <c r="M939" s="129" t="s">
        <v>42</v>
      </c>
      <c r="N939" s="129" t="s">
        <v>26</v>
      </c>
      <c r="O939" s="129" t="s">
        <v>1742</v>
      </c>
      <c r="P939" s="3">
        <v>54</v>
      </c>
      <c r="Q939" s="129" t="s">
        <v>32</v>
      </c>
      <c r="R939" s="129" t="s">
        <v>123</v>
      </c>
      <c r="S939" s="129" t="s">
        <v>2163</v>
      </c>
      <c r="T939" s="129"/>
      <c r="U939" s="129">
        <v>1</v>
      </c>
      <c r="V939" s="3">
        <v>1268</v>
      </c>
      <c r="W939" s="30">
        <v>1</v>
      </c>
      <c r="X939" s="30">
        <v>0</v>
      </c>
      <c r="Y939" s="30">
        <v>0</v>
      </c>
      <c r="Z939" s="138">
        <f t="shared" si="107"/>
        <v>20</v>
      </c>
      <c r="AA939" s="3">
        <v>16542</v>
      </c>
      <c r="AB939" s="6">
        <v>24.84</v>
      </c>
      <c r="AC939" s="34" t="s">
        <v>34</v>
      </c>
      <c r="AD939" s="34">
        <f t="shared" si="111"/>
        <v>17</v>
      </c>
      <c r="AE939" s="34">
        <f t="shared" si="112"/>
        <v>7</v>
      </c>
      <c r="AF939" s="49" t="str">
        <f t="shared" si="114"/>
        <v>20</v>
      </c>
      <c r="AG939" s="49" t="str">
        <f t="shared" si="113"/>
        <v>LCL</v>
      </c>
    </row>
    <row r="940" spans="1:37" x14ac:dyDescent="0.45">
      <c r="A940" s="129" t="s">
        <v>1441</v>
      </c>
      <c r="B940" s="129" t="s">
        <v>1743</v>
      </c>
      <c r="C940" s="129" t="s">
        <v>1678</v>
      </c>
      <c r="D940" s="5" t="s">
        <v>1678</v>
      </c>
      <c r="E940" s="129">
        <f t="shared" si="105"/>
        <v>46</v>
      </c>
      <c r="F940" s="129">
        <f t="shared" si="106"/>
        <v>50</v>
      </c>
      <c r="G940" s="129" t="s">
        <v>48</v>
      </c>
      <c r="H940" s="129" t="s">
        <v>30</v>
      </c>
      <c r="I940" s="129" t="s">
        <v>31</v>
      </c>
      <c r="J940" s="3">
        <v>0</v>
      </c>
      <c r="K940" s="129" t="s">
        <v>1744</v>
      </c>
      <c r="L940" s="129" t="s">
        <v>24</v>
      </c>
      <c r="M940" s="129" t="s">
        <v>42</v>
      </c>
      <c r="N940" s="129" t="s">
        <v>26</v>
      </c>
      <c r="O940" s="129" t="s">
        <v>1745</v>
      </c>
      <c r="P940" s="3">
        <v>54</v>
      </c>
      <c r="Q940" s="129" t="s">
        <v>32</v>
      </c>
      <c r="R940" s="129" t="s">
        <v>271</v>
      </c>
      <c r="S940" s="129" t="s">
        <v>2163</v>
      </c>
      <c r="T940" s="129"/>
      <c r="U940" s="129">
        <v>1</v>
      </c>
      <c r="V940" s="3">
        <v>774</v>
      </c>
      <c r="W940" s="30">
        <v>0</v>
      </c>
      <c r="X940" s="30">
        <v>1</v>
      </c>
      <c r="Y940" s="30">
        <v>0</v>
      </c>
      <c r="Z940" s="138">
        <f t="shared" si="107"/>
        <v>40</v>
      </c>
      <c r="AA940" s="3">
        <v>7560</v>
      </c>
      <c r="AB940" s="6">
        <v>52.6</v>
      </c>
      <c r="AC940" s="34" t="s">
        <v>34</v>
      </c>
      <c r="AD940" s="34">
        <f t="shared" si="111"/>
        <v>37</v>
      </c>
      <c r="AE940" s="34">
        <f t="shared" si="112"/>
        <v>16</v>
      </c>
      <c r="AF940" s="49" t="str">
        <f t="shared" si="114"/>
        <v>40</v>
      </c>
      <c r="AG940" s="49" t="str">
        <f t="shared" si="113"/>
        <v>20</v>
      </c>
    </row>
    <row r="941" spans="1:37" ht="21" x14ac:dyDescent="0.45">
      <c r="A941" s="70" t="s">
        <v>1410</v>
      </c>
      <c r="B941" s="70" t="s">
        <v>1696</v>
      </c>
      <c r="C941" s="70" t="s">
        <v>1746</v>
      </c>
      <c r="D941" s="71" t="s">
        <v>1746</v>
      </c>
      <c r="E941" s="70">
        <f t="shared" si="105"/>
        <v>36</v>
      </c>
      <c r="F941" s="70">
        <f t="shared" si="106"/>
        <v>40</v>
      </c>
      <c r="G941" s="70" t="s">
        <v>39</v>
      </c>
      <c r="H941" s="70" t="s">
        <v>30</v>
      </c>
      <c r="I941" s="70" t="s">
        <v>31</v>
      </c>
      <c r="J941" s="72">
        <v>0</v>
      </c>
      <c r="K941" s="70" t="s">
        <v>1747</v>
      </c>
      <c r="L941" s="70" t="s">
        <v>24</v>
      </c>
      <c r="M941" s="70" t="s">
        <v>42</v>
      </c>
      <c r="N941" s="70" t="s">
        <v>26</v>
      </c>
      <c r="O941" s="70" t="s">
        <v>1748</v>
      </c>
      <c r="P941" s="72">
        <v>54</v>
      </c>
      <c r="Q941" s="70" t="s">
        <v>32</v>
      </c>
      <c r="R941" s="70" t="s">
        <v>44</v>
      </c>
      <c r="S941" s="70" t="s">
        <v>2163</v>
      </c>
      <c r="T941" s="70"/>
      <c r="U941" s="70">
        <v>1</v>
      </c>
      <c r="V941" s="72">
        <v>6294</v>
      </c>
      <c r="W941" s="73">
        <v>1</v>
      </c>
      <c r="X941" s="73">
        <v>0</v>
      </c>
      <c r="Y941" s="73">
        <v>4</v>
      </c>
      <c r="Z941" s="138">
        <f t="shared" si="107"/>
        <v>20</v>
      </c>
      <c r="AA941" s="72">
        <v>105079</v>
      </c>
      <c r="AB941" s="74">
        <v>272.24</v>
      </c>
      <c r="AC941" s="75" t="s">
        <v>34</v>
      </c>
      <c r="AD941" s="75">
        <f t="shared" si="111"/>
        <v>191</v>
      </c>
      <c r="AE941" s="75">
        <f t="shared" si="112"/>
        <v>82</v>
      </c>
      <c r="AF941" s="76" t="s">
        <v>2146</v>
      </c>
      <c r="AG941" s="76">
        <v>40</v>
      </c>
      <c r="AH941" s="77"/>
      <c r="AI941" s="77"/>
      <c r="AJ941" s="77"/>
      <c r="AK941" s="77"/>
    </row>
    <row r="942" spans="1:37" x14ac:dyDescent="0.45">
      <c r="A942" s="78"/>
      <c r="B942" s="78"/>
      <c r="C942" s="78"/>
      <c r="D942" s="79"/>
      <c r="E942" s="78"/>
      <c r="F942" s="78"/>
      <c r="G942" s="78"/>
      <c r="H942" s="78"/>
      <c r="I942" s="78" t="s">
        <v>31</v>
      </c>
      <c r="J942" s="80"/>
      <c r="K942" s="78"/>
      <c r="L942" s="78"/>
      <c r="M942" s="78"/>
      <c r="N942" s="78"/>
      <c r="O942" s="78"/>
      <c r="P942" s="80"/>
      <c r="Q942" s="78"/>
      <c r="R942" s="78"/>
      <c r="S942" s="78" t="s">
        <v>2163</v>
      </c>
      <c r="T942" s="78"/>
      <c r="U942" s="78">
        <v>1</v>
      </c>
      <c r="V942" s="80"/>
      <c r="W942" s="81"/>
      <c r="X942" s="81"/>
      <c r="Y942" s="81"/>
      <c r="Z942" s="138" t="str">
        <f t="shared" si="107"/>
        <v/>
      </c>
      <c r="AA942" s="80"/>
      <c r="AB942" s="82"/>
      <c r="AC942" s="75" t="s">
        <v>34</v>
      </c>
      <c r="AD942" s="75">
        <f t="shared" si="111"/>
        <v>0</v>
      </c>
      <c r="AE942" s="75">
        <f t="shared" si="112"/>
        <v>0</v>
      </c>
      <c r="AF942" s="76" t="s">
        <v>2146</v>
      </c>
      <c r="AG942" s="76">
        <v>20</v>
      </c>
      <c r="AH942" s="83"/>
      <c r="AI942" s="83"/>
      <c r="AJ942" s="83"/>
      <c r="AK942" s="83"/>
    </row>
    <row r="943" spans="1:37" x14ac:dyDescent="0.45">
      <c r="A943" s="78"/>
      <c r="B943" s="78"/>
      <c r="C943" s="78"/>
      <c r="D943" s="79"/>
      <c r="E943" s="78"/>
      <c r="F943" s="78"/>
      <c r="G943" s="78"/>
      <c r="H943" s="78"/>
      <c r="I943" s="78"/>
      <c r="J943" s="80"/>
      <c r="K943" s="78"/>
      <c r="L943" s="78"/>
      <c r="M943" s="78"/>
      <c r="N943" s="78"/>
      <c r="O943" s="78"/>
      <c r="P943" s="80"/>
      <c r="Q943" s="78"/>
      <c r="R943" s="78"/>
      <c r="S943" s="78"/>
      <c r="T943" s="78"/>
      <c r="U943" s="78"/>
      <c r="V943" s="80"/>
      <c r="W943" s="81"/>
      <c r="X943" s="81"/>
      <c r="Y943" s="81"/>
      <c r="Z943" s="138" t="str">
        <f t="shared" si="107"/>
        <v/>
      </c>
      <c r="AA943" s="80"/>
      <c r="AB943" s="82"/>
      <c r="AC943" s="75" t="s">
        <v>34</v>
      </c>
      <c r="AD943" s="75"/>
      <c r="AE943" s="75"/>
      <c r="AF943" s="76">
        <v>40</v>
      </c>
      <c r="AG943" s="76"/>
      <c r="AH943" s="83"/>
      <c r="AI943" s="83"/>
      <c r="AJ943" s="83"/>
      <c r="AK943" s="83"/>
    </row>
    <row r="944" spans="1:37" x14ac:dyDescent="0.45">
      <c r="A944" s="129" t="s">
        <v>1410</v>
      </c>
      <c r="B944" s="129" t="s">
        <v>35</v>
      </c>
      <c r="C944" s="129" t="s">
        <v>1678</v>
      </c>
      <c r="D944" s="5" t="s">
        <v>1678</v>
      </c>
      <c r="E944" s="129">
        <f t="shared" si="105"/>
        <v>37</v>
      </c>
      <c r="F944" s="129">
        <f t="shared" si="106"/>
        <v>49</v>
      </c>
      <c r="G944" s="129" t="s">
        <v>48</v>
      </c>
      <c r="H944" s="129" t="s">
        <v>30</v>
      </c>
      <c r="I944" s="129" t="s">
        <v>31</v>
      </c>
      <c r="J944" s="3">
        <v>1</v>
      </c>
      <c r="K944" s="26" t="s">
        <v>2125</v>
      </c>
      <c r="L944" s="129" t="s">
        <v>24</v>
      </c>
      <c r="M944" s="129" t="s">
        <v>42</v>
      </c>
      <c r="N944" s="129" t="s">
        <v>26</v>
      </c>
      <c r="O944" s="129" t="s">
        <v>1749</v>
      </c>
      <c r="P944" s="3">
        <v>52</v>
      </c>
      <c r="Q944" s="129" t="s">
        <v>32</v>
      </c>
      <c r="R944" s="129" t="s">
        <v>266</v>
      </c>
      <c r="S944" s="129" t="s">
        <v>2125</v>
      </c>
      <c r="T944" s="129"/>
      <c r="U944" s="129">
        <v>1</v>
      </c>
      <c r="V944" s="3">
        <v>715</v>
      </c>
      <c r="W944" s="30">
        <v>0</v>
      </c>
      <c r="X944" s="30">
        <v>0</v>
      </c>
      <c r="Y944" s="30">
        <v>0</v>
      </c>
      <c r="Z944" s="138" t="str">
        <f t="shared" si="107"/>
        <v/>
      </c>
      <c r="AA944" s="3">
        <v>11238</v>
      </c>
      <c r="AB944" s="6">
        <v>9.7899999999999991</v>
      </c>
      <c r="AC944" s="34" t="s">
        <v>34</v>
      </c>
      <c r="AD944" s="34">
        <f t="shared" si="111"/>
        <v>7</v>
      </c>
      <c r="AE944" s="34">
        <f t="shared" si="112"/>
        <v>3</v>
      </c>
      <c r="AF944" s="49" t="str">
        <f t="shared" ref="AF944:AG976" si="115">IF(AD944&lt;=14,"LCL",IF(AD944&lt;=28,"20",IF(AD944&lt;=55,"40",IF(AD944&lt;=65,"40HC",IF(AD944&lt;=83,"45",IF(AD944&gt;83,"???ilość kont"))))))</f>
        <v>LCL</v>
      </c>
      <c r="AG944" s="49" t="str">
        <f t="shared" si="115"/>
        <v>LCL</v>
      </c>
    </row>
    <row r="945" spans="1:37" x14ac:dyDescent="0.45">
      <c r="A945" s="129" t="s">
        <v>1410</v>
      </c>
      <c r="B945" s="129" t="s">
        <v>1550</v>
      </c>
      <c r="C945" s="129" t="s">
        <v>1740</v>
      </c>
      <c r="D945" s="5" t="s">
        <v>1740</v>
      </c>
      <c r="E945" s="129">
        <f t="shared" si="105"/>
        <v>38</v>
      </c>
      <c r="F945" s="129">
        <f t="shared" si="106"/>
        <v>41</v>
      </c>
      <c r="G945" s="129" t="s">
        <v>48</v>
      </c>
      <c r="H945" s="129" t="s">
        <v>30</v>
      </c>
      <c r="I945" s="129" t="s">
        <v>31</v>
      </c>
      <c r="J945" s="3">
        <v>0</v>
      </c>
      <c r="K945" s="129" t="s">
        <v>1750</v>
      </c>
      <c r="L945" s="129" t="s">
        <v>24</v>
      </c>
      <c r="M945" s="129" t="s">
        <v>42</v>
      </c>
      <c r="N945" s="129" t="s">
        <v>26</v>
      </c>
      <c r="O945" s="129" t="s">
        <v>1751</v>
      </c>
      <c r="P945" s="3">
        <v>54</v>
      </c>
      <c r="Q945" s="129" t="s">
        <v>32</v>
      </c>
      <c r="R945" s="129" t="s">
        <v>739</v>
      </c>
      <c r="S945" s="129" t="s">
        <v>2163</v>
      </c>
      <c r="T945" s="129"/>
      <c r="U945" s="129">
        <v>1</v>
      </c>
      <c r="V945" s="3">
        <v>581</v>
      </c>
      <c r="W945" s="30">
        <v>0</v>
      </c>
      <c r="X945" s="30">
        <v>1</v>
      </c>
      <c r="Y945" s="30">
        <v>0</v>
      </c>
      <c r="Z945" s="138">
        <f t="shared" si="107"/>
        <v>40</v>
      </c>
      <c r="AA945" s="3">
        <v>4953</v>
      </c>
      <c r="AB945" s="6">
        <v>55.51</v>
      </c>
      <c r="AC945" s="34" t="s">
        <v>34</v>
      </c>
      <c r="AD945" s="34">
        <f t="shared" si="111"/>
        <v>39</v>
      </c>
      <c r="AE945" s="34">
        <f t="shared" si="112"/>
        <v>17</v>
      </c>
      <c r="AF945" s="49" t="str">
        <f t="shared" si="115"/>
        <v>40</v>
      </c>
      <c r="AG945" s="49" t="str">
        <f t="shared" si="115"/>
        <v>20</v>
      </c>
    </row>
    <row r="946" spans="1:37" x14ac:dyDescent="0.45">
      <c r="A946" s="70" t="s">
        <v>1410</v>
      </c>
      <c r="B946" s="70" t="s">
        <v>1550</v>
      </c>
      <c r="C946" s="70" t="s">
        <v>1674</v>
      </c>
      <c r="D946" s="71" t="s">
        <v>1674</v>
      </c>
      <c r="E946" s="70">
        <f t="shared" si="105"/>
        <v>38</v>
      </c>
      <c r="F946" s="70">
        <f t="shared" si="106"/>
        <v>42</v>
      </c>
      <c r="G946" s="70" t="s">
        <v>48</v>
      </c>
      <c r="H946" s="70" t="s">
        <v>30</v>
      </c>
      <c r="I946" s="70" t="s">
        <v>31</v>
      </c>
      <c r="J946" s="72">
        <v>0</v>
      </c>
      <c r="K946" s="70" t="s">
        <v>1752</v>
      </c>
      <c r="L946" s="70" t="s">
        <v>41</v>
      </c>
      <c r="M946" s="70" t="s">
        <v>42</v>
      </c>
      <c r="N946" s="70" t="s">
        <v>26</v>
      </c>
      <c r="O946" s="70" t="s">
        <v>1753</v>
      </c>
      <c r="P946" s="72">
        <v>54</v>
      </c>
      <c r="Q946" s="70" t="s">
        <v>32</v>
      </c>
      <c r="R946" s="70" t="s">
        <v>1183</v>
      </c>
      <c r="S946" s="70" t="s">
        <v>2163</v>
      </c>
      <c r="T946" s="70"/>
      <c r="U946" s="70">
        <v>1</v>
      </c>
      <c r="V946" s="72">
        <v>844</v>
      </c>
      <c r="W946" s="73">
        <v>0</v>
      </c>
      <c r="X946" s="73">
        <v>2</v>
      </c>
      <c r="Y946" s="73">
        <v>0</v>
      </c>
      <c r="Z946" s="138" t="str">
        <f t="shared" si="107"/>
        <v/>
      </c>
      <c r="AA946" s="72">
        <v>10034</v>
      </c>
      <c r="AB946" s="74">
        <v>98</v>
      </c>
      <c r="AC946" s="75" t="s">
        <v>34</v>
      </c>
      <c r="AD946" s="75">
        <f t="shared" si="111"/>
        <v>69</v>
      </c>
      <c r="AE946" s="75">
        <f t="shared" si="112"/>
        <v>29</v>
      </c>
      <c r="AF946" s="76" t="s">
        <v>2139</v>
      </c>
      <c r="AG946" s="76">
        <v>20</v>
      </c>
      <c r="AH946" s="77"/>
      <c r="AI946" s="77"/>
      <c r="AJ946" s="77"/>
      <c r="AK946" s="77"/>
    </row>
    <row r="947" spans="1:37" x14ac:dyDescent="0.45">
      <c r="A947" s="70" t="s">
        <v>1410</v>
      </c>
      <c r="B947" s="70" t="s">
        <v>1550</v>
      </c>
      <c r="C947" s="70" t="s">
        <v>1674</v>
      </c>
      <c r="D947" s="71" t="s">
        <v>1674</v>
      </c>
      <c r="E947" s="70">
        <f t="shared" si="105"/>
        <v>38</v>
      </c>
      <c r="F947" s="70">
        <f t="shared" si="106"/>
        <v>42</v>
      </c>
      <c r="G947" s="70" t="s">
        <v>48</v>
      </c>
      <c r="H947" s="70" t="s">
        <v>30</v>
      </c>
      <c r="I947" s="70" t="s">
        <v>31</v>
      </c>
      <c r="J947" s="72">
        <v>0</v>
      </c>
      <c r="K947" s="70" t="s">
        <v>1754</v>
      </c>
      <c r="L947" s="70" t="s">
        <v>41</v>
      </c>
      <c r="M947" s="70" t="s">
        <v>42</v>
      </c>
      <c r="N947" s="70" t="s">
        <v>26</v>
      </c>
      <c r="O947" s="70" t="s">
        <v>1755</v>
      </c>
      <c r="P947" s="72">
        <v>54</v>
      </c>
      <c r="Q947" s="70" t="s">
        <v>32</v>
      </c>
      <c r="R947" s="70" t="s">
        <v>101</v>
      </c>
      <c r="S947" s="70" t="s">
        <v>2163</v>
      </c>
      <c r="T947" s="70"/>
      <c r="U947" s="70">
        <v>1</v>
      </c>
      <c r="V947" s="72">
        <v>2545</v>
      </c>
      <c r="W947" s="73">
        <v>1</v>
      </c>
      <c r="X947" s="73">
        <v>0</v>
      </c>
      <c r="Y947" s="73">
        <v>2</v>
      </c>
      <c r="Z947" s="138">
        <f t="shared" si="107"/>
        <v>20</v>
      </c>
      <c r="AA947" s="72">
        <v>25012</v>
      </c>
      <c r="AB947" s="74">
        <v>140.86000000000001</v>
      </c>
      <c r="AC947" s="75" t="s">
        <v>34</v>
      </c>
      <c r="AD947" s="75">
        <f t="shared" si="111"/>
        <v>99</v>
      </c>
      <c r="AE947" s="75">
        <f t="shared" si="112"/>
        <v>42</v>
      </c>
      <c r="AF947" s="76" t="s">
        <v>2139</v>
      </c>
      <c r="AG947" s="76" t="str">
        <f t="shared" si="115"/>
        <v>40</v>
      </c>
      <c r="AH947" s="77"/>
      <c r="AI947" s="77"/>
      <c r="AJ947" s="77"/>
      <c r="AK947" s="77"/>
    </row>
    <row r="948" spans="1:37" x14ac:dyDescent="0.45">
      <c r="A948" s="70"/>
      <c r="B948" s="70"/>
      <c r="C948" s="70"/>
      <c r="D948" s="71"/>
      <c r="E948" s="70"/>
      <c r="F948" s="70"/>
      <c r="G948" s="70"/>
      <c r="H948" s="70"/>
      <c r="I948" s="70"/>
      <c r="J948" s="72"/>
      <c r="K948" s="70"/>
      <c r="L948" s="70"/>
      <c r="M948" s="70"/>
      <c r="N948" s="70"/>
      <c r="O948" s="70"/>
      <c r="P948" s="72"/>
      <c r="Q948" s="70"/>
      <c r="R948" s="70"/>
      <c r="S948" s="70"/>
      <c r="T948" s="70"/>
      <c r="U948" s="70"/>
      <c r="V948" s="72"/>
      <c r="W948" s="73"/>
      <c r="X948" s="73"/>
      <c r="Y948" s="73"/>
      <c r="Z948" s="138" t="str">
        <f t="shared" si="107"/>
        <v/>
      </c>
      <c r="AA948" s="72"/>
      <c r="AB948" s="74"/>
      <c r="AC948" s="75" t="s">
        <v>34</v>
      </c>
      <c r="AD948" s="75">
        <f t="shared" si="111"/>
        <v>0</v>
      </c>
      <c r="AE948" s="75">
        <f t="shared" si="112"/>
        <v>0</v>
      </c>
      <c r="AF948" s="76">
        <v>40</v>
      </c>
      <c r="AG948" s="76"/>
      <c r="AH948" s="77"/>
      <c r="AI948" s="77"/>
      <c r="AJ948" s="77"/>
      <c r="AK948" s="77"/>
    </row>
    <row r="949" spans="1:37" x14ac:dyDescent="0.45">
      <c r="A949" s="129" t="s">
        <v>1410</v>
      </c>
      <c r="B949" s="129" t="s">
        <v>1550</v>
      </c>
      <c r="C949" s="129" t="s">
        <v>1674</v>
      </c>
      <c r="D949" s="5" t="s">
        <v>1674</v>
      </c>
      <c r="E949" s="129">
        <f t="shared" si="105"/>
        <v>38</v>
      </c>
      <c r="F949" s="129">
        <f t="shared" si="106"/>
        <v>42</v>
      </c>
      <c r="G949" s="129" t="s">
        <v>48</v>
      </c>
      <c r="H949" s="129" t="s">
        <v>30</v>
      </c>
      <c r="I949" s="129" t="s">
        <v>31</v>
      </c>
      <c r="J949" s="3">
        <v>0</v>
      </c>
      <c r="K949" s="129" t="s">
        <v>1756</v>
      </c>
      <c r="L949" s="129" t="s">
        <v>41</v>
      </c>
      <c r="M949" s="129" t="s">
        <v>42</v>
      </c>
      <c r="N949" s="129" t="s">
        <v>26</v>
      </c>
      <c r="O949" s="129" t="s">
        <v>1757</v>
      </c>
      <c r="P949" s="3">
        <v>52</v>
      </c>
      <c r="Q949" s="129" t="s">
        <v>32</v>
      </c>
      <c r="R949" s="129" t="s">
        <v>266</v>
      </c>
      <c r="S949" s="129" t="s">
        <v>2163</v>
      </c>
      <c r="T949" s="129"/>
      <c r="U949" s="129">
        <v>1</v>
      </c>
      <c r="V949" s="3">
        <v>1188</v>
      </c>
      <c r="W949" s="30">
        <v>1</v>
      </c>
      <c r="X949" s="30">
        <v>0</v>
      </c>
      <c r="Y949" s="30">
        <v>0</v>
      </c>
      <c r="Z949" s="138">
        <f t="shared" si="107"/>
        <v>20</v>
      </c>
      <c r="AA949" s="3">
        <v>19674</v>
      </c>
      <c r="AB949" s="6">
        <v>24.58</v>
      </c>
      <c r="AC949" s="34" t="s">
        <v>34</v>
      </c>
      <c r="AD949" s="34">
        <f t="shared" si="111"/>
        <v>17</v>
      </c>
      <c r="AE949" s="34">
        <f t="shared" si="112"/>
        <v>7</v>
      </c>
      <c r="AF949" s="49" t="str">
        <f t="shared" si="115"/>
        <v>20</v>
      </c>
      <c r="AG949" s="49" t="str">
        <f t="shared" si="115"/>
        <v>LCL</v>
      </c>
    </row>
    <row r="950" spans="1:37" x14ac:dyDescent="0.45">
      <c r="A950" s="129" t="s">
        <v>1472</v>
      </c>
      <c r="B950" s="129" t="s">
        <v>1561</v>
      </c>
      <c r="C950" s="129" t="s">
        <v>1612</v>
      </c>
      <c r="D950" s="5" t="s">
        <v>1612</v>
      </c>
      <c r="E950" s="129">
        <f t="shared" si="105"/>
        <v>12</v>
      </c>
      <c r="F950" s="129">
        <f t="shared" si="106"/>
        <v>19</v>
      </c>
      <c r="G950" s="129" t="s">
        <v>381</v>
      </c>
      <c r="H950" s="129" t="s">
        <v>383</v>
      </c>
      <c r="I950" s="129" t="s">
        <v>41</v>
      </c>
      <c r="J950" s="3">
        <v>0</v>
      </c>
      <c r="K950" s="129" t="s">
        <v>1758</v>
      </c>
      <c r="L950" s="26" t="s">
        <v>41</v>
      </c>
      <c r="M950" s="129" t="s">
        <v>619</v>
      </c>
      <c r="N950" s="129" t="s">
        <v>26</v>
      </c>
      <c r="O950" s="129" t="s">
        <v>1759</v>
      </c>
      <c r="P950" s="3">
        <v>54</v>
      </c>
      <c r="Q950" s="129" t="s">
        <v>32</v>
      </c>
      <c r="R950" s="129" t="s">
        <v>82</v>
      </c>
      <c r="S950" s="129" t="s">
        <v>2163</v>
      </c>
      <c r="T950" s="129"/>
      <c r="U950" s="129">
        <v>1</v>
      </c>
      <c r="V950" s="3">
        <v>1585</v>
      </c>
      <c r="W950" s="30">
        <v>0</v>
      </c>
      <c r="X950" s="30">
        <v>1</v>
      </c>
      <c r="Y950" s="30">
        <v>0</v>
      </c>
      <c r="Z950" s="138">
        <f t="shared" si="107"/>
        <v>40</v>
      </c>
      <c r="AA950" s="3">
        <v>28350</v>
      </c>
      <c r="AB950" s="6">
        <v>32.57</v>
      </c>
      <c r="AC950" s="34" t="s">
        <v>34</v>
      </c>
      <c r="AD950" s="34">
        <f t="shared" si="111"/>
        <v>23</v>
      </c>
      <c r="AE950" s="34">
        <f t="shared" si="112"/>
        <v>10</v>
      </c>
      <c r="AF950" s="49" t="str">
        <f t="shared" si="115"/>
        <v>20</v>
      </c>
      <c r="AG950" s="49" t="str">
        <f t="shared" si="115"/>
        <v>LCL</v>
      </c>
    </row>
    <row r="951" spans="1:37" x14ac:dyDescent="0.45">
      <c r="A951" s="129" t="s">
        <v>1513</v>
      </c>
      <c r="B951" s="129" t="s">
        <v>1740</v>
      </c>
      <c r="C951" s="129" t="s">
        <v>1743</v>
      </c>
      <c r="D951" s="5" t="s">
        <v>1743</v>
      </c>
      <c r="E951" s="129">
        <f t="shared" si="105"/>
        <v>39</v>
      </c>
      <c r="F951" s="129">
        <f t="shared" si="106"/>
        <v>43</v>
      </c>
      <c r="G951" s="129" t="s">
        <v>85</v>
      </c>
      <c r="H951" s="129" t="s">
        <v>30</v>
      </c>
      <c r="I951" s="129" t="s">
        <v>31</v>
      </c>
      <c r="J951" s="3">
        <v>0</v>
      </c>
      <c r="K951" s="129" t="s">
        <v>1760</v>
      </c>
      <c r="L951" s="129" t="s">
        <v>24</v>
      </c>
      <c r="M951" s="129" t="s">
        <v>42</v>
      </c>
      <c r="N951" s="129" t="s">
        <v>26</v>
      </c>
      <c r="O951" s="129" t="s">
        <v>1761</v>
      </c>
      <c r="P951" s="3">
        <v>54</v>
      </c>
      <c r="Q951" s="129" t="s">
        <v>32</v>
      </c>
      <c r="R951" s="129" t="s">
        <v>2159</v>
      </c>
      <c r="S951" s="129" t="s">
        <v>2163</v>
      </c>
      <c r="T951" s="129"/>
      <c r="U951" s="129">
        <v>1</v>
      </c>
      <c r="V951" s="3">
        <v>1090</v>
      </c>
      <c r="W951" s="30">
        <v>1</v>
      </c>
      <c r="X951" s="30">
        <v>0</v>
      </c>
      <c r="Y951" s="30">
        <v>0</v>
      </c>
      <c r="Z951" s="138">
        <f t="shared" si="107"/>
        <v>20</v>
      </c>
      <c r="AA951" s="3">
        <v>17194</v>
      </c>
      <c r="AB951" s="6">
        <v>25.87</v>
      </c>
      <c r="AC951" s="34" t="s">
        <v>90</v>
      </c>
      <c r="AD951" s="34">
        <f t="shared" si="111"/>
        <v>18</v>
      </c>
      <c r="AE951" s="34">
        <f t="shared" si="112"/>
        <v>8</v>
      </c>
      <c r="AF951" s="49" t="str">
        <f t="shared" si="115"/>
        <v>20</v>
      </c>
      <c r="AG951" s="49" t="str">
        <f t="shared" si="115"/>
        <v>LCL</v>
      </c>
    </row>
    <row r="952" spans="1:37" x14ac:dyDescent="0.45">
      <c r="A952" s="129" t="s">
        <v>1513</v>
      </c>
      <c r="B952" s="129" t="s">
        <v>1674</v>
      </c>
      <c r="C952" s="129" t="s">
        <v>1762</v>
      </c>
      <c r="D952" s="5" t="s">
        <v>1762</v>
      </c>
      <c r="E952" s="129">
        <f t="shared" si="105"/>
        <v>40</v>
      </c>
      <c r="F952" s="129">
        <f t="shared" si="106"/>
        <v>46</v>
      </c>
      <c r="G952" s="129" t="s">
        <v>61</v>
      </c>
      <c r="H952" s="129" t="s">
        <v>30</v>
      </c>
      <c r="I952" s="129" t="s">
        <v>31</v>
      </c>
      <c r="J952" s="3">
        <v>1</v>
      </c>
      <c r="K952" s="152" t="s">
        <v>1763</v>
      </c>
      <c r="L952" s="129" t="s">
        <v>24</v>
      </c>
      <c r="M952" s="129" t="s">
        <v>42</v>
      </c>
      <c r="N952" s="129" t="s">
        <v>26</v>
      </c>
      <c r="O952" s="129" t="s">
        <v>1764</v>
      </c>
      <c r="P952" s="3">
        <v>54</v>
      </c>
      <c r="Q952" s="129" t="s">
        <v>32</v>
      </c>
      <c r="R952" s="129" t="s">
        <v>2150</v>
      </c>
      <c r="S952" s="129" t="s">
        <v>2164</v>
      </c>
      <c r="T952" s="129"/>
      <c r="U952" s="129">
        <v>1</v>
      </c>
      <c r="V952" s="3">
        <v>904</v>
      </c>
      <c r="W952" s="154">
        <v>0</v>
      </c>
      <c r="X952" s="154">
        <v>0</v>
      </c>
      <c r="Y952" s="154">
        <v>1</v>
      </c>
      <c r="Z952" s="138" t="str">
        <f t="shared" si="107"/>
        <v>40 HC</v>
      </c>
      <c r="AA952" s="3">
        <v>15211</v>
      </c>
      <c r="AB952" s="6">
        <v>35.700000000000003</v>
      </c>
      <c r="AC952" s="34" t="s">
        <v>64</v>
      </c>
      <c r="AD952" s="34">
        <f t="shared" si="111"/>
        <v>25</v>
      </c>
      <c r="AE952" s="34">
        <f t="shared" si="112"/>
        <v>11</v>
      </c>
      <c r="AF952" s="49" t="str">
        <f t="shared" si="115"/>
        <v>20</v>
      </c>
      <c r="AG952" s="49" t="str">
        <f t="shared" si="115"/>
        <v>LCL</v>
      </c>
    </row>
    <row r="953" spans="1:37" s="77" customFormat="1" x14ac:dyDescent="0.45">
      <c r="A953" s="129" t="s">
        <v>1513</v>
      </c>
      <c r="B953" s="129" t="s">
        <v>1674</v>
      </c>
      <c r="C953" s="129" t="s">
        <v>1762</v>
      </c>
      <c r="D953" s="5" t="s">
        <v>1762</v>
      </c>
      <c r="E953" s="129">
        <f t="shared" si="105"/>
        <v>40</v>
      </c>
      <c r="F953" s="129">
        <f t="shared" si="106"/>
        <v>46</v>
      </c>
      <c r="G953" s="129" t="s">
        <v>61</v>
      </c>
      <c r="H953" s="129" t="s">
        <v>30</v>
      </c>
      <c r="I953" s="129" t="s">
        <v>31</v>
      </c>
      <c r="J953" s="3">
        <v>1</v>
      </c>
      <c r="K953" s="153"/>
      <c r="L953" s="129" t="s">
        <v>24</v>
      </c>
      <c r="M953" s="129" t="s">
        <v>42</v>
      </c>
      <c r="N953" s="129" t="s">
        <v>26</v>
      </c>
      <c r="O953" s="129" t="s">
        <v>1765</v>
      </c>
      <c r="P953" s="3">
        <v>54</v>
      </c>
      <c r="Q953" s="129" t="s">
        <v>32</v>
      </c>
      <c r="R953" s="129" t="s">
        <v>1721</v>
      </c>
      <c r="S953" s="129" t="s">
        <v>2164</v>
      </c>
      <c r="T953" s="129"/>
      <c r="U953" s="129">
        <v>1</v>
      </c>
      <c r="V953" s="3">
        <v>230</v>
      </c>
      <c r="W953" s="155"/>
      <c r="X953" s="155"/>
      <c r="Y953" s="155"/>
      <c r="Z953" s="138" t="str">
        <f t="shared" si="107"/>
        <v/>
      </c>
      <c r="AA953" s="3">
        <v>3445</v>
      </c>
      <c r="AB953" s="6">
        <v>8.14</v>
      </c>
      <c r="AC953" s="34" t="s">
        <v>64</v>
      </c>
      <c r="AD953" s="34">
        <f t="shared" si="111"/>
        <v>6</v>
      </c>
      <c r="AE953" s="34">
        <f t="shared" si="112"/>
        <v>2</v>
      </c>
      <c r="AF953" s="49" t="str">
        <f t="shared" si="115"/>
        <v>LCL</v>
      </c>
      <c r="AG953" s="49" t="str">
        <f t="shared" si="115"/>
        <v>LCL</v>
      </c>
      <c r="AH953"/>
      <c r="AI953"/>
      <c r="AJ953"/>
      <c r="AK953"/>
    </row>
    <row r="954" spans="1:37" x14ac:dyDescent="0.45">
      <c r="A954" s="129" t="s">
        <v>1513</v>
      </c>
      <c r="B954" s="129" t="s">
        <v>1674</v>
      </c>
      <c r="C954" s="129" t="s">
        <v>1762</v>
      </c>
      <c r="D954" s="5" t="s">
        <v>1762</v>
      </c>
      <c r="E954" s="129">
        <f t="shared" si="105"/>
        <v>40</v>
      </c>
      <c r="F954" s="129">
        <f t="shared" si="106"/>
        <v>46</v>
      </c>
      <c r="G954" s="129" t="s">
        <v>61</v>
      </c>
      <c r="H954" s="129" t="s">
        <v>30</v>
      </c>
      <c r="I954" s="129" t="s">
        <v>31</v>
      </c>
      <c r="J954" s="3">
        <v>1</v>
      </c>
      <c r="K954" s="152" t="s">
        <v>1766</v>
      </c>
      <c r="L954" s="129" t="s">
        <v>24</v>
      </c>
      <c r="M954" s="129" t="s">
        <v>42</v>
      </c>
      <c r="N954" s="129" t="s">
        <v>26</v>
      </c>
      <c r="O954" s="129" t="s">
        <v>1767</v>
      </c>
      <c r="P954" s="3">
        <v>54</v>
      </c>
      <c r="Q954" s="129" t="s">
        <v>32</v>
      </c>
      <c r="R954" s="129" t="s">
        <v>2150</v>
      </c>
      <c r="S954" s="129" t="s">
        <v>2164</v>
      </c>
      <c r="T954" s="129"/>
      <c r="U954" s="129">
        <v>1</v>
      </c>
      <c r="V954" s="3">
        <v>396</v>
      </c>
      <c r="W954" s="154">
        <v>0</v>
      </c>
      <c r="X954" s="154">
        <v>0</v>
      </c>
      <c r="Y954" s="154">
        <v>1</v>
      </c>
      <c r="Z954" s="138" t="str">
        <f t="shared" si="107"/>
        <v>40 HC</v>
      </c>
      <c r="AA954" s="3">
        <v>5848</v>
      </c>
      <c r="AB954" s="6">
        <v>11.6</v>
      </c>
      <c r="AC954" s="34" t="s">
        <v>64</v>
      </c>
      <c r="AD954" s="34">
        <f t="shared" si="111"/>
        <v>8</v>
      </c>
      <c r="AE954" s="34">
        <f t="shared" si="112"/>
        <v>3</v>
      </c>
      <c r="AF954" s="49" t="str">
        <f t="shared" si="115"/>
        <v>LCL</v>
      </c>
      <c r="AG954" s="49" t="str">
        <f t="shared" si="115"/>
        <v>LCL</v>
      </c>
    </row>
    <row r="955" spans="1:37" x14ac:dyDescent="0.45">
      <c r="A955" s="129" t="s">
        <v>1513</v>
      </c>
      <c r="B955" s="129" t="s">
        <v>1674</v>
      </c>
      <c r="C955" s="129" t="s">
        <v>1762</v>
      </c>
      <c r="D955" s="5" t="s">
        <v>1762</v>
      </c>
      <c r="E955" s="129">
        <f t="shared" si="105"/>
        <v>40</v>
      </c>
      <c r="F955" s="129">
        <f t="shared" si="106"/>
        <v>46</v>
      </c>
      <c r="G955" s="129" t="s">
        <v>61</v>
      </c>
      <c r="H955" s="129" t="s">
        <v>30</v>
      </c>
      <c r="I955" s="129" t="s">
        <v>31</v>
      </c>
      <c r="J955" s="3">
        <v>1</v>
      </c>
      <c r="K955" s="153"/>
      <c r="L955" s="129" t="s">
        <v>24</v>
      </c>
      <c r="M955" s="129" t="s">
        <v>42</v>
      </c>
      <c r="N955" s="129" t="s">
        <v>26</v>
      </c>
      <c r="O955" s="129" t="s">
        <v>1768</v>
      </c>
      <c r="P955" s="3">
        <v>54</v>
      </c>
      <c r="Q955" s="129" t="s">
        <v>32</v>
      </c>
      <c r="R955" s="129" t="s">
        <v>2158</v>
      </c>
      <c r="S955" s="129" t="s">
        <v>2164</v>
      </c>
      <c r="T955" s="129"/>
      <c r="U955" s="129">
        <v>1</v>
      </c>
      <c r="V955" s="3">
        <v>1372</v>
      </c>
      <c r="W955" s="156"/>
      <c r="X955" s="156"/>
      <c r="Y955" s="156"/>
      <c r="Z955" s="138" t="str">
        <f t="shared" si="107"/>
        <v/>
      </c>
      <c r="AA955" s="3">
        <v>26435</v>
      </c>
      <c r="AB955" s="6">
        <v>25.7</v>
      </c>
      <c r="AC955" s="34" t="s">
        <v>64</v>
      </c>
      <c r="AD955" s="34">
        <f t="shared" si="111"/>
        <v>18</v>
      </c>
      <c r="AE955" s="34">
        <f t="shared" si="112"/>
        <v>8</v>
      </c>
      <c r="AF955" s="49" t="str">
        <f t="shared" si="115"/>
        <v>20</v>
      </c>
      <c r="AG955" s="49" t="str">
        <f t="shared" si="115"/>
        <v>LCL</v>
      </c>
    </row>
    <row r="956" spans="1:37" x14ac:dyDescent="0.45">
      <c r="A956" s="129" t="s">
        <v>1513</v>
      </c>
      <c r="B956" s="129" t="s">
        <v>1674</v>
      </c>
      <c r="C956" s="129" t="s">
        <v>1762</v>
      </c>
      <c r="D956" s="5" t="s">
        <v>1762</v>
      </c>
      <c r="E956" s="129">
        <f t="shared" si="105"/>
        <v>40</v>
      </c>
      <c r="F956" s="129">
        <f t="shared" si="106"/>
        <v>46</v>
      </c>
      <c r="G956" s="129" t="s">
        <v>61</v>
      </c>
      <c r="H956" s="129" t="s">
        <v>30</v>
      </c>
      <c r="I956" s="129" t="s">
        <v>31</v>
      </c>
      <c r="J956" s="3">
        <v>1</v>
      </c>
      <c r="K956" s="153"/>
      <c r="L956" s="129" t="s">
        <v>24</v>
      </c>
      <c r="M956" s="129" t="s">
        <v>42</v>
      </c>
      <c r="N956" s="129" t="s">
        <v>26</v>
      </c>
      <c r="O956" s="129" t="s">
        <v>1769</v>
      </c>
      <c r="P956" s="3">
        <v>52</v>
      </c>
      <c r="Q956" s="129" t="s">
        <v>32</v>
      </c>
      <c r="R956" s="129" t="s">
        <v>2151</v>
      </c>
      <c r="S956" s="129" t="s">
        <v>2164</v>
      </c>
      <c r="T956" s="129"/>
      <c r="U956" s="129">
        <v>1</v>
      </c>
      <c r="V956" s="3">
        <v>727</v>
      </c>
      <c r="W956" s="156"/>
      <c r="X956" s="156"/>
      <c r="Y956" s="156"/>
      <c r="Z956" s="138" t="str">
        <f t="shared" si="107"/>
        <v/>
      </c>
      <c r="AA956" s="3">
        <v>10776</v>
      </c>
      <c r="AB956" s="6">
        <v>15.48</v>
      </c>
      <c r="AC956" s="34" t="s">
        <v>64</v>
      </c>
      <c r="AD956" s="34">
        <f t="shared" si="111"/>
        <v>11</v>
      </c>
      <c r="AE956" s="34">
        <f t="shared" si="112"/>
        <v>5</v>
      </c>
      <c r="AF956" s="49" t="str">
        <f t="shared" si="115"/>
        <v>LCL</v>
      </c>
      <c r="AG956" s="49" t="str">
        <f t="shared" si="115"/>
        <v>LCL</v>
      </c>
    </row>
    <row r="957" spans="1:37" x14ac:dyDescent="0.45">
      <c r="A957" s="129" t="s">
        <v>1513</v>
      </c>
      <c r="B957" s="129" t="s">
        <v>1674</v>
      </c>
      <c r="C957" s="129" t="s">
        <v>1762</v>
      </c>
      <c r="D957" s="5" t="s">
        <v>1762</v>
      </c>
      <c r="E957" s="129">
        <f t="shared" si="105"/>
        <v>40</v>
      </c>
      <c r="F957" s="129">
        <f t="shared" si="106"/>
        <v>46</v>
      </c>
      <c r="G957" s="129" t="s">
        <v>61</v>
      </c>
      <c r="H957" s="129" t="s">
        <v>30</v>
      </c>
      <c r="I957" s="129" t="s">
        <v>31</v>
      </c>
      <c r="J957" s="3">
        <v>1</v>
      </c>
      <c r="K957" s="153"/>
      <c r="L957" s="129" t="s">
        <v>24</v>
      </c>
      <c r="M957" s="129" t="s">
        <v>42</v>
      </c>
      <c r="N957" s="129" t="s">
        <v>26</v>
      </c>
      <c r="O957" s="129" t="s">
        <v>1770</v>
      </c>
      <c r="P957" s="3">
        <v>52</v>
      </c>
      <c r="Q957" s="129" t="s">
        <v>32</v>
      </c>
      <c r="R957" s="129" t="s">
        <v>2158</v>
      </c>
      <c r="S957" s="129" t="s">
        <v>2164</v>
      </c>
      <c r="T957" s="129"/>
      <c r="U957" s="129">
        <v>1</v>
      </c>
      <c r="V957" s="3">
        <v>815</v>
      </c>
      <c r="W957" s="155"/>
      <c r="X957" s="155"/>
      <c r="Y957" s="155"/>
      <c r="Z957" s="138" t="str">
        <f t="shared" si="107"/>
        <v/>
      </c>
      <c r="AA957" s="3">
        <v>13912</v>
      </c>
      <c r="AB957" s="6">
        <v>13.02</v>
      </c>
      <c r="AC957" s="34" t="s">
        <v>64</v>
      </c>
      <c r="AD957" s="34">
        <f t="shared" si="111"/>
        <v>9</v>
      </c>
      <c r="AE957" s="34">
        <f t="shared" si="112"/>
        <v>4</v>
      </c>
      <c r="AF957" s="49" t="str">
        <f t="shared" si="115"/>
        <v>LCL</v>
      </c>
      <c r="AG957" s="49" t="str">
        <f t="shared" si="115"/>
        <v>LCL</v>
      </c>
    </row>
    <row r="958" spans="1:37" s="77" customFormat="1" x14ac:dyDescent="0.45">
      <c r="A958" s="129" t="s">
        <v>1513</v>
      </c>
      <c r="B958" s="129" t="s">
        <v>1674</v>
      </c>
      <c r="C958" s="129" t="s">
        <v>1771</v>
      </c>
      <c r="D958" s="5" t="s">
        <v>1771</v>
      </c>
      <c r="E958" s="129">
        <f t="shared" si="105"/>
        <v>40</v>
      </c>
      <c r="F958" s="129">
        <f t="shared" si="106"/>
        <v>50</v>
      </c>
      <c r="G958" s="129" t="s">
        <v>61</v>
      </c>
      <c r="H958" s="129" t="s">
        <v>30</v>
      </c>
      <c r="I958" s="129" t="s">
        <v>31</v>
      </c>
      <c r="J958" s="3">
        <v>1</v>
      </c>
      <c r="K958" s="152" t="s">
        <v>1772</v>
      </c>
      <c r="L958" s="129" t="s">
        <v>41</v>
      </c>
      <c r="M958" s="129" t="s">
        <v>42</v>
      </c>
      <c r="N958" s="129" t="s">
        <v>26</v>
      </c>
      <c r="O958" s="129" t="s">
        <v>1773</v>
      </c>
      <c r="P958" s="3">
        <v>54</v>
      </c>
      <c r="Q958" s="129" t="s">
        <v>32</v>
      </c>
      <c r="R958" s="129" t="s">
        <v>2158</v>
      </c>
      <c r="S958" s="129" t="s">
        <v>2164</v>
      </c>
      <c r="T958" s="129"/>
      <c r="U958" s="129">
        <v>1</v>
      </c>
      <c r="V958" s="3">
        <v>397</v>
      </c>
      <c r="W958" s="154">
        <v>0</v>
      </c>
      <c r="X958" s="154">
        <v>0</v>
      </c>
      <c r="Y958" s="154">
        <v>1</v>
      </c>
      <c r="Z958" s="138" t="str">
        <f t="shared" si="107"/>
        <v>40 HC</v>
      </c>
      <c r="AA958" s="3">
        <v>8099</v>
      </c>
      <c r="AB958" s="6">
        <v>7.42</v>
      </c>
      <c r="AC958" s="34" t="s">
        <v>64</v>
      </c>
      <c r="AD958" s="34">
        <f t="shared" si="111"/>
        <v>5</v>
      </c>
      <c r="AE958" s="34">
        <f t="shared" si="112"/>
        <v>2</v>
      </c>
      <c r="AF958" s="49" t="str">
        <f t="shared" si="115"/>
        <v>LCL</v>
      </c>
      <c r="AG958" s="49" t="str">
        <f t="shared" si="115"/>
        <v>LCL</v>
      </c>
      <c r="AH958"/>
      <c r="AI958"/>
      <c r="AJ958"/>
      <c r="AK958"/>
    </row>
    <row r="959" spans="1:37" x14ac:dyDescent="0.45">
      <c r="A959" s="129" t="s">
        <v>1513</v>
      </c>
      <c r="B959" s="129" t="s">
        <v>1674</v>
      </c>
      <c r="C959" s="129" t="s">
        <v>1771</v>
      </c>
      <c r="D959" s="5" t="s">
        <v>1771</v>
      </c>
      <c r="E959" s="129">
        <f t="shared" si="105"/>
        <v>40</v>
      </c>
      <c r="F959" s="129">
        <f t="shared" si="106"/>
        <v>50</v>
      </c>
      <c r="G959" s="129" t="s">
        <v>61</v>
      </c>
      <c r="H959" s="129" t="s">
        <v>30</v>
      </c>
      <c r="I959" s="129" t="s">
        <v>31</v>
      </c>
      <c r="J959" s="3">
        <v>1</v>
      </c>
      <c r="K959" s="153"/>
      <c r="L959" s="129" t="s">
        <v>41</v>
      </c>
      <c r="M959" s="129" t="s">
        <v>42</v>
      </c>
      <c r="N959" s="129" t="s">
        <v>26</v>
      </c>
      <c r="O959" s="129" t="s">
        <v>1774</v>
      </c>
      <c r="P959" s="3">
        <v>54</v>
      </c>
      <c r="Q959" s="129" t="s">
        <v>32</v>
      </c>
      <c r="R959" s="129" t="s">
        <v>2157</v>
      </c>
      <c r="S959" s="129" t="s">
        <v>2164</v>
      </c>
      <c r="T959" s="129"/>
      <c r="U959" s="129">
        <v>1</v>
      </c>
      <c r="V959" s="3">
        <v>720</v>
      </c>
      <c r="W959" s="156"/>
      <c r="X959" s="156"/>
      <c r="Y959" s="156"/>
      <c r="Z959" s="138" t="str">
        <f t="shared" si="107"/>
        <v/>
      </c>
      <c r="AA959" s="3">
        <v>12183</v>
      </c>
      <c r="AB959" s="6">
        <v>29.11</v>
      </c>
      <c r="AC959" s="34" t="s">
        <v>64</v>
      </c>
      <c r="AD959" s="34">
        <f t="shared" si="111"/>
        <v>20</v>
      </c>
      <c r="AE959" s="34">
        <f t="shared" si="112"/>
        <v>9</v>
      </c>
      <c r="AF959" s="49" t="str">
        <f t="shared" si="115"/>
        <v>20</v>
      </c>
      <c r="AG959" s="49" t="str">
        <f t="shared" si="115"/>
        <v>LCL</v>
      </c>
    </row>
    <row r="960" spans="1:37" x14ac:dyDescent="0.45">
      <c r="A960" s="129" t="s">
        <v>1513</v>
      </c>
      <c r="B960" s="129" t="s">
        <v>1674</v>
      </c>
      <c r="C960" s="129" t="s">
        <v>1771</v>
      </c>
      <c r="D960" s="5" t="s">
        <v>1771</v>
      </c>
      <c r="E960" s="129">
        <f t="shared" si="105"/>
        <v>40</v>
      </c>
      <c r="F960" s="129">
        <f t="shared" si="106"/>
        <v>50</v>
      </c>
      <c r="G960" s="129" t="s">
        <v>61</v>
      </c>
      <c r="H960" s="129" t="s">
        <v>30</v>
      </c>
      <c r="I960" s="129" t="s">
        <v>31</v>
      </c>
      <c r="J960" s="3">
        <v>1</v>
      </c>
      <c r="K960" s="153"/>
      <c r="L960" s="129" t="s">
        <v>41</v>
      </c>
      <c r="M960" s="129" t="s">
        <v>42</v>
      </c>
      <c r="N960" s="129" t="s">
        <v>26</v>
      </c>
      <c r="O960" s="129" t="s">
        <v>1775</v>
      </c>
      <c r="P960" s="3">
        <v>54</v>
      </c>
      <c r="Q960" s="129" t="s">
        <v>32</v>
      </c>
      <c r="R960" s="129" t="s">
        <v>2155</v>
      </c>
      <c r="S960" s="129" t="s">
        <v>2164</v>
      </c>
      <c r="T960" s="129"/>
      <c r="U960" s="129">
        <v>1</v>
      </c>
      <c r="V960" s="3">
        <v>768</v>
      </c>
      <c r="W960" s="155"/>
      <c r="X960" s="155"/>
      <c r="Y960" s="155"/>
      <c r="Z960" s="138" t="str">
        <f t="shared" si="107"/>
        <v/>
      </c>
      <c r="AA960" s="3">
        <v>9379</v>
      </c>
      <c r="AB960" s="6">
        <v>27.28</v>
      </c>
      <c r="AC960" s="34" t="s">
        <v>64</v>
      </c>
      <c r="AD960" s="34">
        <f t="shared" si="111"/>
        <v>19</v>
      </c>
      <c r="AE960" s="34">
        <f t="shared" si="112"/>
        <v>8</v>
      </c>
      <c r="AF960" s="49" t="str">
        <f t="shared" si="115"/>
        <v>20</v>
      </c>
      <c r="AG960" s="49" t="str">
        <f t="shared" si="115"/>
        <v>LCL</v>
      </c>
    </row>
    <row r="961" spans="1:37" x14ac:dyDescent="0.45">
      <c r="A961" s="129" t="s">
        <v>1513</v>
      </c>
      <c r="B961" s="129" t="s">
        <v>1678</v>
      </c>
      <c r="C961" s="129" t="s">
        <v>1776</v>
      </c>
      <c r="D961" s="5" t="s">
        <v>1776</v>
      </c>
      <c r="E961" s="129">
        <f t="shared" si="105"/>
        <v>47</v>
      </c>
      <c r="F961" s="129">
        <f t="shared" si="106"/>
        <v>51</v>
      </c>
      <c r="G961" s="129" t="s">
        <v>85</v>
      </c>
      <c r="H961" s="129" t="s">
        <v>30</v>
      </c>
      <c r="I961" s="129" t="s">
        <v>31</v>
      </c>
      <c r="J961" s="3">
        <v>1</v>
      </c>
      <c r="K961" s="152" t="s">
        <v>1777</v>
      </c>
      <c r="L961" s="129" t="s">
        <v>24</v>
      </c>
      <c r="M961" s="129" t="s">
        <v>42</v>
      </c>
      <c r="N961" s="129" t="s">
        <v>26</v>
      </c>
      <c r="O961" s="129" t="s">
        <v>1778</v>
      </c>
      <c r="P961" s="3">
        <v>54</v>
      </c>
      <c r="Q961" s="129" t="s">
        <v>32</v>
      </c>
      <c r="R961" s="129" t="s">
        <v>296</v>
      </c>
      <c r="S961" s="129" t="s">
        <v>2164</v>
      </c>
      <c r="T961" s="129"/>
      <c r="U961" s="129">
        <v>1</v>
      </c>
      <c r="V961" s="3">
        <v>291</v>
      </c>
      <c r="W961" s="154">
        <v>0</v>
      </c>
      <c r="X961" s="154">
        <v>1</v>
      </c>
      <c r="Y961" s="154">
        <v>0</v>
      </c>
      <c r="Z961" s="138">
        <f t="shared" si="107"/>
        <v>40</v>
      </c>
      <c r="AA961" s="3">
        <v>4199</v>
      </c>
      <c r="AB961" s="6">
        <v>10.19</v>
      </c>
      <c r="AC961" s="34" t="s">
        <v>90</v>
      </c>
      <c r="AD961" s="34">
        <f t="shared" si="111"/>
        <v>7</v>
      </c>
      <c r="AE961" s="34">
        <f t="shared" si="112"/>
        <v>3</v>
      </c>
      <c r="AF961" s="49" t="str">
        <f t="shared" si="115"/>
        <v>LCL</v>
      </c>
      <c r="AG961" s="49" t="str">
        <f t="shared" si="115"/>
        <v>LCL</v>
      </c>
    </row>
    <row r="962" spans="1:37" x14ac:dyDescent="0.45">
      <c r="A962" s="129" t="s">
        <v>1513</v>
      </c>
      <c r="B962" s="129" t="s">
        <v>1678</v>
      </c>
      <c r="C962" s="129" t="s">
        <v>1776</v>
      </c>
      <c r="D962" s="5" t="s">
        <v>1776</v>
      </c>
      <c r="E962" s="129">
        <f t="shared" si="105"/>
        <v>47</v>
      </c>
      <c r="F962" s="129">
        <f t="shared" si="106"/>
        <v>51</v>
      </c>
      <c r="G962" s="129" t="s">
        <v>85</v>
      </c>
      <c r="H962" s="129" t="s">
        <v>30</v>
      </c>
      <c r="I962" s="129" t="s">
        <v>31</v>
      </c>
      <c r="J962" s="3">
        <v>1</v>
      </c>
      <c r="K962" s="153"/>
      <c r="L962" s="129" t="s">
        <v>24</v>
      </c>
      <c r="M962" s="129" t="s">
        <v>42</v>
      </c>
      <c r="N962" s="129" t="s">
        <v>26</v>
      </c>
      <c r="O962" s="129" t="s">
        <v>1779</v>
      </c>
      <c r="P962" s="3">
        <v>54</v>
      </c>
      <c r="Q962" s="129" t="s">
        <v>32</v>
      </c>
      <c r="R962" s="129" t="s">
        <v>2159</v>
      </c>
      <c r="S962" s="129" t="s">
        <v>2164</v>
      </c>
      <c r="T962" s="129"/>
      <c r="U962" s="129">
        <v>1</v>
      </c>
      <c r="V962" s="3">
        <v>526</v>
      </c>
      <c r="W962" s="156"/>
      <c r="X962" s="156"/>
      <c r="Y962" s="156"/>
      <c r="Z962" s="138" t="str">
        <f t="shared" si="107"/>
        <v/>
      </c>
      <c r="AA962" s="3">
        <v>9676</v>
      </c>
      <c r="AB962" s="6">
        <v>5.84</v>
      </c>
      <c r="AC962" s="34" t="s">
        <v>90</v>
      </c>
      <c r="AD962" s="34">
        <f t="shared" si="111"/>
        <v>4</v>
      </c>
      <c r="AE962" s="34">
        <f t="shared" si="112"/>
        <v>2</v>
      </c>
      <c r="AF962" s="49" t="str">
        <f t="shared" si="115"/>
        <v>LCL</v>
      </c>
      <c r="AG962" s="49" t="str">
        <f t="shared" si="115"/>
        <v>LCL</v>
      </c>
    </row>
    <row r="963" spans="1:37" x14ac:dyDescent="0.45">
      <c r="A963" s="129" t="s">
        <v>1513</v>
      </c>
      <c r="B963" s="129" t="s">
        <v>1678</v>
      </c>
      <c r="C963" s="129" t="s">
        <v>1776</v>
      </c>
      <c r="D963" s="5" t="s">
        <v>1776</v>
      </c>
      <c r="E963" s="129">
        <f t="shared" si="105"/>
        <v>47</v>
      </c>
      <c r="F963" s="129">
        <f t="shared" si="106"/>
        <v>51</v>
      </c>
      <c r="G963" s="129" t="s">
        <v>85</v>
      </c>
      <c r="H963" s="129" t="s">
        <v>30</v>
      </c>
      <c r="I963" s="129" t="s">
        <v>31</v>
      </c>
      <c r="J963" s="3">
        <v>1</v>
      </c>
      <c r="K963" s="153"/>
      <c r="L963" s="129" t="s">
        <v>24</v>
      </c>
      <c r="M963" s="129" t="s">
        <v>42</v>
      </c>
      <c r="N963" s="129" t="s">
        <v>26</v>
      </c>
      <c r="O963" s="129" t="s">
        <v>1780</v>
      </c>
      <c r="P963" s="3">
        <v>54</v>
      </c>
      <c r="Q963" s="129" t="s">
        <v>32</v>
      </c>
      <c r="R963" s="129" t="s">
        <v>2160</v>
      </c>
      <c r="S963" s="129" t="s">
        <v>2164</v>
      </c>
      <c r="T963" s="129"/>
      <c r="U963" s="129">
        <v>1</v>
      </c>
      <c r="V963" s="3">
        <v>923</v>
      </c>
      <c r="W963" s="155"/>
      <c r="X963" s="155"/>
      <c r="Y963" s="155"/>
      <c r="Z963" s="138" t="str">
        <f t="shared" ref="Z963:Z1026" si="116">IF(W963=1,20,IF(X963=1,40,IF(Y963=1,"40 HC","")))</f>
        <v/>
      </c>
      <c r="AA963" s="3">
        <v>15592</v>
      </c>
      <c r="AB963" s="6">
        <v>27.91</v>
      </c>
      <c r="AC963" s="34" t="s">
        <v>90</v>
      </c>
      <c r="AD963" s="34">
        <f t="shared" si="111"/>
        <v>20</v>
      </c>
      <c r="AE963" s="34">
        <f t="shared" si="112"/>
        <v>8</v>
      </c>
      <c r="AF963" s="49" t="str">
        <f t="shared" si="115"/>
        <v>20</v>
      </c>
      <c r="AG963" s="49" t="str">
        <f t="shared" si="115"/>
        <v>LCL</v>
      </c>
    </row>
    <row r="964" spans="1:37" x14ac:dyDescent="0.45">
      <c r="A964" s="129" t="s">
        <v>1413</v>
      </c>
      <c r="B964" s="129" t="s">
        <v>1463</v>
      </c>
      <c r="C964" s="129" t="s">
        <v>1466</v>
      </c>
      <c r="D964" s="5" t="s">
        <v>1466</v>
      </c>
      <c r="E964" s="129">
        <f t="shared" si="105"/>
        <v>1</v>
      </c>
      <c r="F964" s="129">
        <f t="shared" si="106"/>
        <v>4</v>
      </c>
      <c r="G964" s="129" t="s">
        <v>381</v>
      </c>
      <c r="H964" s="129" t="s">
        <v>383</v>
      </c>
      <c r="I964" s="129" t="s">
        <v>380</v>
      </c>
      <c r="J964" s="3">
        <v>1</v>
      </c>
      <c r="K964" s="26" t="s">
        <v>380</v>
      </c>
      <c r="L964" s="26" t="s">
        <v>24</v>
      </c>
      <c r="M964" s="129" t="s">
        <v>883</v>
      </c>
      <c r="N964" s="129" t="s">
        <v>26</v>
      </c>
      <c r="O964" s="129" t="s">
        <v>1781</v>
      </c>
      <c r="P964" s="3">
        <v>54</v>
      </c>
      <c r="Q964" s="129" t="s">
        <v>32</v>
      </c>
      <c r="R964" s="129" t="s">
        <v>149</v>
      </c>
      <c r="S964" s="36" t="s">
        <v>380</v>
      </c>
      <c r="T964" s="129">
        <v>1</v>
      </c>
      <c r="U964" s="129"/>
      <c r="V964" s="3">
        <v>455</v>
      </c>
      <c r="W964" s="30">
        <v>0</v>
      </c>
      <c r="X964" s="30">
        <v>0</v>
      </c>
      <c r="Y964" s="30">
        <v>0</v>
      </c>
      <c r="Z964" s="138" t="str">
        <f t="shared" si="116"/>
        <v/>
      </c>
      <c r="AA964" s="3">
        <v>13161</v>
      </c>
      <c r="AB964" s="4"/>
      <c r="AC964" s="34" t="s">
        <v>90</v>
      </c>
      <c r="AD964" s="34">
        <f t="shared" si="111"/>
        <v>0</v>
      </c>
      <c r="AE964" s="34">
        <f t="shared" si="112"/>
        <v>0</v>
      </c>
      <c r="AF964" s="49" t="str">
        <f t="shared" si="115"/>
        <v>LCL</v>
      </c>
      <c r="AG964" s="49" t="str">
        <f t="shared" si="115"/>
        <v>LCL</v>
      </c>
    </row>
    <row r="965" spans="1:37" x14ac:dyDescent="0.45">
      <c r="A965" s="129" t="s">
        <v>1413</v>
      </c>
      <c r="B965" s="129" t="s">
        <v>1466</v>
      </c>
      <c r="C965" s="129" t="s">
        <v>1484</v>
      </c>
      <c r="D965" s="5" t="s">
        <v>1484</v>
      </c>
      <c r="E965" s="129">
        <f t="shared" si="105"/>
        <v>4</v>
      </c>
      <c r="F965" s="129">
        <f t="shared" si="106"/>
        <v>8</v>
      </c>
      <c r="G965" s="129" t="s">
        <v>381</v>
      </c>
      <c r="H965" s="129" t="s">
        <v>383</v>
      </c>
      <c r="I965" s="129" t="s">
        <v>380</v>
      </c>
      <c r="J965" s="3">
        <v>1</v>
      </c>
      <c r="K965" s="26" t="s">
        <v>380</v>
      </c>
      <c r="L965" s="26" t="s">
        <v>24</v>
      </c>
      <c r="M965" s="129" t="s">
        <v>384</v>
      </c>
      <c r="N965" s="129" t="s">
        <v>26</v>
      </c>
      <c r="O965" s="129" t="s">
        <v>1782</v>
      </c>
      <c r="P965" s="3">
        <v>54</v>
      </c>
      <c r="Q965" s="129" t="s">
        <v>32</v>
      </c>
      <c r="R965" s="129" t="s">
        <v>2150</v>
      </c>
      <c r="S965" s="36" t="s">
        <v>380</v>
      </c>
      <c r="T965" s="129">
        <v>1</v>
      </c>
      <c r="U965" s="129"/>
      <c r="V965" s="3">
        <v>289</v>
      </c>
      <c r="W965" s="30">
        <v>0</v>
      </c>
      <c r="X965" s="30">
        <v>0</v>
      </c>
      <c r="Y965" s="30">
        <v>0</v>
      </c>
      <c r="Z965" s="138" t="str">
        <f t="shared" si="116"/>
        <v/>
      </c>
      <c r="AA965" s="3">
        <v>4358</v>
      </c>
      <c r="AB965" s="4"/>
      <c r="AC965" s="34" t="s">
        <v>64</v>
      </c>
      <c r="AD965" s="34">
        <f t="shared" si="111"/>
        <v>0</v>
      </c>
      <c r="AE965" s="34">
        <f t="shared" si="112"/>
        <v>0</v>
      </c>
      <c r="AF965" s="49" t="str">
        <f t="shared" si="115"/>
        <v>LCL</v>
      </c>
      <c r="AG965" s="49" t="str">
        <f t="shared" si="115"/>
        <v>LCL</v>
      </c>
    </row>
    <row r="966" spans="1:37" x14ac:dyDescent="0.45">
      <c r="A966" s="129" t="s">
        <v>1413</v>
      </c>
      <c r="B966" s="129" t="s">
        <v>1736</v>
      </c>
      <c r="C966" s="129" t="s">
        <v>1688</v>
      </c>
      <c r="D966" s="5" t="s">
        <v>1688</v>
      </c>
      <c r="E966" s="129">
        <f t="shared" si="105"/>
        <v>26</v>
      </c>
      <c r="F966" s="129">
        <f t="shared" si="106"/>
        <v>32</v>
      </c>
      <c r="G966" s="129" t="s">
        <v>1172</v>
      </c>
      <c r="H966" s="129" t="s">
        <v>30</v>
      </c>
      <c r="I966" s="129" t="s">
        <v>31</v>
      </c>
      <c r="J966" s="3">
        <v>1</v>
      </c>
      <c r="K966" s="27" t="s">
        <v>2125</v>
      </c>
      <c r="L966" s="129" t="s">
        <v>24</v>
      </c>
      <c r="M966" s="129" t="s">
        <v>87</v>
      </c>
      <c r="N966" s="129" t="s">
        <v>26</v>
      </c>
      <c r="O966" s="129" t="s">
        <v>1783</v>
      </c>
      <c r="P966" s="3">
        <v>54</v>
      </c>
      <c r="Q966" s="129" t="s">
        <v>32</v>
      </c>
      <c r="R966" s="129" t="s">
        <v>386</v>
      </c>
      <c r="S966" s="129" t="s">
        <v>2125</v>
      </c>
      <c r="T966" s="129"/>
      <c r="U966" s="129">
        <v>1</v>
      </c>
      <c r="V966" s="3">
        <v>171</v>
      </c>
      <c r="W966" s="30">
        <v>0</v>
      </c>
      <c r="X966" s="30">
        <v>0</v>
      </c>
      <c r="Y966" s="30">
        <v>0</v>
      </c>
      <c r="Z966" s="138" t="str">
        <f t="shared" si="116"/>
        <v/>
      </c>
      <c r="AA966" s="3">
        <v>2849</v>
      </c>
      <c r="AB966" s="6">
        <v>3.66</v>
      </c>
      <c r="AC966" s="34" t="s">
        <v>90</v>
      </c>
      <c r="AD966" s="34">
        <f t="shared" si="111"/>
        <v>3</v>
      </c>
      <c r="AE966" s="34">
        <f t="shared" si="112"/>
        <v>1</v>
      </c>
      <c r="AF966" s="49" t="str">
        <f t="shared" si="115"/>
        <v>LCL</v>
      </c>
      <c r="AG966" s="49" t="str">
        <f t="shared" si="115"/>
        <v>LCL</v>
      </c>
    </row>
    <row r="967" spans="1:37" s="77" customFormat="1" x14ac:dyDescent="0.45">
      <c r="A967" s="129" t="s">
        <v>1413</v>
      </c>
      <c r="B967" s="129" t="s">
        <v>1736</v>
      </c>
      <c r="C967" s="129" t="s">
        <v>1688</v>
      </c>
      <c r="D967" s="5" t="s">
        <v>1688</v>
      </c>
      <c r="E967" s="129">
        <f t="shared" si="105"/>
        <v>26</v>
      </c>
      <c r="F967" s="129">
        <f t="shared" si="106"/>
        <v>32</v>
      </c>
      <c r="G967" s="129" t="s">
        <v>1172</v>
      </c>
      <c r="H967" s="129" t="s">
        <v>30</v>
      </c>
      <c r="I967" s="129" t="s">
        <v>31</v>
      </c>
      <c r="J967" s="3">
        <v>1</v>
      </c>
      <c r="K967" s="28" t="s">
        <v>2125</v>
      </c>
      <c r="L967" s="129" t="s">
        <v>24</v>
      </c>
      <c r="M967" s="129" t="s">
        <v>87</v>
      </c>
      <c r="N967" s="129" t="s">
        <v>26</v>
      </c>
      <c r="O967" s="129" t="s">
        <v>1784</v>
      </c>
      <c r="P967" s="3">
        <v>54</v>
      </c>
      <c r="Q967" s="129" t="s">
        <v>32</v>
      </c>
      <c r="R967" s="129" t="s">
        <v>149</v>
      </c>
      <c r="S967" s="129" t="s">
        <v>2125</v>
      </c>
      <c r="T967" s="129"/>
      <c r="U967" s="129">
        <v>1</v>
      </c>
      <c r="V967" s="3">
        <v>582</v>
      </c>
      <c r="W967" s="30">
        <v>0</v>
      </c>
      <c r="X967" s="30">
        <v>0</v>
      </c>
      <c r="Y967" s="30">
        <v>0</v>
      </c>
      <c r="Z967" s="138" t="str">
        <f t="shared" si="116"/>
        <v/>
      </c>
      <c r="AA967" s="3">
        <v>8952</v>
      </c>
      <c r="AB967" s="6">
        <v>8.2899999999999991</v>
      </c>
      <c r="AC967" s="34" t="s">
        <v>90</v>
      </c>
      <c r="AD967" s="34">
        <f t="shared" si="111"/>
        <v>6</v>
      </c>
      <c r="AE967" s="34">
        <f t="shared" si="112"/>
        <v>2</v>
      </c>
      <c r="AF967" s="49" t="str">
        <f t="shared" si="115"/>
        <v>LCL</v>
      </c>
      <c r="AG967" s="49" t="str">
        <f t="shared" si="115"/>
        <v>LCL</v>
      </c>
      <c r="AH967"/>
      <c r="AI967"/>
      <c r="AJ967"/>
      <c r="AK967"/>
    </row>
    <row r="968" spans="1:37" x14ac:dyDescent="0.45">
      <c r="A968" s="129" t="s">
        <v>1463</v>
      </c>
      <c r="B968" s="129" t="s">
        <v>1696</v>
      </c>
      <c r="C968" s="129" t="s">
        <v>1746</v>
      </c>
      <c r="D968" s="5" t="s">
        <v>1746</v>
      </c>
      <c r="E968" s="129">
        <f t="shared" si="105"/>
        <v>32</v>
      </c>
      <c r="F968" s="129">
        <f t="shared" si="106"/>
        <v>36</v>
      </c>
      <c r="G968" s="129" t="s">
        <v>61</v>
      </c>
      <c r="H968" s="129" t="s">
        <v>30</v>
      </c>
      <c r="I968" s="129" t="s">
        <v>31</v>
      </c>
      <c r="J968" s="3">
        <v>1</v>
      </c>
      <c r="K968" s="152" t="s">
        <v>1785</v>
      </c>
      <c r="L968" s="129" t="s">
        <v>24</v>
      </c>
      <c r="M968" s="129" t="s">
        <v>42</v>
      </c>
      <c r="N968" s="129" t="s">
        <v>26</v>
      </c>
      <c r="O968" s="129" t="s">
        <v>1786</v>
      </c>
      <c r="P968" s="3">
        <v>54</v>
      </c>
      <c r="Q968" s="129" t="s">
        <v>32</v>
      </c>
      <c r="R968" s="129" t="s">
        <v>2150</v>
      </c>
      <c r="S968" s="129" t="s">
        <v>2164</v>
      </c>
      <c r="T968" s="129"/>
      <c r="U968" s="129">
        <v>1</v>
      </c>
      <c r="V968" s="3">
        <v>241</v>
      </c>
      <c r="W968" s="154">
        <v>0</v>
      </c>
      <c r="X968" s="154">
        <v>0</v>
      </c>
      <c r="Y968" s="154">
        <v>1</v>
      </c>
      <c r="Z968" s="138" t="str">
        <f t="shared" si="116"/>
        <v>40 HC</v>
      </c>
      <c r="AA968" s="3">
        <v>4697</v>
      </c>
      <c r="AB968" s="6">
        <v>15.36</v>
      </c>
      <c r="AC968" s="34" t="s">
        <v>64</v>
      </c>
      <c r="AD968" s="34">
        <f t="shared" si="111"/>
        <v>11</v>
      </c>
      <c r="AE968" s="34">
        <f t="shared" si="112"/>
        <v>5</v>
      </c>
      <c r="AF968" s="49" t="str">
        <f t="shared" si="115"/>
        <v>LCL</v>
      </c>
      <c r="AG968" s="49" t="str">
        <f t="shared" si="115"/>
        <v>LCL</v>
      </c>
    </row>
    <row r="969" spans="1:37" x14ac:dyDescent="0.45">
      <c r="A969" s="129" t="s">
        <v>1463</v>
      </c>
      <c r="B969" s="129" t="s">
        <v>1696</v>
      </c>
      <c r="C969" s="129" t="s">
        <v>1746</v>
      </c>
      <c r="D969" s="5" t="s">
        <v>1746</v>
      </c>
      <c r="E969" s="129">
        <f t="shared" si="105"/>
        <v>32</v>
      </c>
      <c r="F969" s="129">
        <f t="shared" si="106"/>
        <v>36</v>
      </c>
      <c r="G969" s="129" t="s">
        <v>61</v>
      </c>
      <c r="H969" s="129" t="s">
        <v>30</v>
      </c>
      <c r="I969" s="129" t="s">
        <v>31</v>
      </c>
      <c r="J969" s="3">
        <v>1</v>
      </c>
      <c r="K969" s="153"/>
      <c r="L969" s="129" t="s">
        <v>24</v>
      </c>
      <c r="M969" s="129" t="s">
        <v>42</v>
      </c>
      <c r="N969" s="129" t="s">
        <v>26</v>
      </c>
      <c r="O969" s="129" t="s">
        <v>1787</v>
      </c>
      <c r="P969" s="3">
        <v>54</v>
      </c>
      <c r="Q969" s="129" t="s">
        <v>32</v>
      </c>
      <c r="R969" s="129" t="s">
        <v>2158</v>
      </c>
      <c r="S969" s="129" t="s">
        <v>2164</v>
      </c>
      <c r="T969" s="129"/>
      <c r="U969" s="129">
        <v>1</v>
      </c>
      <c r="V969" s="3">
        <v>1396</v>
      </c>
      <c r="W969" s="155"/>
      <c r="X969" s="155"/>
      <c r="Y969" s="155"/>
      <c r="Z969" s="138" t="str">
        <f t="shared" si="116"/>
        <v/>
      </c>
      <c r="AA969" s="3">
        <v>25158</v>
      </c>
      <c r="AB969" s="6">
        <v>43.88</v>
      </c>
      <c r="AC969" s="34" t="s">
        <v>64</v>
      </c>
      <c r="AD969" s="34">
        <f t="shared" si="111"/>
        <v>31</v>
      </c>
      <c r="AE969" s="34">
        <f t="shared" si="112"/>
        <v>13</v>
      </c>
      <c r="AF969" s="49" t="str">
        <f t="shared" si="115"/>
        <v>40</v>
      </c>
      <c r="AG969" s="49" t="str">
        <f t="shared" si="115"/>
        <v>LCL</v>
      </c>
    </row>
    <row r="970" spans="1:37" x14ac:dyDescent="0.45">
      <c r="A970" s="129" t="s">
        <v>1463</v>
      </c>
      <c r="B970" s="129" t="s">
        <v>1696</v>
      </c>
      <c r="C970" s="129" t="s">
        <v>1746</v>
      </c>
      <c r="D970" s="5" t="s">
        <v>1746</v>
      </c>
      <c r="E970" s="129">
        <f t="shared" ref="E970:E1034" si="117">B970-A970</f>
        <v>32</v>
      </c>
      <c r="F970" s="129">
        <f t="shared" ref="F970:F1034" si="118">C970-A970</f>
        <v>36</v>
      </c>
      <c r="G970" s="129" t="s">
        <v>61</v>
      </c>
      <c r="H970" s="129" t="s">
        <v>30</v>
      </c>
      <c r="I970" s="129" t="s">
        <v>31</v>
      </c>
      <c r="J970" s="3">
        <v>1</v>
      </c>
      <c r="K970" s="152" t="s">
        <v>1788</v>
      </c>
      <c r="L970" s="129" t="s">
        <v>24</v>
      </c>
      <c r="M970" s="129" t="s">
        <v>42</v>
      </c>
      <c r="N970" s="129" t="s">
        <v>26</v>
      </c>
      <c r="O970" s="129" t="s">
        <v>1789</v>
      </c>
      <c r="P970" s="3">
        <v>54</v>
      </c>
      <c r="Q970" s="129" t="s">
        <v>32</v>
      </c>
      <c r="R970" s="129" t="s">
        <v>2150</v>
      </c>
      <c r="S970" s="129" t="s">
        <v>2164</v>
      </c>
      <c r="T970" s="129"/>
      <c r="U970" s="129">
        <v>1</v>
      </c>
      <c r="V970" s="3">
        <v>710</v>
      </c>
      <c r="W970" s="154">
        <v>0</v>
      </c>
      <c r="X970" s="154">
        <v>0</v>
      </c>
      <c r="Y970" s="154">
        <v>1</v>
      </c>
      <c r="Z970" s="138" t="str">
        <f t="shared" si="116"/>
        <v>40 HC</v>
      </c>
      <c r="AA970" s="3">
        <v>12267</v>
      </c>
      <c r="AB970" s="6">
        <v>40.200000000000003</v>
      </c>
      <c r="AC970" s="34" t="s">
        <v>64</v>
      </c>
      <c r="AD970" s="34">
        <f t="shared" si="111"/>
        <v>28</v>
      </c>
      <c r="AE970" s="34">
        <f t="shared" si="112"/>
        <v>12</v>
      </c>
      <c r="AF970" s="49" t="str">
        <f t="shared" si="115"/>
        <v>20</v>
      </c>
      <c r="AG970" s="49" t="str">
        <f t="shared" si="115"/>
        <v>LCL</v>
      </c>
    </row>
    <row r="971" spans="1:37" x14ac:dyDescent="0.45">
      <c r="A971" s="129" t="s">
        <v>1463</v>
      </c>
      <c r="B971" s="129" t="s">
        <v>1696</v>
      </c>
      <c r="C971" s="129" t="s">
        <v>1746</v>
      </c>
      <c r="D971" s="5" t="s">
        <v>1746</v>
      </c>
      <c r="E971" s="129">
        <f t="shared" si="117"/>
        <v>32</v>
      </c>
      <c r="F971" s="129">
        <f t="shared" si="118"/>
        <v>36</v>
      </c>
      <c r="G971" s="129" t="s">
        <v>61</v>
      </c>
      <c r="H971" s="129" t="s">
        <v>30</v>
      </c>
      <c r="I971" s="129" t="s">
        <v>31</v>
      </c>
      <c r="J971" s="3">
        <v>1</v>
      </c>
      <c r="K971" s="153"/>
      <c r="L971" s="129" t="s">
        <v>24</v>
      </c>
      <c r="M971" s="129" t="s">
        <v>42</v>
      </c>
      <c r="N971" s="129" t="s">
        <v>26</v>
      </c>
      <c r="O971" s="129" t="s">
        <v>1790</v>
      </c>
      <c r="P971" s="3">
        <v>54</v>
      </c>
      <c r="Q971" s="129" t="s">
        <v>32</v>
      </c>
      <c r="R971" s="129" t="s">
        <v>2152</v>
      </c>
      <c r="S971" s="129" t="s">
        <v>2164</v>
      </c>
      <c r="T971" s="129"/>
      <c r="U971" s="129">
        <v>1</v>
      </c>
      <c r="V971" s="3">
        <v>556</v>
      </c>
      <c r="W971" s="155"/>
      <c r="X971" s="155"/>
      <c r="Y971" s="155"/>
      <c r="Z971" s="138" t="str">
        <f t="shared" si="116"/>
        <v/>
      </c>
      <c r="AA971" s="3">
        <v>6317</v>
      </c>
      <c r="AB971" s="6">
        <v>15.77</v>
      </c>
      <c r="AC971" s="34" t="s">
        <v>64</v>
      </c>
      <c r="AD971" s="34">
        <f t="shared" si="111"/>
        <v>11</v>
      </c>
      <c r="AE971" s="34">
        <f t="shared" si="112"/>
        <v>5</v>
      </c>
      <c r="AF971" s="49" t="str">
        <f t="shared" si="115"/>
        <v>LCL</v>
      </c>
      <c r="AG971" s="49" t="str">
        <f t="shared" si="115"/>
        <v>LCL</v>
      </c>
    </row>
    <row r="972" spans="1:37" x14ac:dyDescent="0.45">
      <c r="A972" s="129" t="s">
        <v>1463</v>
      </c>
      <c r="B972" s="129" t="s">
        <v>1696</v>
      </c>
      <c r="C972" s="129" t="s">
        <v>1740</v>
      </c>
      <c r="D972" s="5" t="s">
        <v>1740</v>
      </c>
      <c r="E972" s="129">
        <f t="shared" si="117"/>
        <v>32</v>
      </c>
      <c r="F972" s="129">
        <f t="shared" si="118"/>
        <v>37</v>
      </c>
      <c r="G972" s="129" t="s">
        <v>61</v>
      </c>
      <c r="H972" s="129" t="s">
        <v>30</v>
      </c>
      <c r="I972" s="129" t="s">
        <v>31</v>
      </c>
      <c r="J972" s="3">
        <v>0</v>
      </c>
      <c r="K972" s="129" t="s">
        <v>1791</v>
      </c>
      <c r="L972" s="129" t="s">
        <v>41</v>
      </c>
      <c r="M972" s="129" t="s">
        <v>42</v>
      </c>
      <c r="N972" s="129" t="s">
        <v>26</v>
      </c>
      <c r="O972" s="129" t="s">
        <v>1792</v>
      </c>
      <c r="P972" s="3">
        <v>54</v>
      </c>
      <c r="Q972" s="129" t="s">
        <v>32</v>
      </c>
      <c r="R972" s="129" t="s">
        <v>239</v>
      </c>
      <c r="S972" s="129" t="s">
        <v>2163</v>
      </c>
      <c r="T972" s="129"/>
      <c r="U972" s="129">
        <v>1</v>
      </c>
      <c r="V972" s="3">
        <v>1016</v>
      </c>
      <c r="W972" s="30">
        <v>0</v>
      </c>
      <c r="X972" s="30">
        <v>0</v>
      </c>
      <c r="Y972" s="30">
        <v>1</v>
      </c>
      <c r="Z972" s="138" t="str">
        <f t="shared" si="116"/>
        <v>40 HC</v>
      </c>
      <c r="AA972" s="3">
        <v>19418</v>
      </c>
      <c r="AB972" s="6">
        <v>65.39</v>
      </c>
      <c r="AC972" s="34" t="s">
        <v>64</v>
      </c>
      <c r="AD972" s="34">
        <f t="shared" si="111"/>
        <v>46</v>
      </c>
      <c r="AE972" s="34">
        <f t="shared" si="112"/>
        <v>20</v>
      </c>
      <c r="AF972" s="49" t="str">
        <f t="shared" si="115"/>
        <v>40</v>
      </c>
      <c r="AG972" s="49" t="str">
        <f t="shared" si="115"/>
        <v>20</v>
      </c>
    </row>
    <row r="973" spans="1:37" x14ac:dyDescent="0.45">
      <c r="A973" s="129" t="s">
        <v>1463</v>
      </c>
      <c r="B973" s="129" t="s">
        <v>1696</v>
      </c>
      <c r="C973" s="129" t="s">
        <v>1793</v>
      </c>
      <c r="D973" s="5" t="s">
        <v>1793</v>
      </c>
      <c r="E973" s="129">
        <f t="shared" si="117"/>
        <v>32</v>
      </c>
      <c r="F973" s="129">
        <f t="shared" si="118"/>
        <v>39</v>
      </c>
      <c r="G973" s="129" t="s">
        <v>61</v>
      </c>
      <c r="H973" s="129" t="s">
        <v>30</v>
      </c>
      <c r="I973" s="129" t="s">
        <v>31</v>
      </c>
      <c r="J973" s="3">
        <v>0</v>
      </c>
      <c r="K973" s="129" t="s">
        <v>1794</v>
      </c>
      <c r="L973" s="129" t="s">
        <v>41</v>
      </c>
      <c r="M973" s="129" t="s">
        <v>42</v>
      </c>
      <c r="N973" s="129" t="s">
        <v>26</v>
      </c>
      <c r="O973" s="129" t="s">
        <v>1795</v>
      </c>
      <c r="P973" s="3">
        <v>54</v>
      </c>
      <c r="Q973" s="129" t="s">
        <v>32</v>
      </c>
      <c r="R973" s="129" t="s">
        <v>2151</v>
      </c>
      <c r="S973" s="129" t="s">
        <v>2163</v>
      </c>
      <c r="T973" s="129"/>
      <c r="U973" s="129">
        <v>1</v>
      </c>
      <c r="V973" s="3">
        <v>1041</v>
      </c>
      <c r="W973" s="30">
        <v>1</v>
      </c>
      <c r="X973" s="30">
        <v>0</v>
      </c>
      <c r="Y973" s="30">
        <v>0</v>
      </c>
      <c r="Z973" s="138">
        <f t="shared" si="116"/>
        <v>20</v>
      </c>
      <c r="AA973" s="3">
        <v>19789</v>
      </c>
      <c r="AB973" s="6">
        <v>19.34</v>
      </c>
      <c r="AC973" s="34" t="s">
        <v>64</v>
      </c>
      <c r="AD973" s="34">
        <f t="shared" si="111"/>
        <v>14</v>
      </c>
      <c r="AE973" s="34">
        <f t="shared" si="112"/>
        <v>6</v>
      </c>
      <c r="AF973" s="49" t="str">
        <f t="shared" si="115"/>
        <v>LCL</v>
      </c>
      <c r="AG973" s="49" t="str">
        <f t="shared" si="115"/>
        <v>LCL</v>
      </c>
    </row>
    <row r="974" spans="1:37" x14ac:dyDescent="0.45">
      <c r="A974" s="129" t="s">
        <v>1463</v>
      </c>
      <c r="B974" s="129" t="s">
        <v>1696</v>
      </c>
      <c r="C974" s="129" t="s">
        <v>1793</v>
      </c>
      <c r="D974" s="5" t="s">
        <v>1793</v>
      </c>
      <c r="E974" s="129">
        <f t="shared" si="117"/>
        <v>32</v>
      </c>
      <c r="F974" s="129">
        <f t="shared" si="118"/>
        <v>39</v>
      </c>
      <c r="G974" s="129" t="s">
        <v>61</v>
      </c>
      <c r="H974" s="129" t="s">
        <v>30</v>
      </c>
      <c r="I974" s="129" t="s">
        <v>31</v>
      </c>
      <c r="J974" s="3">
        <v>1</v>
      </c>
      <c r="K974" s="152" t="s">
        <v>1796</v>
      </c>
      <c r="L974" s="129" t="s">
        <v>41</v>
      </c>
      <c r="M974" s="129" t="s">
        <v>42</v>
      </c>
      <c r="N974" s="129" t="s">
        <v>26</v>
      </c>
      <c r="O974" s="129" t="s">
        <v>1797</v>
      </c>
      <c r="P974" s="3">
        <v>54</v>
      </c>
      <c r="Q974" s="129" t="s">
        <v>32</v>
      </c>
      <c r="R974" s="129" t="s">
        <v>1076</v>
      </c>
      <c r="S974" s="129" t="s">
        <v>2164</v>
      </c>
      <c r="T974" s="129"/>
      <c r="U974" s="129">
        <v>1</v>
      </c>
      <c r="V974" s="3">
        <v>1207</v>
      </c>
      <c r="W974" s="154">
        <v>0</v>
      </c>
      <c r="X974" s="154">
        <v>0</v>
      </c>
      <c r="Y974" s="154">
        <v>1</v>
      </c>
      <c r="Z974" s="138" t="str">
        <f t="shared" si="116"/>
        <v>40 HC</v>
      </c>
      <c r="AA974" s="3">
        <v>18272</v>
      </c>
      <c r="AB974" s="6">
        <v>48.25</v>
      </c>
      <c r="AC974" s="34" t="s">
        <v>64</v>
      </c>
      <c r="AD974" s="34">
        <f t="shared" si="111"/>
        <v>34</v>
      </c>
      <c r="AE974" s="34">
        <f t="shared" si="112"/>
        <v>14</v>
      </c>
      <c r="AF974" s="49" t="str">
        <f t="shared" si="115"/>
        <v>40</v>
      </c>
      <c r="AG974" s="49" t="str">
        <f t="shared" si="115"/>
        <v>LCL</v>
      </c>
    </row>
    <row r="975" spans="1:37" x14ac:dyDescent="0.45">
      <c r="A975" s="129" t="s">
        <v>1463</v>
      </c>
      <c r="B975" s="129" t="s">
        <v>1696</v>
      </c>
      <c r="C975" s="129" t="s">
        <v>1793</v>
      </c>
      <c r="D975" s="5" t="s">
        <v>1793</v>
      </c>
      <c r="E975" s="129">
        <f t="shared" si="117"/>
        <v>32</v>
      </c>
      <c r="F975" s="129">
        <f t="shared" si="118"/>
        <v>39</v>
      </c>
      <c r="G975" s="129" t="s">
        <v>61</v>
      </c>
      <c r="H975" s="129" t="s">
        <v>30</v>
      </c>
      <c r="I975" s="129" t="s">
        <v>31</v>
      </c>
      <c r="J975" s="3">
        <v>1</v>
      </c>
      <c r="K975" s="153"/>
      <c r="L975" s="129" t="s">
        <v>41</v>
      </c>
      <c r="M975" s="129" t="s">
        <v>42</v>
      </c>
      <c r="N975" s="129" t="s">
        <v>26</v>
      </c>
      <c r="O975" s="129" t="s">
        <v>1798</v>
      </c>
      <c r="P975" s="3">
        <v>54</v>
      </c>
      <c r="Q975" s="129" t="s">
        <v>32</v>
      </c>
      <c r="R975" s="129" t="s">
        <v>2150</v>
      </c>
      <c r="S975" s="129" t="s">
        <v>2164</v>
      </c>
      <c r="T975" s="129"/>
      <c r="U975" s="129">
        <v>1</v>
      </c>
      <c r="V975" s="3">
        <v>654</v>
      </c>
      <c r="W975" s="155"/>
      <c r="X975" s="155"/>
      <c r="Y975" s="155"/>
      <c r="Z975" s="138" t="str">
        <f t="shared" si="116"/>
        <v/>
      </c>
      <c r="AA975" s="3">
        <v>9294</v>
      </c>
      <c r="AB975" s="6">
        <v>16</v>
      </c>
      <c r="AC975" s="34" t="s">
        <v>64</v>
      </c>
      <c r="AD975" s="34">
        <f t="shared" si="111"/>
        <v>11</v>
      </c>
      <c r="AE975" s="34">
        <f t="shared" si="112"/>
        <v>5</v>
      </c>
      <c r="AF975" s="49" t="str">
        <f t="shared" si="115"/>
        <v>LCL</v>
      </c>
      <c r="AG975" s="49" t="str">
        <f t="shared" si="115"/>
        <v>LCL</v>
      </c>
    </row>
    <row r="976" spans="1:37" x14ac:dyDescent="0.45">
      <c r="A976" s="129" t="s">
        <v>1463</v>
      </c>
      <c r="B976" s="129" t="s">
        <v>1696</v>
      </c>
      <c r="C976" s="129" t="s">
        <v>1771</v>
      </c>
      <c r="D976" s="5" t="s">
        <v>1771</v>
      </c>
      <c r="E976" s="129">
        <f t="shared" si="117"/>
        <v>32</v>
      </c>
      <c r="F976" s="129">
        <f t="shared" si="118"/>
        <v>48</v>
      </c>
      <c r="G976" s="129" t="s">
        <v>61</v>
      </c>
      <c r="H976" s="129" t="s">
        <v>30</v>
      </c>
      <c r="I976" s="129" t="s">
        <v>31</v>
      </c>
      <c r="J976" s="3">
        <v>1</v>
      </c>
      <c r="K976" s="152" t="s">
        <v>1799</v>
      </c>
      <c r="L976" s="129" t="s">
        <v>41</v>
      </c>
      <c r="M976" s="129" t="s">
        <v>42</v>
      </c>
      <c r="N976" s="129" t="s">
        <v>26</v>
      </c>
      <c r="O976" s="129" t="s">
        <v>1800</v>
      </c>
      <c r="P976" s="3">
        <v>54</v>
      </c>
      <c r="Q976" s="129" t="s">
        <v>32</v>
      </c>
      <c r="R976" s="129" t="s">
        <v>1076</v>
      </c>
      <c r="S976" s="129" t="s">
        <v>2164</v>
      </c>
      <c r="T976" s="129"/>
      <c r="U976" s="129">
        <v>1</v>
      </c>
      <c r="V976" s="3">
        <v>1231</v>
      </c>
      <c r="W976" s="154">
        <v>0</v>
      </c>
      <c r="X976" s="154">
        <v>0</v>
      </c>
      <c r="Y976" s="154">
        <v>1</v>
      </c>
      <c r="Z976" s="138" t="str">
        <f t="shared" si="116"/>
        <v>40 HC</v>
      </c>
      <c r="AA976" s="3">
        <v>24287</v>
      </c>
      <c r="AB976" s="6">
        <v>55.13</v>
      </c>
      <c r="AC976" s="34" t="s">
        <v>64</v>
      </c>
      <c r="AD976" s="34">
        <f t="shared" si="111"/>
        <v>39</v>
      </c>
      <c r="AE976" s="34">
        <f t="shared" si="112"/>
        <v>17</v>
      </c>
      <c r="AF976" s="49" t="str">
        <f t="shared" si="115"/>
        <v>40</v>
      </c>
      <c r="AG976" s="49" t="str">
        <f t="shared" si="115"/>
        <v>20</v>
      </c>
    </row>
    <row r="977" spans="1:37" x14ac:dyDescent="0.45">
      <c r="A977" s="129" t="s">
        <v>1463</v>
      </c>
      <c r="B977" s="129" t="s">
        <v>1696</v>
      </c>
      <c r="C977" s="129" t="s">
        <v>1771</v>
      </c>
      <c r="D977" s="5" t="s">
        <v>1771</v>
      </c>
      <c r="E977" s="129">
        <f t="shared" si="117"/>
        <v>32</v>
      </c>
      <c r="F977" s="129">
        <f t="shared" si="118"/>
        <v>48</v>
      </c>
      <c r="G977" s="129" t="s">
        <v>61</v>
      </c>
      <c r="H977" s="129" t="s">
        <v>30</v>
      </c>
      <c r="I977" s="129" t="s">
        <v>31</v>
      </c>
      <c r="J977" s="3">
        <v>1</v>
      </c>
      <c r="K977" s="153"/>
      <c r="L977" s="129" t="s">
        <v>41</v>
      </c>
      <c r="M977" s="129" t="s">
        <v>42</v>
      </c>
      <c r="N977" s="129" t="s">
        <v>26</v>
      </c>
      <c r="O977" s="129" t="s">
        <v>1801</v>
      </c>
      <c r="P977" s="3">
        <v>54</v>
      </c>
      <c r="Q977" s="129" t="s">
        <v>32</v>
      </c>
      <c r="R977" s="129" t="s">
        <v>2157</v>
      </c>
      <c r="S977" s="129" t="s">
        <v>2164</v>
      </c>
      <c r="T977" s="129"/>
      <c r="U977" s="129">
        <v>1</v>
      </c>
      <c r="V977" s="3">
        <v>508</v>
      </c>
      <c r="W977" s="155"/>
      <c r="X977" s="155"/>
      <c r="Y977" s="155"/>
      <c r="Z977" s="138" t="str">
        <f t="shared" si="116"/>
        <v/>
      </c>
      <c r="AA977" s="3">
        <v>7414</v>
      </c>
      <c r="AB977" s="6">
        <v>12.7</v>
      </c>
      <c r="AC977" s="34" t="s">
        <v>64</v>
      </c>
      <c r="AD977" s="34">
        <f t="shared" si="111"/>
        <v>9</v>
      </c>
      <c r="AE977" s="34">
        <f t="shared" si="112"/>
        <v>4</v>
      </c>
      <c r="AF977" s="49" t="str">
        <f t="shared" ref="AF977:AG1010" si="119">IF(AD977&lt;=14,"LCL",IF(AD977&lt;=28,"20",IF(AD977&lt;=55,"40",IF(AD977&lt;=65,"40HC",IF(AD977&lt;=83,"45",IF(AD977&gt;83,"???ilość kont"))))))</f>
        <v>LCL</v>
      </c>
      <c r="AG977" s="49" t="str">
        <f t="shared" si="119"/>
        <v>LCL</v>
      </c>
    </row>
    <row r="978" spans="1:37" x14ac:dyDescent="0.45">
      <c r="A978" s="129" t="s">
        <v>1480</v>
      </c>
      <c r="B978" s="129" t="s">
        <v>1484</v>
      </c>
      <c r="C978" s="129" t="s">
        <v>1619</v>
      </c>
      <c r="D978" s="5" t="s">
        <v>1619</v>
      </c>
      <c r="E978" s="129">
        <f t="shared" si="117"/>
        <v>6</v>
      </c>
      <c r="F978" s="129">
        <f t="shared" si="118"/>
        <v>19</v>
      </c>
      <c r="G978" s="129" t="s">
        <v>61</v>
      </c>
      <c r="H978" s="129" t="s">
        <v>30</v>
      </c>
      <c r="I978" s="129" t="s">
        <v>380</v>
      </c>
      <c r="J978" s="3">
        <v>1</v>
      </c>
      <c r="K978" s="26" t="s">
        <v>380</v>
      </c>
      <c r="L978" s="26" t="s">
        <v>24</v>
      </c>
      <c r="M978" s="129" t="s">
        <v>384</v>
      </c>
      <c r="N978" s="129" t="s">
        <v>26</v>
      </c>
      <c r="O978" s="129" t="s">
        <v>1802</v>
      </c>
      <c r="P978" s="3">
        <v>54</v>
      </c>
      <c r="Q978" s="129" t="s">
        <v>32</v>
      </c>
      <c r="R978" s="129" t="s">
        <v>526</v>
      </c>
      <c r="S978" s="36" t="s">
        <v>380</v>
      </c>
      <c r="T978" s="129">
        <v>1</v>
      </c>
      <c r="U978" s="129"/>
      <c r="V978" s="3">
        <v>650</v>
      </c>
      <c r="W978" s="30">
        <v>0</v>
      </c>
      <c r="X978" s="30">
        <v>0</v>
      </c>
      <c r="Y978" s="30">
        <v>0</v>
      </c>
      <c r="Z978" s="138" t="str">
        <f t="shared" si="116"/>
        <v/>
      </c>
      <c r="AA978" s="3">
        <v>10753</v>
      </c>
      <c r="AB978" s="4"/>
      <c r="AC978" s="34" t="s">
        <v>64</v>
      </c>
      <c r="AD978" s="34">
        <f t="shared" si="111"/>
        <v>0</v>
      </c>
      <c r="AE978" s="34">
        <f t="shared" si="112"/>
        <v>0</v>
      </c>
      <c r="AF978" s="49" t="str">
        <f t="shared" si="119"/>
        <v>LCL</v>
      </c>
      <c r="AG978" s="49" t="str">
        <f t="shared" si="119"/>
        <v>LCL</v>
      </c>
    </row>
    <row r="979" spans="1:37" x14ac:dyDescent="0.45">
      <c r="A979" s="129" t="s">
        <v>1480</v>
      </c>
      <c r="B979" s="129" t="s">
        <v>1696</v>
      </c>
      <c r="C979" s="129" t="s">
        <v>1746</v>
      </c>
      <c r="D979" s="5" t="s">
        <v>1746</v>
      </c>
      <c r="E979" s="129">
        <f t="shared" si="117"/>
        <v>31</v>
      </c>
      <c r="F979" s="129">
        <f t="shared" si="118"/>
        <v>35</v>
      </c>
      <c r="G979" s="129" t="s">
        <v>39</v>
      </c>
      <c r="H979" s="129" t="s">
        <v>30</v>
      </c>
      <c r="I979" s="129" t="s">
        <v>31</v>
      </c>
      <c r="J979" s="3">
        <v>0</v>
      </c>
      <c r="K979" s="129" t="s">
        <v>1803</v>
      </c>
      <c r="L979" s="129" t="s">
        <v>24</v>
      </c>
      <c r="M979" s="129" t="s">
        <v>42</v>
      </c>
      <c r="N979" s="129" t="s">
        <v>26</v>
      </c>
      <c r="O979" s="129" t="s">
        <v>1804</v>
      </c>
      <c r="P979" s="3">
        <v>51</v>
      </c>
      <c r="Q979" s="129" t="s">
        <v>32</v>
      </c>
      <c r="R979" s="129" t="s">
        <v>153</v>
      </c>
      <c r="S979" s="129" t="s">
        <v>2163</v>
      </c>
      <c r="T979" s="129"/>
      <c r="U979" s="129">
        <v>1</v>
      </c>
      <c r="V979" s="3">
        <v>474</v>
      </c>
      <c r="W979" s="30">
        <v>1</v>
      </c>
      <c r="X979" s="30">
        <v>0</v>
      </c>
      <c r="Y979" s="30">
        <v>0</v>
      </c>
      <c r="Z979" s="138">
        <f t="shared" si="116"/>
        <v>20</v>
      </c>
      <c r="AA979" s="3">
        <v>3890</v>
      </c>
      <c r="AB979" s="6">
        <v>21.85</v>
      </c>
      <c r="AC979" s="34" t="s">
        <v>34</v>
      </c>
      <c r="AD979" s="34">
        <f t="shared" si="111"/>
        <v>15</v>
      </c>
      <c r="AE979" s="34">
        <f t="shared" si="112"/>
        <v>7</v>
      </c>
      <c r="AF979" s="49" t="str">
        <f t="shared" si="119"/>
        <v>20</v>
      </c>
      <c r="AG979" s="49" t="str">
        <f t="shared" si="119"/>
        <v>LCL</v>
      </c>
    </row>
    <row r="980" spans="1:37" x14ac:dyDescent="0.45">
      <c r="A980" s="129" t="s">
        <v>1480</v>
      </c>
      <c r="B980" s="129" t="s">
        <v>1696</v>
      </c>
      <c r="C980" s="129" t="s">
        <v>1746</v>
      </c>
      <c r="D980" s="5" t="s">
        <v>1746</v>
      </c>
      <c r="E980" s="129">
        <f t="shared" si="117"/>
        <v>31</v>
      </c>
      <c r="F980" s="129">
        <f t="shared" si="118"/>
        <v>35</v>
      </c>
      <c r="G980" s="129" t="s">
        <v>29</v>
      </c>
      <c r="H980" s="129" t="s">
        <v>30</v>
      </c>
      <c r="I980" s="129" t="s">
        <v>31</v>
      </c>
      <c r="J980" s="3">
        <v>0</v>
      </c>
      <c r="K980" s="129" t="s">
        <v>1805</v>
      </c>
      <c r="L980" s="129" t="s">
        <v>24</v>
      </c>
      <c r="M980" s="129" t="s">
        <v>42</v>
      </c>
      <c r="N980" s="129" t="s">
        <v>26</v>
      </c>
      <c r="O980" s="129" t="s">
        <v>1806</v>
      </c>
      <c r="P980" s="3">
        <v>54</v>
      </c>
      <c r="Q980" s="129" t="s">
        <v>32</v>
      </c>
      <c r="R980" s="129" t="s">
        <v>642</v>
      </c>
      <c r="S980" s="129" t="s">
        <v>2163</v>
      </c>
      <c r="T980" s="129"/>
      <c r="U980" s="129">
        <v>1</v>
      </c>
      <c r="V980" s="3">
        <v>1084</v>
      </c>
      <c r="W980" s="30">
        <v>1</v>
      </c>
      <c r="X980" s="30">
        <v>0</v>
      </c>
      <c r="Y980" s="30">
        <v>0</v>
      </c>
      <c r="Z980" s="138">
        <f t="shared" si="116"/>
        <v>20</v>
      </c>
      <c r="AA980" s="3">
        <v>19949</v>
      </c>
      <c r="AB980" s="6">
        <v>20.68</v>
      </c>
      <c r="AC980" s="34" t="s">
        <v>34</v>
      </c>
      <c r="AD980" s="34">
        <f t="shared" si="111"/>
        <v>14</v>
      </c>
      <c r="AE980" s="34">
        <f t="shared" si="112"/>
        <v>6</v>
      </c>
      <c r="AF980" s="49" t="str">
        <f t="shared" si="119"/>
        <v>LCL</v>
      </c>
      <c r="AG980" s="49" t="str">
        <f t="shared" si="119"/>
        <v>LCL</v>
      </c>
    </row>
    <row r="981" spans="1:37" x14ac:dyDescent="0.45">
      <c r="A981" s="129" t="s">
        <v>1480</v>
      </c>
      <c r="B981" s="129" t="s">
        <v>1696</v>
      </c>
      <c r="C981" s="129" t="s">
        <v>1740</v>
      </c>
      <c r="D981" s="5" t="s">
        <v>1740</v>
      </c>
      <c r="E981" s="129">
        <f t="shared" si="117"/>
        <v>31</v>
      </c>
      <c r="F981" s="129">
        <f t="shared" si="118"/>
        <v>36</v>
      </c>
      <c r="G981" s="129" t="s">
        <v>29</v>
      </c>
      <c r="H981" s="129" t="s">
        <v>30</v>
      </c>
      <c r="I981" s="129" t="s">
        <v>31</v>
      </c>
      <c r="J981" s="3">
        <v>0</v>
      </c>
      <c r="K981" s="129" t="s">
        <v>1807</v>
      </c>
      <c r="L981" s="129" t="s">
        <v>24</v>
      </c>
      <c r="M981" s="129" t="s">
        <v>42</v>
      </c>
      <c r="N981" s="129" t="s">
        <v>26</v>
      </c>
      <c r="O981" s="129" t="s">
        <v>1808</v>
      </c>
      <c r="P981" s="3">
        <v>54</v>
      </c>
      <c r="Q981" s="129" t="s">
        <v>32</v>
      </c>
      <c r="R981" s="129" t="s">
        <v>82</v>
      </c>
      <c r="S981" s="129" t="s">
        <v>2163</v>
      </c>
      <c r="T981" s="129"/>
      <c r="U981" s="129">
        <v>1</v>
      </c>
      <c r="V981" s="3">
        <v>1322</v>
      </c>
      <c r="W981" s="30">
        <v>1</v>
      </c>
      <c r="X981" s="30">
        <v>0</v>
      </c>
      <c r="Y981" s="30">
        <v>0</v>
      </c>
      <c r="Z981" s="138">
        <f t="shared" si="116"/>
        <v>20</v>
      </c>
      <c r="AA981" s="3">
        <v>23143</v>
      </c>
      <c r="AB981" s="6">
        <v>20.37</v>
      </c>
      <c r="AC981" s="34" t="s">
        <v>34</v>
      </c>
      <c r="AD981" s="34">
        <f t="shared" si="111"/>
        <v>14</v>
      </c>
      <c r="AE981" s="34">
        <f t="shared" si="112"/>
        <v>6</v>
      </c>
      <c r="AF981" s="49" t="str">
        <f t="shared" si="119"/>
        <v>LCL</v>
      </c>
      <c r="AG981" s="49" t="str">
        <f t="shared" si="119"/>
        <v>LCL</v>
      </c>
    </row>
    <row r="982" spans="1:37" x14ac:dyDescent="0.45">
      <c r="A982" s="129" t="s">
        <v>1480</v>
      </c>
      <c r="B982" s="129" t="s">
        <v>1696</v>
      </c>
      <c r="C982" s="129" t="s">
        <v>1740</v>
      </c>
      <c r="D982" s="5" t="s">
        <v>1740</v>
      </c>
      <c r="E982" s="129">
        <f t="shared" si="117"/>
        <v>31</v>
      </c>
      <c r="F982" s="129">
        <f t="shared" si="118"/>
        <v>36</v>
      </c>
      <c r="G982" s="129" t="s">
        <v>29</v>
      </c>
      <c r="H982" s="129" t="s">
        <v>30</v>
      </c>
      <c r="I982" s="129" t="s">
        <v>31</v>
      </c>
      <c r="J982" s="3">
        <v>0</v>
      </c>
      <c r="K982" s="129" t="s">
        <v>1809</v>
      </c>
      <c r="L982" s="129" t="s">
        <v>24</v>
      </c>
      <c r="M982" s="129" t="s">
        <v>42</v>
      </c>
      <c r="N982" s="129" t="s">
        <v>26</v>
      </c>
      <c r="O982" s="129" t="s">
        <v>1810</v>
      </c>
      <c r="P982" s="3">
        <v>54</v>
      </c>
      <c r="Q982" s="129" t="s">
        <v>32</v>
      </c>
      <c r="R982" s="129" t="s">
        <v>82</v>
      </c>
      <c r="S982" s="129" t="s">
        <v>2163</v>
      </c>
      <c r="T982" s="129"/>
      <c r="U982" s="129">
        <v>1</v>
      </c>
      <c r="V982" s="3">
        <v>645</v>
      </c>
      <c r="W982" s="30">
        <v>1</v>
      </c>
      <c r="X982" s="30">
        <v>0</v>
      </c>
      <c r="Y982" s="30">
        <v>0</v>
      </c>
      <c r="Z982" s="138">
        <f t="shared" si="116"/>
        <v>20</v>
      </c>
      <c r="AA982" s="3">
        <v>12481</v>
      </c>
      <c r="AB982" s="6">
        <v>20.91</v>
      </c>
      <c r="AC982" s="34" t="s">
        <v>34</v>
      </c>
      <c r="AD982" s="34">
        <f t="shared" si="111"/>
        <v>15</v>
      </c>
      <c r="AE982" s="34">
        <f t="shared" si="112"/>
        <v>6</v>
      </c>
      <c r="AF982" s="49" t="str">
        <f t="shared" si="119"/>
        <v>20</v>
      </c>
      <c r="AG982" s="49" t="str">
        <f t="shared" si="119"/>
        <v>LCL</v>
      </c>
    </row>
    <row r="983" spans="1:37" x14ac:dyDescent="0.45">
      <c r="A983" s="129" t="s">
        <v>1523</v>
      </c>
      <c r="B983" s="129" t="s">
        <v>1587</v>
      </c>
      <c r="C983" s="129" t="s">
        <v>1561</v>
      </c>
      <c r="D983" s="5" t="s">
        <v>1561</v>
      </c>
      <c r="E983" s="129">
        <f t="shared" si="117"/>
        <v>3</v>
      </c>
      <c r="F983" s="129">
        <f t="shared" si="118"/>
        <v>7</v>
      </c>
      <c r="G983" s="129" t="s">
        <v>381</v>
      </c>
      <c r="H983" s="129" t="s">
        <v>383</v>
      </c>
      <c r="I983" s="129" t="s">
        <v>380</v>
      </c>
      <c r="J983" s="3">
        <v>1</v>
      </c>
      <c r="K983" s="26" t="s">
        <v>380</v>
      </c>
      <c r="L983" s="26" t="s">
        <v>24</v>
      </c>
      <c r="M983" s="129" t="s">
        <v>384</v>
      </c>
      <c r="N983" s="129" t="s">
        <v>26</v>
      </c>
      <c r="O983" s="129" t="s">
        <v>1811</v>
      </c>
      <c r="P983" s="3">
        <v>54</v>
      </c>
      <c r="Q983" s="129" t="s">
        <v>32</v>
      </c>
      <c r="R983" s="129" t="s">
        <v>386</v>
      </c>
      <c r="S983" s="36" t="s">
        <v>380</v>
      </c>
      <c r="T983" s="129">
        <v>1</v>
      </c>
      <c r="U983" s="129"/>
      <c r="V983" s="3">
        <v>216</v>
      </c>
      <c r="W983" s="30">
        <v>0</v>
      </c>
      <c r="X983" s="30">
        <v>0</v>
      </c>
      <c r="Y983" s="30">
        <v>0</v>
      </c>
      <c r="Z983" s="138" t="str">
        <f t="shared" si="116"/>
        <v/>
      </c>
      <c r="AA983" s="3">
        <v>3690</v>
      </c>
      <c r="AB983" s="4"/>
      <c r="AC983" s="34" t="s">
        <v>90</v>
      </c>
      <c r="AD983" s="34">
        <f t="shared" si="111"/>
        <v>0</v>
      </c>
      <c r="AE983" s="34">
        <f t="shared" si="112"/>
        <v>0</v>
      </c>
      <c r="AF983" s="49" t="str">
        <f t="shared" si="119"/>
        <v>LCL</v>
      </c>
      <c r="AG983" s="49" t="str">
        <f t="shared" si="119"/>
        <v>LCL</v>
      </c>
    </row>
    <row r="984" spans="1:37" x14ac:dyDescent="0.45">
      <c r="A984" s="129" t="s">
        <v>1523</v>
      </c>
      <c r="B984" s="129" t="s">
        <v>1812</v>
      </c>
      <c r="C984" s="129" t="s">
        <v>1619</v>
      </c>
      <c r="D984" s="5" t="s">
        <v>1619</v>
      </c>
      <c r="E984" s="129">
        <f t="shared" si="117"/>
        <v>10</v>
      </c>
      <c r="F984" s="129">
        <f t="shared" si="118"/>
        <v>18</v>
      </c>
      <c r="G984" s="129" t="s">
        <v>381</v>
      </c>
      <c r="H984" s="129" t="s">
        <v>383</v>
      </c>
      <c r="I984" s="129" t="s">
        <v>41</v>
      </c>
      <c r="J984" s="3">
        <v>0</v>
      </c>
      <c r="K984" s="129" t="s">
        <v>1813</v>
      </c>
      <c r="L984" s="26" t="s">
        <v>41</v>
      </c>
      <c r="M984" s="129" t="s">
        <v>619</v>
      </c>
      <c r="N984" s="129" t="s">
        <v>26</v>
      </c>
      <c r="O984" s="129" t="s">
        <v>1814</v>
      </c>
      <c r="P984" s="3">
        <v>54</v>
      </c>
      <c r="Q984" s="129" t="s">
        <v>32</v>
      </c>
      <c r="R984" s="129" t="s">
        <v>44</v>
      </c>
      <c r="S984" s="129" t="s">
        <v>2163</v>
      </c>
      <c r="T984" s="129"/>
      <c r="U984" s="129">
        <v>1</v>
      </c>
      <c r="V984" s="3">
        <v>1568</v>
      </c>
      <c r="W984" s="30">
        <v>0</v>
      </c>
      <c r="X984" s="30">
        <v>1</v>
      </c>
      <c r="Y984" s="30">
        <v>0</v>
      </c>
      <c r="Z984" s="138">
        <f t="shared" si="116"/>
        <v>40</v>
      </c>
      <c r="AA984" s="3">
        <v>24391</v>
      </c>
      <c r="AB984" s="6">
        <v>66.900000000000006</v>
      </c>
      <c r="AC984" s="34" t="s">
        <v>34</v>
      </c>
      <c r="AD984" s="34">
        <f t="shared" si="111"/>
        <v>47</v>
      </c>
      <c r="AE984" s="34">
        <f t="shared" si="112"/>
        <v>20</v>
      </c>
      <c r="AF984" s="49" t="str">
        <f t="shared" si="119"/>
        <v>40</v>
      </c>
      <c r="AG984" s="49" t="str">
        <f t="shared" si="119"/>
        <v>20</v>
      </c>
    </row>
    <row r="985" spans="1:37" x14ac:dyDescent="0.45">
      <c r="A985" s="70" t="s">
        <v>1523</v>
      </c>
      <c r="B985" s="70" t="s">
        <v>1696</v>
      </c>
      <c r="C985" s="70" t="s">
        <v>1746</v>
      </c>
      <c r="D985" s="71" t="s">
        <v>1746</v>
      </c>
      <c r="E985" s="70">
        <f t="shared" si="117"/>
        <v>30</v>
      </c>
      <c r="F985" s="70">
        <f t="shared" si="118"/>
        <v>34</v>
      </c>
      <c r="G985" s="70" t="s">
        <v>398</v>
      </c>
      <c r="H985" s="70" t="s">
        <v>30</v>
      </c>
      <c r="I985" s="70" t="s">
        <v>31</v>
      </c>
      <c r="J985" s="72">
        <v>0</v>
      </c>
      <c r="K985" s="70" t="s">
        <v>1815</v>
      </c>
      <c r="L985" s="70" t="s">
        <v>24</v>
      </c>
      <c r="M985" s="70" t="s">
        <v>42</v>
      </c>
      <c r="N985" s="70" t="s">
        <v>26</v>
      </c>
      <c r="O985" s="70" t="s">
        <v>1816</v>
      </c>
      <c r="P985" s="72">
        <v>51</v>
      </c>
      <c r="Q985" s="70" t="s">
        <v>32</v>
      </c>
      <c r="R985" s="70" t="s">
        <v>139</v>
      </c>
      <c r="S985" s="70" t="s">
        <v>2163</v>
      </c>
      <c r="T985" s="70"/>
      <c r="U985" s="70">
        <v>1</v>
      </c>
      <c r="V985" s="72">
        <v>1579</v>
      </c>
      <c r="W985" s="73">
        <v>0</v>
      </c>
      <c r="X985" s="73">
        <v>0</v>
      </c>
      <c r="Y985" s="73">
        <v>2</v>
      </c>
      <c r="Z985" s="138" t="str">
        <f t="shared" si="116"/>
        <v/>
      </c>
      <c r="AA985" s="72">
        <v>15396</v>
      </c>
      <c r="AB985" s="74">
        <v>116.74</v>
      </c>
      <c r="AC985" s="75" t="s">
        <v>34</v>
      </c>
      <c r="AD985" s="75">
        <f t="shared" si="111"/>
        <v>82</v>
      </c>
      <c r="AE985" s="75">
        <f t="shared" si="112"/>
        <v>35</v>
      </c>
      <c r="AF985" s="76">
        <v>40</v>
      </c>
      <c r="AG985" s="76" t="str">
        <f t="shared" si="119"/>
        <v>40</v>
      </c>
      <c r="AH985" s="77"/>
      <c r="AI985" s="77"/>
      <c r="AJ985" s="77"/>
      <c r="AK985" s="77"/>
    </row>
    <row r="986" spans="1:37" s="77" customFormat="1" x14ac:dyDescent="0.45">
      <c r="A986" s="70"/>
      <c r="B986" s="70"/>
      <c r="C986" s="70"/>
      <c r="D986" s="71"/>
      <c r="E986" s="70"/>
      <c r="F986" s="70"/>
      <c r="G986" s="70"/>
      <c r="H986" s="70"/>
      <c r="I986" s="70"/>
      <c r="J986" s="72"/>
      <c r="K986" s="70"/>
      <c r="L986" s="70"/>
      <c r="M986" s="70"/>
      <c r="N986" s="70"/>
      <c r="O986" s="70"/>
      <c r="P986" s="72"/>
      <c r="Q986" s="70"/>
      <c r="R986" s="70"/>
      <c r="S986" s="70"/>
      <c r="T986" s="70"/>
      <c r="U986" s="70"/>
      <c r="V986" s="72"/>
      <c r="W986" s="73"/>
      <c r="X986" s="73"/>
      <c r="Y986" s="73"/>
      <c r="Z986" s="138" t="str">
        <f t="shared" si="116"/>
        <v/>
      </c>
      <c r="AA986" s="72"/>
      <c r="AB986" s="74"/>
      <c r="AC986" s="75" t="s">
        <v>34</v>
      </c>
      <c r="AD986" s="75"/>
      <c r="AE986" s="75"/>
      <c r="AF986" s="76">
        <v>40</v>
      </c>
      <c r="AG986" s="76"/>
    </row>
    <row r="987" spans="1:37" x14ac:dyDescent="0.45">
      <c r="A987" s="129" t="s">
        <v>1523</v>
      </c>
      <c r="B987" s="129" t="s">
        <v>1674</v>
      </c>
      <c r="C987" s="129" t="s">
        <v>1817</v>
      </c>
      <c r="D987" s="5" t="s">
        <v>1817</v>
      </c>
      <c r="E987" s="129">
        <f t="shared" si="117"/>
        <v>36</v>
      </c>
      <c r="F987" s="129">
        <f t="shared" si="118"/>
        <v>50</v>
      </c>
      <c r="G987" s="129" t="s">
        <v>61</v>
      </c>
      <c r="H987" s="129" t="s">
        <v>30</v>
      </c>
      <c r="I987" s="129" t="s">
        <v>31</v>
      </c>
      <c r="J987" s="3">
        <v>1</v>
      </c>
      <c r="K987" s="152" t="s">
        <v>1818</v>
      </c>
      <c r="L987" s="129" t="s">
        <v>24</v>
      </c>
      <c r="M987" s="129" t="s">
        <v>42</v>
      </c>
      <c r="N987" s="129" t="s">
        <v>26</v>
      </c>
      <c r="O987" s="129" t="s">
        <v>1819</v>
      </c>
      <c r="P987" s="3">
        <v>54</v>
      </c>
      <c r="Q987" s="129" t="s">
        <v>32</v>
      </c>
      <c r="R987" s="129" t="s">
        <v>526</v>
      </c>
      <c r="S987" s="129" t="s">
        <v>2164</v>
      </c>
      <c r="T987" s="129"/>
      <c r="U987" s="129">
        <v>1</v>
      </c>
      <c r="V987" s="3">
        <v>861</v>
      </c>
      <c r="W987" s="154">
        <v>0</v>
      </c>
      <c r="X987" s="154">
        <v>0</v>
      </c>
      <c r="Y987" s="154">
        <v>1</v>
      </c>
      <c r="Z987" s="138" t="str">
        <f t="shared" si="116"/>
        <v>40 HC</v>
      </c>
      <c r="AA987" s="3">
        <v>13351</v>
      </c>
      <c r="AB987" s="6">
        <v>12.7</v>
      </c>
      <c r="AC987" s="34" t="s">
        <v>64</v>
      </c>
      <c r="AD987" s="34">
        <f t="shared" si="111"/>
        <v>9</v>
      </c>
      <c r="AE987" s="34">
        <f t="shared" si="112"/>
        <v>4</v>
      </c>
      <c r="AF987" s="49" t="str">
        <f t="shared" si="119"/>
        <v>LCL</v>
      </c>
      <c r="AG987" s="49" t="str">
        <f t="shared" si="119"/>
        <v>LCL</v>
      </c>
    </row>
    <row r="988" spans="1:37" x14ac:dyDescent="0.45">
      <c r="A988" s="129" t="s">
        <v>1523</v>
      </c>
      <c r="B988" s="129" t="s">
        <v>1674</v>
      </c>
      <c r="C988" s="129" t="s">
        <v>1817</v>
      </c>
      <c r="D988" s="5" t="s">
        <v>1817</v>
      </c>
      <c r="E988" s="129">
        <f t="shared" si="117"/>
        <v>36</v>
      </c>
      <c r="F988" s="129">
        <f t="shared" si="118"/>
        <v>50</v>
      </c>
      <c r="G988" s="129" t="s">
        <v>61</v>
      </c>
      <c r="H988" s="129" t="s">
        <v>30</v>
      </c>
      <c r="I988" s="129" t="s">
        <v>31</v>
      </c>
      <c r="J988" s="3">
        <v>1</v>
      </c>
      <c r="K988" s="153"/>
      <c r="L988" s="129" t="s">
        <v>24</v>
      </c>
      <c r="M988" s="129" t="s">
        <v>42</v>
      </c>
      <c r="N988" s="129" t="s">
        <v>26</v>
      </c>
      <c r="O988" s="129" t="s">
        <v>1820</v>
      </c>
      <c r="P988" s="3">
        <v>54</v>
      </c>
      <c r="Q988" s="129" t="s">
        <v>32</v>
      </c>
      <c r="R988" s="129" t="s">
        <v>1581</v>
      </c>
      <c r="S988" s="129" t="s">
        <v>2164</v>
      </c>
      <c r="T988" s="129"/>
      <c r="U988" s="129">
        <v>1</v>
      </c>
      <c r="V988" s="3">
        <v>1228</v>
      </c>
      <c r="W988" s="156"/>
      <c r="X988" s="156"/>
      <c r="Y988" s="156"/>
      <c r="Z988" s="138" t="str">
        <f t="shared" si="116"/>
        <v/>
      </c>
      <c r="AA988" s="3">
        <v>27886</v>
      </c>
      <c r="AB988" s="6">
        <v>23.68</v>
      </c>
      <c r="AC988" s="34" t="s">
        <v>64</v>
      </c>
      <c r="AD988" s="34">
        <f t="shared" si="111"/>
        <v>17</v>
      </c>
      <c r="AE988" s="34">
        <f t="shared" si="112"/>
        <v>7</v>
      </c>
      <c r="AF988" s="49" t="str">
        <f t="shared" si="119"/>
        <v>20</v>
      </c>
      <c r="AG988" s="49" t="str">
        <f t="shared" si="119"/>
        <v>LCL</v>
      </c>
    </row>
    <row r="989" spans="1:37" x14ac:dyDescent="0.45">
      <c r="A989" s="129" t="s">
        <v>1523</v>
      </c>
      <c r="B989" s="129" t="s">
        <v>1674</v>
      </c>
      <c r="C989" s="129" t="s">
        <v>1817</v>
      </c>
      <c r="D989" s="5" t="s">
        <v>1817</v>
      </c>
      <c r="E989" s="129">
        <f t="shared" si="117"/>
        <v>36</v>
      </c>
      <c r="F989" s="129">
        <f t="shared" si="118"/>
        <v>50</v>
      </c>
      <c r="G989" s="129" t="s">
        <v>61</v>
      </c>
      <c r="H989" s="129" t="s">
        <v>30</v>
      </c>
      <c r="I989" s="129" t="s">
        <v>31</v>
      </c>
      <c r="J989" s="3">
        <v>1</v>
      </c>
      <c r="K989" s="153"/>
      <c r="L989" s="129" t="s">
        <v>24</v>
      </c>
      <c r="M989" s="129" t="s">
        <v>42</v>
      </c>
      <c r="N989" s="129" t="s">
        <v>26</v>
      </c>
      <c r="O989" s="129" t="s">
        <v>1821</v>
      </c>
      <c r="P989" s="3">
        <v>54</v>
      </c>
      <c r="Q989" s="129" t="s">
        <v>32</v>
      </c>
      <c r="R989" s="129" t="s">
        <v>2152</v>
      </c>
      <c r="S989" s="129" t="s">
        <v>2164</v>
      </c>
      <c r="T989" s="129"/>
      <c r="U989" s="129">
        <v>1</v>
      </c>
      <c r="V989" s="3">
        <v>585</v>
      </c>
      <c r="W989" s="156"/>
      <c r="X989" s="156"/>
      <c r="Y989" s="156"/>
      <c r="Z989" s="138" t="str">
        <f t="shared" si="116"/>
        <v/>
      </c>
      <c r="AA989" s="3">
        <v>7728</v>
      </c>
      <c r="AB989" s="6">
        <v>11.08</v>
      </c>
      <c r="AC989" s="34" t="s">
        <v>64</v>
      </c>
      <c r="AD989" s="34">
        <f t="shared" si="111"/>
        <v>8</v>
      </c>
      <c r="AE989" s="34">
        <f t="shared" si="112"/>
        <v>3</v>
      </c>
      <c r="AF989" s="49" t="str">
        <f t="shared" si="119"/>
        <v>LCL</v>
      </c>
      <c r="AG989" s="49" t="str">
        <f t="shared" si="119"/>
        <v>LCL</v>
      </c>
    </row>
    <row r="990" spans="1:37" x14ac:dyDescent="0.45">
      <c r="A990" s="129" t="s">
        <v>1523</v>
      </c>
      <c r="B990" s="129" t="s">
        <v>1674</v>
      </c>
      <c r="C990" s="129" t="s">
        <v>1817</v>
      </c>
      <c r="D990" s="5" t="s">
        <v>1817</v>
      </c>
      <c r="E990" s="129">
        <f t="shared" si="117"/>
        <v>36</v>
      </c>
      <c r="F990" s="129">
        <f t="shared" si="118"/>
        <v>50</v>
      </c>
      <c r="G990" s="129" t="s">
        <v>61</v>
      </c>
      <c r="H990" s="129" t="s">
        <v>30</v>
      </c>
      <c r="I990" s="129" t="s">
        <v>31</v>
      </c>
      <c r="J990" s="3">
        <v>1</v>
      </c>
      <c r="K990" s="153"/>
      <c r="L990" s="129" t="s">
        <v>24</v>
      </c>
      <c r="M990" s="129" t="s">
        <v>42</v>
      </c>
      <c r="N990" s="129" t="s">
        <v>26</v>
      </c>
      <c r="O990" s="129" t="s">
        <v>1822</v>
      </c>
      <c r="P990" s="3">
        <v>54</v>
      </c>
      <c r="Q990" s="129" t="s">
        <v>32</v>
      </c>
      <c r="R990" s="129" t="s">
        <v>2157</v>
      </c>
      <c r="S990" s="129" t="s">
        <v>2164</v>
      </c>
      <c r="T990" s="129"/>
      <c r="U990" s="129">
        <v>1</v>
      </c>
      <c r="V990" s="3">
        <v>868</v>
      </c>
      <c r="W990" s="155"/>
      <c r="X990" s="155"/>
      <c r="Y990" s="155"/>
      <c r="Z990" s="138" t="str">
        <f t="shared" si="116"/>
        <v/>
      </c>
      <c r="AA990" s="3">
        <v>10916</v>
      </c>
      <c r="AB990" s="6">
        <v>20.09</v>
      </c>
      <c r="AC990" s="34" t="s">
        <v>64</v>
      </c>
      <c r="AD990" s="34">
        <f t="shared" si="111"/>
        <v>14</v>
      </c>
      <c r="AE990" s="34">
        <f t="shared" si="112"/>
        <v>6</v>
      </c>
      <c r="AF990" s="49" t="str">
        <f t="shared" si="119"/>
        <v>LCL</v>
      </c>
      <c r="AG990" s="49" t="str">
        <f t="shared" si="119"/>
        <v>LCL</v>
      </c>
    </row>
    <row r="991" spans="1:37" x14ac:dyDescent="0.45">
      <c r="A991" s="129" t="s">
        <v>1466</v>
      </c>
      <c r="B991" s="129" t="s">
        <v>1823</v>
      </c>
      <c r="C991" s="129" t="s">
        <v>1776</v>
      </c>
      <c r="D991" s="5" t="s">
        <v>1776</v>
      </c>
      <c r="E991" s="129">
        <f t="shared" si="117"/>
        <v>37</v>
      </c>
      <c r="F991" s="129">
        <f t="shared" si="118"/>
        <v>46</v>
      </c>
      <c r="G991" s="129" t="s">
        <v>39</v>
      </c>
      <c r="H991" s="129" t="s">
        <v>30</v>
      </c>
      <c r="I991" s="129" t="s">
        <v>31</v>
      </c>
      <c r="J991" s="3">
        <v>1</v>
      </c>
      <c r="K991" s="26" t="s">
        <v>2125</v>
      </c>
      <c r="L991" s="129" t="s">
        <v>24</v>
      </c>
      <c r="M991" s="129" t="s">
        <v>87</v>
      </c>
      <c r="N991" s="129" t="s">
        <v>26</v>
      </c>
      <c r="O991" s="129" t="s">
        <v>1824</v>
      </c>
      <c r="P991" s="3">
        <v>52</v>
      </c>
      <c r="Q991" s="129" t="s">
        <v>32</v>
      </c>
      <c r="R991" s="129" t="s">
        <v>181</v>
      </c>
      <c r="S991" s="129" t="s">
        <v>2125</v>
      </c>
      <c r="T991" s="129"/>
      <c r="U991" s="129">
        <v>1</v>
      </c>
      <c r="V991" s="3">
        <v>18</v>
      </c>
      <c r="W991" s="30">
        <v>0</v>
      </c>
      <c r="X991" s="30">
        <v>0</v>
      </c>
      <c r="Y991" s="30">
        <v>0</v>
      </c>
      <c r="Z991" s="138" t="str">
        <f t="shared" si="116"/>
        <v/>
      </c>
      <c r="AA991" s="3">
        <v>5624</v>
      </c>
      <c r="AB991" s="6">
        <v>1.3</v>
      </c>
      <c r="AC991" s="34" t="s">
        <v>34</v>
      </c>
      <c r="AD991" s="34">
        <f t="shared" si="111"/>
        <v>1</v>
      </c>
      <c r="AE991" s="34">
        <f t="shared" si="112"/>
        <v>0</v>
      </c>
      <c r="AF991" s="49" t="str">
        <f t="shared" si="119"/>
        <v>LCL</v>
      </c>
      <c r="AG991" s="49" t="str">
        <f t="shared" si="119"/>
        <v>LCL</v>
      </c>
    </row>
    <row r="992" spans="1:37" x14ac:dyDescent="0.45">
      <c r="A992" s="129" t="s">
        <v>1466</v>
      </c>
      <c r="B992" s="129" t="s">
        <v>1743</v>
      </c>
      <c r="C992" s="129" t="s">
        <v>1678</v>
      </c>
      <c r="D992" s="5" t="s">
        <v>1678</v>
      </c>
      <c r="E992" s="129">
        <f t="shared" si="117"/>
        <v>38</v>
      </c>
      <c r="F992" s="129">
        <f t="shared" si="118"/>
        <v>42</v>
      </c>
      <c r="G992" s="129" t="s">
        <v>48</v>
      </c>
      <c r="H992" s="129" t="s">
        <v>30</v>
      </c>
      <c r="I992" s="129" t="s">
        <v>31</v>
      </c>
      <c r="J992" s="3">
        <v>0</v>
      </c>
      <c r="K992" s="129" t="s">
        <v>1825</v>
      </c>
      <c r="L992" s="129" t="s">
        <v>24</v>
      </c>
      <c r="M992" s="129" t="s">
        <v>42</v>
      </c>
      <c r="N992" s="129" t="s">
        <v>26</v>
      </c>
      <c r="O992" s="129" t="s">
        <v>1826</v>
      </c>
      <c r="P992" s="3">
        <v>54</v>
      </c>
      <c r="Q992" s="129" t="s">
        <v>32</v>
      </c>
      <c r="R992" s="129" t="s">
        <v>101</v>
      </c>
      <c r="S992" s="129" t="s">
        <v>2163</v>
      </c>
      <c r="T992" s="129"/>
      <c r="U992" s="129">
        <v>1</v>
      </c>
      <c r="V992" s="3">
        <v>540</v>
      </c>
      <c r="W992" s="30">
        <v>0</v>
      </c>
      <c r="X992" s="30">
        <v>1</v>
      </c>
      <c r="Y992" s="30">
        <v>0</v>
      </c>
      <c r="Z992" s="138">
        <f t="shared" si="116"/>
        <v>40</v>
      </c>
      <c r="AA992" s="3">
        <v>5925</v>
      </c>
      <c r="AB992" s="6">
        <v>51.59</v>
      </c>
      <c r="AC992" s="34" t="s">
        <v>34</v>
      </c>
      <c r="AD992" s="34">
        <f t="shared" si="111"/>
        <v>36</v>
      </c>
      <c r="AE992" s="34">
        <f t="shared" si="112"/>
        <v>15</v>
      </c>
      <c r="AF992" s="49" t="str">
        <f t="shared" si="119"/>
        <v>40</v>
      </c>
      <c r="AG992" s="49" t="str">
        <f t="shared" si="119"/>
        <v>20</v>
      </c>
    </row>
    <row r="993" spans="1:37" x14ac:dyDescent="0.45">
      <c r="A993" s="129" t="s">
        <v>1466</v>
      </c>
      <c r="B993" s="129" t="s">
        <v>1743</v>
      </c>
      <c r="C993" s="129" t="s">
        <v>1678</v>
      </c>
      <c r="D993" s="5" t="s">
        <v>1678</v>
      </c>
      <c r="E993" s="129">
        <f t="shared" si="117"/>
        <v>38</v>
      </c>
      <c r="F993" s="129">
        <f t="shared" si="118"/>
        <v>42</v>
      </c>
      <c r="G993" s="129" t="s">
        <v>48</v>
      </c>
      <c r="H993" s="129" t="s">
        <v>30</v>
      </c>
      <c r="I993" s="129" t="s">
        <v>31</v>
      </c>
      <c r="J993" s="3">
        <v>0</v>
      </c>
      <c r="K993" s="129" t="s">
        <v>1827</v>
      </c>
      <c r="L993" s="129" t="s">
        <v>24</v>
      </c>
      <c r="M993" s="129" t="s">
        <v>42</v>
      </c>
      <c r="N993" s="129" t="s">
        <v>26</v>
      </c>
      <c r="O993" s="129" t="s">
        <v>1828</v>
      </c>
      <c r="P993" s="3">
        <v>54</v>
      </c>
      <c r="Q993" s="129" t="s">
        <v>32</v>
      </c>
      <c r="R993" s="129" t="s">
        <v>101</v>
      </c>
      <c r="S993" s="129" t="s">
        <v>2163</v>
      </c>
      <c r="T993" s="129"/>
      <c r="U993" s="129">
        <v>1</v>
      </c>
      <c r="V993" s="3">
        <v>555</v>
      </c>
      <c r="W993" s="30">
        <v>1</v>
      </c>
      <c r="X993" s="30">
        <v>0</v>
      </c>
      <c r="Y993" s="30">
        <v>0</v>
      </c>
      <c r="Z993" s="138">
        <f t="shared" si="116"/>
        <v>20</v>
      </c>
      <c r="AA993" s="3">
        <v>5853</v>
      </c>
      <c r="AB993" s="6">
        <v>19.66</v>
      </c>
      <c r="AC993" s="34" t="s">
        <v>34</v>
      </c>
      <c r="AD993" s="34">
        <f t="shared" si="111"/>
        <v>14</v>
      </c>
      <c r="AE993" s="34">
        <f t="shared" si="112"/>
        <v>6</v>
      </c>
      <c r="AF993" s="49" t="str">
        <f t="shared" si="119"/>
        <v>LCL</v>
      </c>
      <c r="AG993" s="49" t="str">
        <f t="shared" si="119"/>
        <v>LCL</v>
      </c>
    </row>
    <row r="994" spans="1:37" x14ac:dyDescent="0.45">
      <c r="A994" s="129" t="s">
        <v>1466</v>
      </c>
      <c r="B994" s="129" t="s">
        <v>1743</v>
      </c>
      <c r="C994" s="129" t="s">
        <v>1678</v>
      </c>
      <c r="D994" s="5" t="s">
        <v>1678</v>
      </c>
      <c r="E994" s="129">
        <f t="shared" si="117"/>
        <v>38</v>
      </c>
      <c r="F994" s="129">
        <f t="shared" si="118"/>
        <v>42</v>
      </c>
      <c r="G994" s="129" t="s">
        <v>48</v>
      </c>
      <c r="H994" s="129" t="s">
        <v>30</v>
      </c>
      <c r="I994" s="129" t="s">
        <v>31</v>
      </c>
      <c r="J994" s="3">
        <v>1</v>
      </c>
      <c r="K994" s="152" t="s">
        <v>1829</v>
      </c>
      <c r="L994" s="129" t="s">
        <v>24</v>
      </c>
      <c r="M994" s="129" t="s">
        <v>42</v>
      </c>
      <c r="N994" s="129" t="s">
        <v>26</v>
      </c>
      <c r="O994" s="129" t="s">
        <v>1830</v>
      </c>
      <c r="P994" s="3">
        <v>52</v>
      </c>
      <c r="Q994" s="129" t="s">
        <v>32</v>
      </c>
      <c r="R994" s="129" t="s">
        <v>185</v>
      </c>
      <c r="S994" s="129" t="s">
        <v>2164</v>
      </c>
      <c r="T994" s="129"/>
      <c r="U994" s="129">
        <v>1</v>
      </c>
      <c r="V994" s="3">
        <v>109</v>
      </c>
      <c r="W994" s="154">
        <v>1</v>
      </c>
      <c r="X994" s="154">
        <v>0</v>
      </c>
      <c r="Y994" s="154">
        <v>0</v>
      </c>
      <c r="Z994" s="138">
        <f t="shared" si="116"/>
        <v>20</v>
      </c>
      <c r="AA994" s="3">
        <v>4301</v>
      </c>
      <c r="AB994" s="6">
        <v>8.2799999999999994</v>
      </c>
      <c r="AC994" s="34" t="s">
        <v>34</v>
      </c>
      <c r="AD994" s="34">
        <f t="shared" ref="AD994:AD1059" si="120">0.7*AB994</f>
        <v>6</v>
      </c>
      <c r="AE994" s="34">
        <f t="shared" ref="AE994:AE1059" si="121">0.3*AB994</f>
        <v>2</v>
      </c>
      <c r="AF994" s="49" t="str">
        <f t="shared" si="119"/>
        <v>LCL</v>
      </c>
      <c r="AG994" s="49" t="str">
        <f t="shared" si="119"/>
        <v>LCL</v>
      </c>
    </row>
    <row r="995" spans="1:37" x14ac:dyDescent="0.45">
      <c r="A995" s="129" t="s">
        <v>1466</v>
      </c>
      <c r="B995" s="129" t="s">
        <v>1743</v>
      </c>
      <c r="C995" s="129" t="s">
        <v>1678</v>
      </c>
      <c r="D995" s="5" t="s">
        <v>1678</v>
      </c>
      <c r="E995" s="129">
        <f t="shared" si="117"/>
        <v>38</v>
      </c>
      <c r="F995" s="129">
        <f t="shared" si="118"/>
        <v>42</v>
      </c>
      <c r="G995" s="129" t="s">
        <v>48</v>
      </c>
      <c r="H995" s="129" t="s">
        <v>30</v>
      </c>
      <c r="I995" s="129" t="s">
        <v>31</v>
      </c>
      <c r="J995" s="3">
        <v>1</v>
      </c>
      <c r="K995" s="153"/>
      <c r="L995" s="129" t="s">
        <v>24</v>
      </c>
      <c r="M995" s="129" t="s">
        <v>42</v>
      </c>
      <c r="N995" s="129" t="s">
        <v>26</v>
      </c>
      <c r="O995" s="129" t="s">
        <v>1831</v>
      </c>
      <c r="P995" s="3">
        <v>52</v>
      </c>
      <c r="Q995" s="129" t="s">
        <v>32</v>
      </c>
      <c r="R995" s="129" t="s">
        <v>266</v>
      </c>
      <c r="S995" s="129" t="s">
        <v>2164</v>
      </c>
      <c r="T995" s="129"/>
      <c r="U995" s="129">
        <v>1</v>
      </c>
      <c r="V995" s="3">
        <v>515</v>
      </c>
      <c r="W995" s="156"/>
      <c r="X995" s="156"/>
      <c r="Y995" s="156"/>
      <c r="Z995" s="138" t="str">
        <f t="shared" si="116"/>
        <v/>
      </c>
      <c r="AA995" s="3">
        <v>8401</v>
      </c>
      <c r="AB995" s="6">
        <v>8.1</v>
      </c>
      <c r="AC995" s="34" t="s">
        <v>34</v>
      </c>
      <c r="AD995" s="34">
        <f t="shared" si="120"/>
        <v>6</v>
      </c>
      <c r="AE995" s="34">
        <f t="shared" si="121"/>
        <v>2</v>
      </c>
      <c r="AF995" s="49" t="str">
        <f t="shared" si="119"/>
        <v>LCL</v>
      </c>
      <c r="AG995" s="49" t="str">
        <f t="shared" si="119"/>
        <v>LCL</v>
      </c>
    </row>
    <row r="996" spans="1:37" x14ac:dyDescent="0.45">
      <c r="A996" s="129" t="s">
        <v>1466</v>
      </c>
      <c r="B996" s="129" t="s">
        <v>1743</v>
      </c>
      <c r="C996" s="129" t="s">
        <v>1678</v>
      </c>
      <c r="D996" s="5" t="s">
        <v>1678</v>
      </c>
      <c r="E996" s="129">
        <f t="shared" si="117"/>
        <v>38</v>
      </c>
      <c r="F996" s="129">
        <f t="shared" si="118"/>
        <v>42</v>
      </c>
      <c r="G996" s="129" t="s">
        <v>48</v>
      </c>
      <c r="H996" s="129" t="s">
        <v>30</v>
      </c>
      <c r="I996" s="129" t="s">
        <v>31</v>
      </c>
      <c r="J996" s="3">
        <v>1</v>
      </c>
      <c r="K996" s="153"/>
      <c r="L996" s="129" t="s">
        <v>24</v>
      </c>
      <c r="M996" s="129" t="s">
        <v>42</v>
      </c>
      <c r="N996" s="129" t="s">
        <v>26</v>
      </c>
      <c r="O996" s="129" t="s">
        <v>1832</v>
      </c>
      <c r="P996" s="3">
        <v>54</v>
      </c>
      <c r="Q996" s="129" t="s">
        <v>32</v>
      </c>
      <c r="R996" s="129" t="s">
        <v>668</v>
      </c>
      <c r="S996" s="129" t="s">
        <v>2164</v>
      </c>
      <c r="T996" s="129"/>
      <c r="U996" s="129">
        <v>1</v>
      </c>
      <c r="V996" s="3">
        <v>35</v>
      </c>
      <c r="W996" s="156"/>
      <c r="X996" s="156"/>
      <c r="Y996" s="156"/>
      <c r="Z996" s="138" t="str">
        <f t="shared" si="116"/>
        <v/>
      </c>
      <c r="AA996" s="3">
        <v>2501</v>
      </c>
      <c r="AB996" s="6">
        <v>4.2300000000000004</v>
      </c>
      <c r="AC996" s="34" t="s">
        <v>34</v>
      </c>
      <c r="AD996" s="34">
        <f t="shared" si="120"/>
        <v>3</v>
      </c>
      <c r="AE996" s="34">
        <f t="shared" si="121"/>
        <v>1</v>
      </c>
      <c r="AF996" s="49" t="str">
        <f t="shared" si="119"/>
        <v>LCL</v>
      </c>
      <c r="AG996" s="49" t="str">
        <f t="shared" si="119"/>
        <v>LCL</v>
      </c>
    </row>
    <row r="997" spans="1:37" x14ac:dyDescent="0.45">
      <c r="A997" s="129" t="s">
        <v>1466</v>
      </c>
      <c r="B997" s="129" t="s">
        <v>1743</v>
      </c>
      <c r="C997" s="129" t="s">
        <v>1678</v>
      </c>
      <c r="D997" s="5" t="s">
        <v>1678</v>
      </c>
      <c r="E997" s="129">
        <f t="shared" si="117"/>
        <v>38</v>
      </c>
      <c r="F997" s="129">
        <f t="shared" si="118"/>
        <v>42</v>
      </c>
      <c r="G997" s="129" t="s">
        <v>48</v>
      </c>
      <c r="H997" s="129" t="s">
        <v>30</v>
      </c>
      <c r="I997" s="129" t="s">
        <v>31</v>
      </c>
      <c r="J997" s="3">
        <v>1</v>
      </c>
      <c r="K997" s="153"/>
      <c r="L997" s="129" t="s">
        <v>24</v>
      </c>
      <c r="M997" s="129" t="s">
        <v>42</v>
      </c>
      <c r="N997" s="129" t="s">
        <v>26</v>
      </c>
      <c r="O997" s="129" t="s">
        <v>1833</v>
      </c>
      <c r="P997" s="3">
        <v>52</v>
      </c>
      <c r="Q997" s="129" t="s">
        <v>32</v>
      </c>
      <c r="R997" s="129" t="s">
        <v>275</v>
      </c>
      <c r="S997" s="129" t="s">
        <v>2164</v>
      </c>
      <c r="T997" s="129"/>
      <c r="U997" s="129">
        <v>1</v>
      </c>
      <c r="V997" s="3">
        <v>269</v>
      </c>
      <c r="W997" s="155"/>
      <c r="X997" s="155"/>
      <c r="Y997" s="155"/>
      <c r="Z997" s="138" t="str">
        <f t="shared" si="116"/>
        <v/>
      </c>
      <c r="AA997" s="3">
        <v>3570</v>
      </c>
      <c r="AB997" s="6">
        <v>6.19</v>
      </c>
      <c r="AC997" s="34" t="s">
        <v>34</v>
      </c>
      <c r="AD997" s="34">
        <f t="shared" si="120"/>
        <v>4</v>
      </c>
      <c r="AE997" s="34">
        <f t="shared" si="121"/>
        <v>2</v>
      </c>
      <c r="AF997" s="49" t="str">
        <f t="shared" si="119"/>
        <v>LCL</v>
      </c>
      <c r="AG997" s="49" t="str">
        <f t="shared" si="119"/>
        <v>LCL</v>
      </c>
    </row>
    <row r="998" spans="1:37" x14ac:dyDescent="0.45">
      <c r="A998" s="129" t="s">
        <v>1575</v>
      </c>
      <c r="B998" s="129" t="s">
        <v>1834</v>
      </c>
      <c r="C998" s="129" t="s">
        <v>1835</v>
      </c>
      <c r="D998" s="5" t="s">
        <v>1835</v>
      </c>
      <c r="E998" s="129">
        <f t="shared" si="117"/>
        <v>38</v>
      </c>
      <c r="F998" s="129">
        <f t="shared" si="118"/>
        <v>60</v>
      </c>
      <c r="G998" s="129" t="s">
        <v>29</v>
      </c>
      <c r="H998" s="129" t="s">
        <v>30</v>
      </c>
      <c r="I998" s="129" t="s">
        <v>31</v>
      </c>
      <c r="J998" s="3">
        <v>1</v>
      </c>
      <c r="K998" s="26" t="s">
        <v>2125</v>
      </c>
      <c r="L998" s="129" t="s">
        <v>24</v>
      </c>
      <c r="M998" s="129" t="s">
        <v>87</v>
      </c>
      <c r="N998" s="129" t="s">
        <v>26</v>
      </c>
      <c r="O998" s="129" t="s">
        <v>1836</v>
      </c>
      <c r="P998" s="3">
        <v>54</v>
      </c>
      <c r="Q998" s="129" t="s">
        <v>32</v>
      </c>
      <c r="R998" s="129" t="s">
        <v>1158</v>
      </c>
      <c r="S998" s="129" t="s">
        <v>2125</v>
      </c>
      <c r="T998" s="129"/>
      <c r="U998" s="129">
        <v>1</v>
      </c>
      <c r="V998" s="3">
        <v>378</v>
      </c>
      <c r="W998" s="30">
        <v>0</v>
      </c>
      <c r="X998" s="30">
        <v>0</v>
      </c>
      <c r="Y998" s="30">
        <v>0</v>
      </c>
      <c r="Z998" s="138" t="str">
        <f t="shared" si="116"/>
        <v/>
      </c>
      <c r="AA998" s="3">
        <v>4416</v>
      </c>
      <c r="AB998" s="6">
        <v>6.79</v>
      </c>
      <c r="AC998" s="34" t="s">
        <v>34</v>
      </c>
      <c r="AD998" s="34">
        <f t="shared" si="120"/>
        <v>5</v>
      </c>
      <c r="AE998" s="34">
        <f t="shared" si="121"/>
        <v>2</v>
      </c>
      <c r="AF998" s="49" t="str">
        <f t="shared" si="119"/>
        <v>LCL</v>
      </c>
      <c r="AG998" s="49" t="str">
        <f t="shared" si="119"/>
        <v>LCL</v>
      </c>
    </row>
    <row r="999" spans="1:37" x14ac:dyDescent="0.45">
      <c r="A999" s="129" t="s">
        <v>1587</v>
      </c>
      <c r="B999" s="129" t="s">
        <v>1746</v>
      </c>
      <c r="C999" s="129" t="s">
        <v>1678</v>
      </c>
      <c r="D999" s="5" t="s">
        <v>1678</v>
      </c>
      <c r="E999" s="129">
        <f t="shared" si="117"/>
        <v>31</v>
      </c>
      <c r="F999" s="129">
        <f t="shared" si="118"/>
        <v>40</v>
      </c>
      <c r="G999" s="129" t="s">
        <v>85</v>
      </c>
      <c r="H999" s="129" t="s">
        <v>30</v>
      </c>
      <c r="I999" s="129" t="s">
        <v>31</v>
      </c>
      <c r="J999" s="3">
        <v>1</v>
      </c>
      <c r="K999" s="26" t="s">
        <v>2125</v>
      </c>
      <c r="L999" s="129" t="s">
        <v>24</v>
      </c>
      <c r="M999" s="129" t="s">
        <v>87</v>
      </c>
      <c r="N999" s="129" t="s">
        <v>26</v>
      </c>
      <c r="O999" s="129" t="s">
        <v>1837</v>
      </c>
      <c r="P999" s="3">
        <v>54</v>
      </c>
      <c r="Q999" s="129" t="s">
        <v>32</v>
      </c>
      <c r="R999" s="129" t="s">
        <v>2159</v>
      </c>
      <c r="S999" s="129" t="s">
        <v>2125</v>
      </c>
      <c r="T999" s="129"/>
      <c r="U999" s="129">
        <v>1</v>
      </c>
      <c r="V999" s="3">
        <v>870</v>
      </c>
      <c r="W999" s="30">
        <v>0</v>
      </c>
      <c r="X999" s="30">
        <v>0</v>
      </c>
      <c r="Y999" s="30">
        <v>0</v>
      </c>
      <c r="Z999" s="138" t="str">
        <f t="shared" si="116"/>
        <v/>
      </c>
      <c r="AA999" s="3">
        <v>14192</v>
      </c>
      <c r="AB999" s="6">
        <v>6.83</v>
      </c>
      <c r="AC999" s="34" t="s">
        <v>90</v>
      </c>
      <c r="AD999" s="34">
        <f t="shared" si="120"/>
        <v>5</v>
      </c>
      <c r="AE999" s="34">
        <f t="shared" si="121"/>
        <v>2</v>
      </c>
      <c r="AF999" s="49" t="str">
        <f t="shared" si="119"/>
        <v>LCL</v>
      </c>
      <c r="AG999" s="49" t="str">
        <f t="shared" si="119"/>
        <v>LCL</v>
      </c>
    </row>
    <row r="1000" spans="1:37" x14ac:dyDescent="0.45">
      <c r="A1000" s="129" t="s">
        <v>1484</v>
      </c>
      <c r="B1000" s="129" t="s">
        <v>1674</v>
      </c>
      <c r="C1000" s="129" t="s">
        <v>1834</v>
      </c>
      <c r="D1000" s="5" t="s">
        <v>1834</v>
      </c>
      <c r="E1000" s="129">
        <f t="shared" si="117"/>
        <v>31</v>
      </c>
      <c r="F1000" s="129">
        <f t="shared" si="118"/>
        <v>35</v>
      </c>
      <c r="G1000" s="129" t="s">
        <v>29</v>
      </c>
      <c r="H1000" s="129" t="s">
        <v>30</v>
      </c>
      <c r="I1000" s="129" t="s">
        <v>31</v>
      </c>
      <c r="J1000" s="3">
        <v>0</v>
      </c>
      <c r="K1000" s="129" t="s">
        <v>1838</v>
      </c>
      <c r="L1000" s="129" t="s">
        <v>24</v>
      </c>
      <c r="M1000" s="129" t="s">
        <v>42</v>
      </c>
      <c r="N1000" s="129" t="s">
        <v>26</v>
      </c>
      <c r="O1000" s="129" t="s">
        <v>1839</v>
      </c>
      <c r="P1000" s="3">
        <v>54</v>
      </c>
      <c r="Q1000" s="129" t="s">
        <v>32</v>
      </c>
      <c r="R1000" s="129" t="s">
        <v>770</v>
      </c>
      <c r="S1000" s="129" t="s">
        <v>2163</v>
      </c>
      <c r="T1000" s="129"/>
      <c r="U1000" s="129">
        <v>1</v>
      </c>
      <c r="V1000" s="3">
        <v>1570</v>
      </c>
      <c r="W1000" s="30">
        <v>1</v>
      </c>
      <c r="X1000" s="30">
        <v>0</v>
      </c>
      <c r="Y1000" s="30">
        <v>0</v>
      </c>
      <c r="Z1000" s="138">
        <f t="shared" si="116"/>
        <v>20</v>
      </c>
      <c r="AA1000" s="3">
        <v>26282</v>
      </c>
      <c r="AB1000" s="6">
        <v>23.57</v>
      </c>
      <c r="AC1000" s="34" t="s">
        <v>34</v>
      </c>
      <c r="AD1000" s="34">
        <f t="shared" si="120"/>
        <v>16</v>
      </c>
      <c r="AE1000" s="34">
        <f t="shared" si="121"/>
        <v>7</v>
      </c>
      <c r="AF1000" s="49" t="str">
        <f t="shared" si="119"/>
        <v>20</v>
      </c>
      <c r="AG1000" s="49" t="str">
        <f t="shared" si="119"/>
        <v>LCL</v>
      </c>
    </row>
    <row r="1001" spans="1:37" x14ac:dyDescent="0.45">
      <c r="A1001" s="129" t="s">
        <v>1484</v>
      </c>
      <c r="B1001" s="129" t="s">
        <v>1678</v>
      </c>
      <c r="C1001" s="129" t="s">
        <v>1840</v>
      </c>
      <c r="D1001" s="5" t="s">
        <v>1840</v>
      </c>
      <c r="E1001" s="129">
        <f t="shared" si="117"/>
        <v>38</v>
      </c>
      <c r="F1001" s="129">
        <f t="shared" si="118"/>
        <v>44</v>
      </c>
      <c r="G1001" s="129" t="s">
        <v>61</v>
      </c>
      <c r="H1001" s="129" t="s">
        <v>30</v>
      </c>
      <c r="I1001" s="129" t="s">
        <v>31</v>
      </c>
      <c r="J1001" s="3">
        <v>1</v>
      </c>
      <c r="K1001" s="152" t="s">
        <v>1841</v>
      </c>
      <c r="L1001" s="129" t="s">
        <v>24</v>
      </c>
      <c r="M1001" s="129" t="s">
        <v>42</v>
      </c>
      <c r="N1001" s="129" t="s">
        <v>26</v>
      </c>
      <c r="O1001" s="129" t="s">
        <v>1842</v>
      </c>
      <c r="P1001" s="3">
        <v>54</v>
      </c>
      <c r="Q1001" s="129" t="s">
        <v>32</v>
      </c>
      <c r="R1001" s="129" t="s">
        <v>2151</v>
      </c>
      <c r="S1001" s="129" t="s">
        <v>2164</v>
      </c>
      <c r="T1001" s="129"/>
      <c r="U1001" s="129">
        <v>1</v>
      </c>
      <c r="V1001" s="3">
        <v>1630</v>
      </c>
      <c r="W1001" s="154">
        <v>0</v>
      </c>
      <c r="X1001" s="154">
        <v>0</v>
      </c>
      <c r="Y1001" s="154">
        <v>1</v>
      </c>
      <c r="Z1001" s="138" t="str">
        <f t="shared" si="116"/>
        <v>40 HC</v>
      </c>
      <c r="AA1001" s="3">
        <v>34947</v>
      </c>
      <c r="AB1001" s="6">
        <v>25.8</v>
      </c>
      <c r="AC1001" s="34" t="s">
        <v>64</v>
      </c>
      <c r="AD1001" s="34">
        <f t="shared" si="120"/>
        <v>18</v>
      </c>
      <c r="AE1001" s="34">
        <f t="shared" si="121"/>
        <v>8</v>
      </c>
      <c r="AF1001" s="49" t="str">
        <f t="shared" si="119"/>
        <v>20</v>
      </c>
      <c r="AG1001" s="49" t="str">
        <f t="shared" si="119"/>
        <v>LCL</v>
      </c>
    </row>
    <row r="1002" spans="1:37" x14ac:dyDescent="0.45">
      <c r="A1002" s="129" t="s">
        <v>1484</v>
      </c>
      <c r="B1002" s="129" t="s">
        <v>1678</v>
      </c>
      <c r="C1002" s="129" t="s">
        <v>1840</v>
      </c>
      <c r="D1002" s="5" t="s">
        <v>1840</v>
      </c>
      <c r="E1002" s="129">
        <f t="shared" si="117"/>
        <v>38</v>
      </c>
      <c r="F1002" s="129">
        <f t="shared" si="118"/>
        <v>44</v>
      </c>
      <c r="G1002" s="129" t="s">
        <v>61</v>
      </c>
      <c r="H1002" s="129" t="s">
        <v>30</v>
      </c>
      <c r="I1002" s="129" t="s">
        <v>31</v>
      </c>
      <c r="J1002" s="3">
        <v>1</v>
      </c>
      <c r="K1002" s="153"/>
      <c r="L1002" s="129" t="s">
        <v>24</v>
      </c>
      <c r="M1002" s="129" t="s">
        <v>42</v>
      </c>
      <c r="N1002" s="129" t="s">
        <v>26</v>
      </c>
      <c r="O1002" s="129" t="s">
        <v>1843</v>
      </c>
      <c r="P1002" s="3">
        <v>54</v>
      </c>
      <c r="Q1002" s="129" t="s">
        <v>32</v>
      </c>
      <c r="R1002" s="129" t="s">
        <v>2158</v>
      </c>
      <c r="S1002" s="129" t="s">
        <v>2164</v>
      </c>
      <c r="T1002" s="129"/>
      <c r="U1002" s="129">
        <v>1</v>
      </c>
      <c r="V1002" s="3">
        <v>661</v>
      </c>
      <c r="W1002" s="155"/>
      <c r="X1002" s="155"/>
      <c r="Y1002" s="155"/>
      <c r="Z1002" s="138" t="str">
        <f t="shared" si="116"/>
        <v/>
      </c>
      <c r="AA1002" s="3">
        <v>14282</v>
      </c>
      <c r="AB1002" s="6">
        <v>15.25</v>
      </c>
      <c r="AC1002" s="34" t="s">
        <v>64</v>
      </c>
      <c r="AD1002" s="34">
        <f t="shared" si="120"/>
        <v>11</v>
      </c>
      <c r="AE1002" s="34">
        <f t="shared" si="121"/>
        <v>5</v>
      </c>
      <c r="AF1002" s="49" t="str">
        <f t="shared" si="119"/>
        <v>LCL</v>
      </c>
      <c r="AG1002" s="49" t="str">
        <f t="shared" si="119"/>
        <v>LCL</v>
      </c>
    </row>
    <row r="1003" spans="1:37" x14ac:dyDescent="0.45">
      <c r="A1003" s="129" t="s">
        <v>1473</v>
      </c>
      <c r="B1003" s="129" t="s">
        <v>1568</v>
      </c>
      <c r="C1003" s="129" t="s">
        <v>1449</v>
      </c>
      <c r="D1003" s="5" t="s">
        <v>1449</v>
      </c>
      <c r="E1003" s="129">
        <f t="shared" si="117"/>
        <v>2</v>
      </c>
      <c r="F1003" s="129">
        <f t="shared" si="118"/>
        <v>19</v>
      </c>
      <c r="G1003" s="129" t="s">
        <v>381</v>
      </c>
      <c r="H1003" s="129" t="s">
        <v>383</v>
      </c>
      <c r="I1003" s="129" t="s">
        <v>380</v>
      </c>
      <c r="J1003" s="3">
        <v>1</v>
      </c>
      <c r="K1003" s="26" t="s">
        <v>380</v>
      </c>
      <c r="L1003" s="26" t="s">
        <v>24</v>
      </c>
      <c r="M1003" s="129" t="s">
        <v>384</v>
      </c>
      <c r="N1003" s="129" t="s">
        <v>26</v>
      </c>
      <c r="O1003" s="129" t="s">
        <v>1844</v>
      </c>
      <c r="P1003" s="3">
        <v>54</v>
      </c>
      <c r="Q1003" s="129" t="s">
        <v>32</v>
      </c>
      <c r="R1003" s="129" t="s">
        <v>1428</v>
      </c>
      <c r="S1003" s="36" t="s">
        <v>380</v>
      </c>
      <c r="T1003" s="129">
        <v>1</v>
      </c>
      <c r="U1003" s="129"/>
      <c r="V1003" s="3">
        <v>955</v>
      </c>
      <c r="W1003" s="30">
        <v>0</v>
      </c>
      <c r="X1003" s="30">
        <v>0</v>
      </c>
      <c r="Y1003" s="30">
        <v>0</v>
      </c>
      <c r="Z1003" s="138" t="str">
        <f t="shared" si="116"/>
        <v/>
      </c>
      <c r="AA1003" s="3">
        <v>11287</v>
      </c>
      <c r="AB1003" s="4"/>
      <c r="AC1003" s="34" t="s">
        <v>64</v>
      </c>
      <c r="AD1003" s="34">
        <f t="shared" si="120"/>
        <v>0</v>
      </c>
      <c r="AE1003" s="34">
        <f t="shared" si="121"/>
        <v>0</v>
      </c>
      <c r="AF1003" s="49" t="str">
        <f t="shared" si="119"/>
        <v>LCL</v>
      </c>
      <c r="AG1003" s="49" t="str">
        <f t="shared" si="119"/>
        <v>LCL</v>
      </c>
    </row>
    <row r="1004" spans="1:37" x14ac:dyDescent="0.45">
      <c r="A1004" s="129" t="s">
        <v>1561</v>
      </c>
      <c r="B1004" s="129" t="s">
        <v>1812</v>
      </c>
      <c r="C1004" s="129" t="s">
        <v>1612</v>
      </c>
      <c r="D1004" s="5" t="s">
        <v>1612</v>
      </c>
      <c r="E1004" s="129">
        <f t="shared" si="117"/>
        <v>3</v>
      </c>
      <c r="F1004" s="129">
        <f t="shared" si="118"/>
        <v>7</v>
      </c>
      <c r="G1004" s="129" t="s">
        <v>61</v>
      </c>
      <c r="H1004" s="129" t="s">
        <v>30</v>
      </c>
      <c r="I1004" s="129" t="s">
        <v>380</v>
      </c>
      <c r="J1004" s="3">
        <v>1</v>
      </c>
      <c r="K1004" s="26" t="s">
        <v>380</v>
      </c>
      <c r="L1004" s="26" t="s">
        <v>24</v>
      </c>
      <c r="M1004" s="129" t="s">
        <v>390</v>
      </c>
      <c r="N1004" s="129" t="s">
        <v>26</v>
      </c>
      <c r="O1004" s="129" t="s">
        <v>1845</v>
      </c>
      <c r="P1004" s="3">
        <v>54</v>
      </c>
      <c r="Q1004" s="129" t="s">
        <v>32</v>
      </c>
      <c r="R1004" s="129" t="s">
        <v>2151</v>
      </c>
      <c r="S1004" s="36" t="s">
        <v>380</v>
      </c>
      <c r="T1004" s="129">
        <v>1</v>
      </c>
      <c r="U1004" s="129"/>
      <c r="V1004" s="3">
        <v>253</v>
      </c>
      <c r="W1004" s="30">
        <v>0</v>
      </c>
      <c r="X1004" s="30">
        <v>0</v>
      </c>
      <c r="Y1004" s="30">
        <v>0</v>
      </c>
      <c r="Z1004" s="138" t="str">
        <f t="shared" si="116"/>
        <v/>
      </c>
      <c r="AA1004" s="3">
        <v>4506</v>
      </c>
      <c r="AB1004" s="6">
        <v>6.84</v>
      </c>
      <c r="AC1004" s="34" t="s">
        <v>64</v>
      </c>
      <c r="AD1004" s="34">
        <f t="shared" si="120"/>
        <v>5</v>
      </c>
      <c r="AE1004" s="34">
        <f t="shared" si="121"/>
        <v>2</v>
      </c>
      <c r="AF1004" s="49" t="str">
        <f t="shared" si="119"/>
        <v>LCL</v>
      </c>
      <c r="AG1004" s="49" t="str">
        <f t="shared" si="119"/>
        <v>LCL</v>
      </c>
    </row>
    <row r="1005" spans="1:37" x14ac:dyDescent="0.45">
      <c r="A1005" s="129" t="s">
        <v>1561</v>
      </c>
      <c r="B1005" s="129" t="s">
        <v>1812</v>
      </c>
      <c r="C1005" s="129" t="s">
        <v>1612</v>
      </c>
      <c r="D1005" s="5" t="s">
        <v>1612</v>
      </c>
      <c r="E1005" s="129">
        <f t="shared" si="117"/>
        <v>3</v>
      </c>
      <c r="F1005" s="129">
        <f t="shared" si="118"/>
        <v>7</v>
      </c>
      <c r="G1005" s="129" t="s">
        <v>381</v>
      </c>
      <c r="H1005" s="129" t="s">
        <v>383</v>
      </c>
      <c r="I1005" s="129" t="s">
        <v>380</v>
      </c>
      <c r="J1005" s="3">
        <v>1</v>
      </c>
      <c r="K1005" s="26" t="s">
        <v>380</v>
      </c>
      <c r="L1005" s="26" t="s">
        <v>24</v>
      </c>
      <c r="M1005" s="129" t="s">
        <v>390</v>
      </c>
      <c r="N1005" s="129" t="s">
        <v>26</v>
      </c>
      <c r="O1005" s="129" t="s">
        <v>1846</v>
      </c>
      <c r="P1005" s="3">
        <v>54</v>
      </c>
      <c r="Q1005" s="129" t="s">
        <v>32</v>
      </c>
      <c r="R1005" s="129" t="s">
        <v>2151</v>
      </c>
      <c r="S1005" s="36" t="s">
        <v>380</v>
      </c>
      <c r="T1005" s="129">
        <v>1</v>
      </c>
      <c r="U1005" s="129"/>
      <c r="V1005" s="3">
        <v>1423</v>
      </c>
      <c r="W1005" s="30">
        <v>0</v>
      </c>
      <c r="X1005" s="30">
        <v>0</v>
      </c>
      <c r="Y1005" s="30">
        <v>0</v>
      </c>
      <c r="Z1005" s="138" t="str">
        <f t="shared" si="116"/>
        <v/>
      </c>
      <c r="AA1005" s="3">
        <v>33654</v>
      </c>
      <c r="AB1005" s="6">
        <v>20.57</v>
      </c>
      <c r="AC1005" s="34" t="s">
        <v>64</v>
      </c>
      <c r="AD1005" s="34">
        <f t="shared" si="120"/>
        <v>14</v>
      </c>
      <c r="AE1005" s="34">
        <f t="shared" si="121"/>
        <v>6</v>
      </c>
      <c r="AF1005" s="49" t="str">
        <f t="shared" si="119"/>
        <v>LCL</v>
      </c>
      <c r="AG1005" s="49" t="str">
        <f t="shared" si="119"/>
        <v>LCL</v>
      </c>
    </row>
    <row r="1006" spans="1:37" x14ac:dyDescent="0.45">
      <c r="A1006" s="129" t="s">
        <v>1561</v>
      </c>
      <c r="B1006" s="129" t="s">
        <v>1605</v>
      </c>
      <c r="C1006" s="129" t="s">
        <v>1605</v>
      </c>
      <c r="D1006" s="5" t="s">
        <v>1605</v>
      </c>
      <c r="E1006" s="129">
        <f t="shared" si="117"/>
        <v>8</v>
      </c>
      <c r="F1006" s="129">
        <f t="shared" si="118"/>
        <v>8</v>
      </c>
      <c r="G1006" s="129" t="s">
        <v>392</v>
      </c>
      <c r="H1006" s="129" t="s">
        <v>393</v>
      </c>
      <c r="I1006" s="129" t="s">
        <v>24</v>
      </c>
      <c r="J1006" s="3">
        <v>1</v>
      </c>
      <c r="K1006" s="131"/>
      <c r="L1006" s="26" t="s">
        <v>24</v>
      </c>
      <c r="M1006" s="129" t="s">
        <v>381</v>
      </c>
      <c r="N1006" s="129" t="s">
        <v>26</v>
      </c>
      <c r="O1006" s="129" t="s">
        <v>1847</v>
      </c>
      <c r="P1006" s="3">
        <v>54</v>
      </c>
      <c r="Q1006" s="129" t="s">
        <v>32</v>
      </c>
      <c r="R1006" s="129" t="s">
        <v>547</v>
      </c>
      <c r="S1006" s="129" t="s">
        <v>2125</v>
      </c>
      <c r="T1006" s="129"/>
      <c r="U1006" s="129">
        <v>1</v>
      </c>
      <c r="V1006" s="3">
        <v>555</v>
      </c>
      <c r="W1006" s="30">
        <v>0</v>
      </c>
      <c r="X1006" s="30">
        <v>0</v>
      </c>
      <c r="Y1006" s="30">
        <v>0</v>
      </c>
      <c r="Z1006" s="138" t="str">
        <f t="shared" si="116"/>
        <v/>
      </c>
      <c r="AA1006" s="3">
        <v>17025</v>
      </c>
      <c r="AB1006" s="6">
        <v>16.38</v>
      </c>
      <c r="AC1006" s="34" t="s">
        <v>396</v>
      </c>
      <c r="AD1006" s="34">
        <f t="shared" si="120"/>
        <v>11</v>
      </c>
      <c r="AE1006" s="34">
        <f t="shared" si="121"/>
        <v>5</v>
      </c>
      <c r="AF1006" s="49" t="str">
        <f t="shared" si="119"/>
        <v>LCL</v>
      </c>
      <c r="AG1006" s="49" t="str">
        <f t="shared" si="119"/>
        <v>LCL</v>
      </c>
    </row>
    <row r="1007" spans="1:37" x14ac:dyDescent="0.45">
      <c r="A1007" s="129" t="s">
        <v>1561</v>
      </c>
      <c r="B1007" s="129" t="s">
        <v>1514</v>
      </c>
      <c r="C1007" s="129" t="s">
        <v>1596</v>
      </c>
      <c r="D1007" s="5" t="s">
        <v>1596</v>
      </c>
      <c r="E1007" s="129">
        <f t="shared" si="117"/>
        <v>12</v>
      </c>
      <c r="F1007" s="129">
        <f t="shared" si="118"/>
        <v>15</v>
      </c>
      <c r="G1007" s="129" t="s">
        <v>381</v>
      </c>
      <c r="H1007" s="129" t="s">
        <v>383</v>
      </c>
      <c r="I1007" s="129" t="s">
        <v>41</v>
      </c>
      <c r="J1007" s="3">
        <v>0</v>
      </c>
      <c r="K1007" s="129" t="s">
        <v>1758</v>
      </c>
      <c r="L1007" s="26" t="s">
        <v>41</v>
      </c>
      <c r="M1007" s="129" t="s">
        <v>619</v>
      </c>
      <c r="N1007" s="129" t="s">
        <v>26</v>
      </c>
      <c r="O1007" s="129" t="s">
        <v>1848</v>
      </c>
      <c r="P1007" s="3">
        <v>54</v>
      </c>
      <c r="Q1007" s="129" t="s">
        <v>32</v>
      </c>
      <c r="R1007" s="129" t="s">
        <v>82</v>
      </c>
      <c r="S1007" s="129" t="s">
        <v>2163</v>
      </c>
      <c r="T1007" s="129"/>
      <c r="U1007" s="129">
        <v>1</v>
      </c>
      <c r="V1007" s="3">
        <v>862</v>
      </c>
      <c r="W1007" s="30">
        <v>0</v>
      </c>
      <c r="X1007" s="30">
        <v>1</v>
      </c>
      <c r="Y1007" s="30">
        <v>0</v>
      </c>
      <c r="Z1007" s="138">
        <f t="shared" si="116"/>
        <v>40</v>
      </c>
      <c r="AA1007" s="3">
        <v>6700</v>
      </c>
      <c r="AB1007" s="4"/>
      <c r="AC1007" s="34" t="s">
        <v>34</v>
      </c>
      <c r="AD1007" s="34">
        <f t="shared" si="120"/>
        <v>0</v>
      </c>
      <c r="AE1007" s="34">
        <f t="shared" si="121"/>
        <v>0</v>
      </c>
      <c r="AF1007" s="49" t="str">
        <f t="shared" si="119"/>
        <v>LCL</v>
      </c>
      <c r="AG1007" s="49" t="str">
        <f t="shared" si="119"/>
        <v>LCL</v>
      </c>
    </row>
    <row r="1008" spans="1:37" x14ac:dyDescent="0.45">
      <c r="A1008" s="70" t="s">
        <v>1561</v>
      </c>
      <c r="B1008" s="70" t="s">
        <v>1514</v>
      </c>
      <c r="C1008" s="70" t="s">
        <v>1596</v>
      </c>
      <c r="D1008" s="71" t="s">
        <v>1596</v>
      </c>
      <c r="E1008" s="70">
        <f t="shared" si="117"/>
        <v>12</v>
      </c>
      <c r="F1008" s="70">
        <f t="shared" si="118"/>
        <v>15</v>
      </c>
      <c r="G1008" s="70" t="s">
        <v>381</v>
      </c>
      <c r="H1008" s="70" t="s">
        <v>383</v>
      </c>
      <c r="I1008" s="70" t="s">
        <v>41</v>
      </c>
      <c r="J1008" s="72">
        <v>0</v>
      </c>
      <c r="K1008" s="70" t="s">
        <v>1849</v>
      </c>
      <c r="L1008" s="86" t="s">
        <v>41</v>
      </c>
      <c r="M1008" s="70" t="s">
        <v>619</v>
      </c>
      <c r="N1008" s="70" t="s">
        <v>26</v>
      </c>
      <c r="O1008" s="70" t="s">
        <v>1850</v>
      </c>
      <c r="P1008" s="72">
        <v>54</v>
      </c>
      <c r="Q1008" s="70" t="s">
        <v>32</v>
      </c>
      <c r="R1008" s="70" t="s">
        <v>44</v>
      </c>
      <c r="S1008" s="70" t="s">
        <v>2163</v>
      </c>
      <c r="T1008" s="70"/>
      <c r="U1008" s="70">
        <v>1</v>
      </c>
      <c r="V1008" s="72">
        <v>2887</v>
      </c>
      <c r="W1008" s="73">
        <v>0</v>
      </c>
      <c r="X1008" s="73">
        <v>2</v>
      </c>
      <c r="Y1008" s="73">
        <v>0</v>
      </c>
      <c r="Z1008" s="138" t="str">
        <f t="shared" si="116"/>
        <v/>
      </c>
      <c r="AA1008" s="72">
        <v>53495</v>
      </c>
      <c r="AB1008" s="74">
        <v>129.12</v>
      </c>
      <c r="AC1008" s="75" t="s">
        <v>34</v>
      </c>
      <c r="AD1008" s="75">
        <f t="shared" si="120"/>
        <v>90</v>
      </c>
      <c r="AE1008" s="75">
        <f t="shared" si="121"/>
        <v>39</v>
      </c>
      <c r="AF1008" s="76">
        <v>40</v>
      </c>
      <c r="AG1008" s="76" t="str">
        <f t="shared" si="119"/>
        <v>40</v>
      </c>
      <c r="AH1008" s="77"/>
      <c r="AI1008" s="77"/>
      <c r="AJ1008" s="77"/>
      <c r="AK1008" s="77"/>
    </row>
    <row r="1009" spans="1:37" x14ac:dyDescent="0.45">
      <c r="A1009" s="70"/>
      <c r="B1009" s="70"/>
      <c r="C1009" s="70"/>
      <c r="D1009" s="71"/>
      <c r="E1009" s="70"/>
      <c r="F1009" s="70"/>
      <c r="G1009" s="70"/>
      <c r="H1009" s="70"/>
      <c r="I1009" s="70"/>
      <c r="J1009" s="72"/>
      <c r="K1009" s="70"/>
      <c r="L1009" s="86"/>
      <c r="M1009" s="70"/>
      <c r="N1009" s="70"/>
      <c r="O1009" s="70"/>
      <c r="P1009" s="72"/>
      <c r="Q1009" s="70"/>
      <c r="R1009" s="70"/>
      <c r="S1009" s="70"/>
      <c r="T1009" s="70"/>
      <c r="U1009" s="70"/>
      <c r="V1009" s="72"/>
      <c r="W1009" s="73"/>
      <c r="X1009" s="73"/>
      <c r="Y1009" s="73"/>
      <c r="Z1009" s="138" t="str">
        <f t="shared" si="116"/>
        <v/>
      </c>
      <c r="AA1009" s="72"/>
      <c r="AB1009" s="74"/>
      <c r="AC1009" s="75" t="s">
        <v>34</v>
      </c>
      <c r="AD1009" s="75">
        <f t="shared" si="120"/>
        <v>0</v>
      </c>
      <c r="AE1009" s="75">
        <f t="shared" si="121"/>
        <v>0</v>
      </c>
      <c r="AF1009" s="76">
        <v>40</v>
      </c>
      <c r="AG1009" s="76"/>
      <c r="AH1009" s="77"/>
      <c r="AI1009" s="77"/>
      <c r="AJ1009" s="77"/>
      <c r="AK1009" s="77"/>
    </row>
    <row r="1010" spans="1:37" x14ac:dyDescent="0.45">
      <c r="A1010" s="129" t="s">
        <v>1561</v>
      </c>
      <c r="B1010" s="129" t="s">
        <v>1678</v>
      </c>
      <c r="C1010" s="129" t="s">
        <v>1851</v>
      </c>
      <c r="D1010" s="5" t="s">
        <v>1851</v>
      </c>
      <c r="E1010" s="129">
        <f t="shared" si="117"/>
        <v>36</v>
      </c>
      <c r="F1010" s="129">
        <f t="shared" si="118"/>
        <v>47</v>
      </c>
      <c r="G1010" s="129" t="s">
        <v>61</v>
      </c>
      <c r="H1010" s="129" t="s">
        <v>30</v>
      </c>
      <c r="I1010" s="129" t="s">
        <v>31</v>
      </c>
      <c r="J1010" s="3">
        <v>1</v>
      </c>
      <c r="K1010" s="152" t="s">
        <v>1852</v>
      </c>
      <c r="L1010" s="129" t="s">
        <v>24</v>
      </c>
      <c r="M1010" s="129" t="s">
        <v>42</v>
      </c>
      <c r="N1010" s="129" t="s">
        <v>26</v>
      </c>
      <c r="O1010" s="129" t="s">
        <v>1853</v>
      </c>
      <c r="P1010" s="3">
        <v>54</v>
      </c>
      <c r="Q1010" s="129" t="s">
        <v>32</v>
      </c>
      <c r="R1010" s="129" t="s">
        <v>526</v>
      </c>
      <c r="S1010" s="129" t="s">
        <v>2164</v>
      </c>
      <c r="T1010" s="129"/>
      <c r="U1010" s="129">
        <v>1</v>
      </c>
      <c r="V1010" s="3">
        <v>1186</v>
      </c>
      <c r="W1010" s="154">
        <v>0</v>
      </c>
      <c r="X1010" s="154">
        <v>0</v>
      </c>
      <c r="Y1010" s="154">
        <v>1</v>
      </c>
      <c r="Z1010" s="138" t="str">
        <f t="shared" si="116"/>
        <v>40 HC</v>
      </c>
      <c r="AA1010" s="3">
        <v>20499</v>
      </c>
      <c r="AB1010" s="6">
        <v>18.22</v>
      </c>
      <c r="AC1010" s="34" t="s">
        <v>64</v>
      </c>
      <c r="AD1010" s="34">
        <f t="shared" si="120"/>
        <v>13</v>
      </c>
      <c r="AE1010" s="34">
        <f t="shared" si="121"/>
        <v>5</v>
      </c>
      <c r="AF1010" s="49" t="str">
        <f t="shared" si="119"/>
        <v>LCL</v>
      </c>
      <c r="AG1010" s="49" t="str">
        <f t="shared" si="119"/>
        <v>LCL</v>
      </c>
    </row>
    <row r="1011" spans="1:37" x14ac:dyDescent="0.45">
      <c r="A1011" s="129" t="s">
        <v>1561</v>
      </c>
      <c r="B1011" s="129" t="s">
        <v>1678</v>
      </c>
      <c r="C1011" s="129" t="s">
        <v>1851</v>
      </c>
      <c r="D1011" s="5" t="s">
        <v>1851</v>
      </c>
      <c r="E1011" s="129">
        <f t="shared" si="117"/>
        <v>36</v>
      </c>
      <c r="F1011" s="129">
        <f t="shared" si="118"/>
        <v>47</v>
      </c>
      <c r="G1011" s="129" t="s">
        <v>61</v>
      </c>
      <c r="H1011" s="129" t="s">
        <v>30</v>
      </c>
      <c r="I1011" s="129" t="s">
        <v>31</v>
      </c>
      <c r="J1011" s="3">
        <v>1</v>
      </c>
      <c r="K1011" s="153"/>
      <c r="L1011" s="129" t="s">
        <v>24</v>
      </c>
      <c r="M1011" s="129" t="s">
        <v>42</v>
      </c>
      <c r="N1011" s="129" t="s">
        <v>26</v>
      </c>
      <c r="O1011" s="129" t="s">
        <v>1854</v>
      </c>
      <c r="P1011" s="3">
        <v>54</v>
      </c>
      <c r="Q1011" s="129" t="s">
        <v>32</v>
      </c>
      <c r="R1011" s="129" t="s">
        <v>2157</v>
      </c>
      <c r="S1011" s="129" t="s">
        <v>2164</v>
      </c>
      <c r="T1011" s="129"/>
      <c r="U1011" s="129">
        <v>1</v>
      </c>
      <c r="V1011" s="3">
        <v>311</v>
      </c>
      <c r="W1011" s="156"/>
      <c r="X1011" s="156"/>
      <c r="Y1011" s="156"/>
      <c r="Z1011" s="138" t="str">
        <f t="shared" si="116"/>
        <v/>
      </c>
      <c r="AA1011" s="3">
        <v>4360</v>
      </c>
      <c r="AB1011" s="6">
        <v>7.82</v>
      </c>
      <c r="AC1011" s="34" t="s">
        <v>64</v>
      </c>
      <c r="AD1011" s="34">
        <f t="shared" si="120"/>
        <v>5</v>
      </c>
      <c r="AE1011" s="34">
        <f t="shared" si="121"/>
        <v>2</v>
      </c>
      <c r="AF1011" s="49" t="str">
        <f t="shared" ref="AF1011:AG1034" si="122">IF(AD1011&lt;=14,"LCL",IF(AD1011&lt;=28,"20",IF(AD1011&lt;=55,"40",IF(AD1011&lt;=65,"40HC",IF(AD1011&lt;=83,"45",IF(AD1011&gt;83,"???ilość kont"))))))</f>
        <v>LCL</v>
      </c>
      <c r="AG1011" s="49" t="str">
        <f t="shared" si="122"/>
        <v>LCL</v>
      </c>
    </row>
    <row r="1012" spans="1:37" x14ac:dyDescent="0.45">
      <c r="A1012" s="129" t="s">
        <v>1561</v>
      </c>
      <c r="B1012" s="129" t="s">
        <v>1678</v>
      </c>
      <c r="C1012" s="129" t="s">
        <v>1851</v>
      </c>
      <c r="D1012" s="5" t="s">
        <v>1851</v>
      </c>
      <c r="E1012" s="129">
        <f t="shared" si="117"/>
        <v>36</v>
      </c>
      <c r="F1012" s="129">
        <f t="shared" si="118"/>
        <v>47</v>
      </c>
      <c r="G1012" s="129" t="s">
        <v>61</v>
      </c>
      <c r="H1012" s="129" t="s">
        <v>30</v>
      </c>
      <c r="I1012" s="129" t="s">
        <v>31</v>
      </c>
      <c r="J1012" s="3">
        <v>1</v>
      </c>
      <c r="K1012" s="153"/>
      <c r="L1012" s="129" t="s">
        <v>24</v>
      </c>
      <c r="M1012" s="129" t="s">
        <v>42</v>
      </c>
      <c r="N1012" s="129" t="s">
        <v>26</v>
      </c>
      <c r="O1012" s="129" t="s">
        <v>1855</v>
      </c>
      <c r="P1012" s="3">
        <v>54</v>
      </c>
      <c r="Q1012" s="129" t="s">
        <v>32</v>
      </c>
      <c r="R1012" s="129" t="s">
        <v>239</v>
      </c>
      <c r="S1012" s="129" t="s">
        <v>2164</v>
      </c>
      <c r="T1012" s="129"/>
      <c r="U1012" s="129">
        <v>1</v>
      </c>
      <c r="V1012" s="3">
        <v>688</v>
      </c>
      <c r="W1012" s="155"/>
      <c r="X1012" s="155"/>
      <c r="Y1012" s="155"/>
      <c r="Z1012" s="138" t="str">
        <f t="shared" si="116"/>
        <v/>
      </c>
      <c r="AA1012" s="3">
        <v>9273</v>
      </c>
      <c r="AB1012" s="6">
        <v>33.44</v>
      </c>
      <c r="AC1012" s="34" t="s">
        <v>64</v>
      </c>
      <c r="AD1012" s="34">
        <f t="shared" si="120"/>
        <v>23</v>
      </c>
      <c r="AE1012" s="34">
        <f t="shared" si="121"/>
        <v>10</v>
      </c>
      <c r="AF1012" s="49" t="str">
        <f t="shared" si="122"/>
        <v>20</v>
      </c>
      <c r="AG1012" s="49" t="str">
        <f t="shared" si="122"/>
        <v>LCL</v>
      </c>
    </row>
    <row r="1013" spans="1:37" x14ac:dyDescent="0.45">
      <c r="A1013" s="129" t="s">
        <v>1561</v>
      </c>
      <c r="B1013" s="129" t="s">
        <v>1678</v>
      </c>
      <c r="C1013" s="129" t="s">
        <v>1856</v>
      </c>
      <c r="D1013" s="5" t="s">
        <v>1856</v>
      </c>
      <c r="E1013" s="129">
        <f t="shared" si="117"/>
        <v>36</v>
      </c>
      <c r="F1013" s="129">
        <f t="shared" si="118"/>
        <v>48</v>
      </c>
      <c r="G1013" s="129" t="s">
        <v>61</v>
      </c>
      <c r="H1013" s="129" t="s">
        <v>30</v>
      </c>
      <c r="I1013" s="129" t="s">
        <v>31</v>
      </c>
      <c r="J1013" s="3">
        <v>1</v>
      </c>
      <c r="K1013" s="152" t="s">
        <v>1857</v>
      </c>
      <c r="L1013" s="129" t="s">
        <v>41</v>
      </c>
      <c r="M1013" s="129" t="s">
        <v>42</v>
      </c>
      <c r="N1013" s="129" t="s">
        <v>26</v>
      </c>
      <c r="O1013" s="129" t="s">
        <v>1858</v>
      </c>
      <c r="P1013" s="3">
        <v>54</v>
      </c>
      <c r="Q1013" s="129" t="s">
        <v>32</v>
      </c>
      <c r="R1013" s="129" t="s">
        <v>2151</v>
      </c>
      <c r="S1013" s="129" t="s">
        <v>2164</v>
      </c>
      <c r="T1013" s="129"/>
      <c r="U1013" s="129">
        <v>1</v>
      </c>
      <c r="V1013" s="3">
        <v>279</v>
      </c>
      <c r="W1013" s="154">
        <v>0</v>
      </c>
      <c r="X1013" s="154">
        <v>0</v>
      </c>
      <c r="Y1013" s="154">
        <v>1</v>
      </c>
      <c r="Z1013" s="138" t="str">
        <f t="shared" si="116"/>
        <v>40 HC</v>
      </c>
      <c r="AA1013" s="3">
        <v>4437</v>
      </c>
      <c r="AB1013" s="6">
        <v>11.41</v>
      </c>
      <c r="AC1013" s="34" t="s">
        <v>64</v>
      </c>
      <c r="AD1013" s="34">
        <f t="shared" si="120"/>
        <v>8</v>
      </c>
      <c r="AE1013" s="34">
        <f t="shared" si="121"/>
        <v>3</v>
      </c>
      <c r="AF1013" s="49" t="str">
        <f t="shared" si="122"/>
        <v>LCL</v>
      </c>
      <c r="AG1013" s="49" t="str">
        <f t="shared" si="122"/>
        <v>LCL</v>
      </c>
    </row>
    <row r="1014" spans="1:37" s="77" customFormat="1" x14ac:dyDescent="0.45">
      <c r="A1014" s="129" t="s">
        <v>1561</v>
      </c>
      <c r="B1014" s="129" t="s">
        <v>1678</v>
      </c>
      <c r="C1014" s="129" t="s">
        <v>1856</v>
      </c>
      <c r="D1014" s="5" t="s">
        <v>1856</v>
      </c>
      <c r="E1014" s="129">
        <f t="shared" si="117"/>
        <v>36</v>
      </c>
      <c r="F1014" s="129">
        <f t="shared" si="118"/>
        <v>48</v>
      </c>
      <c r="G1014" s="129" t="s">
        <v>61</v>
      </c>
      <c r="H1014" s="129" t="s">
        <v>30</v>
      </c>
      <c r="I1014" s="129" t="s">
        <v>31</v>
      </c>
      <c r="J1014" s="3">
        <v>1</v>
      </c>
      <c r="K1014" s="153"/>
      <c r="L1014" s="129" t="s">
        <v>41</v>
      </c>
      <c r="M1014" s="129" t="s">
        <v>42</v>
      </c>
      <c r="N1014" s="129" t="s">
        <v>26</v>
      </c>
      <c r="O1014" s="129" t="s">
        <v>1859</v>
      </c>
      <c r="P1014" s="3">
        <v>54</v>
      </c>
      <c r="Q1014" s="129" t="s">
        <v>32</v>
      </c>
      <c r="R1014" s="129" t="s">
        <v>2153</v>
      </c>
      <c r="S1014" s="129" t="s">
        <v>2164</v>
      </c>
      <c r="T1014" s="129"/>
      <c r="U1014" s="129">
        <v>1</v>
      </c>
      <c r="V1014" s="3">
        <v>914</v>
      </c>
      <c r="W1014" s="156"/>
      <c r="X1014" s="156"/>
      <c r="Y1014" s="156"/>
      <c r="Z1014" s="138" t="str">
        <f t="shared" si="116"/>
        <v/>
      </c>
      <c r="AA1014" s="3">
        <v>14249</v>
      </c>
      <c r="AB1014" s="6">
        <v>15.47</v>
      </c>
      <c r="AC1014" s="34" t="s">
        <v>64</v>
      </c>
      <c r="AD1014" s="34">
        <f t="shared" si="120"/>
        <v>11</v>
      </c>
      <c r="AE1014" s="34">
        <f t="shared" si="121"/>
        <v>5</v>
      </c>
      <c r="AF1014" s="49" t="str">
        <f t="shared" si="122"/>
        <v>LCL</v>
      </c>
      <c r="AG1014" s="49" t="str">
        <f t="shared" si="122"/>
        <v>LCL</v>
      </c>
      <c r="AH1014"/>
      <c r="AI1014"/>
      <c r="AJ1014"/>
      <c r="AK1014"/>
    </row>
    <row r="1015" spans="1:37" x14ac:dyDescent="0.45">
      <c r="A1015" s="129" t="s">
        <v>1561</v>
      </c>
      <c r="B1015" s="129" t="s">
        <v>1678</v>
      </c>
      <c r="C1015" s="129" t="s">
        <v>1856</v>
      </c>
      <c r="D1015" s="5" t="s">
        <v>1856</v>
      </c>
      <c r="E1015" s="129">
        <f t="shared" si="117"/>
        <v>36</v>
      </c>
      <c r="F1015" s="129">
        <f t="shared" si="118"/>
        <v>48</v>
      </c>
      <c r="G1015" s="129" t="s">
        <v>61</v>
      </c>
      <c r="H1015" s="129" t="s">
        <v>30</v>
      </c>
      <c r="I1015" s="129" t="s">
        <v>31</v>
      </c>
      <c r="J1015" s="3">
        <v>1</v>
      </c>
      <c r="K1015" s="153"/>
      <c r="L1015" s="129" t="s">
        <v>41</v>
      </c>
      <c r="M1015" s="129" t="s">
        <v>42</v>
      </c>
      <c r="N1015" s="129" t="s">
        <v>26</v>
      </c>
      <c r="O1015" s="129" t="s">
        <v>1860</v>
      </c>
      <c r="P1015" s="3">
        <v>54</v>
      </c>
      <c r="Q1015" s="129" t="s">
        <v>32</v>
      </c>
      <c r="R1015" s="129" t="s">
        <v>239</v>
      </c>
      <c r="S1015" s="129" t="s">
        <v>2164</v>
      </c>
      <c r="T1015" s="129"/>
      <c r="U1015" s="129">
        <v>1</v>
      </c>
      <c r="V1015" s="3">
        <v>958</v>
      </c>
      <c r="W1015" s="155"/>
      <c r="X1015" s="155"/>
      <c r="Y1015" s="155"/>
      <c r="Z1015" s="138" t="str">
        <f t="shared" si="116"/>
        <v/>
      </c>
      <c r="AA1015" s="3">
        <v>14584</v>
      </c>
      <c r="AB1015" s="6">
        <v>38.119999999999997</v>
      </c>
      <c r="AC1015" s="34" t="s">
        <v>64</v>
      </c>
      <c r="AD1015" s="34">
        <f t="shared" si="120"/>
        <v>27</v>
      </c>
      <c r="AE1015" s="34">
        <f t="shared" si="121"/>
        <v>11</v>
      </c>
      <c r="AF1015" s="49" t="str">
        <f t="shared" si="122"/>
        <v>20</v>
      </c>
      <c r="AG1015" s="49" t="str">
        <f t="shared" si="122"/>
        <v>LCL</v>
      </c>
    </row>
    <row r="1016" spans="1:37" x14ac:dyDescent="0.45">
      <c r="A1016" s="129" t="s">
        <v>1568</v>
      </c>
      <c r="B1016" s="129" t="s">
        <v>1612</v>
      </c>
      <c r="C1016" s="129" t="s">
        <v>1514</v>
      </c>
      <c r="D1016" s="5" t="s">
        <v>1514</v>
      </c>
      <c r="E1016" s="129">
        <f t="shared" si="117"/>
        <v>6</v>
      </c>
      <c r="F1016" s="129">
        <f t="shared" si="118"/>
        <v>11</v>
      </c>
      <c r="G1016" s="129" t="s">
        <v>381</v>
      </c>
      <c r="H1016" s="129" t="s">
        <v>383</v>
      </c>
      <c r="I1016" s="129" t="s">
        <v>380</v>
      </c>
      <c r="J1016" s="3">
        <v>1</v>
      </c>
      <c r="K1016" s="26" t="s">
        <v>380</v>
      </c>
      <c r="L1016" s="26" t="s">
        <v>24</v>
      </c>
      <c r="M1016" s="129" t="s">
        <v>384</v>
      </c>
      <c r="N1016" s="129" t="s">
        <v>26</v>
      </c>
      <c r="O1016" s="129" t="s">
        <v>1861</v>
      </c>
      <c r="P1016" s="3">
        <v>54</v>
      </c>
      <c r="Q1016" s="129" t="s">
        <v>32</v>
      </c>
      <c r="R1016" s="129" t="s">
        <v>1076</v>
      </c>
      <c r="S1016" s="36" t="s">
        <v>380</v>
      </c>
      <c r="T1016" s="129">
        <v>1</v>
      </c>
      <c r="U1016" s="129"/>
      <c r="V1016" s="3">
        <v>790</v>
      </c>
      <c r="W1016" s="30">
        <v>0</v>
      </c>
      <c r="X1016" s="30">
        <v>0</v>
      </c>
      <c r="Y1016" s="30">
        <v>0</v>
      </c>
      <c r="Z1016" s="138" t="str">
        <f t="shared" si="116"/>
        <v/>
      </c>
      <c r="AA1016" s="3">
        <v>14828</v>
      </c>
      <c r="AB1016" s="4"/>
      <c r="AC1016" s="34" t="s">
        <v>64</v>
      </c>
      <c r="AD1016" s="34">
        <f t="shared" si="120"/>
        <v>0</v>
      </c>
      <c r="AE1016" s="34">
        <f t="shared" si="121"/>
        <v>0</v>
      </c>
      <c r="AF1016" s="49" t="str">
        <f t="shared" si="122"/>
        <v>LCL</v>
      </c>
      <c r="AG1016" s="49" t="str">
        <f t="shared" si="122"/>
        <v>LCL</v>
      </c>
    </row>
    <row r="1017" spans="1:37" x14ac:dyDescent="0.45">
      <c r="A1017" s="129" t="s">
        <v>1568</v>
      </c>
      <c r="B1017" s="129" t="s">
        <v>1776</v>
      </c>
      <c r="C1017" s="129" t="s">
        <v>1862</v>
      </c>
      <c r="D1017" s="5" t="s">
        <v>1862</v>
      </c>
      <c r="E1017" s="129">
        <f t="shared" si="117"/>
        <v>39</v>
      </c>
      <c r="F1017" s="129">
        <f t="shared" si="118"/>
        <v>48</v>
      </c>
      <c r="G1017" s="129" t="s">
        <v>48</v>
      </c>
      <c r="H1017" s="129" t="s">
        <v>30</v>
      </c>
      <c r="I1017" s="129" t="s">
        <v>31</v>
      </c>
      <c r="J1017" s="3">
        <v>1</v>
      </c>
      <c r="K1017" s="26" t="s">
        <v>2125</v>
      </c>
      <c r="L1017" s="131"/>
      <c r="M1017" s="129" t="s">
        <v>42</v>
      </c>
      <c r="N1017" s="129" t="s">
        <v>26</v>
      </c>
      <c r="O1017" s="129" t="s">
        <v>1863</v>
      </c>
      <c r="P1017" s="3">
        <v>52</v>
      </c>
      <c r="Q1017" s="129" t="s">
        <v>32</v>
      </c>
      <c r="R1017" s="129" t="s">
        <v>273</v>
      </c>
      <c r="S1017" s="129" t="s">
        <v>2125</v>
      </c>
      <c r="T1017" s="129"/>
      <c r="U1017" s="129">
        <v>1</v>
      </c>
      <c r="V1017" s="3">
        <v>264</v>
      </c>
      <c r="W1017" s="30">
        <v>0</v>
      </c>
      <c r="X1017" s="30">
        <v>0</v>
      </c>
      <c r="Y1017" s="30">
        <v>0</v>
      </c>
      <c r="Z1017" s="138" t="str">
        <f t="shared" si="116"/>
        <v/>
      </c>
      <c r="AA1017" s="3">
        <v>3570</v>
      </c>
      <c r="AB1017" s="6">
        <v>3.92</v>
      </c>
      <c r="AC1017" s="34" t="s">
        <v>34</v>
      </c>
      <c r="AD1017" s="34">
        <f t="shared" si="120"/>
        <v>3</v>
      </c>
      <c r="AE1017" s="34">
        <f t="shared" si="121"/>
        <v>1</v>
      </c>
      <c r="AF1017" s="49" t="str">
        <f t="shared" si="122"/>
        <v>LCL</v>
      </c>
      <c r="AG1017" s="49" t="str">
        <f t="shared" si="122"/>
        <v>LCL</v>
      </c>
    </row>
    <row r="1018" spans="1:37" x14ac:dyDescent="0.45">
      <c r="A1018" s="129" t="s">
        <v>1864</v>
      </c>
      <c r="B1018" s="129" t="s">
        <v>1448</v>
      </c>
      <c r="C1018" s="129" t="s">
        <v>1743</v>
      </c>
      <c r="D1018" s="5" t="s">
        <v>1743</v>
      </c>
      <c r="E1018" s="129">
        <f t="shared" si="117"/>
        <v>4</v>
      </c>
      <c r="F1018" s="129">
        <f t="shared" si="118"/>
        <v>30</v>
      </c>
      <c r="G1018" s="129" t="s">
        <v>381</v>
      </c>
      <c r="H1018" s="129" t="s">
        <v>383</v>
      </c>
      <c r="I1018" s="129" t="s">
        <v>380</v>
      </c>
      <c r="J1018" s="3">
        <v>1</v>
      </c>
      <c r="K1018" s="26" t="s">
        <v>380</v>
      </c>
      <c r="L1018" s="26" t="s">
        <v>24</v>
      </c>
      <c r="M1018" s="129" t="s">
        <v>384</v>
      </c>
      <c r="N1018" s="129" t="s">
        <v>26</v>
      </c>
      <c r="O1018" s="129" t="s">
        <v>1865</v>
      </c>
      <c r="P1018" s="3">
        <v>54</v>
      </c>
      <c r="Q1018" s="129" t="s">
        <v>32</v>
      </c>
      <c r="R1018" s="129" t="s">
        <v>526</v>
      </c>
      <c r="S1018" s="36" t="s">
        <v>380</v>
      </c>
      <c r="T1018" s="129">
        <v>1</v>
      </c>
      <c r="U1018" s="129"/>
      <c r="V1018" s="3">
        <v>1195</v>
      </c>
      <c r="W1018" s="30">
        <v>0</v>
      </c>
      <c r="X1018" s="30">
        <v>0</v>
      </c>
      <c r="Y1018" s="30">
        <v>0</v>
      </c>
      <c r="Z1018" s="138" t="str">
        <f t="shared" si="116"/>
        <v/>
      </c>
      <c r="AA1018" s="3">
        <v>18361</v>
      </c>
      <c r="AB1018" s="4"/>
      <c r="AC1018" s="34" t="s">
        <v>64</v>
      </c>
      <c r="AD1018" s="34">
        <f t="shared" si="120"/>
        <v>0</v>
      </c>
      <c r="AE1018" s="34">
        <f t="shared" si="121"/>
        <v>0</v>
      </c>
      <c r="AF1018" s="49" t="str">
        <f t="shared" si="122"/>
        <v>LCL</v>
      </c>
      <c r="AG1018" s="49" t="str">
        <f t="shared" si="122"/>
        <v>LCL</v>
      </c>
    </row>
    <row r="1019" spans="1:37" x14ac:dyDescent="0.45">
      <c r="A1019" s="129" t="s">
        <v>1864</v>
      </c>
      <c r="B1019" s="129" t="s">
        <v>1596</v>
      </c>
      <c r="C1019" s="129" t="s">
        <v>1703</v>
      </c>
      <c r="D1019" s="5" t="s">
        <v>1703</v>
      </c>
      <c r="E1019" s="129">
        <f t="shared" si="117"/>
        <v>13</v>
      </c>
      <c r="F1019" s="129">
        <f t="shared" si="118"/>
        <v>17</v>
      </c>
      <c r="G1019" s="129" t="s">
        <v>381</v>
      </c>
      <c r="H1019" s="129" t="s">
        <v>23</v>
      </c>
      <c r="I1019" s="129" t="s">
        <v>41</v>
      </c>
      <c r="J1019" s="3">
        <v>0</v>
      </c>
      <c r="K1019" s="129" t="s">
        <v>1866</v>
      </c>
      <c r="L1019" s="26" t="s">
        <v>41</v>
      </c>
      <c r="M1019" s="129" t="s">
        <v>619</v>
      </c>
      <c r="N1019" s="129" t="s">
        <v>26</v>
      </c>
      <c r="O1019" s="129" t="s">
        <v>1867</v>
      </c>
      <c r="P1019" s="3">
        <v>54</v>
      </c>
      <c r="Q1019" s="129" t="s">
        <v>32</v>
      </c>
      <c r="R1019" s="129" t="s">
        <v>101</v>
      </c>
      <c r="S1019" s="129" t="s">
        <v>2163</v>
      </c>
      <c r="T1019" s="129"/>
      <c r="U1019" s="129">
        <v>1</v>
      </c>
      <c r="V1019" s="3">
        <v>617</v>
      </c>
      <c r="W1019" s="30">
        <v>0</v>
      </c>
      <c r="X1019" s="30">
        <v>1</v>
      </c>
      <c r="Y1019" s="30">
        <v>0</v>
      </c>
      <c r="Z1019" s="138">
        <f t="shared" si="116"/>
        <v>40</v>
      </c>
      <c r="AA1019" s="3">
        <v>5938</v>
      </c>
      <c r="AB1019" s="4"/>
      <c r="AC1019" s="34" t="s">
        <v>34</v>
      </c>
      <c r="AD1019" s="34">
        <f t="shared" si="120"/>
        <v>0</v>
      </c>
      <c r="AE1019" s="34">
        <f t="shared" si="121"/>
        <v>0</v>
      </c>
      <c r="AF1019" s="49" t="str">
        <f t="shared" si="122"/>
        <v>LCL</v>
      </c>
      <c r="AG1019" s="49" t="str">
        <f t="shared" si="122"/>
        <v>LCL</v>
      </c>
    </row>
    <row r="1020" spans="1:37" x14ac:dyDescent="0.45">
      <c r="A1020" s="129" t="s">
        <v>1812</v>
      </c>
      <c r="B1020" s="129" t="s">
        <v>1596</v>
      </c>
      <c r="C1020" s="129" t="s">
        <v>1658</v>
      </c>
      <c r="D1020" s="5" t="s">
        <v>1658</v>
      </c>
      <c r="E1020" s="129">
        <f t="shared" si="117"/>
        <v>12</v>
      </c>
      <c r="F1020" s="129">
        <f t="shared" si="118"/>
        <v>17</v>
      </c>
      <c r="G1020" s="129" t="s">
        <v>381</v>
      </c>
      <c r="H1020" s="129" t="s">
        <v>383</v>
      </c>
      <c r="I1020" s="129" t="s">
        <v>41</v>
      </c>
      <c r="J1020" s="3">
        <v>0</v>
      </c>
      <c r="K1020" s="129" t="s">
        <v>1868</v>
      </c>
      <c r="L1020" s="26" t="s">
        <v>41</v>
      </c>
      <c r="M1020" s="129" t="s">
        <v>619</v>
      </c>
      <c r="N1020" s="129" t="s">
        <v>26</v>
      </c>
      <c r="O1020" s="129" t="s">
        <v>1869</v>
      </c>
      <c r="P1020" s="3">
        <v>54</v>
      </c>
      <c r="Q1020" s="129" t="s">
        <v>32</v>
      </c>
      <c r="R1020" s="129" t="s">
        <v>739</v>
      </c>
      <c r="S1020" s="129" t="s">
        <v>2163</v>
      </c>
      <c r="T1020" s="129"/>
      <c r="U1020" s="129">
        <v>1</v>
      </c>
      <c r="V1020" s="3">
        <v>562</v>
      </c>
      <c r="W1020" s="30">
        <v>0</v>
      </c>
      <c r="X1020" s="30">
        <v>0</v>
      </c>
      <c r="Y1020" s="30">
        <v>1</v>
      </c>
      <c r="Z1020" s="138" t="str">
        <f t="shared" si="116"/>
        <v>40 HC</v>
      </c>
      <c r="AA1020" s="3">
        <v>4875</v>
      </c>
      <c r="AB1020" s="4"/>
      <c r="AC1020" s="34" t="s">
        <v>34</v>
      </c>
      <c r="AD1020" s="34">
        <f t="shared" si="120"/>
        <v>0</v>
      </c>
      <c r="AE1020" s="34">
        <f t="shared" si="121"/>
        <v>0</v>
      </c>
      <c r="AF1020" s="49" t="str">
        <f t="shared" si="122"/>
        <v>LCL</v>
      </c>
      <c r="AG1020" s="49" t="str">
        <f t="shared" si="122"/>
        <v>LCL</v>
      </c>
    </row>
    <row r="1021" spans="1:37" x14ac:dyDescent="0.45">
      <c r="A1021" s="129" t="s">
        <v>1870</v>
      </c>
      <c r="B1021" s="129" t="s">
        <v>1658</v>
      </c>
      <c r="C1021" s="129" t="s">
        <v>1743</v>
      </c>
      <c r="D1021" s="5" t="s">
        <v>1743</v>
      </c>
      <c r="E1021" s="129">
        <f t="shared" si="117"/>
        <v>16</v>
      </c>
      <c r="F1021" s="129">
        <f t="shared" si="118"/>
        <v>28</v>
      </c>
      <c r="G1021" s="129" t="s">
        <v>61</v>
      </c>
      <c r="H1021" s="129" t="s">
        <v>30</v>
      </c>
      <c r="I1021" s="129" t="s">
        <v>1385</v>
      </c>
      <c r="J1021" s="3">
        <v>1</v>
      </c>
      <c r="K1021" s="131"/>
      <c r="L1021" s="26" t="s">
        <v>24</v>
      </c>
      <c r="M1021" s="129" t="s">
        <v>390</v>
      </c>
      <c r="N1021" s="129" t="s">
        <v>26</v>
      </c>
      <c r="O1021" s="129" t="s">
        <v>1871</v>
      </c>
      <c r="P1021" s="3">
        <v>54</v>
      </c>
      <c r="Q1021" s="129" t="s">
        <v>32</v>
      </c>
      <c r="R1021" s="129" t="s">
        <v>1872</v>
      </c>
      <c r="S1021" s="129" t="s">
        <v>2163</v>
      </c>
      <c r="T1021" s="129"/>
      <c r="U1021" s="129">
        <v>1</v>
      </c>
      <c r="V1021" s="3">
        <v>532</v>
      </c>
      <c r="W1021" s="30">
        <v>0</v>
      </c>
      <c r="X1021" s="30">
        <v>0</v>
      </c>
      <c r="Y1021" s="30">
        <v>0</v>
      </c>
      <c r="Z1021" s="138" t="str">
        <f t="shared" si="116"/>
        <v/>
      </c>
      <c r="AA1021" s="3">
        <v>10355</v>
      </c>
      <c r="AB1021" s="4"/>
      <c r="AC1021" s="34" t="s">
        <v>64</v>
      </c>
      <c r="AD1021" s="34">
        <f t="shared" si="120"/>
        <v>0</v>
      </c>
      <c r="AE1021" s="34">
        <f t="shared" si="121"/>
        <v>0</v>
      </c>
      <c r="AF1021" s="49" t="str">
        <f t="shared" si="122"/>
        <v>LCL</v>
      </c>
      <c r="AG1021" s="49" t="str">
        <f t="shared" si="122"/>
        <v>LCL</v>
      </c>
    </row>
    <row r="1022" spans="1:37" x14ac:dyDescent="0.45">
      <c r="A1022" s="129" t="s">
        <v>1870</v>
      </c>
      <c r="B1022" s="129" t="s">
        <v>1746</v>
      </c>
      <c r="C1022" s="129" t="s">
        <v>1771</v>
      </c>
      <c r="D1022" s="5" t="s">
        <v>1771</v>
      </c>
      <c r="E1022" s="129">
        <f t="shared" si="117"/>
        <v>23</v>
      </c>
      <c r="F1022" s="129">
        <f t="shared" si="118"/>
        <v>35</v>
      </c>
      <c r="G1022" s="129" t="s">
        <v>85</v>
      </c>
      <c r="H1022" s="129" t="s">
        <v>30</v>
      </c>
      <c r="I1022" s="129" t="s">
        <v>31</v>
      </c>
      <c r="J1022" s="3">
        <v>1</v>
      </c>
      <c r="K1022" s="26" t="s">
        <v>2125</v>
      </c>
      <c r="L1022" s="129" t="s">
        <v>24</v>
      </c>
      <c r="M1022" s="129" t="s">
        <v>87</v>
      </c>
      <c r="N1022" s="129" t="s">
        <v>26</v>
      </c>
      <c r="O1022" s="129" t="s">
        <v>1873</v>
      </c>
      <c r="P1022" s="3">
        <v>54</v>
      </c>
      <c r="Q1022" s="129" t="s">
        <v>32</v>
      </c>
      <c r="R1022" s="129" t="s">
        <v>2160</v>
      </c>
      <c r="S1022" s="129" t="s">
        <v>2125</v>
      </c>
      <c r="T1022" s="129"/>
      <c r="U1022" s="129">
        <v>1</v>
      </c>
      <c r="V1022" s="3">
        <v>426</v>
      </c>
      <c r="W1022" s="30">
        <v>0</v>
      </c>
      <c r="X1022" s="30">
        <v>0</v>
      </c>
      <c r="Y1022" s="30">
        <v>0</v>
      </c>
      <c r="Z1022" s="138" t="str">
        <f t="shared" si="116"/>
        <v/>
      </c>
      <c r="AA1022" s="3">
        <v>7488</v>
      </c>
      <c r="AB1022" s="6">
        <v>15</v>
      </c>
      <c r="AC1022" s="34" t="s">
        <v>90</v>
      </c>
      <c r="AD1022" s="34">
        <f t="shared" si="120"/>
        <v>11</v>
      </c>
      <c r="AE1022" s="34">
        <f t="shared" si="121"/>
        <v>5</v>
      </c>
      <c r="AF1022" s="49" t="str">
        <f t="shared" si="122"/>
        <v>LCL</v>
      </c>
      <c r="AG1022" s="49" t="str">
        <f t="shared" si="122"/>
        <v>LCL</v>
      </c>
    </row>
    <row r="1023" spans="1:37" x14ac:dyDescent="0.45">
      <c r="A1023" s="129" t="s">
        <v>1870</v>
      </c>
      <c r="B1023" s="129" t="s">
        <v>1856</v>
      </c>
      <c r="C1023" s="129" t="s">
        <v>1874</v>
      </c>
      <c r="D1023" s="5" t="s">
        <v>1874</v>
      </c>
      <c r="E1023" s="129">
        <f t="shared" si="117"/>
        <v>44</v>
      </c>
      <c r="F1023" s="129">
        <f t="shared" si="118"/>
        <v>50</v>
      </c>
      <c r="G1023" s="129" t="s">
        <v>61</v>
      </c>
      <c r="H1023" s="129" t="s">
        <v>30</v>
      </c>
      <c r="I1023" s="129" t="s">
        <v>31</v>
      </c>
      <c r="J1023" s="3">
        <v>1</v>
      </c>
      <c r="K1023" s="152" t="s">
        <v>1875</v>
      </c>
      <c r="L1023" s="129" t="s">
        <v>41</v>
      </c>
      <c r="M1023" s="129" t="s">
        <v>42</v>
      </c>
      <c r="N1023" s="129" t="s">
        <v>26</v>
      </c>
      <c r="O1023" s="129" t="s">
        <v>1876</v>
      </c>
      <c r="P1023" s="3">
        <v>54</v>
      </c>
      <c r="Q1023" s="129" t="s">
        <v>32</v>
      </c>
      <c r="R1023" s="129" t="s">
        <v>2150</v>
      </c>
      <c r="S1023" s="129" t="s">
        <v>2164</v>
      </c>
      <c r="T1023" s="129"/>
      <c r="U1023" s="129">
        <v>1</v>
      </c>
      <c r="V1023" s="3">
        <v>518</v>
      </c>
      <c r="W1023" s="154">
        <v>0</v>
      </c>
      <c r="X1023" s="154">
        <v>0</v>
      </c>
      <c r="Y1023" s="154">
        <v>1</v>
      </c>
      <c r="Z1023" s="138" t="str">
        <f t="shared" si="116"/>
        <v>40 HC</v>
      </c>
      <c r="AA1023" s="3">
        <v>12068</v>
      </c>
      <c r="AB1023" s="6">
        <v>36.35</v>
      </c>
      <c r="AC1023" s="34" t="s">
        <v>64</v>
      </c>
      <c r="AD1023" s="34">
        <f t="shared" si="120"/>
        <v>25</v>
      </c>
      <c r="AE1023" s="34">
        <f t="shared" si="121"/>
        <v>11</v>
      </c>
      <c r="AF1023" s="49" t="str">
        <f t="shared" si="122"/>
        <v>20</v>
      </c>
      <c r="AG1023" s="49" t="str">
        <f t="shared" si="122"/>
        <v>LCL</v>
      </c>
    </row>
    <row r="1024" spans="1:37" x14ac:dyDescent="0.45">
      <c r="A1024" s="129" t="s">
        <v>1870</v>
      </c>
      <c r="B1024" s="129" t="s">
        <v>1856</v>
      </c>
      <c r="C1024" s="129" t="s">
        <v>1874</v>
      </c>
      <c r="D1024" s="5" t="s">
        <v>1874</v>
      </c>
      <c r="E1024" s="129">
        <f t="shared" si="117"/>
        <v>44</v>
      </c>
      <c r="F1024" s="129">
        <f t="shared" si="118"/>
        <v>50</v>
      </c>
      <c r="G1024" s="129" t="s">
        <v>61</v>
      </c>
      <c r="H1024" s="129" t="s">
        <v>30</v>
      </c>
      <c r="I1024" s="129" t="s">
        <v>31</v>
      </c>
      <c r="J1024" s="3">
        <v>1</v>
      </c>
      <c r="K1024" s="153"/>
      <c r="L1024" s="129" t="s">
        <v>41</v>
      </c>
      <c r="M1024" s="129" t="s">
        <v>42</v>
      </c>
      <c r="N1024" s="129" t="s">
        <v>26</v>
      </c>
      <c r="O1024" s="129" t="s">
        <v>1877</v>
      </c>
      <c r="P1024" s="3">
        <v>54</v>
      </c>
      <c r="Q1024" s="129" t="s">
        <v>32</v>
      </c>
      <c r="R1024" s="129" t="s">
        <v>2158</v>
      </c>
      <c r="S1024" s="129" t="s">
        <v>2164</v>
      </c>
      <c r="T1024" s="129"/>
      <c r="U1024" s="129">
        <v>1</v>
      </c>
      <c r="V1024" s="3">
        <v>1397</v>
      </c>
      <c r="W1024" s="155"/>
      <c r="X1024" s="155"/>
      <c r="Y1024" s="155"/>
      <c r="Z1024" s="138" t="str">
        <f t="shared" si="116"/>
        <v/>
      </c>
      <c r="AA1024" s="3">
        <v>21195</v>
      </c>
      <c r="AB1024" s="6">
        <v>30.63</v>
      </c>
      <c r="AC1024" s="34" t="s">
        <v>64</v>
      </c>
      <c r="AD1024" s="34">
        <f t="shared" si="120"/>
        <v>21</v>
      </c>
      <c r="AE1024" s="34">
        <f t="shared" si="121"/>
        <v>9</v>
      </c>
      <c r="AF1024" s="49" t="str">
        <f t="shared" si="122"/>
        <v>20</v>
      </c>
      <c r="AG1024" s="49" t="str">
        <f t="shared" si="122"/>
        <v>LCL</v>
      </c>
    </row>
    <row r="1025" spans="1:37" x14ac:dyDescent="0.45">
      <c r="A1025" s="129" t="s">
        <v>1870</v>
      </c>
      <c r="B1025" s="129" t="s">
        <v>1856</v>
      </c>
      <c r="C1025" s="129" t="s">
        <v>1835</v>
      </c>
      <c r="D1025" s="5" t="s">
        <v>1835</v>
      </c>
      <c r="E1025" s="129">
        <f t="shared" si="117"/>
        <v>44</v>
      </c>
      <c r="F1025" s="129">
        <f t="shared" si="118"/>
        <v>51</v>
      </c>
      <c r="G1025" s="129" t="s">
        <v>61</v>
      </c>
      <c r="H1025" s="129" t="s">
        <v>30</v>
      </c>
      <c r="I1025" s="129" t="s">
        <v>31</v>
      </c>
      <c r="J1025" s="3">
        <v>0</v>
      </c>
      <c r="K1025" s="129" t="s">
        <v>1878</v>
      </c>
      <c r="L1025" s="129" t="s">
        <v>41</v>
      </c>
      <c r="M1025" s="129" t="s">
        <v>42</v>
      </c>
      <c r="N1025" s="129" t="s">
        <v>26</v>
      </c>
      <c r="O1025" s="129" t="s">
        <v>1879</v>
      </c>
      <c r="P1025" s="3">
        <v>54</v>
      </c>
      <c r="Q1025" s="129" t="s">
        <v>32</v>
      </c>
      <c r="R1025" s="129" t="s">
        <v>2149</v>
      </c>
      <c r="S1025" s="129" t="s">
        <v>2163</v>
      </c>
      <c r="T1025" s="129"/>
      <c r="U1025" s="129">
        <v>1</v>
      </c>
      <c r="V1025" s="3">
        <v>2208</v>
      </c>
      <c r="W1025" s="30">
        <v>0</v>
      </c>
      <c r="X1025" s="30">
        <v>1</v>
      </c>
      <c r="Y1025" s="30">
        <v>0</v>
      </c>
      <c r="Z1025" s="138">
        <f t="shared" si="116"/>
        <v>40</v>
      </c>
      <c r="AA1025" s="3">
        <v>42946</v>
      </c>
      <c r="AB1025" s="6">
        <v>43.7</v>
      </c>
      <c r="AC1025" s="34" t="s">
        <v>64</v>
      </c>
      <c r="AD1025" s="34">
        <f t="shared" si="120"/>
        <v>31</v>
      </c>
      <c r="AE1025" s="34">
        <f t="shared" si="121"/>
        <v>13</v>
      </c>
      <c r="AF1025" s="49" t="str">
        <f t="shared" si="122"/>
        <v>40</v>
      </c>
      <c r="AG1025" s="49" t="str">
        <f t="shared" si="122"/>
        <v>LCL</v>
      </c>
    </row>
    <row r="1026" spans="1:37" x14ac:dyDescent="0.45">
      <c r="A1026" s="129" t="s">
        <v>1578</v>
      </c>
      <c r="B1026" s="129" t="s">
        <v>1612</v>
      </c>
      <c r="C1026" s="129" t="s">
        <v>1602</v>
      </c>
      <c r="D1026" s="5" t="s">
        <v>1602</v>
      </c>
      <c r="E1026" s="129">
        <f t="shared" si="117"/>
        <v>2</v>
      </c>
      <c r="F1026" s="129">
        <f t="shared" si="118"/>
        <v>9</v>
      </c>
      <c r="G1026" s="129" t="s">
        <v>381</v>
      </c>
      <c r="H1026" s="129" t="s">
        <v>383</v>
      </c>
      <c r="I1026" s="129" t="s">
        <v>380</v>
      </c>
      <c r="J1026" s="3">
        <v>1</v>
      </c>
      <c r="K1026" s="26" t="s">
        <v>380</v>
      </c>
      <c r="L1026" s="26" t="s">
        <v>24</v>
      </c>
      <c r="M1026" s="129" t="s">
        <v>384</v>
      </c>
      <c r="N1026" s="129" t="s">
        <v>26</v>
      </c>
      <c r="O1026" s="129" t="s">
        <v>1880</v>
      </c>
      <c r="P1026" s="3">
        <v>52</v>
      </c>
      <c r="Q1026" s="129" t="s">
        <v>32</v>
      </c>
      <c r="R1026" s="129" t="s">
        <v>266</v>
      </c>
      <c r="S1026" s="36" t="s">
        <v>380</v>
      </c>
      <c r="T1026" s="129">
        <v>1</v>
      </c>
      <c r="U1026" s="129"/>
      <c r="V1026" s="3">
        <v>496</v>
      </c>
      <c r="W1026" s="30">
        <v>0</v>
      </c>
      <c r="X1026" s="30">
        <v>0</v>
      </c>
      <c r="Y1026" s="30">
        <v>0</v>
      </c>
      <c r="Z1026" s="138" t="str">
        <f t="shared" si="116"/>
        <v/>
      </c>
      <c r="AA1026" s="3">
        <v>8041</v>
      </c>
      <c r="AB1026" s="6">
        <v>9.57</v>
      </c>
      <c r="AC1026" s="34" t="s">
        <v>34</v>
      </c>
      <c r="AD1026" s="34">
        <f t="shared" si="120"/>
        <v>7</v>
      </c>
      <c r="AE1026" s="34">
        <f t="shared" si="121"/>
        <v>3</v>
      </c>
      <c r="AF1026" s="49" t="str">
        <f t="shared" si="122"/>
        <v>LCL</v>
      </c>
      <c r="AG1026" s="49" t="str">
        <f t="shared" si="122"/>
        <v>LCL</v>
      </c>
    </row>
    <row r="1027" spans="1:37" x14ac:dyDescent="0.45">
      <c r="A1027" s="129" t="s">
        <v>1578</v>
      </c>
      <c r="B1027" s="129" t="s">
        <v>1543</v>
      </c>
      <c r="C1027" s="129" t="s">
        <v>1596</v>
      </c>
      <c r="D1027" s="5" t="s">
        <v>1596</v>
      </c>
      <c r="E1027" s="129">
        <f t="shared" si="117"/>
        <v>8</v>
      </c>
      <c r="F1027" s="129">
        <f t="shared" si="118"/>
        <v>10</v>
      </c>
      <c r="G1027" s="129" t="s">
        <v>381</v>
      </c>
      <c r="H1027" s="129" t="s">
        <v>383</v>
      </c>
      <c r="I1027" s="129" t="s">
        <v>380</v>
      </c>
      <c r="J1027" s="3">
        <v>1</v>
      </c>
      <c r="K1027" s="26" t="s">
        <v>380</v>
      </c>
      <c r="L1027" s="26" t="s">
        <v>24</v>
      </c>
      <c r="M1027" s="129" t="s">
        <v>384</v>
      </c>
      <c r="N1027" s="129" t="s">
        <v>26</v>
      </c>
      <c r="O1027" s="129" t="s">
        <v>1881</v>
      </c>
      <c r="P1027" s="3">
        <v>54</v>
      </c>
      <c r="Q1027" s="129" t="s">
        <v>32</v>
      </c>
      <c r="R1027" s="129" t="s">
        <v>733</v>
      </c>
      <c r="S1027" s="36" t="s">
        <v>380</v>
      </c>
      <c r="T1027" s="129">
        <v>1</v>
      </c>
      <c r="U1027" s="129"/>
      <c r="V1027" s="3">
        <v>260</v>
      </c>
      <c r="W1027" s="30">
        <v>0</v>
      </c>
      <c r="X1027" s="30">
        <v>0</v>
      </c>
      <c r="Y1027" s="30">
        <v>0</v>
      </c>
      <c r="Z1027" s="138" t="str">
        <f t="shared" ref="Z1027:Z1090" si="123">IF(W1027=1,20,IF(X1027=1,40,IF(Y1027=1,"40 HC","")))</f>
        <v/>
      </c>
      <c r="AA1027" s="3">
        <v>4903</v>
      </c>
      <c r="AB1027" s="6">
        <v>2.5099999999999998</v>
      </c>
      <c r="AC1027" s="34" t="s">
        <v>64</v>
      </c>
      <c r="AD1027" s="34">
        <f t="shared" si="120"/>
        <v>2</v>
      </c>
      <c r="AE1027" s="34">
        <f t="shared" si="121"/>
        <v>1</v>
      </c>
      <c r="AF1027" s="49" t="str">
        <f t="shared" si="122"/>
        <v>LCL</v>
      </c>
      <c r="AG1027" s="49" t="str">
        <f t="shared" si="122"/>
        <v>LCL</v>
      </c>
    </row>
    <row r="1028" spans="1:37" x14ac:dyDescent="0.45">
      <c r="A1028" s="129" t="s">
        <v>1578</v>
      </c>
      <c r="B1028" s="129" t="s">
        <v>1602</v>
      </c>
      <c r="C1028" s="129" t="s">
        <v>1596</v>
      </c>
      <c r="D1028" s="5" t="s">
        <v>1596</v>
      </c>
      <c r="E1028" s="129">
        <f t="shared" si="117"/>
        <v>9</v>
      </c>
      <c r="F1028" s="129">
        <f t="shared" si="118"/>
        <v>10</v>
      </c>
      <c r="G1028" s="129" t="s">
        <v>381</v>
      </c>
      <c r="H1028" s="129" t="s">
        <v>383</v>
      </c>
      <c r="I1028" s="129" t="s">
        <v>380</v>
      </c>
      <c r="J1028" s="3">
        <v>1</v>
      </c>
      <c r="K1028" s="26" t="s">
        <v>380</v>
      </c>
      <c r="L1028" s="26" t="s">
        <v>24</v>
      </c>
      <c r="M1028" s="129" t="s">
        <v>384</v>
      </c>
      <c r="N1028" s="129" t="s">
        <v>26</v>
      </c>
      <c r="O1028" s="129" t="s">
        <v>1882</v>
      </c>
      <c r="P1028" s="3">
        <v>54</v>
      </c>
      <c r="Q1028" s="129" t="s">
        <v>32</v>
      </c>
      <c r="R1028" s="129" t="s">
        <v>733</v>
      </c>
      <c r="S1028" s="36" t="s">
        <v>380</v>
      </c>
      <c r="T1028" s="129">
        <v>1</v>
      </c>
      <c r="U1028" s="129"/>
      <c r="V1028" s="3">
        <v>729</v>
      </c>
      <c r="W1028" s="30">
        <v>0</v>
      </c>
      <c r="X1028" s="30">
        <v>0</v>
      </c>
      <c r="Y1028" s="30">
        <v>0</v>
      </c>
      <c r="Z1028" s="138" t="str">
        <f t="shared" si="123"/>
        <v/>
      </c>
      <c r="AA1028" s="3">
        <v>13916</v>
      </c>
      <c r="AB1028" s="6">
        <v>10.73</v>
      </c>
      <c r="AC1028" s="34" t="s">
        <v>64</v>
      </c>
      <c r="AD1028" s="34">
        <f t="shared" si="120"/>
        <v>8</v>
      </c>
      <c r="AE1028" s="34">
        <f t="shared" si="121"/>
        <v>3</v>
      </c>
      <c r="AF1028" s="49" t="str">
        <f t="shared" si="122"/>
        <v>LCL</v>
      </c>
      <c r="AG1028" s="49" t="str">
        <f t="shared" si="122"/>
        <v>LCL</v>
      </c>
    </row>
    <row r="1029" spans="1:37" x14ac:dyDescent="0.45">
      <c r="A1029" s="129" t="s">
        <v>1578</v>
      </c>
      <c r="B1029" s="129" t="s">
        <v>1762</v>
      </c>
      <c r="C1029" s="129" t="s">
        <v>1851</v>
      </c>
      <c r="D1029" s="5" t="s">
        <v>1851</v>
      </c>
      <c r="E1029" s="129">
        <f t="shared" si="117"/>
        <v>30</v>
      </c>
      <c r="F1029" s="129">
        <f t="shared" si="118"/>
        <v>42</v>
      </c>
      <c r="G1029" s="129" t="s">
        <v>1172</v>
      </c>
      <c r="H1029" s="129" t="s">
        <v>30</v>
      </c>
      <c r="I1029" s="129" t="s">
        <v>31</v>
      </c>
      <c r="J1029" s="3">
        <v>0</v>
      </c>
      <c r="K1029" s="129" t="s">
        <v>1883</v>
      </c>
      <c r="L1029" s="129" t="s">
        <v>24</v>
      </c>
      <c r="M1029" s="129" t="s">
        <v>268</v>
      </c>
      <c r="N1029" s="129" t="s">
        <v>26</v>
      </c>
      <c r="O1029" s="129" t="s">
        <v>1884</v>
      </c>
      <c r="P1029" s="3">
        <v>54</v>
      </c>
      <c r="Q1029" s="129" t="s">
        <v>32</v>
      </c>
      <c r="R1029" s="129" t="s">
        <v>149</v>
      </c>
      <c r="S1029" s="129" t="s">
        <v>2163</v>
      </c>
      <c r="T1029" s="129"/>
      <c r="U1029" s="129">
        <v>1</v>
      </c>
      <c r="V1029" s="3">
        <v>1201</v>
      </c>
      <c r="W1029" s="30">
        <v>1</v>
      </c>
      <c r="X1029" s="30">
        <v>0</v>
      </c>
      <c r="Y1029" s="30">
        <v>0</v>
      </c>
      <c r="Z1029" s="138">
        <f t="shared" si="123"/>
        <v>20</v>
      </c>
      <c r="AA1029" s="3">
        <v>18614</v>
      </c>
      <c r="AB1029" s="6">
        <v>23.4</v>
      </c>
      <c r="AC1029" s="34" t="s">
        <v>90</v>
      </c>
      <c r="AD1029" s="34">
        <f t="shared" si="120"/>
        <v>16</v>
      </c>
      <c r="AE1029" s="34">
        <f t="shared" si="121"/>
        <v>7</v>
      </c>
      <c r="AF1029" s="49" t="str">
        <f t="shared" si="122"/>
        <v>20</v>
      </c>
      <c r="AG1029" s="49" t="str">
        <f t="shared" si="122"/>
        <v>LCL</v>
      </c>
    </row>
    <row r="1030" spans="1:37" x14ac:dyDescent="0.45">
      <c r="A1030" s="129" t="s">
        <v>1578</v>
      </c>
      <c r="B1030" s="129" t="s">
        <v>1776</v>
      </c>
      <c r="C1030" s="129" t="s">
        <v>1862</v>
      </c>
      <c r="D1030" s="5" t="s">
        <v>1862</v>
      </c>
      <c r="E1030" s="129">
        <f t="shared" si="117"/>
        <v>35</v>
      </c>
      <c r="F1030" s="129">
        <f t="shared" si="118"/>
        <v>44</v>
      </c>
      <c r="G1030" s="129" t="s">
        <v>29</v>
      </c>
      <c r="H1030" s="129" t="s">
        <v>30</v>
      </c>
      <c r="I1030" s="129" t="s">
        <v>31</v>
      </c>
      <c r="J1030" s="3">
        <v>1</v>
      </c>
      <c r="K1030" s="26" t="s">
        <v>2125</v>
      </c>
      <c r="L1030" s="131"/>
      <c r="M1030" s="129" t="s">
        <v>268</v>
      </c>
      <c r="N1030" s="129" t="s">
        <v>26</v>
      </c>
      <c r="O1030" s="129" t="s">
        <v>1885</v>
      </c>
      <c r="P1030" s="3">
        <v>54</v>
      </c>
      <c r="Q1030" s="129" t="s">
        <v>32</v>
      </c>
      <c r="R1030" s="129" t="s">
        <v>1158</v>
      </c>
      <c r="S1030" s="129" t="s">
        <v>2125</v>
      </c>
      <c r="T1030" s="129"/>
      <c r="U1030" s="129">
        <v>1</v>
      </c>
      <c r="V1030" s="3">
        <v>341</v>
      </c>
      <c r="W1030" s="30">
        <v>0</v>
      </c>
      <c r="X1030" s="30">
        <v>0</v>
      </c>
      <c r="Y1030" s="30">
        <v>0</v>
      </c>
      <c r="Z1030" s="138" t="str">
        <f t="shared" si="123"/>
        <v/>
      </c>
      <c r="AA1030" s="3">
        <v>4067</v>
      </c>
      <c r="AB1030" s="6">
        <v>3.97</v>
      </c>
      <c r="AC1030" s="34" t="s">
        <v>34</v>
      </c>
      <c r="AD1030" s="34">
        <f t="shared" si="120"/>
        <v>3</v>
      </c>
      <c r="AE1030" s="34">
        <f t="shared" si="121"/>
        <v>1</v>
      </c>
      <c r="AF1030" s="49" t="str">
        <f t="shared" si="122"/>
        <v>LCL</v>
      </c>
      <c r="AG1030" s="49" t="str">
        <f t="shared" si="122"/>
        <v>LCL</v>
      </c>
    </row>
    <row r="1031" spans="1:37" x14ac:dyDescent="0.45">
      <c r="A1031" s="129" t="s">
        <v>1448</v>
      </c>
      <c r="B1031" s="129" t="s">
        <v>1605</v>
      </c>
      <c r="C1031" s="129" t="s">
        <v>1596</v>
      </c>
      <c r="D1031" s="5" t="s">
        <v>1596</v>
      </c>
      <c r="E1031" s="129">
        <f t="shared" si="117"/>
        <v>2</v>
      </c>
      <c r="F1031" s="129">
        <f t="shared" si="118"/>
        <v>9</v>
      </c>
      <c r="G1031" s="129" t="s">
        <v>381</v>
      </c>
      <c r="H1031" s="129" t="s">
        <v>383</v>
      </c>
      <c r="I1031" s="129" t="s">
        <v>380</v>
      </c>
      <c r="J1031" s="3">
        <v>1</v>
      </c>
      <c r="K1031" s="26" t="s">
        <v>380</v>
      </c>
      <c r="L1031" s="26" t="s">
        <v>24</v>
      </c>
      <c r="M1031" s="129" t="s">
        <v>384</v>
      </c>
      <c r="N1031" s="129" t="s">
        <v>26</v>
      </c>
      <c r="O1031" s="129" t="s">
        <v>1886</v>
      </c>
      <c r="P1031" s="3">
        <v>54</v>
      </c>
      <c r="Q1031" s="129" t="s">
        <v>32</v>
      </c>
      <c r="R1031" s="129" t="s">
        <v>2160</v>
      </c>
      <c r="S1031" s="36" t="s">
        <v>380</v>
      </c>
      <c r="T1031" s="129">
        <v>1</v>
      </c>
      <c r="U1031" s="129"/>
      <c r="V1031" s="3">
        <v>532</v>
      </c>
      <c r="W1031" s="30">
        <v>0</v>
      </c>
      <c r="X1031" s="30">
        <v>0</v>
      </c>
      <c r="Y1031" s="30">
        <v>0</v>
      </c>
      <c r="Z1031" s="138" t="str">
        <f t="shared" si="123"/>
        <v/>
      </c>
      <c r="AA1031" s="3">
        <v>9608</v>
      </c>
      <c r="AB1031" s="6">
        <v>10.83</v>
      </c>
      <c r="AC1031" s="34" t="s">
        <v>90</v>
      </c>
      <c r="AD1031" s="34">
        <f t="shared" si="120"/>
        <v>8</v>
      </c>
      <c r="AE1031" s="34">
        <f t="shared" si="121"/>
        <v>3</v>
      </c>
      <c r="AF1031" s="49" t="str">
        <f t="shared" si="122"/>
        <v>LCL</v>
      </c>
      <c r="AG1031" s="49" t="str">
        <f t="shared" si="122"/>
        <v>LCL</v>
      </c>
    </row>
    <row r="1032" spans="1:37" x14ac:dyDescent="0.45">
      <c r="A1032" s="129" t="s">
        <v>1448</v>
      </c>
      <c r="B1032" s="129" t="s">
        <v>1887</v>
      </c>
      <c r="C1032" s="129" t="s">
        <v>1596</v>
      </c>
      <c r="D1032" s="5" t="s">
        <v>1596</v>
      </c>
      <c r="E1032" s="129">
        <f t="shared" si="117"/>
        <v>3</v>
      </c>
      <c r="F1032" s="129">
        <f t="shared" si="118"/>
        <v>9</v>
      </c>
      <c r="G1032" s="129" t="s">
        <v>381</v>
      </c>
      <c r="H1032" s="129" t="s">
        <v>383</v>
      </c>
      <c r="I1032" s="129" t="s">
        <v>380</v>
      </c>
      <c r="J1032" s="3">
        <v>1</v>
      </c>
      <c r="K1032" s="26" t="s">
        <v>380</v>
      </c>
      <c r="L1032" s="26" t="s">
        <v>24</v>
      </c>
      <c r="M1032" s="129" t="s">
        <v>384</v>
      </c>
      <c r="N1032" s="129" t="s">
        <v>26</v>
      </c>
      <c r="O1032" s="129" t="s">
        <v>1888</v>
      </c>
      <c r="P1032" s="3">
        <v>54</v>
      </c>
      <c r="Q1032" s="129" t="s">
        <v>32</v>
      </c>
      <c r="R1032" s="129" t="s">
        <v>2160</v>
      </c>
      <c r="S1032" s="36" t="s">
        <v>380</v>
      </c>
      <c r="T1032" s="129">
        <v>1</v>
      </c>
      <c r="U1032" s="129"/>
      <c r="V1032" s="3">
        <v>573</v>
      </c>
      <c r="W1032" s="30">
        <v>0</v>
      </c>
      <c r="X1032" s="30">
        <v>0</v>
      </c>
      <c r="Y1032" s="30">
        <v>0</v>
      </c>
      <c r="Z1032" s="138" t="str">
        <f t="shared" si="123"/>
        <v/>
      </c>
      <c r="AA1032" s="3">
        <v>10752</v>
      </c>
      <c r="AB1032" s="6">
        <v>12.21</v>
      </c>
      <c r="AC1032" s="34" t="s">
        <v>90</v>
      </c>
      <c r="AD1032" s="34">
        <f t="shared" si="120"/>
        <v>9</v>
      </c>
      <c r="AE1032" s="34">
        <f t="shared" si="121"/>
        <v>4</v>
      </c>
      <c r="AF1032" s="49" t="str">
        <f t="shared" si="122"/>
        <v>LCL</v>
      </c>
      <c r="AG1032" s="49" t="str">
        <f t="shared" si="122"/>
        <v>LCL</v>
      </c>
    </row>
    <row r="1033" spans="1:37" x14ac:dyDescent="0.45">
      <c r="A1033" s="129" t="s">
        <v>1448</v>
      </c>
      <c r="B1033" s="129" t="s">
        <v>1678</v>
      </c>
      <c r="C1033" s="129" t="s">
        <v>1840</v>
      </c>
      <c r="D1033" s="5" t="s">
        <v>1840</v>
      </c>
      <c r="E1033" s="129">
        <f t="shared" si="117"/>
        <v>30</v>
      </c>
      <c r="F1033" s="129">
        <f t="shared" si="118"/>
        <v>36</v>
      </c>
      <c r="G1033" s="129" t="s">
        <v>398</v>
      </c>
      <c r="H1033" s="129" t="s">
        <v>30</v>
      </c>
      <c r="I1033" s="129" t="s">
        <v>31</v>
      </c>
      <c r="J1033" s="3">
        <v>0</v>
      </c>
      <c r="K1033" s="129" t="s">
        <v>1889</v>
      </c>
      <c r="L1033" s="129" t="s">
        <v>24</v>
      </c>
      <c r="M1033" s="129" t="s">
        <v>42</v>
      </c>
      <c r="N1033" s="129" t="s">
        <v>26</v>
      </c>
      <c r="O1033" s="129" t="s">
        <v>1890</v>
      </c>
      <c r="P1033" s="3">
        <v>51</v>
      </c>
      <c r="Q1033" s="129" t="s">
        <v>32</v>
      </c>
      <c r="R1033" s="129" t="s">
        <v>139</v>
      </c>
      <c r="S1033" s="129" t="s">
        <v>2163</v>
      </c>
      <c r="T1033" s="129"/>
      <c r="U1033" s="129">
        <v>1</v>
      </c>
      <c r="V1033" s="3">
        <v>513</v>
      </c>
      <c r="W1033" s="30">
        <v>1</v>
      </c>
      <c r="X1033" s="30">
        <v>1</v>
      </c>
      <c r="Y1033" s="30">
        <v>0</v>
      </c>
      <c r="Z1033" s="138">
        <f t="shared" si="123"/>
        <v>20</v>
      </c>
      <c r="AA1033" s="3">
        <v>5994</v>
      </c>
      <c r="AB1033" s="6">
        <v>63.58</v>
      </c>
      <c r="AC1033" s="34" t="s">
        <v>34</v>
      </c>
      <c r="AD1033" s="34">
        <f t="shared" si="120"/>
        <v>45</v>
      </c>
      <c r="AE1033" s="34">
        <f t="shared" si="121"/>
        <v>19</v>
      </c>
      <c r="AF1033" s="49" t="str">
        <f t="shared" si="122"/>
        <v>40</v>
      </c>
      <c r="AG1033" s="49" t="str">
        <f t="shared" si="122"/>
        <v>20</v>
      </c>
    </row>
    <row r="1034" spans="1:37" x14ac:dyDescent="0.45">
      <c r="A1034" s="129" t="s">
        <v>1448</v>
      </c>
      <c r="B1034" s="129" t="s">
        <v>1891</v>
      </c>
      <c r="C1034" s="129" t="s">
        <v>1892</v>
      </c>
      <c r="D1034" s="5" t="s">
        <v>1892</v>
      </c>
      <c r="E1034" s="129">
        <f t="shared" si="117"/>
        <v>51</v>
      </c>
      <c r="F1034" s="129">
        <f t="shared" si="118"/>
        <v>55</v>
      </c>
      <c r="G1034" s="129" t="s">
        <v>61</v>
      </c>
      <c r="H1034" s="129" t="s">
        <v>30</v>
      </c>
      <c r="I1034" s="129" t="s">
        <v>31</v>
      </c>
      <c r="J1034" s="3">
        <v>1</v>
      </c>
      <c r="K1034" s="129" t="s">
        <v>1893</v>
      </c>
      <c r="L1034" s="129" t="s">
        <v>24</v>
      </c>
      <c r="M1034" s="129" t="s">
        <v>42</v>
      </c>
      <c r="N1034" s="129" t="s">
        <v>26</v>
      </c>
      <c r="O1034" s="129" t="s">
        <v>1894</v>
      </c>
      <c r="P1034" s="3">
        <v>52</v>
      </c>
      <c r="Q1034" s="129" t="s">
        <v>32</v>
      </c>
      <c r="R1034" s="129" t="s">
        <v>1895</v>
      </c>
      <c r="S1034" s="129" t="s">
        <v>2163</v>
      </c>
      <c r="T1034" s="129"/>
      <c r="U1034" s="129">
        <v>1</v>
      </c>
      <c r="V1034" s="3">
        <v>662</v>
      </c>
      <c r="W1034" s="30">
        <v>0</v>
      </c>
      <c r="X1034" s="30">
        <v>0</v>
      </c>
      <c r="Y1034" s="30">
        <v>1</v>
      </c>
      <c r="Z1034" s="138" t="str">
        <f t="shared" si="123"/>
        <v>40 HC</v>
      </c>
      <c r="AA1034" s="3">
        <v>9000</v>
      </c>
      <c r="AB1034" s="6">
        <v>34.6</v>
      </c>
      <c r="AC1034" s="34" t="s">
        <v>64</v>
      </c>
      <c r="AD1034" s="34">
        <f t="shared" si="120"/>
        <v>24</v>
      </c>
      <c r="AE1034" s="34">
        <f t="shared" si="121"/>
        <v>10</v>
      </c>
      <c r="AF1034" s="49" t="str">
        <f t="shared" si="122"/>
        <v>20</v>
      </c>
      <c r="AG1034" s="49" t="str">
        <f t="shared" si="122"/>
        <v>LCL</v>
      </c>
    </row>
    <row r="1035" spans="1:37" ht="21" x14ac:dyDescent="0.45">
      <c r="A1035" s="70" t="s">
        <v>1448</v>
      </c>
      <c r="B1035" s="70" t="s">
        <v>1891</v>
      </c>
      <c r="C1035" s="70" t="s">
        <v>1892</v>
      </c>
      <c r="D1035" s="71" t="s">
        <v>1892</v>
      </c>
      <c r="E1035" s="70">
        <f t="shared" ref="E1035:E1103" si="124">B1035-A1035</f>
        <v>51</v>
      </c>
      <c r="F1035" s="70">
        <f t="shared" ref="F1035:F1103" si="125">C1035-A1035</f>
        <v>55</v>
      </c>
      <c r="G1035" s="70" t="s">
        <v>61</v>
      </c>
      <c r="H1035" s="70" t="s">
        <v>30</v>
      </c>
      <c r="I1035" s="70" t="s">
        <v>31</v>
      </c>
      <c r="J1035" s="72">
        <v>1</v>
      </c>
      <c r="K1035" s="70" t="s">
        <v>1896</v>
      </c>
      <c r="L1035" s="70" t="s">
        <v>41</v>
      </c>
      <c r="M1035" s="70" t="s">
        <v>42</v>
      </c>
      <c r="N1035" s="70" t="s">
        <v>26</v>
      </c>
      <c r="O1035" s="70" t="s">
        <v>1897</v>
      </c>
      <c r="P1035" s="72">
        <v>52</v>
      </c>
      <c r="Q1035" s="70" t="s">
        <v>32</v>
      </c>
      <c r="R1035" s="70" t="s">
        <v>1895</v>
      </c>
      <c r="S1035" s="70" t="s">
        <v>2163</v>
      </c>
      <c r="T1035" s="70"/>
      <c r="U1035" s="70">
        <v>1</v>
      </c>
      <c r="V1035" s="72">
        <v>1652</v>
      </c>
      <c r="W1035" s="73">
        <v>1</v>
      </c>
      <c r="X1035" s="73">
        <v>0</v>
      </c>
      <c r="Y1035" s="73">
        <v>3</v>
      </c>
      <c r="Z1035" s="138">
        <f t="shared" si="123"/>
        <v>20</v>
      </c>
      <c r="AA1035" s="72">
        <v>10500</v>
      </c>
      <c r="AB1035" s="74">
        <v>155.6</v>
      </c>
      <c r="AC1035" s="75" t="s">
        <v>64</v>
      </c>
      <c r="AD1035" s="75">
        <f t="shared" si="120"/>
        <v>109</v>
      </c>
      <c r="AE1035" s="75">
        <f t="shared" si="121"/>
        <v>47</v>
      </c>
      <c r="AF1035" s="76">
        <v>40</v>
      </c>
      <c r="AG1035" s="76" t="str">
        <f>IF(AE1035&lt;=14,"LCL",IF(AE1035&lt;=28,"20",IF(AE1035&lt;=55,"40",IF(AE1035&lt;=65,"40HC",IF(AE1035&lt;=83,"45",IF(AE1035&gt;83,"???ilość kont"))))))</f>
        <v>40</v>
      </c>
      <c r="AH1035" s="77"/>
      <c r="AI1035" s="77"/>
      <c r="AJ1035" s="77"/>
      <c r="AK1035" s="77"/>
    </row>
    <row r="1036" spans="1:37" x14ac:dyDescent="0.45">
      <c r="A1036" s="78"/>
      <c r="B1036" s="78"/>
      <c r="C1036" s="78"/>
      <c r="D1036" s="79"/>
      <c r="E1036" s="78"/>
      <c r="F1036" s="78"/>
      <c r="G1036" s="78"/>
      <c r="H1036" s="78"/>
      <c r="I1036" s="78" t="s">
        <v>31</v>
      </c>
      <c r="J1036" s="80"/>
      <c r="K1036" s="78"/>
      <c r="L1036" s="78"/>
      <c r="M1036" s="78"/>
      <c r="N1036" s="78"/>
      <c r="O1036" s="78"/>
      <c r="P1036" s="80"/>
      <c r="Q1036" s="78"/>
      <c r="R1036" s="78"/>
      <c r="S1036" s="78" t="s">
        <v>2163</v>
      </c>
      <c r="T1036" s="78"/>
      <c r="U1036" s="78">
        <v>1</v>
      </c>
      <c r="V1036" s="80"/>
      <c r="W1036" s="81"/>
      <c r="X1036" s="81"/>
      <c r="Y1036" s="81"/>
      <c r="Z1036" s="138" t="str">
        <f t="shared" si="123"/>
        <v/>
      </c>
      <c r="AA1036" s="80"/>
      <c r="AB1036" s="82"/>
      <c r="AC1036" s="75" t="s">
        <v>64</v>
      </c>
      <c r="AD1036" s="84">
        <f t="shared" si="120"/>
        <v>0</v>
      </c>
      <c r="AE1036" s="84">
        <f t="shared" si="121"/>
        <v>0</v>
      </c>
      <c r="AF1036" s="85">
        <v>40</v>
      </c>
      <c r="AG1036" s="85"/>
      <c r="AH1036" s="83"/>
      <c r="AI1036" s="83"/>
      <c r="AJ1036" s="83"/>
      <c r="AK1036" s="83"/>
    </row>
    <row r="1037" spans="1:37" x14ac:dyDescent="0.45">
      <c r="A1037" s="129" t="s">
        <v>1612</v>
      </c>
      <c r="B1037" s="129" t="s">
        <v>1514</v>
      </c>
      <c r="C1037" s="129" t="s">
        <v>1449</v>
      </c>
      <c r="D1037" s="5" t="s">
        <v>1449</v>
      </c>
      <c r="E1037" s="129">
        <f t="shared" si="124"/>
        <v>5</v>
      </c>
      <c r="F1037" s="129">
        <f t="shared" si="125"/>
        <v>11</v>
      </c>
      <c r="G1037" s="129" t="s">
        <v>381</v>
      </c>
      <c r="H1037" s="129" t="s">
        <v>383</v>
      </c>
      <c r="I1037" s="129" t="s">
        <v>380</v>
      </c>
      <c r="J1037" s="3">
        <v>1</v>
      </c>
      <c r="K1037" s="26" t="s">
        <v>380</v>
      </c>
      <c r="L1037" s="26" t="s">
        <v>24</v>
      </c>
      <c r="M1037" s="129" t="s">
        <v>384</v>
      </c>
      <c r="N1037" s="129" t="s">
        <v>26</v>
      </c>
      <c r="O1037" s="129" t="s">
        <v>1898</v>
      </c>
      <c r="P1037" s="3">
        <v>54</v>
      </c>
      <c r="Q1037" s="129" t="s">
        <v>32</v>
      </c>
      <c r="R1037" s="129" t="s">
        <v>386</v>
      </c>
      <c r="S1037" s="36" t="s">
        <v>380</v>
      </c>
      <c r="T1037" s="129">
        <v>1</v>
      </c>
      <c r="U1037" s="129"/>
      <c r="V1037" s="3">
        <v>195</v>
      </c>
      <c r="W1037" s="30">
        <v>0</v>
      </c>
      <c r="X1037" s="30">
        <v>0</v>
      </c>
      <c r="Y1037" s="30">
        <v>0</v>
      </c>
      <c r="Z1037" s="138" t="str">
        <f t="shared" si="123"/>
        <v/>
      </c>
      <c r="AA1037" s="3">
        <v>3245</v>
      </c>
      <c r="AB1037" s="4"/>
      <c r="AC1037" s="34" t="s">
        <v>90</v>
      </c>
      <c r="AD1037" s="34">
        <f t="shared" si="120"/>
        <v>0</v>
      </c>
      <c r="AE1037" s="34">
        <f t="shared" si="121"/>
        <v>0</v>
      </c>
      <c r="AF1037" s="49" t="str">
        <f t="shared" ref="AF1037:AG1040" si="126">IF(AD1037&lt;=14,"LCL",IF(AD1037&lt;=28,"20",IF(AD1037&lt;=55,"40",IF(AD1037&lt;=65,"40HC",IF(AD1037&lt;=83,"45",IF(AD1037&gt;83,"???ilość kont"))))))</f>
        <v>LCL</v>
      </c>
      <c r="AG1037" s="49" t="str">
        <f t="shared" si="126"/>
        <v>LCL</v>
      </c>
    </row>
    <row r="1038" spans="1:37" x14ac:dyDescent="0.45">
      <c r="A1038" s="129" t="s">
        <v>1612</v>
      </c>
      <c r="B1038" s="129" t="s">
        <v>1602</v>
      </c>
      <c r="C1038" s="129" t="s">
        <v>1688</v>
      </c>
      <c r="D1038" s="5" t="s">
        <v>1688</v>
      </c>
      <c r="E1038" s="129">
        <f t="shared" si="124"/>
        <v>7</v>
      </c>
      <c r="F1038" s="129">
        <f t="shared" si="125"/>
        <v>15</v>
      </c>
      <c r="G1038" s="129" t="s">
        <v>381</v>
      </c>
      <c r="H1038" s="129" t="s">
        <v>383</v>
      </c>
      <c r="I1038" s="129" t="s">
        <v>380</v>
      </c>
      <c r="J1038" s="3">
        <v>1</v>
      </c>
      <c r="K1038" s="26" t="s">
        <v>380</v>
      </c>
      <c r="L1038" s="26" t="s">
        <v>24</v>
      </c>
      <c r="M1038" s="129" t="s">
        <v>384</v>
      </c>
      <c r="N1038" s="129" t="s">
        <v>26</v>
      </c>
      <c r="O1038" s="129" t="s">
        <v>1899</v>
      </c>
      <c r="P1038" s="3">
        <v>54</v>
      </c>
      <c r="Q1038" s="129" t="s">
        <v>32</v>
      </c>
      <c r="R1038" s="129" t="s">
        <v>2150</v>
      </c>
      <c r="S1038" s="36" t="s">
        <v>380</v>
      </c>
      <c r="T1038" s="129">
        <v>1</v>
      </c>
      <c r="U1038" s="129"/>
      <c r="V1038" s="3">
        <v>240</v>
      </c>
      <c r="W1038" s="30">
        <v>0</v>
      </c>
      <c r="X1038" s="30">
        <v>0</v>
      </c>
      <c r="Y1038" s="30">
        <v>0</v>
      </c>
      <c r="Z1038" s="138" t="str">
        <f t="shared" si="123"/>
        <v/>
      </c>
      <c r="AA1038" s="3">
        <v>3534</v>
      </c>
      <c r="AB1038" s="4"/>
      <c r="AC1038" s="34" t="s">
        <v>64</v>
      </c>
      <c r="AD1038" s="34">
        <f t="shared" si="120"/>
        <v>0</v>
      </c>
      <c r="AE1038" s="34">
        <f t="shared" si="121"/>
        <v>0</v>
      </c>
      <c r="AF1038" s="49" t="str">
        <f t="shared" si="126"/>
        <v>LCL</v>
      </c>
      <c r="AG1038" s="49" t="str">
        <f t="shared" si="126"/>
        <v>LCL</v>
      </c>
    </row>
    <row r="1039" spans="1:37" x14ac:dyDescent="0.45">
      <c r="A1039" s="129" t="s">
        <v>1612</v>
      </c>
      <c r="B1039" s="129" t="s">
        <v>1602</v>
      </c>
      <c r="C1039" s="129" t="s">
        <v>1688</v>
      </c>
      <c r="D1039" s="5" t="s">
        <v>1688</v>
      </c>
      <c r="E1039" s="129">
        <f t="shared" si="124"/>
        <v>7</v>
      </c>
      <c r="F1039" s="129">
        <f t="shared" si="125"/>
        <v>15</v>
      </c>
      <c r="G1039" s="129" t="s">
        <v>381</v>
      </c>
      <c r="H1039" s="129" t="s">
        <v>383</v>
      </c>
      <c r="I1039" s="129" t="s">
        <v>380</v>
      </c>
      <c r="J1039" s="3">
        <v>1</v>
      </c>
      <c r="K1039" s="26" t="s">
        <v>380</v>
      </c>
      <c r="L1039" s="26" t="s">
        <v>24</v>
      </c>
      <c r="M1039" s="129" t="s">
        <v>384</v>
      </c>
      <c r="N1039" s="129" t="s">
        <v>26</v>
      </c>
      <c r="O1039" s="129" t="s">
        <v>1900</v>
      </c>
      <c r="P1039" s="3">
        <v>54</v>
      </c>
      <c r="Q1039" s="129" t="s">
        <v>32</v>
      </c>
      <c r="R1039" s="129" t="s">
        <v>2150</v>
      </c>
      <c r="S1039" s="36" t="s">
        <v>380</v>
      </c>
      <c r="T1039" s="129">
        <v>1</v>
      </c>
      <c r="U1039" s="129"/>
      <c r="V1039" s="3">
        <v>503</v>
      </c>
      <c r="W1039" s="30">
        <v>0</v>
      </c>
      <c r="X1039" s="30">
        <v>0</v>
      </c>
      <c r="Y1039" s="30">
        <v>0</v>
      </c>
      <c r="Z1039" s="138" t="str">
        <f t="shared" si="123"/>
        <v/>
      </c>
      <c r="AA1039" s="3">
        <v>7888</v>
      </c>
      <c r="AB1039" s="6">
        <v>11</v>
      </c>
      <c r="AC1039" s="34" t="s">
        <v>64</v>
      </c>
      <c r="AD1039" s="34">
        <f t="shared" si="120"/>
        <v>8</v>
      </c>
      <c r="AE1039" s="34">
        <f t="shared" si="121"/>
        <v>3</v>
      </c>
      <c r="AF1039" s="49" t="str">
        <f t="shared" si="126"/>
        <v>LCL</v>
      </c>
      <c r="AG1039" s="49" t="str">
        <f t="shared" si="126"/>
        <v>LCL</v>
      </c>
    </row>
    <row r="1040" spans="1:37" x14ac:dyDescent="0.45">
      <c r="A1040" s="129" t="s">
        <v>1612</v>
      </c>
      <c r="B1040" s="129" t="s">
        <v>1901</v>
      </c>
      <c r="C1040" s="129" t="s">
        <v>1658</v>
      </c>
      <c r="D1040" s="5" t="s">
        <v>1658</v>
      </c>
      <c r="E1040" s="129">
        <f t="shared" si="124"/>
        <v>10</v>
      </c>
      <c r="F1040" s="129">
        <f t="shared" si="125"/>
        <v>13</v>
      </c>
      <c r="G1040" s="129" t="s">
        <v>381</v>
      </c>
      <c r="H1040" s="129" t="s">
        <v>383</v>
      </c>
      <c r="I1040" s="129" t="s">
        <v>380</v>
      </c>
      <c r="J1040" s="3">
        <v>1</v>
      </c>
      <c r="K1040" s="26" t="s">
        <v>380</v>
      </c>
      <c r="L1040" s="26" t="s">
        <v>24</v>
      </c>
      <c r="M1040" s="129" t="s">
        <v>384</v>
      </c>
      <c r="N1040" s="129" t="s">
        <v>26</v>
      </c>
      <c r="O1040" s="129" t="s">
        <v>1902</v>
      </c>
      <c r="P1040" s="3">
        <v>54</v>
      </c>
      <c r="Q1040" s="129" t="s">
        <v>32</v>
      </c>
      <c r="R1040" s="129" t="s">
        <v>1076</v>
      </c>
      <c r="S1040" s="36" t="s">
        <v>380</v>
      </c>
      <c r="T1040" s="129">
        <v>1</v>
      </c>
      <c r="U1040" s="129"/>
      <c r="V1040" s="3">
        <v>241</v>
      </c>
      <c r="W1040" s="30">
        <v>0</v>
      </c>
      <c r="X1040" s="30">
        <v>0</v>
      </c>
      <c r="Y1040" s="30">
        <v>0</v>
      </c>
      <c r="Z1040" s="138" t="str">
        <f t="shared" si="123"/>
        <v/>
      </c>
      <c r="AA1040" s="3">
        <v>5721</v>
      </c>
      <c r="AB1040" s="6">
        <v>12.86</v>
      </c>
      <c r="AC1040" s="34" t="s">
        <v>64</v>
      </c>
      <c r="AD1040" s="34">
        <f t="shared" si="120"/>
        <v>9</v>
      </c>
      <c r="AE1040" s="34">
        <f t="shared" si="121"/>
        <v>4</v>
      </c>
      <c r="AF1040" s="49" t="str">
        <f t="shared" si="126"/>
        <v>LCL</v>
      </c>
      <c r="AG1040" s="49" t="str">
        <f t="shared" si="126"/>
        <v>LCL</v>
      </c>
    </row>
    <row r="1041" spans="1:37" x14ac:dyDescent="0.45">
      <c r="A1041" s="70" t="s">
        <v>1612</v>
      </c>
      <c r="B1041" s="70" t="s">
        <v>1681</v>
      </c>
      <c r="C1041" s="70" t="s">
        <v>1550</v>
      </c>
      <c r="D1041" s="71" t="s">
        <v>1550</v>
      </c>
      <c r="E1041" s="70">
        <f t="shared" si="124"/>
        <v>14</v>
      </c>
      <c r="F1041" s="70">
        <f t="shared" si="125"/>
        <v>18</v>
      </c>
      <c r="G1041" s="70" t="s">
        <v>381</v>
      </c>
      <c r="H1041" s="70" t="s">
        <v>383</v>
      </c>
      <c r="I1041" s="70" t="s">
        <v>41</v>
      </c>
      <c r="J1041" s="72">
        <v>0</v>
      </c>
      <c r="K1041" s="70" t="s">
        <v>1903</v>
      </c>
      <c r="L1041" s="86" t="s">
        <v>41</v>
      </c>
      <c r="M1041" s="70" t="s">
        <v>619</v>
      </c>
      <c r="N1041" s="70" t="s">
        <v>26</v>
      </c>
      <c r="O1041" s="70" t="s">
        <v>1904</v>
      </c>
      <c r="P1041" s="72">
        <v>52</v>
      </c>
      <c r="Q1041" s="70" t="s">
        <v>32</v>
      </c>
      <c r="R1041" s="70" t="s">
        <v>44</v>
      </c>
      <c r="S1041" s="70" t="s">
        <v>2163</v>
      </c>
      <c r="T1041" s="70"/>
      <c r="U1041" s="70">
        <v>1</v>
      </c>
      <c r="V1041" s="72">
        <v>4056</v>
      </c>
      <c r="W1041" s="73">
        <v>0</v>
      </c>
      <c r="X1041" s="73">
        <v>3</v>
      </c>
      <c r="Y1041" s="73">
        <v>0</v>
      </c>
      <c r="Z1041" s="138" t="str">
        <f t="shared" si="123"/>
        <v/>
      </c>
      <c r="AA1041" s="72">
        <v>63798</v>
      </c>
      <c r="AB1041" s="74">
        <v>166.27</v>
      </c>
      <c r="AC1041" s="75" t="s">
        <v>34</v>
      </c>
      <c r="AD1041" s="75">
        <f t="shared" si="120"/>
        <v>116</v>
      </c>
      <c r="AE1041" s="75">
        <f t="shared" si="121"/>
        <v>50</v>
      </c>
      <c r="AF1041" s="76">
        <v>40</v>
      </c>
      <c r="AG1041" s="76" t="str">
        <f>IF(AE1041&lt;=14,"LCL",IF(AE1041&lt;=28,"20",IF(AE1041&lt;=55,"40",IF(AE1041&lt;=65,"40HC",IF(AE1041&lt;=83,"45",IF(AE1041&gt;83,"???ilość kont"))))))</f>
        <v>40</v>
      </c>
      <c r="AH1041" s="77"/>
      <c r="AI1041" s="77"/>
      <c r="AJ1041" s="77"/>
      <c r="AK1041" s="77"/>
    </row>
    <row r="1042" spans="1:37" x14ac:dyDescent="0.45">
      <c r="A1042" s="78"/>
      <c r="B1042" s="78"/>
      <c r="C1042" s="78"/>
      <c r="D1042" s="79"/>
      <c r="E1042" s="78"/>
      <c r="F1042" s="78"/>
      <c r="G1042" s="78"/>
      <c r="H1042" s="78"/>
      <c r="I1042" s="78" t="s">
        <v>31</v>
      </c>
      <c r="J1042" s="80"/>
      <c r="K1042" s="78"/>
      <c r="L1042" s="87"/>
      <c r="M1042" s="78"/>
      <c r="N1042" s="78"/>
      <c r="O1042" s="78"/>
      <c r="P1042" s="80"/>
      <c r="Q1042" s="78"/>
      <c r="R1042" s="78"/>
      <c r="S1042" s="78" t="s">
        <v>2163</v>
      </c>
      <c r="T1042" s="78"/>
      <c r="U1042" s="78">
        <v>1</v>
      </c>
      <c r="V1042" s="80"/>
      <c r="W1042" s="81"/>
      <c r="X1042" s="81"/>
      <c r="Y1042" s="81"/>
      <c r="Z1042" s="138" t="str">
        <f t="shared" si="123"/>
        <v/>
      </c>
      <c r="AA1042" s="80"/>
      <c r="AB1042" s="82"/>
      <c r="AC1042" s="75" t="s">
        <v>34</v>
      </c>
      <c r="AD1042" s="84">
        <f t="shared" si="120"/>
        <v>0</v>
      </c>
      <c r="AE1042" s="84">
        <f t="shared" si="121"/>
        <v>0</v>
      </c>
      <c r="AF1042" s="85">
        <v>40</v>
      </c>
      <c r="AG1042" s="85"/>
      <c r="AH1042" s="83"/>
      <c r="AI1042" s="83"/>
      <c r="AJ1042" s="83"/>
      <c r="AK1042" s="83"/>
    </row>
    <row r="1043" spans="1:37" x14ac:dyDescent="0.45">
      <c r="A1043" s="129" t="s">
        <v>1605</v>
      </c>
      <c r="B1043" s="129" t="s">
        <v>1602</v>
      </c>
      <c r="C1043" s="129" t="s">
        <v>1703</v>
      </c>
      <c r="D1043" s="5" t="s">
        <v>1703</v>
      </c>
      <c r="E1043" s="129">
        <f t="shared" si="124"/>
        <v>6</v>
      </c>
      <c r="F1043" s="129">
        <f t="shared" si="125"/>
        <v>11</v>
      </c>
      <c r="G1043" s="129" t="s">
        <v>381</v>
      </c>
      <c r="H1043" s="129" t="s">
        <v>383</v>
      </c>
      <c r="I1043" s="129" t="s">
        <v>380</v>
      </c>
      <c r="J1043" s="3">
        <v>1</v>
      </c>
      <c r="K1043" s="26" t="s">
        <v>380</v>
      </c>
      <c r="L1043" s="26" t="s">
        <v>24</v>
      </c>
      <c r="M1043" s="129" t="s">
        <v>384</v>
      </c>
      <c r="N1043" s="129" t="s">
        <v>26</v>
      </c>
      <c r="O1043" s="129" t="s">
        <v>1905</v>
      </c>
      <c r="P1043" s="3">
        <v>54</v>
      </c>
      <c r="Q1043" s="129" t="s">
        <v>32</v>
      </c>
      <c r="R1043" s="129" t="s">
        <v>1076</v>
      </c>
      <c r="S1043" s="36" t="s">
        <v>380</v>
      </c>
      <c r="T1043" s="129">
        <v>1</v>
      </c>
      <c r="U1043" s="129"/>
      <c r="V1043" s="3">
        <v>760</v>
      </c>
      <c r="W1043" s="30">
        <v>0</v>
      </c>
      <c r="X1043" s="30">
        <v>0</v>
      </c>
      <c r="Y1043" s="30">
        <v>0</v>
      </c>
      <c r="Z1043" s="138" t="str">
        <f t="shared" si="123"/>
        <v/>
      </c>
      <c r="AA1043" s="3">
        <v>9734</v>
      </c>
      <c r="AB1043" s="6">
        <v>22.27</v>
      </c>
      <c r="AC1043" s="34" t="s">
        <v>64</v>
      </c>
      <c r="AD1043" s="34">
        <f t="shared" si="120"/>
        <v>16</v>
      </c>
      <c r="AE1043" s="34">
        <f t="shared" si="121"/>
        <v>7</v>
      </c>
      <c r="AF1043" s="49" t="str">
        <f t="shared" ref="AF1043:AG1076" si="127">IF(AD1043&lt;=14,"LCL",IF(AD1043&lt;=28,"20",IF(AD1043&lt;=55,"40",IF(AD1043&lt;=65,"40HC",IF(AD1043&lt;=83,"45",IF(AD1043&gt;83,"???ilość kont"))))))</f>
        <v>20</v>
      </c>
      <c r="AG1043" s="49" t="str">
        <f t="shared" si="127"/>
        <v>LCL</v>
      </c>
    </row>
    <row r="1044" spans="1:37" x14ac:dyDescent="0.45">
      <c r="A1044" s="129" t="s">
        <v>1605</v>
      </c>
      <c r="B1044" s="129" t="s">
        <v>1817</v>
      </c>
      <c r="C1044" s="129" t="s">
        <v>1862</v>
      </c>
      <c r="D1044" s="5" t="s">
        <v>1862</v>
      </c>
      <c r="E1044" s="129">
        <f t="shared" si="124"/>
        <v>35</v>
      </c>
      <c r="F1044" s="129">
        <f t="shared" si="125"/>
        <v>41</v>
      </c>
      <c r="G1044" s="129" t="s">
        <v>39</v>
      </c>
      <c r="H1044" s="129" t="s">
        <v>30</v>
      </c>
      <c r="I1044" s="129" t="s">
        <v>31</v>
      </c>
      <c r="J1044" s="3">
        <v>0</v>
      </c>
      <c r="K1044" s="129" t="s">
        <v>1906</v>
      </c>
      <c r="L1044" s="129" t="s">
        <v>41</v>
      </c>
      <c r="M1044" s="129" t="s">
        <v>42</v>
      </c>
      <c r="N1044" s="129" t="s">
        <v>26</v>
      </c>
      <c r="O1044" s="129" t="s">
        <v>1907</v>
      </c>
      <c r="P1044" s="3">
        <v>54</v>
      </c>
      <c r="Q1044" s="129" t="s">
        <v>32</v>
      </c>
      <c r="R1044" s="129" t="s">
        <v>44</v>
      </c>
      <c r="S1044" s="129" t="s">
        <v>2163</v>
      </c>
      <c r="T1044" s="129"/>
      <c r="U1044" s="129">
        <v>1</v>
      </c>
      <c r="V1044" s="3">
        <v>1629</v>
      </c>
      <c r="W1044" s="30">
        <v>0</v>
      </c>
      <c r="X1044" s="30">
        <v>0</v>
      </c>
      <c r="Y1044" s="30">
        <v>1</v>
      </c>
      <c r="Z1044" s="138" t="str">
        <f t="shared" si="123"/>
        <v>40 HC</v>
      </c>
      <c r="AA1044" s="3">
        <v>31117</v>
      </c>
      <c r="AB1044" s="6">
        <v>62.35</v>
      </c>
      <c r="AC1044" s="34" t="s">
        <v>34</v>
      </c>
      <c r="AD1044" s="34">
        <f t="shared" si="120"/>
        <v>44</v>
      </c>
      <c r="AE1044" s="34">
        <f t="shared" si="121"/>
        <v>19</v>
      </c>
      <c r="AF1044" s="49" t="str">
        <f t="shared" si="127"/>
        <v>40</v>
      </c>
      <c r="AG1044" s="49" t="str">
        <f t="shared" si="127"/>
        <v>20</v>
      </c>
    </row>
    <row r="1045" spans="1:37" x14ac:dyDescent="0.45">
      <c r="A1045" s="129" t="s">
        <v>1605</v>
      </c>
      <c r="B1045" s="129" t="s">
        <v>1856</v>
      </c>
      <c r="C1045" s="129" t="s">
        <v>1874</v>
      </c>
      <c r="D1045" s="5" t="s">
        <v>1874</v>
      </c>
      <c r="E1045" s="129">
        <f t="shared" si="124"/>
        <v>40</v>
      </c>
      <c r="F1045" s="129">
        <f t="shared" si="125"/>
        <v>46</v>
      </c>
      <c r="G1045" s="129" t="s">
        <v>48</v>
      </c>
      <c r="H1045" s="129" t="s">
        <v>30</v>
      </c>
      <c r="I1045" s="129" t="s">
        <v>31</v>
      </c>
      <c r="J1045" s="3">
        <v>0</v>
      </c>
      <c r="K1045" s="129" t="s">
        <v>1908</v>
      </c>
      <c r="L1045" s="129" t="s">
        <v>41</v>
      </c>
      <c r="M1045" s="129" t="s">
        <v>42</v>
      </c>
      <c r="N1045" s="129" t="s">
        <v>26</v>
      </c>
      <c r="O1045" s="129" t="s">
        <v>1909</v>
      </c>
      <c r="P1045" s="3">
        <v>54</v>
      </c>
      <c r="Q1045" s="129" t="s">
        <v>32</v>
      </c>
      <c r="R1045" s="129" t="s">
        <v>101</v>
      </c>
      <c r="S1045" s="129" t="s">
        <v>2163</v>
      </c>
      <c r="T1045" s="129"/>
      <c r="U1045" s="129">
        <v>1</v>
      </c>
      <c r="V1045" s="3">
        <v>731</v>
      </c>
      <c r="W1045" s="30">
        <v>1</v>
      </c>
      <c r="X1045" s="30">
        <v>1</v>
      </c>
      <c r="Y1045" s="30">
        <v>0</v>
      </c>
      <c r="Z1045" s="138">
        <f t="shared" si="123"/>
        <v>20</v>
      </c>
      <c r="AA1045" s="3">
        <v>8032</v>
      </c>
      <c r="AB1045" s="6">
        <v>68.97</v>
      </c>
      <c r="AC1045" s="34" t="s">
        <v>34</v>
      </c>
      <c r="AD1045" s="34">
        <f t="shared" si="120"/>
        <v>48</v>
      </c>
      <c r="AE1045" s="34">
        <f t="shared" si="121"/>
        <v>21</v>
      </c>
      <c r="AF1045" s="49" t="str">
        <f t="shared" si="127"/>
        <v>40</v>
      </c>
      <c r="AG1045" s="49" t="str">
        <f t="shared" si="127"/>
        <v>20</v>
      </c>
    </row>
    <row r="1046" spans="1:37" x14ac:dyDescent="0.45">
      <c r="A1046" s="129" t="s">
        <v>1605</v>
      </c>
      <c r="B1046" s="129" t="s">
        <v>1856</v>
      </c>
      <c r="C1046" s="129" t="s">
        <v>1874</v>
      </c>
      <c r="D1046" s="5" t="s">
        <v>1874</v>
      </c>
      <c r="E1046" s="129">
        <f t="shared" si="124"/>
        <v>40</v>
      </c>
      <c r="F1046" s="129">
        <f t="shared" si="125"/>
        <v>46</v>
      </c>
      <c r="G1046" s="129" t="s">
        <v>48</v>
      </c>
      <c r="H1046" s="129" t="s">
        <v>30</v>
      </c>
      <c r="I1046" s="129" t="s">
        <v>31</v>
      </c>
      <c r="J1046" s="3">
        <v>1</v>
      </c>
      <c r="K1046" s="152" t="s">
        <v>1910</v>
      </c>
      <c r="L1046" s="129" t="s">
        <v>41</v>
      </c>
      <c r="M1046" s="129" t="s">
        <v>42</v>
      </c>
      <c r="N1046" s="129" t="s">
        <v>26</v>
      </c>
      <c r="O1046" s="129" t="s">
        <v>1911</v>
      </c>
      <c r="P1046" s="3">
        <v>52</v>
      </c>
      <c r="Q1046" s="129" t="s">
        <v>32</v>
      </c>
      <c r="R1046" s="129" t="s">
        <v>273</v>
      </c>
      <c r="S1046" s="129" t="s">
        <v>2164</v>
      </c>
      <c r="T1046" s="129"/>
      <c r="U1046" s="129">
        <v>1</v>
      </c>
      <c r="V1046" s="3">
        <v>234</v>
      </c>
      <c r="W1046" s="154">
        <v>1</v>
      </c>
      <c r="X1046" s="154">
        <v>0</v>
      </c>
      <c r="Y1046" s="154">
        <v>0</v>
      </c>
      <c r="Z1046" s="138">
        <f t="shared" si="123"/>
        <v>20</v>
      </c>
      <c r="AA1046" s="3">
        <v>3520</v>
      </c>
      <c r="AB1046" s="6">
        <v>2.25</v>
      </c>
      <c r="AC1046" s="34" t="s">
        <v>34</v>
      </c>
      <c r="AD1046" s="34">
        <f t="shared" si="120"/>
        <v>2</v>
      </c>
      <c r="AE1046" s="34">
        <f t="shared" si="121"/>
        <v>1</v>
      </c>
      <c r="AF1046" s="49" t="str">
        <f t="shared" si="127"/>
        <v>LCL</v>
      </c>
      <c r="AG1046" s="49" t="str">
        <f t="shared" si="127"/>
        <v>LCL</v>
      </c>
    </row>
    <row r="1047" spans="1:37" x14ac:dyDescent="0.45">
      <c r="A1047" s="129" t="s">
        <v>1605</v>
      </c>
      <c r="B1047" s="129" t="s">
        <v>1856</v>
      </c>
      <c r="C1047" s="129" t="s">
        <v>1874</v>
      </c>
      <c r="D1047" s="5" t="s">
        <v>1874</v>
      </c>
      <c r="E1047" s="129">
        <f t="shared" si="124"/>
        <v>40</v>
      </c>
      <c r="F1047" s="129">
        <f t="shared" si="125"/>
        <v>46</v>
      </c>
      <c r="G1047" s="129" t="s">
        <v>48</v>
      </c>
      <c r="H1047" s="129" t="s">
        <v>30</v>
      </c>
      <c r="I1047" s="129" t="s">
        <v>31</v>
      </c>
      <c r="J1047" s="3">
        <v>1</v>
      </c>
      <c r="K1047" s="153"/>
      <c r="L1047" s="129" t="s">
        <v>41</v>
      </c>
      <c r="M1047" s="129" t="s">
        <v>42</v>
      </c>
      <c r="N1047" s="129" t="s">
        <v>26</v>
      </c>
      <c r="O1047" s="129" t="s">
        <v>1912</v>
      </c>
      <c r="P1047" s="3">
        <v>52</v>
      </c>
      <c r="Q1047" s="129" t="s">
        <v>32</v>
      </c>
      <c r="R1047" s="129" t="s">
        <v>185</v>
      </c>
      <c r="S1047" s="129" t="s">
        <v>2164</v>
      </c>
      <c r="T1047" s="129"/>
      <c r="U1047" s="129">
        <v>1</v>
      </c>
      <c r="V1047" s="3">
        <v>34</v>
      </c>
      <c r="W1047" s="156"/>
      <c r="X1047" s="156"/>
      <c r="Y1047" s="156"/>
      <c r="Z1047" s="138" t="str">
        <f t="shared" si="123"/>
        <v/>
      </c>
      <c r="AA1047" s="3">
        <v>4000</v>
      </c>
      <c r="AB1047" s="6">
        <v>2.4500000000000002</v>
      </c>
      <c r="AC1047" s="34" t="s">
        <v>34</v>
      </c>
      <c r="AD1047" s="34">
        <f t="shared" si="120"/>
        <v>2</v>
      </c>
      <c r="AE1047" s="34">
        <f t="shared" si="121"/>
        <v>1</v>
      </c>
      <c r="AF1047" s="49" t="str">
        <f t="shared" si="127"/>
        <v>LCL</v>
      </c>
      <c r="AG1047" s="49" t="str">
        <f t="shared" si="127"/>
        <v>LCL</v>
      </c>
    </row>
    <row r="1048" spans="1:37" x14ac:dyDescent="0.45">
      <c r="A1048" s="129" t="s">
        <v>1605</v>
      </c>
      <c r="B1048" s="129" t="s">
        <v>1856</v>
      </c>
      <c r="C1048" s="129" t="s">
        <v>1874</v>
      </c>
      <c r="D1048" s="5" t="s">
        <v>1874</v>
      </c>
      <c r="E1048" s="129">
        <f t="shared" si="124"/>
        <v>40</v>
      </c>
      <c r="F1048" s="129">
        <f t="shared" si="125"/>
        <v>46</v>
      </c>
      <c r="G1048" s="129" t="s">
        <v>48</v>
      </c>
      <c r="H1048" s="129" t="s">
        <v>30</v>
      </c>
      <c r="I1048" s="129" t="s">
        <v>31</v>
      </c>
      <c r="J1048" s="3">
        <v>1</v>
      </c>
      <c r="K1048" s="153"/>
      <c r="L1048" s="129" t="s">
        <v>41</v>
      </c>
      <c r="M1048" s="129" t="s">
        <v>42</v>
      </c>
      <c r="N1048" s="129" t="s">
        <v>26</v>
      </c>
      <c r="O1048" s="129" t="s">
        <v>1913</v>
      </c>
      <c r="P1048" s="3">
        <v>54</v>
      </c>
      <c r="Q1048" s="129" t="s">
        <v>32</v>
      </c>
      <c r="R1048" s="129" t="s">
        <v>668</v>
      </c>
      <c r="S1048" s="129" t="s">
        <v>2164</v>
      </c>
      <c r="T1048" s="129"/>
      <c r="U1048" s="129">
        <v>1</v>
      </c>
      <c r="V1048" s="3">
        <v>306</v>
      </c>
      <c r="W1048" s="155"/>
      <c r="X1048" s="155"/>
      <c r="Y1048" s="155"/>
      <c r="Z1048" s="138" t="str">
        <f t="shared" si="123"/>
        <v/>
      </c>
      <c r="AA1048" s="3">
        <v>21600</v>
      </c>
      <c r="AB1048" s="6">
        <v>24.38</v>
      </c>
      <c r="AC1048" s="34" t="s">
        <v>34</v>
      </c>
      <c r="AD1048" s="34">
        <f t="shared" si="120"/>
        <v>17</v>
      </c>
      <c r="AE1048" s="34">
        <f t="shared" si="121"/>
        <v>7</v>
      </c>
      <c r="AF1048" s="49" t="str">
        <f t="shared" si="127"/>
        <v>20</v>
      </c>
      <c r="AG1048" s="49" t="str">
        <f t="shared" si="127"/>
        <v>LCL</v>
      </c>
    </row>
    <row r="1049" spans="1:37" x14ac:dyDescent="0.45">
      <c r="A1049" s="129" t="s">
        <v>1887</v>
      </c>
      <c r="B1049" s="129" t="s">
        <v>1514</v>
      </c>
      <c r="C1049" s="129" t="s">
        <v>1862</v>
      </c>
      <c r="D1049" s="5" t="s">
        <v>1862</v>
      </c>
      <c r="E1049" s="129">
        <f t="shared" si="124"/>
        <v>3</v>
      </c>
      <c r="F1049" s="129">
        <f t="shared" si="125"/>
        <v>40</v>
      </c>
      <c r="G1049" s="129" t="s">
        <v>381</v>
      </c>
      <c r="H1049" s="129" t="s">
        <v>383</v>
      </c>
      <c r="I1049" s="129" t="s">
        <v>380</v>
      </c>
      <c r="J1049" s="3">
        <v>1</v>
      </c>
      <c r="K1049" s="26" t="s">
        <v>380</v>
      </c>
      <c r="L1049" s="26" t="s">
        <v>24</v>
      </c>
      <c r="M1049" s="129" t="s">
        <v>390</v>
      </c>
      <c r="N1049" s="129" t="s">
        <v>26</v>
      </c>
      <c r="O1049" s="129" t="s">
        <v>1914</v>
      </c>
      <c r="P1049" s="3">
        <v>54</v>
      </c>
      <c r="Q1049" s="129" t="s">
        <v>32</v>
      </c>
      <c r="R1049" s="129" t="s">
        <v>2151</v>
      </c>
      <c r="S1049" s="36" t="s">
        <v>380</v>
      </c>
      <c r="T1049" s="129">
        <v>1</v>
      </c>
      <c r="U1049" s="129"/>
      <c r="V1049" s="3">
        <v>1248</v>
      </c>
      <c r="W1049" s="30">
        <v>0</v>
      </c>
      <c r="X1049" s="30">
        <v>0</v>
      </c>
      <c r="Y1049" s="30">
        <v>0</v>
      </c>
      <c r="Z1049" s="138" t="str">
        <f t="shared" si="123"/>
        <v/>
      </c>
      <c r="AA1049" s="3">
        <v>24913</v>
      </c>
      <c r="AB1049" s="6">
        <v>17.21</v>
      </c>
      <c r="AC1049" s="34" t="s">
        <v>64</v>
      </c>
      <c r="AD1049" s="34">
        <f t="shared" si="120"/>
        <v>12</v>
      </c>
      <c r="AE1049" s="34">
        <f t="shared" si="121"/>
        <v>5</v>
      </c>
      <c r="AF1049" s="49" t="str">
        <f t="shared" si="127"/>
        <v>LCL</v>
      </c>
      <c r="AG1049" s="49" t="str">
        <f t="shared" si="127"/>
        <v>LCL</v>
      </c>
    </row>
    <row r="1050" spans="1:37" x14ac:dyDescent="0.45">
      <c r="A1050" s="129" t="s">
        <v>1887</v>
      </c>
      <c r="B1050" s="129" t="s">
        <v>1449</v>
      </c>
      <c r="C1050" s="129" t="s">
        <v>1449</v>
      </c>
      <c r="D1050" s="5" t="s">
        <v>1449</v>
      </c>
      <c r="E1050" s="129">
        <f t="shared" si="124"/>
        <v>9</v>
      </c>
      <c r="F1050" s="129">
        <f t="shared" si="125"/>
        <v>9</v>
      </c>
      <c r="G1050" s="129" t="s">
        <v>392</v>
      </c>
      <c r="H1050" s="129" t="s">
        <v>393</v>
      </c>
      <c r="I1050" s="129" t="s">
        <v>24</v>
      </c>
      <c r="J1050" s="3">
        <v>1</v>
      </c>
      <c r="K1050" s="131"/>
      <c r="L1050" s="26" t="s">
        <v>24</v>
      </c>
      <c r="M1050" s="129" t="s">
        <v>381</v>
      </c>
      <c r="N1050" s="129" t="s">
        <v>26</v>
      </c>
      <c r="O1050" s="129" t="s">
        <v>1915</v>
      </c>
      <c r="P1050" s="3">
        <v>54</v>
      </c>
      <c r="Q1050" s="129" t="s">
        <v>32</v>
      </c>
      <c r="R1050" s="129" t="s">
        <v>395</v>
      </c>
      <c r="S1050" s="129" t="s">
        <v>2125</v>
      </c>
      <c r="T1050" s="129"/>
      <c r="U1050" s="129">
        <v>1</v>
      </c>
      <c r="V1050" s="3">
        <v>380</v>
      </c>
      <c r="W1050" s="30">
        <v>0</v>
      </c>
      <c r="X1050" s="30">
        <v>0</v>
      </c>
      <c r="Y1050" s="30">
        <v>0</v>
      </c>
      <c r="Z1050" s="138" t="str">
        <f t="shared" si="123"/>
        <v/>
      </c>
      <c r="AA1050" s="3">
        <v>34920</v>
      </c>
      <c r="AB1050" s="6">
        <v>27.36</v>
      </c>
      <c r="AC1050" s="34" t="s">
        <v>396</v>
      </c>
      <c r="AD1050" s="34">
        <f t="shared" si="120"/>
        <v>19</v>
      </c>
      <c r="AE1050" s="34">
        <f t="shared" si="121"/>
        <v>8</v>
      </c>
      <c r="AF1050" s="49" t="str">
        <f t="shared" si="127"/>
        <v>20</v>
      </c>
      <c r="AG1050" s="49" t="str">
        <f t="shared" si="127"/>
        <v>LCL</v>
      </c>
    </row>
    <row r="1051" spans="1:37" x14ac:dyDescent="0.45">
      <c r="A1051" s="70" t="s">
        <v>1887</v>
      </c>
      <c r="B1051" s="70" t="s">
        <v>1856</v>
      </c>
      <c r="C1051" s="70" t="s">
        <v>1835</v>
      </c>
      <c r="D1051" s="71" t="s">
        <v>1835</v>
      </c>
      <c r="E1051" s="70">
        <f t="shared" si="124"/>
        <v>39</v>
      </c>
      <c r="F1051" s="70">
        <f t="shared" si="125"/>
        <v>46</v>
      </c>
      <c r="G1051" s="70" t="s">
        <v>39</v>
      </c>
      <c r="H1051" s="70" t="s">
        <v>30</v>
      </c>
      <c r="I1051" s="70" t="s">
        <v>31</v>
      </c>
      <c r="J1051" s="72">
        <v>0</v>
      </c>
      <c r="K1051" s="70" t="s">
        <v>1916</v>
      </c>
      <c r="L1051" s="70" t="s">
        <v>41</v>
      </c>
      <c r="M1051" s="70" t="s">
        <v>42</v>
      </c>
      <c r="N1051" s="70" t="s">
        <v>26</v>
      </c>
      <c r="O1051" s="70" t="s">
        <v>1917</v>
      </c>
      <c r="P1051" s="72">
        <v>54</v>
      </c>
      <c r="Q1051" s="70" t="s">
        <v>32</v>
      </c>
      <c r="R1051" s="70" t="s">
        <v>254</v>
      </c>
      <c r="S1051" s="70" t="s">
        <v>2163</v>
      </c>
      <c r="T1051" s="70"/>
      <c r="U1051" s="70">
        <v>1</v>
      </c>
      <c r="V1051" s="72">
        <v>3330</v>
      </c>
      <c r="W1051" s="73">
        <v>0</v>
      </c>
      <c r="X1051" s="73">
        <v>2</v>
      </c>
      <c r="Y1051" s="73">
        <v>0</v>
      </c>
      <c r="Z1051" s="138" t="str">
        <f t="shared" si="123"/>
        <v/>
      </c>
      <c r="AA1051" s="72">
        <v>54917</v>
      </c>
      <c r="AB1051" s="74">
        <v>106.46</v>
      </c>
      <c r="AC1051" s="75" t="s">
        <v>34</v>
      </c>
      <c r="AD1051" s="75">
        <f t="shared" si="120"/>
        <v>75</v>
      </c>
      <c r="AE1051" s="75">
        <f t="shared" si="121"/>
        <v>32</v>
      </c>
      <c r="AF1051" s="76">
        <v>40</v>
      </c>
      <c r="AG1051" s="76" t="str">
        <f t="shared" si="127"/>
        <v>40</v>
      </c>
      <c r="AH1051" s="77"/>
      <c r="AI1051" s="77"/>
      <c r="AJ1051" s="77"/>
      <c r="AK1051" s="77"/>
    </row>
    <row r="1052" spans="1:37" x14ac:dyDescent="0.45">
      <c r="A1052" s="70"/>
      <c r="B1052" s="70"/>
      <c r="C1052" s="70"/>
      <c r="D1052" s="71"/>
      <c r="E1052" s="70"/>
      <c r="F1052" s="70"/>
      <c r="G1052" s="70"/>
      <c r="H1052" s="70"/>
      <c r="I1052" s="70"/>
      <c r="J1052" s="72"/>
      <c r="K1052" s="70"/>
      <c r="L1052" s="70"/>
      <c r="M1052" s="70"/>
      <c r="N1052" s="70"/>
      <c r="O1052" s="70"/>
      <c r="P1052" s="72"/>
      <c r="Q1052" s="70"/>
      <c r="R1052" s="70"/>
      <c r="S1052" s="70"/>
      <c r="T1052" s="70"/>
      <c r="U1052" s="70"/>
      <c r="V1052" s="72"/>
      <c r="W1052" s="73"/>
      <c r="X1052" s="73"/>
      <c r="Y1052" s="73"/>
      <c r="Z1052" s="138" t="str">
        <f t="shared" si="123"/>
        <v/>
      </c>
      <c r="AA1052" s="72"/>
      <c r="AB1052" s="74"/>
      <c r="AC1052" s="75" t="s">
        <v>34</v>
      </c>
      <c r="AD1052" s="75"/>
      <c r="AE1052" s="75"/>
      <c r="AF1052" s="76">
        <v>20</v>
      </c>
      <c r="AG1052" s="76"/>
      <c r="AH1052" s="77"/>
      <c r="AI1052" s="77"/>
      <c r="AJ1052" s="77"/>
      <c r="AK1052" s="77"/>
    </row>
    <row r="1053" spans="1:37" x14ac:dyDescent="0.45">
      <c r="A1053" s="129" t="s">
        <v>1595</v>
      </c>
      <c r="B1053" s="129" t="s">
        <v>1891</v>
      </c>
      <c r="C1053" s="129" t="s">
        <v>1918</v>
      </c>
      <c r="D1053" s="5" t="s">
        <v>1918</v>
      </c>
      <c r="E1053" s="129">
        <f t="shared" si="124"/>
        <v>47</v>
      </c>
      <c r="F1053" s="129">
        <f t="shared" si="125"/>
        <v>50</v>
      </c>
      <c r="G1053" s="129" t="s">
        <v>61</v>
      </c>
      <c r="H1053" s="129" t="s">
        <v>30</v>
      </c>
      <c r="I1053" s="129" t="s">
        <v>31</v>
      </c>
      <c r="J1053" s="3">
        <v>0</v>
      </c>
      <c r="K1053" s="129" t="s">
        <v>1919</v>
      </c>
      <c r="L1053" s="129" t="s">
        <v>24</v>
      </c>
      <c r="M1053" s="129" t="s">
        <v>42</v>
      </c>
      <c r="N1053" s="129" t="s">
        <v>26</v>
      </c>
      <c r="O1053" s="129" t="s">
        <v>1920</v>
      </c>
      <c r="P1053" s="3">
        <v>54</v>
      </c>
      <c r="Q1053" s="129" t="s">
        <v>32</v>
      </c>
      <c r="R1053" s="129" t="s">
        <v>2150</v>
      </c>
      <c r="S1053" s="129" t="s">
        <v>2163</v>
      </c>
      <c r="T1053" s="129"/>
      <c r="U1053" s="129">
        <v>1</v>
      </c>
      <c r="V1053" s="3">
        <v>1193</v>
      </c>
      <c r="W1053" s="30">
        <v>0</v>
      </c>
      <c r="X1053" s="30">
        <v>0</v>
      </c>
      <c r="Y1053" s="30">
        <v>1</v>
      </c>
      <c r="Z1053" s="138" t="str">
        <f t="shared" si="123"/>
        <v>40 HC</v>
      </c>
      <c r="AA1053" s="3">
        <v>25036</v>
      </c>
      <c r="AB1053" s="6">
        <v>69.86</v>
      </c>
      <c r="AC1053" s="34" t="s">
        <v>64</v>
      </c>
      <c r="AD1053" s="34">
        <f t="shared" si="120"/>
        <v>49</v>
      </c>
      <c r="AE1053" s="34">
        <f t="shared" si="121"/>
        <v>21</v>
      </c>
      <c r="AF1053" s="49" t="str">
        <f t="shared" si="127"/>
        <v>40</v>
      </c>
      <c r="AG1053" s="49" t="str">
        <f t="shared" si="127"/>
        <v>20</v>
      </c>
    </row>
    <row r="1054" spans="1:37" x14ac:dyDescent="0.45">
      <c r="A1054" s="129" t="s">
        <v>1595</v>
      </c>
      <c r="B1054" s="129" t="s">
        <v>1891</v>
      </c>
      <c r="C1054" s="129" t="s">
        <v>1921</v>
      </c>
      <c r="D1054" s="5" t="s">
        <v>1921</v>
      </c>
      <c r="E1054" s="129">
        <f t="shared" si="124"/>
        <v>47</v>
      </c>
      <c r="F1054" s="129">
        <f t="shared" si="125"/>
        <v>52</v>
      </c>
      <c r="G1054" s="129" t="s">
        <v>61</v>
      </c>
      <c r="H1054" s="129" t="s">
        <v>30</v>
      </c>
      <c r="I1054" s="129" t="s">
        <v>31</v>
      </c>
      <c r="J1054" s="3">
        <v>1</v>
      </c>
      <c r="K1054" s="152" t="s">
        <v>1922</v>
      </c>
      <c r="L1054" s="129" t="s">
        <v>41</v>
      </c>
      <c r="M1054" s="129" t="s">
        <v>42</v>
      </c>
      <c r="N1054" s="129" t="s">
        <v>26</v>
      </c>
      <c r="O1054" s="129" t="s">
        <v>1923</v>
      </c>
      <c r="P1054" s="3">
        <v>54</v>
      </c>
      <c r="Q1054" s="129" t="s">
        <v>32</v>
      </c>
      <c r="R1054" s="129" t="s">
        <v>2154</v>
      </c>
      <c r="S1054" s="129" t="s">
        <v>2164</v>
      </c>
      <c r="T1054" s="129"/>
      <c r="U1054" s="129">
        <v>1</v>
      </c>
      <c r="V1054" s="3">
        <v>534</v>
      </c>
      <c r="W1054" s="154">
        <v>0</v>
      </c>
      <c r="X1054" s="154">
        <v>0</v>
      </c>
      <c r="Y1054" s="154">
        <v>1</v>
      </c>
      <c r="Z1054" s="138" t="str">
        <f t="shared" si="123"/>
        <v>40 HC</v>
      </c>
      <c r="AA1054" s="3">
        <v>5837</v>
      </c>
      <c r="AB1054" s="6">
        <v>12.46</v>
      </c>
      <c r="AC1054" s="34" t="s">
        <v>64</v>
      </c>
      <c r="AD1054" s="34">
        <f t="shared" si="120"/>
        <v>9</v>
      </c>
      <c r="AE1054" s="34">
        <f t="shared" si="121"/>
        <v>4</v>
      </c>
      <c r="AF1054" s="49" t="str">
        <f t="shared" si="127"/>
        <v>LCL</v>
      </c>
      <c r="AG1054" s="49" t="str">
        <f t="shared" si="127"/>
        <v>LCL</v>
      </c>
    </row>
    <row r="1055" spans="1:37" x14ac:dyDescent="0.45">
      <c r="A1055" s="129" t="s">
        <v>1595</v>
      </c>
      <c r="B1055" s="129" t="s">
        <v>1891</v>
      </c>
      <c r="C1055" s="129" t="s">
        <v>1921</v>
      </c>
      <c r="D1055" s="5" t="s">
        <v>1921</v>
      </c>
      <c r="E1055" s="129">
        <f t="shared" si="124"/>
        <v>47</v>
      </c>
      <c r="F1055" s="129">
        <f t="shared" si="125"/>
        <v>52</v>
      </c>
      <c r="G1055" s="129" t="s">
        <v>61</v>
      </c>
      <c r="H1055" s="129" t="s">
        <v>30</v>
      </c>
      <c r="I1055" s="129" t="s">
        <v>31</v>
      </c>
      <c r="J1055" s="3">
        <v>1</v>
      </c>
      <c r="K1055" s="153"/>
      <c r="L1055" s="129" t="s">
        <v>41</v>
      </c>
      <c r="M1055" s="129" t="s">
        <v>42</v>
      </c>
      <c r="N1055" s="129" t="s">
        <v>26</v>
      </c>
      <c r="O1055" s="129" t="s">
        <v>1924</v>
      </c>
      <c r="P1055" s="3">
        <v>54</v>
      </c>
      <c r="Q1055" s="129" t="s">
        <v>32</v>
      </c>
      <c r="R1055" s="129" t="s">
        <v>2152</v>
      </c>
      <c r="S1055" s="129" t="s">
        <v>2164</v>
      </c>
      <c r="T1055" s="129"/>
      <c r="U1055" s="129">
        <v>1</v>
      </c>
      <c r="V1055" s="3">
        <v>1393</v>
      </c>
      <c r="W1055" s="156"/>
      <c r="X1055" s="156"/>
      <c r="Y1055" s="156"/>
      <c r="Z1055" s="138" t="str">
        <f t="shared" si="123"/>
        <v/>
      </c>
      <c r="AA1055" s="3">
        <v>20339</v>
      </c>
      <c r="AB1055" s="6">
        <v>30.81</v>
      </c>
      <c r="AC1055" s="34" t="s">
        <v>64</v>
      </c>
      <c r="AD1055" s="34">
        <f t="shared" si="120"/>
        <v>22</v>
      </c>
      <c r="AE1055" s="34">
        <f t="shared" si="121"/>
        <v>9</v>
      </c>
      <c r="AF1055" s="49" t="str">
        <f t="shared" si="127"/>
        <v>20</v>
      </c>
      <c r="AG1055" s="49" t="str">
        <f t="shared" si="127"/>
        <v>LCL</v>
      </c>
    </row>
    <row r="1056" spans="1:37" x14ac:dyDescent="0.45">
      <c r="A1056" s="129" t="s">
        <v>1595</v>
      </c>
      <c r="B1056" s="129" t="s">
        <v>1891</v>
      </c>
      <c r="C1056" s="129" t="s">
        <v>1921</v>
      </c>
      <c r="D1056" s="5" t="s">
        <v>1921</v>
      </c>
      <c r="E1056" s="129">
        <f t="shared" si="124"/>
        <v>47</v>
      </c>
      <c r="F1056" s="129">
        <f t="shared" si="125"/>
        <v>52</v>
      </c>
      <c r="G1056" s="129" t="s">
        <v>61</v>
      </c>
      <c r="H1056" s="129" t="s">
        <v>30</v>
      </c>
      <c r="I1056" s="129" t="s">
        <v>31</v>
      </c>
      <c r="J1056" s="3">
        <v>1</v>
      </c>
      <c r="K1056" s="153"/>
      <c r="L1056" s="129" t="s">
        <v>41</v>
      </c>
      <c r="M1056" s="129" t="s">
        <v>42</v>
      </c>
      <c r="N1056" s="129" t="s">
        <v>26</v>
      </c>
      <c r="O1056" s="129" t="s">
        <v>1925</v>
      </c>
      <c r="P1056" s="3">
        <v>54</v>
      </c>
      <c r="Q1056" s="129" t="s">
        <v>32</v>
      </c>
      <c r="R1056" s="129" t="s">
        <v>2158</v>
      </c>
      <c r="S1056" s="129" t="s">
        <v>2164</v>
      </c>
      <c r="T1056" s="129"/>
      <c r="U1056" s="129">
        <v>1</v>
      </c>
      <c r="V1056" s="3">
        <v>1254</v>
      </c>
      <c r="W1056" s="155"/>
      <c r="X1056" s="155"/>
      <c r="Y1056" s="155"/>
      <c r="Z1056" s="138" t="str">
        <f t="shared" si="123"/>
        <v/>
      </c>
      <c r="AA1056" s="3">
        <v>24269</v>
      </c>
      <c r="AB1056" s="6">
        <v>23.51</v>
      </c>
      <c r="AC1056" s="34" t="s">
        <v>64</v>
      </c>
      <c r="AD1056" s="34">
        <f t="shared" si="120"/>
        <v>16</v>
      </c>
      <c r="AE1056" s="34">
        <f t="shared" si="121"/>
        <v>7</v>
      </c>
      <c r="AF1056" s="49" t="str">
        <f t="shared" si="127"/>
        <v>20</v>
      </c>
      <c r="AG1056" s="49" t="str">
        <f t="shared" si="127"/>
        <v>LCL</v>
      </c>
    </row>
    <row r="1057" spans="1:37" x14ac:dyDescent="0.45">
      <c r="A1057" s="129" t="s">
        <v>1514</v>
      </c>
      <c r="B1057" s="129" t="s">
        <v>1449</v>
      </c>
      <c r="C1057" s="129" t="s">
        <v>1762</v>
      </c>
      <c r="D1057" s="5" t="s">
        <v>1762</v>
      </c>
      <c r="E1057" s="129">
        <f t="shared" si="124"/>
        <v>6</v>
      </c>
      <c r="F1057" s="129">
        <f t="shared" si="125"/>
        <v>23</v>
      </c>
      <c r="G1057" s="129" t="s">
        <v>381</v>
      </c>
      <c r="H1057" s="129" t="s">
        <v>383</v>
      </c>
      <c r="I1057" s="129" t="s">
        <v>1385</v>
      </c>
      <c r="J1057" s="3">
        <v>1</v>
      </c>
      <c r="K1057" s="27" t="s">
        <v>380</v>
      </c>
      <c r="L1057" s="26" t="s">
        <v>24</v>
      </c>
      <c r="M1057" s="129" t="s">
        <v>390</v>
      </c>
      <c r="N1057" s="129" t="s">
        <v>26</v>
      </c>
      <c r="O1057" s="129" t="s">
        <v>1926</v>
      </c>
      <c r="P1057" s="3">
        <v>54</v>
      </c>
      <c r="Q1057" s="129" t="s">
        <v>32</v>
      </c>
      <c r="R1057" s="129" t="s">
        <v>526</v>
      </c>
      <c r="S1057" s="129" t="s">
        <v>380</v>
      </c>
      <c r="T1057" s="129">
        <v>1</v>
      </c>
      <c r="U1057" s="129"/>
      <c r="V1057" s="3">
        <v>1370</v>
      </c>
      <c r="W1057" s="30">
        <v>0</v>
      </c>
      <c r="X1057" s="30">
        <v>0</v>
      </c>
      <c r="Y1057" s="30">
        <v>0</v>
      </c>
      <c r="Z1057" s="138" t="str">
        <f t="shared" si="123"/>
        <v/>
      </c>
      <c r="AA1057" s="3">
        <v>23434</v>
      </c>
      <c r="AB1057" s="6">
        <v>22.61</v>
      </c>
      <c r="AC1057" s="34" t="s">
        <v>64</v>
      </c>
      <c r="AD1057" s="34">
        <f t="shared" si="120"/>
        <v>16</v>
      </c>
      <c r="AE1057" s="34">
        <f t="shared" si="121"/>
        <v>7</v>
      </c>
      <c r="AF1057" s="49" t="str">
        <f t="shared" si="127"/>
        <v>20</v>
      </c>
      <c r="AG1057" s="49" t="str">
        <f t="shared" si="127"/>
        <v>LCL</v>
      </c>
    </row>
    <row r="1058" spans="1:37" x14ac:dyDescent="0.45">
      <c r="A1058" s="129" t="s">
        <v>1514</v>
      </c>
      <c r="B1058" s="129" t="s">
        <v>1449</v>
      </c>
      <c r="C1058" s="129" t="s">
        <v>1762</v>
      </c>
      <c r="D1058" s="5" t="s">
        <v>1762</v>
      </c>
      <c r="E1058" s="129">
        <f t="shared" si="124"/>
        <v>6</v>
      </c>
      <c r="F1058" s="129">
        <f t="shared" si="125"/>
        <v>23</v>
      </c>
      <c r="G1058" s="129" t="s">
        <v>381</v>
      </c>
      <c r="H1058" s="129" t="s">
        <v>383</v>
      </c>
      <c r="I1058" s="129" t="s">
        <v>1385</v>
      </c>
      <c r="J1058" s="3">
        <v>1</v>
      </c>
      <c r="K1058" s="28" t="s">
        <v>380</v>
      </c>
      <c r="L1058" s="26" t="s">
        <v>24</v>
      </c>
      <c r="M1058" s="129" t="s">
        <v>390</v>
      </c>
      <c r="N1058" s="129" t="s">
        <v>26</v>
      </c>
      <c r="O1058" s="129" t="s">
        <v>1927</v>
      </c>
      <c r="P1058" s="3">
        <v>54</v>
      </c>
      <c r="Q1058" s="129" t="s">
        <v>32</v>
      </c>
      <c r="R1058" s="129" t="s">
        <v>526</v>
      </c>
      <c r="S1058" s="129" t="s">
        <v>380</v>
      </c>
      <c r="T1058" s="129">
        <v>1</v>
      </c>
      <c r="U1058" s="129"/>
      <c r="V1058" s="3">
        <v>728</v>
      </c>
      <c r="W1058" s="30">
        <v>0</v>
      </c>
      <c r="X1058" s="30">
        <v>0</v>
      </c>
      <c r="Y1058" s="30">
        <v>0</v>
      </c>
      <c r="Z1058" s="138" t="str">
        <f t="shared" si="123"/>
        <v/>
      </c>
      <c r="AA1058" s="3">
        <v>11650</v>
      </c>
      <c r="AB1058" s="6">
        <v>17.27</v>
      </c>
      <c r="AC1058" s="34" t="s">
        <v>64</v>
      </c>
      <c r="AD1058" s="34">
        <f t="shared" si="120"/>
        <v>12</v>
      </c>
      <c r="AE1058" s="34">
        <f t="shared" si="121"/>
        <v>5</v>
      </c>
      <c r="AF1058" s="49" t="str">
        <f t="shared" si="127"/>
        <v>LCL</v>
      </c>
      <c r="AG1058" s="49" t="str">
        <f t="shared" si="127"/>
        <v>LCL</v>
      </c>
    </row>
    <row r="1059" spans="1:37" x14ac:dyDescent="0.45">
      <c r="A1059" s="129" t="s">
        <v>1514</v>
      </c>
      <c r="B1059" s="129" t="s">
        <v>1696</v>
      </c>
      <c r="C1059" s="129" t="s">
        <v>1677</v>
      </c>
      <c r="D1059" s="5" t="s">
        <v>1677</v>
      </c>
      <c r="E1059" s="129">
        <f t="shared" si="124"/>
        <v>11</v>
      </c>
      <c r="F1059" s="129">
        <f t="shared" si="125"/>
        <v>14</v>
      </c>
      <c r="G1059" s="129" t="s">
        <v>381</v>
      </c>
      <c r="H1059" s="129" t="s">
        <v>383</v>
      </c>
      <c r="I1059" s="129" t="s">
        <v>41</v>
      </c>
      <c r="J1059" s="3">
        <v>0</v>
      </c>
      <c r="K1059" s="129" t="s">
        <v>1928</v>
      </c>
      <c r="L1059" s="26" t="s">
        <v>41</v>
      </c>
      <c r="M1059" s="129" t="s">
        <v>619</v>
      </c>
      <c r="N1059" s="129" t="s">
        <v>26</v>
      </c>
      <c r="O1059" s="129" t="s">
        <v>1929</v>
      </c>
      <c r="P1059" s="3">
        <v>54</v>
      </c>
      <c r="Q1059" s="129" t="s">
        <v>32</v>
      </c>
      <c r="R1059" s="129" t="s">
        <v>101</v>
      </c>
      <c r="S1059" s="129" t="s">
        <v>2163</v>
      </c>
      <c r="T1059" s="129"/>
      <c r="U1059" s="129">
        <v>1</v>
      </c>
      <c r="V1059" s="3">
        <v>968</v>
      </c>
      <c r="W1059" s="30">
        <v>0</v>
      </c>
      <c r="X1059" s="30">
        <v>1</v>
      </c>
      <c r="Y1059" s="30">
        <v>0</v>
      </c>
      <c r="Z1059" s="138">
        <f t="shared" si="123"/>
        <v>40</v>
      </c>
      <c r="AA1059" s="3">
        <v>9815</v>
      </c>
      <c r="AB1059" s="4"/>
      <c r="AC1059" s="34" t="s">
        <v>34</v>
      </c>
      <c r="AD1059" s="34">
        <f t="shared" si="120"/>
        <v>0</v>
      </c>
      <c r="AE1059" s="34">
        <f t="shared" si="121"/>
        <v>0</v>
      </c>
      <c r="AF1059" s="49" t="str">
        <f t="shared" si="127"/>
        <v>LCL</v>
      </c>
      <c r="AG1059" s="49" t="str">
        <f t="shared" si="127"/>
        <v>LCL</v>
      </c>
    </row>
    <row r="1060" spans="1:37" x14ac:dyDescent="0.45">
      <c r="A1060" s="129" t="s">
        <v>1602</v>
      </c>
      <c r="B1060" s="129" t="s">
        <v>1736</v>
      </c>
      <c r="C1060" s="129" t="s">
        <v>1677</v>
      </c>
      <c r="D1060" s="5" t="s">
        <v>1677</v>
      </c>
      <c r="E1060" s="129">
        <f t="shared" si="124"/>
        <v>2</v>
      </c>
      <c r="F1060" s="129">
        <f t="shared" si="125"/>
        <v>12</v>
      </c>
      <c r="G1060" s="129" t="s">
        <v>381</v>
      </c>
      <c r="H1060" s="129" t="s">
        <v>383</v>
      </c>
      <c r="I1060" s="129" t="s">
        <v>380</v>
      </c>
      <c r="J1060" s="3">
        <v>1</v>
      </c>
      <c r="K1060" s="26" t="s">
        <v>380</v>
      </c>
      <c r="L1060" s="26" t="s">
        <v>24</v>
      </c>
      <c r="M1060" s="129" t="s">
        <v>384</v>
      </c>
      <c r="N1060" s="129" t="s">
        <v>26</v>
      </c>
      <c r="O1060" s="129" t="s">
        <v>1930</v>
      </c>
      <c r="P1060" s="3">
        <v>54</v>
      </c>
      <c r="Q1060" s="129" t="s">
        <v>32</v>
      </c>
      <c r="R1060" s="129" t="s">
        <v>386</v>
      </c>
      <c r="S1060" s="36" t="s">
        <v>380</v>
      </c>
      <c r="T1060" s="129">
        <v>1</v>
      </c>
      <c r="U1060" s="129"/>
      <c r="V1060" s="3">
        <v>248</v>
      </c>
      <c r="W1060" s="30">
        <v>0</v>
      </c>
      <c r="X1060" s="30">
        <v>0</v>
      </c>
      <c r="Y1060" s="30">
        <v>0</v>
      </c>
      <c r="Z1060" s="138" t="str">
        <f t="shared" si="123"/>
        <v/>
      </c>
      <c r="AA1060" s="3">
        <v>4090</v>
      </c>
      <c r="AB1060" s="4"/>
      <c r="AC1060" s="34" t="s">
        <v>90</v>
      </c>
      <c r="AD1060" s="34">
        <f t="shared" ref="AD1060:AD1124" si="128">0.7*AB1060</f>
        <v>0</v>
      </c>
      <c r="AE1060" s="34">
        <f t="shared" ref="AE1060:AE1124" si="129">0.3*AB1060</f>
        <v>0</v>
      </c>
      <c r="AF1060" s="49" t="str">
        <f t="shared" si="127"/>
        <v>LCL</v>
      </c>
      <c r="AG1060" s="49" t="str">
        <f t="shared" si="127"/>
        <v>LCL</v>
      </c>
    </row>
    <row r="1061" spans="1:37" x14ac:dyDescent="0.45">
      <c r="A1061" s="129" t="s">
        <v>1602</v>
      </c>
      <c r="B1061" s="129" t="s">
        <v>1688</v>
      </c>
      <c r="C1061" s="129" t="s">
        <v>1550</v>
      </c>
      <c r="D1061" s="5" t="s">
        <v>1550</v>
      </c>
      <c r="E1061" s="129">
        <f t="shared" si="124"/>
        <v>8</v>
      </c>
      <c r="F1061" s="129">
        <f t="shared" si="125"/>
        <v>11</v>
      </c>
      <c r="G1061" s="129" t="s">
        <v>381</v>
      </c>
      <c r="H1061" s="129" t="s">
        <v>383</v>
      </c>
      <c r="I1061" s="129" t="s">
        <v>380</v>
      </c>
      <c r="J1061" s="3">
        <v>1</v>
      </c>
      <c r="K1061" s="26" t="s">
        <v>380</v>
      </c>
      <c r="L1061" s="26" t="s">
        <v>24</v>
      </c>
      <c r="M1061" s="129" t="s">
        <v>390</v>
      </c>
      <c r="N1061" s="129" t="s">
        <v>26</v>
      </c>
      <c r="O1061" s="129" t="s">
        <v>1931</v>
      </c>
      <c r="P1061" s="3">
        <v>54</v>
      </c>
      <c r="Q1061" s="129" t="s">
        <v>32</v>
      </c>
      <c r="R1061" s="129" t="s">
        <v>2158</v>
      </c>
      <c r="S1061" s="36" t="s">
        <v>380</v>
      </c>
      <c r="T1061" s="129">
        <v>1</v>
      </c>
      <c r="U1061" s="129"/>
      <c r="V1061" s="3">
        <v>547</v>
      </c>
      <c r="W1061" s="30">
        <v>0</v>
      </c>
      <c r="X1061" s="30">
        <v>0</v>
      </c>
      <c r="Y1061" s="30">
        <v>0</v>
      </c>
      <c r="Z1061" s="138" t="str">
        <f t="shared" si="123"/>
        <v/>
      </c>
      <c r="AA1061" s="3">
        <v>9063</v>
      </c>
      <c r="AB1061" s="4"/>
      <c r="AC1061" s="34" t="s">
        <v>64</v>
      </c>
      <c r="AD1061" s="34">
        <f t="shared" si="128"/>
        <v>0</v>
      </c>
      <c r="AE1061" s="34">
        <f t="shared" si="129"/>
        <v>0</v>
      </c>
      <c r="AF1061" s="49" t="str">
        <f t="shared" si="127"/>
        <v>LCL</v>
      </c>
      <c r="AG1061" s="49" t="str">
        <f t="shared" si="127"/>
        <v>LCL</v>
      </c>
    </row>
    <row r="1062" spans="1:37" x14ac:dyDescent="0.45">
      <c r="A1062" s="129" t="s">
        <v>1602</v>
      </c>
      <c r="B1062" s="129" t="s">
        <v>1677</v>
      </c>
      <c r="C1062" s="129" t="s">
        <v>1674</v>
      </c>
      <c r="D1062" s="5" t="s">
        <v>1674</v>
      </c>
      <c r="E1062" s="129">
        <f t="shared" si="124"/>
        <v>12</v>
      </c>
      <c r="F1062" s="129">
        <f t="shared" si="125"/>
        <v>15</v>
      </c>
      <c r="G1062" s="129" t="s">
        <v>381</v>
      </c>
      <c r="H1062" s="129" t="s">
        <v>383</v>
      </c>
      <c r="I1062" s="129" t="s">
        <v>41</v>
      </c>
      <c r="J1062" s="3">
        <v>0</v>
      </c>
      <c r="K1062" s="129" t="s">
        <v>1932</v>
      </c>
      <c r="L1062" s="26" t="s">
        <v>41</v>
      </c>
      <c r="M1062" s="129" t="s">
        <v>619</v>
      </c>
      <c r="N1062" s="129" t="s">
        <v>26</v>
      </c>
      <c r="O1062" s="129" t="s">
        <v>1933</v>
      </c>
      <c r="P1062" s="3">
        <v>54</v>
      </c>
      <c r="Q1062" s="129" t="s">
        <v>32</v>
      </c>
      <c r="R1062" s="129" t="s">
        <v>101</v>
      </c>
      <c r="S1062" s="129" t="s">
        <v>2163</v>
      </c>
      <c r="T1062" s="129"/>
      <c r="U1062" s="129">
        <v>1</v>
      </c>
      <c r="V1062" s="3">
        <v>465</v>
      </c>
      <c r="W1062" s="30">
        <v>1</v>
      </c>
      <c r="X1062" s="30">
        <v>0</v>
      </c>
      <c r="Y1062" s="30">
        <v>0</v>
      </c>
      <c r="Z1062" s="138">
        <f t="shared" si="123"/>
        <v>20</v>
      </c>
      <c r="AA1062" s="3">
        <v>4736</v>
      </c>
      <c r="AB1062" s="4"/>
      <c r="AC1062" s="34" t="s">
        <v>34</v>
      </c>
      <c r="AD1062" s="34">
        <f t="shared" si="128"/>
        <v>0</v>
      </c>
      <c r="AE1062" s="34">
        <f t="shared" si="129"/>
        <v>0</v>
      </c>
      <c r="AF1062" s="49" t="str">
        <f t="shared" si="127"/>
        <v>LCL</v>
      </c>
      <c r="AG1062" s="49" t="str">
        <f t="shared" si="127"/>
        <v>LCL</v>
      </c>
    </row>
    <row r="1063" spans="1:37" x14ac:dyDescent="0.45">
      <c r="A1063" s="129" t="s">
        <v>1602</v>
      </c>
      <c r="B1063" s="129" t="s">
        <v>1740</v>
      </c>
      <c r="C1063" s="129" t="s">
        <v>1743</v>
      </c>
      <c r="D1063" s="5" t="s">
        <v>1743</v>
      </c>
      <c r="E1063" s="129">
        <f t="shared" si="124"/>
        <v>14</v>
      </c>
      <c r="F1063" s="129">
        <f t="shared" si="125"/>
        <v>18</v>
      </c>
      <c r="G1063" s="129" t="s">
        <v>381</v>
      </c>
      <c r="H1063" s="129" t="s">
        <v>383</v>
      </c>
      <c r="I1063" s="129" t="s">
        <v>41</v>
      </c>
      <c r="J1063" s="3">
        <v>1</v>
      </c>
      <c r="K1063" s="152" t="s">
        <v>1934</v>
      </c>
      <c r="L1063" s="26" t="s">
        <v>41</v>
      </c>
      <c r="M1063" s="129" t="s">
        <v>619</v>
      </c>
      <c r="N1063" s="129" t="s">
        <v>26</v>
      </c>
      <c r="O1063" s="129" t="s">
        <v>1935</v>
      </c>
      <c r="P1063" s="3">
        <v>52</v>
      </c>
      <c r="Q1063" s="129" t="s">
        <v>32</v>
      </c>
      <c r="R1063" s="129" t="s">
        <v>33</v>
      </c>
      <c r="S1063" s="129" t="s">
        <v>2164</v>
      </c>
      <c r="T1063" s="129"/>
      <c r="U1063" s="129">
        <v>1</v>
      </c>
      <c r="V1063" s="3">
        <v>234</v>
      </c>
      <c r="W1063" s="154">
        <v>0</v>
      </c>
      <c r="X1063" s="154">
        <v>1</v>
      </c>
      <c r="Y1063" s="154">
        <v>0</v>
      </c>
      <c r="Z1063" s="138">
        <f t="shared" si="123"/>
        <v>40</v>
      </c>
      <c r="AA1063" s="3">
        <v>1832</v>
      </c>
      <c r="AB1063" s="4"/>
      <c r="AC1063" s="34" t="s">
        <v>34</v>
      </c>
      <c r="AD1063" s="34">
        <f t="shared" si="128"/>
        <v>0</v>
      </c>
      <c r="AE1063" s="34">
        <f t="shared" si="129"/>
        <v>0</v>
      </c>
      <c r="AF1063" s="49" t="str">
        <f t="shared" si="127"/>
        <v>LCL</v>
      </c>
      <c r="AG1063" s="49" t="str">
        <f t="shared" si="127"/>
        <v>LCL</v>
      </c>
    </row>
    <row r="1064" spans="1:37" x14ac:dyDescent="0.45">
      <c r="A1064" s="129" t="s">
        <v>1602</v>
      </c>
      <c r="B1064" s="129" t="s">
        <v>1740</v>
      </c>
      <c r="C1064" s="129" t="s">
        <v>1743</v>
      </c>
      <c r="D1064" s="5" t="s">
        <v>1743</v>
      </c>
      <c r="E1064" s="129">
        <f t="shared" si="124"/>
        <v>14</v>
      </c>
      <c r="F1064" s="129">
        <f t="shared" si="125"/>
        <v>18</v>
      </c>
      <c r="G1064" s="129" t="s">
        <v>381</v>
      </c>
      <c r="H1064" s="129" t="s">
        <v>383</v>
      </c>
      <c r="I1064" s="129" t="s">
        <v>41</v>
      </c>
      <c r="J1064" s="3">
        <v>1</v>
      </c>
      <c r="K1064" s="153"/>
      <c r="L1064" s="26" t="s">
        <v>41</v>
      </c>
      <c r="M1064" s="129" t="s">
        <v>619</v>
      </c>
      <c r="N1064" s="129" t="s">
        <v>26</v>
      </c>
      <c r="O1064" s="129" t="s">
        <v>1936</v>
      </c>
      <c r="P1064" s="3">
        <v>54</v>
      </c>
      <c r="Q1064" s="129" t="s">
        <v>32</v>
      </c>
      <c r="R1064" s="129" t="s">
        <v>33</v>
      </c>
      <c r="S1064" s="129" t="s">
        <v>2164</v>
      </c>
      <c r="T1064" s="129"/>
      <c r="U1064" s="129">
        <v>1</v>
      </c>
      <c r="V1064" s="3">
        <v>1495</v>
      </c>
      <c r="W1064" s="155"/>
      <c r="X1064" s="155"/>
      <c r="Y1064" s="155"/>
      <c r="Z1064" s="138" t="str">
        <f t="shared" si="123"/>
        <v/>
      </c>
      <c r="AA1064" s="3">
        <v>23215</v>
      </c>
      <c r="AB1064" s="4"/>
      <c r="AC1064" s="34" t="s">
        <v>34</v>
      </c>
      <c r="AD1064" s="34">
        <f t="shared" si="128"/>
        <v>0</v>
      </c>
      <c r="AE1064" s="34">
        <f t="shared" si="129"/>
        <v>0</v>
      </c>
      <c r="AF1064" s="49" t="str">
        <f t="shared" si="127"/>
        <v>LCL</v>
      </c>
      <c r="AG1064" s="49" t="str">
        <f t="shared" si="127"/>
        <v>LCL</v>
      </c>
    </row>
    <row r="1065" spans="1:37" x14ac:dyDescent="0.45">
      <c r="A1065" s="129" t="s">
        <v>1602</v>
      </c>
      <c r="B1065" s="129" t="s">
        <v>1937</v>
      </c>
      <c r="C1065" s="129" t="s">
        <v>1938</v>
      </c>
      <c r="D1065" s="5" t="s">
        <v>1938</v>
      </c>
      <c r="E1065" s="129">
        <f t="shared" si="124"/>
        <v>50</v>
      </c>
      <c r="F1065" s="129">
        <f t="shared" si="125"/>
        <v>56</v>
      </c>
      <c r="G1065" s="129" t="s">
        <v>61</v>
      </c>
      <c r="H1065" s="129" t="s">
        <v>30</v>
      </c>
      <c r="I1065" s="129" t="s">
        <v>31</v>
      </c>
      <c r="J1065" s="3">
        <v>1</v>
      </c>
      <c r="K1065" s="152" t="s">
        <v>1939</v>
      </c>
      <c r="L1065" s="129" t="s">
        <v>41</v>
      </c>
      <c r="M1065" s="129" t="s">
        <v>268</v>
      </c>
      <c r="N1065" s="129" t="s">
        <v>26</v>
      </c>
      <c r="O1065" s="129" t="s">
        <v>1940</v>
      </c>
      <c r="P1065" s="3">
        <v>54</v>
      </c>
      <c r="Q1065" s="129" t="s">
        <v>32</v>
      </c>
      <c r="R1065" s="129" t="s">
        <v>722</v>
      </c>
      <c r="S1065" s="129" t="s">
        <v>2164</v>
      </c>
      <c r="T1065" s="129"/>
      <c r="U1065" s="129">
        <v>1</v>
      </c>
      <c r="V1065" s="3">
        <v>265</v>
      </c>
      <c r="W1065" s="154">
        <v>0</v>
      </c>
      <c r="X1065" s="154">
        <v>1</v>
      </c>
      <c r="Y1065" s="154">
        <v>0</v>
      </c>
      <c r="Z1065" s="138">
        <f t="shared" si="123"/>
        <v>40</v>
      </c>
      <c r="AA1065" s="3">
        <v>4609</v>
      </c>
      <c r="AB1065" s="6">
        <v>3.29</v>
      </c>
      <c r="AC1065" s="34" t="s">
        <v>64</v>
      </c>
      <c r="AD1065" s="34">
        <f t="shared" si="128"/>
        <v>2</v>
      </c>
      <c r="AE1065" s="34">
        <f t="shared" si="129"/>
        <v>1</v>
      </c>
      <c r="AF1065" s="49" t="str">
        <f t="shared" si="127"/>
        <v>LCL</v>
      </c>
      <c r="AG1065" s="49" t="str">
        <f t="shared" si="127"/>
        <v>LCL</v>
      </c>
    </row>
    <row r="1066" spans="1:37" x14ac:dyDescent="0.45">
      <c r="A1066" s="129" t="s">
        <v>1602</v>
      </c>
      <c r="B1066" s="129" t="s">
        <v>1937</v>
      </c>
      <c r="C1066" s="129" t="s">
        <v>1938</v>
      </c>
      <c r="D1066" s="5" t="s">
        <v>1938</v>
      </c>
      <c r="E1066" s="129">
        <f t="shared" si="124"/>
        <v>50</v>
      </c>
      <c r="F1066" s="129">
        <f t="shared" si="125"/>
        <v>56</v>
      </c>
      <c r="G1066" s="129" t="s">
        <v>61</v>
      </c>
      <c r="H1066" s="129" t="s">
        <v>30</v>
      </c>
      <c r="I1066" s="129" t="s">
        <v>31</v>
      </c>
      <c r="J1066" s="3">
        <v>1</v>
      </c>
      <c r="K1066" s="153"/>
      <c r="L1066" s="129" t="s">
        <v>41</v>
      </c>
      <c r="M1066" s="129" t="s">
        <v>268</v>
      </c>
      <c r="N1066" s="129" t="s">
        <v>26</v>
      </c>
      <c r="O1066" s="129" t="s">
        <v>1941</v>
      </c>
      <c r="P1066" s="3">
        <v>54</v>
      </c>
      <c r="Q1066" s="129" t="s">
        <v>32</v>
      </c>
      <c r="R1066" s="129" t="s">
        <v>2154</v>
      </c>
      <c r="S1066" s="129" t="s">
        <v>2164</v>
      </c>
      <c r="T1066" s="129"/>
      <c r="U1066" s="129">
        <v>1</v>
      </c>
      <c r="V1066" s="3">
        <v>968</v>
      </c>
      <c r="W1066" s="156"/>
      <c r="X1066" s="156"/>
      <c r="Y1066" s="156"/>
      <c r="Z1066" s="138" t="str">
        <f t="shared" si="123"/>
        <v/>
      </c>
      <c r="AA1066" s="3">
        <v>11942</v>
      </c>
      <c r="AB1066" s="6">
        <v>28.34</v>
      </c>
      <c r="AC1066" s="34" t="s">
        <v>64</v>
      </c>
      <c r="AD1066" s="34">
        <f t="shared" si="128"/>
        <v>20</v>
      </c>
      <c r="AE1066" s="34">
        <f t="shared" si="129"/>
        <v>9</v>
      </c>
      <c r="AF1066" s="49" t="str">
        <f t="shared" si="127"/>
        <v>20</v>
      </c>
      <c r="AG1066" s="49" t="str">
        <f t="shared" si="127"/>
        <v>LCL</v>
      </c>
    </row>
    <row r="1067" spans="1:37" x14ac:dyDescent="0.45">
      <c r="A1067" s="129" t="s">
        <v>1602</v>
      </c>
      <c r="B1067" s="129" t="s">
        <v>1937</v>
      </c>
      <c r="C1067" s="129" t="s">
        <v>1938</v>
      </c>
      <c r="D1067" s="5" t="s">
        <v>1938</v>
      </c>
      <c r="E1067" s="129">
        <f t="shared" si="124"/>
        <v>50</v>
      </c>
      <c r="F1067" s="129">
        <f t="shared" si="125"/>
        <v>56</v>
      </c>
      <c r="G1067" s="129" t="s">
        <v>61</v>
      </c>
      <c r="H1067" s="129" t="s">
        <v>30</v>
      </c>
      <c r="I1067" s="129" t="s">
        <v>31</v>
      </c>
      <c r="J1067" s="3">
        <v>1</v>
      </c>
      <c r="K1067" s="153"/>
      <c r="L1067" s="129" t="s">
        <v>41</v>
      </c>
      <c r="M1067" s="129" t="s">
        <v>268</v>
      </c>
      <c r="N1067" s="129" t="s">
        <v>26</v>
      </c>
      <c r="O1067" s="129" t="s">
        <v>1942</v>
      </c>
      <c r="P1067" s="3">
        <v>54</v>
      </c>
      <c r="Q1067" s="129" t="s">
        <v>32</v>
      </c>
      <c r="R1067" s="129" t="s">
        <v>2152</v>
      </c>
      <c r="S1067" s="129" t="s">
        <v>2164</v>
      </c>
      <c r="T1067" s="129"/>
      <c r="U1067" s="129">
        <v>1</v>
      </c>
      <c r="V1067" s="3">
        <v>255</v>
      </c>
      <c r="W1067" s="156"/>
      <c r="X1067" s="156"/>
      <c r="Y1067" s="156"/>
      <c r="Z1067" s="138" t="str">
        <f t="shared" si="123"/>
        <v/>
      </c>
      <c r="AA1067" s="3">
        <v>4011</v>
      </c>
      <c r="AB1067" s="6">
        <v>4.05</v>
      </c>
      <c r="AC1067" s="34" t="s">
        <v>64</v>
      </c>
      <c r="AD1067" s="34">
        <f t="shared" si="128"/>
        <v>3</v>
      </c>
      <c r="AE1067" s="34">
        <f t="shared" si="129"/>
        <v>1</v>
      </c>
      <c r="AF1067" s="49" t="str">
        <f t="shared" si="127"/>
        <v>LCL</v>
      </c>
      <c r="AG1067" s="49" t="str">
        <f t="shared" si="127"/>
        <v>LCL</v>
      </c>
    </row>
    <row r="1068" spans="1:37" x14ac:dyDescent="0.45">
      <c r="A1068" s="129" t="s">
        <v>1602</v>
      </c>
      <c r="B1068" s="129" t="s">
        <v>1937</v>
      </c>
      <c r="C1068" s="129" t="s">
        <v>1938</v>
      </c>
      <c r="D1068" s="5" t="s">
        <v>1938</v>
      </c>
      <c r="E1068" s="129">
        <f t="shared" si="124"/>
        <v>50</v>
      </c>
      <c r="F1068" s="129">
        <f t="shared" si="125"/>
        <v>56</v>
      </c>
      <c r="G1068" s="129" t="s">
        <v>61</v>
      </c>
      <c r="H1068" s="129" t="s">
        <v>30</v>
      </c>
      <c r="I1068" s="129" t="s">
        <v>31</v>
      </c>
      <c r="J1068" s="3">
        <v>1</v>
      </c>
      <c r="K1068" s="153"/>
      <c r="L1068" s="129" t="s">
        <v>41</v>
      </c>
      <c r="M1068" s="129" t="s">
        <v>268</v>
      </c>
      <c r="N1068" s="129" t="s">
        <v>26</v>
      </c>
      <c r="O1068" s="129" t="s">
        <v>1943</v>
      </c>
      <c r="P1068" s="3">
        <v>54</v>
      </c>
      <c r="Q1068" s="129" t="s">
        <v>32</v>
      </c>
      <c r="R1068" s="129" t="s">
        <v>2157</v>
      </c>
      <c r="S1068" s="129" t="s">
        <v>2164</v>
      </c>
      <c r="T1068" s="129"/>
      <c r="U1068" s="129">
        <v>1</v>
      </c>
      <c r="V1068" s="3">
        <v>603</v>
      </c>
      <c r="W1068" s="156"/>
      <c r="X1068" s="156"/>
      <c r="Y1068" s="156"/>
      <c r="Z1068" s="138" t="str">
        <f t="shared" si="123"/>
        <v/>
      </c>
      <c r="AA1068" s="3">
        <v>8362</v>
      </c>
      <c r="AB1068" s="6">
        <v>12.97</v>
      </c>
      <c r="AC1068" s="34" t="s">
        <v>64</v>
      </c>
      <c r="AD1068" s="34">
        <f t="shared" si="128"/>
        <v>9</v>
      </c>
      <c r="AE1068" s="34">
        <f t="shared" si="129"/>
        <v>4</v>
      </c>
      <c r="AF1068" s="49" t="str">
        <f t="shared" si="127"/>
        <v>LCL</v>
      </c>
      <c r="AG1068" s="49" t="str">
        <f t="shared" si="127"/>
        <v>LCL</v>
      </c>
    </row>
    <row r="1069" spans="1:37" x14ac:dyDescent="0.45">
      <c r="A1069" s="129" t="s">
        <v>1602</v>
      </c>
      <c r="B1069" s="129" t="s">
        <v>1937</v>
      </c>
      <c r="C1069" s="129" t="s">
        <v>1938</v>
      </c>
      <c r="D1069" s="5" t="s">
        <v>1938</v>
      </c>
      <c r="E1069" s="129">
        <f t="shared" si="124"/>
        <v>50</v>
      </c>
      <c r="F1069" s="129">
        <f t="shared" si="125"/>
        <v>56</v>
      </c>
      <c r="G1069" s="129" t="s">
        <v>61</v>
      </c>
      <c r="H1069" s="129" t="s">
        <v>30</v>
      </c>
      <c r="I1069" s="129" t="s">
        <v>31</v>
      </c>
      <c r="J1069" s="3">
        <v>1</v>
      </c>
      <c r="K1069" s="153"/>
      <c r="L1069" s="129" t="s">
        <v>41</v>
      </c>
      <c r="M1069" s="129" t="s">
        <v>268</v>
      </c>
      <c r="N1069" s="129" t="s">
        <v>26</v>
      </c>
      <c r="O1069" s="129" t="s">
        <v>1944</v>
      </c>
      <c r="P1069" s="3">
        <v>54</v>
      </c>
      <c r="Q1069" s="129" t="s">
        <v>32</v>
      </c>
      <c r="R1069" s="129" t="s">
        <v>2157</v>
      </c>
      <c r="S1069" s="129" t="s">
        <v>2164</v>
      </c>
      <c r="T1069" s="129"/>
      <c r="U1069" s="129">
        <v>1</v>
      </c>
      <c r="V1069" s="3">
        <v>298</v>
      </c>
      <c r="W1069" s="155"/>
      <c r="X1069" s="155"/>
      <c r="Y1069" s="155"/>
      <c r="Z1069" s="138" t="str">
        <f t="shared" si="123"/>
        <v/>
      </c>
      <c r="AA1069" s="3">
        <v>4024</v>
      </c>
      <c r="AB1069" s="6">
        <v>8.43</v>
      </c>
      <c r="AC1069" s="34" t="s">
        <v>64</v>
      </c>
      <c r="AD1069" s="34">
        <f t="shared" si="128"/>
        <v>6</v>
      </c>
      <c r="AE1069" s="34">
        <f t="shared" si="129"/>
        <v>3</v>
      </c>
      <c r="AF1069" s="49" t="str">
        <f t="shared" si="127"/>
        <v>LCL</v>
      </c>
      <c r="AG1069" s="49" t="str">
        <f t="shared" si="127"/>
        <v>LCL</v>
      </c>
    </row>
    <row r="1070" spans="1:37" x14ac:dyDescent="0.45">
      <c r="A1070" s="129" t="s">
        <v>1596</v>
      </c>
      <c r="B1070" s="129" t="s">
        <v>1901</v>
      </c>
      <c r="C1070" s="129" t="s">
        <v>1658</v>
      </c>
      <c r="D1070" s="5" t="s">
        <v>1658</v>
      </c>
      <c r="E1070" s="129">
        <f t="shared" si="124"/>
        <v>2</v>
      </c>
      <c r="F1070" s="129">
        <f t="shared" si="125"/>
        <v>5</v>
      </c>
      <c r="G1070" s="129" t="s">
        <v>381</v>
      </c>
      <c r="H1070" s="129" t="s">
        <v>383</v>
      </c>
      <c r="I1070" s="129" t="s">
        <v>380</v>
      </c>
      <c r="J1070" s="3">
        <v>1</v>
      </c>
      <c r="K1070" s="26" t="s">
        <v>380</v>
      </c>
      <c r="L1070" s="26" t="s">
        <v>24</v>
      </c>
      <c r="M1070" s="129" t="s">
        <v>384</v>
      </c>
      <c r="N1070" s="129" t="s">
        <v>26</v>
      </c>
      <c r="O1070" s="129" t="s">
        <v>1945</v>
      </c>
      <c r="P1070" s="3">
        <v>54</v>
      </c>
      <c r="Q1070" s="129" t="s">
        <v>32</v>
      </c>
      <c r="R1070" s="129" t="s">
        <v>44</v>
      </c>
      <c r="S1070" s="36" t="s">
        <v>380</v>
      </c>
      <c r="T1070" s="129">
        <v>1</v>
      </c>
      <c r="U1070" s="129"/>
      <c r="V1070" s="3">
        <v>504</v>
      </c>
      <c r="W1070" s="30">
        <v>0</v>
      </c>
      <c r="X1070" s="30">
        <v>0</v>
      </c>
      <c r="Y1070" s="30">
        <v>0</v>
      </c>
      <c r="Z1070" s="138" t="str">
        <f t="shared" si="123"/>
        <v/>
      </c>
      <c r="AA1070" s="3">
        <v>8090</v>
      </c>
      <c r="AB1070" s="6">
        <v>11.89</v>
      </c>
      <c r="AC1070" s="34" t="s">
        <v>34</v>
      </c>
      <c r="AD1070" s="34">
        <f t="shared" si="128"/>
        <v>8</v>
      </c>
      <c r="AE1070" s="34">
        <f t="shared" si="129"/>
        <v>4</v>
      </c>
      <c r="AF1070" s="49" t="str">
        <f t="shared" si="127"/>
        <v>LCL</v>
      </c>
      <c r="AG1070" s="49" t="str">
        <f t="shared" si="127"/>
        <v>LCL</v>
      </c>
    </row>
    <row r="1071" spans="1:37" x14ac:dyDescent="0.45">
      <c r="A1071" s="70" t="s">
        <v>1596</v>
      </c>
      <c r="B1071" s="70" t="s">
        <v>1946</v>
      </c>
      <c r="C1071" s="70" t="s">
        <v>1947</v>
      </c>
      <c r="D1071" s="71" t="s">
        <v>1947</v>
      </c>
      <c r="E1071" s="70">
        <f t="shared" si="124"/>
        <v>35</v>
      </c>
      <c r="F1071" s="70">
        <f t="shared" si="125"/>
        <v>41</v>
      </c>
      <c r="G1071" s="70" t="s">
        <v>39</v>
      </c>
      <c r="H1071" s="70" t="s">
        <v>30</v>
      </c>
      <c r="I1071" s="70" t="s">
        <v>31</v>
      </c>
      <c r="J1071" s="72">
        <v>0</v>
      </c>
      <c r="K1071" s="70" t="s">
        <v>1948</v>
      </c>
      <c r="L1071" s="70" t="s">
        <v>41</v>
      </c>
      <c r="M1071" s="70" t="s">
        <v>42</v>
      </c>
      <c r="N1071" s="70" t="s">
        <v>26</v>
      </c>
      <c r="O1071" s="70" t="s">
        <v>1949</v>
      </c>
      <c r="P1071" s="72">
        <v>54</v>
      </c>
      <c r="Q1071" s="70" t="s">
        <v>32</v>
      </c>
      <c r="R1071" s="70" t="s">
        <v>44</v>
      </c>
      <c r="S1071" s="70" t="s">
        <v>2163</v>
      </c>
      <c r="T1071" s="70"/>
      <c r="U1071" s="70">
        <v>1</v>
      </c>
      <c r="V1071" s="72">
        <v>3407</v>
      </c>
      <c r="W1071" s="73">
        <v>0</v>
      </c>
      <c r="X1071" s="73">
        <v>3</v>
      </c>
      <c r="Y1071" s="73">
        <v>0</v>
      </c>
      <c r="Z1071" s="138" t="str">
        <f t="shared" si="123"/>
        <v/>
      </c>
      <c r="AA1071" s="72">
        <v>57354</v>
      </c>
      <c r="AB1071" s="74">
        <v>135.11000000000001</v>
      </c>
      <c r="AC1071" s="75" t="s">
        <v>34</v>
      </c>
      <c r="AD1071" s="75">
        <f t="shared" si="128"/>
        <v>95</v>
      </c>
      <c r="AE1071" s="75">
        <f t="shared" si="129"/>
        <v>41</v>
      </c>
      <c r="AF1071" s="76">
        <v>40</v>
      </c>
      <c r="AG1071" s="76" t="str">
        <f t="shared" si="127"/>
        <v>40</v>
      </c>
      <c r="AH1071" s="77"/>
      <c r="AI1071" s="77"/>
      <c r="AJ1071" s="77"/>
      <c r="AK1071" s="77"/>
    </row>
    <row r="1072" spans="1:37" x14ac:dyDescent="0.45">
      <c r="A1072" s="70"/>
      <c r="B1072" s="70"/>
      <c r="C1072" s="70"/>
      <c r="D1072" s="71"/>
      <c r="E1072" s="70"/>
      <c r="F1072" s="70"/>
      <c r="G1072" s="70"/>
      <c r="H1072" s="70"/>
      <c r="I1072" s="70"/>
      <c r="J1072" s="72"/>
      <c r="K1072" s="70"/>
      <c r="L1072" s="70"/>
      <c r="M1072" s="70"/>
      <c r="N1072" s="70"/>
      <c r="O1072" s="70"/>
      <c r="P1072" s="72"/>
      <c r="Q1072" s="70"/>
      <c r="R1072" s="70"/>
      <c r="S1072" s="70"/>
      <c r="T1072" s="70"/>
      <c r="U1072" s="70"/>
      <c r="V1072" s="72"/>
      <c r="W1072" s="73"/>
      <c r="X1072" s="73"/>
      <c r="Y1072" s="73"/>
      <c r="Z1072" s="138" t="str">
        <f t="shared" si="123"/>
        <v/>
      </c>
      <c r="AA1072" s="72"/>
      <c r="AB1072" s="74"/>
      <c r="AC1072" s="75" t="s">
        <v>34</v>
      </c>
      <c r="AD1072" s="75">
        <f t="shared" si="128"/>
        <v>0</v>
      </c>
      <c r="AE1072" s="75">
        <f t="shared" si="129"/>
        <v>0</v>
      </c>
      <c r="AF1072" s="76">
        <v>40</v>
      </c>
      <c r="AG1072" s="76"/>
      <c r="AH1072" s="77"/>
      <c r="AI1072" s="77"/>
      <c r="AJ1072" s="77"/>
      <c r="AK1072" s="77"/>
    </row>
    <row r="1073" spans="1:33" x14ac:dyDescent="0.45">
      <c r="A1073" s="129" t="s">
        <v>1596</v>
      </c>
      <c r="B1073" s="129" t="s">
        <v>1946</v>
      </c>
      <c r="C1073" s="129" t="s">
        <v>1891</v>
      </c>
      <c r="D1073" s="5" t="s">
        <v>1891</v>
      </c>
      <c r="E1073" s="129">
        <f t="shared" si="124"/>
        <v>35</v>
      </c>
      <c r="F1073" s="129">
        <f t="shared" si="125"/>
        <v>42</v>
      </c>
      <c r="G1073" s="129" t="s">
        <v>39</v>
      </c>
      <c r="H1073" s="129" t="s">
        <v>30</v>
      </c>
      <c r="I1073" s="129" t="s">
        <v>31</v>
      </c>
      <c r="J1073" s="3">
        <v>1</v>
      </c>
      <c r="K1073" s="26" t="s">
        <v>2125</v>
      </c>
      <c r="L1073" s="129" t="s">
        <v>24</v>
      </c>
      <c r="M1073" s="129" t="s">
        <v>42</v>
      </c>
      <c r="N1073" s="129" t="s">
        <v>26</v>
      </c>
      <c r="O1073" s="129" t="s">
        <v>1950</v>
      </c>
      <c r="P1073" s="3">
        <v>54</v>
      </c>
      <c r="Q1073" s="129" t="s">
        <v>32</v>
      </c>
      <c r="R1073" s="129" t="s">
        <v>621</v>
      </c>
      <c r="S1073" s="129" t="s">
        <v>2125</v>
      </c>
      <c r="T1073" s="129"/>
      <c r="U1073" s="129">
        <v>1</v>
      </c>
      <c r="V1073" s="3">
        <v>299</v>
      </c>
      <c r="W1073" s="30">
        <v>0</v>
      </c>
      <c r="X1073" s="30">
        <v>0</v>
      </c>
      <c r="Y1073" s="30">
        <v>0</v>
      </c>
      <c r="Z1073" s="138" t="str">
        <f t="shared" si="123"/>
        <v/>
      </c>
      <c r="AA1073" s="3">
        <v>3809</v>
      </c>
      <c r="AB1073" s="6">
        <v>6.04</v>
      </c>
      <c r="AC1073" s="34" t="s">
        <v>34</v>
      </c>
      <c r="AD1073" s="34">
        <f t="shared" si="128"/>
        <v>4</v>
      </c>
      <c r="AE1073" s="34">
        <f t="shared" si="129"/>
        <v>2</v>
      </c>
      <c r="AF1073" s="49" t="str">
        <f t="shared" si="127"/>
        <v>LCL</v>
      </c>
      <c r="AG1073" s="49" t="str">
        <f t="shared" si="127"/>
        <v>LCL</v>
      </c>
    </row>
    <row r="1074" spans="1:33" x14ac:dyDescent="0.45">
      <c r="A1074" s="129" t="s">
        <v>1596</v>
      </c>
      <c r="B1074" s="129" t="s">
        <v>1951</v>
      </c>
      <c r="C1074" s="129" t="s">
        <v>1952</v>
      </c>
      <c r="D1074" s="5" t="s">
        <v>1952</v>
      </c>
      <c r="E1074" s="129">
        <f t="shared" si="124"/>
        <v>43</v>
      </c>
      <c r="F1074" s="129">
        <f t="shared" si="125"/>
        <v>48</v>
      </c>
      <c r="G1074" s="129" t="s">
        <v>48</v>
      </c>
      <c r="H1074" s="129" t="s">
        <v>30</v>
      </c>
      <c r="I1074" s="129" t="s">
        <v>31</v>
      </c>
      <c r="J1074" s="3">
        <v>0</v>
      </c>
      <c r="K1074" s="129" t="s">
        <v>1953</v>
      </c>
      <c r="L1074" s="129" t="s">
        <v>24</v>
      </c>
      <c r="M1074" s="129" t="s">
        <v>42</v>
      </c>
      <c r="N1074" s="129" t="s">
        <v>26</v>
      </c>
      <c r="O1074" s="129" t="s">
        <v>1954</v>
      </c>
      <c r="P1074" s="3">
        <v>51</v>
      </c>
      <c r="Q1074" s="129" t="s">
        <v>32</v>
      </c>
      <c r="R1074" s="129" t="s">
        <v>739</v>
      </c>
      <c r="S1074" s="129" t="s">
        <v>2163</v>
      </c>
      <c r="T1074" s="129"/>
      <c r="U1074" s="129">
        <v>1</v>
      </c>
      <c r="V1074" s="3">
        <v>1093</v>
      </c>
      <c r="W1074" s="30">
        <v>0</v>
      </c>
      <c r="X1074" s="30">
        <v>1</v>
      </c>
      <c r="Y1074" s="30">
        <v>0</v>
      </c>
      <c r="Z1074" s="138">
        <f t="shared" si="123"/>
        <v>40</v>
      </c>
      <c r="AA1074" s="3">
        <v>12080</v>
      </c>
      <c r="AB1074" s="6">
        <v>35.409999999999997</v>
      </c>
      <c r="AC1074" s="34" t="s">
        <v>34</v>
      </c>
      <c r="AD1074" s="34">
        <f t="shared" si="128"/>
        <v>25</v>
      </c>
      <c r="AE1074" s="34">
        <f t="shared" si="129"/>
        <v>11</v>
      </c>
      <c r="AF1074" s="49" t="str">
        <f t="shared" si="127"/>
        <v>20</v>
      </c>
      <c r="AG1074" s="49" t="str">
        <f t="shared" si="127"/>
        <v>LCL</v>
      </c>
    </row>
    <row r="1075" spans="1:33" x14ac:dyDescent="0.45">
      <c r="A1075" s="129" t="s">
        <v>1736</v>
      </c>
      <c r="B1075" s="129" t="s">
        <v>1746</v>
      </c>
      <c r="C1075" s="129" t="s">
        <v>1834</v>
      </c>
      <c r="D1075" s="5" t="s">
        <v>1834</v>
      </c>
      <c r="E1075" s="129">
        <f t="shared" si="124"/>
        <v>11</v>
      </c>
      <c r="F1075" s="129">
        <f t="shared" si="125"/>
        <v>17</v>
      </c>
      <c r="G1075" s="129" t="s">
        <v>381</v>
      </c>
      <c r="H1075" s="129" t="s">
        <v>383</v>
      </c>
      <c r="I1075" s="129" t="s">
        <v>41</v>
      </c>
      <c r="J1075" s="3">
        <v>0</v>
      </c>
      <c r="K1075" s="129" t="s">
        <v>1955</v>
      </c>
      <c r="L1075" s="26" t="s">
        <v>41</v>
      </c>
      <c r="M1075" s="129" t="s">
        <v>619</v>
      </c>
      <c r="N1075" s="129" t="s">
        <v>26</v>
      </c>
      <c r="O1075" s="129" t="s">
        <v>1956</v>
      </c>
      <c r="P1075" s="3">
        <v>54</v>
      </c>
      <c r="Q1075" s="129" t="s">
        <v>32</v>
      </c>
      <c r="R1075" s="129" t="s">
        <v>82</v>
      </c>
      <c r="S1075" s="129" t="s">
        <v>2163</v>
      </c>
      <c r="T1075" s="129"/>
      <c r="U1075" s="129">
        <v>1</v>
      </c>
      <c r="V1075" s="3">
        <v>2621</v>
      </c>
      <c r="W1075" s="30">
        <v>0</v>
      </c>
      <c r="X1075" s="30">
        <v>1</v>
      </c>
      <c r="Y1075" s="30">
        <v>0</v>
      </c>
      <c r="Z1075" s="138">
        <f t="shared" si="123"/>
        <v>40</v>
      </c>
      <c r="AA1075" s="3">
        <v>43465</v>
      </c>
      <c r="AB1075" s="4"/>
      <c r="AC1075" s="34" t="s">
        <v>34</v>
      </c>
      <c r="AD1075" s="34">
        <f t="shared" si="128"/>
        <v>0</v>
      </c>
      <c r="AE1075" s="34">
        <f t="shared" si="129"/>
        <v>0</v>
      </c>
      <c r="AF1075" s="49" t="str">
        <f t="shared" si="127"/>
        <v>LCL</v>
      </c>
      <c r="AG1075" s="49" t="str">
        <f t="shared" si="127"/>
        <v>LCL</v>
      </c>
    </row>
    <row r="1076" spans="1:33" x14ac:dyDescent="0.45">
      <c r="A1076" s="129" t="s">
        <v>1901</v>
      </c>
      <c r="B1076" s="129" t="s">
        <v>1688</v>
      </c>
      <c r="C1076" s="129" t="s">
        <v>1740</v>
      </c>
      <c r="D1076" s="5" t="s">
        <v>1740</v>
      </c>
      <c r="E1076" s="129">
        <f t="shared" si="124"/>
        <v>5</v>
      </c>
      <c r="F1076" s="129">
        <f t="shared" si="125"/>
        <v>11</v>
      </c>
      <c r="G1076" s="129" t="s">
        <v>381</v>
      </c>
      <c r="H1076" s="129" t="s">
        <v>383</v>
      </c>
      <c r="I1076" s="129" t="s">
        <v>380</v>
      </c>
      <c r="J1076" s="3">
        <v>1</v>
      </c>
      <c r="K1076" s="26" t="s">
        <v>380</v>
      </c>
      <c r="L1076" s="26" t="s">
        <v>24</v>
      </c>
      <c r="M1076" s="129" t="s">
        <v>384</v>
      </c>
      <c r="N1076" s="129" t="s">
        <v>26</v>
      </c>
      <c r="O1076" s="129" t="s">
        <v>1957</v>
      </c>
      <c r="P1076" s="3">
        <v>54</v>
      </c>
      <c r="Q1076" s="129" t="s">
        <v>32</v>
      </c>
      <c r="R1076" s="129" t="s">
        <v>2156</v>
      </c>
      <c r="S1076" s="36" t="s">
        <v>380</v>
      </c>
      <c r="T1076" s="129">
        <v>1</v>
      </c>
      <c r="U1076" s="129"/>
      <c r="V1076" s="3">
        <v>449</v>
      </c>
      <c r="W1076" s="30">
        <v>0</v>
      </c>
      <c r="X1076" s="30">
        <v>0</v>
      </c>
      <c r="Y1076" s="30">
        <v>0</v>
      </c>
      <c r="Z1076" s="138" t="str">
        <f t="shared" si="123"/>
        <v/>
      </c>
      <c r="AA1076" s="3">
        <v>5335</v>
      </c>
      <c r="AB1076" s="4"/>
      <c r="AC1076" s="34" t="s">
        <v>64</v>
      </c>
      <c r="AD1076" s="34">
        <f t="shared" si="128"/>
        <v>0</v>
      </c>
      <c r="AE1076" s="34">
        <f t="shared" si="129"/>
        <v>0</v>
      </c>
      <c r="AF1076" s="49" t="str">
        <f t="shared" si="127"/>
        <v>LCL</v>
      </c>
      <c r="AG1076" s="49" t="str">
        <f t="shared" si="127"/>
        <v>LCL</v>
      </c>
    </row>
    <row r="1077" spans="1:33" x14ac:dyDescent="0.45">
      <c r="A1077" s="129" t="s">
        <v>1703</v>
      </c>
      <c r="B1077" s="129" t="s">
        <v>1746</v>
      </c>
      <c r="C1077" s="129" t="s">
        <v>1674</v>
      </c>
      <c r="D1077" s="5" t="s">
        <v>1674</v>
      </c>
      <c r="E1077" s="129">
        <f t="shared" si="124"/>
        <v>8</v>
      </c>
      <c r="F1077" s="129">
        <f t="shared" si="125"/>
        <v>10</v>
      </c>
      <c r="G1077" s="129" t="s">
        <v>381</v>
      </c>
      <c r="H1077" s="129" t="s">
        <v>383</v>
      </c>
      <c r="I1077" s="129" t="s">
        <v>380</v>
      </c>
      <c r="J1077" s="3">
        <v>1</v>
      </c>
      <c r="K1077" s="26" t="s">
        <v>380</v>
      </c>
      <c r="L1077" s="26" t="s">
        <v>24</v>
      </c>
      <c r="M1077" s="129" t="s">
        <v>384</v>
      </c>
      <c r="N1077" s="129" t="s">
        <v>26</v>
      </c>
      <c r="O1077" s="129" t="s">
        <v>1958</v>
      </c>
      <c r="P1077" s="3">
        <v>54</v>
      </c>
      <c r="Q1077" s="129" t="s">
        <v>32</v>
      </c>
      <c r="R1077" s="129" t="s">
        <v>1076</v>
      </c>
      <c r="S1077" s="36" t="s">
        <v>380</v>
      </c>
      <c r="T1077" s="129">
        <v>1</v>
      </c>
      <c r="U1077" s="129"/>
      <c r="V1077" s="3">
        <v>542</v>
      </c>
      <c r="W1077" s="30">
        <v>0</v>
      </c>
      <c r="X1077" s="30">
        <v>0</v>
      </c>
      <c r="Y1077" s="30">
        <v>0</v>
      </c>
      <c r="Z1077" s="138" t="str">
        <f t="shared" si="123"/>
        <v/>
      </c>
      <c r="AA1077" s="3">
        <v>6478</v>
      </c>
      <c r="AB1077" s="4"/>
      <c r="AC1077" s="34" t="s">
        <v>64</v>
      </c>
      <c r="AD1077" s="34">
        <f t="shared" si="128"/>
        <v>0</v>
      </c>
      <c r="AE1077" s="34">
        <f t="shared" si="129"/>
        <v>0</v>
      </c>
      <c r="AF1077" s="49" t="str">
        <f t="shared" ref="AF1077:AG1099" si="130">IF(AD1077&lt;=14,"LCL",IF(AD1077&lt;=28,"20",IF(AD1077&lt;=55,"40",IF(AD1077&lt;=65,"40HC",IF(AD1077&lt;=83,"45",IF(AD1077&gt;83,"???ilość kont"))))))</f>
        <v>LCL</v>
      </c>
      <c r="AG1077" s="49" t="str">
        <f t="shared" si="130"/>
        <v>LCL</v>
      </c>
    </row>
    <row r="1078" spans="1:33" x14ac:dyDescent="0.45">
      <c r="A1078" s="129" t="s">
        <v>1703</v>
      </c>
      <c r="B1078" s="129" t="s">
        <v>1746</v>
      </c>
      <c r="C1078" s="129" t="s">
        <v>1851</v>
      </c>
      <c r="D1078" s="5" t="s">
        <v>1851</v>
      </c>
      <c r="E1078" s="129">
        <f t="shared" si="124"/>
        <v>8</v>
      </c>
      <c r="F1078" s="129">
        <f t="shared" si="125"/>
        <v>28</v>
      </c>
      <c r="G1078" s="129" t="s">
        <v>381</v>
      </c>
      <c r="H1078" s="129" t="s">
        <v>383</v>
      </c>
      <c r="I1078" s="129" t="s">
        <v>1385</v>
      </c>
      <c r="J1078" s="3">
        <v>1</v>
      </c>
      <c r="K1078" s="26" t="s">
        <v>380</v>
      </c>
      <c r="L1078" s="26" t="s">
        <v>24</v>
      </c>
      <c r="M1078" s="129" t="s">
        <v>390</v>
      </c>
      <c r="N1078" s="129" t="s">
        <v>26</v>
      </c>
      <c r="O1078" s="129" t="s">
        <v>1959</v>
      </c>
      <c r="P1078" s="3">
        <v>54</v>
      </c>
      <c r="Q1078" s="129" t="s">
        <v>32</v>
      </c>
      <c r="R1078" s="129" t="s">
        <v>2157</v>
      </c>
      <c r="S1078" s="129" t="s">
        <v>380</v>
      </c>
      <c r="T1078" s="129">
        <v>1</v>
      </c>
      <c r="U1078" s="129"/>
      <c r="V1078" s="3">
        <v>593</v>
      </c>
      <c r="W1078" s="30">
        <v>0</v>
      </c>
      <c r="X1078" s="30">
        <v>0</v>
      </c>
      <c r="Y1078" s="30">
        <v>0</v>
      </c>
      <c r="Z1078" s="138" t="str">
        <f t="shared" si="123"/>
        <v/>
      </c>
      <c r="AA1078" s="3">
        <v>14595</v>
      </c>
      <c r="AB1078" s="6">
        <v>44.49</v>
      </c>
      <c r="AC1078" s="34" t="s">
        <v>64</v>
      </c>
      <c r="AD1078" s="34">
        <f t="shared" si="128"/>
        <v>31</v>
      </c>
      <c r="AE1078" s="34">
        <f t="shared" si="129"/>
        <v>13</v>
      </c>
      <c r="AF1078" s="49" t="str">
        <f t="shared" si="130"/>
        <v>40</v>
      </c>
      <c r="AG1078" s="49" t="str">
        <f t="shared" si="130"/>
        <v>LCL</v>
      </c>
    </row>
    <row r="1079" spans="1:33" x14ac:dyDescent="0.45">
      <c r="A1079" s="129" t="s">
        <v>1703</v>
      </c>
      <c r="B1079" s="129" t="s">
        <v>1937</v>
      </c>
      <c r="C1079" s="129" t="s">
        <v>1960</v>
      </c>
      <c r="D1079" s="5" t="s">
        <v>1960</v>
      </c>
      <c r="E1079" s="129">
        <f t="shared" si="124"/>
        <v>45</v>
      </c>
      <c r="F1079" s="129">
        <f t="shared" si="125"/>
        <v>50</v>
      </c>
      <c r="G1079" s="129" t="s">
        <v>61</v>
      </c>
      <c r="H1079" s="129" t="s">
        <v>30</v>
      </c>
      <c r="I1079" s="129" t="s">
        <v>31</v>
      </c>
      <c r="J1079" s="3">
        <v>1</v>
      </c>
      <c r="K1079" s="152" t="s">
        <v>1961</v>
      </c>
      <c r="L1079" s="129" t="s">
        <v>24</v>
      </c>
      <c r="M1079" s="129" t="s">
        <v>268</v>
      </c>
      <c r="N1079" s="129" t="s">
        <v>26</v>
      </c>
      <c r="O1079" s="129" t="s">
        <v>1962</v>
      </c>
      <c r="P1079" s="3">
        <v>54</v>
      </c>
      <c r="Q1079" s="129" t="s">
        <v>32</v>
      </c>
      <c r="R1079" s="129" t="s">
        <v>2151</v>
      </c>
      <c r="S1079" s="129" t="s">
        <v>2164</v>
      </c>
      <c r="T1079" s="129"/>
      <c r="U1079" s="129">
        <v>1</v>
      </c>
      <c r="V1079" s="3">
        <v>255</v>
      </c>
      <c r="W1079" s="154">
        <v>1</v>
      </c>
      <c r="X1079" s="154">
        <v>0</v>
      </c>
      <c r="Y1079" s="154">
        <v>0</v>
      </c>
      <c r="Z1079" s="138">
        <f t="shared" si="123"/>
        <v>20</v>
      </c>
      <c r="AA1079" s="3">
        <v>4503</v>
      </c>
      <c r="AB1079" s="6">
        <v>3.28</v>
      </c>
      <c r="AC1079" s="34" t="s">
        <v>64</v>
      </c>
      <c r="AD1079" s="34">
        <f t="shared" si="128"/>
        <v>2</v>
      </c>
      <c r="AE1079" s="34">
        <f t="shared" si="129"/>
        <v>1</v>
      </c>
      <c r="AF1079" s="49" t="str">
        <f t="shared" si="130"/>
        <v>LCL</v>
      </c>
      <c r="AG1079" s="49" t="str">
        <f t="shared" si="130"/>
        <v>LCL</v>
      </c>
    </row>
    <row r="1080" spans="1:33" x14ac:dyDescent="0.45">
      <c r="A1080" s="129" t="s">
        <v>1703</v>
      </c>
      <c r="B1080" s="129" t="s">
        <v>1937</v>
      </c>
      <c r="C1080" s="129" t="s">
        <v>1960</v>
      </c>
      <c r="D1080" s="5" t="s">
        <v>1960</v>
      </c>
      <c r="E1080" s="129">
        <f t="shared" si="124"/>
        <v>45</v>
      </c>
      <c r="F1080" s="129">
        <f t="shared" si="125"/>
        <v>50</v>
      </c>
      <c r="G1080" s="129" t="s">
        <v>61</v>
      </c>
      <c r="H1080" s="129" t="s">
        <v>30</v>
      </c>
      <c r="I1080" s="129" t="s">
        <v>31</v>
      </c>
      <c r="J1080" s="3">
        <v>1</v>
      </c>
      <c r="K1080" s="153"/>
      <c r="L1080" s="129" t="s">
        <v>24</v>
      </c>
      <c r="M1080" s="129" t="s">
        <v>268</v>
      </c>
      <c r="N1080" s="129" t="s">
        <v>26</v>
      </c>
      <c r="O1080" s="129" t="s">
        <v>1963</v>
      </c>
      <c r="P1080" s="3">
        <v>54</v>
      </c>
      <c r="Q1080" s="129" t="s">
        <v>32</v>
      </c>
      <c r="R1080" s="129" t="s">
        <v>2157</v>
      </c>
      <c r="S1080" s="129" t="s">
        <v>2164</v>
      </c>
      <c r="T1080" s="129"/>
      <c r="U1080" s="129">
        <v>1</v>
      </c>
      <c r="V1080" s="3">
        <v>469</v>
      </c>
      <c r="W1080" s="155"/>
      <c r="X1080" s="155"/>
      <c r="Y1080" s="155"/>
      <c r="Z1080" s="138" t="str">
        <f t="shared" si="123"/>
        <v/>
      </c>
      <c r="AA1080" s="3">
        <v>9126</v>
      </c>
      <c r="AB1080" s="6">
        <v>19.399999999999999</v>
      </c>
      <c r="AC1080" s="34" t="s">
        <v>64</v>
      </c>
      <c r="AD1080" s="34">
        <f t="shared" si="128"/>
        <v>14</v>
      </c>
      <c r="AE1080" s="34">
        <f t="shared" si="129"/>
        <v>6</v>
      </c>
      <c r="AF1080" s="49" t="str">
        <f t="shared" si="130"/>
        <v>LCL</v>
      </c>
      <c r="AG1080" s="49" t="str">
        <f t="shared" si="130"/>
        <v>LCL</v>
      </c>
    </row>
    <row r="1081" spans="1:33" x14ac:dyDescent="0.45">
      <c r="A1081" s="129" t="s">
        <v>1703</v>
      </c>
      <c r="B1081" s="129" t="s">
        <v>1937</v>
      </c>
      <c r="C1081" s="129" t="s">
        <v>1960</v>
      </c>
      <c r="D1081" s="5" t="s">
        <v>1960</v>
      </c>
      <c r="E1081" s="129">
        <f t="shared" si="124"/>
        <v>45</v>
      </c>
      <c r="F1081" s="129">
        <f t="shared" si="125"/>
        <v>50</v>
      </c>
      <c r="G1081" s="129" t="s">
        <v>61</v>
      </c>
      <c r="H1081" s="129" t="s">
        <v>30</v>
      </c>
      <c r="I1081" s="129" t="s">
        <v>31</v>
      </c>
      <c r="J1081" s="3">
        <v>1</v>
      </c>
      <c r="K1081" s="152" t="s">
        <v>1964</v>
      </c>
      <c r="L1081" s="129" t="s">
        <v>24</v>
      </c>
      <c r="M1081" s="129" t="s">
        <v>268</v>
      </c>
      <c r="N1081" s="129" t="s">
        <v>26</v>
      </c>
      <c r="O1081" s="129" t="s">
        <v>1965</v>
      </c>
      <c r="P1081" s="3">
        <v>54</v>
      </c>
      <c r="Q1081" s="129" t="s">
        <v>32</v>
      </c>
      <c r="R1081" s="129" t="s">
        <v>2152</v>
      </c>
      <c r="S1081" s="129" t="s">
        <v>2164</v>
      </c>
      <c r="T1081" s="129"/>
      <c r="U1081" s="129">
        <v>1</v>
      </c>
      <c r="V1081" s="3">
        <v>493</v>
      </c>
      <c r="W1081" s="154">
        <v>1</v>
      </c>
      <c r="X1081" s="154">
        <v>0</v>
      </c>
      <c r="Y1081" s="154">
        <v>0</v>
      </c>
      <c r="Z1081" s="138">
        <f t="shared" si="123"/>
        <v>20</v>
      </c>
      <c r="AA1081" s="3">
        <v>5460</v>
      </c>
      <c r="AB1081" s="6">
        <v>13.34</v>
      </c>
      <c r="AC1081" s="34" t="s">
        <v>64</v>
      </c>
      <c r="AD1081" s="34">
        <f t="shared" si="128"/>
        <v>9</v>
      </c>
      <c r="AE1081" s="34">
        <f t="shared" si="129"/>
        <v>4</v>
      </c>
      <c r="AF1081" s="49" t="str">
        <f t="shared" si="130"/>
        <v>LCL</v>
      </c>
      <c r="AG1081" s="49" t="str">
        <f t="shared" si="130"/>
        <v>LCL</v>
      </c>
    </row>
    <row r="1082" spans="1:33" x14ac:dyDescent="0.45">
      <c r="A1082" s="129" t="s">
        <v>1703</v>
      </c>
      <c r="B1082" s="129" t="s">
        <v>1937</v>
      </c>
      <c r="C1082" s="129" t="s">
        <v>1960</v>
      </c>
      <c r="D1082" s="5" t="s">
        <v>1960</v>
      </c>
      <c r="E1082" s="129">
        <f t="shared" si="124"/>
        <v>45</v>
      </c>
      <c r="F1082" s="129">
        <f t="shared" si="125"/>
        <v>50</v>
      </c>
      <c r="G1082" s="129" t="s">
        <v>61</v>
      </c>
      <c r="H1082" s="129" t="s">
        <v>30</v>
      </c>
      <c r="I1082" s="129" t="s">
        <v>31</v>
      </c>
      <c r="J1082" s="3">
        <v>1</v>
      </c>
      <c r="K1082" s="153"/>
      <c r="L1082" s="129" t="s">
        <v>24</v>
      </c>
      <c r="M1082" s="129" t="s">
        <v>268</v>
      </c>
      <c r="N1082" s="129" t="s">
        <v>26</v>
      </c>
      <c r="O1082" s="129" t="s">
        <v>1966</v>
      </c>
      <c r="P1082" s="3">
        <v>54</v>
      </c>
      <c r="Q1082" s="129" t="s">
        <v>32</v>
      </c>
      <c r="R1082" s="129" t="s">
        <v>2157</v>
      </c>
      <c r="S1082" s="129" t="s">
        <v>2164</v>
      </c>
      <c r="T1082" s="129"/>
      <c r="U1082" s="129">
        <v>1</v>
      </c>
      <c r="V1082" s="3">
        <v>558</v>
      </c>
      <c r="W1082" s="155"/>
      <c r="X1082" s="155"/>
      <c r="Y1082" s="155"/>
      <c r="Z1082" s="138" t="str">
        <f t="shared" si="123"/>
        <v/>
      </c>
      <c r="AA1082" s="3">
        <v>7532</v>
      </c>
      <c r="AB1082" s="6">
        <v>12.34</v>
      </c>
      <c r="AC1082" s="34" t="s">
        <v>64</v>
      </c>
      <c r="AD1082" s="34">
        <f t="shared" si="128"/>
        <v>9</v>
      </c>
      <c r="AE1082" s="34">
        <f t="shared" si="129"/>
        <v>4</v>
      </c>
      <c r="AF1082" s="49" t="str">
        <f t="shared" si="130"/>
        <v>LCL</v>
      </c>
      <c r="AG1082" s="49" t="str">
        <f t="shared" si="130"/>
        <v>LCL</v>
      </c>
    </row>
    <row r="1083" spans="1:33" x14ac:dyDescent="0.45">
      <c r="A1083" s="129" t="s">
        <v>1658</v>
      </c>
      <c r="B1083" s="129" t="s">
        <v>1891</v>
      </c>
      <c r="C1083" s="129" t="s">
        <v>1921</v>
      </c>
      <c r="D1083" s="5" t="s">
        <v>1921</v>
      </c>
      <c r="E1083" s="129">
        <f t="shared" si="124"/>
        <v>37</v>
      </c>
      <c r="F1083" s="129">
        <f t="shared" si="125"/>
        <v>42</v>
      </c>
      <c r="G1083" s="129" t="s">
        <v>85</v>
      </c>
      <c r="H1083" s="129" t="s">
        <v>30</v>
      </c>
      <c r="I1083" s="129" t="s">
        <v>31</v>
      </c>
      <c r="J1083" s="3">
        <v>0</v>
      </c>
      <c r="K1083" s="129" t="s">
        <v>1967</v>
      </c>
      <c r="L1083" s="129" t="s">
        <v>41</v>
      </c>
      <c r="M1083" s="129" t="s">
        <v>42</v>
      </c>
      <c r="N1083" s="129" t="s">
        <v>26</v>
      </c>
      <c r="O1083" s="129" t="s">
        <v>1968</v>
      </c>
      <c r="P1083" s="3">
        <v>54</v>
      </c>
      <c r="Q1083" s="129" t="s">
        <v>32</v>
      </c>
      <c r="R1083" s="129" t="s">
        <v>296</v>
      </c>
      <c r="S1083" s="129" t="s">
        <v>2163</v>
      </c>
      <c r="T1083" s="129"/>
      <c r="U1083" s="129">
        <v>1</v>
      </c>
      <c r="V1083" s="3">
        <v>458</v>
      </c>
      <c r="W1083" s="30">
        <v>1</v>
      </c>
      <c r="X1083" s="30">
        <v>0</v>
      </c>
      <c r="Y1083" s="30">
        <v>0</v>
      </c>
      <c r="Z1083" s="138">
        <f t="shared" si="123"/>
        <v>20</v>
      </c>
      <c r="AA1083" s="3">
        <v>10067</v>
      </c>
      <c r="AB1083" s="6">
        <v>11.45</v>
      </c>
      <c r="AC1083" s="34" t="s">
        <v>90</v>
      </c>
      <c r="AD1083" s="34">
        <f t="shared" si="128"/>
        <v>8</v>
      </c>
      <c r="AE1083" s="34">
        <f t="shared" si="129"/>
        <v>3</v>
      </c>
      <c r="AF1083" s="49" t="str">
        <f t="shared" si="130"/>
        <v>LCL</v>
      </c>
      <c r="AG1083" s="49" t="str">
        <f t="shared" si="130"/>
        <v>LCL</v>
      </c>
    </row>
    <row r="1084" spans="1:33" x14ac:dyDescent="0.45">
      <c r="A1084" s="129" t="s">
        <v>1681</v>
      </c>
      <c r="B1084" s="129" t="s">
        <v>1677</v>
      </c>
      <c r="C1084" s="129" t="s">
        <v>1743</v>
      </c>
      <c r="D1084" s="5" t="s">
        <v>1743</v>
      </c>
      <c r="E1084" s="129">
        <f t="shared" si="124"/>
        <v>5</v>
      </c>
      <c r="F1084" s="129">
        <f t="shared" si="125"/>
        <v>11</v>
      </c>
      <c r="G1084" s="129" t="s">
        <v>381</v>
      </c>
      <c r="H1084" s="129" t="s">
        <v>383</v>
      </c>
      <c r="I1084" s="129" t="s">
        <v>380</v>
      </c>
      <c r="J1084" s="3">
        <v>1</v>
      </c>
      <c r="K1084" s="26" t="s">
        <v>380</v>
      </c>
      <c r="L1084" s="26" t="s">
        <v>24</v>
      </c>
      <c r="M1084" s="129" t="s">
        <v>384</v>
      </c>
      <c r="N1084" s="129" t="s">
        <v>26</v>
      </c>
      <c r="O1084" s="129" t="s">
        <v>1969</v>
      </c>
      <c r="P1084" s="3">
        <v>54</v>
      </c>
      <c r="Q1084" s="129" t="s">
        <v>32</v>
      </c>
      <c r="R1084" s="129" t="s">
        <v>1288</v>
      </c>
      <c r="S1084" s="36" t="s">
        <v>380</v>
      </c>
      <c r="T1084" s="129">
        <v>1</v>
      </c>
      <c r="U1084" s="129"/>
      <c r="V1084" s="3">
        <v>515</v>
      </c>
      <c r="W1084" s="30">
        <v>0</v>
      </c>
      <c r="X1084" s="30">
        <v>0</v>
      </c>
      <c r="Y1084" s="30">
        <v>0</v>
      </c>
      <c r="Z1084" s="138" t="str">
        <f t="shared" si="123"/>
        <v/>
      </c>
      <c r="AA1084" s="3">
        <v>8182</v>
      </c>
      <c r="AB1084" s="4"/>
      <c r="AC1084" s="34" t="s">
        <v>1289</v>
      </c>
      <c r="AD1084" s="34">
        <f t="shared" si="128"/>
        <v>0</v>
      </c>
      <c r="AE1084" s="34">
        <f t="shared" si="129"/>
        <v>0</v>
      </c>
      <c r="AF1084" s="49" t="str">
        <f t="shared" si="130"/>
        <v>LCL</v>
      </c>
      <c r="AG1084" s="49" t="str">
        <f t="shared" si="130"/>
        <v>LCL</v>
      </c>
    </row>
    <row r="1085" spans="1:33" x14ac:dyDescent="0.45">
      <c r="A1085" s="129" t="s">
        <v>1681</v>
      </c>
      <c r="B1085" s="129" t="s">
        <v>1834</v>
      </c>
      <c r="C1085" s="129" t="s">
        <v>1730</v>
      </c>
      <c r="D1085" s="5" t="s">
        <v>1730</v>
      </c>
      <c r="E1085" s="129">
        <f t="shared" si="124"/>
        <v>12</v>
      </c>
      <c r="F1085" s="129">
        <f t="shared" si="125"/>
        <v>13</v>
      </c>
      <c r="G1085" s="129" t="s">
        <v>381</v>
      </c>
      <c r="H1085" s="129" t="s">
        <v>383</v>
      </c>
      <c r="I1085" s="129" t="s">
        <v>41</v>
      </c>
      <c r="J1085" s="3">
        <v>0</v>
      </c>
      <c r="K1085" s="129" t="s">
        <v>1970</v>
      </c>
      <c r="L1085" s="26" t="s">
        <v>41</v>
      </c>
      <c r="M1085" s="129" t="s">
        <v>619</v>
      </c>
      <c r="N1085" s="129" t="s">
        <v>26</v>
      </c>
      <c r="O1085" s="129" t="s">
        <v>1971</v>
      </c>
      <c r="P1085" s="3">
        <v>54</v>
      </c>
      <c r="Q1085" s="129" t="s">
        <v>32</v>
      </c>
      <c r="R1085" s="129" t="s">
        <v>44</v>
      </c>
      <c r="S1085" s="129" t="s">
        <v>2163</v>
      </c>
      <c r="T1085" s="129"/>
      <c r="U1085" s="129">
        <v>1</v>
      </c>
      <c r="V1085" s="3">
        <v>1559</v>
      </c>
      <c r="W1085" s="30">
        <v>0</v>
      </c>
      <c r="X1085" s="30">
        <v>1</v>
      </c>
      <c r="Y1085" s="30">
        <v>0</v>
      </c>
      <c r="Z1085" s="138">
        <f t="shared" si="123"/>
        <v>40</v>
      </c>
      <c r="AA1085" s="3">
        <v>29269</v>
      </c>
      <c r="AB1085" s="6">
        <v>55.96</v>
      </c>
      <c r="AC1085" s="34" t="s">
        <v>34</v>
      </c>
      <c r="AD1085" s="34">
        <f t="shared" si="128"/>
        <v>39</v>
      </c>
      <c r="AE1085" s="34">
        <f t="shared" si="129"/>
        <v>17</v>
      </c>
      <c r="AF1085" s="49" t="str">
        <f t="shared" si="130"/>
        <v>40</v>
      </c>
      <c r="AG1085" s="49" t="str">
        <f t="shared" si="130"/>
        <v>20</v>
      </c>
    </row>
    <row r="1086" spans="1:33" x14ac:dyDescent="0.45">
      <c r="A1086" s="129" t="s">
        <v>1688</v>
      </c>
      <c r="B1086" s="129" t="s">
        <v>35</v>
      </c>
      <c r="C1086" s="129" t="s">
        <v>1678</v>
      </c>
      <c r="D1086" s="5" t="s">
        <v>1678</v>
      </c>
      <c r="E1086" s="129">
        <f t="shared" si="124"/>
        <v>2</v>
      </c>
      <c r="F1086" s="129">
        <f t="shared" si="125"/>
        <v>14</v>
      </c>
      <c r="G1086" s="129" t="s">
        <v>381</v>
      </c>
      <c r="H1086" s="129" t="s">
        <v>383</v>
      </c>
      <c r="I1086" s="129" t="s">
        <v>380</v>
      </c>
      <c r="J1086" s="3">
        <v>1</v>
      </c>
      <c r="K1086" s="26" t="s">
        <v>380</v>
      </c>
      <c r="L1086" s="26" t="s">
        <v>24</v>
      </c>
      <c r="M1086" s="129" t="s">
        <v>390</v>
      </c>
      <c r="N1086" s="129" t="s">
        <v>26</v>
      </c>
      <c r="O1086" s="129" t="s">
        <v>1972</v>
      </c>
      <c r="P1086" s="3">
        <v>54</v>
      </c>
      <c r="Q1086" s="129" t="s">
        <v>32</v>
      </c>
      <c r="R1086" s="129" t="s">
        <v>2149</v>
      </c>
      <c r="S1086" s="36" t="s">
        <v>380</v>
      </c>
      <c r="T1086" s="129">
        <v>1</v>
      </c>
      <c r="U1086" s="129"/>
      <c r="V1086" s="3">
        <v>661</v>
      </c>
      <c r="W1086" s="30">
        <v>0</v>
      </c>
      <c r="X1086" s="30">
        <v>0</v>
      </c>
      <c r="Y1086" s="30">
        <v>0</v>
      </c>
      <c r="Z1086" s="138" t="str">
        <f t="shared" si="123"/>
        <v/>
      </c>
      <c r="AA1086" s="3">
        <v>11597</v>
      </c>
      <c r="AB1086" s="4"/>
      <c r="AC1086" s="34" t="s">
        <v>64</v>
      </c>
      <c r="AD1086" s="34">
        <f t="shared" si="128"/>
        <v>0</v>
      </c>
      <c r="AE1086" s="34">
        <f t="shared" si="129"/>
        <v>0</v>
      </c>
      <c r="AF1086" s="49" t="str">
        <f t="shared" si="130"/>
        <v>LCL</v>
      </c>
      <c r="AG1086" s="49" t="str">
        <f t="shared" si="130"/>
        <v>LCL</v>
      </c>
    </row>
    <row r="1087" spans="1:33" x14ac:dyDescent="0.45">
      <c r="A1087" s="129" t="s">
        <v>1688</v>
      </c>
      <c r="B1087" s="129" t="s">
        <v>35</v>
      </c>
      <c r="C1087" s="129" t="s">
        <v>1678</v>
      </c>
      <c r="D1087" s="5" t="s">
        <v>1678</v>
      </c>
      <c r="E1087" s="129">
        <f t="shared" si="124"/>
        <v>2</v>
      </c>
      <c r="F1087" s="129">
        <f t="shared" si="125"/>
        <v>14</v>
      </c>
      <c r="G1087" s="129" t="s">
        <v>381</v>
      </c>
      <c r="H1087" s="129" t="s">
        <v>383</v>
      </c>
      <c r="I1087" s="129" t="s">
        <v>380</v>
      </c>
      <c r="J1087" s="3">
        <v>1</v>
      </c>
      <c r="K1087" s="26" t="s">
        <v>380</v>
      </c>
      <c r="L1087" s="26" t="s">
        <v>24</v>
      </c>
      <c r="M1087" s="129" t="s">
        <v>390</v>
      </c>
      <c r="N1087" s="129" t="s">
        <v>26</v>
      </c>
      <c r="O1087" s="129" t="s">
        <v>1973</v>
      </c>
      <c r="P1087" s="3">
        <v>54</v>
      </c>
      <c r="Q1087" s="129" t="s">
        <v>32</v>
      </c>
      <c r="R1087" s="129" t="s">
        <v>2149</v>
      </c>
      <c r="S1087" s="36" t="s">
        <v>380</v>
      </c>
      <c r="T1087" s="129">
        <v>1</v>
      </c>
      <c r="U1087" s="129"/>
      <c r="V1087" s="3">
        <v>624</v>
      </c>
      <c r="W1087" s="30">
        <v>0</v>
      </c>
      <c r="X1087" s="30">
        <v>0</v>
      </c>
      <c r="Y1087" s="30">
        <v>0</v>
      </c>
      <c r="Z1087" s="138" t="str">
        <f t="shared" si="123"/>
        <v/>
      </c>
      <c r="AA1087" s="3">
        <v>11847</v>
      </c>
      <c r="AB1087" s="4"/>
      <c r="AC1087" s="34" t="s">
        <v>64</v>
      </c>
      <c r="AD1087" s="34">
        <f t="shared" si="128"/>
        <v>0</v>
      </c>
      <c r="AE1087" s="34">
        <f t="shared" si="129"/>
        <v>0</v>
      </c>
      <c r="AF1087" s="49" t="str">
        <f t="shared" si="130"/>
        <v>LCL</v>
      </c>
      <c r="AG1087" s="49" t="str">
        <f t="shared" si="130"/>
        <v>LCL</v>
      </c>
    </row>
    <row r="1088" spans="1:33" x14ac:dyDescent="0.45">
      <c r="A1088" s="129" t="s">
        <v>1688</v>
      </c>
      <c r="B1088" s="129" t="s">
        <v>1891</v>
      </c>
      <c r="C1088" s="129" t="s">
        <v>1921</v>
      </c>
      <c r="D1088" s="5" t="s">
        <v>1921</v>
      </c>
      <c r="E1088" s="129">
        <f t="shared" si="124"/>
        <v>35</v>
      </c>
      <c r="F1088" s="129">
        <f t="shared" si="125"/>
        <v>40</v>
      </c>
      <c r="G1088" s="129" t="s">
        <v>85</v>
      </c>
      <c r="H1088" s="129" t="s">
        <v>30</v>
      </c>
      <c r="I1088" s="129" t="s">
        <v>31</v>
      </c>
      <c r="J1088" s="3">
        <v>0</v>
      </c>
      <c r="K1088" s="129" t="s">
        <v>1974</v>
      </c>
      <c r="L1088" s="129" t="s">
        <v>41</v>
      </c>
      <c r="M1088" s="129" t="s">
        <v>42</v>
      </c>
      <c r="N1088" s="129" t="s">
        <v>26</v>
      </c>
      <c r="O1088" s="129" t="s">
        <v>1975</v>
      </c>
      <c r="P1088" s="3">
        <v>54</v>
      </c>
      <c r="Q1088" s="129" t="s">
        <v>32</v>
      </c>
      <c r="R1088" s="129" t="s">
        <v>2159</v>
      </c>
      <c r="S1088" s="129" t="s">
        <v>2163</v>
      </c>
      <c r="T1088" s="129"/>
      <c r="U1088" s="129">
        <v>1</v>
      </c>
      <c r="V1088" s="3">
        <v>873</v>
      </c>
      <c r="W1088" s="30">
        <v>1</v>
      </c>
      <c r="X1088" s="30">
        <v>0</v>
      </c>
      <c r="Y1088" s="30">
        <v>0</v>
      </c>
      <c r="Z1088" s="138">
        <f t="shared" si="123"/>
        <v>20</v>
      </c>
      <c r="AA1088" s="3">
        <v>16800</v>
      </c>
      <c r="AB1088" s="6">
        <v>15.41</v>
      </c>
      <c r="AC1088" s="34" t="s">
        <v>90</v>
      </c>
      <c r="AD1088" s="34">
        <f t="shared" si="128"/>
        <v>11</v>
      </c>
      <c r="AE1088" s="34">
        <f t="shared" si="129"/>
        <v>5</v>
      </c>
      <c r="AF1088" s="49" t="str">
        <f t="shared" si="130"/>
        <v>LCL</v>
      </c>
      <c r="AG1088" s="49" t="str">
        <f t="shared" si="130"/>
        <v>LCL</v>
      </c>
    </row>
    <row r="1089" spans="1:37" x14ac:dyDescent="0.45">
      <c r="A1089" s="129" t="s">
        <v>1696</v>
      </c>
      <c r="B1089" s="129" t="s">
        <v>1677</v>
      </c>
      <c r="C1089" s="129" t="s">
        <v>1834</v>
      </c>
      <c r="D1089" s="5" t="s">
        <v>1834</v>
      </c>
      <c r="E1089" s="129">
        <f t="shared" si="124"/>
        <v>3</v>
      </c>
      <c r="F1089" s="129">
        <f t="shared" si="125"/>
        <v>10</v>
      </c>
      <c r="G1089" s="129" t="s">
        <v>381</v>
      </c>
      <c r="H1089" s="129" t="s">
        <v>383</v>
      </c>
      <c r="I1089" s="129" t="s">
        <v>380</v>
      </c>
      <c r="J1089" s="3">
        <v>1</v>
      </c>
      <c r="K1089" s="26" t="s">
        <v>380</v>
      </c>
      <c r="L1089" s="26" t="s">
        <v>24</v>
      </c>
      <c r="M1089" s="129" t="s">
        <v>384</v>
      </c>
      <c r="N1089" s="129" t="s">
        <v>26</v>
      </c>
      <c r="O1089" s="129" t="s">
        <v>1976</v>
      </c>
      <c r="P1089" s="3">
        <v>54</v>
      </c>
      <c r="Q1089" s="129" t="s">
        <v>32</v>
      </c>
      <c r="R1089" s="129" t="s">
        <v>2160</v>
      </c>
      <c r="S1089" s="36" t="s">
        <v>380</v>
      </c>
      <c r="T1089" s="129">
        <v>1</v>
      </c>
      <c r="U1089" s="129"/>
      <c r="V1089" s="3">
        <v>909</v>
      </c>
      <c r="W1089" s="30">
        <v>0</v>
      </c>
      <c r="X1089" s="30">
        <v>0</v>
      </c>
      <c r="Y1089" s="30">
        <v>0</v>
      </c>
      <c r="Z1089" s="138" t="str">
        <f t="shared" si="123"/>
        <v/>
      </c>
      <c r="AA1089" s="3">
        <v>13485</v>
      </c>
      <c r="AB1089" s="4"/>
      <c r="AC1089" s="34" t="s">
        <v>90</v>
      </c>
      <c r="AD1089" s="34">
        <f t="shared" si="128"/>
        <v>0</v>
      </c>
      <c r="AE1089" s="34">
        <f t="shared" si="129"/>
        <v>0</v>
      </c>
      <c r="AF1089" s="49" t="str">
        <f t="shared" si="130"/>
        <v>LCL</v>
      </c>
      <c r="AG1089" s="49" t="str">
        <f t="shared" si="130"/>
        <v>LCL</v>
      </c>
    </row>
    <row r="1090" spans="1:37" x14ac:dyDescent="0.45">
      <c r="A1090" s="129" t="s">
        <v>1696</v>
      </c>
      <c r="B1090" s="129" t="s">
        <v>1677</v>
      </c>
      <c r="C1090" s="129" t="s">
        <v>1678</v>
      </c>
      <c r="D1090" s="5" t="s">
        <v>1678</v>
      </c>
      <c r="E1090" s="129">
        <f t="shared" si="124"/>
        <v>3</v>
      </c>
      <c r="F1090" s="129">
        <f t="shared" si="125"/>
        <v>13</v>
      </c>
      <c r="G1090" s="129" t="s">
        <v>381</v>
      </c>
      <c r="H1090" s="129" t="s">
        <v>383</v>
      </c>
      <c r="I1090" s="129" t="s">
        <v>380</v>
      </c>
      <c r="J1090" s="3">
        <v>1</v>
      </c>
      <c r="K1090" s="26" t="s">
        <v>380</v>
      </c>
      <c r="L1090" s="26" t="s">
        <v>24</v>
      </c>
      <c r="M1090" s="129" t="s">
        <v>384</v>
      </c>
      <c r="N1090" s="129" t="s">
        <v>26</v>
      </c>
      <c r="O1090" s="129" t="s">
        <v>1977</v>
      </c>
      <c r="P1090" s="3">
        <v>54</v>
      </c>
      <c r="Q1090" s="129" t="s">
        <v>32</v>
      </c>
      <c r="R1090" s="129" t="s">
        <v>1581</v>
      </c>
      <c r="S1090" s="36" t="s">
        <v>380</v>
      </c>
      <c r="T1090" s="129">
        <v>1</v>
      </c>
      <c r="U1090" s="129"/>
      <c r="V1090" s="3">
        <v>302</v>
      </c>
      <c r="W1090" s="30">
        <v>0</v>
      </c>
      <c r="X1090" s="30">
        <v>0</v>
      </c>
      <c r="Y1090" s="30">
        <v>0</v>
      </c>
      <c r="Z1090" s="138" t="str">
        <f t="shared" si="123"/>
        <v/>
      </c>
      <c r="AA1090" s="3">
        <v>7210</v>
      </c>
      <c r="AB1090" s="6">
        <v>4.62</v>
      </c>
      <c r="AC1090" s="34" t="s">
        <v>64</v>
      </c>
      <c r="AD1090" s="34">
        <f t="shared" si="128"/>
        <v>3</v>
      </c>
      <c r="AE1090" s="34">
        <f t="shared" si="129"/>
        <v>1</v>
      </c>
      <c r="AF1090" s="49" t="str">
        <f t="shared" si="130"/>
        <v>LCL</v>
      </c>
      <c r="AG1090" s="49" t="str">
        <f t="shared" si="130"/>
        <v>LCL</v>
      </c>
    </row>
    <row r="1091" spans="1:37" x14ac:dyDescent="0.45">
      <c r="A1091" s="129" t="s">
        <v>35</v>
      </c>
      <c r="B1091" s="129" t="s">
        <v>1835</v>
      </c>
      <c r="C1091" s="129" t="s">
        <v>1978</v>
      </c>
      <c r="D1091" s="5" t="s">
        <v>1978</v>
      </c>
      <c r="E1091" s="129">
        <f t="shared" si="124"/>
        <v>31</v>
      </c>
      <c r="F1091" s="129">
        <f t="shared" si="125"/>
        <v>51</v>
      </c>
      <c r="G1091" s="129" t="s">
        <v>85</v>
      </c>
      <c r="H1091" s="129" t="s">
        <v>30</v>
      </c>
      <c r="I1091" s="129" t="s">
        <v>31</v>
      </c>
      <c r="J1091" s="3">
        <v>1</v>
      </c>
      <c r="K1091" s="26" t="s">
        <v>2125</v>
      </c>
      <c r="L1091" s="129" t="s">
        <v>24</v>
      </c>
      <c r="M1091" s="129" t="s">
        <v>87</v>
      </c>
      <c r="N1091" s="129" t="s">
        <v>26</v>
      </c>
      <c r="O1091" s="129" t="s">
        <v>1979</v>
      </c>
      <c r="P1091" s="3">
        <v>54</v>
      </c>
      <c r="Q1091" s="129" t="s">
        <v>32</v>
      </c>
      <c r="R1091" s="129" t="s">
        <v>2160</v>
      </c>
      <c r="S1091" s="129" t="s">
        <v>2125</v>
      </c>
      <c r="T1091" s="129"/>
      <c r="U1091" s="129">
        <v>1</v>
      </c>
      <c r="V1091" s="3">
        <v>236</v>
      </c>
      <c r="W1091" s="30">
        <v>0</v>
      </c>
      <c r="X1091" s="30">
        <v>0</v>
      </c>
      <c r="Y1091" s="30">
        <v>0</v>
      </c>
      <c r="Z1091" s="138" t="str">
        <f t="shared" ref="Z1091:Z1154" si="131">IF(W1091=1,20,IF(X1091=1,40,IF(Y1091=1,"40 HC","")))</f>
        <v/>
      </c>
      <c r="AA1091" s="3">
        <v>4323</v>
      </c>
      <c r="AB1091" s="6">
        <v>4</v>
      </c>
      <c r="AC1091" s="34" t="s">
        <v>90</v>
      </c>
      <c r="AD1091" s="34">
        <f t="shared" si="128"/>
        <v>3</v>
      </c>
      <c r="AE1091" s="34">
        <f t="shared" si="129"/>
        <v>1</v>
      </c>
      <c r="AF1091" s="49" t="str">
        <f t="shared" si="130"/>
        <v>LCL</v>
      </c>
      <c r="AG1091" s="49" t="str">
        <f t="shared" si="130"/>
        <v>LCL</v>
      </c>
    </row>
    <row r="1092" spans="1:37" x14ac:dyDescent="0.45">
      <c r="A1092" s="129" t="s">
        <v>1550</v>
      </c>
      <c r="B1092" s="129" t="s">
        <v>1746</v>
      </c>
      <c r="C1092" s="129" t="s">
        <v>1834</v>
      </c>
      <c r="D1092" s="5" t="s">
        <v>1834</v>
      </c>
      <c r="E1092" s="129">
        <f t="shared" si="124"/>
        <v>2</v>
      </c>
      <c r="F1092" s="129">
        <f t="shared" si="125"/>
        <v>8</v>
      </c>
      <c r="G1092" s="129" t="s">
        <v>381</v>
      </c>
      <c r="H1092" s="129" t="s">
        <v>383</v>
      </c>
      <c r="I1092" s="129" t="s">
        <v>380</v>
      </c>
      <c r="J1092" s="3">
        <v>1</v>
      </c>
      <c r="K1092" s="26" t="s">
        <v>380</v>
      </c>
      <c r="L1092" s="26" t="s">
        <v>24</v>
      </c>
      <c r="M1092" s="129" t="s">
        <v>384</v>
      </c>
      <c r="N1092" s="129" t="s">
        <v>26</v>
      </c>
      <c r="O1092" s="129" t="s">
        <v>1980</v>
      </c>
      <c r="P1092" s="3">
        <v>54</v>
      </c>
      <c r="Q1092" s="129" t="s">
        <v>32</v>
      </c>
      <c r="R1092" s="129" t="s">
        <v>733</v>
      </c>
      <c r="S1092" s="36" t="s">
        <v>380</v>
      </c>
      <c r="T1092" s="129">
        <v>1</v>
      </c>
      <c r="U1092" s="129"/>
      <c r="V1092" s="3">
        <v>207</v>
      </c>
      <c r="W1092" s="30">
        <v>0</v>
      </c>
      <c r="X1092" s="30">
        <v>0</v>
      </c>
      <c r="Y1092" s="30">
        <v>0</v>
      </c>
      <c r="Z1092" s="138" t="str">
        <f t="shared" si="131"/>
        <v/>
      </c>
      <c r="AA1092" s="3">
        <v>4085</v>
      </c>
      <c r="AB1092" s="4"/>
      <c r="AC1092" s="34" t="s">
        <v>64</v>
      </c>
      <c r="AD1092" s="34">
        <f t="shared" si="128"/>
        <v>0</v>
      </c>
      <c r="AE1092" s="34">
        <f t="shared" si="129"/>
        <v>0</v>
      </c>
      <c r="AF1092" s="49" t="str">
        <f t="shared" si="130"/>
        <v>LCL</v>
      </c>
      <c r="AG1092" s="49" t="str">
        <f t="shared" si="130"/>
        <v>LCL</v>
      </c>
    </row>
    <row r="1093" spans="1:37" x14ac:dyDescent="0.45">
      <c r="A1093" s="129" t="s">
        <v>1677</v>
      </c>
      <c r="B1093" s="129" t="s">
        <v>1740</v>
      </c>
      <c r="C1093" s="129" t="s">
        <v>1856</v>
      </c>
      <c r="D1093" s="5" t="s">
        <v>1856</v>
      </c>
      <c r="E1093" s="129">
        <f t="shared" si="124"/>
        <v>2</v>
      </c>
      <c r="F1093" s="129">
        <f t="shared" si="125"/>
        <v>22</v>
      </c>
      <c r="G1093" s="129" t="s">
        <v>381</v>
      </c>
      <c r="H1093" s="129" t="s">
        <v>383</v>
      </c>
      <c r="I1093" s="129" t="s">
        <v>380</v>
      </c>
      <c r="J1093" s="3">
        <v>1</v>
      </c>
      <c r="K1093" s="26" t="s">
        <v>380</v>
      </c>
      <c r="L1093" s="26" t="s">
        <v>24</v>
      </c>
      <c r="M1093" s="129" t="s">
        <v>384</v>
      </c>
      <c r="N1093" s="129" t="s">
        <v>26</v>
      </c>
      <c r="O1093" s="129" t="s">
        <v>1981</v>
      </c>
      <c r="P1093" s="3">
        <v>54</v>
      </c>
      <c r="Q1093" s="129" t="s">
        <v>32</v>
      </c>
      <c r="R1093" s="129" t="s">
        <v>2151</v>
      </c>
      <c r="S1093" s="36" t="s">
        <v>380</v>
      </c>
      <c r="T1093" s="129">
        <v>1</v>
      </c>
      <c r="U1093" s="129"/>
      <c r="V1093" s="3">
        <v>1202</v>
      </c>
      <c r="W1093" s="30">
        <v>0</v>
      </c>
      <c r="X1093" s="30">
        <v>0</v>
      </c>
      <c r="Y1093" s="30">
        <v>0</v>
      </c>
      <c r="Z1093" s="138" t="str">
        <f t="shared" si="131"/>
        <v/>
      </c>
      <c r="AA1093" s="3">
        <v>28902</v>
      </c>
      <c r="AB1093" s="4"/>
      <c r="AC1093" s="34" t="s">
        <v>64</v>
      </c>
      <c r="AD1093" s="34">
        <f t="shared" si="128"/>
        <v>0</v>
      </c>
      <c r="AE1093" s="34">
        <f t="shared" si="129"/>
        <v>0</v>
      </c>
      <c r="AF1093" s="49" t="str">
        <f t="shared" si="130"/>
        <v>LCL</v>
      </c>
      <c r="AG1093" s="49" t="str">
        <f t="shared" si="130"/>
        <v>LCL</v>
      </c>
    </row>
    <row r="1094" spans="1:37" x14ac:dyDescent="0.45">
      <c r="A1094" s="129" t="s">
        <v>1677</v>
      </c>
      <c r="B1094" s="129" t="s">
        <v>1678</v>
      </c>
      <c r="C1094" s="129" t="s">
        <v>1874</v>
      </c>
      <c r="D1094" s="5" t="s">
        <v>1874</v>
      </c>
      <c r="E1094" s="129">
        <f t="shared" si="124"/>
        <v>10</v>
      </c>
      <c r="F1094" s="129">
        <f t="shared" si="125"/>
        <v>28</v>
      </c>
      <c r="G1094" s="129" t="s">
        <v>381</v>
      </c>
      <c r="H1094" s="129" t="s">
        <v>383</v>
      </c>
      <c r="I1094" s="129" t="s">
        <v>1385</v>
      </c>
      <c r="J1094" s="3">
        <v>1</v>
      </c>
      <c r="K1094" s="26" t="s">
        <v>380</v>
      </c>
      <c r="L1094" s="26" t="s">
        <v>24</v>
      </c>
      <c r="M1094" s="129" t="s">
        <v>384</v>
      </c>
      <c r="N1094" s="129" t="s">
        <v>26</v>
      </c>
      <c r="O1094" s="129" t="s">
        <v>1982</v>
      </c>
      <c r="P1094" s="3">
        <v>54</v>
      </c>
      <c r="Q1094" s="129" t="s">
        <v>32</v>
      </c>
      <c r="R1094" s="129" t="s">
        <v>526</v>
      </c>
      <c r="S1094" s="129" t="s">
        <v>380</v>
      </c>
      <c r="T1094" s="129">
        <v>1</v>
      </c>
      <c r="U1094" s="129"/>
      <c r="V1094" s="3">
        <v>887</v>
      </c>
      <c r="W1094" s="30">
        <v>0</v>
      </c>
      <c r="X1094" s="30">
        <v>0</v>
      </c>
      <c r="Y1094" s="30">
        <v>0</v>
      </c>
      <c r="Z1094" s="138" t="str">
        <f t="shared" si="131"/>
        <v/>
      </c>
      <c r="AA1094" s="3">
        <v>15172</v>
      </c>
      <c r="AB1094" s="6">
        <v>17.760000000000002</v>
      </c>
      <c r="AC1094" s="34" t="s">
        <v>64</v>
      </c>
      <c r="AD1094" s="34">
        <f t="shared" si="128"/>
        <v>12</v>
      </c>
      <c r="AE1094" s="34">
        <f t="shared" si="129"/>
        <v>5</v>
      </c>
      <c r="AF1094" s="49" t="str">
        <f t="shared" si="130"/>
        <v>LCL</v>
      </c>
      <c r="AG1094" s="49" t="str">
        <f t="shared" si="130"/>
        <v>LCL</v>
      </c>
    </row>
    <row r="1095" spans="1:37" x14ac:dyDescent="0.45">
      <c r="A1095" s="129" t="s">
        <v>1677</v>
      </c>
      <c r="B1095" s="129" t="s">
        <v>1678</v>
      </c>
      <c r="C1095" s="129" t="s">
        <v>1874</v>
      </c>
      <c r="D1095" s="5" t="s">
        <v>1874</v>
      </c>
      <c r="E1095" s="129">
        <f t="shared" si="124"/>
        <v>10</v>
      </c>
      <c r="F1095" s="129">
        <f t="shared" si="125"/>
        <v>28</v>
      </c>
      <c r="G1095" s="129" t="s">
        <v>381</v>
      </c>
      <c r="H1095" s="129" t="s">
        <v>383</v>
      </c>
      <c r="I1095" s="129" t="s">
        <v>1385</v>
      </c>
      <c r="J1095" s="3">
        <v>1</v>
      </c>
      <c r="K1095" s="26" t="s">
        <v>380</v>
      </c>
      <c r="L1095" s="26" t="s">
        <v>24</v>
      </c>
      <c r="M1095" s="129" t="s">
        <v>384</v>
      </c>
      <c r="N1095" s="129" t="s">
        <v>26</v>
      </c>
      <c r="O1095" s="129" t="s">
        <v>1983</v>
      </c>
      <c r="P1095" s="3">
        <v>54</v>
      </c>
      <c r="Q1095" s="129" t="s">
        <v>32</v>
      </c>
      <c r="R1095" s="129" t="s">
        <v>526</v>
      </c>
      <c r="S1095" s="129" t="s">
        <v>380</v>
      </c>
      <c r="T1095" s="129">
        <v>1</v>
      </c>
      <c r="U1095" s="129"/>
      <c r="V1095" s="3">
        <v>874</v>
      </c>
      <c r="W1095" s="30">
        <v>0</v>
      </c>
      <c r="X1095" s="30">
        <v>0</v>
      </c>
      <c r="Y1095" s="30">
        <v>0</v>
      </c>
      <c r="Z1095" s="138" t="str">
        <f t="shared" si="131"/>
        <v/>
      </c>
      <c r="AA1095" s="3">
        <v>14417</v>
      </c>
      <c r="AB1095" s="6">
        <v>20.34</v>
      </c>
      <c r="AC1095" s="34" t="s">
        <v>64</v>
      </c>
      <c r="AD1095" s="34">
        <f t="shared" si="128"/>
        <v>14</v>
      </c>
      <c r="AE1095" s="34">
        <f t="shared" si="129"/>
        <v>6</v>
      </c>
      <c r="AF1095" s="49" t="str">
        <f t="shared" si="130"/>
        <v>LCL</v>
      </c>
      <c r="AG1095" s="49" t="str">
        <f t="shared" si="130"/>
        <v>LCL</v>
      </c>
    </row>
    <row r="1096" spans="1:37" x14ac:dyDescent="0.45">
      <c r="A1096" s="129" t="s">
        <v>1677</v>
      </c>
      <c r="B1096" s="129" t="s">
        <v>1678</v>
      </c>
      <c r="C1096" s="129" t="s">
        <v>1874</v>
      </c>
      <c r="D1096" s="5" t="s">
        <v>1874</v>
      </c>
      <c r="E1096" s="129">
        <f t="shared" si="124"/>
        <v>10</v>
      </c>
      <c r="F1096" s="129">
        <f t="shared" si="125"/>
        <v>28</v>
      </c>
      <c r="G1096" s="129" t="s">
        <v>381</v>
      </c>
      <c r="H1096" s="129" t="s">
        <v>383</v>
      </c>
      <c r="I1096" s="129" t="s">
        <v>1385</v>
      </c>
      <c r="J1096" s="3">
        <v>1</v>
      </c>
      <c r="K1096" s="26" t="s">
        <v>380</v>
      </c>
      <c r="L1096" s="26" t="s">
        <v>24</v>
      </c>
      <c r="M1096" s="129" t="s">
        <v>384</v>
      </c>
      <c r="N1096" s="129" t="s">
        <v>26</v>
      </c>
      <c r="O1096" s="129" t="s">
        <v>1984</v>
      </c>
      <c r="P1096" s="3">
        <v>54</v>
      </c>
      <c r="Q1096" s="129" t="s">
        <v>32</v>
      </c>
      <c r="R1096" s="129" t="s">
        <v>526</v>
      </c>
      <c r="S1096" s="129" t="s">
        <v>380</v>
      </c>
      <c r="T1096" s="129">
        <v>1</v>
      </c>
      <c r="U1096" s="129"/>
      <c r="V1096" s="3">
        <v>844</v>
      </c>
      <c r="W1096" s="30">
        <v>0</v>
      </c>
      <c r="X1096" s="30">
        <v>0</v>
      </c>
      <c r="Y1096" s="30">
        <v>0</v>
      </c>
      <c r="Z1096" s="138" t="str">
        <f t="shared" si="131"/>
        <v/>
      </c>
      <c r="AA1096" s="3">
        <v>16105</v>
      </c>
      <c r="AB1096" s="6">
        <v>14.99</v>
      </c>
      <c r="AC1096" s="34" t="s">
        <v>64</v>
      </c>
      <c r="AD1096" s="34">
        <f t="shared" si="128"/>
        <v>10</v>
      </c>
      <c r="AE1096" s="34">
        <f t="shared" si="129"/>
        <v>4</v>
      </c>
      <c r="AF1096" s="49" t="str">
        <f t="shared" si="130"/>
        <v>LCL</v>
      </c>
      <c r="AG1096" s="49" t="str">
        <f t="shared" si="130"/>
        <v>LCL</v>
      </c>
    </row>
    <row r="1097" spans="1:37" x14ac:dyDescent="0.45">
      <c r="A1097" s="129" t="s">
        <v>1677</v>
      </c>
      <c r="B1097" s="129" t="s">
        <v>1771</v>
      </c>
      <c r="C1097" s="129" t="s">
        <v>1817</v>
      </c>
      <c r="D1097" s="5" t="s">
        <v>1817</v>
      </c>
      <c r="E1097" s="129">
        <f t="shared" si="124"/>
        <v>13</v>
      </c>
      <c r="F1097" s="129">
        <f t="shared" si="125"/>
        <v>17</v>
      </c>
      <c r="G1097" s="129" t="s">
        <v>381</v>
      </c>
      <c r="H1097" s="129" t="s">
        <v>383</v>
      </c>
      <c r="I1097" s="129" t="s">
        <v>41</v>
      </c>
      <c r="J1097" s="3">
        <v>1</v>
      </c>
      <c r="K1097" s="26" t="s">
        <v>2125</v>
      </c>
      <c r="L1097" s="26" t="s">
        <v>41</v>
      </c>
      <c r="M1097" s="129" t="s">
        <v>619</v>
      </c>
      <c r="N1097" s="129" t="s">
        <v>26</v>
      </c>
      <c r="O1097" s="129" t="s">
        <v>1985</v>
      </c>
      <c r="P1097" s="3">
        <v>54</v>
      </c>
      <c r="Q1097" s="129" t="s">
        <v>32</v>
      </c>
      <c r="R1097" s="129" t="s">
        <v>101</v>
      </c>
      <c r="S1097" s="129" t="s">
        <v>2125</v>
      </c>
      <c r="T1097" s="129"/>
      <c r="U1097" s="129">
        <v>1</v>
      </c>
      <c r="V1097" s="3">
        <v>280</v>
      </c>
      <c r="W1097" s="30">
        <v>0</v>
      </c>
      <c r="X1097" s="30">
        <v>0</v>
      </c>
      <c r="Y1097" s="30">
        <v>0</v>
      </c>
      <c r="Z1097" s="138" t="str">
        <f t="shared" si="131"/>
        <v/>
      </c>
      <c r="AA1097" s="3">
        <v>3365</v>
      </c>
      <c r="AB1097" s="6">
        <v>8.41</v>
      </c>
      <c r="AC1097" s="34" t="s">
        <v>34</v>
      </c>
      <c r="AD1097" s="34">
        <f t="shared" si="128"/>
        <v>6</v>
      </c>
      <c r="AE1097" s="34">
        <f t="shared" si="129"/>
        <v>3</v>
      </c>
      <c r="AF1097" s="49" t="str">
        <f t="shared" si="130"/>
        <v>LCL</v>
      </c>
      <c r="AG1097" s="49" t="str">
        <f t="shared" si="130"/>
        <v>LCL</v>
      </c>
    </row>
    <row r="1098" spans="1:37" x14ac:dyDescent="0.45">
      <c r="A1098" s="129" t="s">
        <v>1746</v>
      </c>
      <c r="B1098" s="129" t="s">
        <v>1823</v>
      </c>
      <c r="C1098" s="129" t="s">
        <v>1776</v>
      </c>
      <c r="D1098" s="5" t="s">
        <v>1776</v>
      </c>
      <c r="E1098" s="129">
        <f t="shared" si="124"/>
        <v>4</v>
      </c>
      <c r="F1098" s="129">
        <f t="shared" si="125"/>
        <v>13</v>
      </c>
      <c r="G1098" s="129" t="s">
        <v>381</v>
      </c>
      <c r="H1098" s="129" t="s">
        <v>383</v>
      </c>
      <c r="I1098" s="129" t="s">
        <v>380</v>
      </c>
      <c r="J1098" s="3">
        <v>1</v>
      </c>
      <c r="K1098" s="26" t="s">
        <v>380</v>
      </c>
      <c r="L1098" s="26" t="s">
        <v>24</v>
      </c>
      <c r="M1098" s="129" t="s">
        <v>384</v>
      </c>
      <c r="N1098" s="129" t="s">
        <v>26</v>
      </c>
      <c r="O1098" s="129" t="s">
        <v>1986</v>
      </c>
      <c r="P1098" s="3">
        <v>54</v>
      </c>
      <c r="Q1098" s="129" t="s">
        <v>32</v>
      </c>
      <c r="R1098" s="129" t="s">
        <v>2150</v>
      </c>
      <c r="S1098" s="36" t="s">
        <v>380</v>
      </c>
      <c r="T1098" s="129">
        <v>1</v>
      </c>
      <c r="U1098" s="129"/>
      <c r="V1098" s="3">
        <v>7</v>
      </c>
      <c r="W1098" s="30">
        <v>0</v>
      </c>
      <c r="X1098" s="30">
        <v>0</v>
      </c>
      <c r="Y1098" s="30">
        <v>0</v>
      </c>
      <c r="Z1098" s="138" t="str">
        <f t="shared" si="131"/>
        <v/>
      </c>
      <c r="AA1098" s="3">
        <v>160</v>
      </c>
      <c r="AB1098" s="4"/>
      <c r="AC1098" s="34" t="s">
        <v>64</v>
      </c>
      <c r="AD1098" s="34">
        <f t="shared" si="128"/>
        <v>0</v>
      </c>
      <c r="AE1098" s="34">
        <f t="shared" si="129"/>
        <v>0</v>
      </c>
      <c r="AF1098" s="49" t="str">
        <f t="shared" si="130"/>
        <v>LCL</v>
      </c>
      <c r="AG1098" s="49" t="str">
        <f t="shared" si="130"/>
        <v>LCL</v>
      </c>
    </row>
    <row r="1099" spans="1:37" x14ac:dyDescent="0.45">
      <c r="A1099" s="129" t="s">
        <v>1746</v>
      </c>
      <c r="B1099" s="129" t="s">
        <v>1737</v>
      </c>
      <c r="C1099" s="129" t="s">
        <v>1862</v>
      </c>
      <c r="D1099" s="5" t="s">
        <v>1862</v>
      </c>
      <c r="E1099" s="129">
        <f t="shared" si="124"/>
        <v>14</v>
      </c>
      <c r="F1099" s="129">
        <f t="shared" si="125"/>
        <v>22</v>
      </c>
      <c r="G1099" s="129" t="s">
        <v>381</v>
      </c>
      <c r="H1099" s="129" t="s">
        <v>383</v>
      </c>
      <c r="I1099" s="129" t="s">
        <v>1385</v>
      </c>
      <c r="J1099" s="3">
        <v>1</v>
      </c>
      <c r="K1099" s="26" t="s">
        <v>380</v>
      </c>
      <c r="L1099" s="26" t="s">
        <v>24</v>
      </c>
      <c r="M1099" s="129" t="s">
        <v>384</v>
      </c>
      <c r="N1099" s="129" t="s">
        <v>26</v>
      </c>
      <c r="O1099" s="129" t="s">
        <v>1987</v>
      </c>
      <c r="P1099" s="3">
        <v>54</v>
      </c>
      <c r="Q1099" s="129" t="s">
        <v>32</v>
      </c>
      <c r="R1099" s="129" t="s">
        <v>1872</v>
      </c>
      <c r="S1099" s="129" t="s">
        <v>380</v>
      </c>
      <c r="T1099" s="129">
        <v>1</v>
      </c>
      <c r="U1099" s="129"/>
      <c r="V1099" s="3">
        <v>499</v>
      </c>
      <c r="W1099" s="30">
        <v>0</v>
      </c>
      <c r="X1099" s="30">
        <v>0</v>
      </c>
      <c r="Y1099" s="30">
        <v>0</v>
      </c>
      <c r="Z1099" s="138" t="str">
        <f t="shared" si="131"/>
        <v/>
      </c>
      <c r="AA1099" s="3">
        <v>10583</v>
      </c>
      <c r="AB1099" s="4"/>
      <c r="AC1099" s="34" t="s">
        <v>64</v>
      </c>
      <c r="AD1099" s="34">
        <f t="shared" si="128"/>
        <v>0</v>
      </c>
      <c r="AE1099" s="34">
        <f t="shared" si="129"/>
        <v>0</v>
      </c>
      <c r="AF1099" s="49" t="str">
        <f t="shared" si="130"/>
        <v>LCL</v>
      </c>
      <c r="AG1099" s="49" t="str">
        <f t="shared" si="130"/>
        <v>LCL</v>
      </c>
    </row>
    <row r="1100" spans="1:37" x14ac:dyDescent="0.45">
      <c r="A1100" s="70" t="s">
        <v>1740</v>
      </c>
      <c r="B1100" s="70" t="s">
        <v>1776</v>
      </c>
      <c r="C1100" s="70" t="s">
        <v>1946</v>
      </c>
      <c r="D1100" s="71" t="s">
        <v>1946</v>
      </c>
      <c r="E1100" s="70">
        <f t="shared" si="124"/>
        <v>12</v>
      </c>
      <c r="F1100" s="70">
        <f t="shared" si="125"/>
        <v>22</v>
      </c>
      <c r="G1100" s="70" t="s">
        <v>381</v>
      </c>
      <c r="H1100" s="70" t="s">
        <v>383</v>
      </c>
      <c r="I1100" s="70" t="s">
        <v>41</v>
      </c>
      <c r="J1100" s="72">
        <v>0</v>
      </c>
      <c r="K1100" s="70" t="s">
        <v>1988</v>
      </c>
      <c r="L1100" s="86" t="s">
        <v>41</v>
      </c>
      <c r="M1100" s="70" t="s">
        <v>619</v>
      </c>
      <c r="N1100" s="70" t="s">
        <v>26</v>
      </c>
      <c r="O1100" s="70" t="s">
        <v>1989</v>
      </c>
      <c r="P1100" s="72">
        <v>54</v>
      </c>
      <c r="Q1100" s="70" t="s">
        <v>32</v>
      </c>
      <c r="R1100" s="70" t="s">
        <v>44</v>
      </c>
      <c r="S1100" s="70" t="s">
        <v>2163</v>
      </c>
      <c r="T1100" s="70"/>
      <c r="U1100" s="70">
        <v>1</v>
      </c>
      <c r="V1100" s="72">
        <v>2327</v>
      </c>
      <c r="W1100" s="73">
        <v>1</v>
      </c>
      <c r="X1100" s="73">
        <v>2</v>
      </c>
      <c r="Y1100" s="73">
        <v>0</v>
      </c>
      <c r="Z1100" s="138">
        <f t="shared" si="131"/>
        <v>20</v>
      </c>
      <c r="AA1100" s="72">
        <v>36355</v>
      </c>
      <c r="AB1100" s="74">
        <v>149.77000000000001</v>
      </c>
      <c r="AC1100" s="75" t="s">
        <v>34</v>
      </c>
      <c r="AD1100" s="75">
        <f t="shared" si="128"/>
        <v>105</v>
      </c>
      <c r="AE1100" s="75">
        <f t="shared" si="129"/>
        <v>45</v>
      </c>
      <c r="AF1100" s="76">
        <v>40</v>
      </c>
      <c r="AG1100" s="76" t="str">
        <f>IF(AE1100&lt;=14,"LCL",IF(AE1100&lt;=28,"20",IF(AE1100&lt;=55,"40",IF(AE1100&lt;=65,"40HC",IF(AE1100&lt;=83,"45",IF(AE1100&gt;83,"???ilość kont"))))))</f>
        <v>40</v>
      </c>
      <c r="AH1100" s="77"/>
      <c r="AI1100" s="77"/>
      <c r="AJ1100" s="77"/>
      <c r="AK1100" s="77"/>
    </row>
    <row r="1101" spans="1:37" x14ac:dyDescent="0.45">
      <c r="A1101" s="78"/>
      <c r="B1101" s="78"/>
      <c r="C1101" s="78"/>
      <c r="D1101" s="79"/>
      <c r="E1101" s="78"/>
      <c r="F1101" s="78"/>
      <c r="G1101" s="78"/>
      <c r="H1101" s="78"/>
      <c r="I1101" s="78" t="s">
        <v>41</v>
      </c>
      <c r="J1101" s="80"/>
      <c r="K1101" s="78"/>
      <c r="L1101" s="87"/>
      <c r="M1101" s="78"/>
      <c r="N1101" s="78"/>
      <c r="O1101" s="78"/>
      <c r="P1101" s="80"/>
      <c r="Q1101" s="78"/>
      <c r="R1101" s="78"/>
      <c r="S1101" s="78" t="s">
        <v>2163</v>
      </c>
      <c r="T1101" s="78"/>
      <c r="U1101" s="78">
        <v>1</v>
      </c>
      <c r="V1101" s="80"/>
      <c r="W1101" s="81"/>
      <c r="X1101" s="81"/>
      <c r="Y1101" s="81"/>
      <c r="Z1101" s="138" t="str">
        <f t="shared" si="131"/>
        <v/>
      </c>
      <c r="AA1101" s="80"/>
      <c r="AB1101" s="82"/>
      <c r="AC1101" s="75" t="s">
        <v>34</v>
      </c>
      <c r="AD1101" s="75">
        <f t="shared" si="128"/>
        <v>0</v>
      </c>
      <c r="AE1101" s="75">
        <f t="shared" si="129"/>
        <v>0</v>
      </c>
      <c r="AF1101" s="76">
        <v>40</v>
      </c>
      <c r="AG1101" s="76"/>
      <c r="AH1101" s="83"/>
      <c r="AI1101" s="83"/>
      <c r="AJ1101" s="83"/>
      <c r="AK1101" s="83"/>
    </row>
    <row r="1102" spans="1:37" x14ac:dyDescent="0.45">
      <c r="A1102" s="129" t="s">
        <v>1674</v>
      </c>
      <c r="B1102" s="129" t="s">
        <v>1834</v>
      </c>
      <c r="C1102" s="129" t="s">
        <v>1856</v>
      </c>
      <c r="D1102" s="5" t="s">
        <v>1856</v>
      </c>
      <c r="E1102" s="129">
        <f t="shared" si="124"/>
        <v>4</v>
      </c>
      <c r="F1102" s="129">
        <f t="shared" si="125"/>
        <v>19</v>
      </c>
      <c r="G1102" s="129" t="s">
        <v>381</v>
      </c>
      <c r="H1102" s="129" t="s">
        <v>383</v>
      </c>
      <c r="I1102" s="129" t="s">
        <v>380</v>
      </c>
      <c r="J1102" s="3">
        <v>1</v>
      </c>
      <c r="K1102" s="26" t="s">
        <v>380</v>
      </c>
      <c r="L1102" s="26" t="s">
        <v>24</v>
      </c>
      <c r="M1102" s="129" t="s">
        <v>384</v>
      </c>
      <c r="N1102" s="129" t="s">
        <v>26</v>
      </c>
      <c r="O1102" s="129" t="s">
        <v>1990</v>
      </c>
      <c r="P1102" s="3">
        <v>54</v>
      </c>
      <c r="Q1102" s="129" t="s">
        <v>32</v>
      </c>
      <c r="R1102" s="129" t="s">
        <v>2151</v>
      </c>
      <c r="S1102" s="36" t="s">
        <v>380</v>
      </c>
      <c r="T1102" s="129">
        <v>1</v>
      </c>
      <c r="U1102" s="129"/>
      <c r="V1102" s="3">
        <v>1204</v>
      </c>
      <c r="W1102" s="30">
        <v>0</v>
      </c>
      <c r="X1102" s="30">
        <v>0</v>
      </c>
      <c r="Y1102" s="30">
        <v>0</v>
      </c>
      <c r="Z1102" s="138" t="str">
        <f t="shared" si="131"/>
        <v/>
      </c>
      <c r="AA1102" s="3">
        <v>32638</v>
      </c>
      <c r="AB1102" s="4"/>
      <c r="AC1102" s="34" t="s">
        <v>64</v>
      </c>
      <c r="AD1102" s="34">
        <f t="shared" si="128"/>
        <v>0</v>
      </c>
      <c r="AE1102" s="34">
        <f t="shared" si="129"/>
        <v>0</v>
      </c>
      <c r="AF1102" s="49" t="str">
        <f t="shared" ref="AF1102:AG1133" si="132">IF(AD1102&lt;=14,"LCL",IF(AD1102&lt;=28,"20",IF(AD1102&lt;=55,"40",IF(AD1102&lt;=65,"40HC",IF(AD1102&lt;=83,"45",IF(AD1102&gt;83,"???ilość kont"))))))</f>
        <v>LCL</v>
      </c>
      <c r="AG1102" s="49" t="str">
        <f t="shared" si="132"/>
        <v>LCL</v>
      </c>
    </row>
    <row r="1103" spans="1:37" x14ac:dyDescent="0.45">
      <c r="A1103" s="129" t="s">
        <v>1674</v>
      </c>
      <c r="B1103" s="129" t="s">
        <v>1834</v>
      </c>
      <c r="C1103" s="129" t="s">
        <v>1856</v>
      </c>
      <c r="D1103" s="5" t="s">
        <v>1856</v>
      </c>
      <c r="E1103" s="129">
        <f t="shared" si="124"/>
        <v>4</v>
      </c>
      <c r="F1103" s="129">
        <f t="shared" si="125"/>
        <v>19</v>
      </c>
      <c r="G1103" s="129" t="s">
        <v>381</v>
      </c>
      <c r="H1103" s="129" t="s">
        <v>383</v>
      </c>
      <c r="I1103" s="129" t="s">
        <v>380</v>
      </c>
      <c r="J1103" s="3">
        <v>1</v>
      </c>
      <c r="K1103" s="26" t="s">
        <v>380</v>
      </c>
      <c r="L1103" s="26" t="s">
        <v>24</v>
      </c>
      <c r="M1103" s="129" t="s">
        <v>384</v>
      </c>
      <c r="N1103" s="129" t="s">
        <v>26</v>
      </c>
      <c r="O1103" s="129" t="s">
        <v>1991</v>
      </c>
      <c r="P1103" s="3">
        <v>54</v>
      </c>
      <c r="Q1103" s="129" t="s">
        <v>32</v>
      </c>
      <c r="R1103" s="129" t="s">
        <v>2151</v>
      </c>
      <c r="S1103" s="36" t="s">
        <v>380</v>
      </c>
      <c r="T1103" s="129">
        <v>1</v>
      </c>
      <c r="U1103" s="129"/>
      <c r="V1103" s="3">
        <v>1394</v>
      </c>
      <c r="W1103" s="30">
        <v>0</v>
      </c>
      <c r="X1103" s="30">
        <v>0</v>
      </c>
      <c r="Y1103" s="30">
        <v>0</v>
      </c>
      <c r="Z1103" s="138" t="str">
        <f t="shared" si="131"/>
        <v/>
      </c>
      <c r="AA1103" s="3">
        <v>27135</v>
      </c>
      <c r="AB1103" s="4"/>
      <c r="AC1103" s="34" t="s">
        <v>64</v>
      </c>
      <c r="AD1103" s="34">
        <f t="shared" si="128"/>
        <v>0</v>
      </c>
      <c r="AE1103" s="34">
        <f t="shared" si="129"/>
        <v>0</v>
      </c>
      <c r="AF1103" s="49" t="str">
        <f t="shared" si="132"/>
        <v>LCL</v>
      </c>
      <c r="AG1103" s="49" t="str">
        <f t="shared" si="132"/>
        <v>LCL</v>
      </c>
    </row>
    <row r="1104" spans="1:37" x14ac:dyDescent="0.45">
      <c r="A1104" s="129" t="s">
        <v>1674</v>
      </c>
      <c r="B1104" s="129" t="s">
        <v>1730</v>
      </c>
      <c r="C1104" s="129" t="s">
        <v>1862</v>
      </c>
      <c r="D1104" s="5" t="s">
        <v>1862</v>
      </c>
      <c r="E1104" s="129">
        <f t="shared" ref="E1104:E1164" si="133">B1104-A1104</f>
        <v>5</v>
      </c>
      <c r="F1104" s="129">
        <f t="shared" ref="F1104:F1164" si="134">C1104-A1104</f>
        <v>20</v>
      </c>
      <c r="G1104" s="129" t="s">
        <v>381</v>
      </c>
      <c r="H1104" s="129" t="s">
        <v>383</v>
      </c>
      <c r="I1104" s="129" t="s">
        <v>380</v>
      </c>
      <c r="J1104" s="3">
        <v>1</v>
      </c>
      <c r="K1104" s="26" t="s">
        <v>380</v>
      </c>
      <c r="L1104" s="26" t="s">
        <v>24</v>
      </c>
      <c r="M1104" s="129" t="s">
        <v>390</v>
      </c>
      <c r="N1104" s="129" t="s">
        <v>26</v>
      </c>
      <c r="O1104" s="129" t="s">
        <v>1992</v>
      </c>
      <c r="P1104" s="3">
        <v>54</v>
      </c>
      <c r="Q1104" s="129" t="s">
        <v>32</v>
      </c>
      <c r="R1104" s="129" t="s">
        <v>2161</v>
      </c>
      <c r="S1104" s="36" t="s">
        <v>380</v>
      </c>
      <c r="T1104" s="129">
        <v>1</v>
      </c>
      <c r="U1104" s="129"/>
      <c r="V1104" s="3">
        <v>1774</v>
      </c>
      <c r="W1104" s="30">
        <v>0</v>
      </c>
      <c r="X1104" s="30">
        <v>0</v>
      </c>
      <c r="Y1104" s="30">
        <v>0</v>
      </c>
      <c r="Z1104" s="138" t="str">
        <f t="shared" si="131"/>
        <v/>
      </c>
      <c r="AA1104" s="3">
        <v>28523</v>
      </c>
      <c r="AB1104" s="6">
        <v>19.59</v>
      </c>
      <c r="AC1104" s="34" t="s">
        <v>90</v>
      </c>
      <c r="AD1104" s="34">
        <f t="shared" si="128"/>
        <v>14</v>
      </c>
      <c r="AE1104" s="34">
        <f t="shared" si="129"/>
        <v>6</v>
      </c>
      <c r="AF1104" s="49" t="str">
        <f t="shared" si="132"/>
        <v>LCL</v>
      </c>
      <c r="AG1104" s="49" t="str">
        <f t="shared" si="132"/>
        <v>LCL</v>
      </c>
    </row>
    <row r="1105" spans="1:33" x14ac:dyDescent="0.45">
      <c r="A1105" s="129" t="s">
        <v>1674</v>
      </c>
      <c r="B1105" s="129" t="s">
        <v>1993</v>
      </c>
      <c r="C1105" s="129" t="s">
        <v>1994</v>
      </c>
      <c r="D1105" s="5" t="s">
        <v>1994</v>
      </c>
      <c r="E1105" s="129">
        <f t="shared" si="133"/>
        <v>42</v>
      </c>
      <c r="F1105" s="129">
        <f t="shared" si="134"/>
        <v>47</v>
      </c>
      <c r="G1105" s="129" t="s">
        <v>61</v>
      </c>
      <c r="H1105" s="129" t="s">
        <v>30</v>
      </c>
      <c r="I1105" s="129" t="s">
        <v>31</v>
      </c>
      <c r="J1105" s="3">
        <v>1</v>
      </c>
      <c r="K1105" s="152" t="s">
        <v>1995</v>
      </c>
      <c r="L1105" s="129" t="s">
        <v>41</v>
      </c>
      <c r="M1105" s="129" t="s">
        <v>42</v>
      </c>
      <c r="N1105" s="129" t="s">
        <v>26</v>
      </c>
      <c r="O1105" s="129" t="s">
        <v>1996</v>
      </c>
      <c r="P1105" s="3">
        <v>54</v>
      </c>
      <c r="Q1105" s="129" t="s">
        <v>32</v>
      </c>
      <c r="R1105" s="129" t="s">
        <v>722</v>
      </c>
      <c r="S1105" s="129" t="s">
        <v>2164</v>
      </c>
      <c r="T1105" s="129"/>
      <c r="U1105" s="129">
        <v>1</v>
      </c>
      <c r="V1105" s="3">
        <v>270</v>
      </c>
      <c r="W1105" s="154">
        <v>1</v>
      </c>
      <c r="X1105" s="154">
        <v>0</v>
      </c>
      <c r="Y1105" s="154">
        <v>0</v>
      </c>
      <c r="Z1105" s="138">
        <f t="shared" si="131"/>
        <v>20</v>
      </c>
      <c r="AA1105" s="3">
        <v>4592</v>
      </c>
      <c r="AB1105" s="6">
        <v>3.41</v>
      </c>
      <c r="AC1105" s="34" t="s">
        <v>64</v>
      </c>
      <c r="AD1105" s="34">
        <f t="shared" si="128"/>
        <v>2</v>
      </c>
      <c r="AE1105" s="34">
        <f t="shared" si="129"/>
        <v>1</v>
      </c>
      <c r="AF1105" s="49" t="str">
        <f t="shared" si="132"/>
        <v>LCL</v>
      </c>
      <c r="AG1105" s="49" t="str">
        <f t="shared" si="132"/>
        <v>LCL</v>
      </c>
    </row>
    <row r="1106" spans="1:33" x14ac:dyDescent="0.45">
      <c r="A1106" s="129" t="s">
        <v>1674</v>
      </c>
      <c r="B1106" s="129" t="s">
        <v>1993</v>
      </c>
      <c r="C1106" s="129" t="s">
        <v>1994</v>
      </c>
      <c r="D1106" s="5" t="s">
        <v>1994</v>
      </c>
      <c r="E1106" s="129">
        <f t="shared" si="133"/>
        <v>42</v>
      </c>
      <c r="F1106" s="129">
        <f t="shared" si="134"/>
        <v>47</v>
      </c>
      <c r="G1106" s="129" t="s">
        <v>61</v>
      </c>
      <c r="H1106" s="129" t="s">
        <v>30</v>
      </c>
      <c r="I1106" s="129" t="s">
        <v>31</v>
      </c>
      <c r="J1106" s="3">
        <v>1</v>
      </c>
      <c r="K1106" s="153"/>
      <c r="L1106" s="129" t="s">
        <v>41</v>
      </c>
      <c r="M1106" s="129" t="s">
        <v>42</v>
      </c>
      <c r="N1106" s="129" t="s">
        <v>26</v>
      </c>
      <c r="O1106" s="129" t="s">
        <v>1997</v>
      </c>
      <c r="P1106" s="3">
        <v>54</v>
      </c>
      <c r="Q1106" s="129" t="s">
        <v>32</v>
      </c>
      <c r="R1106" s="129" t="s">
        <v>239</v>
      </c>
      <c r="S1106" s="129" t="s">
        <v>2164</v>
      </c>
      <c r="T1106" s="129"/>
      <c r="U1106" s="129">
        <v>1</v>
      </c>
      <c r="V1106" s="3">
        <v>892</v>
      </c>
      <c r="W1106" s="155"/>
      <c r="X1106" s="155"/>
      <c r="Y1106" s="155"/>
      <c r="Z1106" s="138" t="str">
        <f t="shared" si="131"/>
        <v/>
      </c>
      <c r="AA1106" s="3">
        <v>10784</v>
      </c>
      <c r="AB1106" s="6">
        <v>25.6</v>
      </c>
      <c r="AC1106" s="34" t="s">
        <v>64</v>
      </c>
      <c r="AD1106" s="34">
        <f t="shared" si="128"/>
        <v>18</v>
      </c>
      <c r="AE1106" s="34">
        <f t="shared" si="129"/>
        <v>8</v>
      </c>
      <c r="AF1106" s="49" t="str">
        <f t="shared" si="132"/>
        <v>20</v>
      </c>
      <c r="AG1106" s="49" t="str">
        <f t="shared" si="132"/>
        <v>LCL</v>
      </c>
    </row>
    <row r="1107" spans="1:33" x14ac:dyDescent="0.45">
      <c r="A1107" s="129" t="s">
        <v>1793</v>
      </c>
      <c r="B1107" s="129" t="s">
        <v>1743</v>
      </c>
      <c r="C1107" s="129" t="s">
        <v>1678</v>
      </c>
      <c r="D1107" s="5" t="s">
        <v>1678</v>
      </c>
      <c r="E1107" s="129">
        <f t="shared" si="133"/>
        <v>2</v>
      </c>
      <c r="F1107" s="129">
        <f t="shared" si="134"/>
        <v>6</v>
      </c>
      <c r="G1107" s="129" t="s">
        <v>381</v>
      </c>
      <c r="H1107" s="129" t="s">
        <v>383</v>
      </c>
      <c r="I1107" s="129" t="s">
        <v>380</v>
      </c>
      <c r="J1107" s="3">
        <v>1</v>
      </c>
      <c r="K1107" s="26" t="s">
        <v>380</v>
      </c>
      <c r="L1107" s="26" t="s">
        <v>24</v>
      </c>
      <c r="M1107" s="129" t="s">
        <v>384</v>
      </c>
      <c r="N1107" s="129" t="s">
        <v>26</v>
      </c>
      <c r="O1107" s="129" t="s">
        <v>1998</v>
      </c>
      <c r="P1107" s="3">
        <v>54</v>
      </c>
      <c r="Q1107" s="129" t="s">
        <v>32</v>
      </c>
      <c r="R1107" s="129" t="s">
        <v>1076</v>
      </c>
      <c r="S1107" s="36" t="s">
        <v>380</v>
      </c>
      <c r="T1107" s="36">
        <v>1</v>
      </c>
      <c r="U1107" s="36"/>
      <c r="V1107" s="3">
        <v>526</v>
      </c>
      <c r="W1107" s="30">
        <v>0</v>
      </c>
      <c r="X1107" s="30">
        <v>0</v>
      </c>
      <c r="Y1107" s="30">
        <v>0</v>
      </c>
      <c r="Z1107" s="138" t="str">
        <f t="shared" si="131"/>
        <v/>
      </c>
      <c r="AA1107" s="3">
        <v>6799</v>
      </c>
      <c r="AB1107" s="4"/>
      <c r="AC1107" s="34" t="s">
        <v>64</v>
      </c>
      <c r="AD1107" s="34">
        <f t="shared" si="128"/>
        <v>0</v>
      </c>
      <c r="AE1107" s="34">
        <f t="shared" si="129"/>
        <v>0</v>
      </c>
      <c r="AF1107" s="49" t="str">
        <f t="shared" si="132"/>
        <v>LCL</v>
      </c>
      <c r="AG1107" s="49" t="str">
        <f t="shared" si="132"/>
        <v>LCL</v>
      </c>
    </row>
    <row r="1108" spans="1:33" x14ac:dyDescent="0.45">
      <c r="A1108" s="129" t="s">
        <v>1834</v>
      </c>
      <c r="B1108" s="129" t="s">
        <v>1678</v>
      </c>
      <c r="C1108" s="129" t="s">
        <v>1862</v>
      </c>
      <c r="D1108" s="5" t="s">
        <v>1862</v>
      </c>
      <c r="E1108" s="129">
        <f t="shared" si="133"/>
        <v>3</v>
      </c>
      <c r="F1108" s="129">
        <f t="shared" si="134"/>
        <v>16</v>
      </c>
      <c r="G1108" s="129" t="s">
        <v>381</v>
      </c>
      <c r="H1108" s="129" t="s">
        <v>383</v>
      </c>
      <c r="I1108" s="129" t="s">
        <v>380</v>
      </c>
      <c r="J1108" s="3">
        <v>1</v>
      </c>
      <c r="K1108" s="26" t="s">
        <v>380</v>
      </c>
      <c r="L1108" s="26" t="s">
        <v>24</v>
      </c>
      <c r="M1108" s="129" t="s">
        <v>384</v>
      </c>
      <c r="N1108" s="129" t="s">
        <v>26</v>
      </c>
      <c r="O1108" s="129" t="s">
        <v>1999</v>
      </c>
      <c r="P1108" s="3">
        <v>54</v>
      </c>
      <c r="Q1108" s="129" t="s">
        <v>32</v>
      </c>
      <c r="R1108" s="129" t="s">
        <v>526</v>
      </c>
      <c r="S1108" s="36" t="s">
        <v>380</v>
      </c>
      <c r="T1108" s="129">
        <v>1</v>
      </c>
      <c r="U1108" s="129"/>
      <c r="V1108" s="3">
        <v>1270</v>
      </c>
      <c r="W1108" s="30">
        <v>0</v>
      </c>
      <c r="X1108" s="30">
        <v>0</v>
      </c>
      <c r="Y1108" s="30">
        <v>0</v>
      </c>
      <c r="Z1108" s="138" t="str">
        <f t="shared" si="131"/>
        <v/>
      </c>
      <c r="AA1108" s="3">
        <v>20634</v>
      </c>
      <c r="AB1108" s="6">
        <v>5.28</v>
      </c>
      <c r="AC1108" s="34" t="s">
        <v>64</v>
      </c>
      <c r="AD1108" s="34">
        <f t="shared" si="128"/>
        <v>4</v>
      </c>
      <c r="AE1108" s="34">
        <f t="shared" si="129"/>
        <v>2</v>
      </c>
      <c r="AF1108" s="49" t="str">
        <f t="shared" si="132"/>
        <v>LCL</v>
      </c>
      <c r="AG1108" s="49" t="str">
        <f t="shared" si="132"/>
        <v>LCL</v>
      </c>
    </row>
    <row r="1109" spans="1:33" x14ac:dyDescent="0.45">
      <c r="A1109" s="129" t="s">
        <v>1834</v>
      </c>
      <c r="B1109" s="129" t="s">
        <v>1862</v>
      </c>
      <c r="C1109" s="129" t="s">
        <v>1835</v>
      </c>
      <c r="D1109" s="5" t="s">
        <v>1835</v>
      </c>
      <c r="E1109" s="129">
        <f t="shared" si="133"/>
        <v>16</v>
      </c>
      <c r="F1109" s="129">
        <f t="shared" si="134"/>
        <v>22</v>
      </c>
      <c r="G1109" s="129" t="s">
        <v>381</v>
      </c>
      <c r="H1109" s="129" t="s">
        <v>383</v>
      </c>
      <c r="I1109" s="129" t="s">
        <v>1385</v>
      </c>
      <c r="J1109" s="3">
        <v>1</v>
      </c>
      <c r="K1109" s="26" t="s">
        <v>380</v>
      </c>
      <c r="L1109" s="26" t="s">
        <v>24</v>
      </c>
      <c r="M1109" s="129" t="s">
        <v>384</v>
      </c>
      <c r="N1109" s="129" t="s">
        <v>26</v>
      </c>
      <c r="O1109" s="129" t="s">
        <v>2000</v>
      </c>
      <c r="P1109" s="3">
        <v>54</v>
      </c>
      <c r="Q1109" s="129" t="s">
        <v>32</v>
      </c>
      <c r="R1109" s="129" t="s">
        <v>1872</v>
      </c>
      <c r="S1109" s="129" t="s">
        <v>380</v>
      </c>
      <c r="T1109" s="129">
        <v>1</v>
      </c>
      <c r="U1109" s="129"/>
      <c r="V1109" s="3">
        <v>291</v>
      </c>
      <c r="W1109" s="30">
        <v>0</v>
      </c>
      <c r="X1109" s="30">
        <v>0</v>
      </c>
      <c r="Y1109" s="30">
        <v>0</v>
      </c>
      <c r="Z1109" s="138" t="str">
        <f t="shared" si="131"/>
        <v/>
      </c>
      <c r="AA1109" s="3">
        <v>3997</v>
      </c>
      <c r="AB1109" s="6">
        <v>4.22</v>
      </c>
      <c r="AC1109" s="34" t="s">
        <v>64</v>
      </c>
      <c r="AD1109" s="34">
        <f t="shared" si="128"/>
        <v>3</v>
      </c>
      <c r="AE1109" s="34">
        <f t="shared" si="129"/>
        <v>1</v>
      </c>
      <c r="AF1109" s="49" t="str">
        <f t="shared" si="132"/>
        <v>LCL</v>
      </c>
      <c r="AG1109" s="49" t="str">
        <f t="shared" si="132"/>
        <v>LCL</v>
      </c>
    </row>
    <row r="1110" spans="1:33" x14ac:dyDescent="0.45">
      <c r="A1110" s="129" t="s">
        <v>1762</v>
      </c>
      <c r="B1110" s="129" t="s">
        <v>2001</v>
      </c>
      <c r="C1110" s="129" t="s">
        <v>1737</v>
      </c>
      <c r="D1110" s="5" t="s">
        <v>1737</v>
      </c>
      <c r="E1110" s="129">
        <f t="shared" si="133"/>
        <v>3</v>
      </c>
      <c r="F1110" s="129">
        <f t="shared" si="134"/>
        <v>6</v>
      </c>
      <c r="G1110" s="129" t="s">
        <v>381</v>
      </c>
      <c r="H1110" s="129" t="s">
        <v>383</v>
      </c>
      <c r="I1110" s="129" t="s">
        <v>380</v>
      </c>
      <c r="J1110" s="3">
        <v>1</v>
      </c>
      <c r="K1110" s="26" t="s">
        <v>380</v>
      </c>
      <c r="L1110" s="26" t="s">
        <v>24</v>
      </c>
      <c r="M1110" s="129" t="s">
        <v>384</v>
      </c>
      <c r="N1110" s="129" t="s">
        <v>26</v>
      </c>
      <c r="O1110" s="129" t="s">
        <v>2002</v>
      </c>
      <c r="P1110" s="3">
        <v>54</v>
      </c>
      <c r="Q1110" s="129" t="s">
        <v>32</v>
      </c>
      <c r="R1110" s="129" t="s">
        <v>2150</v>
      </c>
      <c r="S1110" s="36" t="s">
        <v>380</v>
      </c>
      <c r="T1110" s="129">
        <v>1</v>
      </c>
      <c r="U1110" s="129"/>
      <c r="V1110" s="3">
        <v>18</v>
      </c>
      <c r="W1110" s="30">
        <v>0</v>
      </c>
      <c r="X1110" s="30">
        <v>0</v>
      </c>
      <c r="Y1110" s="30">
        <v>0</v>
      </c>
      <c r="Z1110" s="138" t="str">
        <f t="shared" si="131"/>
        <v/>
      </c>
      <c r="AA1110" s="3">
        <v>432</v>
      </c>
      <c r="AB1110" s="6">
        <v>0.82</v>
      </c>
      <c r="AC1110" s="34" t="s">
        <v>64</v>
      </c>
      <c r="AD1110" s="34">
        <f t="shared" si="128"/>
        <v>1</v>
      </c>
      <c r="AE1110" s="34">
        <f t="shared" si="129"/>
        <v>0</v>
      </c>
      <c r="AF1110" s="49" t="str">
        <f t="shared" si="132"/>
        <v>LCL</v>
      </c>
      <c r="AG1110" s="49" t="str">
        <f t="shared" si="132"/>
        <v>LCL</v>
      </c>
    </row>
    <row r="1111" spans="1:33" x14ac:dyDescent="0.45">
      <c r="A1111" s="129" t="s">
        <v>1762</v>
      </c>
      <c r="B1111" s="129" t="s">
        <v>1862</v>
      </c>
      <c r="C1111" s="129" t="s">
        <v>2003</v>
      </c>
      <c r="D1111" s="5" t="s">
        <v>2003</v>
      </c>
      <c r="E1111" s="129">
        <f t="shared" si="133"/>
        <v>14</v>
      </c>
      <c r="F1111" s="129">
        <f t="shared" si="134"/>
        <v>18</v>
      </c>
      <c r="G1111" s="129" t="s">
        <v>381</v>
      </c>
      <c r="H1111" s="129" t="s">
        <v>383</v>
      </c>
      <c r="I1111" s="129" t="s">
        <v>41</v>
      </c>
      <c r="J1111" s="3">
        <v>1</v>
      </c>
      <c r="K1111" s="26" t="s">
        <v>2125</v>
      </c>
      <c r="L1111" s="26" t="s">
        <v>41</v>
      </c>
      <c r="M1111" s="129" t="s">
        <v>619</v>
      </c>
      <c r="N1111" s="129" t="s">
        <v>26</v>
      </c>
      <c r="O1111" s="129" t="s">
        <v>2004</v>
      </c>
      <c r="P1111" s="3">
        <v>54</v>
      </c>
      <c r="Q1111" s="129" t="s">
        <v>32</v>
      </c>
      <c r="R1111" s="129" t="s">
        <v>101</v>
      </c>
      <c r="S1111" s="129" t="s">
        <v>2125</v>
      </c>
      <c r="T1111" s="129"/>
      <c r="U1111" s="129">
        <v>1</v>
      </c>
      <c r="V1111" s="3">
        <v>161</v>
      </c>
      <c r="W1111" s="30">
        <v>0</v>
      </c>
      <c r="X1111" s="30">
        <v>0</v>
      </c>
      <c r="Y1111" s="30">
        <v>0</v>
      </c>
      <c r="Z1111" s="138" t="str">
        <f t="shared" si="131"/>
        <v/>
      </c>
      <c r="AA1111" s="3">
        <v>1535</v>
      </c>
      <c r="AB1111" s="6">
        <v>6.77</v>
      </c>
      <c r="AC1111" s="34" t="s">
        <v>34</v>
      </c>
      <c r="AD1111" s="34">
        <f t="shared" si="128"/>
        <v>5</v>
      </c>
      <c r="AE1111" s="34">
        <f t="shared" si="129"/>
        <v>2</v>
      </c>
      <c r="AF1111" s="49" t="str">
        <f t="shared" si="132"/>
        <v>LCL</v>
      </c>
      <c r="AG1111" s="49" t="str">
        <f t="shared" si="132"/>
        <v>LCL</v>
      </c>
    </row>
    <row r="1112" spans="1:33" x14ac:dyDescent="0.45">
      <c r="A1112" s="129" t="s">
        <v>1678</v>
      </c>
      <c r="B1112" s="129" t="s">
        <v>1938</v>
      </c>
      <c r="C1112" s="129" t="s">
        <v>2005</v>
      </c>
      <c r="D1112" s="5" t="s">
        <v>2005</v>
      </c>
      <c r="E1112" s="129">
        <f t="shared" si="133"/>
        <v>34</v>
      </c>
      <c r="F1112" s="129">
        <f t="shared" si="134"/>
        <v>42</v>
      </c>
      <c r="G1112" s="129" t="s">
        <v>39</v>
      </c>
      <c r="H1112" s="129" t="s">
        <v>30</v>
      </c>
      <c r="I1112" s="129" t="s">
        <v>31</v>
      </c>
      <c r="J1112" s="3">
        <v>1</v>
      </c>
      <c r="K1112" s="26" t="s">
        <v>2125</v>
      </c>
      <c r="L1112" s="129" t="s">
        <v>24</v>
      </c>
      <c r="M1112" s="129" t="s">
        <v>87</v>
      </c>
      <c r="N1112" s="129" t="s">
        <v>26</v>
      </c>
      <c r="O1112" s="129" t="s">
        <v>2006</v>
      </c>
      <c r="P1112" s="3">
        <v>52</v>
      </c>
      <c r="Q1112" s="129" t="s">
        <v>32</v>
      </c>
      <c r="R1112" s="129" t="s">
        <v>181</v>
      </c>
      <c r="S1112" s="129" t="s">
        <v>2125</v>
      </c>
      <c r="T1112" s="129"/>
      <c r="U1112" s="129">
        <v>1</v>
      </c>
      <c r="V1112" s="3">
        <v>10</v>
      </c>
      <c r="W1112" s="30">
        <v>0</v>
      </c>
      <c r="X1112" s="30">
        <v>0</v>
      </c>
      <c r="Y1112" s="30">
        <v>0</v>
      </c>
      <c r="Z1112" s="138" t="str">
        <f t="shared" si="131"/>
        <v/>
      </c>
      <c r="AA1112" s="3">
        <v>3738</v>
      </c>
      <c r="AB1112" s="6">
        <v>0.72</v>
      </c>
      <c r="AC1112" s="34" t="s">
        <v>34</v>
      </c>
      <c r="AD1112" s="34">
        <f t="shared" si="128"/>
        <v>1</v>
      </c>
      <c r="AE1112" s="34">
        <f t="shared" si="129"/>
        <v>0</v>
      </c>
      <c r="AF1112" s="49" t="str">
        <f t="shared" si="132"/>
        <v>LCL</v>
      </c>
      <c r="AG1112" s="49" t="str">
        <f t="shared" si="132"/>
        <v>LCL</v>
      </c>
    </row>
    <row r="1113" spans="1:33" x14ac:dyDescent="0.45">
      <c r="A1113" s="129" t="s">
        <v>2001</v>
      </c>
      <c r="B1113" s="129" t="s">
        <v>1947</v>
      </c>
      <c r="C1113" s="129" t="s">
        <v>1952</v>
      </c>
      <c r="D1113" s="5" t="s">
        <v>1952</v>
      </c>
      <c r="E1113" s="129">
        <f t="shared" si="133"/>
        <v>18</v>
      </c>
      <c r="F1113" s="129">
        <f t="shared" si="134"/>
        <v>25</v>
      </c>
      <c r="G1113" s="129" t="s">
        <v>381</v>
      </c>
      <c r="H1113" s="129" t="s">
        <v>383</v>
      </c>
      <c r="I1113" s="129" t="s">
        <v>1385</v>
      </c>
      <c r="J1113" s="3">
        <v>1</v>
      </c>
      <c r="K1113" s="26" t="s">
        <v>380</v>
      </c>
      <c r="L1113" s="26" t="s">
        <v>24</v>
      </c>
      <c r="M1113" s="129" t="s">
        <v>384</v>
      </c>
      <c r="N1113" s="129" t="s">
        <v>26</v>
      </c>
      <c r="O1113" s="129" t="s">
        <v>2007</v>
      </c>
      <c r="P1113" s="3">
        <v>54</v>
      </c>
      <c r="Q1113" s="129" t="s">
        <v>32</v>
      </c>
      <c r="R1113" s="129" t="s">
        <v>526</v>
      </c>
      <c r="S1113" s="129" t="s">
        <v>380</v>
      </c>
      <c r="T1113" s="129">
        <v>1</v>
      </c>
      <c r="U1113" s="129"/>
      <c r="V1113" s="3">
        <v>725</v>
      </c>
      <c r="W1113" s="30">
        <v>0</v>
      </c>
      <c r="X1113" s="30">
        <v>0</v>
      </c>
      <c r="Y1113" s="30">
        <v>0</v>
      </c>
      <c r="Z1113" s="138" t="str">
        <f t="shared" si="131"/>
        <v/>
      </c>
      <c r="AA1113" s="3">
        <v>11952</v>
      </c>
      <c r="AB1113" s="6">
        <v>15</v>
      </c>
      <c r="AC1113" s="34" t="s">
        <v>64</v>
      </c>
      <c r="AD1113" s="34">
        <f t="shared" si="128"/>
        <v>11</v>
      </c>
      <c r="AE1113" s="34">
        <f t="shared" si="129"/>
        <v>5</v>
      </c>
      <c r="AF1113" s="49" t="str">
        <f t="shared" si="132"/>
        <v>LCL</v>
      </c>
      <c r="AG1113" s="49" t="str">
        <f t="shared" si="132"/>
        <v>LCL</v>
      </c>
    </row>
    <row r="1114" spans="1:33" x14ac:dyDescent="0.45">
      <c r="A1114" s="129" t="s">
        <v>1771</v>
      </c>
      <c r="B1114" s="129" t="s">
        <v>1817</v>
      </c>
      <c r="C1114" s="129" t="s">
        <v>2008</v>
      </c>
      <c r="D1114" s="5" t="s">
        <v>2008</v>
      </c>
      <c r="E1114" s="129">
        <f t="shared" si="133"/>
        <v>4</v>
      </c>
      <c r="F1114" s="129">
        <f t="shared" si="134"/>
        <v>7</v>
      </c>
      <c r="G1114" s="129" t="s">
        <v>381</v>
      </c>
      <c r="H1114" s="129" t="s">
        <v>383</v>
      </c>
      <c r="I1114" s="129" t="s">
        <v>380</v>
      </c>
      <c r="J1114" s="3">
        <v>1</v>
      </c>
      <c r="K1114" s="26" t="s">
        <v>380</v>
      </c>
      <c r="L1114" s="26" t="s">
        <v>24</v>
      </c>
      <c r="M1114" s="129" t="s">
        <v>390</v>
      </c>
      <c r="N1114" s="129" t="s">
        <v>26</v>
      </c>
      <c r="O1114" s="129" t="s">
        <v>2009</v>
      </c>
      <c r="P1114" s="3">
        <v>54</v>
      </c>
      <c r="Q1114" s="129" t="s">
        <v>32</v>
      </c>
      <c r="R1114" s="129" t="s">
        <v>2154</v>
      </c>
      <c r="S1114" s="36" t="s">
        <v>380</v>
      </c>
      <c r="T1114" s="129">
        <v>1</v>
      </c>
      <c r="U1114" s="129"/>
      <c r="V1114" s="3">
        <v>259</v>
      </c>
      <c r="W1114" s="30">
        <v>0</v>
      </c>
      <c r="X1114" s="30">
        <v>0</v>
      </c>
      <c r="Y1114" s="30">
        <v>0</v>
      </c>
      <c r="Z1114" s="138" t="str">
        <f t="shared" si="131"/>
        <v/>
      </c>
      <c r="AA1114" s="3">
        <v>3868</v>
      </c>
      <c r="AB1114" s="4"/>
      <c r="AC1114" s="34" t="s">
        <v>64</v>
      </c>
      <c r="AD1114" s="34">
        <f t="shared" si="128"/>
        <v>0</v>
      </c>
      <c r="AE1114" s="34">
        <f t="shared" si="129"/>
        <v>0</v>
      </c>
      <c r="AF1114" s="49" t="str">
        <f t="shared" si="132"/>
        <v>LCL</v>
      </c>
      <c r="AG1114" s="49" t="str">
        <f t="shared" si="132"/>
        <v>LCL</v>
      </c>
    </row>
    <row r="1115" spans="1:33" x14ac:dyDescent="0.45">
      <c r="A1115" s="129" t="s">
        <v>1771</v>
      </c>
      <c r="B1115" s="129" t="s">
        <v>1817</v>
      </c>
      <c r="C1115" s="129" t="s">
        <v>1851</v>
      </c>
      <c r="D1115" s="5" t="s">
        <v>1851</v>
      </c>
      <c r="E1115" s="129">
        <f t="shared" si="133"/>
        <v>4</v>
      </c>
      <c r="F1115" s="129">
        <f t="shared" si="134"/>
        <v>8</v>
      </c>
      <c r="G1115" s="129" t="s">
        <v>61</v>
      </c>
      <c r="H1115" s="129" t="s">
        <v>30</v>
      </c>
      <c r="I1115" s="129" t="s">
        <v>380</v>
      </c>
      <c r="J1115" s="3">
        <v>1</v>
      </c>
      <c r="K1115" s="26" t="s">
        <v>380</v>
      </c>
      <c r="L1115" s="26" t="s">
        <v>24</v>
      </c>
      <c r="M1115" s="129" t="s">
        <v>390</v>
      </c>
      <c r="N1115" s="129" t="s">
        <v>26</v>
      </c>
      <c r="O1115" s="129" t="s">
        <v>2010</v>
      </c>
      <c r="P1115" s="3">
        <v>54</v>
      </c>
      <c r="Q1115" s="129" t="s">
        <v>32</v>
      </c>
      <c r="R1115" s="129" t="s">
        <v>2153</v>
      </c>
      <c r="S1115" s="36" t="s">
        <v>380</v>
      </c>
      <c r="T1115" s="129">
        <v>1</v>
      </c>
      <c r="U1115" s="129"/>
      <c r="V1115" s="3">
        <v>630</v>
      </c>
      <c r="W1115" s="30">
        <v>0</v>
      </c>
      <c r="X1115" s="30">
        <v>0</v>
      </c>
      <c r="Y1115" s="30">
        <v>0</v>
      </c>
      <c r="Z1115" s="138" t="str">
        <f t="shared" si="131"/>
        <v/>
      </c>
      <c r="AA1115" s="3">
        <v>7762</v>
      </c>
      <c r="AB1115" s="4"/>
      <c r="AC1115" s="34" t="s">
        <v>64</v>
      </c>
      <c r="AD1115" s="34">
        <f t="shared" si="128"/>
        <v>0</v>
      </c>
      <c r="AE1115" s="34">
        <f t="shared" si="129"/>
        <v>0</v>
      </c>
      <c r="AF1115" s="49" t="str">
        <f t="shared" si="132"/>
        <v>LCL</v>
      </c>
      <c r="AG1115" s="49" t="str">
        <f t="shared" si="132"/>
        <v>LCL</v>
      </c>
    </row>
    <row r="1116" spans="1:33" x14ac:dyDescent="0.45">
      <c r="A1116" s="129" t="s">
        <v>1771</v>
      </c>
      <c r="B1116" s="129" t="s">
        <v>2011</v>
      </c>
      <c r="C1116" s="129" t="s">
        <v>2012</v>
      </c>
      <c r="D1116" s="5" t="s">
        <v>2012</v>
      </c>
      <c r="E1116" s="129">
        <f t="shared" si="133"/>
        <v>26</v>
      </c>
      <c r="F1116" s="129">
        <f t="shared" si="134"/>
        <v>35</v>
      </c>
      <c r="G1116" s="129" t="s">
        <v>1172</v>
      </c>
      <c r="H1116" s="129" t="s">
        <v>30</v>
      </c>
      <c r="I1116" s="129" t="s">
        <v>31</v>
      </c>
      <c r="J1116" s="3">
        <v>1</v>
      </c>
      <c r="K1116" s="26" t="s">
        <v>2125</v>
      </c>
      <c r="L1116" s="129" t="s">
        <v>24</v>
      </c>
      <c r="M1116" s="129" t="s">
        <v>87</v>
      </c>
      <c r="N1116" s="129" t="s">
        <v>26</v>
      </c>
      <c r="O1116" s="129" t="s">
        <v>2013</v>
      </c>
      <c r="P1116" s="3">
        <v>54</v>
      </c>
      <c r="Q1116" s="129" t="s">
        <v>32</v>
      </c>
      <c r="R1116" s="129" t="s">
        <v>149</v>
      </c>
      <c r="S1116" s="129" t="s">
        <v>2125</v>
      </c>
      <c r="T1116" s="129"/>
      <c r="U1116" s="129">
        <v>1</v>
      </c>
      <c r="V1116" s="3">
        <v>176</v>
      </c>
      <c r="W1116" s="30">
        <v>0</v>
      </c>
      <c r="X1116" s="30">
        <v>0</v>
      </c>
      <c r="Y1116" s="30">
        <v>0</v>
      </c>
      <c r="Z1116" s="138" t="str">
        <f t="shared" si="131"/>
        <v/>
      </c>
      <c r="AA1116" s="3">
        <v>2537</v>
      </c>
      <c r="AB1116" s="6">
        <v>4.24</v>
      </c>
      <c r="AC1116" s="34" t="s">
        <v>90</v>
      </c>
      <c r="AD1116" s="34">
        <f t="shared" si="128"/>
        <v>3</v>
      </c>
      <c r="AE1116" s="34">
        <f t="shared" si="129"/>
        <v>1</v>
      </c>
      <c r="AF1116" s="49" t="str">
        <f t="shared" si="132"/>
        <v>LCL</v>
      </c>
      <c r="AG1116" s="49" t="str">
        <f t="shared" si="132"/>
        <v>LCL</v>
      </c>
    </row>
    <row r="1117" spans="1:33" x14ac:dyDescent="0.45">
      <c r="A1117" s="129" t="s">
        <v>1776</v>
      </c>
      <c r="B1117" s="129" t="s">
        <v>2008</v>
      </c>
      <c r="C1117" s="129" t="s">
        <v>1851</v>
      </c>
      <c r="D1117" s="5" t="s">
        <v>1851</v>
      </c>
      <c r="E1117" s="129">
        <f t="shared" si="133"/>
        <v>6</v>
      </c>
      <c r="F1117" s="129">
        <f t="shared" si="134"/>
        <v>7</v>
      </c>
      <c r="G1117" s="129" t="s">
        <v>392</v>
      </c>
      <c r="H1117" s="129" t="s">
        <v>393</v>
      </c>
      <c r="I1117" s="129" t="s">
        <v>24</v>
      </c>
      <c r="J1117" s="3">
        <v>1</v>
      </c>
      <c r="K1117" s="131"/>
      <c r="L1117" s="26" t="s">
        <v>24</v>
      </c>
      <c r="M1117" s="129" t="s">
        <v>381</v>
      </c>
      <c r="N1117" s="129" t="s">
        <v>26</v>
      </c>
      <c r="O1117" s="129" t="s">
        <v>2014</v>
      </c>
      <c r="P1117" s="3">
        <v>54</v>
      </c>
      <c r="Q1117" s="129" t="s">
        <v>32</v>
      </c>
      <c r="R1117" s="129" t="s">
        <v>547</v>
      </c>
      <c r="S1117" s="129" t="s">
        <v>2125</v>
      </c>
      <c r="T1117" s="129"/>
      <c r="U1117" s="129">
        <v>1</v>
      </c>
      <c r="V1117" s="3">
        <v>1032</v>
      </c>
      <c r="W1117" s="30">
        <v>0</v>
      </c>
      <c r="X1117" s="30">
        <v>0</v>
      </c>
      <c r="Y1117" s="30">
        <v>0</v>
      </c>
      <c r="Z1117" s="138" t="str">
        <f t="shared" si="131"/>
        <v/>
      </c>
      <c r="AA1117" s="3">
        <v>24898</v>
      </c>
      <c r="AB1117" s="6">
        <v>40.99</v>
      </c>
      <c r="AC1117" s="34" t="s">
        <v>396</v>
      </c>
      <c r="AD1117" s="34">
        <f t="shared" si="128"/>
        <v>29</v>
      </c>
      <c r="AE1117" s="34">
        <f t="shared" si="129"/>
        <v>12</v>
      </c>
      <c r="AF1117" s="49" t="str">
        <f t="shared" si="132"/>
        <v>40</v>
      </c>
      <c r="AG1117" s="49" t="str">
        <f t="shared" si="132"/>
        <v>LCL</v>
      </c>
    </row>
    <row r="1118" spans="1:33" x14ac:dyDescent="0.45">
      <c r="A1118" s="129" t="s">
        <v>1840</v>
      </c>
      <c r="B1118" s="129" t="s">
        <v>2008</v>
      </c>
      <c r="C1118" s="129" t="s">
        <v>1947</v>
      </c>
      <c r="D1118" s="5" t="s">
        <v>1947</v>
      </c>
      <c r="E1118" s="129">
        <f t="shared" si="133"/>
        <v>4</v>
      </c>
      <c r="F1118" s="129">
        <f t="shared" si="134"/>
        <v>14</v>
      </c>
      <c r="G1118" s="129" t="s">
        <v>381</v>
      </c>
      <c r="H1118" s="129" t="s">
        <v>383</v>
      </c>
      <c r="I1118" s="129" t="s">
        <v>380</v>
      </c>
      <c r="J1118" s="3">
        <v>1</v>
      </c>
      <c r="K1118" s="26" t="s">
        <v>380</v>
      </c>
      <c r="L1118" s="26" t="s">
        <v>24</v>
      </c>
      <c r="M1118" s="129" t="s">
        <v>384</v>
      </c>
      <c r="N1118" s="129" t="s">
        <v>26</v>
      </c>
      <c r="O1118" s="129" t="s">
        <v>2015</v>
      </c>
      <c r="P1118" s="3">
        <v>54</v>
      </c>
      <c r="Q1118" s="129" t="s">
        <v>32</v>
      </c>
      <c r="R1118" s="129" t="s">
        <v>386</v>
      </c>
      <c r="S1118" s="36" t="s">
        <v>380</v>
      </c>
      <c r="T1118" s="129">
        <v>1</v>
      </c>
      <c r="U1118" s="129"/>
      <c r="V1118" s="3">
        <v>208</v>
      </c>
      <c r="W1118" s="30">
        <v>0</v>
      </c>
      <c r="X1118" s="30">
        <v>0</v>
      </c>
      <c r="Y1118" s="30">
        <v>0</v>
      </c>
      <c r="Z1118" s="138" t="str">
        <f t="shared" si="131"/>
        <v/>
      </c>
      <c r="AA1118" s="3">
        <v>2614</v>
      </c>
      <c r="AB1118" s="4"/>
      <c r="AC1118" s="34" t="s">
        <v>90</v>
      </c>
      <c r="AD1118" s="34">
        <f t="shared" si="128"/>
        <v>0</v>
      </c>
      <c r="AE1118" s="34">
        <f t="shared" si="129"/>
        <v>0</v>
      </c>
      <c r="AF1118" s="49" t="str">
        <f t="shared" si="132"/>
        <v>LCL</v>
      </c>
      <c r="AG1118" s="49" t="str">
        <f t="shared" si="132"/>
        <v>LCL</v>
      </c>
    </row>
    <row r="1119" spans="1:33" x14ac:dyDescent="0.45">
      <c r="A1119" s="129" t="s">
        <v>2016</v>
      </c>
      <c r="B1119" s="129" t="s">
        <v>1862</v>
      </c>
      <c r="C1119" s="129" t="s">
        <v>1892</v>
      </c>
      <c r="D1119" s="5" t="s">
        <v>1892</v>
      </c>
      <c r="E1119" s="129">
        <f t="shared" si="133"/>
        <v>4</v>
      </c>
      <c r="F1119" s="129">
        <f t="shared" si="134"/>
        <v>16</v>
      </c>
      <c r="G1119" s="129" t="s">
        <v>381</v>
      </c>
      <c r="H1119" s="129" t="s">
        <v>383</v>
      </c>
      <c r="I1119" s="129" t="s">
        <v>380</v>
      </c>
      <c r="J1119" s="3">
        <v>1</v>
      </c>
      <c r="K1119" s="26" t="s">
        <v>380</v>
      </c>
      <c r="L1119" s="26" t="s">
        <v>24</v>
      </c>
      <c r="M1119" s="129" t="s">
        <v>384</v>
      </c>
      <c r="N1119" s="129" t="s">
        <v>26</v>
      </c>
      <c r="O1119" s="129" t="s">
        <v>2017</v>
      </c>
      <c r="P1119" s="3">
        <v>52</v>
      </c>
      <c r="Q1119" s="129" t="s">
        <v>32</v>
      </c>
      <c r="R1119" s="129" t="s">
        <v>33</v>
      </c>
      <c r="S1119" s="36" t="s">
        <v>380</v>
      </c>
      <c r="T1119" s="129">
        <v>1</v>
      </c>
      <c r="U1119" s="129"/>
      <c r="V1119" s="3">
        <v>303</v>
      </c>
      <c r="W1119" s="30">
        <v>0</v>
      </c>
      <c r="X1119" s="30">
        <v>0</v>
      </c>
      <c r="Y1119" s="30">
        <v>0</v>
      </c>
      <c r="Z1119" s="138" t="str">
        <f t="shared" si="131"/>
        <v/>
      </c>
      <c r="AA1119" s="3">
        <v>2910</v>
      </c>
      <c r="AB1119" s="6">
        <v>8.2899999999999991</v>
      </c>
      <c r="AC1119" s="34" t="s">
        <v>34</v>
      </c>
      <c r="AD1119" s="34">
        <f t="shared" si="128"/>
        <v>6</v>
      </c>
      <c r="AE1119" s="34">
        <f t="shared" si="129"/>
        <v>2</v>
      </c>
      <c r="AF1119" s="49" t="str">
        <f t="shared" si="132"/>
        <v>LCL</v>
      </c>
      <c r="AG1119" s="49" t="str">
        <f t="shared" si="132"/>
        <v>LCL</v>
      </c>
    </row>
    <row r="1120" spans="1:33" x14ac:dyDescent="0.45">
      <c r="A1120" s="129" t="s">
        <v>2016</v>
      </c>
      <c r="B1120" s="129" t="s">
        <v>1862</v>
      </c>
      <c r="C1120" s="129" t="s">
        <v>1892</v>
      </c>
      <c r="D1120" s="5" t="s">
        <v>1892</v>
      </c>
      <c r="E1120" s="129">
        <f t="shared" si="133"/>
        <v>4</v>
      </c>
      <c r="F1120" s="129">
        <f t="shared" si="134"/>
        <v>16</v>
      </c>
      <c r="G1120" s="129" t="s">
        <v>381</v>
      </c>
      <c r="H1120" s="129" t="s">
        <v>383</v>
      </c>
      <c r="I1120" s="129" t="s">
        <v>380</v>
      </c>
      <c r="J1120" s="3">
        <v>1</v>
      </c>
      <c r="K1120" s="26" t="s">
        <v>380</v>
      </c>
      <c r="L1120" s="26" t="s">
        <v>24</v>
      </c>
      <c r="M1120" s="129" t="s">
        <v>384</v>
      </c>
      <c r="N1120" s="129" t="s">
        <v>26</v>
      </c>
      <c r="O1120" s="129" t="s">
        <v>2018</v>
      </c>
      <c r="P1120" s="3">
        <v>54</v>
      </c>
      <c r="Q1120" s="129" t="s">
        <v>32</v>
      </c>
      <c r="R1120" s="129" t="s">
        <v>33</v>
      </c>
      <c r="S1120" s="36" t="s">
        <v>380</v>
      </c>
      <c r="T1120" s="129">
        <v>1</v>
      </c>
      <c r="U1120" s="129"/>
      <c r="V1120" s="3">
        <v>1002</v>
      </c>
      <c r="W1120" s="30">
        <v>0</v>
      </c>
      <c r="X1120" s="30">
        <v>0</v>
      </c>
      <c r="Y1120" s="30">
        <v>0</v>
      </c>
      <c r="Z1120" s="138" t="str">
        <f t="shared" si="131"/>
        <v/>
      </c>
      <c r="AA1120" s="3">
        <v>16491</v>
      </c>
      <c r="AB1120" s="6">
        <v>27.76</v>
      </c>
      <c r="AC1120" s="34" t="s">
        <v>34</v>
      </c>
      <c r="AD1120" s="34">
        <f t="shared" si="128"/>
        <v>19</v>
      </c>
      <c r="AE1120" s="34">
        <f t="shared" si="129"/>
        <v>8</v>
      </c>
      <c r="AF1120" s="49" t="str">
        <f t="shared" si="132"/>
        <v>20</v>
      </c>
      <c r="AG1120" s="49" t="str">
        <f t="shared" si="132"/>
        <v>LCL</v>
      </c>
    </row>
    <row r="1121" spans="1:33" x14ac:dyDescent="0.45">
      <c r="A1121" s="129" t="s">
        <v>2008</v>
      </c>
      <c r="B1121" s="129" t="s">
        <v>2019</v>
      </c>
      <c r="C1121" s="129" t="s">
        <v>2020</v>
      </c>
      <c r="D1121" s="5" t="s">
        <v>2020</v>
      </c>
      <c r="E1121" s="129">
        <f t="shared" si="133"/>
        <v>47</v>
      </c>
      <c r="F1121" s="129">
        <f t="shared" si="134"/>
        <v>53</v>
      </c>
      <c r="G1121" s="129" t="s">
        <v>61</v>
      </c>
      <c r="H1121" s="129" t="s">
        <v>30</v>
      </c>
      <c r="I1121" s="129" t="s">
        <v>31</v>
      </c>
      <c r="J1121" s="3">
        <v>1</v>
      </c>
      <c r="K1121" s="26" t="s">
        <v>2125</v>
      </c>
      <c r="L1121" s="129" t="s">
        <v>24</v>
      </c>
      <c r="M1121" s="129" t="s">
        <v>42</v>
      </c>
      <c r="N1121" s="129" t="s">
        <v>26</v>
      </c>
      <c r="O1121" s="129" t="s">
        <v>2021</v>
      </c>
      <c r="P1121" s="3">
        <v>54</v>
      </c>
      <c r="Q1121" s="129" t="s">
        <v>32</v>
      </c>
      <c r="R1121" s="129" t="s">
        <v>2158</v>
      </c>
      <c r="S1121" s="129" t="s">
        <v>2125</v>
      </c>
      <c r="T1121" s="129"/>
      <c r="U1121" s="129">
        <v>1</v>
      </c>
      <c r="V1121" s="3">
        <v>244</v>
      </c>
      <c r="W1121" s="30">
        <v>0</v>
      </c>
      <c r="X1121" s="30">
        <v>0</v>
      </c>
      <c r="Y1121" s="30">
        <v>0</v>
      </c>
      <c r="Z1121" s="138" t="str">
        <f t="shared" si="131"/>
        <v/>
      </c>
      <c r="AA1121" s="3">
        <v>4127</v>
      </c>
      <c r="AB1121" s="6">
        <v>3.66</v>
      </c>
      <c r="AC1121" s="34" t="s">
        <v>64</v>
      </c>
      <c r="AD1121" s="34">
        <f t="shared" si="128"/>
        <v>3</v>
      </c>
      <c r="AE1121" s="34">
        <f t="shared" si="129"/>
        <v>1</v>
      </c>
      <c r="AF1121" s="49" t="str">
        <f t="shared" si="132"/>
        <v>LCL</v>
      </c>
      <c r="AG1121" s="49" t="str">
        <f t="shared" si="132"/>
        <v>LCL</v>
      </c>
    </row>
    <row r="1122" spans="1:33" x14ac:dyDescent="0.45">
      <c r="A1122" s="129" t="s">
        <v>2022</v>
      </c>
      <c r="B1122" s="129" t="s">
        <v>2003</v>
      </c>
      <c r="C1122" s="129" t="s">
        <v>1892</v>
      </c>
      <c r="D1122" s="5" t="s">
        <v>1892</v>
      </c>
      <c r="E1122" s="129">
        <f t="shared" si="133"/>
        <v>2</v>
      </c>
      <c r="F1122" s="129">
        <f t="shared" si="134"/>
        <v>10</v>
      </c>
      <c r="G1122" s="129" t="s">
        <v>381</v>
      </c>
      <c r="H1122" s="129" t="s">
        <v>383</v>
      </c>
      <c r="I1122" s="129" t="s">
        <v>380</v>
      </c>
      <c r="J1122" s="3">
        <v>1</v>
      </c>
      <c r="K1122" s="26" t="s">
        <v>380</v>
      </c>
      <c r="L1122" s="26" t="s">
        <v>24</v>
      </c>
      <c r="M1122" s="129" t="s">
        <v>390</v>
      </c>
      <c r="N1122" s="129" t="s">
        <v>26</v>
      </c>
      <c r="O1122" s="129" t="s">
        <v>2023</v>
      </c>
      <c r="P1122" s="3">
        <v>54</v>
      </c>
      <c r="Q1122" s="129" t="s">
        <v>32</v>
      </c>
      <c r="R1122" s="129" t="s">
        <v>1288</v>
      </c>
      <c r="S1122" s="36" t="s">
        <v>380</v>
      </c>
      <c r="T1122" s="129">
        <v>1</v>
      </c>
      <c r="U1122" s="129"/>
      <c r="V1122" s="3">
        <v>454</v>
      </c>
      <c r="W1122" s="30">
        <v>0</v>
      </c>
      <c r="X1122" s="30">
        <v>0</v>
      </c>
      <c r="Y1122" s="30">
        <v>0</v>
      </c>
      <c r="Z1122" s="138" t="str">
        <f t="shared" si="131"/>
        <v/>
      </c>
      <c r="AA1122" s="3">
        <v>7455</v>
      </c>
      <c r="AB1122" s="6">
        <v>15.42</v>
      </c>
      <c r="AC1122" s="34" t="s">
        <v>1289</v>
      </c>
      <c r="AD1122" s="34">
        <f t="shared" si="128"/>
        <v>11</v>
      </c>
      <c r="AE1122" s="34">
        <f t="shared" si="129"/>
        <v>5</v>
      </c>
      <c r="AF1122" s="49" t="str">
        <f t="shared" si="132"/>
        <v>LCL</v>
      </c>
      <c r="AG1122" s="49" t="str">
        <f t="shared" si="132"/>
        <v>LCL</v>
      </c>
    </row>
    <row r="1123" spans="1:33" x14ac:dyDescent="0.45">
      <c r="A1123" s="129" t="s">
        <v>2022</v>
      </c>
      <c r="B1123" s="129" t="s">
        <v>1947</v>
      </c>
      <c r="C1123" s="129" t="s">
        <v>1937</v>
      </c>
      <c r="D1123" s="5" t="s">
        <v>1937</v>
      </c>
      <c r="E1123" s="129">
        <f t="shared" si="133"/>
        <v>5</v>
      </c>
      <c r="F1123" s="129">
        <f t="shared" si="134"/>
        <v>13</v>
      </c>
      <c r="G1123" s="129" t="s">
        <v>381</v>
      </c>
      <c r="H1123" s="129" t="s">
        <v>383</v>
      </c>
      <c r="I1123" s="129" t="s">
        <v>380</v>
      </c>
      <c r="J1123" s="3">
        <v>1</v>
      </c>
      <c r="K1123" s="26" t="s">
        <v>380</v>
      </c>
      <c r="L1123" s="26" t="s">
        <v>24</v>
      </c>
      <c r="M1123" s="129" t="s">
        <v>384</v>
      </c>
      <c r="N1123" s="129" t="s">
        <v>26</v>
      </c>
      <c r="O1123" s="129" t="s">
        <v>2024</v>
      </c>
      <c r="P1123" s="3">
        <v>54</v>
      </c>
      <c r="Q1123" s="129" t="s">
        <v>32</v>
      </c>
      <c r="R1123" s="129" t="s">
        <v>2160</v>
      </c>
      <c r="S1123" s="36" t="s">
        <v>380</v>
      </c>
      <c r="T1123" s="129">
        <v>1</v>
      </c>
      <c r="U1123" s="129"/>
      <c r="V1123" s="3">
        <v>260</v>
      </c>
      <c r="W1123" s="30">
        <v>0</v>
      </c>
      <c r="X1123" s="30">
        <v>0</v>
      </c>
      <c r="Y1123" s="30">
        <v>0</v>
      </c>
      <c r="Z1123" s="138" t="str">
        <f t="shared" si="131"/>
        <v/>
      </c>
      <c r="AA1123" s="3">
        <v>4519</v>
      </c>
      <c r="AB1123" s="4"/>
      <c r="AC1123" s="34" t="s">
        <v>90</v>
      </c>
      <c r="AD1123" s="34">
        <f t="shared" si="128"/>
        <v>0</v>
      </c>
      <c r="AE1123" s="34">
        <f t="shared" si="129"/>
        <v>0</v>
      </c>
      <c r="AF1123" s="49" t="str">
        <f t="shared" si="132"/>
        <v>LCL</v>
      </c>
      <c r="AG1123" s="49" t="str">
        <f t="shared" si="132"/>
        <v>LCL</v>
      </c>
    </row>
    <row r="1124" spans="1:33" x14ac:dyDescent="0.45">
      <c r="A1124" s="129" t="s">
        <v>2022</v>
      </c>
      <c r="B1124" s="129" t="s">
        <v>1891</v>
      </c>
      <c r="C1124" s="129" t="s">
        <v>1891</v>
      </c>
      <c r="D1124" s="5" t="s">
        <v>1891</v>
      </c>
      <c r="E1124" s="129">
        <f t="shared" si="133"/>
        <v>6</v>
      </c>
      <c r="F1124" s="129">
        <f t="shared" si="134"/>
        <v>6</v>
      </c>
      <c r="G1124" s="129" t="s">
        <v>392</v>
      </c>
      <c r="H1124" s="129" t="s">
        <v>393</v>
      </c>
      <c r="I1124" s="129" t="s">
        <v>24</v>
      </c>
      <c r="J1124" s="3">
        <v>1</v>
      </c>
      <c r="K1124" s="131"/>
      <c r="L1124" s="26" t="s">
        <v>24</v>
      </c>
      <c r="M1124" s="129" t="s">
        <v>381</v>
      </c>
      <c r="N1124" s="129" t="s">
        <v>26</v>
      </c>
      <c r="O1124" s="129" t="s">
        <v>2025</v>
      </c>
      <c r="P1124" s="3">
        <v>54</v>
      </c>
      <c r="Q1124" s="129" t="s">
        <v>32</v>
      </c>
      <c r="R1124" s="129" t="s">
        <v>395</v>
      </c>
      <c r="S1124" s="129" t="s">
        <v>2125</v>
      </c>
      <c r="T1124" s="129"/>
      <c r="U1124" s="129">
        <v>1</v>
      </c>
      <c r="V1124" s="3">
        <v>28</v>
      </c>
      <c r="W1124" s="30">
        <v>0</v>
      </c>
      <c r="X1124" s="30">
        <v>0</v>
      </c>
      <c r="Y1124" s="30">
        <v>0</v>
      </c>
      <c r="Z1124" s="138" t="str">
        <f t="shared" si="131"/>
        <v/>
      </c>
      <c r="AA1124" s="3">
        <v>3400</v>
      </c>
      <c r="AB1124" s="6">
        <v>2.02</v>
      </c>
      <c r="AC1124" s="34" t="s">
        <v>396</v>
      </c>
      <c r="AD1124" s="34">
        <f t="shared" si="128"/>
        <v>1</v>
      </c>
      <c r="AE1124" s="34">
        <f t="shared" si="129"/>
        <v>1</v>
      </c>
      <c r="AF1124" s="49" t="str">
        <f t="shared" si="132"/>
        <v>LCL</v>
      </c>
      <c r="AG1124" s="49" t="str">
        <f t="shared" si="132"/>
        <v>LCL</v>
      </c>
    </row>
    <row r="1125" spans="1:33" x14ac:dyDescent="0.45">
      <c r="A1125" s="129" t="s">
        <v>2026</v>
      </c>
      <c r="B1125" s="129" t="s">
        <v>1835</v>
      </c>
      <c r="C1125" s="129" t="s">
        <v>1952</v>
      </c>
      <c r="D1125" s="5" t="s">
        <v>1952</v>
      </c>
      <c r="E1125" s="129">
        <f t="shared" si="133"/>
        <v>3</v>
      </c>
      <c r="F1125" s="129">
        <f t="shared" si="134"/>
        <v>11</v>
      </c>
      <c r="G1125" s="129" t="s">
        <v>381</v>
      </c>
      <c r="H1125" s="129" t="s">
        <v>383</v>
      </c>
      <c r="I1125" s="129" t="s">
        <v>380</v>
      </c>
      <c r="J1125" s="3">
        <v>1</v>
      </c>
      <c r="K1125" s="26" t="s">
        <v>380</v>
      </c>
      <c r="L1125" s="26" t="s">
        <v>24</v>
      </c>
      <c r="M1125" s="129" t="s">
        <v>384</v>
      </c>
      <c r="N1125" s="129" t="s">
        <v>26</v>
      </c>
      <c r="O1125" s="129" t="s">
        <v>2027</v>
      </c>
      <c r="P1125" s="3">
        <v>54</v>
      </c>
      <c r="Q1125" s="129" t="s">
        <v>32</v>
      </c>
      <c r="R1125" s="129" t="s">
        <v>2160</v>
      </c>
      <c r="S1125" s="36" t="s">
        <v>380</v>
      </c>
      <c r="T1125" s="129">
        <v>1</v>
      </c>
      <c r="U1125" s="129"/>
      <c r="V1125" s="3">
        <v>112</v>
      </c>
      <c r="W1125" s="30">
        <v>0</v>
      </c>
      <c r="X1125" s="30">
        <v>0</v>
      </c>
      <c r="Y1125" s="30">
        <v>0</v>
      </c>
      <c r="Z1125" s="138" t="str">
        <f t="shared" si="131"/>
        <v/>
      </c>
      <c r="AA1125" s="3">
        <v>3233</v>
      </c>
      <c r="AB1125" s="6">
        <v>3.04</v>
      </c>
      <c r="AC1125" s="34" t="s">
        <v>90</v>
      </c>
      <c r="AD1125" s="34">
        <f t="shared" ref="AD1125:AD1164" si="135">0.7*AB1125</f>
        <v>2</v>
      </c>
      <c r="AE1125" s="34">
        <f t="shared" ref="AE1125:AE1164" si="136">0.3*AB1125</f>
        <v>1</v>
      </c>
      <c r="AF1125" s="49" t="str">
        <f t="shared" si="132"/>
        <v>LCL</v>
      </c>
      <c r="AG1125" s="49" t="str">
        <f t="shared" si="132"/>
        <v>LCL</v>
      </c>
    </row>
    <row r="1126" spans="1:33" x14ac:dyDescent="0.45">
      <c r="A1126" s="129" t="s">
        <v>2026</v>
      </c>
      <c r="B1126" s="129" t="s">
        <v>1835</v>
      </c>
      <c r="C1126" s="129" t="s">
        <v>2028</v>
      </c>
      <c r="D1126" s="5" t="s">
        <v>2028</v>
      </c>
      <c r="E1126" s="129">
        <f t="shared" si="133"/>
        <v>3</v>
      </c>
      <c r="F1126" s="129">
        <f t="shared" si="134"/>
        <v>15</v>
      </c>
      <c r="G1126" s="129" t="s">
        <v>381</v>
      </c>
      <c r="H1126" s="129" t="s">
        <v>383</v>
      </c>
      <c r="I1126" s="129" t="s">
        <v>380</v>
      </c>
      <c r="J1126" s="3">
        <v>1</v>
      </c>
      <c r="K1126" s="26" t="s">
        <v>380</v>
      </c>
      <c r="L1126" s="26" t="s">
        <v>24</v>
      </c>
      <c r="M1126" s="129" t="s">
        <v>390</v>
      </c>
      <c r="N1126" s="129" t="s">
        <v>26</v>
      </c>
      <c r="O1126" s="129" t="s">
        <v>2029</v>
      </c>
      <c r="P1126" s="3">
        <v>54</v>
      </c>
      <c r="Q1126" s="129" t="s">
        <v>32</v>
      </c>
      <c r="R1126" s="129" t="s">
        <v>2157</v>
      </c>
      <c r="S1126" s="36" t="s">
        <v>380</v>
      </c>
      <c r="T1126" s="129">
        <v>1</v>
      </c>
      <c r="U1126" s="129"/>
      <c r="V1126" s="3">
        <v>264</v>
      </c>
      <c r="W1126" s="30">
        <v>0</v>
      </c>
      <c r="X1126" s="30">
        <v>0</v>
      </c>
      <c r="Y1126" s="30">
        <v>0</v>
      </c>
      <c r="Z1126" s="138" t="str">
        <f t="shared" si="131"/>
        <v/>
      </c>
      <c r="AA1126" s="3">
        <v>2629</v>
      </c>
      <c r="AB1126" s="6">
        <v>4.88</v>
      </c>
      <c r="AC1126" s="34" t="s">
        <v>64</v>
      </c>
      <c r="AD1126" s="34">
        <f t="shared" si="135"/>
        <v>3</v>
      </c>
      <c r="AE1126" s="34">
        <f t="shared" si="136"/>
        <v>1</v>
      </c>
      <c r="AF1126" s="49" t="str">
        <f t="shared" si="132"/>
        <v>LCL</v>
      </c>
      <c r="AG1126" s="49" t="str">
        <f t="shared" si="132"/>
        <v>LCL</v>
      </c>
    </row>
    <row r="1127" spans="1:33" x14ac:dyDescent="0.45">
      <c r="A1127" s="129" t="s">
        <v>2026</v>
      </c>
      <c r="B1127" s="129" t="s">
        <v>1835</v>
      </c>
      <c r="C1127" s="129" t="s">
        <v>2028</v>
      </c>
      <c r="D1127" s="5" t="s">
        <v>2028</v>
      </c>
      <c r="E1127" s="129">
        <f t="shared" si="133"/>
        <v>3</v>
      </c>
      <c r="F1127" s="129">
        <f t="shared" si="134"/>
        <v>15</v>
      </c>
      <c r="G1127" s="129" t="s">
        <v>381</v>
      </c>
      <c r="H1127" s="129" t="s">
        <v>383</v>
      </c>
      <c r="I1127" s="129" t="s">
        <v>380</v>
      </c>
      <c r="J1127" s="3">
        <v>1</v>
      </c>
      <c r="K1127" s="26" t="s">
        <v>380</v>
      </c>
      <c r="L1127" s="26" t="s">
        <v>24</v>
      </c>
      <c r="M1127" s="129" t="s">
        <v>390</v>
      </c>
      <c r="N1127" s="129" t="s">
        <v>26</v>
      </c>
      <c r="O1127" s="129" t="s">
        <v>2030</v>
      </c>
      <c r="P1127" s="3">
        <v>54</v>
      </c>
      <c r="Q1127" s="129" t="s">
        <v>32</v>
      </c>
      <c r="R1127" s="129" t="s">
        <v>2157</v>
      </c>
      <c r="S1127" s="36" t="s">
        <v>380</v>
      </c>
      <c r="T1127" s="129">
        <v>1</v>
      </c>
      <c r="U1127" s="129"/>
      <c r="V1127" s="3">
        <v>342</v>
      </c>
      <c r="W1127" s="30">
        <v>0</v>
      </c>
      <c r="X1127" s="30">
        <v>0</v>
      </c>
      <c r="Y1127" s="30">
        <v>0</v>
      </c>
      <c r="Z1127" s="138" t="str">
        <f t="shared" si="131"/>
        <v/>
      </c>
      <c r="AA1127" s="3">
        <v>4714</v>
      </c>
      <c r="AB1127" s="6">
        <v>4.97</v>
      </c>
      <c r="AC1127" s="34" t="s">
        <v>64</v>
      </c>
      <c r="AD1127" s="34">
        <f t="shared" si="135"/>
        <v>3</v>
      </c>
      <c r="AE1127" s="34">
        <f t="shared" si="136"/>
        <v>1</v>
      </c>
      <c r="AF1127" s="49" t="str">
        <f t="shared" si="132"/>
        <v>LCL</v>
      </c>
      <c r="AG1127" s="49" t="str">
        <f t="shared" si="132"/>
        <v>LCL</v>
      </c>
    </row>
    <row r="1128" spans="1:33" x14ac:dyDescent="0.45">
      <c r="A1128" s="129" t="s">
        <v>2026</v>
      </c>
      <c r="B1128" s="129" t="s">
        <v>1835</v>
      </c>
      <c r="C1128" s="129" t="s">
        <v>2028</v>
      </c>
      <c r="D1128" s="5" t="s">
        <v>2028</v>
      </c>
      <c r="E1128" s="129">
        <f t="shared" si="133"/>
        <v>3</v>
      </c>
      <c r="F1128" s="129">
        <f t="shared" si="134"/>
        <v>15</v>
      </c>
      <c r="G1128" s="129" t="s">
        <v>381</v>
      </c>
      <c r="H1128" s="129" t="s">
        <v>383</v>
      </c>
      <c r="I1128" s="129" t="s">
        <v>380</v>
      </c>
      <c r="J1128" s="3">
        <v>1</v>
      </c>
      <c r="K1128" s="26" t="s">
        <v>380</v>
      </c>
      <c r="L1128" s="26" t="s">
        <v>24</v>
      </c>
      <c r="M1128" s="129" t="s">
        <v>390</v>
      </c>
      <c r="N1128" s="129" t="s">
        <v>26</v>
      </c>
      <c r="O1128" s="129" t="s">
        <v>2031</v>
      </c>
      <c r="P1128" s="3">
        <v>54</v>
      </c>
      <c r="Q1128" s="129" t="s">
        <v>32</v>
      </c>
      <c r="R1128" s="129" t="s">
        <v>2157</v>
      </c>
      <c r="S1128" s="36" t="s">
        <v>380</v>
      </c>
      <c r="T1128" s="129">
        <v>1</v>
      </c>
      <c r="U1128" s="129"/>
      <c r="V1128" s="3">
        <v>282</v>
      </c>
      <c r="W1128" s="30">
        <v>0</v>
      </c>
      <c r="X1128" s="30">
        <v>0</v>
      </c>
      <c r="Y1128" s="30">
        <v>0</v>
      </c>
      <c r="Z1128" s="138" t="str">
        <f t="shared" si="131"/>
        <v/>
      </c>
      <c r="AA1128" s="3">
        <v>4714</v>
      </c>
      <c r="AB1128" s="6">
        <v>6.94</v>
      </c>
      <c r="AC1128" s="34" t="s">
        <v>64</v>
      </c>
      <c r="AD1128" s="34">
        <f t="shared" si="135"/>
        <v>5</v>
      </c>
      <c r="AE1128" s="34">
        <f t="shared" si="136"/>
        <v>2</v>
      </c>
      <c r="AF1128" s="49" t="str">
        <f t="shared" si="132"/>
        <v>LCL</v>
      </c>
      <c r="AG1128" s="49" t="str">
        <f t="shared" si="132"/>
        <v>LCL</v>
      </c>
    </row>
    <row r="1129" spans="1:33" x14ac:dyDescent="0.45">
      <c r="A1129" s="129" t="s">
        <v>2003</v>
      </c>
      <c r="B1129" s="129" t="s">
        <v>1947</v>
      </c>
      <c r="C1129" s="129" t="s">
        <v>1952</v>
      </c>
      <c r="D1129" s="5" t="s">
        <v>1952</v>
      </c>
      <c r="E1129" s="129">
        <f t="shared" si="133"/>
        <v>3</v>
      </c>
      <c r="F1129" s="129">
        <f t="shared" si="134"/>
        <v>10</v>
      </c>
      <c r="G1129" s="129" t="s">
        <v>381</v>
      </c>
      <c r="H1129" s="129" t="s">
        <v>383</v>
      </c>
      <c r="I1129" s="129" t="s">
        <v>380</v>
      </c>
      <c r="J1129" s="3">
        <v>1</v>
      </c>
      <c r="K1129" s="26" t="s">
        <v>380</v>
      </c>
      <c r="L1129" s="26" t="s">
        <v>24</v>
      </c>
      <c r="M1129" s="129" t="s">
        <v>390</v>
      </c>
      <c r="N1129" s="129" t="s">
        <v>26</v>
      </c>
      <c r="O1129" s="129" t="s">
        <v>2032</v>
      </c>
      <c r="P1129" s="3">
        <v>54</v>
      </c>
      <c r="Q1129" s="129" t="s">
        <v>32</v>
      </c>
      <c r="R1129" s="129" t="s">
        <v>2157</v>
      </c>
      <c r="S1129" s="36" t="s">
        <v>380</v>
      </c>
      <c r="T1129" s="129">
        <v>1</v>
      </c>
      <c r="U1129" s="129"/>
      <c r="V1129" s="3">
        <v>914</v>
      </c>
      <c r="W1129" s="30">
        <v>0</v>
      </c>
      <c r="X1129" s="30">
        <v>0</v>
      </c>
      <c r="Y1129" s="30">
        <v>0</v>
      </c>
      <c r="Z1129" s="138" t="str">
        <f t="shared" si="131"/>
        <v/>
      </c>
      <c r="AA1129" s="3">
        <v>10990</v>
      </c>
      <c r="AB1129" s="4"/>
      <c r="AC1129" s="34" t="s">
        <v>64</v>
      </c>
      <c r="AD1129" s="34">
        <f t="shared" si="135"/>
        <v>0</v>
      </c>
      <c r="AE1129" s="34">
        <f t="shared" si="136"/>
        <v>0</v>
      </c>
      <c r="AF1129" s="49" t="str">
        <f t="shared" si="132"/>
        <v>LCL</v>
      </c>
      <c r="AG1129" s="49" t="str">
        <f t="shared" si="132"/>
        <v>LCL</v>
      </c>
    </row>
    <row r="1130" spans="1:33" x14ac:dyDescent="0.45">
      <c r="A1130" s="129" t="s">
        <v>1874</v>
      </c>
      <c r="B1130" s="129" t="s">
        <v>1947</v>
      </c>
      <c r="C1130" s="129" t="s">
        <v>2028</v>
      </c>
      <c r="D1130" s="5" t="s">
        <v>2028</v>
      </c>
      <c r="E1130" s="129">
        <f t="shared" si="133"/>
        <v>2</v>
      </c>
      <c r="F1130" s="129">
        <f t="shared" si="134"/>
        <v>13</v>
      </c>
      <c r="G1130" s="129" t="s">
        <v>381</v>
      </c>
      <c r="H1130" s="129" t="s">
        <v>383</v>
      </c>
      <c r="I1130" s="129" t="s">
        <v>380</v>
      </c>
      <c r="J1130" s="3">
        <v>1</v>
      </c>
      <c r="K1130" s="26" t="s">
        <v>380</v>
      </c>
      <c r="L1130" s="26" t="s">
        <v>24</v>
      </c>
      <c r="M1130" s="129" t="s">
        <v>384</v>
      </c>
      <c r="N1130" s="129" t="s">
        <v>26</v>
      </c>
      <c r="O1130" s="129" t="s">
        <v>2033</v>
      </c>
      <c r="P1130" s="3">
        <v>54</v>
      </c>
      <c r="Q1130" s="129" t="s">
        <v>32</v>
      </c>
      <c r="R1130" s="129" t="s">
        <v>2149</v>
      </c>
      <c r="S1130" s="36" t="s">
        <v>380</v>
      </c>
      <c r="T1130" s="129">
        <v>1</v>
      </c>
      <c r="U1130" s="129"/>
      <c r="V1130" s="3">
        <v>410</v>
      </c>
      <c r="W1130" s="30">
        <v>0</v>
      </c>
      <c r="X1130" s="30">
        <v>0</v>
      </c>
      <c r="Y1130" s="30">
        <v>0</v>
      </c>
      <c r="Z1130" s="138" t="str">
        <f t="shared" si="131"/>
        <v/>
      </c>
      <c r="AA1130" s="3">
        <v>8940</v>
      </c>
      <c r="AB1130" s="4"/>
      <c r="AC1130" s="34" t="s">
        <v>64</v>
      </c>
      <c r="AD1130" s="34">
        <f t="shared" si="135"/>
        <v>0</v>
      </c>
      <c r="AE1130" s="34">
        <f t="shared" si="136"/>
        <v>0</v>
      </c>
      <c r="AF1130" s="49" t="str">
        <f t="shared" si="132"/>
        <v>LCL</v>
      </c>
      <c r="AG1130" s="49" t="str">
        <f t="shared" si="132"/>
        <v>LCL</v>
      </c>
    </row>
    <row r="1131" spans="1:33" x14ac:dyDescent="0.45">
      <c r="A1131" s="129" t="s">
        <v>1835</v>
      </c>
      <c r="B1131" s="129" t="s">
        <v>1918</v>
      </c>
      <c r="C1131" s="129" t="s">
        <v>2034</v>
      </c>
      <c r="D1131" s="5" t="s">
        <v>2034</v>
      </c>
      <c r="E1131" s="129">
        <f t="shared" si="133"/>
        <v>5</v>
      </c>
      <c r="F1131" s="129">
        <f t="shared" si="134"/>
        <v>13</v>
      </c>
      <c r="G1131" s="129" t="s">
        <v>381</v>
      </c>
      <c r="H1131" s="129" t="s">
        <v>383</v>
      </c>
      <c r="I1131" s="129" t="s">
        <v>380</v>
      </c>
      <c r="J1131" s="3">
        <v>1</v>
      </c>
      <c r="K1131" s="26" t="s">
        <v>380</v>
      </c>
      <c r="L1131" s="26" t="s">
        <v>24</v>
      </c>
      <c r="M1131" s="129" t="s">
        <v>384</v>
      </c>
      <c r="N1131" s="129" t="s">
        <v>26</v>
      </c>
      <c r="O1131" s="129" t="s">
        <v>2035</v>
      </c>
      <c r="P1131" s="3">
        <v>54</v>
      </c>
      <c r="Q1131" s="129" t="s">
        <v>32</v>
      </c>
      <c r="R1131" s="129" t="s">
        <v>33</v>
      </c>
      <c r="S1131" s="36" t="s">
        <v>380</v>
      </c>
      <c r="T1131" s="129">
        <v>1</v>
      </c>
      <c r="U1131" s="129"/>
      <c r="V1131" s="3">
        <v>642</v>
      </c>
      <c r="W1131" s="30">
        <v>0</v>
      </c>
      <c r="X1131" s="30">
        <v>0</v>
      </c>
      <c r="Y1131" s="30">
        <v>0</v>
      </c>
      <c r="Z1131" s="138" t="str">
        <f t="shared" si="131"/>
        <v/>
      </c>
      <c r="AA1131" s="3">
        <v>8515</v>
      </c>
      <c r="AB1131" s="6">
        <v>46.69</v>
      </c>
      <c r="AC1131" s="34" t="s">
        <v>34</v>
      </c>
      <c r="AD1131" s="34">
        <f t="shared" si="135"/>
        <v>33</v>
      </c>
      <c r="AE1131" s="34">
        <f t="shared" si="136"/>
        <v>14</v>
      </c>
      <c r="AF1131" s="49" t="str">
        <f t="shared" si="132"/>
        <v>40</v>
      </c>
      <c r="AG1131" s="49" t="str">
        <f t="shared" si="132"/>
        <v>LCL</v>
      </c>
    </row>
    <row r="1132" spans="1:33" x14ac:dyDescent="0.45">
      <c r="A1132" s="129" t="s">
        <v>1947</v>
      </c>
      <c r="B1132" s="129" t="s">
        <v>2036</v>
      </c>
      <c r="C1132" s="129" t="s">
        <v>2037</v>
      </c>
      <c r="D1132" s="5" t="s">
        <v>2037</v>
      </c>
      <c r="E1132" s="129">
        <f t="shared" si="133"/>
        <v>53</v>
      </c>
      <c r="F1132" s="129">
        <f t="shared" si="134"/>
        <v>57</v>
      </c>
      <c r="G1132" s="129" t="s">
        <v>61</v>
      </c>
      <c r="H1132" s="129" t="s">
        <v>30</v>
      </c>
      <c r="I1132" s="129" t="s">
        <v>31</v>
      </c>
      <c r="J1132" s="3">
        <v>1</v>
      </c>
      <c r="K1132" s="26" t="s">
        <v>2125</v>
      </c>
      <c r="L1132" s="129" t="s">
        <v>24</v>
      </c>
      <c r="M1132" s="129" t="s">
        <v>268</v>
      </c>
      <c r="N1132" s="129" t="s">
        <v>26</v>
      </c>
      <c r="O1132" s="129" t="s">
        <v>2038</v>
      </c>
      <c r="P1132" s="3">
        <v>54</v>
      </c>
      <c r="Q1132" s="129" t="s">
        <v>32</v>
      </c>
      <c r="R1132" s="129" t="s">
        <v>2151</v>
      </c>
      <c r="S1132" s="129" t="s">
        <v>2125</v>
      </c>
      <c r="T1132" s="129"/>
      <c r="U1132" s="129">
        <v>1</v>
      </c>
      <c r="V1132" s="3">
        <v>212</v>
      </c>
      <c r="W1132" s="30">
        <v>0</v>
      </c>
      <c r="X1132" s="30">
        <v>0</v>
      </c>
      <c r="Y1132" s="30">
        <v>0</v>
      </c>
      <c r="Z1132" s="138" t="str">
        <f t="shared" si="131"/>
        <v/>
      </c>
      <c r="AA1132" s="3">
        <v>4113</v>
      </c>
      <c r="AB1132" s="6">
        <v>2.25</v>
      </c>
      <c r="AC1132" s="34" t="s">
        <v>64</v>
      </c>
      <c r="AD1132" s="34">
        <f t="shared" si="135"/>
        <v>2</v>
      </c>
      <c r="AE1132" s="34">
        <f t="shared" si="136"/>
        <v>1</v>
      </c>
      <c r="AF1132" s="49" t="str">
        <f t="shared" si="132"/>
        <v>LCL</v>
      </c>
      <c r="AG1132" s="49" t="str">
        <f t="shared" si="132"/>
        <v>LCL</v>
      </c>
    </row>
    <row r="1133" spans="1:33" x14ac:dyDescent="0.45">
      <c r="A1133" s="129" t="s">
        <v>1892</v>
      </c>
      <c r="B1133" s="129" t="s">
        <v>1952</v>
      </c>
      <c r="C1133" s="129" t="s">
        <v>1938</v>
      </c>
      <c r="D1133" s="5" t="s">
        <v>1938</v>
      </c>
      <c r="E1133" s="129">
        <f t="shared" si="133"/>
        <v>2</v>
      </c>
      <c r="F1133" s="129">
        <f t="shared" si="134"/>
        <v>9</v>
      </c>
      <c r="G1133" s="129" t="s">
        <v>381</v>
      </c>
      <c r="H1133" s="129" t="s">
        <v>383</v>
      </c>
      <c r="I1133" s="129" t="s">
        <v>380</v>
      </c>
      <c r="J1133" s="3">
        <v>1</v>
      </c>
      <c r="K1133" s="26" t="s">
        <v>380</v>
      </c>
      <c r="L1133" s="26" t="s">
        <v>24</v>
      </c>
      <c r="M1133" s="129" t="s">
        <v>390</v>
      </c>
      <c r="N1133" s="129" t="s">
        <v>26</v>
      </c>
      <c r="O1133" s="129" t="s">
        <v>2039</v>
      </c>
      <c r="P1133" s="3">
        <v>54</v>
      </c>
      <c r="Q1133" s="129" t="s">
        <v>32</v>
      </c>
      <c r="R1133" s="129" t="s">
        <v>1288</v>
      </c>
      <c r="S1133" s="36" t="s">
        <v>380</v>
      </c>
      <c r="T1133" s="129">
        <v>1</v>
      </c>
      <c r="U1133" s="129"/>
      <c r="V1133" s="3">
        <v>918</v>
      </c>
      <c r="W1133" s="30">
        <v>0</v>
      </c>
      <c r="X1133" s="30">
        <v>0</v>
      </c>
      <c r="Y1133" s="30">
        <v>0</v>
      </c>
      <c r="Z1133" s="138" t="str">
        <f t="shared" si="131"/>
        <v/>
      </c>
      <c r="AA1133" s="3">
        <v>13340</v>
      </c>
      <c r="AB1133" s="6">
        <v>21.12</v>
      </c>
      <c r="AC1133" s="34" t="s">
        <v>1289</v>
      </c>
      <c r="AD1133" s="34">
        <f t="shared" si="135"/>
        <v>15</v>
      </c>
      <c r="AE1133" s="34">
        <f t="shared" si="136"/>
        <v>6</v>
      </c>
      <c r="AF1133" s="49" t="str">
        <f t="shared" si="132"/>
        <v>20</v>
      </c>
      <c r="AG1133" s="49" t="str">
        <f t="shared" si="132"/>
        <v>LCL</v>
      </c>
    </row>
    <row r="1134" spans="1:33" x14ac:dyDescent="0.45">
      <c r="A1134" s="129" t="s">
        <v>1921</v>
      </c>
      <c r="B1134" s="129" t="s">
        <v>2011</v>
      </c>
      <c r="C1134" s="129" t="s">
        <v>1960</v>
      </c>
      <c r="D1134" s="5" t="s">
        <v>1960</v>
      </c>
      <c r="E1134" s="129">
        <f t="shared" si="133"/>
        <v>3</v>
      </c>
      <c r="F1134" s="129">
        <f t="shared" si="134"/>
        <v>7</v>
      </c>
      <c r="G1134" s="129" t="s">
        <v>381</v>
      </c>
      <c r="H1134" s="129" t="s">
        <v>383</v>
      </c>
      <c r="I1134" s="129" t="s">
        <v>380</v>
      </c>
      <c r="J1134" s="3">
        <v>1</v>
      </c>
      <c r="K1134" s="26" t="s">
        <v>380</v>
      </c>
      <c r="L1134" s="26" t="s">
        <v>24</v>
      </c>
      <c r="M1134" s="129" t="s">
        <v>384</v>
      </c>
      <c r="N1134" s="129" t="s">
        <v>26</v>
      </c>
      <c r="O1134" s="129" t="s">
        <v>2040</v>
      </c>
      <c r="P1134" s="3">
        <v>54</v>
      </c>
      <c r="Q1134" s="129" t="s">
        <v>32</v>
      </c>
      <c r="R1134" s="129" t="s">
        <v>2151</v>
      </c>
      <c r="S1134" s="36" t="s">
        <v>380</v>
      </c>
      <c r="T1134" s="129">
        <v>1</v>
      </c>
      <c r="U1134" s="129"/>
      <c r="V1134" s="3">
        <v>960</v>
      </c>
      <c r="W1134" s="30">
        <v>0</v>
      </c>
      <c r="X1134" s="30">
        <v>0</v>
      </c>
      <c r="Y1134" s="30">
        <v>0</v>
      </c>
      <c r="Z1134" s="138" t="str">
        <f t="shared" si="131"/>
        <v/>
      </c>
      <c r="AA1134" s="3">
        <v>18469</v>
      </c>
      <c r="AB1134" s="4"/>
      <c r="AC1134" s="34" t="s">
        <v>64</v>
      </c>
      <c r="AD1134" s="34">
        <f t="shared" si="135"/>
        <v>0</v>
      </c>
      <c r="AE1134" s="34">
        <f t="shared" si="136"/>
        <v>0</v>
      </c>
      <c r="AF1134" s="49" t="str">
        <f t="shared" ref="AF1134:AG1164" si="137">IF(AD1134&lt;=14,"LCL",IF(AD1134&lt;=28,"20",IF(AD1134&lt;=55,"40",IF(AD1134&lt;=65,"40HC",IF(AD1134&lt;=83,"45",IF(AD1134&gt;83,"???ilość kont"))))))</f>
        <v>LCL</v>
      </c>
      <c r="AG1134" s="49" t="str">
        <f t="shared" si="137"/>
        <v>LCL</v>
      </c>
    </row>
    <row r="1135" spans="1:33" x14ac:dyDescent="0.45">
      <c r="A1135" s="129" t="s">
        <v>1937</v>
      </c>
      <c r="B1135" s="129" t="s">
        <v>2034</v>
      </c>
      <c r="C1135" s="129" t="s">
        <v>2041</v>
      </c>
      <c r="D1135" s="5" t="s">
        <v>2041</v>
      </c>
      <c r="E1135" s="129">
        <f t="shared" si="133"/>
        <v>4</v>
      </c>
      <c r="F1135" s="129">
        <f t="shared" si="134"/>
        <v>17</v>
      </c>
      <c r="G1135" s="129" t="s">
        <v>381</v>
      </c>
      <c r="H1135" s="129" t="s">
        <v>383</v>
      </c>
      <c r="I1135" s="129" t="s">
        <v>380</v>
      </c>
      <c r="J1135" s="3">
        <v>1</v>
      </c>
      <c r="K1135" s="26" t="s">
        <v>380</v>
      </c>
      <c r="L1135" s="26" t="s">
        <v>24</v>
      </c>
      <c r="M1135" s="129" t="s">
        <v>384</v>
      </c>
      <c r="N1135" s="129" t="s">
        <v>26</v>
      </c>
      <c r="O1135" s="129" t="s">
        <v>2042</v>
      </c>
      <c r="P1135" s="3">
        <v>54</v>
      </c>
      <c r="Q1135" s="129" t="s">
        <v>32</v>
      </c>
      <c r="R1135" s="129" t="s">
        <v>239</v>
      </c>
      <c r="S1135" s="36" t="s">
        <v>380</v>
      </c>
      <c r="T1135" s="129">
        <v>1</v>
      </c>
      <c r="U1135" s="129"/>
      <c r="V1135" s="3">
        <v>877</v>
      </c>
      <c r="W1135" s="30">
        <v>0</v>
      </c>
      <c r="X1135" s="30">
        <v>0</v>
      </c>
      <c r="Y1135" s="30">
        <v>0</v>
      </c>
      <c r="Z1135" s="138" t="str">
        <f t="shared" si="131"/>
        <v/>
      </c>
      <c r="AA1135" s="3">
        <v>11359</v>
      </c>
      <c r="AB1135" s="6">
        <v>12.27</v>
      </c>
      <c r="AC1135" s="34" t="s">
        <v>64</v>
      </c>
      <c r="AD1135" s="34">
        <f t="shared" si="135"/>
        <v>9</v>
      </c>
      <c r="AE1135" s="34">
        <f t="shared" si="136"/>
        <v>4</v>
      </c>
      <c r="AF1135" s="49" t="str">
        <f t="shared" si="137"/>
        <v>LCL</v>
      </c>
      <c r="AG1135" s="49" t="str">
        <f t="shared" si="137"/>
        <v>LCL</v>
      </c>
    </row>
    <row r="1136" spans="1:33" x14ac:dyDescent="0.45">
      <c r="A1136" s="129" t="s">
        <v>1938</v>
      </c>
      <c r="B1136" s="129" t="s">
        <v>2005</v>
      </c>
      <c r="C1136" s="129" t="s">
        <v>2043</v>
      </c>
      <c r="D1136" s="5" t="s">
        <v>2043</v>
      </c>
      <c r="E1136" s="129">
        <f t="shared" si="133"/>
        <v>8</v>
      </c>
      <c r="F1136" s="129">
        <f t="shared" si="134"/>
        <v>14</v>
      </c>
      <c r="G1136" s="129" t="s">
        <v>381</v>
      </c>
      <c r="H1136" s="129" t="s">
        <v>383</v>
      </c>
      <c r="I1136" s="129" t="s">
        <v>380</v>
      </c>
      <c r="J1136" s="3">
        <v>1</v>
      </c>
      <c r="K1136" s="26" t="s">
        <v>380</v>
      </c>
      <c r="L1136" s="26" t="s">
        <v>24</v>
      </c>
      <c r="M1136" s="129" t="s">
        <v>384</v>
      </c>
      <c r="N1136" s="129" t="s">
        <v>26</v>
      </c>
      <c r="O1136" s="129" t="s">
        <v>2044</v>
      </c>
      <c r="P1136" s="3">
        <v>54</v>
      </c>
      <c r="Q1136" s="129" t="s">
        <v>32</v>
      </c>
      <c r="R1136" s="129" t="s">
        <v>101</v>
      </c>
      <c r="S1136" s="36" t="s">
        <v>380</v>
      </c>
      <c r="T1136" s="129">
        <v>1</v>
      </c>
      <c r="U1136" s="129"/>
      <c r="V1136" s="3">
        <v>337</v>
      </c>
      <c r="W1136" s="30">
        <v>0</v>
      </c>
      <c r="X1136" s="30">
        <v>0</v>
      </c>
      <c r="Y1136" s="30">
        <v>0</v>
      </c>
      <c r="Z1136" s="138" t="str">
        <f t="shared" si="131"/>
        <v/>
      </c>
      <c r="AA1136" s="3">
        <v>3239</v>
      </c>
      <c r="AB1136" s="6">
        <v>20</v>
      </c>
      <c r="AC1136" s="34" t="s">
        <v>34</v>
      </c>
      <c r="AD1136" s="34">
        <f t="shared" si="135"/>
        <v>14</v>
      </c>
      <c r="AE1136" s="34">
        <f t="shared" si="136"/>
        <v>6</v>
      </c>
      <c r="AF1136" s="49" t="str">
        <f t="shared" si="137"/>
        <v>LCL</v>
      </c>
      <c r="AG1136" s="49" t="str">
        <f t="shared" si="137"/>
        <v>LCL</v>
      </c>
    </row>
    <row r="1137" spans="1:33" x14ac:dyDescent="0.45">
      <c r="A1137" s="129" t="s">
        <v>1993</v>
      </c>
      <c r="B1137" s="129" t="s">
        <v>2045</v>
      </c>
      <c r="C1137" s="129" t="s">
        <v>2045</v>
      </c>
      <c r="D1137" s="5" t="s">
        <v>2045</v>
      </c>
      <c r="E1137" s="129">
        <f t="shared" si="133"/>
        <v>12</v>
      </c>
      <c r="F1137" s="129">
        <f t="shared" si="134"/>
        <v>12</v>
      </c>
      <c r="G1137" s="129" t="s">
        <v>392</v>
      </c>
      <c r="H1137" s="129" t="s">
        <v>393</v>
      </c>
      <c r="I1137" s="129" t="s">
        <v>24</v>
      </c>
      <c r="J1137" s="3">
        <v>0</v>
      </c>
      <c r="K1137" s="131"/>
      <c r="L1137" s="26" t="s">
        <v>24</v>
      </c>
      <c r="M1137" s="129" t="s">
        <v>381</v>
      </c>
      <c r="N1137" s="129" t="s">
        <v>26</v>
      </c>
      <c r="O1137" s="129" t="s">
        <v>2046</v>
      </c>
      <c r="P1137" s="3">
        <v>54</v>
      </c>
      <c r="Q1137" s="129" t="s">
        <v>32</v>
      </c>
      <c r="R1137" s="129" t="s">
        <v>547</v>
      </c>
      <c r="S1137" s="129" t="s">
        <v>2163</v>
      </c>
      <c r="T1137" s="129"/>
      <c r="U1137" s="129">
        <v>1</v>
      </c>
      <c r="V1137" s="3">
        <v>895</v>
      </c>
      <c r="W1137" s="30">
        <v>0</v>
      </c>
      <c r="X1137" s="30">
        <v>0</v>
      </c>
      <c r="Y1137" s="30">
        <v>0</v>
      </c>
      <c r="Z1137" s="138" t="str">
        <f t="shared" si="131"/>
        <v/>
      </c>
      <c r="AA1137" s="3">
        <v>25251</v>
      </c>
      <c r="AB1137" s="6">
        <v>35.69</v>
      </c>
      <c r="AC1137" s="34" t="s">
        <v>396</v>
      </c>
      <c r="AD1137" s="34">
        <f t="shared" si="135"/>
        <v>25</v>
      </c>
      <c r="AE1137" s="34">
        <f t="shared" si="136"/>
        <v>11</v>
      </c>
      <c r="AF1137" s="49" t="str">
        <f t="shared" si="137"/>
        <v>20</v>
      </c>
      <c r="AG1137" s="49" t="str">
        <f t="shared" si="137"/>
        <v>LCL</v>
      </c>
    </row>
    <row r="1138" spans="1:33" x14ac:dyDescent="0.45">
      <c r="A1138" s="129" t="s">
        <v>2047</v>
      </c>
      <c r="B1138" s="129" t="s">
        <v>2048</v>
      </c>
      <c r="C1138" s="129" t="s">
        <v>2049</v>
      </c>
      <c r="D1138" s="5" t="s">
        <v>2049</v>
      </c>
      <c r="E1138" s="129">
        <f t="shared" si="133"/>
        <v>8</v>
      </c>
      <c r="F1138" s="129">
        <f t="shared" si="134"/>
        <v>16</v>
      </c>
      <c r="G1138" s="129" t="s">
        <v>381</v>
      </c>
      <c r="H1138" s="129" t="s">
        <v>383</v>
      </c>
      <c r="I1138" s="129" t="s">
        <v>380</v>
      </c>
      <c r="J1138" s="3">
        <v>1</v>
      </c>
      <c r="K1138" s="26" t="s">
        <v>380</v>
      </c>
      <c r="L1138" s="26" t="s">
        <v>24</v>
      </c>
      <c r="M1138" s="129" t="s">
        <v>384</v>
      </c>
      <c r="N1138" s="129" t="s">
        <v>26</v>
      </c>
      <c r="O1138" s="129" t="s">
        <v>2050</v>
      </c>
      <c r="P1138" s="3">
        <v>54</v>
      </c>
      <c r="Q1138" s="129" t="s">
        <v>32</v>
      </c>
      <c r="R1138" s="129" t="s">
        <v>33</v>
      </c>
      <c r="S1138" s="36" t="s">
        <v>380</v>
      </c>
      <c r="T1138" s="129">
        <v>1</v>
      </c>
      <c r="U1138" s="129"/>
      <c r="V1138" s="3">
        <v>361</v>
      </c>
      <c r="W1138" s="30">
        <v>0</v>
      </c>
      <c r="X1138" s="30">
        <v>0</v>
      </c>
      <c r="Y1138" s="30">
        <v>0</v>
      </c>
      <c r="Z1138" s="138" t="str">
        <f t="shared" si="131"/>
        <v/>
      </c>
      <c r="AA1138" s="3">
        <v>4795</v>
      </c>
      <c r="AB1138" s="6">
        <v>0</v>
      </c>
      <c r="AC1138" s="34" t="s">
        <v>34</v>
      </c>
      <c r="AD1138" s="34">
        <f t="shared" si="135"/>
        <v>0</v>
      </c>
      <c r="AE1138" s="34">
        <f t="shared" si="136"/>
        <v>0</v>
      </c>
      <c r="AF1138" s="49" t="str">
        <f t="shared" si="137"/>
        <v>LCL</v>
      </c>
      <c r="AG1138" s="49" t="str">
        <f t="shared" si="137"/>
        <v>LCL</v>
      </c>
    </row>
    <row r="1139" spans="1:33" x14ac:dyDescent="0.45">
      <c r="A1139" s="129" t="s">
        <v>2051</v>
      </c>
      <c r="B1139" s="129" t="s">
        <v>1994</v>
      </c>
      <c r="C1139" s="129" t="s">
        <v>2045</v>
      </c>
      <c r="D1139" s="5" t="s">
        <v>2045</v>
      </c>
      <c r="E1139" s="129">
        <f t="shared" si="133"/>
        <v>3</v>
      </c>
      <c r="F1139" s="129">
        <f t="shared" si="134"/>
        <v>10</v>
      </c>
      <c r="G1139" s="129" t="s">
        <v>381</v>
      </c>
      <c r="H1139" s="129" t="s">
        <v>383</v>
      </c>
      <c r="I1139" s="129" t="s">
        <v>380</v>
      </c>
      <c r="J1139" s="3">
        <v>1</v>
      </c>
      <c r="K1139" s="26" t="s">
        <v>380</v>
      </c>
      <c r="L1139" s="26" t="s">
        <v>24</v>
      </c>
      <c r="M1139" s="129" t="s">
        <v>384</v>
      </c>
      <c r="N1139" s="129" t="s">
        <v>26</v>
      </c>
      <c r="O1139" s="129" t="s">
        <v>2052</v>
      </c>
      <c r="P1139" s="3">
        <v>54</v>
      </c>
      <c r="Q1139" s="129" t="s">
        <v>32</v>
      </c>
      <c r="R1139" s="129" t="s">
        <v>94</v>
      </c>
      <c r="S1139" s="36" t="s">
        <v>380</v>
      </c>
      <c r="T1139" s="129">
        <v>1</v>
      </c>
      <c r="U1139" s="129"/>
      <c r="V1139" s="3">
        <v>467</v>
      </c>
      <c r="W1139" s="30">
        <v>0</v>
      </c>
      <c r="X1139" s="30">
        <v>0</v>
      </c>
      <c r="Y1139" s="30">
        <v>0</v>
      </c>
      <c r="Z1139" s="138" t="str">
        <f t="shared" si="131"/>
        <v/>
      </c>
      <c r="AA1139" s="3">
        <v>7718</v>
      </c>
      <c r="AB1139" s="4"/>
      <c r="AC1139" s="34" t="s">
        <v>90</v>
      </c>
      <c r="AD1139" s="34">
        <f t="shared" si="135"/>
        <v>0</v>
      </c>
      <c r="AE1139" s="34">
        <f t="shared" si="136"/>
        <v>0</v>
      </c>
      <c r="AF1139" s="49" t="str">
        <f t="shared" si="137"/>
        <v>LCL</v>
      </c>
      <c r="AG1139" s="49" t="str">
        <f t="shared" si="137"/>
        <v>LCL</v>
      </c>
    </row>
    <row r="1140" spans="1:33" x14ac:dyDescent="0.45">
      <c r="A1140" s="129" t="s">
        <v>2053</v>
      </c>
      <c r="B1140" s="129" t="s">
        <v>2045</v>
      </c>
      <c r="C1140" s="129" t="s">
        <v>2049</v>
      </c>
      <c r="D1140" s="5" t="s">
        <v>2049</v>
      </c>
      <c r="E1140" s="129">
        <f t="shared" si="133"/>
        <v>4</v>
      </c>
      <c r="F1140" s="129">
        <f t="shared" si="134"/>
        <v>9</v>
      </c>
      <c r="G1140" s="129" t="s">
        <v>381</v>
      </c>
      <c r="H1140" s="129" t="s">
        <v>383</v>
      </c>
      <c r="I1140" s="129" t="s">
        <v>380</v>
      </c>
      <c r="J1140" s="3">
        <v>1</v>
      </c>
      <c r="K1140" s="26" t="s">
        <v>380</v>
      </c>
      <c r="L1140" s="26" t="s">
        <v>24</v>
      </c>
      <c r="M1140" s="129" t="s">
        <v>384</v>
      </c>
      <c r="N1140" s="129" t="s">
        <v>26</v>
      </c>
      <c r="O1140" s="129" t="s">
        <v>2054</v>
      </c>
      <c r="P1140" s="3">
        <v>54</v>
      </c>
      <c r="Q1140" s="129" t="s">
        <v>32</v>
      </c>
      <c r="R1140" s="129" t="s">
        <v>2153</v>
      </c>
      <c r="S1140" s="36" t="s">
        <v>380</v>
      </c>
      <c r="T1140" s="129">
        <v>1</v>
      </c>
      <c r="U1140" s="129"/>
      <c r="V1140" s="3">
        <v>603</v>
      </c>
      <c r="W1140" s="30">
        <v>0</v>
      </c>
      <c r="X1140" s="30">
        <v>0</v>
      </c>
      <c r="Y1140" s="30">
        <v>0</v>
      </c>
      <c r="Z1140" s="138" t="str">
        <f t="shared" si="131"/>
        <v/>
      </c>
      <c r="AA1140" s="3">
        <v>6924</v>
      </c>
      <c r="AB1140" s="4"/>
      <c r="AC1140" s="34" t="s">
        <v>64</v>
      </c>
      <c r="AD1140" s="34">
        <f t="shared" si="135"/>
        <v>0</v>
      </c>
      <c r="AE1140" s="34">
        <f t="shared" si="136"/>
        <v>0</v>
      </c>
      <c r="AF1140" s="49" t="str">
        <f t="shared" si="137"/>
        <v>LCL</v>
      </c>
      <c r="AG1140" s="49" t="str">
        <f t="shared" si="137"/>
        <v>LCL</v>
      </c>
    </row>
    <row r="1141" spans="1:33" x14ac:dyDescent="0.45">
      <c r="A1141" s="129" t="s">
        <v>2053</v>
      </c>
      <c r="B1141" s="129" t="s">
        <v>2045</v>
      </c>
      <c r="C1141" s="129" t="s">
        <v>2049</v>
      </c>
      <c r="D1141" s="5" t="s">
        <v>2049</v>
      </c>
      <c r="E1141" s="129">
        <f t="shared" si="133"/>
        <v>4</v>
      </c>
      <c r="F1141" s="129">
        <f t="shared" si="134"/>
        <v>9</v>
      </c>
      <c r="G1141" s="129" t="s">
        <v>381</v>
      </c>
      <c r="H1141" s="129" t="s">
        <v>383</v>
      </c>
      <c r="I1141" s="129" t="s">
        <v>380</v>
      </c>
      <c r="J1141" s="3">
        <v>1</v>
      </c>
      <c r="K1141" s="26" t="s">
        <v>380</v>
      </c>
      <c r="L1141" s="26" t="s">
        <v>24</v>
      </c>
      <c r="M1141" s="129" t="s">
        <v>384</v>
      </c>
      <c r="N1141" s="129" t="s">
        <v>26</v>
      </c>
      <c r="O1141" s="129" t="s">
        <v>2055</v>
      </c>
      <c r="P1141" s="3">
        <v>54</v>
      </c>
      <c r="Q1141" s="129" t="s">
        <v>32</v>
      </c>
      <c r="R1141" s="129" t="s">
        <v>2153</v>
      </c>
      <c r="S1141" s="36" t="s">
        <v>380</v>
      </c>
      <c r="T1141" s="129">
        <v>1</v>
      </c>
      <c r="U1141" s="129"/>
      <c r="V1141" s="3">
        <v>598</v>
      </c>
      <c r="W1141" s="30">
        <v>0</v>
      </c>
      <c r="X1141" s="30">
        <v>0</v>
      </c>
      <c r="Y1141" s="30">
        <v>0</v>
      </c>
      <c r="Z1141" s="138" t="str">
        <f t="shared" si="131"/>
        <v/>
      </c>
      <c r="AA1141" s="3">
        <v>6602</v>
      </c>
      <c r="AB1141" s="4"/>
      <c r="AC1141" s="34" t="s">
        <v>64</v>
      </c>
      <c r="AD1141" s="34">
        <f t="shared" si="135"/>
        <v>0</v>
      </c>
      <c r="AE1141" s="34">
        <f t="shared" si="136"/>
        <v>0</v>
      </c>
      <c r="AF1141" s="49" t="str">
        <f t="shared" si="137"/>
        <v>LCL</v>
      </c>
      <c r="AG1141" s="49" t="str">
        <f t="shared" si="137"/>
        <v>LCL</v>
      </c>
    </row>
    <row r="1142" spans="1:33" x14ac:dyDescent="0.45">
      <c r="A1142" s="129" t="s">
        <v>2041</v>
      </c>
      <c r="B1142" s="129" t="s">
        <v>2045</v>
      </c>
      <c r="C1142" s="129" t="s">
        <v>2056</v>
      </c>
      <c r="D1142" s="5" t="s">
        <v>2056</v>
      </c>
      <c r="E1142" s="129">
        <f t="shared" si="133"/>
        <v>2</v>
      </c>
      <c r="F1142" s="129">
        <f t="shared" si="134"/>
        <v>4</v>
      </c>
      <c r="G1142" s="129" t="s">
        <v>381</v>
      </c>
      <c r="H1142" s="129" t="s">
        <v>383</v>
      </c>
      <c r="I1142" s="129" t="s">
        <v>380</v>
      </c>
      <c r="J1142" s="3">
        <v>1</v>
      </c>
      <c r="K1142" s="26" t="s">
        <v>380</v>
      </c>
      <c r="L1142" s="26" t="s">
        <v>24</v>
      </c>
      <c r="M1142" s="129" t="s">
        <v>384</v>
      </c>
      <c r="N1142" s="129" t="s">
        <v>26</v>
      </c>
      <c r="O1142" s="129" t="s">
        <v>2057</v>
      </c>
      <c r="P1142" s="3">
        <v>54</v>
      </c>
      <c r="Q1142" s="129" t="s">
        <v>32</v>
      </c>
      <c r="R1142" s="129" t="s">
        <v>2160</v>
      </c>
      <c r="S1142" s="36" t="s">
        <v>380</v>
      </c>
      <c r="T1142" s="129">
        <v>1</v>
      </c>
      <c r="U1142" s="129"/>
      <c r="V1142" s="3">
        <v>1029</v>
      </c>
      <c r="W1142" s="30">
        <v>0</v>
      </c>
      <c r="X1142" s="30">
        <v>0</v>
      </c>
      <c r="Y1142" s="30">
        <v>0</v>
      </c>
      <c r="Z1142" s="138" t="str">
        <f t="shared" si="131"/>
        <v/>
      </c>
      <c r="AA1142" s="3">
        <v>18149</v>
      </c>
      <c r="AB1142" s="4"/>
      <c r="AC1142" s="34" t="s">
        <v>90</v>
      </c>
      <c r="AD1142" s="34">
        <f t="shared" si="135"/>
        <v>0</v>
      </c>
      <c r="AE1142" s="34">
        <f t="shared" si="136"/>
        <v>0</v>
      </c>
      <c r="AF1142" s="49" t="str">
        <f t="shared" si="137"/>
        <v>LCL</v>
      </c>
      <c r="AG1142" s="49" t="str">
        <f t="shared" si="137"/>
        <v>LCL</v>
      </c>
    </row>
    <row r="1143" spans="1:33" x14ac:dyDescent="0.45">
      <c r="A1143" s="129" t="s">
        <v>2041</v>
      </c>
      <c r="B1143" s="129" t="s">
        <v>2045</v>
      </c>
      <c r="C1143" s="129" t="s">
        <v>2049</v>
      </c>
      <c r="D1143" s="5" t="s">
        <v>2049</v>
      </c>
      <c r="E1143" s="129">
        <f t="shared" si="133"/>
        <v>2</v>
      </c>
      <c r="F1143" s="129">
        <f t="shared" si="134"/>
        <v>7</v>
      </c>
      <c r="G1143" s="129" t="s">
        <v>381</v>
      </c>
      <c r="H1143" s="129" t="s">
        <v>383</v>
      </c>
      <c r="I1143" s="129" t="s">
        <v>380</v>
      </c>
      <c r="J1143" s="3">
        <v>1</v>
      </c>
      <c r="K1143" s="26" t="s">
        <v>380</v>
      </c>
      <c r="L1143" s="26" t="s">
        <v>24</v>
      </c>
      <c r="M1143" s="129" t="s">
        <v>384</v>
      </c>
      <c r="N1143" s="129" t="s">
        <v>26</v>
      </c>
      <c r="O1143" s="129" t="s">
        <v>2058</v>
      </c>
      <c r="P1143" s="3">
        <v>54</v>
      </c>
      <c r="Q1143" s="129" t="s">
        <v>32</v>
      </c>
      <c r="R1143" s="129" t="s">
        <v>2151</v>
      </c>
      <c r="S1143" s="36" t="s">
        <v>380</v>
      </c>
      <c r="T1143" s="129">
        <v>1</v>
      </c>
      <c r="U1143" s="129"/>
      <c r="V1143" s="3">
        <v>393</v>
      </c>
      <c r="W1143" s="30">
        <v>0</v>
      </c>
      <c r="X1143" s="30">
        <v>0</v>
      </c>
      <c r="Y1143" s="30">
        <v>0</v>
      </c>
      <c r="Z1143" s="138" t="str">
        <f t="shared" si="131"/>
        <v/>
      </c>
      <c r="AA1143" s="3">
        <v>9971</v>
      </c>
      <c r="AB1143" s="4"/>
      <c r="AC1143" s="34" t="s">
        <v>64</v>
      </c>
      <c r="AD1143" s="34">
        <f t="shared" si="135"/>
        <v>0</v>
      </c>
      <c r="AE1143" s="34">
        <f t="shared" si="136"/>
        <v>0</v>
      </c>
      <c r="AF1143" s="49" t="str">
        <f t="shared" si="137"/>
        <v>LCL</v>
      </c>
      <c r="AG1143" s="49" t="str">
        <f t="shared" si="137"/>
        <v>LCL</v>
      </c>
    </row>
    <row r="1144" spans="1:33" x14ac:dyDescent="0.45">
      <c r="A1144" s="129" t="s">
        <v>2045</v>
      </c>
      <c r="B1144" s="129" t="s">
        <v>2059</v>
      </c>
      <c r="C1144" s="129" t="s">
        <v>2060</v>
      </c>
      <c r="D1144" s="5" t="s">
        <v>2060</v>
      </c>
      <c r="E1144" s="129">
        <f t="shared" si="133"/>
        <v>7</v>
      </c>
      <c r="F1144" s="129">
        <f t="shared" si="134"/>
        <v>13</v>
      </c>
      <c r="G1144" s="129" t="s">
        <v>381</v>
      </c>
      <c r="H1144" s="129" t="s">
        <v>23</v>
      </c>
      <c r="I1144" s="129" t="s">
        <v>380</v>
      </c>
      <c r="J1144" s="3">
        <v>1</v>
      </c>
      <c r="K1144" s="26" t="s">
        <v>380</v>
      </c>
      <c r="L1144" s="26" t="s">
        <v>24</v>
      </c>
      <c r="M1144" s="129" t="s">
        <v>384</v>
      </c>
      <c r="N1144" s="129" t="s">
        <v>26</v>
      </c>
      <c r="O1144" s="129" t="s">
        <v>2061</v>
      </c>
      <c r="P1144" s="3">
        <v>54</v>
      </c>
      <c r="Q1144" s="129" t="s">
        <v>32</v>
      </c>
      <c r="R1144" s="129" t="s">
        <v>33</v>
      </c>
      <c r="S1144" s="36" t="s">
        <v>380</v>
      </c>
      <c r="T1144" s="129">
        <v>1</v>
      </c>
      <c r="U1144" s="129"/>
      <c r="V1144" s="3">
        <v>663</v>
      </c>
      <c r="W1144" s="30">
        <v>0</v>
      </c>
      <c r="X1144" s="30">
        <v>0</v>
      </c>
      <c r="Y1144" s="30">
        <v>0</v>
      </c>
      <c r="Z1144" s="138" t="str">
        <f t="shared" si="131"/>
        <v/>
      </c>
      <c r="AA1144" s="3">
        <v>8221</v>
      </c>
      <c r="AB1144" s="6">
        <v>61.08</v>
      </c>
      <c r="AC1144" s="34" t="s">
        <v>34</v>
      </c>
      <c r="AD1144" s="34">
        <f t="shared" si="135"/>
        <v>43</v>
      </c>
      <c r="AE1144" s="34">
        <f t="shared" si="136"/>
        <v>18</v>
      </c>
      <c r="AF1144" s="49" t="str">
        <f t="shared" si="137"/>
        <v>40</v>
      </c>
      <c r="AG1144" s="49" t="str">
        <f t="shared" si="137"/>
        <v>20</v>
      </c>
    </row>
    <row r="1145" spans="1:33" x14ac:dyDescent="0.45">
      <c r="A1145" s="129" t="s">
        <v>2045</v>
      </c>
      <c r="B1145" s="129" t="s">
        <v>2059</v>
      </c>
      <c r="C1145" s="129" t="s">
        <v>2062</v>
      </c>
      <c r="D1145" s="5" t="s">
        <v>2062</v>
      </c>
      <c r="E1145" s="129">
        <f t="shared" si="133"/>
        <v>7</v>
      </c>
      <c r="F1145" s="129">
        <f t="shared" si="134"/>
        <v>15</v>
      </c>
      <c r="G1145" s="129" t="s">
        <v>381</v>
      </c>
      <c r="H1145" s="129" t="s">
        <v>23</v>
      </c>
      <c r="I1145" s="129" t="s">
        <v>380</v>
      </c>
      <c r="J1145" s="3">
        <v>1</v>
      </c>
      <c r="K1145" s="26" t="s">
        <v>380</v>
      </c>
      <c r="L1145" s="26" t="s">
        <v>24</v>
      </c>
      <c r="M1145" s="129" t="s">
        <v>384</v>
      </c>
      <c r="N1145" s="129" t="s">
        <v>26</v>
      </c>
      <c r="O1145" s="129" t="s">
        <v>2063</v>
      </c>
      <c r="P1145" s="3">
        <v>54</v>
      </c>
      <c r="Q1145" s="129" t="s">
        <v>32</v>
      </c>
      <c r="R1145" s="129" t="s">
        <v>33</v>
      </c>
      <c r="S1145" s="36" t="s">
        <v>380</v>
      </c>
      <c r="T1145" s="129">
        <v>1</v>
      </c>
      <c r="U1145" s="129"/>
      <c r="V1145" s="3">
        <v>265</v>
      </c>
      <c r="W1145" s="30">
        <v>0</v>
      </c>
      <c r="X1145" s="30">
        <v>0</v>
      </c>
      <c r="Y1145" s="30">
        <v>0</v>
      </c>
      <c r="Z1145" s="138" t="str">
        <f t="shared" si="131"/>
        <v/>
      </c>
      <c r="AA1145" s="3">
        <v>3432</v>
      </c>
      <c r="AB1145" s="6">
        <v>31.63</v>
      </c>
      <c r="AC1145" s="34" t="s">
        <v>34</v>
      </c>
      <c r="AD1145" s="34">
        <f t="shared" si="135"/>
        <v>22</v>
      </c>
      <c r="AE1145" s="34">
        <f t="shared" si="136"/>
        <v>9</v>
      </c>
      <c r="AF1145" s="49" t="str">
        <f t="shared" si="137"/>
        <v>20</v>
      </c>
      <c r="AG1145" s="49" t="str">
        <f t="shared" si="137"/>
        <v>LCL</v>
      </c>
    </row>
    <row r="1146" spans="1:33" x14ac:dyDescent="0.45">
      <c r="A1146" s="129" t="s">
        <v>2056</v>
      </c>
      <c r="B1146" s="129" t="s">
        <v>2064</v>
      </c>
      <c r="C1146" s="129" t="s">
        <v>2062</v>
      </c>
      <c r="D1146" s="5" t="s">
        <v>2062</v>
      </c>
      <c r="E1146" s="129">
        <f t="shared" si="133"/>
        <v>2</v>
      </c>
      <c r="F1146" s="129">
        <f t="shared" si="134"/>
        <v>13</v>
      </c>
      <c r="G1146" s="129" t="s">
        <v>379</v>
      </c>
      <c r="H1146" s="129" t="s">
        <v>30</v>
      </c>
      <c r="I1146" s="129" t="s">
        <v>380</v>
      </c>
      <c r="J1146" s="3">
        <v>1</v>
      </c>
      <c r="K1146" s="26" t="s">
        <v>380</v>
      </c>
      <c r="L1146" s="26" t="s">
        <v>24</v>
      </c>
      <c r="M1146" s="129" t="s">
        <v>384</v>
      </c>
      <c r="N1146" s="129" t="s">
        <v>26</v>
      </c>
      <c r="O1146" s="129" t="s">
        <v>2065</v>
      </c>
      <c r="P1146" s="3">
        <v>54</v>
      </c>
      <c r="Q1146" s="129" t="s">
        <v>32</v>
      </c>
      <c r="R1146" s="129" t="s">
        <v>1581</v>
      </c>
      <c r="S1146" s="36" t="s">
        <v>380</v>
      </c>
      <c r="T1146" s="129">
        <v>1</v>
      </c>
      <c r="U1146" s="129"/>
      <c r="V1146" s="3">
        <v>401</v>
      </c>
      <c r="W1146" s="30">
        <v>0</v>
      </c>
      <c r="X1146" s="30">
        <v>0</v>
      </c>
      <c r="Y1146" s="30">
        <v>0</v>
      </c>
      <c r="Z1146" s="138" t="str">
        <f t="shared" si="131"/>
        <v/>
      </c>
      <c r="AA1146" s="3">
        <v>6047</v>
      </c>
      <c r="AB1146" s="4"/>
      <c r="AC1146" s="34" t="s">
        <v>64</v>
      </c>
      <c r="AD1146" s="34">
        <f t="shared" si="135"/>
        <v>0</v>
      </c>
      <c r="AE1146" s="34">
        <f t="shared" si="136"/>
        <v>0</v>
      </c>
      <c r="AF1146" s="49" t="str">
        <f t="shared" si="137"/>
        <v>LCL</v>
      </c>
      <c r="AG1146" s="49" t="str">
        <f t="shared" si="137"/>
        <v>LCL</v>
      </c>
    </row>
    <row r="1147" spans="1:33" x14ac:dyDescent="0.45">
      <c r="A1147" s="129" t="s">
        <v>2066</v>
      </c>
      <c r="B1147" s="129" t="s">
        <v>2067</v>
      </c>
      <c r="C1147" s="129" t="s">
        <v>2068</v>
      </c>
      <c r="D1147" s="5" t="s">
        <v>2068</v>
      </c>
      <c r="E1147" s="129">
        <f t="shared" si="133"/>
        <v>3</v>
      </c>
      <c r="F1147" s="129">
        <f t="shared" si="134"/>
        <v>11</v>
      </c>
      <c r="G1147" s="129" t="s">
        <v>381</v>
      </c>
      <c r="H1147" s="129" t="s">
        <v>383</v>
      </c>
      <c r="I1147" s="129" t="s">
        <v>380</v>
      </c>
      <c r="J1147" s="3">
        <v>1</v>
      </c>
      <c r="K1147" s="26" t="s">
        <v>380</v>
      </c>
      <c r="L1147" s="26" t="s">
        <v>24</v>
      </c>
      <c r="M1147" s="129" t="s">
        <v>390</v>
      </c>
      <c r="N1147" s="129" t="s">
        <v>26</v>
      </c>
      <c r="O1147" s="129" t="s">
        <v>2069</v>
      </c>
      <c r="P1147" s="3">
        <v>54</v>
      </c>
      <c r="Q1147" s="129" t="s">
        <v>32</v>
      </c>
      <c r="R1147" s="129" t="s">
        <v>2157</v>
      </c>
      <c r="S1147" s="36" t="s">
        <v>380</v>
      </c>
      <c r="T1147" s="129">
        <v>1</v>
      </c>
      <c r="U1147" s="129"/>
      <c r="V1147" s="3">
        <v>567</v>
      </c>
      <c r="W1147" s="30">
        <v>0</v>
      </c>
      <c r="X1147" s="30">
        <v>0</v>
      </c>
      <c r="Y1147" s="30">
        <v>0</v>
      </c>
      <c r="Z1147" s="138" t="str">
        <f t="shared" si="131"/>
        <v/>
      </c>
      <c r="AA1147" s="3">
        <v>7299</v>
      </c>
      <c r="AB1147" s="4"/>
      <c r="AC1147" s="34" t="s">
        <v>64</v>
      </c>
      <c r="AD1147" s="34">
        <f t="shared" si="135"/>
        <v>0</v>
      </c>
      <c r="AE1147" s="34">
        <f t="shared" si="136"/>
        <v>0</v>
      </c>
      <c r="AF1147" s="49" t="str">
        <f t="shared" si="137"/>
        <v>LCL</v>
      </c>
      <c r="AG1147" s="49" t="str">
        <f t="shared" si="137"/>
        <v>LCL</v>
      </c>
    </row>
    <row r="1148" spans="1:33" x14ac:dyDescent="0.45">
      <c r="A1148" s="129" t="s">
        <v>2064</v>
      </c>
      <c r="B1148" s="129" t="s">
        <v>2059</v>
      </c>
      <c r="C1148" s="129" t="s">
        <v>2060</v>
      </c>
      <c r="D1148" s="5" t="s">
        <v>2060</v>
      </c>
      <c r="E1148" s="129">
        <f t="shared" si="133"/>
        <v>3</v>
      </c>
      <c r="F1148" s="129">
        <f t="shared" si="134"/>
        <v>9</v>
      </c>
      <c r="G1148" s="129" t="s">
        <v>381</v>
      </c>
      <c r="H1148" s="129" t="s">
        <v>383</v>
      </c>
      <c r="I1148" s="129" t="s">
        <v>380</v>
      </c>
      <c r="J1148" s="3">
        <v>1</v>
      </c>
      <c r="K1148" s="26" t="s">
        <v>380</v>
      </c>
      <c r="L1148" s="26" t="s">
        <v>24</v>
      </c>
      <c r="M1148" s="129" t="s">
        <v>390</v>
      </c>
      <c r="N1148" s="129" t="s">
        <v>26</v>
      </c>
      <c r="O1148" s="129" t="s">
        <v>2070</v>
      </c>
      <c r="P1148" s="3">
        <v>54</v>
      </c>
      <c r="Q1148" s="129" t="s">
        <v>32</v>
      </c>
      <c r="R1148" s="129" t="s">
        <v>1288</v>
      </c>
      <c r="S1148" s="36" t="s">
        <v>380</v>
      </c>
      <c r="T1148" s="129">
        <v>1</v>
      </c>
      <c r="U1148" s="129"/>
      <c r="V1148" s="3">
        <v>616</v>
      </c>
      <c r="W1148" s="30">
        <v>0</v>
      </c>
      <c r="X1148" s="30">
        <v>0</v>
      </c>
      <c r="Y1148" s="30">
        <v>0</v>
      </c>
      <c r="Z1148" s="138" t="str">
        <f t="shared" si="131"/>
        <v/>
      </c>
      <c r="AA1148" s="3">
        <v>9868</v>
      </c>
      <c r="AB1148" s="4"/>
      <c r="AC1148" s="34" t="s">
        <v>1289</v>
      </c>
      <c r="AD1148" s="34">
        <f t="shared" si="135"/>
        <v>0</v>
      </c>
      <c r="AE1148" s="34">
        <f t="shared" si="136"/>
        <v>0</v>
      </c>
      <c r="AF1148" s="49" t="str">
        <f t="shared" si="137"/>
        <v>LCL</v>
      </c>
      <c r="AG1148" s="49" t="str">
        <f t="shared" si="137"/>
        <v>LCL</v>
      </c>
    </row>
    <row r="1149" spans="1:33" x14ac:dyDescent="0.45">
      <c r="A1149" s="129" t="s">
        <v>2067</v>
      </c>
      <c r="B1149" s="129" t="s">
        <v>2071</v>
      </c>
      <c r="C1149" s="129" t="s">
        <v>2020</v>
      </c>
      <c r="D1149" s="5" t="s">
        <v>2020</v>
      </c>
      <c r="E1149" s="129">
        <f t="shared" si="133"/>
        <v>6</v>
      </c>
      <c r="F1149" s="129">
        <f t="shared" si="134"/>
        <v>10</v>
      </c>
      <c r="G1149" s="129" t="s">
        <v>381</v>
      </c>
      <c r="H1149" s="129" t="s">
        <v>383</v>
      </c>
      <c r="I1149" s="129" t="s">
        <v>380</v>
      </c>
      <c r="J1149" s="3">
        <v>1</v>
      </c>
      <c r="K1149" s="26" t="s">
        <v>380</v>
      </c>
      <c r="L1149" s="26" t="s">
        <v>24</v>
      </c>
      <c r="M1149" s="129" t="s">
        <v>390</v>
      </c>
      <c r="N1149" s="129" t="s">
        <v>26</v>
      </c>
      <c r="O1149" s="129" t="s">
        <v>2072</v>
      </c>
      <c r="P1149" s="3">
        <v>54</v>
      </c>
      <c r="Q1149" s="129" t="s">
        <v>32</v>
      </c>
      <c r="R1149" s="129" t="s">
        <v>1288</v>
      </c>
      <c r="S1149" s="36" t="s">
        <v>380</v>
      </c>
      <c r="T1149" s="129">
        <v>1</v>
      </c>
      <c r="U1149" s="129"/>
      <c r="V1149" s="3">
        <v>223</v>
      </c>
      <c r="W1149" s="30">
        <v>0</v>
      </c>
      <c r="X1149" s="30">
        <v>0</v>
      </c>
      <c r="Y1149" s="30">
        <v>0</v>
      </c>
      <c r="Z1149" s="138" t="str">
        <f t="shared" si="131"/>
        <v/>
      </c>
      <c r="AA1149" s="3">
        <v>3891</v>
      </c>
      <c r="AB1149" s="4"/>
      <c r="AC1149" s="34" t="s">
        <v>1289</v>
      </c>
      <c r="AD1149" s="34">
        <f t="shared" si="135"/>
        <v>0</v>
      </c>
      <c r="AE1149" s="34">
        <f t="shared" si="136"/>
        <v>0</v>
      </c>
      <c r="AF1149" s="49" t="str">
        <f t="shared" si="137"/>
        <v>LCL</v>
      </c>
      <c r="AG1149" s="49" t="str">
        <f t="shared" si="137"/>
        <v>LCL</v>
      </c>
    </row>
    <row r="1150" spans="1:33" x14ac:dyDescent="0.45">
      <c r="A1150" s="129" t="s">
        <v>2073</v>
      </c>
      <c r="B1150" s="129" t="s">
        <v>2068</v>
      </c>
      <c r="C1150" s="129" t="s">
        <v>2062</v>
      </c>
      <c r="D1150" s="5" t="s">
        <v>2062</v>
      </c>
      <c r="E1150" s="129">
        <f t="shared" si="133"/>
        <v>5</v>
      </c>
      <c r="F1150" s="129">
        <f t="shared" si="134"/>
        <v>6</v>
      </c>
      <c r="G1150" s="129" t="s">
        <v>381</v>
      </c>
      <c r="H1150" s="129" t="s">
        <v>383</v>
      </c>
      <c r="I1150" s="129" t="s">
        <v>380</v>
      </c>
      <c r="J1150" s="3">
        <v>1</v>
      </c>
      <c r="K1150" s="26" t="s">
        <v>380</v>
      </c>
      <c r="L1150" s="26" t="s">
        <v>24</v>
      </c>
      <c r="M1150" s="129" t="s">
        <v>384</v>
      </c>
      <c r="N1150" s="129" t="s">
        <v>26</v>
      </c>
      <c r="O1150" s="129" t="s">
        <v>2074</v>
      </c>
      <c r="P1150" s="3">
        <v>54</v>
      </c>
      <c r="Q1150" s="129" t="s">
        <v>32</v>
      </c>
      <c r="R1150" s="129" t="s">
        <v>33</v>
      </c>
      <c r="S1150" s="36" t="s">
        <v>380</v>
      </c>
      <c r="T1150" s="129">
        <v>1</v>
      </c>
      <c r="U1150" s="129"/>
      <c r="V1150" s="3">
        <v>270</v>
      </c>
      <c r="W1150" s="30">
        <v>0</v>
      </c>
      <c r="X1150" s="30">
        <v>0</v>
      </c>
      <c r="Y1150" s="30">
        <v>0</v>
      </c>
      <c r="Z1150" s="138" t="str">
        <f t="shared" si="131"/>
        <v/>
      </c>
      <c r="AA1150" s="3">
        <v>4122</v>
      </c>
      <c r="AB1150" s="6">
        <v>2.42</v>
      </c>
      <c r="AC1150" s="34" t="s">
        <v>34</v>
      </c>
      <c r="AD1150" s="34">
        <f t="shared" si="135"/>
        <v>2</v>
      </c>
      <c r="AE1150" s="34">
        <f t="shared" si="136"/>
        <v>1</v>
      </c>
      <c r="AF1150" s="49" t="str">
        <f t="shared" si="137"/>
        <v>LCL</v>
      </c>
      <c r="AG1150" s="49" t="str">
        <f t="shared" si="137"/>
        <v>LCL</v>
      </c>
    </row>
    <row r="1151" spans="1:33" x14ac:dyDescent="0.45">
      <c r="A1151" s="129" t="s">
        <v>2071</v>
      </c>
      <c r="B1151" s="129" t="s">
        <v>2068</v>
      </c>
      <c r="C1151" s="129" t="s">
        <v>2075</v>
      </c>
      <c r="D1151" s="5" t="s">
        <v>2075</v>
      </c>
      <c r="E1151" s="129">
        <f t="shared" si="133"/>
        <v>2</v>
      </c>
      <c r="F1151" s="129">
        <f t="shared" si="134"/>
        <v>8</v>
      </c>
      <c r="G1151" s="129" t="s">
        <v>381</v>
      </c>
      <c r="H1151" s="129" t="s">
        <v>383</v>
      </c>
      <c r="I1151" s="129" t="s">
        <v>380</v>
      </c>
      <c r="J1151" s="3">
        <v>1</v>
      </c>
      <c r="K1151" s="26" t="s">
        <v>380</v>
      </c>
      <c r="L1151" s="26" t="s">
        <v>24</v>
      </c>
      <c r="M1151" s="129" t="s">
        <v>384</v>
      </c>
      <c r="N1151" s="129" t="s">
        <v>26</v>
      </c>
      <c r="O1151" s="129" t="s">
        <v>2076</v>
      </c>
      <c r="P1151" s="3">
        <v>54</v>
      </c>
      <c r="Q1151" s="129" t="s">
        <v>32</v>
      </c>
      <c r="R1151" s="129" t="s">
        <v>2153</v>
      </c>
      <c r="S1151" s="36" t="s">
        <v>380</v>
      </c>
      <c r="T1151" s="129">
        <v>1</v>
      </c>
      <c r="U1151" s="129"/>
      <c r="V1151" s="3">
        <v>655</v>
      </c>
      <c r="W1151" s="30">
        <v>0</v>
      </c>
      <c r="X1151" s="30">
        <v>0</v>
      </c>
      <c r="Y1151" s="30">
        <v>0</v>
      </c>
      <c r="Z1151" s="138" t="str">
        <f t="shared" si="131"/>
        <v/>
      </c>
      <c r="AA1151" s="3">
        <v>11378</v>
      </c>
      <c r="AB1151" s="4"/>
      <c r="AC1151" s="34" t="s">
        <v>64</v>
      </c>
      <c r="AD1151" s="34">
        <f t="shared" si="135"/>
        <v>0</v>
      </c>
      <c r="AE1151" s="34">
        <f t="shared" si="136"/>
        <v>0</v>
      </c>
      <c r="AF1151" s="49" t="str">
        <f t="shared" si="137"/>
        <v>LCL</v>
      </c>
      <c r="AG1151" s="49" t="str">
        <f t="shared" si="137"/>
        <v>LCL</v>
      </c>
    </row>
    <row r="1152" spans="1:33" x14ac:dyDescent="0.45">
      <c r="A1152" s="129" t="s">
        <v>2071</v>
      </c>
      <c r="B1152" s="129" t="s">
        <v>2068</v>
      </c>
      <c r="C1152" s="129" t="s">
        <v>2075</v>
      </c>
      <c r="D1152" s="5" t="s">
        <v>2075</v>
      </c>
      <c r="E1152" s="129">
        <f t="shared" si="133"/>
        <v>2</v>
      </c>
      <c r="F1152" s="129">
        <f t="shared" si="134"/>
        <v>8</v>
      </c>
      <c r="G1152" s="129" t="s">
        <v>381</v>
      </c>
      <c r="H1152" s="129" t="s">
        <v>383</v>
      </c>
      <c r="I1152" s="129" t="s">
        <v>380</v>
      </c>
      <c r="J1152" s="3">
        <v>1</v>
      </c>
      <c r="K1152" s="26" t="s">
        <v>380</v>
      </c>
      <c r="L1152" s="26" t="s">
        <v>24</v>
      </c>
      <c r="M1152" s="129" t="s">
        <v>384</v>
      </c>
      <c r="N1152" s="129" t="s">
        <v>26</v>
      </c>
      <c r="O1152" s="129" t="s">
        <v>2077</v>
      </c>
      <c r="P1152" s="3">
        <v>54</v>
      </c>
      <c r="Q1152" s="129" t="s">
        <v>32</v>
      </c>
      <c r="R1152" s="129" t="s">
        <v>2153</v>
      </c>
      <c r="S1152" s="36" t="s">
        <v>380</v>
      </c>
      <c r="T1152" s="129">
        <v>1</v>
      </c>
      <c r="U1152" s="129"/>
      <c r="V1152" s="3">
        <v>1698</v>
      </c>
      <c r="W1152" s="30">
        <v>0</v>
      </c>
      <c r="X1152" s="30">
        <v>0</v>
      </c>
      <c r="Y1152" s="30">
        <v>0</v>
      </c>
      <c r="Z1152" s="138" t="str">
        <f t="shared" si="131"/>
        <v/>
      </c>
      <c r="AA1152" s="3">
        <v>26623</v>
      </c>
      <c r="AB1152" s="4"/>
      <c r="AC1152" s="34" t="s">
        <v>64</v>
      </c>
      <c r="AD1152" s="34">
        <f t="shared" si="135"/>
        <v>0</v>
      </c>
      <c r="AE1152" s="34">
        <f t="shared" si="136"/>
        <v>0</v>
      </c>
      <c r="AF1152" s="49" t="str">
        <f t="shared" si="137"/>
        <v>LCL</v>
      </c>
      <c r="AG1152" s="49" t="str">
        <f t="shared" si="137"/>
        <v>LCL</v>
      </c>
    </row>
    <row r="1153" spans="1:33" x14ac:dyDescent="0.45">
      <c r="A1153" s="129" t="s">
        <v>2062</v>
      </c>
      <c r="B1153" s="129" t="s">
        <v>2078</v>
      </c>
      <c r="C1153" s="129" t="s">
        <v>2079</v>
      </c>
      <c r="D1153" s="5" t="s">
        <v>2079</v>
      </c>
      <c r="E1153" s="129">
        <f t="shared" si="133"/>
        <v>8</v>
      </c>
      <c r="F1153" s="129">
        <f t="shared" si="134"/>
        <v>12</v>
      </c>
      <c r="G1153" s="129" t="s">
        <v>381</v>
      </c>
      <c r="H1153" s="129" t="s">
        <v>383</v>
      </c>
      <c r="I1153" s="129" t="s">
        <v>380</v>
      </c>
      <c r="J1153" s="3">
        <v>1</v>
      </c>
      <c r="K1153" s="26" t="s">
        <v>380</v>
      </c>
      <c r="L1153" s="26" t="s">
        <v>24</v>
      </c>
      <c r="M1153" s="129" t="s">
        <v>390</v>
      </c>
      <c r="N1153" s="129" t="s">
        <v>26</v>
      </c>
      <c r="O1153" s="129" t="s">
        <v>2080</v>
      </c>
      <c r="P1153" s="3">
        <v>54</v>
      </c>
      <c r="Q1153" s="129" t="s">
        <v>32</v>
      </c>
      <c r="R1153" s="129" t="s">
        <v>2157</v>
      </c>
      <c r="S1153" s="36" t="s">
        <v>380</v>
      </c>
      <c r="T1153" s="129">
        <v>1</v>
      </c>
      <c r="U1153" s="129"/>
      <c r="V1153" s="3">
        <v>20</v>
      </c>
      <c r="W1153" s="30">
        <v>0</v>
      </c>
      <c r="X1153" s="30">
        <v>0</v>
      </c>
      <c r="Y1153" s="30">
        <v>0</v>
      </c>
      <c r="Z1153" s="138" t="str">
        <f t="shared" si="131"/>
        <v/>
      </c>
      <c r="AA1153" s="3">
        <v>751</v>
      </c>
      <c r="AB1153" s="4"/>
      <c r="AC1153" s="34" t="s">
        <v>64</v>
      </c>
      <c r="AD1153" s="34">
        <f t="shared" si="135"/>
        <v>0</v>
      </c>
      <c r="AE1153" s="34">
        <f t="shared" si="136"/>
        <v>0</v>
      </c>
      <c r="AF1153" s="49" t="str">
        <f t="shared" si="137"/>
        <v>LCL</v>
      </c>
      <c r="AG1153" s="49" t="str">
        <f t="shared" si="137"/>
        <v>LCL</v>
      </c>
    </row>
    <row r="1154" spans="1:33" x14ac:dyDescent="0.45">
      <c r="A1154" s="129" t="s">
        <v>2062</v>
      </c>
      <c r="B1154" s="129" t="s">
        <v>2081</v>
      </c>
      <c r="C1154" s="129" t="s">
        <v>2079</v>
      </c>
      <c r="D1154" s="5" t="s">
        <v>2079</v>
      </c>
      <c r="E1154" s="129">
        <f t="shared" si="133"/>
        <v>9</v>
      </c>
      <c r="F1154" s="129">
        <f t="shared" si="134"/>
        <v>12</v>
      </c>
      <c r="G1154" s="129" t="s">
        <v>381</v>
      </c>
      <c r="H1154" s="129" t="s">
        <v>383</v>
      </c>
      <c r="I1154" s="129" t="s">
        <v>380</v>
      </c>
      <c r="J1154" s="3">
        <v>1</v>
      </c>
      <c r="K1154" s="26" t="s">
        <v>380</v>
      </c>
      <c r="L1154" s="26" t="s">
        <v>24</v>
      </c>
      <c r="M1154" s="129" t="s">
        <v>390</v>
      </c>
      <c r="N1154" s="129" t="s">
        <v>26</v>
      </c>
      <c r="O1154" s="129" t="s">
        <v>2082</v>
      </c>
      <c r="P1154" s="3">
        <v>54</v>
      </c>
      <c r="Q1154" s="129" t="s">
        <v>32</v>
      </c>
      <c r="R1154" s="129" t="s">
        <v>2153</v>
      </c>
      <c r="S1154" s="36" t="s">
        <v>380</v>
      </c>
      <c r="T1154" s="129">
        <v>1</v>
      </c>
      <c r="U1154" s="129"/>
      <c r="V1154" s="3">
        <v>302</v>
      </c>
      <c r="W1154" s="30">
        <v>0</v>
      </c>
      <c r="X1154" s="30">
        <v>0</v>
      </c>
      <c r="Y1154" s="30">
        <v>0</v>
      </c>
      <c r="Z1154" s="138" t="str">
        <f t="shared" si="131"/>
        <v/>
      </c>
      <c r="AA1154" s="3">
        <v>3872</v>
      </c>
      <c r="AB1154" s="4"/>
      <c r="AC1154" s="34" t="s">
        <v>64</v>
      </c>
      <c r="AD1154" s="34">
        <f t="shared" si="135"/>
        <v>0</v>
      </c>
      <c r="AE1154" s="34">
        <f t="shared" si="136"/>
        <v>0</v>
      </c>
      <c r="AF1154" s="49" t="str">
        <f t="shared" si="137"/>
        <v>LCL</v>
      </c>
      <c r="AG1154" s="49" t="str">
        <f t="shared" si="137"/>
        <v>LCL</v>
      </c>
    </row>
    <row r="1155" spans="1:33" x14ac:dyDescent="0.45">
      <c r="A1155" s="129" t="s">
        <v>2062</v>
      </c>
      <c r="B1155" s="129" t="s">
        <v>2081</v>
      </c>
      <c r="C1155" s="129" t="s">
        <v>2079</v>
      </c>
      <c r="D1155" s="5" t="s">
        <v>2079</v>
      </c>
      <c r="E1155" s="129">
        <f t="shared" si="133"/>
        <v>9</v>
      </c>
      <c r="F1155" s="129">
        <f t="shared" si="134"/>
        <v>12</v>
      </c>
      <c r="G1155" s="129" t="s">
        <v>381</v>
      </c>
      <c r="H1155" s="129" t="s">
        <v>383</v>
      </c>
      <c r="I1155" s="129" t="s">
        <v>380</v>
      </c>
      <c r="J1155" s="3">
        <v>1</v>
      </c>
      <c r="K1155" s="26" t="s">
        <v>380</v>
      </c>
      <c r="L1155" s="26" t="s">
        <v>24</v>
      </c>
      <c r="M1155" s="129" t="s">
        <v>390</v>
      </c>
      <c r="N1155" s="129" t="s">
        <v>26</v>
      </c>
      <c r="O1155" s="129" t="s">
        <v>2083</v>
      </c>
      <c r="P1155" s="3">
        <v>54</v>
      </c>
      <c r="Q1155" s="129" t="s">
        <v>32</v>
      </c>
      <c r="R1155" s="129" t="s">
        <v>2153</v>
      </c>
      <c r="S1155" s="36" t="s">
        <v>380</v>
      </c>
      <c r="T1155" s="129">
        <v>1</v>
      </c>
      <c r="U1155" s="129"/>
      <c r="V1155" s="3">
        <v>554</v>
      </c>
      <c r="W1155" s="30">
        <v>0</v>
      </c>
      <c r="X1155" s="30">
        <v>0</v>
      </c>
      <c r="Y1155" s="30">
        <v>0</v>
      </c>
      <c r="Z1155" s="138" t="str">
        <f t="shared" ref="Z1155:Z1164" si="138">IF(W1155=1,20,IF(X1155=1,40,IF(Y1155=1,"40 HC","")))</f>
        <v/>
      </c>
      <c r="AA1155" s="3">
        <v>6307</v>
      </c>
      <c r="AB1155" s="4"/>
      <c r="AC1155" s="34" t="s">
        <v>64</v>
      </c>
      <c r="AD1155" s="34">
        <f t="shared" si="135"/>
        <v>0</v>
      </c>
      <c r="AE1155" s="34">
        <f t="shared" si="136"/>
        <v>0</v>
      </c>
      <c r="AF1155" s="49" t="str">
        <f t="shared" si="137"/>
        <v>LCL</v>
      </c>
      <c r="AG1155" s="49" t="str">
        <f t="shared" si="137"/>
        <v>LCL</v>
      </c>
    </row>
    <row r="1156" spans="1:33" x14ac:dyDescent="0.45">
      <c r="A1156" s="129" t="s">
        <v>2020</v>
      </c>
      <c r="B1156" s="129" t="s">
        <v>2075</v>
      </c>
      <c r="C1156" s="129" t="s">
        <v>2079</v>
      </c>
      <c r="D1156" s="5" t="s">
        <v>2079</v>
      </c>
      <c r="E1156" s="129">
        <f t="shared" si="133"/>
        <v>4</v>
      </c>
      <c r="F1156" s="129">
        <f t="shared" si="134"/>
        <v>11</v>
      </c>
      <c r="G1156" s="129" t="s">
        <v>381</v>
      </c>
      <c r="H1156" s="129" t="s">
        <v>383</v>
      </c>
      <c r="I1156" s="129" t="s">
        <v>380</v>
      </c>
      <c r="J1156" s="3">
        <v>1</v>
      </c>
      <c r="K1156" s="26" t="s">
        <v>380</v>
      </c>
      <c r="L1156" s="26" t="s">
        <v>24</v>
      </c>
      <c r="M1156" s="129" t="s">
        <v>390</v>
      </c>
      <c r="N1156" s="129" t="s">
        <v>26</v>
      </c>
      <c r="O1156" s="129" t="s">
        <v>2084</v>
      </c>
      <c r="P1156" s="3">
        <v>54</v>
      </c>
      <c r="Q1156" s="129" t="s">
        <v>32</v>
      </c>
      <c r="R1156" s="129" t="s">
        <v>1288</v>
      </c>
      <c r="S1156" s="36" t="s">
        <v>380</v>
      </c>
      <c r="T1156" s="129">
        <v>1</v>
      </c>
      <c r="U1156" s="129"/>
      <c r="V1156" s="3">
        <v>293</v>
      </c>
      <c r="W1156" s="30">
        <v>0</v>
      </c>
      <c r="X1156" s="30">
        <v>0</v>
      </c>
      <c r="Y1156" s="30">
        <v>0</v>
      </c>
      <c r="Z1156" s="138" t="str">
        <f t="shared" si="138"/>
        <v/>
      </c>
      <c r="AA1156" s="3">
        <v>5410</v>
      </c>
      <c r="AB1156" s="6">
        <v>13.41</v>
      </c>
      <c r="AC1156" s="34" t="s">
        <v>1289</v>
      </c>
      <c r="AD1156" s="34">
        <f t="shared" si="135"/>
        <v>9</v>
      </c>
      <c r="AE1156" s="34">
        <f t="shared" si="136"/>
        <v>4</v>
      </c>
      <c r="AF1156" s="49" t="str">
        <f t="shared" si="137"/>
        <v>LCL</v>
      </c>
      <c r="AG1156" s="49" t="str">
        <f t="shared" si="137"/>
        <v>LCL</v>
      </c>
    </row>
    <row r="1157" spans="1:33" x14ac:dyDescent="0.45">
      <c r="A1157" s="129" t="s">
        <v>2020</v>
      </c>
      <c r="B1157" s="129" t="s">
        <v>2079</v>
      </c>
      <c r="C1157" s="129" t="s">
        <v>2085</v>
      </c>
      <c r="D1157" s="5" t="s">
        <v>2085</v>
      </c>
      <c r="E1157" s="129">
        <f t="shared" si="133"/>
        <v>11</v>
      </c>
      <c r="F1157" s="129">
        <f t="shared" si="134"/>
        <v>13</v>
      </c>
      <c r="G1157" s="129" t="s">
        <v>381</v>
      </c>
      <c r="H1157" s="129" t="s">
        <v>383</v>
      </c>
      <c r="I1157" s="129" t="s">
        <v>380</v>
      </c>
      <c r="J1157" s="3">
        <v>1</v>
      </c>
      <c r="K1157" s="26" t="s">
        <v>380</v>
      </c>
      <c r="L1157" s="26" t="s">
        <v>24</v>
      </c>
      <c r="M1157" s="129" t="s">
        <v>384</v>
      </c>
      <c r="N1157" s="129" t="s">
        <v>26</v>
      </c>
      <c r="O1157" s="129" t="s">
        <v>2086</v>
      </c>
      <c r="P1157" s="3">
        <v>54</v>
      </c>
      <c r="Q1157" s="129" t="s">
        <v>32</v>
      </c>
      <c r="R1157" s="129" t="s">
        <v>33</v>
      </c>
      <c r="S1157" s="36" t="s">
        <v>380</v>
      </c>
      <c r="T1157" s="129">
        <v>1</v>
      </c>
      <c r="U1157" s="129"/>
      <c r="V1157" s="3">
        <v>181</v>
      </c>
      <c r="W1157" s="30">
        <v>0</v>
      </c>
      <c r="X1157" s="30">
        <v>0</v>
      </c>
      <c r="Y1157" s="30">
        <v>0</v>
      </c>
      <c r="Z1157" s="138" t="str">
        <f t="shared" si="138"/>
        <v/>
      </c>
      <c r="AA1157" s="3">
        <v>2894</v>
      </c>
      <c r="AB1157" s="6">
        <v>18.61</v>
      </c>
      <c r="AC1157" s="34" t="s">
        <v>34</v>
      </c>
      <c r="AD1157" s="34">
        <f t="shared" si="135"/>
        <v>13</v>
      </c>
      <c r="AE1157" s="34">
        <f t="shared" si="136"/>
        <v>6</v>
      </c>
      <c r="AF1157" s="49" t="str">
        <f t="shared" si="137"/>
        <v>LCL</v>
      </c>
      <c r="AG1157" s="49" t="str">
        <f t="shared" si="137"/>
        <v>LCL</v>
      </c>
    </row>
    <row r="1158" spans="1:33" x14ac:dyDescent="0.45">
      <c r="A1158" s="129" t="s">
        <v>2087</v>
      </c>
      <c r="B1158" s="129" t="s">
        <v>2075</v>
      </c>
      <c r="C1158" s="129" t="s">
        <v>2088</v>
      </c>
      <c r="D1158" s="5" t="s">
        <v>2088</v>
      </c>
      <c r="E1158" s="129">
        <f t="shared" si="133"/>
        <v>1</v>
      </c>
      <c r="F1158" s="129">
        <f t="shared" si="134"/>
        <v>2</v>
      </c>
      <c r="G1158" s="129" t="s">
        <v>381</v>
      </c>
      <c r="H1158" s="129" t="s">
        <v>383</v>
      </c>
      <c r="I1158" s="129" t="s">
        <v>380</v>
      </c>
      <c r="J1158" s="3">
        <v>1</v>
      </c>
      <c r="K1158" s="26" t="s">
        <v>380</v>
      </c>
      <c r="L1158" s="26" t="s">
        <v>24</v>
      </c>
      <c r="M1158" s="129" t="s">
        <v>384</v>
      </c>
      <c r="N1158" s="129" t="s">
        <v>26</v>
      </c>
      <c r="O1158" s="129" t="s">
        <v>2089</v>
      </c>
      <c r="P1158" s="3">
        <v>54</v>
      </c>
      <c r="Q1158" s="129" t="s">
        <v>32</v>
      </c>
      <c r="R1158" s="129" t="s">
        <v>2151</v>
      </c>
      <c r="S1158" s="36" t="s">
        <v>380</v>
      </c>
      <c r="T1158" s="129">
        <v>1</v>
      </c>
      <c r="U1158" s="129"/>
      <c r="V1158" s="3">
        <v>221</v>
      </c>
      <c r="W1158" s="30">
        <v>0</v>
      </c>
      <c r="X1158" s="30">
        <v>0</v>
      </c>
      <c r="Y1158" s="30">
        <v>0</v>
      </c>
      <c r="Z1158" s="138" t="str">
        <f t="shared" si="138"/>
        <v/>
      </c>
      <c r="AA1158" s="3">
        <v>2520</v>
      </c>
      <c r="AB1158" s="4"/>
      <c r="AC1158" s="34" t="s">
        <v>64</v>
      </c>
      <c r="AD1158" s="34">
        <f t="shared" si="135"/>
        <v>0</v>
      </c>
      <c r="AE1158" s="34">
        <f t="shared" si="136"/>
        <v>0</v>
      </c>
      <c r="AF1158" s="49" t="str">
        <f t="shared" si="137"/>
        <v>LCL</v>
      </c>
      <c r="AG1158" s="49" t="str">
        <f t="shared" si="137"/>
        <v>LCL</v>
      </c>
    </row>
    <row r="1159" spans="1:33" x14ac:dyDescent="0.45">
      <c r="A1159" s="129" t="s">
        <v>2087</v>
      </c>
      <c r="B1159" s="129" t="s">
        <v>2088</v>
      </c>
      <c r="C1159" s="129" t="s">
        <v>2078</v>
      </c>
      <c r="D1159" s="5" t="s">
        <v>2078</v>
      </c>
      <c r="E1159" s="129">
        <f t="shared" si="133"/>
        <v>2</v>
      </c>
      <c r="F1159" s="129">
        <f t="shared" si="134"/>
        <v>4</v>
      </c>
      <c r="G1159" s="129" t="s">
        <v>381</v>
      </c>
      <c r="H1159" s="129" t="s">
        <v>383</v>
      </c>
      <c r="I1159" s="129" t="s">
        <v>380</v>
      </c>
      <c r="J1159" s="3">
        <v>1</v>
      </c>
      <c r="K1159" s="26" t="s">
        <v>380</v>
      </c>
      <c r="L1159" s="26" t="s">
        <v>24</v>
      </c>
      <c r="M1159" s="129" t="s">
        <v>384</v>
      </c>
      <c r="N1159" s="129" t="s">
        <v>26</v>
      </c>
      <c r="O1159" s="129" t="s">
        <v>2090</v>
      </c>
      <c r="P1159" s="3">
        <v>54</v>
      </c>
      <c r="Q1159" s="129" t="s">
        <v>32</v>
      </c>
      <c r="R1159" s="129" t="s">
        <v>2160</v>
      </c>
      <c r="S1159" s="36" t="s">
        <v>380</v>
      </c>
      <c r="T1159" s="129">
        <v>1</v>
      </c>
      <c r="U1159" s="129"/>
      <c r="V1159" s="3">
        <v>476</v>
      </c>
      <c r="W1159" s="30">
        <v>0</v>
      </c>
      <c r="X1159" s="30">
        <v>0</v>
      </c>
      <c r="Y1159" s="30">
        <v>0</v>
      </c>
      <c r="Z1159" s="138" t="str">
        <f t="shared" si="138"/>
        <v/>
      </c>
      <c r="AA1159" s="3">
        <v>9064</v>
      </c>
      <c r="AB1159" s="4"/>
      <c r="AC1159" s="34" t="s">
        <v>90</v>
      </c>
      <c r="AD1159" s="34">
        <f t="shared" si="135"/>
        <v>0</v>
      </c>
      <c r="AE1159" s="34">
        <f t="shared" si="136"/>
        <v>0</v>
      </c>
      <c r="AF1159" s="49" t="str">
        <f t="shared" si="137"/>
        <v>LCL</v>
      </c>
      <c r="AG1159" s="49" t="str">
        <f t="shared" si="137"/>
        <v>LCL</v>
      </c>
    </row>
    <row r="1160" spans="1:33" x14ac:dyDescent="0.45">
      <c r="A1160" s="129" t="s">
        <v>2087</v>
      </c>
      <c r="B1160" s="129" t="s">
        <v>2091</v>
      </c>
      <c r="C1160" s="129" t="s">
        <v>2092</v>
      </c>
      <c r="D1160" s="5" t="s">
        <v>2092</v>
      </c>
      <c r="E1160" s="129">
        <f t="shared" si="133"/>
        <v>31</v>
      </c>
      <c r="F1160" s="129">
        <f t="shared" si="134"/>
        <v>32</v>
      </c>
      <c r="G1160" s="129" t="s">
        <v>381</v>
      </c>
      <c r="H1160" s="129" t="s">
        <v>383</v>
      </c>
      <c r="I1160" s="129" t="s">
        <v>380</v>
      </c>
      <c r="J1160" s="3">
        <v>1</v>
      </c>
      <c r="K1160" s="26" t="s">
        <v>380</v>
      </c>
      <c r="L1160" s="26" t="s">
        <v>24</v>
      </c>
      <c r="M1160" s="129" t="s">
        <v>384</v>
      </c>
      <c r="N1160" s="129" t="s">
        <v>26</v>
      </c>
      <c r="O1160" s="129" t="s">
        <v>2093</v>
      </c>
      <c r="P1160" s="3">
        <v>54</v>
      </c>
      <c r="Q1160" s="129" t="s">
        <v>32</v>
      </c>
      <c r="R1160" s="129" t="s">
        <v>33</v>
      </c>
      <c r="S1160" s="36" t="s">
        <v>380</v>
      </c>
      <c r="T1160" s="129">
        <v>1</v>
      </c>
      <c r="U1160" s="129"/>
      <c r="V1160" s="3">
        <v>471</v>
      </c>
      <c r="W1160" s="30">
        <v>0</v>
      </c>
      <c r="X1160" s="30">
        <v>0</v>
      </c>
      <c r="Y1160" s="30">
        <v>0</v>
      </c>
      <c r="Z1160" s="138" t="str">
        <f t="shared" si="138"/>
        <v/>
      </c>
      <c r="AA1160" s="3">
        <v>5614</v>
      </c>
      <c r="AB1160" s="6">
        <v>55.46</v>
      </c>
      <c r="AC1160" s="34" t="s">
        <v>34</v>
      </c>
      <c r="AD1160" s="34">
        <f t="shared" si="135"/>
        <v>39</v>
      </c>
      <c r="AE1160" s="34">
        <f t="shared" si="136"/>
        <v>17</v>
      </c>
      <c r="AF1160" s="49" t="str">
        <f t="shared" si="137"/>
        <v>40</v>
      </c>
      <c r="AG1160" s="49" t="str">
        <f t="shared" si="137"/>
        <v>20</v>
      </c>
    </row>
    <row r="1161" spans="1:33" x14ac:dyDescent="0.45">
      <c r="A1161" s="129" t="s">
        <v>2094</v>
      </c>
      <c r="B1161" s="129" t="s">
        <v>2085</v>
      </c>
      <c r="C1161" s="129" t="s">
        <v>2095</v>
      </c>
      <c r="D1161" s="5" t="s">
        <v>2095</v>
      </c>
      <c r="E1161" s="129">
        <f t="shared" si="133"/>
        <v>7</v>
      </c>
      <c r="F1161" s="129">
        <f t="shared" si="134"/>
        <v>12</v>
      </c>
      <c r="G1161" s="129" t="s">
        <v>381</v>
      </c>
      <c r="H1161" s="129" t="s">
        <v>383</v>
      </c>
      <c r="I1161" s="129" t="s">
        <v>380</v>
      </c>
      <c r="J1161" s="3">
        <v>1</v>
      </c>
      <c r="K1161" s="26" t="s">
        <v>380</v>
      </c>
      <c r="L1161" s="26" t="s">
        <v>24</v>
      </c>
      <c r="M1161" s="129" t="s">
        <v>384</v>
      </c>
      <c r="N1161" s="129" t="s">
        <v>26</v>
      </c>
      <c r="O1161" s="129" t="s">
        <v>2096</v>
      </c>
      <c r="P1161" s="3">
        <v>54</v>
      </c>
      <c r="Q1161" s="129" t="s">
        <v>32</v>
      </c>
      <c r="R1161" s="129" t="s">
        <v>33</v>
      </c>
      <c r="S1161" s="36" t="s">
        <v>380</v>
      </c>
      <c r="T1161" s="129">
        <v>1</v>
      </c>
      <c r="U1161" s="129"/>
      <c r="V1161" s="3">
        <v>253</v>
      </c>
      <c r="W1161" s="30">
        <v>0</v>
      </c>
      <c r="X1161" s="30">
        <v>0</v>
      </c>
      <c r="Y1161" s="30">
        <v>0</v>
      </c>
      <c r="Z1161" s="138" t="str">
        <f t="shared" si="138"/>
        <v/>
      </c>
      <c r="AA1161" s="3">
        <v>3351</v>
      </c>
      <c r="AB1161" s="6">
        <v>23.53</v>
      </c>
      <c r="AC1161" s="34" t="s">
        <v>34</v>
      </c>
      <c r="AD1161" s="34">
        <f t="shared" si="135"/>
        <v>16</v>
      </c>
      <c r="AE1161" s="34">
        <f t="shared" si="136"/>
        <v>7</v>
      </c>
      <c r="AF1161" s="49" t="str">
        <f t="shared" si="137"/>
        <v>20</v>
      </c>
      <c r="AG1161" s="49" t="str">
        <f t="shared" si="137"/>
        <v>LCL</v>
      </c>
    </row>
    <row r="1162" spans="1:33" x14ac:dyDescent="0.45">
      <c r="A1162" s="129" t="s">
        <v>2097</v>
      </c>
      <c r="B1162" s="129" t="s">
        <v>2098</v>
      </c>
      <c r="C1162" s="129" t="s">
        <v>2099</v>
      </c>
      <c r="D1162" s="5" t="s">
        <v>2099</v>
      </c>
      <c r="E1162" s="129">
        <f t="shared" si="133"/>
        <v>3</v>
      </c>
      <c r="F1162" s="129">
        <f t="shared" si="134"/>
        <v>8</v>
      </c>
      <c r="G1162" s="129" t="s">
        <v>381</v>
      </c>
      <c r="H1162" s="129" t="s">
        <v>383</v>
      </c>
      <c r="I1162" s="129" t="s">
        <v>380</v>
      </c>
      <c r="J1162" s="3">
        <v>1</v>
      </c>
      <c r="K1162" s="26" t="s">
        <v>380</v>
      </c>
      <c r="L1162" s="26" t="s">
        <v>24</v>
      </c>
      <c r="M1162" s="129" t="s">
        <v>384</v>
      </c>
      <c r="N1162" s="129" t="s">
        <v>26</v>
      </c>
      <c r="O1162" s="129" t="s">
        <v>2100</v>
      </c>
      <c r="P1162" s="3">
        <v>54</v>
      </c>
      <c r="Q1162" s="129" t="s">
        <v>32</v>
      </c>
      <c r="R1162" s="129" t="s">
        <v>2153</v>
      </c>
      <c r="S1162" s="36" t="s">
        <v>380</v>
      </c>
      <c r="T1162" s="129">
        <v>1</v>
      </c>
      <c r="U1162" s="129"/>
      <c r="V1162" s="3">
        <v>778</v>
      </c>
      <c r="W1162" s="30">
        <v>0</v>
      </c>
      <c r="X1162" s="30">
        <v>0</v>
      </c>
      <c r="Y1162" s="30">
        <v>0</v>
      </c>
      <c r="Z1162" s="138" t="str">
        <f t="shared" si="138"/>
        <v/>
      </c>
      <c r="AA1162" s="3">
        <v>11501</v>
      </c>
      <c r="AB1162" s="4"/>
      <c r="AC1162" s="34" t="s">
        <v>64</v>
      </c>
      <c r="AD1162" s="34">
        <f t="shared" si="135"/>
        <v>0</v>
      </c>
      <c r="AE1162" s="34">
        <f t="shared" si="136"/>
        <v>0</v>
      </c>
      <c r="AF1162" s="49" t="str">
        <f t="shared" si="137"/>
        <v>LCL</v>
      </c>
      <c r="AG1162" s="49" t="str">
        <f t="shared" si="137"/>
        <v>LCL</v>
      </c>
    </row>
    <row r="1163" spans="1:33" x14ac:dyDescent="0.45">
      <c r="A1163" s="129" t="s">
        <v>2101</v>
      </c>
      <c r="B1163" s="129" t="s">
        <v>2102</v>
      </c>
      <c r="C1163" s="129" t="str">
        <f t="shared" ref="C1163:C1164" si="139">IF(1900-1-1,D1163)</f>
        <v>2017-01-19</v>
      </c>
      <c r="D1163" s="5" t="s">
        <v>2104</v>
      </c>
      <c r="E1163" s="129">
        <f t="shared" si="133"/>
        <v>1</v>
      </c>
      <c r="F1163" s="129">
        <f t="shared" si="134"/>
        <v>12</v>
      </c>
      <c r="G1163" s="129" t="s">
        <v>381</v>
      </c>
      <c r="H1163" s="129" t="s">
        <v>383</v>
      </c>
      <c r="I1163" s="129" t="s">
        <v>380</v>
      </c>
      <c r="J1163" s="3">
        <v>1</v>
      </c>
      <c r="K1163" s="26" t="s">
        <v>380</v>
      </c>
      <c r="L1163" s="26" t="s">
        <v>24</v>
      </c>
      <c r="M1163" s="129" t="s">
        <v>384</v>
      </c>
      <c r="N1163" s="129" t="s">
        <v>26</v>
      </c>
      <c r="O1163" s="129" t="s">
        <v>2103</v>
      </c>
      <c r="P1163" s="3">
        <v>54</v>
      </c>
      <c r="Q1163" s="129" t="s">
        <v>32</v>
      </c>
      <c r="R1163" s="129" t="s">
        <v>2153</v>
      </c>
      <c r="S1163" s="36" t="s">
        <v>380</v>
      </c>
      <c r="T1163" s="129">
        <v>1</v>
      </c>
      <c r="U1163" s="129"/>
      <c r="V1163" s="3">
        <v>619</v>
      </c>
      <c r="W1163" s="30">
        <v>0</v>
      </c>
      <c r="X1163" s="30">
        <v>0</v>
      </c>
      <c r="Y1163" s="30">
        <v>0</v>
      </c>
      <c r="Z1163" s="138" t="str">
        <f t="shared" si="138"/>
        <v/>
      </c>
      <c r="AA1163" s="3">
        <v>9940</v>
      </c>
      <c r="AB1163" s="4"/>
      <c r="AC1163" s="34" t="s">
        <v>64</v>
      </c>
      <c r="AD1163" s="34">
        <f t="shared" si="135"/>
        <v>0</v>
      </c>
      <c r="AE1163" s="34">
        <f t="shared" si="136"/>
        <v>0</v>
      </c>
      <c r="AF1163" s="49" t="str">
        <f t="shared" si="137"/>
        <v>LCL</v>
      </c>
      <c r="AG1163" s="49" t="str">
        <f t="shared" si="137"/>
        <v>LCL</v>
      </c>
    </row>
    <row r="1164" spans="1:33" x14ac:dyDescent="0.45">
      <c r="A1164" s="7" t="s">
        <v>2105</v>
      </c>
      <c r="B1164" s="7" t="s">
        <v>2106</v>
      </c>
      <c r="C1164" s="129" t="str">
        <f t="shared" si="139"/>
        <v>2017-01-25</v>
      </c>
      <c r="D1164" s="10" t="s">
        <v>2109</v>
      </c>
      <c r="E1164" s="129">
        <f t="shared" si="133"/>
        <v>2</v>
      </c>
      <c r="F1164" s="129">
        <f t="shared" si="134"/>
        <v>7</v>
      </c>
      <c r="G1164" s="7" t="s">
        <v>381</v>
      </c>
      <c r="H1164" s="7" t="s">
        <v>2107</v>
      </c>
      <c r="I1164" s="7" t="s">
        <v>380</v>
      </c>
      <c r="J1164" s="8">
        <v>1</v>
      </c>
      <c r="K1164" s="26" t="s">
        <v>380</v>
      </c>
      <c r="L1164" s="26" t="s">
        <v>24</v>
      </c>
      <c r="M1164" s="7" t="s">
        <v>384</v>
      </c>
      <c r="N1164" s="7" t="s">
        <v>26</v>
      </c>
      <c r="O1164" s="7" t="s">
        <v>2108</v>
      </c>
      <c r="P1164" s="8">
        <v>54</v>
      </c>
      <c r="Q1164" s="7" t="s">
        <v>32</v>
      </c>
      <c r="R1164" s="7" t="s">
        <v>33</v>
      </c>
      <c r="S1164" s="36" t="s">
        <v>380</v>
      </c>
      <c r="T1164" s="129">
        <v>1</v>
      </c>
      <c r="U1164" s="129"/>
      <c r="V1164" s="8">
        <v>127</v>
      </c>
      <c r="W1164" s="31">
        <v>0</v>
      </c>
      <c r="X1164" s="31">
        <v>0</v>
      </c>
      <c r="Y1164" s="31">
        <v>0</v>
      </c>
      <c r="Z1164" s="138" t="str">
        <f t="shared" si="138"/>
        <v/>
      </c>
      <c r="AA1164" s="8">
        <v>1036</v>
      </c>
      <c r="AB1164" s="9"/>
      <c r="AC1164" s="34" t="s">
        <v>34</v>
      </c>
      <c r="AD1164" s="34">
        <f t="shared" si="135"/>
        <v>0</v>
      </c>
      <c r="AE1164" s="34">
        <f t="shared" si="136"/>
        <v>0</v>
      </c>
      <c r="AF1164" s="49" t="str">
        <f t="shared" si="137"/>
        <v>LCL</v>
      </c>
      <c r="AG1164" s="49" t="str">
        <f t="shared" si="137"/>
        <v>LCL</v>
      </c>
    </row>
  </sheetData>
  <autoFilter ref="A1:AK1077" xr:uid="{00000000-0009-0000-0000-000003000000}"/>
  <mergeCells count="589">
    <mergeCell ref="K1081:K1082"/>
    <mergeCell ref="W1081:W1082"/>
    <mergeCell ref="X1081:X1082"/>
    <mergeCell ref="Y1081:Y1082"/>
    <mergeCell ref="K1105:K1106"/>
    <mergeCell ref="W1105:W1106"/>
    <mergeCell ref="X1105:X1106"/>
    <mergeCell ref="Y1105:Y1106"/>
    <mergeCell ref="K1063:K1064"/>
    <mergeCell ref="W1063:W1064"/>
    <mergeCell ref="X1063:X1064"/>
    <mergeCell ref="Y1063:Y1064"/>
    <mergeCell ref="K1065:K1069"/>
    <mergeCell ref="W1065:W1069"/>
    <mergeCell ref="X1065:X1069"/>
    <mergeCell ref="Y1065:Y1069"/>
    <mergeCell ref="K1079:K1080"/>
    <mergeCell ref="W1079:W1080"/>
    <mergeCell ref="X1079:X1080"/>
    <mergeCell ref="Y1079:Y1080"/>
    <mergeCell ref="K1023:K1024"/>
    <mergeCell ref="W1023:W1024"/>
    <mergeCell ref="X1023:X1024"/>
    <mergeCell ref="Y1023:Y1024"/>
    <mergeCell ref="K1046:K1048"/>
    <mergeCell ref="W1046:W1048"/>
    <mergeCell ref="X1046:X1048"/>
    <mergeCell ref="Y1046:Y1048"/>
    <mergeCell ref="K1054:K1056"/>
    <mergeCell ref="W1054:W1056"/>
    <mergeCell ref="X1054:X1056"/>
    <mergeCell ref="Y1054:Y1056"/>
    <mergeCell ref="K976:K977"/>
    <mergeCell ref="W976:W977"/>
    <mergeCell ref="X976:X977"/>
    <mergeCell ref="Y976:Y977"/>
    <mergeCell ref="K987:K990"/>
    <mergeCell ref="W987:W990"/>
    <mergeCell ref="X987:X990"/>
    <mergeCell ref="Y987:Y990"/>
    <mergeCell ref="K1013:K1015"/>
    <mergeCell ref="W1013:W1015"/>
    <mergeCell ref="X1013:X1015"/>
    <mergeCell ref="Y1013:Y1015"/>
    <mergeCell ref="K994:K997"/>
    <mergeCell ref="W994:W997"/>
    <mergeCell ref="X994:X997"/>
    <mergeCell ref="Y994:Y997"/>
    <mergeCell ref="K1001:K1002"/>
    <mergeCell ref="W1001:W1002"/>
    <mergeCell ref="X1001:X1002"/>
    <mergeCell ref="Y1001:Y1002"/>
    <mergeCell ref="K1010:K1012"/>
    <mergeCell ref="W1010:W1012"/>
    <mergeCell ref="X1010:X1012"/>
    <mergeCell ref="Y1010:Y1012"/>
    <mergeCell ref="K961:K963"/>
    <mergeCell ref="W961:W963"/>
    <mergeCell ref="X961:X963"/>
    <mergeCell ref="Y961:Y963"/>
    <mergeCell ref="K974:K975"/>
    <mergeCell ref="W974:W975"/>
    <mergeCell ref="X974:X975"/>
    <mergeCell ref="Y974:Y975"/>
    <mergeCell ref="K968:K969"/>
    <mergeCell ref="W968:W969"/>
    <mergeCell ref="X968:X969"/>
    <mergeCell ref="Y968:Y969"/>
    <mergeCell ref="K970:K971"/>
    <mergeCell ref="W970:W971"/>
    <mergeCell ref="X970:X971"/>
    <mergeCell ref="Y970:Y971"/>
    <mergeCell ref="K958:K960"/>
    <mergeCell ref="W958:W960"/>
    <mergeCell ref="X958:X960"/>
    <mergeCell ref="Y958:Y960"/>
    <mergeCell ref="K954:K957"/>
    <mergeCell ref="W954:W957"/>
    <mergeCell ref="X954:X957"/>
    <mergeCell ref="Y954:Y957"/>
    <mergeCell ref="K906:K909"/>
    <mergeCell ref="W906:W909"/>
    <mergeCell ref="X906:X909"/>
    <mergeCell ref="Y906:Y909"/>
    <mergeCell ref="K952:K953"/>
    <mergeCell ref="W952:W953"/>
    <mergeCell ref="X952:X953"/>
    <mergeCell ref="Y952:Y953"/>
    <mergeCell ref="K822:K824"/>
    <mergeCell ref="W822:W824"/>
    <mergeCell ref="X822:X824"/>
    <mergeCell ref="Y822:Y824"/>
    <mergeCell ref="K854:K855"/>
    <mergeCell ref="W854:W855"/>
    <mergeCell ref="X854:X855"/>
    <mergeCell ref="Y854:Y855"/>
    <mergeCell ref="K858:K859"/>
    <mergeCell ref="W858:W859"/>
    <mergeCell ref="X858:X859"/>
    <mergeCell ref="Y858:Y859"/>
    <mergeCell ref="K845:K846"/>
    <mergeCell ref="W845:W846"/>
    <mergeCell ref="X845:X846"/>
    <mergeCell ref="Y845:Y846"/>
    <mergeCell ref="K850:K851"/>
    <mergeCell ref="W850:W851"/>
    <mergeCell ref="X850:X851"/>
    <mergeCell ref="Y850:Y851"/>
    <mergeCell ref="K783:K785"/>
    <mergeCell ref="W783:W785"/>
    <mergeCell ref="X783:X785"/>
    <mergeCell ref="Y783:Y785"/>
    <mergeCell ref="K786:K788"/>
    <mergeCell ref="W786:W788"/>
    <mergeCell ref="X786:X788"/>
    <mergeCell ref="Y786:Y788"/>
    <mergeCell ref="K795:K797"/>
    <mergeCell ref="W795:W797"/>
    <mergeCell ref="X795:X797"/>
    <mergeCell ref="Y795:Y797"/>
    <mergeCell ref="K677:K678"/>
    <mergeCell ref="W677:W678"/>
    <mergeCell ref="X677:X678"/>
    <mergeCell ref="Y677:Y678"/>
    <mergeCell ref="K680:K682"/>
    <mergeCell ref="K697:K700"/>
    <mergeCell ref="W697:W700"/>
    <mergeCell ref="X697:X700"/>
    <mergeCell ref="Y697:Y700"/>
    <mergeCell ref="K665:K666"/>
    <mergeCell ref="W665:W666"/>
    <mergeCell ref="X665:X666"/>
    <mergeCell ref="Y665:Y666"/>
    <mergeCell ref="K672:K673"/>
    <mergeCell ref="W672:W673"/>
    <mergeCell ref="X672:X673"/>
    <mergeCell ref="Y672:Y673"/>
    <mergeCell ref="K675:K676"/>
    <mergeCell ref="W675:W676"/>
    <mergeCell ref="X675:X676"/>
    <mergeCell ref="Y675:Y676"/>
    <mergeCell ref="W649:W650"/>
    <mergeCell ref="X649:X650"/>
    <mergeCell ref="Y649:Y650"/>
    <mergeCell ref="K651:K654"/>
    <mergeCell ref="W651:W654"/>
    <mergeCell ref="X651:X654"/>
    <mergeCell ref="Y651:Y654"/>
    <mergeCell ref="K660:K661"/>
    <mergeCell ref="W660:W661"/>
    <mergeCell ref="X660:X661"/>
    <mergeCell ref="Y660:Y661"/>
    <mergeCell ref="Y564:Y566"/>
    <mergeCell ref="K598:K602"/>
    <mergeCell ref="W598:W602"/>
    <mergeCell ref="X598:X602"/>
    <mergeCell ref="Y598:Y602"/>
    <mergeCell ref="Y635:Y640"/>
    <mergeCell ref="K641:K644"/>
    <mergeCell ref="W641:W644"/>
    <mergeCell ref="X641:X644"/>
    <mergeCell ref="Y641:Y644"/>
    <mergeCell ref="K631:K632"/>
    <mergeCell ref="W631:W632"/>
    <mergeCell ref="X631:X632"/>
    <mergeCell ref="Y631:Y632"/>
    <mergeCell ref="K633:K634"/>
    <mergeCell ref="W633:W634"/>
    <mergeCell ref="X633:X634"/>
    <mergeCell ref="Y633:Y634"/>
    <mergeCell ref="K635:K640"/>
    <mergeCell ref="W635:W640"/>
    <mergeCell ref="X635:X640"/>
    <mergeCell ref="K417:K418"/>
    <mergeCell ref="K427:K428"/>
    <mergeCell ref="W427:W428"/>
    <mergeCell ref="X427:X428"/>
    <mergeCell ref="Y427:Y428"/>
    <mergeCell ref="X442:X445"/>
    <mergeCell ref="Y442:Y445"/>
    <mergeCell ref="K436:K437"/>
    <mergeCell ref="W436:W437"/>
    <mergeCell ref="X436:X437"/>
    <mergeCell ref="Y436:Y437"/>
    <mergeCell ref="K386:K388"/>
    <mergeCell ref="W386:W388"/>
    <mergeCell ref="X386:X388"/>
    <mergeCell ref="Y386:Y388"/>
    <mergeCell ref="K358:K360"/>
    <mergeCell ref="W358:W360"/>
    <mergeCell ref="X358:X360"/>
    <mergeCell ref="K399:K401"/>
    <mergeCell ref="W399:W401"/>
    <mergeCell ref="X399:X401"/>
    <mergeCell ref="Y399:Y401"/>
    <mergeCell ref="W394:W395"/>
    <mergeCell ref="X394:X395"/>
    <mergeCell ref="Y394:Y395"/>
    <mergeCell ref="K396:K397"/>
    <mergeCell ref="W396:W397"/>
    <mergeCell ref="X396:X397"/>
    <mergeCell ref="Y396:Y397"/>
    <mergeCell ref="Y358:Y360"/>
    <mergeCell ref="K362:K364"/>
    <mergeCell ref="W362:W364"/>
    <mergeCell ref="X362:X364"/>
    <mergeCell ref="Y362:Y364"/>
    <mergeCell ref="K340:K342"/>
    <mergeCell ref="W340:W342"/>
    <mergeCell ref="X340:X342"/>
    <mergeCell ref="Y340:Y342"/>
    <mergeCell ref="K343:K344"/>
    <mergeCell ref="W343:W344"/>
    <mergeCell ref="X343:X344"/>
    <mergeCell ref="Y343:Y344"/>
    <mergeCell ref="K349:K350"/>
    <mergeCell ref="K324:K325"/>
    <mergeCell ref="W324:W325"/>
    <mergeCell ref="X324:X325"/>
    <mergeCell ref="Y324:Y325"/>
    <mergeCell ref="K326:K330"/>
    <mergeCell ref="W326:W330"/>
    <mergeCell ref="X326:X330"/>
    <mergeCell ref="Y326:Y330"/>
    <mergeCell ref="K335:K337"/>
    <mergeCell ref="W335:W337"/>
    <mergeCell ref="X335:X337"/>
    <mergeCell ref="Y335:Y337"/>
    <mergeCell ref="W294:W295"/>
    <mergeCell ref="X294:X295"/>
    <mergeCell ref="Y294:Y295"/>
    <mergeCell ref="K290:K291"/>
    <mergeCell ref="W290:W291"/>
    <mergeCell ref="X290:X291"/>
    <mergeCell ref="Y290:Y291"/>
    <mergeCell ref="K294:K295"/>
    <mergeCell ref="K321:K323"/>
    <mergeCell ref="W321:W323"/>
    <mergeCell ref="X321:X323"/>
    <mergeCell ref="Y321:Y323"/>
    <mergeCell ref="K309:K310"/>
    <mergeCell ref="W309:W310"/>
    <mergeCell ref="X309:X310"/>
    <mergeCell ref="Y309:Y310"/>
    <mergeCell ref="W315:W316"/>
    <mergeCell ref="X315:X316"/>
    <mergeCell ref="Y315:Y316"/>
    <mergeCell ref="K303:K304"/>
    <mergeCell ref="W303:W304"/>
    <mergeCell ref="X303:X304"/>
    <mergeCell ref="Y303:Y304"/>
    <mergeCell ref="K305:K306"/>
    <mergeCell ref="W305:W306"/>
    <mergeCell ref="X305:X306"/>
    <mergeCell ref="Y305:Y306"/>
    <mergeCell ref="K228:K229"/>
    <mergeCell ref="W228:W230"/>
    <mergeCell ref="X228:X230"/>
    <mergeCell ref="Y228:Y230"/>
    <mergeCell ref="K222:K226"/>
    <mergeCell ref="W222:W226"/>
    <mergeCell ref="X222:X226"/>
    <mergeCell ref="Y222:Y226"/>
    <mergeCell ref="K219:K221"/>
    <mergeCell ref="W219:W221"/>
    <mergeCell ref="X219:X221"/>
    <mergeCell ref="Y219:Y221"/>
    <mergeCell ref="K119:K120"/>
    <mergeCell ref="W119:W120"/>
    <mergeCell ref="X119:X120"/>
    <mergeCell ref="Y119:Y120"/>
    <mergeCell ref="K144:K146"/>
    <mergeCell ref="W144:W146"/>
    <mergeCell ref="X144:X146"/>
    <mergeCell ref="Y144:Y146"/>
    <mergeCell ref="Y197:Y198"/>
    <mergeCell ref="K165:K167"/>
    <mergeCell ref="W165:W167"/>
    <mergeCell ref="X165:X167"/>
    <mergeCell ref="Y165:Y167"/>
    <mergeCell ref="K172:K173"/>
    <mergeCell ref="W172:W173"/>
    <mergeCell ref="X172:X173"/>
    <mergeCell ref="Y172:Y173"/>
    <mergeCell ref="K175:K177"/>
    <mergeCell ref="W175:W177"/>
    <mergeCell ref="X175:X177"/>
    <mergeCell ref="Y175:Y177"/>
    <mergeCell ref="K184:K186"/>
    <mergeCell ref="W184:W186"/>
    <mergeCell ref="X184:X186"/>
    <mergeCell ref="K87:K90"/>
    <mergeCell ref="W87:W90"/>
    <mergeCell ref="X87:X90"/>
    <mergeCell ref="Y87:Y90"/>
    <mergeCell ref="K99:K103"/>
    <mergeCell ref="W99:W103"/>
    <mergeCell ref="X99:X103"/>
    <mergeCell ref="Y99:Y103"/>
    <mergeCell ref="K116:K118"/>
    <mergeCell ref="W116:W118"/>
    <mergeCell ref="X116:X118"/>
    <mergeCell ref="Y116:Y118"/>
    <mergeCell ref="K108:K110"/>
    <mergeCell ref="W108:W110"/>
    <mergeCell ref="X108:X110"/>
    <mergeCell ref="Y108:Y110"/>
    <mergeCell ref="K112:K113"/>
    <mergeCell ref="W112:W113"/>
    <mergeCell ref="X112:X113"/>
    <mergeCell ref="Y112:Y113"/>
    <mergeCell ref="K106:K107"/>
    <mergeCell ref="W106:W107"/>
    <mergeCell ref="X106:X107"/>
    <mergeCell ref="Y106:Y107"/>
    <mergeCell ref="K84:K86"/>
    <mergeCell ref="W84:W86"/>
    <mergeCell ref="X84:X86"/>
    <mergeCell ref="Y84:Y86"/>
    <mergeCell ref="K79:K80"/>
    <mergeCell ref="W79:W80"/>
    <mergeCell ref="X79:X80"/>
    <mergeCell ref="Y79:Y80"/>
    <mergeCell ref="K81:K83"/>
    <mergeCell ref="W81:W83"/>
    <mergeCell ref="X81:X83"/>
    <mergeCell ref="Y81:Y83"/>
    <mergeCell ref="K890:K891"/>
    <mergeCell ref="W890:W891"/>
    <mergeCell ref="X890:X891"/>
    <mergeCell ref="Y890:Y891"/>
    <mergeCell ref="K920:K921"/>
    <mergeCell ref="W920:W921"/>
    <mergeCell ref="X920:X921"/>
    <mergeCell ref="Y920:Y921"/>
    <mergeCell ref="K925:K927"/>
    <mergeCell ref="W925:W927"/>
    <mergeCell ref="X925:X927"/>
    <mergeCell ref="Y925:Y927"/>
    <mergeCell ref="K900:K902"/>
    <mergeCell ref="W900:W902"/>
    <mergeCell ref="X900:X902"/>
    <mergeCell ref="Y900:Y902"/>
    <mergeCell ref="K918:K919"/>
    <mergeCell ref="W918:W919"/>
    <mergeCell ref="X918:X919"/>
    <mergeCell ref="Y918:Y919"/>
    <mergeCell ref="K860:K862"/>
    <mergeCell ref="W860:W862"/>
    <mergeCell ref="X860:X862"/>
    <mergeCell ref="Y860:Y862"/>
    <mergeCell ref="K864:K865"/>
    <mergeCell ref="K878:K881"/>
    <mergeCell ref="W878:W881"/>
    <mergeCell ref="X878:X881"/>
    <mergeCell ref="K832:K835"/>
    <mergeCell ref="W832:W835"/>
    <mergeCell ref="X832:X835"/>
    <mergeCell ref="Y832:Y835"/>
    <mergeCell ref="K843:K844"/>
    <mergeCell ref="W843:W844"/>
    <mergeCell ref="X843:X844"/>
    <mergeCell ref="Y843:Y844"/>
    <mergeCell ref="Y878:Y881"/>
    <mergeCell ref="K815:K817"/>
    <mergeCell ref="W815:W817"/>
    <mergeCell ref="X815:X817"/>
    <mergeCell ref="Y815:Y817"/>
    <mergeCell ref="K766:K767"/>
    <mergeCell ref="W766:W767"/>
    <mergeCell ref="X766:X767"/>
    <mergeCell ref="Y766:Y767"/>
    <mergeCell ref="K771:K773"/>
    <mergeCell ref="W771:W773"/>
    <mergeCell ref="X771:X773"/>
    <mergeCell ref="Y771:Y773"/>
    <mergeCell ref="K799:K800"/>
    <mergeCell ref="W799:W800"/>
    <mergeCell ref="X799:X800"/>
    <mergeCell ref="Y799:Y800"/>
    <mergeCell ref="K802:K803"/>
    <mergeCell ref="W802:W803"/>
    <mergeCell ref="X802:X803"/>
    <mergeCell ref="Y802:Y803"/>
    <mergeCell ref="K811:K812"/>
    <mergeCell ref="W811:W812"/>
    <mergeCell ref="X811:X812"/>
    <mergeCell ref="Y811:Y812"/>
    <mergeCell ref="K745:K746"/>
    <mergeCell ref="W745:W746"/>
    <mergeCell ref="X745:X746"/>
    <mergeCell ref="Y745:Y746"/>
    <mergeCell ref="K757:K760"/>
    <mergeCell ref="W757:W760"/>
    <mergeCell ref="X757:X760"/>
    <mergeCell ref="Y757:Y760"/>
    <mergeCell ref="K723:K726"/>
    <mergeCell ref="W723:W726"/>
    <mergeCell ref="X723:X726"/>
    <mergeCell ref="Y723:Y726"/>
    <mergeCell ref="K734:K736"/>
    <mergeCell ref="W734:W736"/>
    <mergeCell ref="X734:X736"/>
    <mergeCell ref="Y734:Y736"/>
    <mergeCell ref="K542:K543"/>
    <mergeCell ref="W542:W543"/>
    <mergeCell ref="X542:X543"/>
    <mergeCell ref="Y542:Y543"/>
    <mergeCell ref="K646:K648"/>
    <mergeCell ref="W646:W648"/>
    <mergeCell ref="X646:X648"/>
    <mergeCell ref="Y646:Y648"/>
    <mergeCell ref="K649:K650"/>
    <mergeCell ref="K625:K626"/>
    <mergeCell ref="W625:W626"/>
    <mergeCell ref="X625:X626"/>
    <mergeCell ref="Y625:Y626"/>
    <mergeCell ref="K558:K559"/>
    <mergeCell ref="W558:W559"/>
    <mergeCell ref="X558:X559"/>
    <mergeCell ref="Y558:Y559"/>
    <mergeCell ref="K560:K562"/>
    <mergeCell ref="W560:W562"/>
    <mergeCell ref="X560:X562"/>
    <mergeCell ref="Y560:Y562"/>
    <mergeCell ref="K564:K566"/>
    <mergeCell ref="W564:W566"/>
    <mergeCell ref="X564:X566"/>
    <mergeCell ref="K509:K511"/>
    <mergeCell ref="W509:W511"/>
    <mergeCell ref="X509:X511"/>
    <mergeCell ref="Y509:Y511"/>
    <mergeCell ref="K544:K547"/>
    <mergeCell ref="W544:W547"/>
    <mergeCell ref="X544:X547"/>
    <mergeCell ref="Y544:Y547"/>
    <mergeCell ref="K556:K557"/>
    <mergeCell ref="W556:W557"/>
    <mergeCell ref="X556:X557"/>
    <mergeCell ref="Y556:Y557"/>
    <mergeCell ref="K530:K531"/>
    <mergeCell ref="W530:W531"/>
    <mergeCell ref="X530:X531"/>
    <mergeCell ref="Y530:Y531"/>
    <mergeCell ref="K532:K533"/>
    <mergeCell ref="W532:W533"/>
    <mergeCell ref="X532:X533"/>
    <mergeCell ref="Y532:Y533"/>
    <mergeCell ref="K540:K541"/>
    <mergeCell ref="W540:W541"/>
    <mergeCell ref="X540:X541"/>
    <mergeCell ref="Y540:Y541"/>
    <mergeCell ref="K516:K518"/>
    <mergeCell ref="W516:W518"/>
    <mergeCell ref="X516:X518"/>
    <mergeCell ref="Y516:Y518"/>
    <mergeCell ref="K526:K527"/>
    <mergeCell ref="W526:W527"/>
    <mergeCell ref="X526:X527"/>
    <mergeCell ref="Y526:Y527"/>
    <mergeCell ref="K469:K471"/>
    <mergeCell ref="W469:W471"/>
    <mergeCell ref="X469:X471"/>
    <mergeCell ref="Y469:Y471"/>
    <mergeCell ref="K479:K481"/>
    <mergeCell ref="W479:W481"/>
    <mergeCell ref="X479:X481"/>
    <mergeCell ref="Y479:Y481"/>
    <mergeCell ref="K504:K505"/>
    <mergeCell ref="W504:W505"/>
    <mergeCell ref="X504:X505"/>
    <mergeCell ref="Y504:Y505"/>
    <mergeCell ref="K506:K507"/>
    <mergeCell ref="W506:W507"/>
    <mergeCell ref="X506:X507"/>
    <mergeCell ref="Y506:Y507"/>
    <mergeCell ref="K458:K459"/>
    <mergeCell ref="W458:W459"/>
    <mergeCell ref="X458:X459"/>
    <mergeCell ref="Y458:Y459"/>
    <mergeCell ref="K467:K468"/>
    <mergeCell ref="W467:W468"/>
    <mergeCell ref="X467:X468"/>
    <mergeCell ref="Y467:Y468"/>
    <mergeCell ref="K429:K430"/>
    <mergeCell ref="W429:W430"/>
    <mergeCell ref="X429:X430"/>
    <mergeCell ref="Y429:Y430"/>
    <mergeCell ref="K440:K441"/>
    <mergeCell ref="K442:K445"/>
    <mergeCell ref="W442:W445"/>
    <mergeCell ref="K402:K406"/>
    <mergeCell ref="W402:W406"/>
    <mergeCell ref="X402:X406"/>
    <mergeCell ref="Y402:Y406"/>
    <mergeCell ref="K411:K413"/>
    <mergeCell ref="W411:W413"/>
    <mergeCell ref="X411:X413"/>
    <mergeCell ref="Y411:Y413"/>
    <mergeCell ref="K414:K416"/>
    <mergeCell ref="W414:W416"/>
    <mergeCell ref="X414:X416"/>
    <mergeCell ref="Y414:Y416"/>
    <mergeCell ref="K301:K302"/>
    <mergeCell ref="W301:W302"/>
    <mergeCell ref="X301:X302"/>
    <mergeCell ref="Y301:Y302"/>
    <mergeCell ref="K235:K236"/>
    <mergeCell ref="W235:W236"/>
    <mergeCell ref="X235:X236"/>
    <mergeCell ref="Y235:Y236"/>
    <mergeCell ref="K237:K238"/>
    <mergeCell ref="W237:W238"/>
    <mergeCell ref="X237:X238"/>
    <mergeCell ref="Y237:Y238"/>
    <mergeCell ref="K255:K258"/>
    <mergeCell ref="W255:W258"/>
    <mergeCell ref="X255:X258"/>
    <mergeCell ref="Y255:Y258"/>
    <mergeCell ref="K282:K283"/>
    <mergeCell ref="W282:W283"/>
    <mergeCell ref="X282:X283"/>
    <mergeCell ref="Y282:Y283"/>
    <mergeCell ref="K284:K286"/>
    <mergeCell ref="W284:W286"/>
    <mergeCell ref="X284:X286"/>
    <mergeCell ref="Y284:Y286"/>
    <mergeCell ref="Y184:Y186"/>
    <mergeCell ref="K197:K198"/>
    <mergeCell ref="W197:W198"/>
    <mergeCell ref="X197:X198"/>
    <mergeCell ref="W209:W211"/>
    <mergeCell ref="X209:X211"/>
    <mergeCell ref="Y209:Y211"/>
    <mergeCell ref="K209:K211"/>
    <mergeCell ref="K212:K213"/>
    <mergeCell ref="W212:W213"/>
    <mergeCell ref="X212:X213"/>
    <mergeCell ref="Y212:Y213"/>
    <mergeCell ref="K202:K203"/>
    <mergeCell ref="W202:W203"/>
    <mergeCell ref="X202:X203"/>
    <mergeCell ref="Y202:Y203"/>
    <mergeCell ref="K204:K205"/>
    <mergeCell ref="K206:K207"/>
    <mergeCell ref="W206:W207"/>
    <mergeCell ref="X206:X207"/>
    <mergeCell ref="Y206:Y207"/>
    <mergeCell ref="K64:K65"/>
    <mergeCell ref="W64:W65"/>
    <mergeCell ref="X64:X65"/>
    <mergeCell ref="Y64:Y65"/>
    <mergeCell ref="K27:K28"/>
    <mergeCell ref="W27:W28"/>
    <mergeCell ref="X27:X28"/>
    <mergeCell ref="Y27:Y28"/>
    <mergeCell ref="K41:K43"/>
    <mergeCell ref="K46:K47"/>
    <mergeCell ref="W46:W47"/>
    <mergeCell ref="X46:X47"/>
    <mergeCell ref="K48:K51"/>
    <mergeCell ref="W48:W51"/>
    <mergeCell ref="X48:X51"/>
    <mergeCell ref="Y48:Y51"/>
    <mergeCell ref="K62:K63"/>
    <mergeCell ref="W62:W63"/>
    <mergeCell ref="X62:X63"/>
    <mergeCell ref="Y62:Y63"/>
    <mergeCell ref="K59:K60"/>
    <mergeCell ref="W59:W60"/>
    <mergeCell ref="X59:X60"/>
    <mergeCell ref="Y59:Y60"/>
    <mergeCell ref="K14:K17"/>
    <mergeCell ref="W14:W17"/>
    <mergeCell ref="X14:X17"/>
    <mergeCell ref="Y14:Y17"/>
    <mergeCell ref="Y46:Y47"/>
    <mergeCell ref="K7:K8"/>
    <mergeCell ref="W7:W8"/>
    <mergeCell ref="X7:X8"/>
    <mergeCell ref="Y7:Y8"/>
    <mergeCell ref="K9:K10"/>
    <mergeCell ref="W9:W10"/>
    <mergeCell ref="X9:X10"/>
    <mergeCell ref="Y9:Y10"/>
    <mergeCell ref="K24:K25"/>
    <mergeCell ref="W24:W25"/>
    <mergeCell ref="X24:X25"/>
    <mergeCell ref="Y24:Y25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52EDD-953B-426E-B0E5-4AA6D5BA5843}">
  <dimension ref="A1:M21"/>
  <sheetViews>
    <sheetView zoomScale="145" zoomScaleNormal="145" workbookViewId="0">
      <selection activeCell="F10" sqref="F10"/>
    </sheetView>
  </sheetViews>
  <sheetFormatPr defaultColWidth="8.73046875" defaultRowHeight="14.25" x14ac:dyDescent="0.45"/>
  <cols>
    <col min="1" max="1" width="8.73046875" style="41"/>
    <col min="2" max="2" width="5.06640625" style="41" customWidth="1"/>
    <col min="3" max="3" width="4.796875" style="41" customWidth="1"/>
    <col min="4" max="4" width="5.265625" style="41" customWidth="1"/>
    <col min="5" max="5" width="8.73046875" style="41"/>
    <col min="6" max="6" width="34.46484375" style="41" bestFit="1" customWidth="1"/>
    <col min="7" max="7" width="14.73046875" style="41" bestFit="1" customWidth="1"/>
    <col min="8" max="8" width="14.59765625" style="123" bestFit="1" customWidth="1"/>
    <col min="9" max="9" width="14.9296875" style="123" bestFit="1" customWidth="1"/>
    <col min="10" max="11" width="14.9296875" style="123" customWidth="1"/>
    <col min="12" max="16384" width="8.73046875" style="41"/>
  </cols>
  <sheetData>
    <row r="1" spans="1:13" x14ac:dyDescent="0.45">
      <c r="A1" s="149" t="s">
        <v>2234</v>
      </c>
    </row>
    <row r="2" spans="1:13" x14ac:dyDescent="0.45">
      <c r="M2" s="150"/>
    </row>
    <row r="3" spans="1:13" ht="28.5" x14ac:dyDescent="0.45">
      <c r="F3" s="151" t="s">
        <v>2232</v>
      </c>
    </row>
    <row r="4" spans="1:13" x14ac:dyDescent="0.45">
      <c r="G4" s="189" t="s">
        <v>2224</v>
      </c>
      <c r="H4" s="189" t="s">
        <v>2225</v>
      </c>
      <c r="I4" s="189" t="s">
        <v>2226</v>
      </c>
      <c r="J4" s="189" t="s">
        <v>2227</v>
      </c>
      <c r="K4" s="189" t="s">
        <v>2229</v>
      </c>
      <c r="L4" s="189" t="s">
        <v>2228</v>
      </c>
    </row>
    <row r="5" spans="1:13" x14ac:dyDescent="0.45">
      <c r="F5" s="148" t="s">
        <v>2221</v>
      </c>
      <c r="G5" s="184"/>
      <c r="H5" s="184"/>
      <c r="I5" s="184"/>
      <c r="J5" s="184"/>
      <c r="K5" s="188">
        <f>SUM(G5:J5)</f>
        <v>0</v>
      </c>
      <c r="L5" s="186">
        <v>15</v>
      </c>
    </row>
    <row r="6" spans="1:13" x14ac:dyDescent="0.45">
      <c r="F6" s="148" t="s">
        <v>2222</v>
      </c>
      <c r="G6" s="184"/>
      <c r="H6" s="184"/>
      <c r="I6" s="184"/>
      <c r="J6" s="184"/>
      <c r="K6" s="185">
        <f>SUM(G6:J6)</f>
        <v>0</v>
      </c>
      <c r="L6" s="186">
        <v>6</v>
      </c>
    </row>
    <row r="7" spans="1:13" x14ac:dyDescent="0.45">
      <c r="F7" s="148" t="s">
        <v>2223</v>
      </c>
      <c r="G7" s="184"/>
      <c r="H7" s="184"/>
      <c r="I7" s="184"/>
      <c r="J7" s="184"/>
      <c r="K7" s="185">
        <f>SUM(G7:J7)</f>
        <v>0</v>
      </c>
      <c r="L7" s="186">
        <v>14</v>
      </c>
    </row>
    <row r="8" spans="1:13" x14ac:dyDescent="0.45">
      <c r="F8" s="148" t="s">
        <v>2233</v>
      </c>
      <c r="G8" s="184"/>
      <c r="H8" s="184"/>
      <c r="I8" s="184"/>
      <c r="J8" s="184"/>
      <c r="K8" s="185">
        <f t="shared" ref="K8" si="0">SUM(G8:J8)</f>
        <v>0</v>
      </c>
      <c r="L8" s="186">
        <v>11</v>
      </c>
    </row>
    <row r="9" spans="1:13" x14ac:dyDescent="0.45">
      <c r="F9" s="149" t="s">
        <v>2236</v>
      </c>
      <c r="G9" s="185">
        <f>SUM(G5:G8)</f>
        <v>0</v>
      </c>
      <c r="H9" s="185">
        <f t="shared" ref="H9:J9" si="1">SUM(H5:H8)</f>
        <v>0</v>
      </c>
      <c r="I9" s="185">
        <f t="shared" si="1"/>
        <v>0</v>
      </c>
      <c r="J9" s="185">
        <f t="shared" si="1"/>
        <v>0</v>
      </c>
      <c r="K9" s="185"/>
      <c r="L9" s="185"/>
    </row>
    <row r="10" spans="1:13" x14ac:dyDescent="0.45">
      <c r="F10" s="149" t="s">
        <v>2235</v>
      </c>
      <c r="G10" s="186">
        <v>10</v>
      </c>
      <c r="H10" s="187">
        <v>12</v>
      </c>
      <c r="I10" s="187">
        <v>15</v>
      </c>
      <c r="J10" s="186">
        <v>9</v>
      </c>
      <c r="K10" s="185"/>
      <c r="L10" s="185"/>
    </row>
    <row r="13" spans="1:13" ht="28.5" x14ac:dyDescent="0.45">
      <c r="F13" s="151" t="s">
        <v>2231</v>
      </c>
    </row>
    <row r="14" spans="1:13" x14ac:dyDescent="0.45">
      <c r="G14" s="189" t="s">
        <v>2224</v>
      </c>
      <c r="H14" s="189" t="s">
        <v>2225</v>
      </c>
      <c r="I14" s="189" t="s">
        <v>2226</v>
      </c>
      <c r="J14" s="189" t="s">
        <v>2227</v>
      </c>
      <c r="K14" s="149"/>
      <c r="L14" s="149"/>
    </row>
    <row r="15" spans="1:13" x14ac:dyDescent="0.45">
      <c r="F15" s="148" t="s">
        <v>2221</v>
      </c>
      <c r="G15" s="186">
        <v>25</v>
      </c>
      <c r="H15" s="186">
        <v>35</v>
      </c>
      <c r="I15" s="186">
        <v>36</v>
      </c>
      <c r="J15" s="186">
        <v>60</v>
      </c>
      <c r="K15" s="149"/>
    </row>
    <row r="16" spans="1:13" x14ac:dyDescent="0.45">
      <c r="F16" s="148" t="s">
        <v>2222</v>
      </c>
      <c r="G16" s="186">
        <v>55</v>
      </c>
      <c r="H16" s="186">
        <v>30</v>
      </c>
      <c r="I16" s="186">
        <v>25</v>
      </c>
      <c r="J16" s="186">
        <v>25</v>
      </c>
      <c r="K16" s="149"/>
    </row>
    <row r="17" spans="6:11" x14ac:dyDescent="0.45">
      <c r="F17" s="148" t="s">
        <v>2223</v>
      </c>
      <c r="G17" s="186">
        <v>40</v>
      </c>
      <c r="H17" s="186">
        <v>50</v>
      </c>
      <c r="I17" s="186">
        <v>80</v>
      </c>
      <c r="J17" s="186">
        <v>90</v>
      </c>
      <c r="K17" s="149"/>
    </row>
    <row r="18" spans="6:11" x14ac:dyDescent="0.45">
      <c r="F18" s="148" t="s">
        <v>2233</v>
      </c>
      <c r="G18" s="186">
        <v>30</v>
      </c>
      <c r="H18" s="186">
        <v>40</v>
      </c>
      <c r="I18" s="186">
        <v>66</v>
      </c>
      <c r="J18" s="186">
        <v>75</v>
      </c>
      <c r="K18" s="149"/>
    </row>
    <row r="19" spans="6:11" x14ac:dyDescent="0.45">
      <c r="F19" s="149"/>
      <c r="J19" s="41"/>
      <c r="K19" s="149"/>
    </row>
    <row r="21" spans="6:11" x14ac:dyDescent="0.45">
      <c r="F21" s="148" t="s">
        <v>2230</v>
      </c>
      <c r="G21" s="123">
        <f>SUMPRODUCT(G5:J8,G15:J18)</f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4B48A-B7EE-4401-96A6-859EC793CBB3}">
  <dimension ref="A1:M21"/>
  <sheetViews>
    <sheetView tabSelected="1" zoomScale="145" zoomScaleNormal="145" workbookViewId="0">
      <selection activeCell="G16" sqref="G16"/>
    </sheetView>
  </sheetViews>
  <sheetFormatPr defaultColWidth="8.73046875" defaultRowHeight="14.25" x14ac:dyDescent="0.45"/>
  <cols>
    <col min="1" max="1" width="8.73046875" style="41"/>
    <col min="2" max="2" width="5.06640625" style="41" customWidth="1"/>
    <col min="3" max="3" width="4.796875" style="41" customWidth="1"/>
    <col min="4" max="4" width="5.265625" style="41" customWidth="1"/>
    <col min="5" max="5" width="8.73046875" style="41"/>
    <col min="6" max="6" width="34.46484375" style="41" bestFit="1" customWidth="1"/>
    <col min="7" max="7" width="14.73046875" style="41" bestFit="1" customWidth="1"/>
    <col min="8" max="8" width="14.59765625" style="123" bestFit="1" customWidth="1"/>
    <col min="9" max="9" width="14.9296875" style="123" bestFit="1" customWidth="1"/>
    <col min="10" max="11" width="14.9296875" style="123" customWidth="1"/>
    <col min="12" max="16384" width="8.73046875" style="41"/>
  </cols>
  <sheetData>
    <row r="1" spans="1:13" x14ac:dyDescent="0.45">
      <c r="A1" s="149" t="s">
        <v>2234</v>
      </c>
    </row>
    <row r="2" spans="1:13" x14ac:dyDescent="0.45">
      <c r="M2" s="150"/>
    </row>
    <row r="3" spans="1:13" ht="28.5" x14ac:dyDescent="0.45">
      <c r="F3" s="151" t="s">
        <v>2232</v>
      </c>
    </row>
    <row r="4" spans="1:13" x14ac:dyDescent="0.45">
      <c r="G4" s="189" t="s">
        <v>2224</v>
      </c>
      <c r="H4" s="189" t="s">
        <v>2225</v>
      </c>
      <c r="I4" s="189" t="s">
        <v>2226</v>
      </c>
      <c r="J4" s="189" t="s">
        <v>2227</v>
      </c>
      <c r="K4" s="189" t="s">
        <v>2229</v>
      </c>
      <c r="L4" s="189" t="s">
        <v>2228</v>
      </c>
    </row>
    <row r="5" spans="1:13" x14ac:dyDescent="0.45">
      <c r="F5" s="148" t="s">
        <v>2221</v>
      </c>
      <c r="G5" s="184">
        <v>0</v>
      </c>
      <c r="H5" s="184">
        <v>0</v>
      </c>
      <c r="I5" s="184">
        <v>15</v>
      </c>
      <c r="J5" s="184">
        <v>0</v>
      </c>
      <c r="K5" s="188">
        <f>SUM(G5:J5)</f>
        <v>15</v>
      </c>
      <c r="L5" s="186">
        <v>15</v>
      </c>
    </row>
    <row r="6" spans="1:13" x14ac:dyDescent="0.45">
      <c r="F6" s="148" t="s">
        <v>2222</v>
      </c>
      <c r="G6" s="184">
        <v>0</v>
      </c>
      <c r="H6" s="184">
        <v>0</v>
      </c>
      <c r="I6" s="184">
        <v>0</v>
      </c>
      <c r="J6" s="184">
        <v>6</v>
      </c>
      <c r="K6" s="185">
        <f>SUM(G6:J6)</f>
        <v>6</v>
      </c>
      <c r="L6" s="186">
        <v>6</v>
      </c>
    </row>
    <row r="7" spans="1:13" x14ac:dyDescent="0.45">
      <c r="F7" s="148" t="s">
        <v>2223</v>
      </c>
      <c r="G7" s="184">
        <v>10</v>
      </c>
      <c r="H7" s="184">
        <v>4</v>
      </c>
      <c r="I7" s="184">
        <v>0</v>
      </c>
      <c r="J7" s="184">
        <v>0</v>
      </c>
      <c r="K7" s="185">
        <f>SUM(G7:J7)</f>
        <v>14</v>
      </c>
      <c r="L7" s="186">
        <v>14</v>
      </c>
    </row>
    <row r="8" spans="1:13" x14ac:dyDescent="0.45">
      <c r="F8" s="148" t="s">
        <v>2233</v>
      </c>
      <c r="G8" s="184">
        <v>0</v>
      </c>
      <c r="H8" s="184">
        <v>8</v>
      </c>
      <c r="I8" s="184">
        <v>0</v>
      </c>
      <c r="J8" s="184">
        <v>3</v>
      </c>
      <c r="K8" s="185">
        <f t="shared" ref="K8" si="0">SUM(G8:J8)</f>
        <v>11</v>
      </c>
      <c r="L8" s="186">
        <v>11</v>
      </c>
    </row>
    <row r="9" spans="1:13" x14ac:dyDescent="0.45">
      <c r="F9" s="149" t="s">
        <v>2236</v>
      </c>
      <c r="G9" s="185">
        <f>SUM(G5:G8)</f>
        <v>10</v>
      </c>
      <c r="H9" s="185">
        <f t="shared" ref="H9:J9" si="1">SUM(H5:H8)</f>
        <v>12</v>
      </c>
      <c r="I9" s="185">
        <f t="shared" si="1"/>
        <v>15</v>
      </c>
      <c r="J9" s="185">
        <f t="shared" si="1"/>
        <v>9</v>
      </c>
      <c r="K9" s="185"/>
      <c r="L9" s="185"/>
    </row>
    <row r="10" spans="1:13" x14ac:dyDescent="0.45">
      <c r="F10" s="149" t="s">
        <v>2235</v>
      </c>
      <c r="G10" s="186">
        <v>10</v>
      </c>
      <c r="H10" s="187">
        <v>12</v>
      </c>
      <c r="I10" s="187">
        <v>15</v>
      </c>
      <c r="J10" s="186">
        <v>9</v>
      </c>
      <c r="K10" s="185"/>
      <c r="L10" s="185"/>
    </row>
    <row r="13" spans="1:13" ht="28.5" x14ac:dyDescent="0.45">
      <c r="F13" s="151" t="s">
        <v>2231</v>
      </c>
    </row>
    <row r="14" spans="1:13" x14ac:dyDescent="0.45">
      <c r="G14" s="189" t="s">
        <v>2224</v>
      </c>
      <c r="H14" s="189" t="s">
        <v>2225</v>
      </c>
      <c r="I14" s="189" t="s">
        <v>2226</v>
      </c>
      <c r="J14" s="189" t="s">
        <v>2227</v>
      </c>
      <c r="K14" s="149"/>
      <c r="L14" s="149"/>
    </row>
    <row r="15" spans="1:13" x14ac:dyDescent="0.45">
      <c r="F15" s="148" t="s">
        <v>2221</v>
      </c>
      <c r="G15" s="186">
        <v>25</v>
      </c>
      <c r="H15" s="186">
        <v>35</v>
      </c>
      <c r="I15" s="186">
        <v>36</v>
      </c>
      <c r="J15" s="186">
        <v>60</v>
      </c>
      <c r="K15" s="149"/>
    </row>
    <row r="16" spans="1:13" x14ac:dyDescent="0.45">
      <c r="F16" s="148" t="s">
        <v>2222</v>
      </c>
      <c r="G16" s="186">
        <v>55</v>
      </c>
      <c r="H16" s="186">
        <v>30</v>
      </c>
      <c r="I16" s="186">
        <v>25</v>
      </c>
      <c r="J16" s="186">
        <v>25</v>
      </c>
      <c r="K16" s="149"/>
    </row>
    <row r="17" spans="6:11" x14ac:dyDescent="0.45">
      <c r="F17" s="148" t="s">
        <v>2223</v>
      </c>
      <c r="G17" s="186">
        <v>40</v>
      </c>
      <c r="H17" s="186">
        <v>50</v>
      </c>
      <c r="I17" s="186">
        <v>80</v>
      </c>
      <c r="J17" s="186">
        <v>90</v>
      </c>
      <c r="K17" s="149"/>
    </row>
    <row r="18" spans="6:11" x14ac:dyDescent="0.45">
      <c r="F18" s="148" t="s">
        <v>2233</v>
      </c>
      <c r="G18" s="186">
        <v>30</v>
      </c>
      <c r="H18" s="186">
        <v>40</v>
      </c>
      <c r="I18" s="186">
        <v>66</v>
      </c>
      <c r="J18" s="186">
        <v>75</v>
      </c>
      <c r="K18" s="149"/>
    </row>
    <row r="19" spans="6:11" x14ac:dyDescent="0.45">
      <c r="F19" s="149"/>
      <c r="J19" s="41"/>
      <c r="K19" s="149"/>
    </row>
    <row r="21" spans="6:11" x14ac:dyDescent="0.45">
      <c r="F21" s="148" t="s">
        <v>2230</v>
      </c>
      <c r="G21" s="123">
        <f>SUMPRODUCT(G5:J8,G15:J18)</f>
        <v>1835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3"/>
  <dimension ref="A1:V1071"/>
  <sheetViews>
    <sheetView workbookViewId="0">
      <selection activeCell="H4" sqref="H4"/>
    </sheetView>
  </sheetViews>
  <sheetFormatPr defaultRowHeight="14.25" x14ac:dyDescent="0.45"/>
  <cols>
    <col min="1" max="1" width="42.46484375" customWidth="1"/>
    <col min="2" max="2" width="35.46484375" style="46" customWidth="1"/>
    <col min="3" max="3" width="24" hidden="1" customWidth="1"/>
    <col min="4" max="4" width="10.53125" hidden="1" customWidth="1"/>
    <col min="5" max="6" width="8.46484375" hidden="1" customWidth="1"/>
    <col min="7" max="7" width="9.796875" customWidth="1"/>
    <col min="8" max="8" width="31.19921875" customWidth="1"/>
    <col min="9" max="9" width="9.796875" customWidth="1"/>
    <col min="10" max="10" width="10.265625" customWidth="1"/>
    <col min="11" max="11" width="12.265625" customWidth="1"/>
    <col min="12" max="12" width="16.796875" hidden="1" customWidth="1"/>
    <col min="13" max="13" width="16.796875" customWidth="1"/>
    <col min="14" max="14" width="18" customWidth="1"/>
    <col min="15" max="15" width="24" customWidth="1"/>
    <col min="16" max="18" width="7" hidden="1" customWidth="1"/>
    <col min="19" max="22" width="24.265625" hidden="1" customWidth="1"/>
    <col min="23" max="23" width="31.19921875" bestFit="1" customWidth="1"/>
    <col min="24" max="24" width="9.796875" bestFit="1" customWidth="1"/>
    <col min="25" max="25" width="10.265625" customWidth="1"/>
    <col min="26" max="26" width="12.265625" customWidth="1"/>
  </cols>
  <sheetData>
    <row r="1" spans="1:12" x14ac:dyDescent="0.45">
      <c r="B1"/>
    </row>
    <row r="3" spans="1:12" x14ac:dyDescent="0.45">
      <c r="B3"/>
      <c r="C3" s="13" t="s">
        <v>2162</v>
      </c>
      <c r="D3" s="13" t="s">
        <v>2167</v>
      </c>
    </row>
    <row r="4" spans="1:12" x14ac:dyDescent="0.45">
      <c r="B4"/>
      <c r="C4" t="s">
        <v>380</v>
      </c>
      <c r="H4" t="s">
        <v>2168</v>
      </c>
      <c r="I4" t="s">
        <v>2169</v>
      </c>
      <c r="J4" t="s">
        <v>2170</v>
      </c>
      <c r="K4" t="s">
        <v>2171</v>
      </c>
      <c r="L4" t="s">
        <v>2173</v>
      </c>
    </row>
    <row r="5" spans="1:12" x14ac:dyDescent="0.45">
      <c r="A5" s="13" t="s">
        <v>13</v>
      </c>
      <c r="B5" s="13" t="s">
        <v>14</v>
      </c>
      <c r="C5" t="s">
        <v>2126</v>
      </c>
      <c r="D5" t="s">
        <v>2145</v>
      </c>
      <c r="E5" t="s">
        <v>2147</v>
      </c>
      <c r="F5" t="s">
        <v>2146</v>
      </c>
      <c r="G5" t="s">
        <v>2174</v>
      </c>
    </row>
    <row r="6" spans="1:12" x14ac:dyDescent="0.45">
      <c r="A6" t="s">
        <v>32</v>
      </c>
      <c r="B6" t="s">
        <v>526</v>
      </c>
      <c r="C6" s="29">
        <v>298762</v>
      </c>
      <c r="D6" s="29">
        <v>0</v>
      </c>
      <c r="E6" s="29">
        <v>0</v>
      </c>
      <c r="F6" s="29">
        <v>0</v>
      </c>
      <c r="G6" s="29">
        <v>17</v>
      </c>
      <c r="H6" s="29">
        <v>298762</v>
      </c>
      <c r="I6" s="29">
        <v>0</v>
      </c>
      <c r="J6" s="29">
        <v>0</v>
      </c>
      <c r="K6" s="29">
        <v>0</v>
      </c>
      <c r="L6" s="29">
        <v>17</v>
      </c>
    </row>
    <row r="7" spans="1:12" x14ac:dyDescent="0.45">
      <c r="B7" t="s">
        <v>2151</v>
      </c>
      <c r="C7" s="29">
        <v>262081</v>
      </c>
      <c r="D7" s="29">
        <v>0</v>
      </c>
      <c r="E7" s="29">
        <v>0</v>
      </c>
      <c r="F7" s="29">
        <v>0</v>
      </c>
      <c r="G7" s="29">
        <v>12</v>
      </c>
      <c r="H7" s="29">
        <v>262081</v>
      </c>
      <c r="I7" s="29">
        <v>0</v>
      </c>
      <c r="J7" s="29">
        <v>0</v>
      </c>
      <c r="K7" s="29">
        <v>0</v>
      </c>
      <c r="L7" s="29">
        <v>12</v>
      </c>
    </row>
    <row r="8" spans="1:12" x14ac:dyDescent="0.45">
      <c r="B8" t="s">
        <v>1076</v>
      </c>
      <c r="C8" s="29">
        <v>129894</v>
      </c>
      <c r="D8" s="29">
        <v>0</v>
      </c>
      <c r="E8" s="29">
        <v>0</v>
      </c>
      <c r="F8" s="29">
        <v>0</v>
      </c>
      <c r="G8" s="29">
        <v>14</v>
      </c>
      <c r="H8" s="29">
        <v>129894</v>
      </c>
      <c r="I8" s="29">
        <v>0</v>
      </c>
      <c r="J8" s="29">
        <v>0</v>
      </c>
      <c r="K8" s="29">
        <v>0</v>
      </c>
      <c r="L8" s="29">
        <v>14</v>
      </c>
    </row>
    <row r="9" spans="1:12" x14ac:dyDescent="0.45">
      <c r="B9" t="s">
        <v>2153</v>
      </c>
      <c r="C9" s="29">
        <v>108620</v>
      </c>
      <c r="D9" s="29">
        <v>0</v>
      </c>
      <c r="E9" s="29">
        <v>0</v>
      </c>
      <c r="F9" s="29">
        <v>0</v>
      </c>
      <c r="G9" s="29">
        <v>11</v>
      </c>
      <c r="H9" s="29">
        <v>108620</v>
      </c>
      <c r="I9" s="29">
        <v>0</v>
      </c>
      <c r="J9" s="29">
        <v>0</v>
      </c>
      <c r="K9" s="29">
        <v>0</v>
      </c>
      <c r="L9" s="29">
        <v>11</v>
      </c>
    </row>
    <row r="10" spans="1:12" x14ac:dyDescent="0.45">
      <c r="B10" t="s">
        <v>2160</v>
      </c>
      <c r="C10" s="29">
        <v>80712</v>
      </c>
      <c r="D10" s="29">
        <v>0</v>
      </c>
      <c r="E10" s="29">
        <v>0</v>
      </c>
      <c r="F10" s="29">
        <v>0</v>
      </c>
      <c r="G10" s="29">
        <v>8</v>
      </c>
      <c r="H10" s="29">
        <v>80712</v>
      </c>
      <c r="I10" s="29">
        <v>0</v>
      </c>
      <c r="J10" s="29">
        <v>0</v>
      </c>
      <c r="K10" s="29">
        <v>0</v>
      </c>
      <c r="L10" s="29">
        <v>8</v>
      </c>
    </row>
    <row r="11" spans="1:12" x14ac:dyDescent="0.45">
      <c r="B11" t="s">
        <v>33</v>
      </c>
      <c r="C11" s="29">
        <v>75106</v>
      </c>
      <c r="D11" s="29">
        <v>0</v>
      </c>
      <c r="E11" s="29">
        <v>0</v>
      </c>
      <c r="F11" s="29">
        <v>0</v>
      </c>
      <c r="G11" s="29">
        <v>13</v>
      </c>
      <c r="H11" s="29">
        <v>75106</v>
      </c>
      <c r="I11" s="29">
        <v>0</v>
      </c>
      <c r="J11" s="29">
        <v>0</v>
      </c>
      <c r="K11" s="29">
        <v>0</v>
      </c>
      <c r="L11" s="29">
        <v>13</v>
      </c>
    </row>
    <row r="12" spans="1:12" x14ac:dyDescent="0.45">
      <c r="B12" t="s">
        <v>1288</v>
      </c>
      <c r="C12" s="29">
        <v>72883</v>
      </c>
      <c r="D12" s="29">
        <v>0</v>
      </c>
      <c r="E12" s="29">
        <v>0</v>
      </c>
      <c r="F12" s="29">
        <v>0</v>
      </c>
      <c r="G12" s="29">
        <v>8</v>
      </c>
      <c r="H12" s="29">
        <v>72883</v>
      </c>
      <c r="I12" s="29">
        <v>0</v>
      </c>
      <c r="J12" s="29">
        <v>0</v>
      </c>
      <c r="K12" s="29">
        <v>0</v>
      </c>
      <c r="L12" s="29">
        <v>8</v>
      </c>
    </row>
    <row r="13" spans="1:12" x14ac:dyDescent="0.45">
      <c r="B13" t="s">
        <v>94</v>
      </c>
      <c r="C13" s="29">
        <v>62316</v>
      </c>
      <c r="D13" s="29">
        <v>0</v>
      </c>
      <c r="E13" s="29">
        <v>0</v>
      </c>
      <c r="F13" s="29">
        <v>0</v>
      </c>
      <c r="G13" s="29">
        <v>5</v>
      </c>
      <c r="H13" s="29">
        <v>62316</v>
      </c>
      <c r="I13" s="29">
        <v>0</v>
      </c>
      <c r="J13" s="29">
        <v>0</v>
      </c>
      <c r="K13" s="29">
        <v>0</v>
      </c>
      <c r="L13" s="29">
        <v>5</v>
      </c>
    </row>
    <row r="14" spans="1:12" x14ac:dyDescent="0.45">
      <c r="B14" t="s">
        <v>82</v>
      </c>
      <c r="C14" s="29">
        <v>61501</v>
      </c>
      <c r="D14" s="29">
        <v>0</v>
      </c>
      <c r="E14" s="29">
        <v>0</v>
      </c>
      <c r="F14" s="29">
        <v>0</v>
      </c>
      <c r="G14" s="29">
        <v>2</v>
      </c>
      <c r="H14" s="29">
        <v>61501</v>
      </c>
      <c r="I14" s="29">
        <v>0</v>
      </c>
      <c r="J14" s="29">
        <v>0</v>
      </c>
      <c r="K14" s="29">
        <v>0</v>
      </c>
      <c r="L14" s="29">
        <v>2</v>
      </c>
    </row>
    <row r="15" spans="1:12" x14ac:dyDescent="0.45">
      <c r="B15" t="s">
        <v>2157</v>
      </c>
      <c r="C15" s="29">
        <v>57437</v>
      </c>
      <c r="D15" s="29">
        <v>0</v>
      </c>
      <c r="E15" s="29">
        <v>0</v>
      </c>
      <c r="F15" s="29">
        <v>0</v>
      </c>
      <c r="G15" s="29">
        <v>9</v>
      </c>
      <c r="H15" s="29">
        <v>57437</v>
      </c>
      <c r="I15" s="29">
        <v>0</v>
      </c>
      <c r="J15" s="29">
        <v>0</v>
      </c>
      <c r="K15" s="29">
        <v>0</v>
      </c>
      <c r="L15" s="29">
        <v>9</v>
      </c>
    </row>
    <row r="16" spans="1:12" x14ac:dyDescent="0.45">
      <c r="B16" t="s">
        <v>2149</v>
      </c>
      <c r="C16" s="29">
        <v>50633</v>
      </c>
      <c r="D16" s="29">
        <v>0</v>
      </c>
      <c r="E16" s="29">
        <v>0</v>
      </c>
      <c r="F16" s="29">
        <v>0</v>
      </c>
      <c r="G16" s="29">
        <v>4</v>
      </c>
      <c r="H16" s="29">
        <v>50633</v>
      </c>
      <c r="I16" s="29">
        <v>0</v>
      </c>
      <c r="J16" s="29">
        <v>0</v>
      </c>
      <c r="K16" s="29">
        <v>0</v>
      </c>
      <c r="L16" s="29">
        <v>4</v>
      </c>
    </row>
    <row r="17" spans="2:12" x14ac:dyDescent="0.45">
      <c r="B17" t="s">
        <v>1428</v>
      </c>
      <c r="C17" s="29">
        <v>43750</v>
      </c>
      <c r="D17" s="29">
        <v>0</v>
      </c>
      <c r="E17" s="29">
        <v>0</v>
      </c>
      <c r="F17" s="29">
        <v>0</v>
      </c>
      <c r="G17" s="29">
        <v>5</v>
      </c>
      <c r="H17" s="29">
        <v>43750</v>
      </c>
      <c r="I17" s="29">
        <v>0</v>
      </c>
      <c r="J17" s="29">
        <v>0</v>
      </c>
      <c r="K17" s="29">
        <v>0</v>
      </c>
      <c r="L17" s="29">
        <v>5</v>
      </c>
    </row>
    <row r="18" spans="2:12" x14ac:dyDescent="0.45">
      <c r="B18" t="s">
        <v>149</v>
      </c>
      <c r="C18" s="29">
        <v>29939</v>
      </c>
      <c r="D18" s="29">
        <v>0</v>
      </c>
      <c r="E18" s="29">
        <v>0</v>
      </c>
      <c r="F18" s="29">
        <v>0</v>
      </c>
      <c r="G18" s="29">
        <v>3</v>
      </c>
      <c r="H18" s="29">
        <v>29939</v>
      </c>
      <c r="I18" s="29">
        <v>0</v>
      </c>
      <c r="J18" s="29">
        <v>0</v>
      </c>
      <c r="K18" s="29">
        <v>0</v>
      </c>
      <c r="L18" s="29">
        <v>3</v>
      </c>
    </row>
    <row r="19" spans="2:12" x14ac:dyDescent="0.45">
      <c r="B19" t="s">
        <v>2161</v>
      </c>
      <c r="C19" s="29">
        <v>28523</v>
      </c>
      <c r="D19" s="29">
        <v>0</v>
      </c>
      <c r="E19" s="29">
        <v>0</v>
      </c>
      <c r="F19" s="29">
        <v>0</v>
      </c>
      <c r="G19" s="29">
        <v>1</v>
      </c>
      <c r="H19" s="29">
        <v>28523</v>
      </c>
      <c r="I19" s="29">
        <v>0</v>
      </c>
      <c r="J19" s="29">
        <v>0</v>
      </c>
      <c r="K19" s="29">
        <v>0</v>
      </c>
      <c r="L19" s="29">
        <v>1</v>
      </c>
    </row>
    <row r="20" spans="2:12" x14ac:dyDescent="0.45">
      <c r="B20" t="s">
        <v>733</v>
      </c>
      <c r="C20" s="29">
        <v>22904</v>
      </c>
      <c r="D20" s="29">
        <v>0</v>
      </c>
      <c r="E20" s="29">
        <v>0</v>
      </c>
      <c r="F20" s="29">
        <v>0</v>
      </c>
      <c r="G20" s="29">
        <v>3</v>
      </c>
      <c r="H20" s="29">
        <v>22904</v>
      </c>
      <c r="I20" s="29">
        <v>0</v>
      </c>
      <c r="J20" s="29">
        <v>0</v>
      </c>
      <c r="K20" s="29">
        <v>0</v>
      </c>
      <c r="L20" s="29">
        <v>3</v>
      </c>
    </row>
    <row r="21" spans="2:12" x14ac:dyDescent="0.45">
      <c r="B21" t="s">
        <v>2154</v>
      </c>
      <c r="C21" s="29">
        <v>17855</v>
      </c>
      <c r="D21" s="29">
        <v>0</v>
      </c>
      <c r="E21" s="29">
        <v>0</v>
      </c>
      <c r="F21" s="29">
        <v>0</v>
      </c>
      <c r="G21" s="29">
        <v>3</v>
      </c>
      <c r="H21" s="29">
        <v>17855</v>
      </c>
      <c r="I21" s="29">
        <v>0</v>
      </c>
      <c r="J21" s="29">
        <v>0</v>
      </c>
      <c r="K21" s="29">
        <v>0</v>
      </c>
      <c r="L21" s="29">
        <v>3</v>
      </c>
    </row>
    <row r="22" spans="2:12" x14ac:dyDescent="0.45">
      <c r="B22" t="s">
        <v>386</v>
      </c>
      <c r="C22" s="29">
        <v>17099</v>
      </c>
      <c r="D22" s="29">
        <v>0</v>
      </c>
      <c r="E22" s="29">
        <v>0</v>
      </c>
      <c r="F22" s="29">
        <v>0</v>
      </c>
      <c r="G22" s="29">
        <v>5</v>
      </c>
      <c r="H22" s="29">
        <v>17099</v>
      </c>
      <c r="I22" s="29">
        <v>0</v>
      </c>
      <c r="J22" s="29">
        <v>0</v>
      </c>
      <c r="K22" s="29">
        <v>0</v>
      </c>
      <c r="L22" s="29">
        <v>5</v>
      </c>
    </row>
    <row r="23" spans="2:12" x14ac:dyDescent="0.45">
      <c r="B23" t="s">
        <v>2150</v>
      </c>
      <c r="C23" s="29">
        <v>16372</v>
      </c>
      <c r="D23" s="29">
        <v>0</v>
      </c>
      <c r="E23" s="29">
        <v>0</v>
      </c>
      <c r="F23" s="29">
        <v>0</v>
      </c>
      <c r="G23" s="29">
        <v>5</v>
      </c>
      <c r="H23" s="29">
        <v>16372</v>
      </c>
      <c r="I23" s="29">
        <v>0</v>
      </c>
      <c r="J23" s="29">
        <v>0</v>
      </c>
      <c r="K23" s="29">
        <v>0</v>
      </c>
      <c r="L23" s="29">
        <v>5</v>
      </c>
    </row>
    <row r="24" spans="2:12" x14ac:dyDescent="0.45">
      <c r="B24" t="s">
        <v>1872</v>
      </c>
      <c r="C24" s="29">
        <v>14580</v>
      </c>
      <c r="D24" s="29">
        <v>0</v>
      </c>
      <c r="E24" s="29">
        <v>0</v>
      </c>
      <c r="F24" s="29">
        <v>0</v>
      </c>
      <c r="G24" s="29">
        <v>2</v>
      </c>
      <c r="H24" s="29">
        <v>14580</v>
      </c>
      <c r="I24" s="29">
        <v>0</v>
      </c>
      <c r="J24" s="29">
        <v>0</v>
      </c>
      <c r="K24" s="29">
        <v>0</v>
      </c>
      <c r="L24" s="29">
        <v>2</v>
      </c>
    </row>
    <row r="25" spans="2:12" x14ac:dyDescent="0.45">
      <c r="B25" t="s">
        <v>2156</v>
      </c>
      <c r="C25" s="29">
        <v>14036</v>
      </c>
      <c r="D25" s="29">
        <v>0</v>
      </c>
      <c r="E25" s="29">
        <v>0</v>
      </c>
      <c r="F25" s="29">
        <v>0</v>
      </c>
      <c r="G25" s="29">
        <v>2</v>
      </c>
      <c r="H25" s="29">
        <v>14036</v>
      </c>
      <c r="I25" s="29">
        <v>0</v>
      </c>
      <c r="J25" s="29">
        <v>0</v>
      </c>
      <c r="K25" s="29">
        <v>0</v>
      </c>
      <c r="L25" s="29">
        <v>2</v>
      </c>
    </row>
    <row r="26" spans="2:12" x14ac:dyDescent="0.45">
      <c r="B26" t="s">
        <v>1581</v>
      </c>
      <c r="C26" s="29">
        <v>13257</v>
      </c>
      <c r="D26" s="29">
        <v>0</v>
      </c>
      <c r="E26" s="29">
        <v>0</v>
      </c>
      <c r="F26" s="29">
        <v>0</v>
      </c>
      <c r="G26" s="29">
        <v>2</v>
      </c>
      <c r="H26" s="29">
        <v>13257</v>
      </c>
      <c r="I26" s="29">
        <v>0</v>
      </c>
      <c r="J26" s="29">
        <v>0</v>
      </c>
      <c r="K26" s="29">
        <v>0</v>
      </c>
      <c r="L26" s="29">
        <v>2</v>
      </c>
    </row>
    <row r="27" spans="2:12" x14ac:dyDescent="0.45">
      <c r="B27" t="s">
        <v>1158</v>
      </c>
      <c r="C27" s="29">
        <v>12365</v>
      </c>
      <c r="D27" s="29">
        <v>0</v>
      </c>
      <c r="E27" s="29">
        <v>0</v>
      </c>
      <c r="F27" s="29">
        <v>0</v>
      </c>
      <c r="G27" s="29">
        <v>2</v>
      </c>
      <c r="H27" s="29">
        <v>12365</v>
      </c>
      <c r="I27" s="29">
        <v>0</v>
      </c>
      <c r="J27" s="29">
        <v>0</v>
      </c>
      <c r="K27" s="29">
        <v>0</v>
      </c>
      <c r="L27" s="29">
        <v>2</v>
      </c>
    </row>
    <row r="28" spans="2:12" x14ac:dyDescent="0.45">
      <c r="B28" t="s">
        <v>239</v>
      </c>
      <c r="C28" s="29">
        <v>11359</v>
      </c>
      <c r="D28" s="29">
        <v>0</v>
      </c>
      <c r="E28" s="29">
        <v>0</v>
      </c>
      <c r="F28" s="29">
        <v>0</v>
      </c>
      <c r="G28" s="29">
        <v>1</v>
      </c>
      <c r="H28" s="29">
        <v>11359</v>
      </c>
      <c r="I28" s="29">
        <v>0</v>
      </c>
      <c r="J28" s="29">
        <v>0</v>
      </c>
      <c r="K28" s="29">
        <v>0</v>
      </c>
      <c r="L28" s="29">
        <v>1</v>
      </c>
    </row>
    <row r="29" spans="2:12" x14ac:dyDescent="0.45">
      <c r="B29" t="s">
        <v>2158</v>
      </c>
      <c r="C29" s="29">
        <v>11303</v>
      </c>
      <c r="D29" s="29">
        <v>0</v>
      </c>
      <c r="E29" s="29">
        <v>0</v>
      </c>
      <c r="F29" s="29">
        <v>0</v>
      </c>
      <c r="G29" s="29">
        <v>2</v>
      </c>
      <c r="H29" s="29">
        <v>11303</v>
      </c>
      <c r="I29" s="29">
        <v>0</v>
      </c>
      <c r="J29" s="29">
        <v>0</v>
      </c>
      <c r="K29" s="29">
        <v>0</v>
      </c>
      <c r="L29" s="29">
        <v>2</v>
      </c>
    </row>
    <row r="30" spans="2:12" x14ac:dyDescent="0.45">
      <c r="B30" t="s">
        <v>1284</v>
      </c>
      <c r="C30" s="29">
        <v>9201</v>
      </c>
      <c r="D30" s="29">
        <v>0</v>
      </c>
      <c r="E30" s="29">
        <v>0</v>
      </c>
      <c r="F30" s="29">
        <v>0</v>
      </c>
      <c r="G30" s="29">
        <v>1</v>
      </c>
      <c r="H30" s="29">
        <v>9201</v>
      </c>
      <c r="I30" s="29">
        <v>0</v>
      </c>
      <c r="J30" s="29">
        <v>0</v>
      </c>
      <c r="K30" s="29">
        <v>0</v>
      </c>
      <c r="L30" s="29">
        <v>1</v>
      </c>
    </row>
    <row r="31" spans="2:12" x14ac:dyDescent="0.45">
      <c r="B31" t="s">
        <v>44</v>
      </c>
      <c r="C31" s="29">
        <v>8090</v>
      </c>
      <c r="D31" s="29">
        <v>0</v>
      </c>
      <c r="E31" s="29">
        <v>0</v>
      </c>
      <c r="F31" s="29">
        <v>0</v>
      </c>
      <c r="G31" s="29">
        <v>1</v>
      </c>
      <c r="H31" s="29">
        <v>8090</v>
      </c>
      <c r="I31" s="29">
        <v>0</v>
      </c>
      <c r="J31" s="29">
        <v>0</v>
      </c>
      <c r="K31" s="29">
        <v>0</v>
      </c>
      <c r="L31" s="29">
        <v>1</v>
      </c>
    </row>
    <row r="32" spans="2:12" x14ac:dyDescent="0.45">
      <c r="B32" t="s">
        <v>266</v>
      </c>
      <c r="C32" s="29">
        <v>8041</v>
      </c>
      <c r="D32" s="29">
        <v>0</v>
      </c>
      <c r="E32" s="29">
        <v>0</v>
      </c>
      <c r="F32" s="29">
        <v>0</v>
      </c>
      <c r="G32" s="29">
        <v>1</v>
      </c>
      <c r="H32" s="29">
        <v>8041</v>
      </c>
      <c r="I32" s="29">
        <v>0</v>
      </c>
      <c r="J32" s="29">
        <v>0</v>
      </c>
      <c r="K32" s="29">
        <v>0</v>
      </c>
      <c r="L32" s="29">
        <v>1</v>
      </c>
    </row>
    <row r="33" spans="1:12" x14ac:dyDescent="0.45">
      <c r="B33" t="s">
        <v>101</v>
      </c>
      <c r="C33" s="29">
        <v>3239</v>
      </c>
      <c r="D33" s="29">
        <v>0</v>
      </c>
      <c r="E33" s="29">
        <v>0</v>
      </c>
      <c r="F33" s="29">
        <v>0</v>
      </c>
      <c r="G33" s="29">
        <v>1</v>
      </c>
      <c r="H33" s="29">
        <v>3239</v>
      </c>
      <c r="I33" s="29">
        <v>0</v>
      </c>
      <c r="J33" s="29">
        <v>0</v>
      </c>
      <c r="K33" s="29">
        <v>0</v>
      </c>
      <c r="L33" s="29">
        <v>1</v>
      </c>
    </row>
    <row r="34" spans="1:12" x14ac:dyDescent="0.45">
      <c r="B34" t="s">
        <v>2152</v>
      </c>
      <c r="C34" s="29">
        <v>733</v>
      </c>
      <c r="D34" s="29">
        <v>0</v>
      </c>
      <c r="E34" s="29">
        <v>0</v>
      </c>
      <c r="F34" s="29">
        <v>0</v>
      </c>
      <c r="G34" s="29">
        <v>1</v>
      </c>
      <c r="H34" s="29">
        <v>733</v>
      </c>
      <c r="I34" s="29">
        <v>0</v>
      </c>
      <c r="J34" s="29">
        <v>0</v>
      </c>
      <c r="K34" s="29">
        <v>0</v>
      </c>
      <c r="L34" s="29">
        <v>1</v>
      </c>
    </row>
    <row r="35" spans="1:12" x14ac:dyDescent="0.45">
      <c r="A35" t="s">
        <v>2165</v>
      </c>
      <c r="B35"/>
      <c r="C35" s="29">
        <v>1542591</v>
      </c>
      <c r="D35" s="29">
        <v>0</v>
      </c>
      <c r="E35" s="29">
        <v>0</v>
      </c>
      <c r="F35" s="29">
        <v>0</v>
      </c>
      <c r="G35" s="29">
        <v>144</v>
      </c>
      <c r="H35" s="29">
        <v>1542591</v>
      </c>
      <c r="I35" s="29">
        <v>0</v>
      </c>
      <c r="J35" s="29">
        <v>0</v>
      </c>
      <c r="K35" s="29">
        <v>0</v>
      </c>
      <c r="L35" s="29">
        <v>144</v>
      </c>
    </row>
    <row r="36" spans="1:12" x14ac:dyDescent="0.45">
      <c r="A36" t="s">
        <v>27</v>
      </c>
      <c r="B36" t="s">
        <v>2151</v>
      </c>
      <c r="C36" s="29">
        <v>559839</v>
      </c>
      <c r="D36" s="29">
        <v>0</v>
      </c>
      <c r="E36" s="29">
        <v>0</v>
      </c>
      <c r="F36" s="29">
        <v>0</v>
      </c>
      <c r="G36" s="29">
        <v>17</v>
      </c>
      <c r="H36" s="29">
        <v>559839</v>
      </c>
      <c r="I36" s="29">
        <v>0</v>
      </c>
      <c r="J36" s="29">
        <v>0</v>
      </c>
      <c r="K36" s="29">
        <v>0</v>
      </c>
      <c r="L36" s="29">
        <v>17</v>
      </c>
    </row>
    <row r="37" spans="1:12" x14ac:dyDescent="0.45">
      <c r="B37" t="s">
        <v>2155</v>
      </c>
      <c r="C37" s="29">
        <v>203440</v>
      </c>
      <c r="D37" s="29">
        <v>0</v>
      </c>
      <c r="E37" s="29">
        <v>0</v>
      </c>
      <c r="F37" s="29">
        <v>0</v>
      </c>
      <c r="G37" s="29">
        <v>16</v>
      </c>
      <c r="H37" s="29">
        <v>203440</v>
      </c>
      <c r="I37" s="29">
        <v>0</v>
      </c>
      <c r="J37" s="29">
        <v>0</v>
      </c>
      <c r="K37" s="29">
        <v>0</v>
      </c>
      <c r="L37" s="29">
        <v>16</v>
      </c>
    </row>
    <row r="38" spans="1:12" x14ac:dyDescent="0.45">
      <c r="B38" t="s">
        <v>2153</v>
      </c>
      <c r="C38" s="29">
        <v>134372</v>
      </c>
      <c r="D38" s="29">
        <v>0</v>
      </c>
      <c r="E38" s="29">
        <v>0</v>
      </c>
      <c r="F38" s="29">
        <v>0</v>
      </c>
      <c r="G38" s="29">
        <v>17</v>
      </c>
      <c r="H38" s="29">
        <v>134372</v>
      </c>
      <c r="I38" s="29">
        <v>0</v>
      </c>
      <c r="J38" s="29">
        <v>0</v>
      </c>
      <c r="K38" s="29">
        <v>0</v>
      </c>
      <c r="L38" s="29">
        <v>17</v>
      </c>
    </row>
    <row r="39" spans="1:12" x14ac:dyDescent="0.45">
      <c r="B39" t="s">
        <v>2150</v>
      </c>
      <c r="C39" s="29">
        <v>124161</v>
      </c>
      <c r="D39" s="29">
        <v>0</v>
      </c>
      <c r="E39" s="29">
        <v>0</v>
      </c>
      <c r="F39" s="29">
        <v>0</v>
      </c>
      <c r="G39" s="29">
        <v>7</v>
      </c>
      <c r="H39" s="29">
        <v>124161</v>
      </c>
      <c r="I39" s="29">
        <v>0</v>
      </c>
      <c r="J39" s="29">
        <v>0</v>
      </c>
      <c r="K39" s="29">
        <v>0</v>
      </c>
      <c r="L39" s="29">
        <v>7</v>
      </c>
    </row>
    <row r="40" spans="1:12" x14ac:dyDescent="0.45">
      <c r="B40" t="s">
        <v>149</v>
      </c>
      <c r="C40" s="29">
        <v>79649</v>
      </c>
      <c r="D40" s="29">
        <v>0</v>
      </c>
      <c r="E40" s="29">
        <v>0</v>
      </c>
      <c r="F40" s="29">
        <v>0</v>
      </c>
      <c r="G40" s="29">
        <v>6</v>
      </c>
      <c r="H40" s="29">
        <v>79649</v>
      </c>
      <c r="I40" s="29">
        <v>0</v>
      </c>
      <c r="J40" s="29">
        <v>0</v>
      </c>
      <c r="K40" s="29">
        <v>0</v>
      </c>
      <c r="L40" s="29">
        <v>6</v>
      </c>
    </row>
    <row r="41" spans="1:12" x14ac:dyDescent="0.45">
      <c r="B41" t="s">
        <v>2160</v>
      </c>
      <c r="C41" s="29">
        <v>75203</v>
      </c>
      <c r="D41" s="29">
        <v>0</v>
      </c>
      <c r="E41" s="29">
        <v>0</v>
      </c>
      <c r="F41" s="29">
        <v>0</v>
      </c>
      <c r="G41" s="29">
        <v>8</v>
      </c>
      <c r="H41" s="29">
        <v>75203</v>
      </c>
      <c r="I41" s="29">
        <v>0</v>
      </c>
      <c r="J41" s="29">
        <v>0</v>
      </c>
      <c r="K41" s="29">
        <v>0</v>
      </c>
      <c r="L41" s="29">
        <v>8</v>
      </c>
    </row>
    <row r="42" spans="1:12" x14ac:dyDescent="0.45">
      <c r="B42" t="s">
        <v>161</v>
      </c>
      <c r="C42" s="29">
        <v>57193</v>
      </c>
      <c r="D42" s="29">
        <v>0</v>
      </c>
      <c r="E42" s="29">
        <v>0</v>
      </c>
      <c r="F42" s="29">
        <v>0</v>
      </c>
      <c r="G42" s="29">
        <v>5</v>
      </c>
      <c r="H42" s="29">
        <v>57193</v>
      </c>
      <c r="I42" s="29">
        <v>0</v>
      </c>
      <c r="J42" s="29">
        <v>0</v>
      </c>
      <c r="K42" s="29">
        <v>0</v>
      </c>
      <c r="L42" s="29">
        <v>5</v>
      </c>
    </row>
    <row r="43" spans="1:12" x14ac:dyDescent="0.45">
      <c r="B43" t="s">
        <v>722</v>
      </c>
      <c r="C43" s="29">
        <v>41700</v>
      </c>
      <c r="D43" s="29">
        <v>0</v>
      </c>
      <c r="E43" s="29">
        <v>0</v>
      </c>
      <c r="F43" s="29">
        <v>0</v>
      </c>
      <c r="G43" s="29">
        <v>5</v>
      </c>
      <c r="H43" s="29">
        <v>41700</v>
      </c>
      <c r="I43" s="29">
        <v>0</v>
      </c>
      <c r="J43" s="29">
        <v>0</v>
      </c>
      <c r="K43" s="29">
        <v>0</v>
      </c>
      <c r="L43" s="29">
        <v>5</v>
      </c>
    </row>
    <row r="44" spans="1:12" x14ac:dyDescent="0.45">
      <c r="B44" t="s">
        <v>201</v>
      </c>
      <c r="C44" s="29">
        <v>41122</v>
      </c>
      <c r="D44" s="29">
        <v>0</v>
      </c>
      <c r="E44" s="29">
        <v>0</v>
      </c>
      <c r="F44" s="29">
        <v>0</v>
      </c>
      <c r="G44" s="29">
        <v>3</v>
      </c>
      <c r="H44" s="29">
        <v>41122</v>
      </c>
      <c r="I44" s="29">
        <v>0</v>
      </c>
      <c r="J44" s="29">
        <v>0</v>
      </c>
      <c r="K44" s="29">
        <v>0</v>
      </c>
      <c r="L44" s="29">
        <v>3</v>
      </c>
    </row>
    <row r="45" spans="1:12" x14ac:dyDescent="0.45">
      <c r="B45" t="s">
        <v>526</v>
      </c>
      <c r="C45" s="29">
        <v>29429</v>
      </c>
      <c r="D45" s="29">
        <v>0</v>
      </c>
      <c r="E45" s="29">
        <v>0</v>
      </c>
      <c r="F45" s="29">
        <v>0</v>
      </c>
      <c r="G45" s="29">
        <v>1</v>
      </c>
      <c r="H45" s="29">
        <v>29429</v>
      </c>
      <c r="I45" s="29">
        <v>0</v>
      </c>
      <c r="J45" s="29">
        <v>0</v>
      </c>
      <c r="K45" s="29">
        <v>0</v>
      </c>
      <c r="L45" s="29">
        <v>1</v>
      </c>
    </row>
    <row r="46" spans="1:12" x14ac:dyDescent="0.45">
      <c r="B46" t="s">
        <v>2156</v>
      </c>
      <c r="C46" s="29">
        <v>26393</v>
      </c>
      <c r="D46" s="29">
        <v>0</v>
      </c>
      <c r="E46" s="29">
        <v>0</v>
      </c>
      <c r="F46" s="29">
        <v>0</v>
      </c>
      <c r="G46" s="29">
        <v>3</v>
      </c>
      <c r="H46" s="29">
        <v>26393</v>
      </c>
      <c r="I46" s="29">
        <v>0</v>
      </c>
      <c r="J46" s="29">
        <v>0</v>
      </c>
      <c r="K46" s="29">
        <v>0</v>
      </c>
      <c r="L46" s="29">
        <v>3</v>
      </c>
    </row>
    <row r="47" spans="1:12" x14ac:dyDescent="0.45">
      <c r="B47" t="s">
        <v>733</v>
      </c>
      <c r="C47" s="29">
        <v>24288</v>
      </c>
      <c r="D47" s="29">
        <v>0</v>
      </c>
      <c r="E47" s="29">
        <v>0</v>
      </c>
      <c r="F47" s="29">
        <v>0</v>
      </c>
      <c r="G47" s="29">
        <v>1</v>
      </c>
      <c r="H47" s="29">
        <v>24288</v>
      </c>
      <c r="I47" s="29">
        <v>0</v>
      </c>
      <c r="J47" s="29">
        <v>0</v>
      </c>
      <c r="K47" s="29">
        <v>0</v>
      </c>
      <c r="L47" s="29">
        <v>1</v>
      </c>
    </row>
    <row r="48" spans="1:12" x14ac:dyDescent="0.45">
      <c r="B48" t="s">
        <v>2154</v>
      </c>
      <c r="C48" s="29">
        <v>22409</v>
      </c>
      <c r="D48" s="29">
        <v>0</v>
      </c>
      <c r="E48" s="29">
        <v>0</v>
      </c>
      <c r="F48" s="29">
        <v>0</v>
      </c>
      <c r="G48" s="29">
        <v>1</v>
      </c>
      <c r="H48" s="29">
        <v>22409</v>
      </c>
      <c r="I48" s="29">
        <v>0</v>
      </c>
      <c r="J48" s="29">
        <v>0</v>
      </c>
      <c r="K48" s="29">
        <v>0</v>
      </c>
      <c r="L48" s="29">
        <v>1</v>
      </c>
    </row>
    <row r="49" spans="1:12" x14ac:dyDescent="0.45">
      <c r="B49" t="s">
        <v>386</v>
      </c>
      <c r="C49" s="29">
        <v>22175</v>
      </c>
      <c r="D49" s="29">
        <v>0</v>
      </c>
      <c r="E49" s="29">
        <v>0</v>
      </c>
      <c r="F49" s="29">
        <v>0</v>
      </c>
      <c r="G49" s="29">
        <v>4</v>
      </c>
      <c r="H49" s="29">
        <v>22175</v>
      </c>
      <c r="I49" s="29">
        <v>0</v>
      </c>
      <c r="J49" s="29">
        <v>0</v>
      </c>
      <c r="K49" s="29">
        <v>0</v>
      </c>
      <c r="L49" s="29">
        <v>4</v>
      </c>
    </row>
    <row r="50" spans="1:12" x14ac:dyDescent="0.45">
      <c r="B50" t="s">
        <v>609</v>
      </c>
      <c r="C50" s="29">
        <v>16928</v>
      </c>
      <c r="D50" s="29">
        <v>0</v>
      </c>
      <c r="E50" s="29">
        <v>0</v>
      </c>
      <c r="F50" s="29">
        <v>0</v>
      </c>
      <c r="G50" s="29">
        <v>3</v>
      </c>
      <c r="H50" s="29">
        <v>16928</v>
      </c>
      <c r="I50" s="29">
        <v>0</v>
      </c>
      <c r="J50" s="29">
        <v>0</v>
      </c>
      <c r="K50" s="29">
        <v>0</v>
      </c>
      <c r="L50" s="29">
        <v>3</v>
      </c>
    </row>
    <row r="51" spans="1:12" x14ac:dyDescent="0.45">
      <c r="B51" t="s">
        <v>296</v>
      </c>
      <c r="C51" s="29">
        <v>9532</v>
      </c>
      <c r="D51" s="29">
        <v>0</v>
      </c>
      <c r="E51" s="29">
        <v>0</v>
      </c>
      <c r="F51" s="29">
        <v>0</v>
      </c>
      <c r="G51" s="29">
        <v>1</v>
      </c>
      <c r="H51" s="29">
        <v>9532</v>
      </c>
      <c r="I51" s="29">
        <v>0</v>
      </c>
      <c r="J51" s="29">
        <v>0</v>
      </c>
      <c r="K51" s="29">
        <v>0</v>
      </c>
      <c r="L51" s="29">
        <v>1</v>
      </c>
    </row>
    <row r="52" spans="1:12" x14ac:dyDescent="0.45">
      <c r="B52" t="s">
        <v>44</v>
      </c>
      <c r="C52" s="29">
        <v>8554</v>
      </c>
      <c r="D52" s="29">
        <v>0</v>
      </c>
      <c r="E52" s="29">
        <v>0</v>
      </c>
      <c r="F52" s="29">
        <v>0</v>
      </c>
      <c r="G52" s="29">
        <v>1</v>
      </c>
      <c r="H52" s="29">
        <v>8554</v>
      </c>
      <c r="I52" s="29">
        <v>0</v>
      </c>
      <c r="J52" s="29">
        <v>0</v>
      </c>
      <c r="K52" s="29">
        <v>0</v>
      </c>
      <c r="L52" s="29">
        <v>1</v>
      </c>
    </row>
    <row r="53" spans="1:12" x14ac:dyDescent="0.45">
      <c r="B53" t="s">
        <v>2152</v>
      </c>
      <c r="C53" s="29">
        <v>8147</v>
      </c>
      <c r="D53" s="29">
        <v>0</v>
      </c>
      <c r="E53" s="29">
        <v>0</v>
      </c>
      <c r="F53" s="29">
        <v>0</v>
      </c>
      <c r="G53" s="29">
        <v>2</v>
      </c>
      <c r="H53" s="29">
        <v>8147</v>
      </c>
      <c r="I53" s="29">
        <v>0</v>
      </c>
      <c r="J53" s="29">
        <v>0</v>
      </c>
      <c r="K53" s="29">
        <v>0</v>
      </c>
      <c r="L53" s="29">
        <v>2</v>
      </c>
    </row>
    <row r="54" spans="1:12" x14ac:dyDescent="0.45">
      <c r="B54" t="s">
        <v>273</v>
      </c>
      <c r="C54" s="29">
        <v>4130</v>
      </c>
      <c r="D54" s="29">
        <v>0</v>
      </c>
      <c r="E54" s="29">
        <v>0</v>
      </c>
      <c r="F54" s="29">
        <v>0</v>
      </c>
      <c r="G54" s="29">
        <v>1</v>
      </c>
      <c r="H54" s="29">
        <v>4130</v>
      </c>
      <c r="I54" s="29">
        <v>0</v>
      </c>
      <c r="J54" s="29">
        <v>0</v>
      </c>
      <c r="K54" s="29">
        <v>0</v>
      </c>
      <c r="L54" s="29">
        <v>1</v>
      </c>
    </row>
    <row r="55" spans="1:12" x14ac:dyDescent="0.45">
      <c r="B55" t="s">
        <v>214</v>
      </c>
      <c r="C55" s="29">
        <v>3644</v>
      </c>
      <c r="D55" s="29">
        <v>0</v>
      </c>
      <c r="E55" s="29">
        <v>0</v>
      </c>
      <c r="F55" s="29">
        <v>0</v>
      </c>
      <c r="G55" s="29">
        <v>1</v>
      </c>
      <c r="H55" s="29">
        <v>3644</v>
      </c>
      <c r="I55" s="29">
        <v>0</v>
      </c>
      <c r="J55" s="29">
        <v>0</v>
      </c>
      <c r="K55" s="29">
        <v>0</v>
      </c>
      <c r="L55" s="29">
        <v>1</v>
      </c>
    </row>
    <row r="56" spans="1:12" x14ac:dyDescent="0.45">
      <c r="B56" t="s">
        <v>413</v>
      </c>
      <c r="C56" s="29">
        <v>3311</v>
      </c>
      <c r="D56" s="29">
        <v>0</v>
      </c>
      <c r="E56" s="29">
        <v>0</v>
      </c>
      <c r="F56" s="29">
        <v>0</v>
      </c>
      <c r="G56" s="29">
        <v>1</v>
      </c>
      <c r="H56" s="29">
        <v>3311</v>
      </c>
      <c r="I56" s="29">
        <v>0</v>
      </c>
      <c r="J56" s="29">
        <v>0</v>
      </c>
      <c r="K56" s="29">
        <v>0</v>
      </c>
      <c r="L56" s="29">
        <v>1</v>
      </c>
    </row>
    <row r="57" spans="1:12" x14ac:dyDescent="0.45">
      <c r="B57" t="s">
        <v>860</v>
      </c>
      <c r="C57" s="29">
        <v>3067</v>
      </c>
      <c r="D57" s="29">
        <v>0</v>
      </c>
      <c r="E57" s="29">
        <v>0</v>
      </c>
      <c r="F57" s="29">
        <v>0</v>
      </c>
      <c r="G57" s="29">
        <v>1</v>
      </c>
      <c r="H57" s="29">
        <v>3067</v>
      </c>
      <c r="I57" s="29">
        <v>0</v>
      </c>
      <c r="J57" s="29">
        <v>0</v>
      </c>
      <c r="K57" s="29">
        <v>0</v>
      </c>
      <c r="L57" s="29">
        <v>1</v>
      </c>
    </row>
    <row r="58" spans="1:12" x14ac:dyDescent="0.45">
      <c r="B58" t="s">
        <v>33</v>
      </c>
      <c r="C58" s="29">
        <v>1880</v>
      </c>
      <c r="D58" s="29">
        <v>0</v>
      </c>
      <c r="E58" s="29">
        <v>0</v>
      </c>
      <c r="F58" s="29">
        <v>0</v>
      </c>
      <c r="G58" s="29">
        <v>1</v>
      </c>
      <c r="H58" s="29">
        <v>1880</v>
      </c>
      <c r="I58" s="29">
        <v>0</v>
      </c>
      <c r="J58" s="29">
        <v>0</v>
      </c>
      <c r="K58" s="29">
        <v>0</v>
      </c>
      <c r="L58" s="29">
        <v>1</v>
      </c>
    </row>
    <row r="59" spans="1:12" x14ac:dyDescent="0.45">
      <c r="A59" t="s">
        <v>2166</v>
      </c>
      <c r="B59"/>
      <c r="C59" s="29">
        <v>1500566</v>
      </c>
      <c r="D59" s="29">
        <v>0</v>
      </c>
      <c r="E59" s="29">
        <v>0</v>
      </c>
      <c r="F59" s="29">
        <v>0</v>
      </c>
      <c r="G59" s="29">
        <v>106</v>
      </c>
      <c r="H59" s="29">
        <v>1500566</v>
      </c>
      <c r="I59" s="29">
        <v>0</v>
      </c>
      <c r="J59" s="29">
        <v>0</v>
      </c>
      <c r="K59" s="29">
        <v>0</v>
      </c>
      <c r="L59" s="29">
        <v>106</v>
      </c>
    </row>
    <row r="60" spans="1:12" x14ac:dyDescent="0.45">
      <c r="A60" t="s">
        <v>2113</v>
      </c>
      <c r="B60"/>
      <c r="C60" s="29">
        <v>3043157</v>
      </c>
      <c r="D60" s="29">
        <v>0</v>
      </c>
      <c r="E60" s="29">
        <v>0</v>
      </c>
      <c r="F60" s="29">
        <v>0</v>
      </c>
      <c r="G60" s="29">
        <v>250</v>
      </c>
      <c r="H60" s="29">
        <v>3043157</v>
      </c>
      <c r="I60" s="29">
        <v>0</v>
      </c>
      <c r="J60" s="29">
        <v>0</v>
      </c>
      <c r="K60" s="29">
        <v>0</v>
      </c>
      <c r="L60" s="29">
        <v>250</v>
      </c>
    </row>
    <row r="61" spans="1:12" x14ac:dyDescent="0.45">
      <c r="B61"/>
    </row>
    <row r="62" spans="1:12" x14ac:dyDescent="0.45">
      <c r="B62"/>
    </row>
    <row r="63" spans="1:12" x14ac:dyDescent="0.45">
      <c r="B63"/>
    </row>
    <row r="64" spans="1:12" x14ac:dyDescent="0.45">
      <c r="B64"/>
    </row>
    <row r="65" spans="2:2" x14ac:dyDescent="0.45">
      <c r="B65"/>
    </row>
    <row r="66" spans="2:2" x14ac:dyDescent="0.45">
      <c r="B66"/>
    </row>
    <row r="67" spans="2:2" x14ac:dyDescent="0.45">
      <c r="B67"/>
    </row>
    <row r="68" spans="2:2" x14ac:dyDescent="0.45">
      <c r="B68"/>
    </row>
    <row r="69" spans="2:2" x14ac:dyDescent="0.45">
      <c r="B69"/>
    </row>
    <row r="70" spans="2:2" x14ac:dyDescent="0.45">
      <c r="B70"/>
    </row>
    <row r="71" spans="2:2" x14ac:dyDescent="0.45">
      <c r="B71"/>
    </row>
    <row r="72" spans="2:2" x14ac:dyDescent="0.45">
      <c r="B72"/>
    </row>
    <row r="73" spans="2:2" x14ac:dyDescent="0.45">
      <c r="B73"/>
    </row>
    <row r="74" spans="2:2" x14ac:dyDescent="0.45">
      <c r="B74"/>
    </row>
    <row r="75" spans="2:2" x14ac:dyDescent="0.45">
      <c r="B75"/>
    </row>
    <row r="76" spans="2:2" x14ac:dyDescent="0.45">
      <c r="B76"/>
    </row>
    <row r="77" spans="2:2" x14ac:dyDescent="0.45">
      <c r="B77"/>
    </row>
    <row r="78" spans="2:2" x14ac:dyDescent="0.45">
      <c r="B78"/>
    </row>
    <row r="79" spans="2:2" x14ac:dyDescent="0.45">
      <c r="B79"/>
    </row>
    <row r="80" spans="2:2" x14ac:dyDescent="0.45">
      <c r="B80"/>
    </row>
    <row r="81" spans="2:2" x14ac:dyDescent="0.45">
      <c r="B81"/>
    </row>
    <row r="82" spans="2:2" x14ac:dyDescent="0.45">
      <c r="B82"/>
    </row>
    <row r="83" spans="2:2" x14ac:dyDescent="0.45">
      <c r="B83"/>
    </row>
    <row r="84" spans="2:2" x14ac:dyDescent="0.45">
      <c r="B84"/>
    </row>
    <row r="85" spans="2:2" x14ac:dyDescent="0.45">
      <c r="B85"/>
    </row>
    <row r="86" spans="2:2" x14ac:dyDescent="0.45">
      <c r="B86"/>
    </row>
    <row r="87" spans="2:2" x14ac:dyDescent="0.45">
      <c r="B87"/>
    </row>
    <row r="88" spans="2:2" x14ac:dyDescent="0.45">
      <c r="B88"/>
    </row>
    <row r="89" spans="2:2" x14ac:dyDescent="0.45">
      <c r="B89"/>
    </row>
    <row r="90" spans="2:2" x14ac:dyDescent="0.45">
      <c r="B90"/>
    </row>
    <row r="91" spans="2:2" x14ac:dyDescent="0.45">
      <c r="B91"/>
    </row>
    <row r="92" spans="2:2" x14ac:dyDescent="0.45">
      <c r="B92"/>
    </row>
    <row r="93" spans="2:2" x14ac:dyDescent="0.45">
      <c r="B93"/>
    </row>
    <row r="94" spans="2:2" x14ac:dyDescent="0.45">
      <c r="B94"/>
    </row>
    <row r="95" spans="2:2" x14ac:dyDescent="0.45">
      <c r="B95"/>
    </row>
    <row r="96" spans="2:2" x14ac:dyDescent="0.45">
      <c r="B96"/>
    </row>
    <row r="97" spans="2:2" x14ac:dyDescent="0.45">
      <c r="B97"/>
    </row>
    <row r="98" spans="2:2" x14ac:dyDescent="0.45">
      <c r="B98"/>
    </row>
    <row r="99" spans="2:2" x14ac:dyDescent="0.45">
      <c r="B99"/>
    </row>
    <row r="100" spans="2:2" x14ac:dyDescent="0.45">
      <c r="B100"/>
    </row>
    <row r="101" spans="2:2" x14ac:dyDescent="0.45">
      <c r="B101"/>
    </row>
    <row r="102" spans="2:2" x14ac:dyDescent="0.45">
      <c r="B102"/>
    </row>
    <row r="103" spans="2:2" x14ac:dyDescent="0.45">
      <c r="B103"/>
    </row>
    <row r="104" spans="2:2" x14ac:dyDescent="0.45">
      <c r="B104"/>
    </row>
    <row r="105" spans="2:2" x14ac:dyDescent="0.45">
      <c r="B105"/>
    </row>
    <row r="106" spans="2:2" x14ac:dyDescent="0.45">
      <c r="B106"/>
    </row>
    <row r="107" spans="2:2" x14ac:dyDescent="0.45">
      <c r="B107"/>
    </row>
    <row r="108" spans="2:2" x14ac:dyDescent="0.45">
      <c r="B108"/>
    </row>
    <row r="109" spans="2:2" x14ac:dyDescent="0.45">
      <c r="B109"/>
    </row>
    <row r="110" spans="2:2" x14ac:dyDescent="0.45">
      <c r="B110"/>
    </row>
    <row r="111" spans="2:2" x14ac:dyDescent="0.45">
      <c r="B111"/>
    </row>
    <row r="112" spans="2:2" x14ac:dyDescent="0.45">
      <c r="B112"/>
    </row>
    <row r="113" spans="2:2" x14ac:dyDescent="0.45">
      <c r="B113"/>
    </row>
    <row r="114" spans="2:2" x14ac:dyDescent="0.45">
      <c r="B114"/>
    </row>
    <row r="115" spans="2:2" x14ac:dyDescent="0.45">
      <c r="B115"/>
    </row>
    <row r="116" spans="2:2" x14ac:dyDescent="0.45">
      <c r="B116"/>
    </row>
    <row r="117" spans="2:2" x14ac:dyDescent="0.45">
      <c r="B117"/>
    </row>
    <row r="118" spans="2:2" x14ac:dyDescent="0.45">
      <c r="B118"/>
    </row>
    <row r="119" spans="2:2" x14ac:dyDescent="0.45">
      <c r="B119"/>
    </row>
    <row r="120" spans="2:2" x14ac:dyDescent="0.45">
      <c r="B120"/>
    </row>
    <row r="121" spans="2:2" x14ac:dyDescent="0.45">
      <c r="B121"/>
    </row>
    <row r="122" spans="2:2" x14ac:dyDescent="0.45">
      <c r="B122"/>
    </row>
    <row r="123" spans="2:2" x14ac:dyDescent="0.45">
      <c r="B123"/>
    </row>
    <row r="124" spans="2:2" x14ac:dyDescent="0.45">
      <c r="B124"/>
    </row>
    <row r="125" spans="2:2" x14ac:dyDescent="0.45">
      <c r="B125"/>
    </row>
    <row r="126" spans="2:2" x14ac:dyDescent="0.45">
      <c r="B126"/>
    </row>
    <row r="127" spans="2:2" x14ac:dyDescent="0.45">
      <c r="B127"/>
    </row>
    <row r="128" spans="2:2" x14ac:dyDescent="0.45">
      <c r="B128"/>
    </row>
    <row r="129" spans="2:2" x14ac:dyDescent="0.45">
      <c r="B129"/>
    </row>
    <row r="130" spans="2:2" x14ac:dyDescent="0.45">
      <c r="B130"/>
    </row>
    <row r="131" spans="2:2" x14ac:dyDescent="0.45">
      <c r="B131"/>
    </row>
    <row r="132" spans="2:2" x14ac:dyDescent="0.45">
      <c r="B132"/>
    </row>
    <row r="133" spans="2:2" x14ac:dyDescent="0.45">
      <c r="B133"/>
    </row>
    <row r="134" spans="2:2" x14ac:dyDescent="0.45">
      <c r="B134"/>
    </row>
    <row r="135" spans="2:2" x14ac:dyDescent="0.45">
      <c r="B135"/>
    </row>
    <row r="136" spans="2:2" x14ac:dyDescent="0.45">
      <c r="B136"/>
    </row>
    <row r="137" spans="2:2" x14ac:dyDescent="0.45">
      <c r="B137"/>
    </row>
    <row r="138" spans="2:2" x14ac:dyDescent="0.45">
      <c r="B138"/>
    </row>
    <row r="139" spans="2:2" x14ac:dyDescent="0.45">
      <c r="B139"/>
    </row>
    <row r="140" spans="2:2" x14ac:dyDescent="0.45">
      <c r="B140"/>
    </row>
    <row r="141" spans="2:2" x14ac:dyDescent="0.45">
      <c r="B141"/>
    </row>
    <row r="142" spans="2:2" x14ac:dyDescent="0.45">
      <c r="B142"/>
    </row>
    <row r="143" spans="2:2" x14ac:dyDescent="0.45">
      <c r="B143"/>
    </row>
    <row r="144" spans="2:2" x14ac:dyDescent="0.45">
      <c r="B144"/>
    </row>
    <row r="145" spans="2:2" x14ac:dyDescent="0.45">
      <c r="B145"/>
    </row>
    <row r="146" spans="2:2" x14ac:dyDescent="0.45">
      <c r="B146"/>
    </row>
    <row r="147" spans="2:2" x14ac:dyDescent="0.45">
      <c r="B147"/>
    </row>
    <row r="148" spans="2:2" x14ac:dyDescent="0.45">
      <c r="B148"/>
    </row>
    <row r="149" spans="2:2" x14ac:dyDescent="0.45">
      <c r="B149"/>
    </row>
    <row r="150" spans="2:2" x14ac:dyDescent="0.45">
      <c r="B150"/>
    </row>
    <row r="151" spans="2:2" x14ac:dyDescent="0.45">
      <c r="B151"/>
    </row>
    <row r="152" spans="2:2" x14ac:dyDescent="0.45">
      <c r="B152"/>
    </row>
    <row r="153" spans="2:2" x14ac:dyDescent="0.45">
      <c r="B153"/>
    </row>
    <row r="154" spans="2:2" x14ac:dyDescent="0.45">
      <c r="B154"/>
    </row>
    <row r="155" spans="2:2" x14ac:dyDescent="0.45">
      <c r="B155"/>
    </row>
    <row r="156" spans="2:2" x14ac:dyDescent="0.45">
      <c r="B156"/>
    </row>
    <row r="157" spans="2:2" x14ac:dyDescent="0.45">
      <c r="B157"/>
    </row>
    <row r="158" spans="2:2" x14ac:dyDescent="0.45">
      <c r="B158"/>
    </row>
    <row r="159" spans="2:2" x14ac:dyDescent="0.45">
      <c r="B159"/>
    </row>
    <row r="160" spans="2:2" x14ac:dyDescent="0.45">
      <c r="B160"/>
    </row>
    <row r="161" spans="2:2" x14ac:dyDescent="0.45">
      <c r="B161"/>
    </row>
    <row r="162" spans="2:2" x14ac:dyDescent="0.45">
      <c r="B162"/>
    </row>
    <row r="163" spans="2:2" x14ac:dyDescent="0.45">
      <c r="B163"/>
    </row>
    <row r="164" spans="2:2" x14ac:dyDescent="0.45">
      <c r="B164"/>
    </row>
    <row r="165" spans="2:2" x14ac:dyDescent="0.45">
      <c r="B165"/>
    </row>
    <row r="166" spans="2:2" x14ac:dyDescent="0.45">
      <c r="B166"/>
    </row>
    <row r="167" spans="2:2" x14ac:dyDescent="0.45">
      <c r="B167"/>
    </row>
    <row r="168" spans="2:2" x14ac:dyDescent="0.45">
      <c r="B168"/>
    </row>
    <row r="169" spans="2:2" x14ac:dyDescent="0.45">
      <c r="B169"/>
    </row>
    <row r="170" spans="2:2" x14ac:dyDescent="0.45">
      <c r="B170"/>
    </row>
    <row r="171" spans="2:2" x14ac:dyDescent="0.45">
      <c r="B171"/>
    </row>
    <row r="172" spans="2:2" x14ac:dyDescent="0.45">
      <c r="B172"/>
    </row>
    <row r="173" spans="2:2" x14ac:dyDescent="0.45">
      <c r="B173"/>
    </row>
    <row r="174" spans="2:2" x14ac:dyDescent="0.45">
      <c r="B174"/>
    </row>
    <row r="175" spans="2:2" x14ac:dyDescent="0.45">
      <c r="B175"/>
    </row>
    <row r="176" spans="2:2" x14ac:dyDescent="0.45">
      <c r="B176"/>
    </row>
    <row r="177" spans="2:2" x14ac:dyDescent="0.45">
      <c r="B177"/>
    </row>
    <row r="178" spans="2:2" x14ac:dyDescent="0.45">
      <c r="B178"/>
    </row>
    <row r="179" spans="2:2" x14ac:dyDescent="0.45">
      <c r="B179"/>
    </row>
    <row r="180" spans="2:2" x14ac:dyDescent="0.45">
      <c r="B180"/>
    </row>
    <row r="181" spans="2:2" x14ac:dyDescent="0.45">
      <c r="B181"/>
    </row>
    <row r="182" spans="2:2" x14ac:dyDescent="0.45">
      <c r="B182"/>
    </row>
    <row r="183" spans="2:2" x14ac:dyDescent="0.45">
      <c r="B183"/>
    </row>
    <row r="184" spans="2:2" x14ac:dyDescent="0.45">
      <c r="B184"/>
    </row>
    <row r="185" spans="2:2" x14ac:dyDescent="0.45">
      <c r="B185"/>
    </row>
    <row r="186" spans="2:2" x14ac:dyDescent="0.45">
      <c r="B186"/>
    </row>
    <row r="187" spans="2:2" x14ac:dyDescent="0.45">
      <c r="B187"/>
    </row>
    <row r="188" spans="2:2" x14ac:dyDescent="0.45">
      <c r="B188"/>
    </row>
    <row r="189" spans="2:2" x14ac:dyDescent="0.45">
      <c r="B189"/>
    </row>
    <row r="190" spans="2:2" x14ac:dyDescent="0.45">
      <c r="B190"/>
    </row>
    <row r="191" spans="2:2" x14ac:dyDescent="0.45">
      <c r="B191"/>
    </row>
    <row r="192" spans="2:2" x14ac:dyDescent="0.45">
      <c r="B192"/>
    </row>
    <row r="193" spans="2:2" x14ac:dyDescent="0.45">
      <c r="B193"/>
    </row>
    <row r="194" spans="2:2" x14ac:dyDescent="0.45">
      <c r="B194"/>
    </row>
    <row r="195" spans="2:2" x14ac:dyDescent="0.45">
      <c r="B195"/>
    </row>
    <row r="196" spans="2:2" x14ac:dyDescent="0.45">
      <c r="B196"/>
    </row>
    <row r="197" spans="2:2" x14ac:dyDescent="0.45">
      <c r="B197"/>
    </row>
    <row r="198" spans="2:2" x14ac:dyDescent="0.45">
      <c r="B198"/>
    </row>
    <row r="199" spans="2:2" x14ac:dyDescent="0.45">
      <c r="B199"/>
    </row>
    <row r="200" spans="2:2" x14ac:dyDescent="0.45">
      <c r="B200"/>
    </row>
    <row r="201" spans="2:2" x14ac:dyDescent="0.45">
      <c r="B201"/>
    </row>
    <row r="202" spans="2:2" x14ac:dyDescent="0.45">
      <c r="B202"/>
    </row>
    <row r="203" spans="2:2" x14ac:dyDescent="0.45">
      <c r="B203"/>
    </row>
    <row r="204" spans="2:2" x14ac:dyDescent="0.45">
      <c r="B204"/>
    </row>
    <row r="205" spans="2:2" x14ac:dyDescent="0.45">
      <c r="B205"/>
    </row>
    <row r="206" spans="2:2" x14ac:dyDescent="0.45">
      <c r="B206"/>
    </row>
    <row r="207" spans="2:2" x14ac:dyDescent="0.45">
      <c r="B207"/>
    </row>
    <row r="208" spans="2:2" x14ac:dyDescent="0.45">
      <c r="B208"/>
    </row>
    <row r="209" spans="2:2" x14ac:dyDescent="0.45">
      <c r="B209"/>
    </row>
    <row r="210" spans="2:2" x14ac:dyDescent="0.45">
      <c r="B210"/>
    </row>
    <row r="211" spans="2:2" x14ac:dyDescent="0.45">
      <c r="B211"/>
    </row>
    <row r="212" spans="2:2" x14ac:dyDescent="0.45">
      <c r="B212"/>
    </row>
    <row r="213" spans="2:2" x14ac:dyDescent="0.45">
      <c r="B213"/>
    </row>
    <row r="214" spans="2:2" x14ac:dyDescent="0.45">
      <c r="B214"/>
    </row>
    <row r="215" spans="2:2" x14ac:dyDescent="0.45">
      <c r="B215"/>
    </row>
    <row r="216" spans="2:2" x14ac:dyDescent="0.45">
      <c r="B216"/>
    </row>
    <row r="217" spans="2:2" x14ac:dyDescent="0.45">
      <c r="B217"/>
    </row>
    <row r="218" spans="2:2" x14ac:dyDescent="0.45">
      <c r="B218"/>
    </row>
    <row r="219" spans="2:2" x14ac:dyDescent="0.45">
      <c r="B219"/>
    </row>
    <row r="220" spans="2:2" x14ac:dyDescent="0.45">
      <c r="B220"/>
    </row>
    <row r="221" spans="2:2" x14ac:dyDescent="0.45">
      <c r="B221"/>
    </row>
    <row r="222" spans="2:2" x14ac:dyDescent="0.45">
      <c r="B222"/>
    </row>
    <row r="223" spans="2:2" x14ac:dyDescent="0.45">
      <c r="B223"/>
    </row>
    <row r="224" spans="2:2" x14ac:dyDescent="0.45">
      <c r="B224"/>
    </row>
    <row r="225" spans="2:2" x14ac:dyDescent="0.45">
      <c r="B225"/>
    </row>
    <row r="226" spans="2:2" x14ac:dyDescent="0.45">
      <c r="B226"/>
    </row>
    <row r="227" spans="2:2" x14ac:dyDescent="0.45">
      <c r="B227"/>
    </row>
    <row r="228" spans="2:2" x14ac:dyDescent="0.45">
      <c r="B228"/>
    </row>
    <row r="229" spans="2:2" x14ac:dyDescent="0.45">
      <c r="B229"/>
    </row>
    <row r="230" spans="2:2" x14ac:dyDescent="0.45">
      <c r="B230"/>
    </row>
    <row r="231" spans="2:2" x14ac:dyDescent="0.45">
      <c r="B231"/>
    </row>
    <row r="232" spans="2:2" x14ac:dyDescent="0.45">
      <c r="B232"/>
    </row>
    <row r="233" spans="2:2" x14ac:dyDescent="0.45">
      <c r="B233"/>
    </row>
    <row r="234" spans="2:2" x14ac:dyDescent="0.45">
      <c r="B234"/>
    </row>
    <row r="235" spans="2:2" x14ac:dyDescent="0.45">
      <c r="B235"/>
    </row>
    <row r="236" spans="2:2" x14ac:dyDescent="0.45">
      <c r="B236"/>
    </row>
    <row r="237" spans="2:2" x14ac:dyDescent="0.45">
      <c r="B237"/>
    </row>
    <row r="238" spans="2:2" x14ac:dyDescent="0.45">
      <c r="B238"/>
    </row>
    <row r="239" spans="2:2" x14ac:dyDescent="0.45">
      <c r="B239"/>
    </row>
    <row r="240" spans="2:2" x14ac:dyDescent="0.45">
      <c r="B240"/>
    </row>
    <row r="241" spans="2:2" x14ac:dyDescent="0.45">
      <c r="B241"/>
    </row>
    <row r="242" spans="2:2" x14ac:dyDescent="0.45">
      <c r="B242"/>
    </row>
    <row r="243" spans="2:2" x14ac:dyDescent="0.45">
      <c r="B243"/>
    </row>
    <row r="244" spans="2:2" x14ac:dyDescent="0.45">
      <c r="B244"/>
    </row>
    <row r="245" spans="2:2" x14ac:dyDescent="0.45">
      <c r="B245"/>
    </row>
    <row r="246" spans="2:2" x14ac:dyDescent="0.45">
      <c r="B246"/>
    </row>
    <row r="247" spans="2:2" x14ac:dyDescent="0.45">
      <c r="B247"/>
    </row>
    <row r="248" spans="2:2" x14ac:dyDescent="0.45">
      <c r="B248"/>
    </row>
    <row r="249" spans="2:2" x14ac:dyDescent="0.45">
      <c r="B249"/>
    </row>
    <row r="250" spans="2:2" x14ac:dyDescent="0.45">
      <c r="B250"/>
    </row>
    <row r="251" spans="2:2" x14ac:dyDescent="0.45">
      <c r="B251"/>
    </row>
    <row r="252" spans="2:2" x14ac:dyDescent="0.45">
      <c r="B252"/>
    </row>
    <row r="253" spans="2:2" x14ac:dyDescent="0.45">
      <c r="B253"/>
    </row>
    <row r="254" spans="2:2" x14ac:dyDescent="0.45">
      <c r="B254"/>
    </row>
    <row r="255" spans="2:2" x14ac:dyDescent="0.45">
      <c r="B255"/>
    </row>
    <row r="256" spans="2:2" x14ac:dyDescent="0.45">
      <c r="B256"/>
    </row>
    <row r="257" spans="2:2" x14ac:dyDescent="0.45">
      <c r="B257"/>
    </row>
    <row r="258" spans="2:2" x14ac:dyDescent="0.45">
      <c r="B258"/>
    </row>
    <row r="259" spans="2:2" x14ac:dyDescent="0.45">
      <c r="B259"/>
    </row>
    <row r="260" spans="2:2" x14ac:dyDescent="0.45">
      <c r="B260"/>
    </row>
    <row r="261" spans="2:2" x14ac:dyDescent="0.45">
      <c r="B261"/>
    </row>
    <row r="262" spans="2:2" x14ac:dyDescent="0.45">
      <c r="B262"/>
    </row>
    <row r="263" spans="2:2" x14ac:dyDescent="0.45">
      <c r="B263"/>
    </row>
    <row r="264" spans="2:2" x14ac:dyDescent="0.45">
      <c r="B264"/>
    </row>
    <row r="265" spans="2:2" x14ac:dyDescent="0.45">
      <c r="B265"/>
    </row>
    <row r="266" spans="2:2" x14ac:dyDescent="0.45">
      <c r="B266"/>
    </row>
    <row r="267" spans="2:2" x14ac:dyDescent="0.45">
      <c r="B267"/>
    </row>
    <row r="268" spans="2:2" x14ac:dyDescent="0.45">
      <c r="B268"/>
    </row>
    <row r="269" spans="2:2" x14ac:dyDescent="0.45">
      <c r="B269"/>
    </row>
    <row r="270" spans="2:2" x14ac:dyDescent="0.45">
      <c r="B270"/>
    </row>
    <row r="271" spans="2:2" x14ac:dyDescent="0.45">
      <c r="B271"/>
    </row>
    <row r="272" spans="2:2" x14ac:dyDescent="0.45">
      <c r="B272"/>
    </row>
    <row r="273" spans="2:2" x14ac:dyDescent="0.45">
      <c r="B273"/>
    </row>
    <row r="274" spans="2:2" x14ac:dyDescent="0.45">
      <c r="B274"/>
    </row>
    <row r="275" spans="2:2" x14ac:dyDescent="0.45">
      <c r="B275"/>
    </row>
    <row r="276" spans="2:2" x14ac:dyDescent="0.45">
      <c r="B276"/>
    </row>
    <row r="277" spans="2:2" x14ac:dyDescent="0.45">
      <c r="B277"/>
    </row>
    <row r="278" spans="2:2" x14ac:dyDescent="0.45">
      <c r="B278"/>
    </row>
    <row r="279" spans="2:2" x14ac:dyDescent="0.45">
      <c r="B279"/>
    </row>
    <row r="280" spans="2:2" x14ac:dyDescent="0.45">
      <c r="B280"/>
    </row>
    <row r="281" spans="2:2" x14ac:dyDescent="0.45">
      <c r="B281"/>
    </row>
    <row r="282" spans="2:2" x14ac:dyDescent="0.45">
      <c r="B282"/>
    </row>
    <row r="283" spans="2:2" x14ac:dyDescent="0.45">
      <c r="B283"/>
    </row>
    <row r="284" spans="2:2" x14ac:dyDescent="0.45">
      <c r="B284"/>
    </row>
    <row r="285" spans="2:2" x14ac:dyDescent="0.45">
      <c r="B285"/>
    </row>
    <row r="286" spans="2:2" x14ac:dyDescent="0.45">
      <c r="B286"/>
    </row>
    <row r="287" spans="2:2" x14ac:dyDescent="0.45">
      <c r="B287"/>
    </row>
    <row r="288" spans="2:2" x14ac:dyDescent="0.45">
      <c r="B288"/>
    </row>
    <row r="289" spans="2:2" x14ac:dyDescent="0.45">
      <c r="B289"/>
    </row>
    <row r="290" spans="2:2" x14ac:dyDescent="0.45">
      <c r="B290"/>
    </row>
    <row r="291" spans="2:2" x14ac:dyDescent="0.45">
      <c r="B291"/>
    </row>
    <row r="292" spans="2:2" x14ac:dyDescent="0.45">
      <c r="B292"/>
    </row>
    <row r="293" spans="2:2" x14ac:dyDescent="0.45">
      <c r="B293"/>
    </row>
    <row r="294" spans="2:2" x14ac:dyDescent="0.45">
      <c r="B294"/>
    </row>
    <row r="295" spans="2:2" x14ac:dyDescent="0.45">
      <c r="B295"/>
    </row>
    <row r="296" spans="2:2" x14ac:dyDescent="0.45">
      <c r="B296"/>
    </row>
    <row r="297" spans="2:2" x14ac:dyDescent="0.45">
      <c r="B297"/>
    </row>
    <row r="298" spans="2:2" x14ac:dyDescent="0.45">
      <c r="B298"/>
    </row>
    <row r="299" spans="2:2" x14ac:dyDescent="0.45">
      <c r="B299"/>
    </row>
    <row r="300" spans="2:2" x14ac:dyDescent="0.45">
      <c r="B300"/>
    </row>
    <row r="301" spans="2:2" x14ac:dyDescent="0.45">
      <c r="B301"/>
    </row>
    <row r="302" spans="2:2" x14ac:dyDescent="0.45">
      <c r="B302"/>
    </row>
    <row r="303" spans="2:2" x14ac:dyDescent="0.45">
      <c r="B303"/>
    </row>
    <row r="304" spans="2:2" x14ac:dyDescent="0.45">
      <c r="B304"/>
    </row>
    <row r="305" spans="2:2" x14ac:dyDescent="0.45">
      <c r="B305"/>
    </row>
    <row r="306" spans="2:2" x14ac:dyDescent="0.45">
      <c r="B306"/>
    </row>
    <row r="307" spans="2:2" x14ac:dyDescent="0.45">
      <c r="B307"/>
    </row>
    <row r="308" spans="2:2" x14ac:dyDescent="0.45">
      <c r="B308"/>
    </row>
    <row r="309" spans="2:2" x14ac:dyDescent="0.45">
      <c r="B309"/>
    </row>
    <row r="310" spans="2:2" x14ac:dyDescent="0.45">
      <c r="B310"/>
    </row>
    <row r="311" spans="2:2" x14ac:dyDescent="0.45">
      <c r="B311"/>
    </row>
    <row r="312" spans="2:2" x14ac:dyDescent="0.45">
      <c r="B312"/>
    </row>
    <row r="313" spans="2:2" x14ac:dyDescent="0.45">
      <c r="B313"/>
    </row>
    <row r="314" spans="2:2" x14ac:dyDescent="0.45">
      <c r="B314"/>
    </row>
    <row r="315" spans="2:2" x14ac:dyDescent="0.45">
      <c r="B315"/>
    </row>
    <row r="316" spans="2:2" x14ac:dyDescent="0.45">
      <c r="B316"/>
    </row>
    <row r="317" spans="2:2" x14ac:dyDescent="0.45">
      <c r="B317"/>
    </row>
    <row r="318" spans="2:2" x14ac:dyDescent="0.45">
      <c r="B318"/>
    </row>
    <row r="319" spans="2:2" x14ac:dyDescent="0.45">
      <c r="B319"/>
    </row>
    <row r="320" spans="2:2" x14ac:dyDescent="0.45">
      <c r="B320"/>
    </row>
    <row r="321" spans="2:2" x14ac:dyDescent="0.45">
      <c r="B321"/>
    </row>
    <row r="322" spans="2:2" x14ac:dyDescent="0.45">
      <c r="B322"/>
    </row>
    <row r="323" spans="2:2" x14ac:dyDescent="0.45">
      <c r="B323"/>
    </row>
    <row r="324" spans="2:2" x14ac:dyDescent="0.45">
      <c r="B324"/>
    </row>
    <row r="325" spans="2:2" x14ac:dyDescent="0.45">
      <c r="B325"/>
    </row>
    <row r="326" spans="2:2" x14ac:dyDescent="0.45">
      <c r="B326"/>
    </row>
    <row r="327" spans="2:2" x14ac:dyDescent="0.45">
      <c r="B327"/>
    </row>
    <row r="328" spans="2:2" x14ac:dyDescent="0.45">
      <c r="B328"/>
    </row>
    <row r="329" spans="2:2" x14ac:dyDescent="0.45">
      <c r="B329"/>
    </row>
    <row r="330" spans="2:2" x14ac:dyDescent="0.45">
      <c r="B330"/>
    </row>
    <row r="331" spans="2:2" x14ac:dyDescent="0.45">
      <c r="B331"/>
    </row>
    <row r="332" spans="2:2" x14ac:dyDescent="0.45">
      <c r="B332"/>
    </row>
    <row r="333" spans="2:2" x14ac:dyDescent="0.45">
      <c r="B333"/>
    </row>
    <row r="334" spans="2:2" x14ac:dyDescent="0.45">
      <c r="B334"/>
    </row>
    <row r="335" spans="2:2" x14ac:dyDescent="0.45">
      <c r="B335"/>
    </row>
    <row r="336" spans="2:2" x14ac:dyDescent="0.45">
      <c r="B336"/>
    </row>
    <row r="337" spans="2:2" x14ac:dyDescent="0.45">
      <c r="B337"/>
    </row>
    <row r="338" spans="2:2" x14ac:dyDescent="0.45">
      <c r="B338"/>
    </row>
    <row r="339" spans="2:2" x14ac:dyDescent="0.45">
      <c r="B339"/>
    </row>
    <row r="340" spans="2:2" x14ac:dyDescent="0.45">
      <c r="B340"/>
    </row>
    <row r="341" spans="2:2" x14ac:dyDescent="0.45">
      <c r="B341"/>
    </row>
    <row r="342" spans="2:2" x14ac:dyDescent="0.45">
      <c r="B342"/>
    </row>
    <row r="343" spans="2:2" x14ac:dyDescent="0.45">
      <c r="B343"/>
    </row>
    <row r="344" spans="2:2" x14ac:dyDescent="0.45">
      <c r="B344"/>
    </row>
    <row r="345" spans="2:2" x14ac:dyDescent="0.45">
      <c r="B345"/>
    </row>
    <row r="346" spans="2:2" x14ac:dyDescent="0.45">
      <c r="B346"/>
    </row>
    <row r="347" spans="2:2" x14ac:dyDescent="0.45">
      <c r="B347"/>
    </row>
    <row r="348" spans="2:2" x14ac:dyDescent="0.45">
      <c r="B348"/>
    </row>
    <row r="349" spans="2:2" x14ac:dyDescent="0.45">
      <c r="B349"/>
    </row>
    <row r="350" spans="2:2" x14ac:dyDescent="0.45">
      <c r="B350"/>
    </row>
    <row r="351" spans="2:2" x14ac:dyDescent="0.45">
      <c r="B351"/>
    </row>
    <row r="352" spans="2:2" x14ac:dyDescent="0.45">
      <c r="B352"/>
    </row>
    <row r="353" spans="2:2" x14ac:dyDescent="0.45">
      <c r="B353"/>
    </row>
    <row r="354" spans="2:2" x14ac:dyDescent="0.45">
      <c r="B354"/>
    </row>
    <row r="355" spans="2:2" x14ac:dyDescent="0.45">
      <c r="B355"/>
    </row>
    <row r="356" spans="2:2" x14ac:dyDescent="0.45">
      <c r="B356"/>
    </row>
    <row r="357" spans="2:2" x14ac:dyDescent="0.45">
      <c r="B357"/>
    </row>
    <row r="358" spans="2:2" x14ac:dyDescent="0.45">
      <c r="B358"/>
    </row>
    <row r="359" spans="2:2" x14ac:dyDescent="0.45">
      <c r="B359"/>
    </row>
    <row r="360" spans="2:2" x14ac:dyDescent="0.45">
      <c r="B360"/>
    </row>
    <row r="361" spans="2:2" x14ac:dyDescent="0.45">
      <c r="B361"/>
    </row>
    <row r="362" spans="2:2" x14ac:dyDescent="0.45">
      <c r="B362"/>
    </row>
    <row r="363" spans="2:2" x14ac:dyDescent="0.45">
      <c r="B363"/>
    </row>
    <row r="364" spans="2:2" x14ac:dyDescent="0.45">
      <c r="B364"/>
    </row>
    <row r="365" spans="2:2" x14ac:dyDescent="0.45">
      <c r="B365"/>
    </row>
    <row r="366" spans="2:2" x14ac:dyDescent="0.45">
      <c r="B366"/>
    </row>
    <row r="367" spans="2:2" x14ac:dyDescent="0.45">
      <c r="B367"/>
    </row>
    <row r="368" spans="2:2" x14ac:dyDescent="0.45">
      <c r="B368"/>
    </row>
    <row r="369" spans="2:2" x14ac:dyDescent="0.45">
      <c r="B369"/>
    </row>
    <row r="370" spans="2:2" x14ac:dyDescent="0.45">
      <c r="B370"/>
    </row>
    <row r="371" spans="2:2" x14ac:dyDescent="0.45">
      <c r="B371"/>
    </row>
    <row r="372" spans="2:2" x14ac:dyDescent="0.45">
      <c r="B372"/>
    </row>
    <row r="373" spans="2:2" x14ac:dyDescent="0.45">
      <c r="B373"/>
    </row>
    <row r="374" spans="2:2" x14ac:dyDescent="0.45">
      <c r="B374"/>
    </row>
    <row r="375" spans="2:2" x14ac:dyDescent="0.45">
      <c r="B375"/>
    </row>
    <row r="376" spans="2:2" x14ac:dyDescent="0.45">
      <c r="B376"/>
    </row>
    <row r="377" spans="2:2" x14ac:dyDescent="0.45">
      <c r="B377"/>
    </row>
    <row r="378" spans="2:2" x14ac:dyDescent="0.45">
      <c r="B378"/>
    </row>
    <row r="379" spans="2:2" x14ac:dyDescent="0.45">
      <c r="B379"/>
    </row>
    <row r="380" spans="2:2" x14ac:dyDescent="0.45">
      <c r="B380"/>
    </row>
    <row r="381" spans="2:2" x14ac:dyDescent="0.45">
      <c r="B381"/>
    </row>
    <row r="382" spans="2:2" x14ac:dyDescent="0.45">
      <c r="B382"/>
    </row>
    <row r="383" spans="2:2" x14ac:dyDescent="0.45">
      <c r="B383"/>
    </row>
    <row r="384" spans="2:2" x14ac:dyDescent="0.45">
      <c r="B384"/>
    </row>
    <row r="385" spans="2:2" x14ac:dyDescent="0.45">
      <c r="B385"/>
    </row>
    <row r="386" spans="2:2" x14ac:dyDescent="0.45">
      <c r="B386"/>
    </row>
    <row r="387" spans="2:2" x14ac:dyDescent="0.45">
      <c r="B387"/>
    </row>
    <row r="388" spans="2:2" x14ac:dyDescent="0.45">
      <c r="B388"/>
    </row>
    <row r="389" spans="2:2" x14ac:dyDescent="0.45">
      <c r="B389"/>
    </row>
    <row r="390" spans="2:2" x14ac:dyDescent="0.45">
      <c r="B390"/>
    </row>
    <row r="391" spans="2:2" x14ac:dyDescent="0.45">
      <c r="B391"/>
    </row>
    <row r="392" spans="2:2" x14ac:dyDescent="0.45">
      <c r="B392"/>
    </row>
    <row r="393" spans="2:2" x14ac:dyDescent="0.45">
      <c r="B393"/>
    </row>
    <row r="394" spans="2:2" x14ac:dyDescent="0.45">
      <c r="B394"/>
    </row>
    <row r="395" spans="2:2" x14ac:dyDescent="0.45">
      <c r="B395"/>
    </row>
    <row r="396" spans="2:2" x14ac:dyDescent="0.45">
      <c r="B396"/>
    </row>
    <row r="397" spans="2:2" x14ac:dyDescent="0.45">
      <c r="B397"/>
    </row>
    <row r="398" spans="2:2" x14ac:dyDescent="0.45">
      <c r="B398"/>
    </row>
    <row r="399" spans="2:2" x14ac:dyDescent="0.45">
      <c r="B399"/>
    </row>
    <row r="400" spans="2:2" x14ac:dyDescent="0.45">
      <c r="B400"/>
    </row>
    <row r="401" spans="2:2" x14ac:dyDescent="0.45">
      <c r="B401"/>
    </row>
    <row r="402" spans="2:2" x14ac:dyDescent="0.45">
      <c r="B402"/>
    </row>
    <row r="403" spans="2:2" x14ac:dyDescent="0.45">
      <c r="B403"/>
    </row>
    <row r="404" spans="2:2" x14ac:dyDescent="0.45">
      <c r="B404"/>
    </row>
    <row r="405" spans="2:2" x14ac:dyDescent="0.45">
      <c r="B405"/>
    </row>
    <row r="406" spans="2:2" x14ac:dyDescent="0.45">
      <c r="B406"/>
    </row>
    <row r="407" spans="2:2" x14ac:dyDescent="0.45">
      <c r="B407"/>
    </row>
    <row r="408" spans="2:2" x14ac:dyDescent="0.45">
      <c r="B408"/>
    </row>
    <row r="409" spans="2:2" x14ac:dyDescent="0.45">
      <c r="B409"/>
    </row>
    <row r="410" spans="2:2" x14ac:dyDescent="0.45">
      <c r="B410"/>
    </row>
    <row r="411" spans="2:2" x14ac:dyDescent="0.45">
      <c r="B411"/>
    </row>
    <row r="412" spans="2:2" x14ac:dyDescent="0.45">
      <c r="B412"/>
    </row>
    <row r="413" spans="2:2" x14ac:dyDescent="0.45">
      <c r="B413"/>
    </row>
    <row r="414" spans="2:2" x14ac:dyDescent="0.45">
      <c r="B414"/>
    </row>
    <row r="415" spans="2:2" x14ac:dyDescent="0.45">
      <c r="B415"/>
    </row>
    <row r="416" spans="2:2" x14ac:dyDescent="0.45">
      <c r="B416"/>
    </row>
    <row r="417" spans="2:2" x14ac:dyDescent="0.45">
      <c r="B417"/>
    </row>
    <row r="418" spans="2:2" x14ac:dyDescent="0.45">
      <c r="B418"/>
    </row>
    <row r="419" spans="2:2" x14ac:dyDescent="0.45">
      <c r="B419"/>
    </row>
    <row r="420" spans="2:2" x14ac:dyDescent="0.45">
      <c r="B420"/>
    </row>
    <row r="421" spans="2:2" x14ac:dyDescent="0.45">
      <c r="B421"/>
    </row>
    <row r="422" spans="2:2" x14ac:dyDescent="0.45">
      <c r="B422"/>
    </row>
    <row r="423" spans="2:2" x14ac:dyDescent="0.45">
      <c r="B423"/>
    </row>
    <row r="424" spans="2:2" x14ac:dyDescent="0.45">
      <c r="B424"/>
    </row>
    <row r="425" spans="2:2" x14ac:dyDescent="0.45">
      <c r="B425"/>
    </row>
    <row r="426" spans="2:2" x14ac:dyDescent="0.45">
      <c r="B426"/>
    </row>
    <row r="427" spans="2:2" x14ac:dyDescent="0.45">
      <c r="B427"/>
    </row>
    <row r="428" spans="2:2" x14ac:dyDescent="0.45">
      <c r="B428"/>
    </row>
    <row r="429" spans="2:2" x14ac:dyDescent="0.45">
      <c r="B429"/>
    </row>
    <row r="430" spans="2:2" x14ac:dyDescent="0.45">
      <c r="B430"/>
    </row>
    <row r="431" spans="2:2" x14ac:dyDescent="0.45">
      <c r="B431"/>
    </row>
    <row r="432" spans="2:2" x14ac:dyDescent="0.45">
      <c r="B432"/>
    </row>
    <row r="433" spans="2:2" x14ac:dyDescent="0.45">
      <c r="B433"/>
    </row>
    <row r="434" spans="2:2" x14ac:dyDescent="0.45">
      <c r="B434"/>
    </row>
    <row r="435" spans="2:2" x14ac:dyDescent="0.45">
      <c r="B435"/>
    </row>
    <row r="436" spans="2:2" x14ac:dyDescent="0.45">
      <c r="B436"/>
    </row>
    <row r="437" spans="2:2" x14ac:dyDescent="0.45">
      <c r="B437"/>
    </row>
    <row r="438" spans="2:2" x14ac:dyDescent="0.45">
      <c r="B438"/>
    </row>
    <row r="439" spans="2:2" x14ac:dyDescent="0.45">
      <c r="B439"/>
    </row>
    <row r="440" spans="2:2" x14ac:dyDescent="0.45">
      <c r="B440"/>
    </row>
    <row r="441" spans="2:2" x14ac:dyDescent="0.45">
      <c r="B441"/>
    </row>
    <row r="442" spans="2:2" x14ac:dyDescent="0.45">
      <c r="B442"/>
    </row>
    <row r="443" spans="2:2" x14ac:dyDescent="0.45">
      <c r="B443"/>
    </row>
    <row r="444" spans="2:2" x14ac:dyDescent="0.45">
      <c r="B444"/>
    </row>
    <row r="445" spans="2:2" x14ac:dyDescent="0.45">
      <c r="B445"/>
    </row>
    <row r="446" spans="2:2" x14ac:dyDescent="0.45">
      <c r="B446"/>
    </row>
    <row r="447" spans="2:2" x14ac:dyDescent="0.45">
      <c r="B447"/>
    </row>
    <row r="448" spans="2:2" x14ac:dyDescent="0.45">
      <c r="B448"/>
    </row>
    <row r="449" spans="2:2" x14ac:dyDescent="0.45">
      <c r="B449"/>
    </row>
    <row r="450" spans="2:2" x14ac:dyDescent="0.45">
      <c r="B450"/>
    </row>
    <row r="451" spans="2:2" x14ac:dyDescent="0.45">
      <c r="B451"/>
    </row>
    <row r="452" spans="2:2" x14ac:dyDescent="0.45">
      <c r="B452"/>
    </row>
    <row r="453" spans="2:2" x14ac:dyDescent="0.45">
      <c r="B453"/>
    </row>
    <row r="454" spans="2:2" x14ac:dyDescent="0.45">
      <c r="B454"/>
    </row>
    <row r="455" spans="2:2" x14ac:dyDescent="0.45">
      <c r="B455"/>
    </row>
    <row r="456" spans="2:2" x14ac:dyDescent="0.45">
      <c r="B456"/>
    </row>
    <row r="457" spans="2:2" x14ac:dyDescent="0.45">
      <c r="B457"/>
    </row>
    <row r="458" spans="2:2" x14ac:dyDescent="0.45">
      <c r="B458"/>
    </row>
    <row r="459" spans="2:2" x14ac:dyDescent="0.45">
      <c r="B459"/>
    </row>
    <row r="460" spans="2:2" x14ac:dyDescent="0.45">
      <c r="B460"/>
    </row>
    <row r="461" spans="2:2" x14ac:dyDescent="0.45">
      <c r="B461"/>
    </row>
    <row r="462" spans="2:2" x14ac:dyDescent="0.45">
      <c r="B462"/>
    </row>
    <row r="463" spans="2:2" x14ac:dyDescent="0.45">
      <c r="B463"/>
    </row>
    <row r="464" spans="2:2" x14ac:dyDescent="0.45">
      <c r="B464"/>
    </row>
    <row r="465" spans="2:2" x14ac:dyDescent="0.45">
      <c r="B465"/>
    </row>
    <row r="466" spans="2:2" x14ac:dyDescent="0.45">
      <c r="B466"/>
    </row>
    <row r="467" spans="2:2" x14ac:dyDescent="0.45">
      <c r="B467"/>
    </row>
    <row r="468" spans="2:2" x14ac:dyDescent="0.45">
      <c r="B468"/>
    </row>
    <row r="469" spans="2:2" x14ac:dyDescent="0.45">
      <c r="B469"/>
    </row>
    <row r="470" spans="2:2" x14ac:dyDescent="0.45">
      <c r="B470"/>
    </row>
    <row r="471" spans="2:2" x14ac:dyDescent="0.45">
      <c r="B471"/>
    </row>
    <row r="472" spans="2:2" x14ac:dyDescent="0.45">
      <c r="B472"/>
    </row>
    <row r="473" spans="2:2" x14ac:dyDescent="0.45">
      <c r="B473"/>
    </row>
    <row r="474" spans="2:2" x14ac:dyDescent="0.45">
      <c r="B474"/>
    </row>
    <row r="475" spans="2:2" x14ac:dyDescent="0.45">
      <c r="B475"/>
    </row>
    <row r="476" spans="2:2" x14ac:dyDescent="0.45">
      <c r="B476"/>
    </row>
    <row r="477" spans="2:2" x14ac:dyDescent="0.45">
      <c r="B477"/>
    </row>
    <row r="478" spans="2:2" x14ac:dyDescent="0.45">
      <c r="B478"/>
    </row>
    <row r="479" spans="2:2" x14ac:dyDescent="0.45">
      <c r="B479"/>
    </row>
    <row r="480" spans="2:2" x14ac:dyDescent="0.45">
      <c r="B480"/>
    </row>
    <row r="481" spans="2:2" x14ac:dyDescent="0.45">
      <c r="B481"/>
    </row>
    <row r="482" spans="2:2" x14ac:dyDescent="0.45">
      <c r="B482"/>
    </row>
    <row r="483" spans="2:2" x14ac:dyDescent="0.45">
      <c r="B483"/>
    </row>
    <row r="484" spans="2:2" x14ac:dyDescent="0.45">
      <c r="B484"/>
    </row>
    <row r="485" spans="2:2" x14ac:dyDescent="0.45">
      <c r="B485"/>
    </row>
    <row r="486" spans="2:2" x14ac:dyDescent="0.45">
      <c r="B486"/>
    </row>
    <row r="487" spans="2:2" x14ac:dyDescent="0.45">
      <c r="B487"/>
    </row>
    <row r="488" spans="2:2" x14ac:dyDescent="0.45">
      <c r="B488"/>
    </row>
    <row r="489" spans="2:2" x14ac:dyDescent="0.45">
      <c r="B489"/>
    </row>
    <row r="490" spans="2:2" x14ac:dyDescent="0.45">
      <c r="B490"/>
    </row>
    <row r="491" spans="2:2" x14ac:dyDescent="0.45">
      <c r="B491"/>
    </row>
    <row r="492" spans="2:2" x14ac:dyDescent="0.45">
      <c r="B492"/>
    </row>
    <row r="493" spans="2:2" x14ac:dyDescent="0.45">
      <c r="B493"/>
    </row>
    <row r="494" spans="2:2" x14ac:dyDescent="0.45">
      <c r="B494"/>
    </row>
    <row r="495" spans="2:2" x14ac:dyDescent="0.45">
      <c r="B495"/>
    </row>
    <row r="496" spans="2:2" x14ac:dyDescent="0.45">
      <c r="B496"/>
    </row>
    <row r="497" spans="2:2" x14ac:dyDescent="0.45">
      <c r="B497"/>
    </row>
    <row r="498" spans="2:2" x14ac:dyDescent="0.45">
      <c r="B498"/>
    </row>
    <row r="499" spans="2:2" x14ac:dyDescent="0.45">
      <c r="B499"/>
    </row>
    <row r="500" spans="2:2" x14ac:dyDescent="0.45">
      <c r="B500"/>
    </row>
    <row r="501" spans="2:2" x14ac:dyDescent="0.45">
      <c r="B501"/>
    </row>
    <row r="502" spans="2:2" x14ac:dyDescent="0.45">
      <c r="B502"/>
    </row>
    <row r="503" spans="2:2" x14ac:dyDescent="0.45">
      <c r="B503"/>
    </row>
    <row r="504" spans="2:2" x14ac:dyDescent="0.45">
      <c r="B504"/>
    </row>
    <row r="505" spans="2:2" x14ac:dyDescent="0.45">
      <c r="B505"/>
    </row>
    <row r="506" spans="2:2" x14ac:dyDescent="0.45">
      <c r="B506"/>
    </row>
    <row r="507" spans="2:2" x14ac:dyDescent="0.45">
      <c r="B507"/>
    </row>
    <row r="508" spans="2:2" x14ac:dyDescent="0.45">
      <c r="B508"/>
    </row>
    <row r="509" spans="2:2" x14ac:dyDescent="0.45">
      <c r="B509"/>
    </row>
    <row r="510" spans="2:2" x14ac:dyDescent="0.45">
      <c r="B510"/>
    </row>
    <row r="511" spans="2:2" x14ac:dyDescent="0.45">
      <c r="B511"/>
    </row>
    <row r="512" spans="2:2" x14ac:dyDescent="0.45">
      <c r="B512"/>
    </row>
    <row r="513" spans="2:2" x14ac:dyDescent="0.45">
      <c r="B513"/>
    </row>
    <row r="514" spans="2:2" x14ac:dyDescent="0.45">
      <c r="B514"/>
    </row>
    <row r="515" spans="2:2" x14ac:dyDescent="0.45">
      <c r="B515"/>
    </row>
    <row r="516" spans="2:2" x14ac:dyDescent="0.45">
      <c r="B516"/>
    </row>
    <row r="517" spans="2:2" x14ac:dyDescent="0.45">
      <c r="B517"/>
    </row>
    <row r="518" spans="2:2" x14ac:dyDescent="0.45">
      <c r="B518"/>
    </row>
    <row r="519" spans="2:2" x14ac:dyDescent="0.45">
      <c r="B519"/>
    </row>
    <row r="520" spans="2:2" x14ac:dyDescent="0.45">
      <c r="B520"/>
    </row>
    <row r="521" spans="2:2" x14ac:dyDescent="0.45">
      <c r="B521"/>
    </row>
    <row r="522" spans="2:2" x14ac:dyDescent="0.45">
      <c r="B522"/>
    </row>
    <row r="523" spans="2:2" x14ac:dyDescent="0.45">
      <c r="B523"/>
    </row>
    <row r="524" spans="2:2" x14ac:dyDescent="0.45">
      <c r="B524"/>
    </row>
    <row r="525" spans="2:2" x14ac:dyDescent="0.45">
      <c r="B525"/>
    </row>
    <row r="526" spans="2:2" x14ac:dyDescent="0.45">
      <c r="B526"/>
    </row>
    <row r="527" spans="2:2" x14ac:dyDescent="0.45">
      <c r="B527"/>
    </row>
    <row r="528" spans="2:2" x14ac:dyDescent="0.45">
      <c r="B528"/>
    </row>
    <row r="529" spans="2:2" x14ac:dyDescent="0.45">
      <c r="B529"/>
    </row>
    <row r="530" spans="2:2" x14ac:dyDescent="0.45">
      <c r="B530"/>
    </row>
    <row r="531" spans="2:2" x14ac:dyDescent="0.45">
      <c r="B531"/>
    </row>
    <row r="532" spans="2:2" x14ac:dyDescent="0.45">
      <c r="B532"/>
    </row>
    <row r="533" spans="2:2" x14ac:dyDescent="0.45">
      <c r="B533"/>
    </row>
    <row r="534" spans="2:2" x14ac:dyDescent="0.45">
      <c r="B534"/>
    </row>
    <row r="535" spans="2:2" x14ac:dyDescent="0.45">
      <c r="B535"/>
    </row>
    <row r="536" spans="2:2" x14ac:dyDescent="0.45">
      <c r="B536"/>
    </row>
    <row r="537" spans="2:2" x14ac:dyDescent="0.45">
      <c r="B537"/>
    </row>
    <row r="538" spans="2:2" x14ac:dyDescent="0.45">
      <c r="B538"/>
    </row>
    <row r="539" spans="2:2" x14ac:dyDescent="0.45">
      <c r="B539"/>
    </row>
    <row r="540" spans="2:2" x14ac:dyDescent="0.45">
      <c r="B540"/>
    </row>
    <row r="541" spans="2:2" x14ac:dyDescent="0.45">
      <c r="B541"/>
    </row>
    <row r="542" spans="2:2" x14ac:dyDescent="0.45">
      <c r="B542"/>
    </row>
    <row r="543" spans="2:2" x14ac:dyDescent="0.45">
      <c r="B543"/>
    </row>
    <row r="544" spans="2:2" x14ac:dyDescent="0.45">
      <c r="B544"/>
    </row>
    <row r="545" spans="2:2" x14ac:dyDescent="0.45">
      <c r="B545"/>
    </row>
    <row r="546" spans="2:2" x14ac:dyDescent="0.45">
      <c r="B546"/>
    </row>
    <row r="547" spans="2:2" x14ac:dyDescent="0.45">
      <c r="B547"/>
    </row>
    <row r="548" spans="2:2" x14ac:dyDescent="0.45">
      <c r="B548"/>
    </row>
    <row r="549" spans="2:2" x14ac:dyDescent="0.45">
      <c r="B549"/>
    </row>
    <row r="550" spans="2:2" x14ac:dyDescent="0.45">
      <c r="B550"/>
    </row>
    <row r="551" spans="2:2" x14ac:dyDescent="0.45">
      <c r="B551"/>
    </row>
    <row r="552" spans="2:2" x14ac:dyDescent="0.45">
      <c r="B552"/>
    </row>
    <row r="553" spans="2:2" x14ac:dyDescent="0.45">
      <c r="B553"/>
    </row>
    <row r="554" spans="2:2" x14ac:dyDescent="0.45">
      <c r="B554"/>
    </row>
    <row r="555" spans="2:2" x14ac:dyDescent="0.45">
      <c r="B555"/>
    </row>
    <row r="556" spans="2:2" x14ac:dyDescent="0.45">
      <c r="B556"/>
    </row>
    <row r="557" spans="2:2" x14ac:dyDescent="0.45">
      <c r="B557"/>
    </row>
    <row r="558" spans="2:2" x14ac:dyDescent="0.45">
      <c r="B558"/>
    </row>
    <row r="559" spans="2:2" x14ac:dyDescent="0.45">
      <c r="B559"/>
    </row>
    <row r="560" spans="2:2" x14ac:dyDescent="0.45">
      <c r="B560"/>
    </row>
    <row r="561" spans="2:2" x14ac:dyDescent="0.45">
      <c r="B561"/>
    </row>
    <row r="562" spans="2:2" x14ac:dyDescent="0.45">
      <c r="B562"/>
    </row>
    <row r="563" spans="2:2" x14ac:dyDescent="0.45">
      <c r="B563"/>
    </row>
    <row r="564" spans="2:2" x14ac:dyDescent="0.45">
      <c r="B564"/>
    </row>
    <row r="565" spans="2:2" x14ac:dyDescent="0.45">
      <c r="B565"/>
    </row>
    <row r="566" spans="2:2" x14ac:dyDescent="0.45">
      <c r="B566"/>
    </row>
    <row r="567" spans="2:2" x14ac:dyDescent="0.45">
      <c r="B567"/>
    </row>
    <row r="568" spans="2:2" x14ac:dyDescent="0.45">
      <c r="B568"/>
    </row>
    <row r="569" spans="2:2" x14ac:dyDescent="0.45">
      <c r="B569"/>
    </row>
    <row r="570" spans="2:2" x14ac:dyDescent="0.45">
      <c r="B570"/>
    </row>
    <row r="571" spans="2:2" x14ac:dyDescent="0.45">
      <c r="B571"/>
    </row>
    <row r="572" spans="2:2" x14ac:dyDescent="0.45">
      <c r="B572"/>
    </row>
    <row r="573" spans="2:2" x14ac:dyDescent="0.45">
      <c r="B573"/>
    </row>
    <row r="574" spans="2:2" x14ac:dyDescent="0.45">
      <c r="B574"/>
    </row>
    <row r="575" spans="2:2" x14ac:dyDescent="0.45">
      <c r="B575"/>
    </row>
    <row r="576" spans="2:2" x14ac:dyDescent="0.45">
      <c r="B576"/>
    </row>
    <row r="577" spans="2:2" x14ac:dyDescent="0.45">
      <c r="B577"/>
    </row>
    <row r="578" spans="2:2" x14ac:dyDescent="0.45">
      <c r="B578"/>
    </row>
    <row r="579" spans="2:2" x14ac:dyDescent="0.45">
      <c r="B579"/>
    </row>
    <row r="580" spans="2:2" x14ac:dyDescent="0.45">
      <c r="B580"/>
    </row>
    <row r="581" spans="2:2" x14ac:dyDescent="0.45">
      <c r="B581"/>
    </row>
    <row r="582" spans="2:2" x14ac:dyDescent="0.45">
      <c r="B582"/>
    </row>
    <row r="583" spans="2:2" x14ac:dyDescent="0.45">
      <c r="B583"/>
    </row>
    <row r="584" spans="2:2" x14ac:dyDescent="0.45">
      <c r="B584"/>
    </row>
    <row r="585" spans="2:2" x14ac:dyDescent="0.45">
      <c r="B585"/>
    </row>
    <row r="586" spans="2:2" x14ac:dyDescent="0.45">
      <c r="B586"/>
    </row>
    <row r="587" spans="2:2" x14ac:dyDescent="0.45">
      <c r="B587"/>
    </row>
    <row r="588" spans="2:2" x14ac:dyDescent="0.45">
      <c r="B588"/>
    </row>
    <row r="589" spans="2:2" x14ac:dyDescent="0.45">
      <c r="B589"/>
    </row>
    <row r="590" spans="2:2" x14ac:dyDescent="0.45">
      <c r="B590"/>
    </row>
    <row r="591" spans="2:2" x14ac:dyDescent="0.45">
      <c r="B591"/>
    </row>
    <row r="592" spans="2:2" x14ac:dyDescent="0.45">
      <c r="B592"/>
    </row>
    <row r="593" spans="2:2" x14ac:dyDescent="0.45">
      <c r="B593"/>
    </row>
    <row r="594" spans="2:2" x14ac:dyDescent="0.45">
      <c r="B594"/>
    </row>
    <row r="595" spans="2:2" x14ac:dyDescent="0.45">
      <c r="B595"/>
    </row>
    <row r="596" spans="2:2" x14ac:dyDescent="0.45">
      <c r="B596"/>
    </row>
    <row r="597" spans="2:2" x14ac:dyDescent="0.45">
      <c r="B597"/>
    </row>
    <row r="598" spans="2:2" x14ac:dyDescent="0.45">
      <c r="B598"/>
    </row>
    <row r="599" spans="2:2" x14ac:dyDescent="0.45">
      <c r="B599"/>
    </row>
    <row r="600" spans="2:2" x14ac:dyDescent="0.45">
      <c r="B600"/>
    </row>
    <row r="601" spans="2:2" x14ac:dyDescent="0.45">
      <c r="B601"/>
    </row>
    <row r="602" spans="2:2" x14ac:dyDescent="0.45">
      <c r="B602"/>
    </row>
    <row r="603" spans="2:2" x14ac:dyDescent="0.45">
      <c r="B603"/>
    </row>
    <row r="604" spans="2:2" x14ac:dyDescent="0.45">
      <c r="B604"/>
    </row>
    <row r="605" spans="2:2" x14ac:dyDescent="0.45">
      <c r="B605"/>
    </row>
    <row r="606" spans="2:2" x14ac:dyDescent="0.45">
      <c r="B606"/>
    </row>
    <row r="607" spans="2:2" x14ac:dyDescent="0.45">
      <c r="B607"/>
    </row>
    <row r="608" spans="2:2" x14ac:dyDescent="0.45">
      <c r="B608"/>
    </row>
    <row r="609" spans="2:2" x14ac:dyDescent="0.45">
      <c r="B609"/>
    </row>
    <row r="610" spans="2:2" x14ac:dyDescent="0.45">
      <c r="B610"/>
    </row>
    <row r="611" spans="2:2" x14ac:dyDescent="0.45">
      <c r="B611"/>
    </row>
    <row r="612" spans="2:2" x14ac:dyDescent="0.45">
      <c r="B612"/>
    </row>
    <row r="613" spans="2:2" x14ac:dyDescent="0.45">
      <c r="B613"/>
    </row>
    <row r="614" spans="2:2" x14ac:dyDescent="0.45">
      <c r="B614"/>
    </row>
    <row r="615" spans="2:2" x14ac:dyDescent="0.45">
      <c r="B615"/>
    </row>
    <row r="616" spans="2:2" x14ac:dyDescent="0.45">
      <c r="B616"/>
    </row>
    <row r="617" spans="2:2" x14ac:dyDescent="0.45">
      <c r="B617"/>
    </row>
    <row r="618" spans="2:2" x14ac:dyDescent="0.45">
      <c r="B618"/>
    </row>
    <row r="619" spans="2:2" x14ac:dyDescent="0.45">
      <c r="B619"/>
    </row>
    <row r="620" spans="2:2" x14ac:dyDescent="0.45">
      <c r="B620"/>
    </row>
    <row r="621" spans="2:2" x14ac:dyDescent="0.45">
      <c r="B621"/>
    </row>
    <row r="622" spans="2:2" x14ac:dyDescent="0.45">
      <c r="B622"/>
    </row>
    <row r="623" spans="2:2" x14ac:dyDescent="0.45">
      <c r="B623"/>
    </row>
    <row r="624" spans="2:2" x14ac:dyDescent="0.45">
      <c r="B624"/>
    </row>
    <row r="625" spans="2:2" x14ac:dyDescent="0.45">
      <c r="B625"/>
    </row>
    <row r="626" spans="2:2" x14ac:dyDescent="0.45">
      <c r="B626"/>
    </row>
    <row r="627" spans="2:2" x14ac:dyDescent="0.45">
      <c r="B627"/>
    </row>
    <row r="628" spans="2:2" x14ac:dyDescent="0.45">
      <c r="B628"/>
    </row>
    <row r="629" spans="2:2" x14ac:dyDescent="0.45">
      <c r="B629"/>
    </row>
    <row r="630" spans="2:2" x14ac:dyDescent="0.45">
      <c r="B630"/>
    </row>
    <row r="631" spans="2:2" x14ac:dyDescent="0.45">
      <c r="B631"/>
    </row>
    <row r="632" spans="2:2" x14ac:dyDescent="0.45">
      <c r="B632"/>
    </row>
    <row r="633" spans="2:2" x14ac:dyDescent="0.45">
      <c r="B633"/>
    </row>
    <row r="634" spans="2:2" x14ac:dyDescent="0.45">
      <c r="B634"/>
    </row>
    <row r="635" spans="2:2" x14ac:dyDescent="0.45">
      <c r="B635"/>
    </row>
    <row r="636" spans="2:2" x14ac:dyDescent="0.45">
      <c r="B636"/>
    </row>
    <row r="637" spans="2:2" x14ac:dyDescent="0.45">
      <c r="B637"/>
    </row>
    <row r="638" spans="2:2" x14ac:dyDescent="0.45">
      <c r="B638"/>
    </row>
    <row r="639" spans="2:2" x14ac:dyDescent="0.45">
      <c r="B639"/>
    </row>
    <row r="640" spans="2:2" x14ac:dyDescent="0.45">
      <c r="B640"/>
    </row>
    <row r="641" spans="2:2" x14ac:dyDescent="0.45">
      <c r="B641"/>
    </row>
    <row r="642" spans="2:2" x14ac:dyDescent="0.45">
      <c r="B642"/>
    </row>
    <row r="643" spans="2:2" x14ac:dyDescent="0.45">
      <c r="B643"/>
    </row>
    <row r="644" spans="2:2" x14ac:dyDescent="0.45">
      <c r="B644"/>
    </row>
    <row r="645" spans="2:2" x14ac:dyDescent="0.45">
      <c r="B645"/>
    </row>
    <row r="646" spans="2:2" x14ac:dyDescent="0.45">
      <c r="B646"/>
    </row>
    <row r="647" spans="2:2" x14ac:dyDescent="0.45">
      <c r="B647"/>
    </row>
    <row r="648" spans="2:2" x14ac:dyDescent="0.45">
      <c r="B648"/>
    </row>
    <row r="649" spans="2:2" x14ac:dyDescent="0.45">
      <c r="B649"/>
    </row>
    <row r="650" spans="2:2" x14ac:dyDescent="0.45">
      <c r="B650"/>
    </row>
    <row r="651" spans="2:2" x14ac:dyDescent="0.45">
      <c r="B651"/>
    </row>
    <row r="652" spans="2:2" x14ac:dyDescent="0.45">
      <c r="B652"/>
    </row>
    <row r="653" spans="2:2" x14ac:dyDescent="0.45">
      <c r="B653"/>
    </row>
    <row r="654" spans="2:2" x14ac:dyDescent="0.45">
      <c r="B654"/>
    </row>
    <row r="655" spans="2:2" x14ac:dyDescent="0.45">
      <c r="B655"/>
    </row>
    <row r="656" spans="2:2" x14ac:dyDescent="0.45">
      <c r="B656"/>
    </row>
    <row r="657" spans="2:2" x14ac:dyDescent="0.45">
      <c r="B657"/>
    </row>
    <row r="658" spans="2:2" x14ac:dyDescent="0.45">
      <c r="B658"/>
    </row>
    <row r="659" spans="2:2" x14ac:dyDescent="0.45">
      <c r="B659"/>
    </row>
    <row r="660" spans="2:2" x14ac:dyDescent="0.45">
      <c r="B660"/>
    </row>
    <row r="661" spans="2:2" x14ac:dyDescent="0.45">
      <c r="B661"/>
    </row>
    <row r="662" spans="2:2" x14ac:dyDescent="0.45">
      <c r="B662"/>
    </row>
    <row r="663" spans="2:2" x14ac:dyDescent="0.45">
      <c r="B663"/>
    </row>
    <row r="664" spans="2:2" x14ac:dyDescent="0.45">
      <c r="B664"/>
    </row>
    <row r="665" spans="2:2" x14ac:dyDescent="0.45">
      <c r="B665"/>
    </row>
    <row r="666" spans="2:2" x14ac:dyDescent="0.45">
      <c r="B666"/>
    </row>
    <row r="667" spans="2:2" x14ac:dyDescent="0.45">
      <c r="B667"/>
    </row>
    <row r="668" spans="2:2" x14ac:dyDescent="0.45">
      <c r="B668"/>
    </row>
    <row r="669" spans="2:2" x14ac:dyDescent="0.45">
      <c r="B669"/>
    </row>
    <row r="670" spans="2:2" x14ac:dyDescent="0.45">
      <c r="B670"/>
    </row>
    <row r="671" spans="2:2" x14ac:dyDescent="0.45">
      <c r="B671"/>
    </row>
    <row r="672" spans="2:2" x14ac:dyDescent="0.45">
      <c r="B672"/>
    </row>
    <row r="673" spans="2:2" x14ac:dyDescent="0.45">
      <c r="B673"/>
    </row>
    <row r="674" spans="2:2" x14ac:dyDescent="0.45">
      <c r="B674"/>
    </row>
    <row r="675" spans="2:2" x14ac:dyDescent="0.45">
      <c r="B675"/>
    </row>
    <row r="676" spans="2:2" x14ac:dyDescent="0.45">
      <c r="B676"/>
    </row>
    <row r="677" spans="2:2" x14ac:dyDescent="0.45">
      <c r="B677"/>
    </row>
    <row r="678" spans="2:2" x14ac:dyDescent="0.45">
      <c r="B678"/>
    </row>
    <row r="679" spans="2:2" x14ac:dyDescent="0.45">
      <c r="B679"/>
    </row>
    <row r="680" spans="2:2" x14ac:dyDescent="0.45">
      <c r="B680"/>
    </row>
    <row r="681" spans="2:2" x14ac:dyDescent="0.45">
      <c r="B681"/>
    </row>
    <row r="682" spans="2:2" x14ac:dyDescent="0.45">
      <c r="B682"/>
    </row>
    <row r="683" spans="2:2" x14ac:dyDescent="0.45">
      <c r="B683"/>
    </row>
    <row r="684" spans="2:2" x14ac:dyDescent="0.45">
      <c r="B684"/>
    </row>
    <row r="685" spans="2:2" x14ac:dyDescent="0.45">
      <c r="B685"/>
    </row>
    <row r="686" spans="2:2" x14ac:dyDescent="0.45">
      <c r="B686"/>
    </row>
    <row r="687" spans="2:2" x14ac:dyDescent="0.45">
      <c r="B687"/>
    </row>
    <row r="688" spans="2:2" x14ac:dyDescent="0.45">
      <c r="B688"/>
    </row>
    <row r="689" spans="2:2" x14ac:dyDescent="0.45">
      <c r="B689"/>
    </row>
    <row r="690" spans="2:2" x14ac:dyDescent="0.45">
      <c r="B690"/>
    </row>
    <row r="691" spans="2:2" x14ac:dyDescent="0.45">
      <c r="B691"/>
    </row>
    <row r="692" spans="2:2" x14ac:dyDescent="0.45">
      <c r="B692"/>
    </row>
    <row r="693" spans="2:2" x14ac:dyDescent="0.45">
      <c r="B693"/>
    </row>
    <row r="694" spans="2:2" x14ac:dyDescent="0.45">
      <c r="B694"/>
    </row>
    <row r="695" spans="2:2" x14ac:dyDescent="0.45">
      <c r="B695"/>
    </row>
    <row r="696" spans="2:2" x14ac:dyDescent="0.45">
      <c r="B696"/>
    </row>
    <row r="697" spans="2:2" x14ac:dyDescent="0.45">
      <c r="B697"/>
    </row>
    <row r="698" spans="2:2" x14ac:dyDescent="0.45">
      <c r="B698"/>
    </row>
    <row r="699" spans="2:2" x14ac:dyDescent="0.45">
      <c r="B699"/>
    </row>
    <row r="700" spans="2:2" x14ac:dyDescent="0.45">
      <c r="B700"/>
    </row>
    <row r="701" spans="2:2" x14ac:dyDescent="0.45">
      <c r="B701"/>
    </row>
    <row r="702" spans="2:2" x14ac:dyDescent="0.45">
      <c r="B702"/>
    </row>
    <row r="703" spans="2:2" x14ac:dyDescent="0.45">
      <c r="B703"/>
    </row>
    <row r="704" spans="2:2" x14ac:dyDescent="0.45">
      <c r="B704"/>
    </row>
    <row r="705" spans="2:2" x14ac:dyDescent="0.45">
      <c r="B705"/>
    </row>
    <row r="706" spans="2:2" x14ac:dyDescent="0.45">
      <c r="B706"/>
    </row>
    <row r="707" spans="2:2" x14ac:dyDescent="0.45">
      <c r="B707"/>
    </row>
    <row r="708" spans="2:2" x14ac:dyDescent="0.45">
      <c r="B708"/>
    </row>
    <row r="709" spans="2:2" x14ac:dyDescent="0.45">
      <c r="B709"/>
    </row>
    <row r="710" spans="2:2" x14ac:dyDescent="0.45">
      <c r="B710"/>
    </row>
    <row r="711" spans="2:2" x14ac:dyDescent="0.45">
      <c r="B711"/>
    </row>
    <row r="712" spans="2:2" x14ac:dyDescent="0.45">
      <c r="B712"/>
    </row>
    <row r="713" spans="2:2" x14ac:dyDescent="0.45">
      <c r="B713"/>
    </row>
    <row r="714" spans="2:2" x14ac:dyDescent="0.45">
      <c r="B714"/>
    </row>
    <row r="715" spans="2:2" x14ac:dyDescent="0.45">
      <c r="B715"/>
    </row>
    <row r="716" spans="2:2" x14ac:dyDescent="0.45">
      <c r="B716"/>
    </row>
    <row r="717" spans="2:2" x14ac:dyDescent="0.45">
      <c r="B717"/>
    </row>
    <row r="718" spans="2:2" x14ac:dyDescent="0.45">
      <c r="B718"/>
    </row>
    <row r="719" spans="2:2" x14ac:dyDescent="0.45">
      <c r="B719"/>
    </row>
    <row r="720" spans="2:2" x14ac:dyDescent="0.45">
      <c r="B720"/>
    </row>
    <row r="721" spans="2:2" x14ac:dyDescent="0.45">
      <c r="B721"/>
    </row>
    <row r="722" spans="2:2" x14ac:dyDescent="0.45">
      <c r="B722"/>
    </row>
    <row r="723" spans="2:2" x14ac:dyDescent="0.45">
      <c r="B723"/>
    </row>
    <row r="724" spans="2:2" x14ac:dyDescent="0.45">
      <c r="B724"/>
    </row>
    <row r="725" spans="2:2" x14ac:dyDescent="0.45">
      <c r="B725"/>
    </row>
    <row r="726" spans="2:2" x14ac:dyDescent="0.45">
      <c r="B726"/>
    </row>
    <row r="727" spans="2:2" x14ac:dyDescent="0.45">
      <c r="B727"/>
    </row>
    <row r="728" spans="2:2" x14ac:dyDescent="0.45">
      <c r="B728"/>
    </row>
    <row r="729" spans="2:2" x14ac:dyDescent="0.45">
      <c r="B729"/>
    </row>
    <row r="730" spans="2:2" x14ac:dyDescent="0.45">
      <c r="B730"/>
    </row>
    <row r="731" spans="2:2" x14ac:dyDescent="0.45">
      <c r="B731"/>
    </row>
    <row r="732" spans="2:2" x14ac:dyDescent="0.45">
      <c r="B732"/>
    </row>
    <row r="733" spans="2:2" x14ac:dyDescent="0.45">
      <c r="B733"/>
    </row>
    <row r="734" spans="2:2" x14ac:dyDescent="0.45">
      <c r="B734"/>
    </row>
    <row r="735" spans="2:2" x14ac:dyDescent="0.45">
      <c r="B735"/>
    </row>
    <row r="736" spans="2:2" x14ac:dyDescent="0.45">
      <c r="B736"/>
    </row>
    <row r="737" spans="2:2" x14ac:dyDescent="0.45">
      <c r="B737"/>
    </row>
    <row r="738" spans="2:2" x14ac:dyDescent="0.45">
      <c r="B738"/>
    </row>
    <row r="739" spans="2:2" x14ac:dyDescent="0.45">
      <c r="B739"/>
    </row>
    <row r="740" spans="2:2" x14ac:dyDescent="0.45">
      <c r="B740"/>
    </row>
    <row r="741" spans="2:2" x14ac:dyDescent="0.45">
      <c r="B741"/>
    </row>
    <row r="742" spans="2:2" x14ac:dyDescent="0.45">
      <c r="B742"/>
    </row>
    <row r="743" spans="2:2" x14ac:dyDescent="0.45">
      <c r="B743"/>
    </row>
    <row r="744" spans="2:2" x14ac:dyDescent="0.45">
      <c r="B744"/>
    </row>
    <row r="745" spans="2:2" x14ac:dyDescent="0.45">
      <c r="B745"/>
    </row>
    <row r="746" spans="2:2" x14ac:dyDescent="0.45">
      <c r="B746"/>
    </row>
    <row r="747" spans="2:2" x14ac:dyDescent="0.45">
      <c r="B747"/>
    </row>
    <row r="748" spans="2:2" x14ac:dyDescent="0.45">
      <c r="B748"/>
    </row>
    <row r="749" spans="2:2" x14ac:dyDescent="0.45">
      <c r="B749"/>
    </row>
    <row r="750" spans="2:2" x14ac:dyDescent="0.45">
      <c r="B750"/>
    </row>
    <row r="751" spans="2:2" x14ac:dyDescent="0.45">
      <c r="B751"/>
    </row>
    <row r="752" spans="2:2" x14ac:dyDescent="0.45">
      <c r="B752"/>
    </row>
    <row r="753" spans="2:2" x14ac:dyDescent="0.45">
      <c r="B753"/>
    </row>
    <row r="754" spans="2:2" x14ac:dyDescent="0.45">
      <c r="B754"/>
    </row>
    <row r="755" spans="2:2" x14ac:dyDescent="0.45">
      <c r="B755"/>
    </row>
    <row r="756" spans="2:2" x14ac:dyDescent="0.45">
      <c r="B756"/>
    </row>
    <row r="757" spans="2:2" x14ac:dyDescent="0.45">
      <c r="B757"/>
    </row>
    <row r="758" spans="2:2" x14ac:dyDescent="0.45">
      <c r="B758"/>
    </row>
    <row r="759" spans="2:2" x14ac:dyDescent="0.45">
      <c r="B759"/>
    </row>
    <row r="760" spans="2:2" x14ac:dyDescent="0.45">
      <c r="B760"/>
    </row>
    <row r="761" spans="2:2" x14ac:dyDescent="0.45">
      <c r="B761"/>
    </row>
    <row r="762" spans="2:2" x14ac:dyDescent="0.45">
      <c r="B762"/>
    </row>
    <row r="763" spans="2:2" x14ac:dyDescent="0.45">
      <c r="B763"/>
    </row>
    <row r="764" spans="2:2" x14ac:dyDescent="0.45">
      <c r="B764"/>
    </row>
    <row r="765" spans="2:2" x14ac:dyDescent="0.45">
      <c r="B765"/>
    </row>
    <row r="766" spans="2:2" x14ac:dyDescent="0.45">
      <c r="B766"/>
    </row>
    <row r="767" spans="2:2" x14ac:dyDescent="0.45">
      <c r="B767"/>
    </row>
    <row r="768" spans="2:2" x14ac:dyDescent="0.45">
      <c r="B768"/>
    </row>
    <row r="769" spans="2:2" x14ac:dyDescent="0.45">
      <c r="B769"/>
    </row>
    <row r="770" spans="2:2" x14ac:dyDescent="0.45">
      <c r="B770"/>
    </row>
    <row r="771" spans="2:2" x14ac:dyDescent="0.45">
      <c r="B771"/>
    </row>
    <row r="772" spans="2:2" x14ac:dyDescent="0.45">
      <c r="B772"/>
    </row>
    <row r="773" spans="2:2" x14ac:dyDescent="0.45">
      <c r="B773"/>
    </row>
    <row r="774" spans="2:2" x14ac:dyDescent="0.45">
      <c r="B774"/>
    </row>
    <row r="775" spans="2:2" x14ac:dyDescent="0.45">
      <c r="B775"/>
    </row>
    <row r="776" spans="2:2" x14ac:dyDescent="0.45">
      <c r="B776"/>
    </row>
    <row r="777" spans="2:2" x14ac:dyDescent="0.45">
      <c r="B777"/>
    </row>
    <row r="778" spans="2:2" x14ac:dyDescent="0.45">
      <c r="B778"/>
    </row>
    <row r="779" spans="2:2" x14ac:dyDescent="0.45">
      <c r="B779"/>
    </row>
    <row r="780" spans="2:2" x14ac:dyDescent="0.45">
      <c r="B780"/>
    </row>
    <row r="781" spans="2:2" x14ac:dyDescent="0.45">
      <c r="B781"/>
    </row>
    <row r="782" spans="2:2" x14ac:dyDescent="0.45">
      <c r="B782"/>
    </row>
    <row r="783" spans="2:2" x14ac:dyDescent="0.45">
      <c r="B783"/>
    </row>
    <row r="784" spans="2:2" x14ac:dyDescent="0.45">
      <c r="B784"/>
    </row>
    <row r="785" spans="2:2" x14ac:dyDescent="0.45">
      <c r="B785"/>
    </row>
    <row r="786" spans="2:2" x14ac:dyDescent="0.45">
      <c r="B786"/>
    </row>
    <row r="787" spans="2:2" x14ac:dyDescent="0.45">
      <c r="B787"/>
    </row>
    <row r="788" spans="2:2" x14ac:dyDescent="0.45">
      <c r="B788"/>
    </row>
    <row r="789" spans="2:2" x14ac:dyDescent="0.45">
      <c r="B789"/>
    </row>
    <row r="790" spans="2:2" x14ac:dyDescent="0.45">
      <c r="B790"/>
    </row>
    <row r="791" spans="2:2" x14ac:dyDescent="0.45">
      <c r="B791"/>
    </row>
    <row r="792" spans="2:2" x14ac:dyDescent="0.45">
      <c r="B792"/>
    </row>
    <row r="793" spans="2:2" x14ac:dyDescent="0.45">
      <c r="B793"/>
    </row>
    <row r="794" spans="2:2" x14ac:dyDescent="0.45">
      <c r="B794"/>
    </row>
    <row r="795" spans="2:2" x14ac:dyDescent="0.45">
      <c r="B795"/>
    </row>
    <row r="796" spans="2:2" x14ac:dyDescent="0.45">
      <c r="B796"/>
    </row>
    <row r="797" spans="2:2" x14ac:dyDescent="0.45">
      <c r="B797"/>
    </row>
    <row r="798" spans="2:2" x14ac:dyDescent="0.45">
      <c r="B798"/>
    </row>
    <row r="799" spans="2:2" x14ac:dyDescent="0.45">
      <c r="B799"/>
    </row>
    <row r="800" spans="2:2" x14ac:dyDescent="0.45">
      <c r="B800"/>
    </row>
    <row r="801" spans="2:2" x14ac:dyDescent="0.45">
      <c r="B801"/>
    </row>
    <row r="802" spans="2:2" x14ac:dyDescent="0.45">
      <c r="B802"/>
    </row>
    <row r="803" spans="2:2" x14ac:dyDescent="0.45">
      <c r="B803"/>
    </row>
    <row r="804" spans="2:2" x14ac:dyDescent="0.45">
      <c r="B804"/>
    </row>
    <row r="805" spans="2:2" x14ac:dyDescent="0.45">
      <c r="B805"/>
    </row>
    <row r="806" spans="2:2" x14ac:dyDescent="0.45">
      <c r="B806"/>
    </row>
    <row r="807" spans="2:2" x14ac:dyDescent="0.45">
      <c r="B807"/>
    </row>
    <row r="808" spans="2:2" x14ac:dyDescent="0.45">
      <c r="B808"/>
    </row>
    <row r="809" spans="2:2" x14ac:dyDescent="0.45">
      <c r="B809"/>
    </row>
    <row r="810" spans="2:2" x14ac:dyDescent="0.45">
      <c r="B810"/>
    </row>
    <row r="811" spans="2:2" x14ac:dyDescent="0.45">
      <c r="B811"/>
    </row>
    <row r="812" spans="2:2" x14ac:dyDescent="0.45">
      <c r="B812"/>
    </row>
    <row r="813" spans="2:2" x14ac:dyDescent="0.45">
      <c r="B813"/>
    </row>
    <row r="814" spans="2:2" x14ac:dyDescent="0.45">
      <c r="B814"/>
    </row>
    <row r="815" spans="2:2" x14ac:dyDescent="0.45">
      <c r="B815"/>
    </row>
    <row r="816" spans="2:2" x14ac:dyDescent="0.45">
      <c r="B816"/>
    </row>
    <row r="817" spans="2:2" x14ac:dyDescent="0.45">
      <c r="B817"/>
    </row>
    <row r="818" spans="2:2" x14ac:dyDescent="0.45">
      <c r="B818"/>
    </row>
    <row r="819" spans="2:2" x14ac:dyDescent="0.45">
      <c r="B819"/>
    </row>
    <row r="820" spans="2:2" x14ac:dyDescent="0.45">
      <c r="B820"/>
    </row>
    <row r="821" spans="2:2" x14ac:dyDescent="0.45">
      <c r="B821"/>
    </row>
    <row r="822" spans="2:2" x14ac:dyDescent="0.45">
      <c r="B822"/>
    </row>
    <row r="823" spans="2:2" x14ac:dyDescent="0.45">
      <c r="B823"/>
    </row>
    <row r="824" spans="2:2" x14ac:dyDescent="0.45">
      <c r="B824"/>
    </row>
    <row r="825" spans="2:2" x14ac:dyDescent="0.45">
      <c r="B825"/>
    </row>
    <row r="826" spans="2:2" x14ac:dyDescent="0.45">
      <c r="B826"/>
    </row>
    <row r="827" spans="2:2" x14ac:dyDescent="0.45">
      <c r="B827"/>
    </row>
    <row r="828" spans="2:2" x14ac:dyDescent="0.45">
      <c r="B828"/>
    </row>
    <row r="829" spans="2:2" x14ac:dyDescent="0.45">
      <c r="B829"/>
    </row>
    <row r="830" spans="2:2" x14ac:dyDescent="0.45">
      <c r="B830"/>
    </row>
    <row r="831" spans="2:2" x14ac:dyDescent="0.45">
      <c r="B831"/>
    </row>
    <row r="832" spans="2:2" x14ac:dyDescent="0.45">
      <c r="B832"/>
    </row>
    <row r="833" spans="2:2" x14ac:dyDescent="0.45">
      <c r="B833"/>
    </row>
    <row r="834" spans="2:2" x14ac:dyDescent="0.45">
      <c r="B834"/>
    </row>
    <row r="835" spans="2:2" x14ac:dyDescent="0.45">
      <c r="B835"/>
    </row>
    <row r="836" spans="2:2" x14ac:dyDescent="0.45">
      <c r="B836"/>
    </row>
    <row r="837" spans="2:2" x14ac:dyDescent="0.45">
      <c r="B837"/>
    </row>
    <row r="838" spans="2:2" x14ac:dyDescent="0.45">
      <c r="B838"/>
    </row>
    <row r="839" spans="2:2" x14ac:dyDescent="0.45">
      <c r="B839"/>
    </row>
    <row r="840" spans="2:2" x14ac:dyDescent="0.45">
      <c r="B840"/>
    </row>
    <row r="841" spans="2:2" x14ac:dyDescent="0.45">
      <c r="B841"/>
    </row>
    <row r="842" spans="2:2" x14ac:dyDescent="0.45">
      <c r="B842"/>
    </row>
    <row r="843" spans="2:2" x14ac:dyDescent="0.45">
      <c r="B843"/>
    </row>
    <row r="844" spans="2:2" x14ac:dyDescent="0.45">
      <c r="B844"/>
    </row>
    <row r="845" spans="2:2" x14ac:dyDescent="0.45">
      <c r="B845"/>
    </row>
    <row r="846" spans="2:2" x14ac:dyDescent="0.45">
      <c r="B846"/>
    </row>
    <row r="847" spans="2:2" x14ac:dyDescent="0.45">
      <c r="B847"/>
    </row>
    <row r="848" spans="2:2" x14ac:dyDescent="0.45">
      <c r="B848"/>
    </row>
    <row r="849" spans="2:2" x14ac:dyDescent="0.45">
      <c r="B849"/>
    </row>
    <row r="850" spans="2:2" x14ac:dyDescent="0.45">
      <c r="B850"/>
    </row>
    <row r="851" spans="2:2" x14ac:dyDescent="0.45">
      <c r="B851"/>
    </row>
    <row r="852" spans="2:2" x14ac:dyDescent="0.45">
      <c r="B852"/>
    </row>
    <row r="853" spans="2:2" x14ac:dyDescent="0.45">
      <c r="B853"/>
    </row>
    <row r="854" spans="2:2" x14ac:dyDescent="0.45">
      <c r="B854"/>
    </row>
    <row r="855" spans="2:2" x14ac:dyDescent="0.45">
      <c r="B855"/>
    </row>
    <row r="856" spans="2:2" x14ac:dyDescent="0.45">
      <c r="B856"/>
    </row>
    <row r="857" spans="2:2" x14ac:dyDescent="0.45">
      <c r="B857"/>
    </row>
    <row r="858" spans="2:2" x14ac:dyDescent="0.45">
      <c r="B858"/>
    </row>
    <row r="859" spans="2:2" x14ac:dyDescent="0.45">
      <c r="B859"/>
    </row>
    <row r="860" spans="2:2" x14ac:dyDescent="0.45">
      <c r="B860"/>
    </row>
    <row r="861" spans="2:2" x14ac:dyDescent="0.45">
      <c r="B861"/>
    </row>
    <row r="862" spans="2:2" x14ac:dyDescent="0.45">
      <c r="B862"/>
    </row>
    <row r="863" spans="2:2" x14ac:dyDescent="0.45">
      <c r="B863"/>
    </row>
    <row r="864" spans="2:2" x14ac:dyDescent="0.45">
      <c r="B864"/>
    </row>
    <row r="865" spans="2:2" x14ac:dyDescent="0.45">
      <c r="B865"/>
    </row>
    <row r="866" spans="2:2" x14ac:dyDescent="0.45">
      <c r="B866"/>
    </row>
    <row r="867" spans="2:2" x14ac:dyDescent="0.45">
      <c r="B867"/>
    </row>
    <row r="868" spans="2:2" x14ac:dyDescent="0.45">
      <c r="B868"/>
    </row>
    <row r="869" spans="2:2" x14ac:dyDescent="0.45">
      <c r="B869"/>
    </row>
    <row r="870" spans="2:2" x14ac:dyDescent="0.45">
      <c r="B870"/>
    </row>
    <row r="871" spans="2:2" x14ac:dyDescent="0.45">
      <c r="B871"/>
    </row>
    <row r="872" spans="2:2" x14ac:dyDescent="0.45">
      <c r="B872"/>
    </row>
    <row r="873" spans="2:2" x14ac:dyDescent="0.45">
      <c r="B873"/>
    </row>
    <row r="874" spans="2:2" x14ac:dyDescent="0.45">
      <c r="B874"/>
    </row>
    <row r="875" spans="2:2" x14ac:dyDescent="0.45">
      <c r="B875"/>
    </row>
    <row r="876" spans="2:2" x14ac:dyDescent="0.45">
      <c r="B876"/>
    </row>
    <row r="877" spans="2:2" x14ac:dyDescent="0.45">
      <c r="B877"/>
    </row>
    <row r="878" spans="2:2" x14ac:dyDescent="0.45">
      <c r="B878"/>
    </row>
    <row r="879" spans="2:2" x14ac:dyDescent="0.45">
      <c r="B879"/>
    </row>
    <row r="880" spans="2:2" x14ac:dyDescent="0.45">
      <c r="B880"/>
    </row>
    <row r="881" spans="2:2" x14ac:dyDescent="0.45">
      <c r="B881"/>
    </row>
    <row r="882" spans="2:2" x14ac:dyDescent="0.45">
      <c r="B882"/>
    </row>
    <row r="883" spans="2:2" x14ac:dyDescent="0.45">
      <c r="B883"/>
    </row>
    <row r="884" spans="2:2" x14ac:dyDescent="0.45">
      <c r="B884"/>
    </row>
    <row r="885" spans="2:2" x14ac:dyDescent="0.45">
      <c r="B885"/>
    </row>
    <row r="886" spans="2:2" x14ac:dyDescent="0.45">
      <c r="B886"/>
    </row>
    <row r="887" spans="2:2" x14ac:dyDescent="0.45">
      <c r="B887"/>
    </row>
    <row r="888" spans="2:2" x14ac:dyDescent="0.45">
      <c r="B888"/>
    </row>
    <row r="889" spans="2:2" x14ac:dyDescent="0.45">
      <c r="B889"/>
    </row>
    <row r="890" spans="2:2" x14ac:dyDescent="0.45">
      <c r="B890"/>
    </row>
    <row r="891" spans="2:2" x14ac:dyDescent="0.45">
      <c r="B891"/>
    </row>
    <row r="892" spans="2:2" x14ac:dyDescent="0.45">
      <c r="B892"/>
    </row>
    <row r="893" spans="2:2" x14ac:dyDescent="0.45">
      <c r="B893"/>
    </row>
    <row r="894" spans="2:2" x14ac:dyDescent="0.45">
      <c r="B894"/>
    </row>
    <row r="895" spans="2:2" x14ac:dyDescent="0.45">
      <c r="B895"/>
    </row>
    <row r="896" spans="2:2" x14ac:dyDescent="0.45">
      <c r="B896"/>
    </row>
    <row r="897" spans="2:2" x14ac:dyDescent="0.45">
      <c r="B897"/>
    </row>
    <row r="898" spans="2:2" x14ac:dyDescent="0.45">
      <c r="B898"/>
    </row>
    <row r="899" spans="2:2" x14ac:dyDescent="0.45">
      <c r="B899"/>
    </row>
    <row r="900" spans="2:2" x14ac:dyDescent="0.45">
      <c r="B900"/>
    </row>
    <row r="901" spans="2:2" x14ac:dyDescent="0.45">
      <c r="B901"/>
    </row>
    <row r="902" spans="2:2" x14ac:dyDescent="0.45">
      <c r="B902"/>
    </row>
    <row r="903" spans="2:2" x14ac:dyDescent="0.45">
      <c r="B903"/>
    </row>
    <row r="904" spans="2:2" x14ac:dyDescent="0.45">
      <c r="B904"/>
    </row>
    <row r="905" spans="2:2" x14ac:dyDescent="0.45">
      <c r="B905"/>
    </row>
    <row r="906" spans="2:2" x14ac:dyDescent="0.45">
      <c r="B906"/>
    </row>
    <row r="907" spans="2:2" x14ac:dyDescent="0.45">
      <c r="B907"/>
    </row>
    <row r="908" spans="2:2" x14ac:dyDescent="0.45">
      <c r="B908"/>
    </row>
    <row r="909" spans="2:2" x14ac:dyDescent="0.45">
      <c r="B909"/>
    </row>
    <row r="910" spans="2:2" x14ac:dyDescent="0.45">
      <c r="B910"/>
    </row>
    <row r="911" spans="2:2" x14ac:dyDescent="0.45">
      <c r="B911"/>
    </row>
    <row r="912" spans="2:2" x14ac:dyDescent="0.45">
      <c r="B912"/>
    </row>
    <row r="913" spans="2:2" x14ac:dyDescent="0.45">
      <c r="B913"/>
    </row>
    <row r="914" spans="2:2" x14ac:dyDescent="0.45">
      <c r="B914"/>
    </row>
    <row r="915" spans="2:2" x14ac:dyDescent="0.45">
      <c r="B915"/>
    </row>
    <row r="916" spans="2:2" x14ac:dyDescent="0.45">
      <c r="B916"/>
    </row>
    <row r="917" spans="2:2" x14ac:dyDescent="0.45">
      <c r="B917"/>
    </row>
    <row r="918" spans="2:2" x14ac:dyDescent="0.45">
      <c r="B918"/>
    </row>
    <row r="919" spans="2:2" x14ac:dyDescent="0.45">
      <c r="B919"/>
    </row>
    <row r="920" spans="2:2" x14ac:dyDescent="0.45">
      <c r="B920"/>
    </row>
    <row r="921" spans="2:2" x14ac:dyDescent="0.45">
      <c r="B921"/>
    </row>
    <row r="922" spans="2:2" x14ac:dyDescent="0.45">
      <c r="B922"/>
    </row>
    <row r="923" spans="2:2" x14ac:dyDescent="0.45">
      <c r="B923"/>
    </row>
    <row r="924" spans="2:2" x14ac:dyDescent="0.45">
      <c r="B924"/>
    </row>
    <row r="925" spans="2:2" x14ac:dyDescent="0.45">
      <c r="B925"/>
    </row>
    <row r="926" spans="2:2" x14ac:dyDescent="0.45">
      <c r="B926"/>
    </row>
    <row r="927" spans="2:2" x14ac:dyDescent="0.45">
      <c r="B927"/>
    </row>
    <row r="928" spans="2:2" x14ac:dyDescent="0.45">
      <c r="B928"/>
    </row>
    <row r="929" spans="2:2" x14ac:dyDescent="0.45">
      <c r="B929"/>
    </row>
    <row r="930" spans="2:2" x14ac:dyDescent="0.45">
      <c r="B930"/>
    </row>
    <row r="931" spans="2:2" x14ac:dyDescent="0.45">
      <c r="B931"/>
    </row>
    <row r="932" spans="2:2" x14ac:dyDescent="0.45">
      <c r="B932"/>
    </row>
    <row r="933" spans="2:2" x14ac:dyDescent="0.45">
      <c r="B933"/>
    </row>
    <row r="934" spans="2:2" x14ac:dyDescent="0.45">
      <c r="B934"/>
    </row>
    <row r="935" spans="2:2" x14ac:dyDescent="0.45">
      <c r="B935"/>
    </row>
    <row r="936" spans="2:2" x14ac:dyDescent="0.45">
      <c r="B936"/>
    </row>
    <row r="937" spans="2:2" x14ac:dyDescent="0.45">
      <c r="B937"/>
    </row>
    <row r="938" spans="2:2" x14ac:dyDescent="0.45">
      <c r="B938"/>
    </row>
    <row r="939" spans="2:2" x14ac:dyDescent="0.45">
      <c r="B939"/>
    </row>
    <row r="940" spans="2:2" x14ac:dyDescent="0.45">
      <c r="B940"/>
    </row>
    <row r="941" spans="2:2" x14ac:dyDescent="0.45">
      <c r="B941"/>
    </row>
    <row r="942" spans="2:2" x14ac:dyDescent="0.45">
      <c r="B942"/>
    </row>
    <row r="943" spans="2:2" x14ac:dyDescent="0.45">
      <c r="B943"/>
    </row>
    <row r="944" spans="2:2" x14ac:dyDescent="0.45">
      <c r="B944"/>
    </row>
    <row r="945" spans="2:2" x14ac:dyDescent="0.45">
      <c r="B945"/>
    </row>
    <row r="946" spans="2:2" x14ac:dyDescent="0.45">
      <c r="B946"/>
    </row>
    <row r="947" spans="2:2" x14ac:dyDescent="0.45">
      <c r="B947"/>
    </row>
    <row r="948" spans="2:2" x14ac:dyDescent="0.45">
      <c r="B948"/>
    </row>
    <row r="949" spans="2:2" x14ac:dyDescent="0.45">
      <c r="B949"/>
    </row>
    <row r="950" spans="2:2" x14ac:dyDescent="0.45">
      <c r="B950"/>
    </row>
    <row r="951" spans="2:2" x14ac:dyDescent="0.45">
      <c r="B951"/>
    </row>
    <row r="952" spans="2:2" x14ac:dyDescent="0.45">
      <c r="B952"/>
    </row>
    <row r="953" spans="2:2" x14ac:dyDescent="0.45">
      <c r="B953"/>
    </row>
    <row r="954" spans="2:2" x14ac:dyDescent="0.45">
      <c r="B954"/>
    </row>
    <row r="955" spans="2:2" x14ac:dyDescent="0.45">
      <c r="B955"/>
    </row>
    <row r="956" spans="2:2" x14ac:dyDescent="0.45">
      <c r="B956"/>
    </row>
    <row r="957" spans="2:2" x14ac:dyDescent="0.45">
      <c r="B957"/>
    </row>
    <row r="958" spans="2:2" x14ac:dyDescent="0.45">
      <c r="B958"/>
    </row>
    <row r="959" spans="2:2" x14ac:dyDescent="0.45">
      <c r="B959"/>
    </row>
    <row r="960" spans="2:2" x14ac:dyDescent="0.45">
      <c r="B960"/>
    </row>
    <row r="961" spans="2:2" x14ac:dyDescent="0.45">
      <c r="B961"/>
    </row>
    <row r="962" spans="2:2" x14ac:dyDescent="0.45">
      <c r="B962"/>
    </row>
    <row r="963" spans="2:2" x14ac:dyDescent="0.45">
      <c r="B963"/>
    </row>
    <row r="964" spans="2:2" x14ac:dyDescent="0.45">
      <c r="B964"/>
    </row>
    <row r="965" spans="2:2" x14ac:dyDescent="0.45">
      <c r="B965"/>
    </row>
    <row r="966" spans="2:2" x14ac:dyDescent="0.45">
      <c r="B966"/>
    </row>
    <row r="967" spans="2:2" x14ac:dyDescent="0.45">
      <c r="B967"/>
    </row>
    <row r="968" spans="2:2" x14ac:dyDescent="0.45">
      <c r="B968"/>
    </row>
    <row r="969" spans="2:2" x14ac:dyDescent="0.45">
      <c r="B969"/>
    </row>
    <row r="970" spans="2:2" x14ac:dyDescent="0.45">
      <c r="B970"/>
    </row>
    <row r="971" spans="2:2" x14ac:dyDescent="0.45">
      <c r="B971"/>
    </row>
    <row r="972" spans="2:2" x14ac:dyDescent="0.45">
      <c r="B972"/>
    </row>
    <row r="973" spans="2:2" x14ac:dyDescent="0.45">
      <c r="B973"/>
    </row>
    <row r="974" spans="2:2" x14ac:dyDescent="0.45">
      <c r="B974"/>
    </row>
    <row r="975" spans="2:2" x14ac:dyDescent="0.45">
      <c r="B975"/>
    </row>
    <row r="976" spans="2:2" x14ac:dyDescent="0.45">
      <c r="B976"/>
    </row>
    <row r="977" spans="2:2" x14ac:dyDescent="0.45">
      <c r="B977"/>
    </row>
    <row r="978" spans="2:2" x14ac:dyDescent="0.45">
      <c r="B978"/>
    </row>
    <row r="979" spans="2:2" x14ac:dyDescent="0.45">
      <c r="B979"/>
    </row>
    <row r="980" spans="2:2" x14ac:dyDescent="0.45">
      <c r="B980"/>
    </row>
    <row r="981" spans="2:2" x14ac:dyDescent="0.45">
      <c r="B981"/>
    </row>
    <row r="982" spans="2:2" x14ac:dyDescent="0.45">
      <c r="B982"/>
    </row>
    <row r="983" spans="2:2" x14ac:dyDescent="0.45">
      <c r="B983"/>
    </row>
    <row r="984" spans="2:2" x14ac:dyDescent="0.45">
      <c r="B984"/>
    </row>
    <row r="985" spans="2:2" x14ac:dyDescent="0.45">
      <c r="B985"/>
    </row>
    <row r="986" spans="2:2" x14ac:dyDescent="0.45">
      <c r="B986"/>
    </row>
    <row r="987" spans="2:2" x14ac:dyDescent="0.45">
      <c r="B987"/>
    </row>
    <row r="988" spans="2:2" x14ac:dyDescent="0.45">
      <c r="B988"/>
    </row>
    <row r="989" spans="2:2" x14ac:dyDescent="0.45">
      <c r="B989"/>
    </row>
    <row r="990" spans="2:2" x14ac:dyDescent="0.45">
      <c r="B990"/>
    </row>
    <row r="991" spans="2:2" x14ac:dyDescent="0.45">
      <c r="B991"/>
    </row>
    <row r="992" spans="2:2" x14ac:dyDescent="0.45">
      <c r="B992"/>
    </row>
    <row r="993" spans="2:2" x14ac:dyDescent="0.45">
      <c r="B993"/>
    </row>
    <row r="994" spans="2:2" x14ac:dyDescent="0.45">
      <c r="B994"/>
    </row>
    <row r="995" spans="2:2" x14ac:dyDescent="0.45">
      <c r="B995"/>
    </row>
    <row r="996" spans="2:2" x14ac:dyDescent="0.45">
      <c r="B996"/>
    </row>
    <row r="997" spans="2:2" x14ac:dyDescent="0.45">
      <c r="B997"/>
    </row>
    <row r="998" spans="2:2" x14ac:dyDescent="0.45">
      <c r="B998"/>
    </row>
    <row r="999" spans="2:2" x14ac:dyDescent="0.45">
      <c r="B999"/>
    </row>
    <row r="1000" spans="2:2" x14ac:dyDescent="0.45">
      <c r="B1000"/>
    </row>
    <row r="1001" spans="2:2" x14ac:dyDescent="0.45">
      <c r="B1001"/>
    </row>
    <row r="1002" spans="2:2" x14ac:dyDescent="0.45">
      <c r="B1002"/>
    </row>
    <row r="1003" spans="2:2" x14ac:dyDescent="0.45">
      <c r="B1003"/>
    </row>
    <row r="1004" spans="2:2" x14ac:dyDescent="0.45">
      <c r="B1004"/>
    </row>
    <row r="1005" spans="2:2" x14ac:dyDescent="0.45">
      <c r="B1005"/>
    </row>
    <row r="1006" spans="2:2" x14ac:dyDescent="0.45">
      <c r="B1006"/>
    </row>
    <row r="1007" spans="2:2" x14ac:dyDescent="0.45">
      <c r="B1007"/>
    </row>
    <row r="1008" spans="2:2" x14ac:dyDescent="0.45">
      <c r="B1008"/>
    </row>
    <row r="1009" spans="2:2" x14ac:dyDescent="0.45">
      <c r="B1009"/>
    </row>
    <row r="1010" spans="2:2" x14ac:dyDescent="0.45">
      <c r="B1010"/>
    </row>
    <row r="1011" spans="2:2" x14ac:dyDescent="0.45">
      <c r="B1011"/>
    </row>
    <row r="1012" spans="2:2" x14ac:dyDescent="0.45">
      <c r="B1012"/>
    </row>
    <row r="1013" spans="2:2" x14ac:dyDescent="0.45">
      <c r="B1013"/>
    </row>
    <row r="1014" spans="2:2" x14ac:dyDescent="0.45">
      <c r="B1014"/>
    </row>
    <row r="1015" spans="2:2" x14ac:dyDescent="0.45">
      <c r="B1015"/>
    </row>
    <row r="1016" spans="2:2" x14ac:dyDescent="0.45">
      <c r="B1016"/>
    </row>
    <row r="1017" spans="2:2" x14ac:dyDescent="0.45">
      <c r="B1017"/>
    </row>
    <row r="1018" spans="2:2" x14ac:dyDescent="0.45">
      <c r="B1018"/>
    </row>
    <row r="1019" spans="2:2" x14ac:dyDescent="0.45">
      <c r="B1019"/>
    </row>
    <row r="1020" spans="2:2" x14ac:dyDescent="0.45">
      <c r="B1020"/>
    </row>
    <row r="1021" spans="2:2" x14ac:dyDescent="0.45">
      <c r="B1021"/>
    </row>
    <row r="1022" spans="2:2" x14ac:dyDescent="0.45">
      <c r="B1022"/>
    </row>
    <row r="1023" spans="2:2" x14ac:dyDescent="0.45">
      <c r="B1023"/>
    </row>
    <row r="1024" spans="2:2" x14ac:dyDescent="0.45">
      <c r="B1024"/>
    </row>
    <row r="1025" spans="2:2" x14ac:dyDescent="0.45">
      <c r="B1025"/>
    </row>
    <row r="1026" spans="2:2" x14ac:dyDescent="0.45">
      <c r="B1026"/>
    </row>
    <row r="1027" spans="2:2" x14ac:dyDescent="0.45">
      <c r="B1027"/>
    </row>
    <row r="1028" spans="2:2" x14ac:dyDescent="0.45">
      <c r="B1028"/>
    </row>
    <row r="1029" spans="2:2" x14ac:dyDescent="0.45">
      <c r="B1029"/>
    </row>
    <row r="1030" spans="2:2" x14ac:dyDescent="0.45">
      <c r="B1030"/>
    </row>
    <row r="1031" spans="2:2" x14ac:dyDescent="0.45">
      <c r="B1031"/>
    </row>
    <row r="1032" spans="2:2" x14ac:dyDescent="0.45">
      <c r="B1032"/>
    </row>
    <row r="1033" spans="2:2" x14ac:dyDescent="0.45">
      <c r="B1033"/>
    </row>
    <row r="1034" spans="2:2" x14ac:dyDescent="0.45">
      <c r="B1034"/>
    </row>
    <row r="1035" spans="2:2" x14ac:dyDescent="0.45">
      <c r="B1035"/>
    </row>
    <row r="1036" spans="2:2" x14ac:dyDescent="0.45">
      <c r="B1036"/>
    </row>
    <row r="1037" spans="2:2" x14ac:dyDescent="0.45">
      <c r="B1037"/>
    </row>
    <row r="1038" spans="2:2" x14ac:dyDescent="0.45">
      <c r="B1038"/>
    </row>
    <row r="1039" spans="2:2" x14ac:dyDescent="0.45">
      <c r="B1039"/>
    </row>
    <row r="1040" spans="2:2" x14ac:dyDescent="0.45">
      <c r="B1040"/>
    </row>
    <row r="1041" spans="2:2" x14ac:dyDescent="0.45">
      <c r="B1041"/>
    </row>
    <row r="1042" spans="2:2" x14ac:dyDescent="0.45">
      <c r="B1042"/>
    </row>
    <row r="1043" spans="2:2" x14ac:dyDescent="0.45">
      <c r="B1043"/>
    </row>
    <row r="1044" spans="2:2" x14ac:dyDescent="0.45">
      <c r="B1044"/>
    </row>
    <row r="1045" spans="2:2" x14ac:dyDescent="0.45">
      <c r="B1045"/>
    </row>
    <row r="1046" spans="2:2" x14ac:dyDescent="0.45">
      <c r="B1046"/>
    </row>
    <row r="1047" spans="2:2" x14ac:dyDescent="0.45">
      <c r="B1047"/>
    </row>
    <row r="1048" spans="2:2" x14ac:dyDescent="0.45">
      <c r="B1048"/>
    </row>
    <row r="1049" spans="2:2" x14ac:dyDescent="0.45">
      <c r="B1049"/>
    </row>
    <row r="1050" spans="2:2" x14ac:dyDescent="0.45">
      <c r="B1050"/>
    </row>
    <row r="1051" spans="2:2" x14ac:dyDescent="0.45">
      <c r="B1051"/>
    </row>
    <row r="1052" spans="2:2" x14ac:dyDescent="0.45">
      <c r="B1052"/>
    </row>
    <row r="1053" spans="2:2" x14ac:dyDescent="0.45">
      <c r="B1053"/>
    </row>
    <row r="1054" spans="2:2" x14ac:dyDescent="0.45">
      <c r="B1054"/>
    </row>
    <row r="1055" spans="2:2" x14ac:dyDescent="0.45">
      <c r="B1055"/>
    </row>
    <row r="1056" spans="2:2" x14ac:dyDescent="0.45">
      <c r="B1056"/>
    </row>
    <row r="1057" spans="2:2" x14ac:dyDescent="0.45">
      <c r="B1057"/>
    </row>
    <row r="1058" spans="2:2" x14ac:dyDescent="0.45">
      <c r="B1058"/>
    </row>
    <row r="1059" spans="2:2" x14ac:dyDescent="0.45">
      <c r="B1059"/>
    </row>
    <row r="1060" spans="2:2" x14ac:dyDescent="0.45">
      <c r="B1060"/>
    </row>
    <row r="1061" spans="2:2" x14ac:dyDescent="0.45">
      <c r="B1061"/>
    </row>
    <row r="1062" spans="2:2" x14ac:dyDescent="0.45">
      <c r="B1062"/>
    </row>
    <row r="1063" spans="2:2" x14ac:dyDescent="0.45">
      <c r="B1063"/>
    </row>
    <row r="1064" spans="2:2" x14ac:dyDescent="0.45">
      <c r="B1064"/>
    </row>
    <row r="1065" spans="2:2" x14ac:dyDescent="0.45">
      <c r="B1065"/>
    </row>
    <row r="1066" spans="2:2" x14ac:dyDescent="0.45">
      <c r="B1066"/>
    </row>
    <row r="1067" spans="2:2" x14ac:dyDescent="0.45">
      <c r="B1067"/>
    </row>
    <row r="1068" spans="2:2" x14ac:dyDescent="0.45">
      <c r="B1068"/>
    </row>
    <row r="1069" spans="2:2" x14ac:dyDescent="0.45">
      <c r="B1069"/>
    </row>
    <row r="1070" spans="2:2" x14ac:dyDescent="0.45">
      <c r="B1070"/>
    </row>
    <row r="1071" spans="2:2" x14ac:dyDescent="0.45">
      <c r="B1071"/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4"/>
  <dimension ref="A3:B24"/>
  <sheetViews>
    <sheetView workbookViewId="0">
      <selection activeCell="B4" sqref="B4"/>
    </sheetView>
  </sheetViews>
  <sheetFormatPr defaultRowHeight="14.25" x14ac:dyDescent="0.45"/>
  <cols>
    <col min="1" max="1" width="14" customWidth="1"/>
    <col min="2" max="2" width="18" style="128" customWidth="1"/>
    <col min="3" max="3" width="19.46484375" bestFit="1" customWidth="1"/>
  </cols>
  <sheetData>
    <row r="3" spans="1:2" x14ac:dyDescent="0.45">
      <c r="A3" s="13" t="s">
        <v>2196</v>
      </c>
      <c r="B3" s="128" t="s">
        <v>2199</v>
      </c>
    </row>
    <row r="4" spans="1:2" x14ac:dyDescent="0.45">
      <c r="A4" s="14" t="s">
        <v>61</v>
      </c>
      <c r="B4" s="128">
        <v>8933.76</v>
      </c>
    </row>
    <row r="5" spans="1:2" x14ac:dyDescent="0.45">
      <c r="A5" s="14" t="s">
        <v>39</v>
      </c>
      <c r="B5" s="128">
        <v>7534.07</v>
      </c>
    </row>
    <row r="6" spans="1:2" x14ac:dyDescent="0.45">
      <c r="A6" s="14" t="s">
        <v>48</v>
      </c>
      <c r="B6" s="128">
        <v>6773.85</v>
      </c>
    </row>
    <row r="7" spans="1:2" x14ac:dyDescent="0.45">
      <c r="A7" s="14" t="s">
        <v>29</v>
      </c>
      <c r="B7" s="128">
        <v>3352.69</v>
      </c>
    </row>
    <row r="8" spans="1:2" x14ac:dyDescent="0.45">
      <c r="A8" s="14" t="s">
        <v>381</v>
      </c>
      <c r="B8" s="128">
        <v>3292.94</v>
      </c>
    </row>
    <row r="9" spans="1:2" x14ac:dyDescent="0.45">
      <c r="A9" s="14" t="s">
        <v>85</v>
      </c>
      <c r="B9" s="128">
        <v>962.06</v>
      </c>
    </row>
    <row r="10" spans="1:2" x14ac:dyDescent="0.45">
      <c r="A10" s="14" t="s">
        <v>72</v>
      </c>
      <c r="B10" s="128">
        <v>937.72</v>
      </c>
    </row>
    <row r="11" spans="1:2" x14ac:dyDescent="0.45">
      <c r="A11" s="14" t="s">
        <v>398</v>
      </c>
      <c r="B11" s="128">
        <v>771.36</v>
      </c>
    </row>
    <row r="12" spans="1:2" x14ac:dyDescent="0.45">
      <c r="A12" s="14" t="s">
        <v>146</v>
      </c>
      <c r="B12" s="128">
        <v>547.73</v>
      </c>
    </row>
    <row r="13" spans="1:2" x14ac:dyDescent="0.45">
      <c r="A13" s="14" t="s">
        <v>392</v>
      </c>
      <c r="B13" s="128">
        <v>355.4</v>
      </c>
    </row>
    <row r="14" spans="1:2" x14ac:dyDescent="0.45">
      <c r="A14" s="14" t="s">
        <v>1172</v>
      </c>
      <c r="B14" s="128">
        <v>211.13</v>
      </c>
    </row>
    <row r="15" spans="1:2" x14ac:dyDescent="0.45">
      <c r="A15" s="14" t="s">
        <v>1285</v>
      </c>
      <c r="B15" s="128">
        <v>105.39</v>
      </c>
    </row>
    <row r="16" spans="1:2" x14ac:dyDescent="0.45">
      <c r="A16" s="14" t="s">
        <v>1079</v>
      </c>
      <c r="B16" s="128">
        <v>88.23</v>
      </c>
    </row>
    <row r="17" spans="1:2" x14ac:dyDescent="0.45">
      <c r="A17" s="14" t="s">
        <v>475</v>
      </c>
      <c r="B17" s="128">
        <v>63.22</v>
      </c>
    </row>
    <row r="18" spans="1:2" x14ac:dyDescent="0.45">
      <c r="A18" s="14" t="s">
        <v>655</v>
      </c>
      <c r="B18" s="128">
        <v>49.23</v>
      </c>
    </row>
    <row r="19" spans="1:2" x14ac:dyDescent="0.45">
      <c r="A19" s="14" t="s">
        <v>1597</v>
      </c>
      <c r="B19" s="128">
        <v>38.11</v>
      </c>
    </row>
    <row r="20" spans="1:2" x14ac:dyDescent="0.45">
      <c r="A20" s="14" t="s">
        <v>379</v>
      </c>
      <c r="B20" s="128">
        <v>21.95</v>
      </c>
    </row>
    <row r="21" spans="1:2" x14ac:dyDescent="0.45">
      <c r="A21" s="14" t="s">
        <v>350</v>
      </c>
      <c r="B21" s="128">
        <v>20.63</v>
      </c>
    </row>
    <row r="22" spans="1:2" x14ac:dyDescent="0.45">
      <c r="A22" s="14" t="s">
        <v>384</v>
      </c>
      <c r="B22" s="128">
        <v>8.43</v>
      </c>
    </row>
    <row r="23" spans="1:2" x14ac:dyDescent="0.45">
      <c r="A23" s="14" t="s">
        <v>2198</v>
      </c>
    </row>
    <row r="24" spans="1:2" x14ac:dyDescent="0.45">
      <c r="A24" s="14" t="s">
        <v>2197</v>
      </c>
      <c r="B24" s="128">
        <v>34067.9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C3:E8"/>
  <sheetViews>
    <sheetView workbookViewId="0">
      <selection activeCell="B11" sqref="B11:J20"/>
    </sheetView>
  </sheetViews>
  <sheetFormatPr defaultColWidth="8.73046875" defaultRowHeight="14.25" x14ac:dyDescent="0.45"/>
  <cols>
    <col min="1" max="16384" width="8.73046875" style="41"/>
  </cols>
  <sheetData>
    <row r="3" spans="3:5" x14ac:dyDescent="0.45">
      <c r="C3" s="144" t="s">
        <v>2193</v>
      </c>
      <c r="D3" s="144" t="s">
        <v>2194</v>
      </c>
      <c r="E3" s="144" t="s">
        <v>2206</v>
      </c>
    </row>
    <row r="4" spans="3:5" x14ac:dyDescent="0.45">
      <c r="C4" s="124">
        <v>0</v>
      </c>
      <c r="D4" s="124">
        <v>14</v>
      </c>
      <c r="E4" s="142" t="s">
        <v>2125</v>
      </c>
    </row>
    <row r="5" spans="3:5" x14ac:dyDescent="0.45">
      <c r="C5" s="124">
        <f>D4+0.01</f>
        <v>14</v>
      </c>
      <c r="D5" s="124">
        <v>28</v>
      </c>
      <c r="E5" s="143">
        <v>20</v>
      </c>
    </row>
    <row r="6" spans="3:5" x14ac:dyDescent="0.45">
      <c r="C6" s="124">
        <f>D5+0.01</f>
        <v>28</v>
      </c>
      <c r="D6" s="124">
        <v>55</v>
      </c>
      <c r="E6" s="143">
        <v>40</v>
      </c>
    </row>
    <row r="7" spans="3:5" x14ac:dyDescent="0.45">
      <c r="C7" s="124">
        <f>D6+0.01</f>
        <v>55</v>
      </c>
      <c r="D7" s="124">
        <v>65</v>
      </c>
      <c r="E7" s="142" t="s">
        <v>2146</v>
      </c>
    </row>
    <row r="8" spans="3:5" x14ac:dyDescent="0.45">
      <c r="C8" s="123"/>
      <c r="D8" s="123"/>
      <c r="E8" s="126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6"/>
  <dimension ref="A3:AF75"/>
  <sheetViews>
    <sheetView topLeftCell="K27" zoomScale="85" zoomScaleNormal="85" workbookViewId="0">
      <selection activeCell="S42" sqref="S42"/>
    </sheetView>
  </sheetViews>
  <sheetFormatPr defaultRowHeight="14.25" x14ac:dyDescent="0.45"/>
  <cols>
    <col min="1" max="1" width="26" customWidth="1"/>
    <col min="2" max="2" width="17.265625" customWidth="1"/>
    <col min="3" max="3" width="13.19921875" customWidth="1"/>
    <col min="4" max="4" width="14.796875" customWidth="1"/>
    <col min="5" max="5" width="11.53125" customWidth="1"/>
    <col min="6" max="6" width="11.19921875" customWidth="1"/>
    <col min="7" max="7" width="5.73046875" customWidth="1"/>
    <col min="8" max="8" width="14.265625" customWidth="1"/>
    <col min="9" max="9" width="4" customWidth="1"/>
    <col min="10" max="10" width="7.46484375" customWidth="1"/>
    <col min="11" max="11" width="19" customWidth="1"/>
    <col min="12" max="12" width="6.53125" customWidth="1"/>
    <col min="13" max="13" width="27.46484375" customWidth="1"/>
    <col min="14" max="14" width="21.265625" customWidth="1"/>
    <col min="15" max="15" width="4.796875" customWidth="1"/>
    <col min="16" max="16" width="6.53125" customWidth="1"/>
    <col min="17" max="17" width="7.19921875" customWidth="1"/>
    <col min="18" max="18" width="6.46484375" customWidth="1"/>
    <col min="19" max="19" width="11.265625" customWidth="1"/>
    <col min="20" max="20" width="10" customWidth="1"/>
    <col min="21" max="21" width="12" customWidth="1"/>
    <col min="22" max="22" width="14.265625" customWidth="1"/>
    <col min="23" max="23" width="10.19921875" customWidth="1"/>
    <col min="24" max="24" width="10" customWidth="1"/>
    <col min="25" max="25" width="18.796875" customWidth="1"/>
    <col min="26" max="26" width="7.265625" customWidth="1"/>
    <col min="27" max="27" width="10" customWidth="1"/>
    <col min="28" max="29" width="7.265625" customWidth="1"/>
    <col min="30" max="30" width="8.19921875" customWidth="1"/>
    <col min="31" max="31" width="8.53125" customWidth="1"/>
    <col min="32" max="32" width="16.19921875" customWidth="1"/>
    <col min="33" max="34" width="5.73046875" customWidth="1"/>
    <col min="35" max="35" width="9.19921875" customWidth="1"/>
    <col min="36" max="39" width="9.265625" customWidth="1"/>
    <col min="40" max="40" width="12.73046875" customWidth="1"/>
    <col min="41" max="41" width="14.265625" customWidth="1"/>
    <col min="42" max="42" width="22.19921875" bestFit="1" customWidth="1"/>
    <col min="43" max="43" width="22.19921875" customWidth="1"/>
    <col min="44" max="46" width="22.19921875" bestFit="1" customWidth="1"/>
    <col min="47" max="47" width="25.796875" customWidth="1"/>
    <col min="48" max="48" width="29.19921875" bestFit="1" customWidth="1"/>
    <col min="49" max="50" width="12.73046875" bestFit="1" customWidth="1"/>
    <col min="51" max="51" width="39.19921875" bestFit="1" customWidth="1"/>
    <col min="52" max="55" width="12.73046875" bestFit="1" customWidth="1"/>
    <col min="56" max="56" width="66.19921875" bestFit="1" customWidth="1"/>
    <col min="57" max="59" width="12.73046875" bestFit="1" customWidth="1"/>
    <col min="60" max="60" width="38.53125" bestFit="1" customWidth="1"/>
    <col min="61" max="61" width="13.19921875" bestFit="1" customWidth="1"/>
    <col min="62" max="62" width="89.53125" bestFit="1" customWidth="1"/>
    <col min="63" max="63" width="13.19921875" bestFit="1" customWidth="1"/>
    <col min="64" max="64" width="26" bestFit="1" customWidth="1"/>
    <col min="65" max="65" width="39.73046875" bestFit="1" customWidth="1"/>
    <col min="66" max="67" width="13.19921875" bestFit="1" customWidth="1"/>
    <col min="68" max="72" width="12.19921875" bestFit="1" customWidth="1"/>
    <col min="73" max="73" width="76.19921875" bestFit="1" customWidth="1"/>
    <col min="74" max="74" width="12.19921875" bestFit="1" customWidth="1"/>
    <col min="75" max="75" width="12.53125" bestFit="1" customWidth="1"/>
    <col min="76" max="76" width="25.265625" bestFit="1" customWidth="1"/>
    <col min="77" max="77" width="12.53125" bestFit="1" customWidth="1"/>
    <col min="78" max="78" width="25.53125" bestFit="1" customWidth="1"/>
    <col min="79" max="84" width="12.53125" bestFit="1" customWidth="1"/>
    <col min="85" max="85" width="38.46484375" bestFit="1" customWidth="1"/>
    <col min="86" max="86" width="25.796875" bestFit="1" customWidth="1"/>
    <col min="87" max="87" width="25.265625" bestFit="1" customWidth="1"/>
    <col min="88" max="89" width="12.53125" bestFit="1" customWidth="1"/>
    <col min="90" max="92" width="13.265625" bestFit="1" customWidth="1"/>
    <col min="93" max="93" width="53.19921875" bestFit="1" customWidth="1"/>
    <col min="94" max="94" width="38.796875" bestFit="1" customWidth="1"/>
    <col min="95" max="98" width="12.796875" bestFit="1" customWidth="1"/>
    <col min="99" max="99" width="26.53125" bestFit="1" customWidth="1"/>
    <col min="100" max="104" width="12.796875" bestFit="1" customWidth="1"/>
    <col min="105" max="105" width="25.73046875" bestFit="1" customWidth="1"/>
    <col min="106" max="107" width="12.796875" bestFit="1" customWidth="1"/>
    <col min="108" max="115" width="13.19921875" bestFit="1" customWidth="1"/>
    <col min="116" max="127" width="12.73046875" bestFit="1" customWidth="1"/>
    <col min="128" max="128" width="50.73046875" bestFit="1" customWidth="1"/>
    <col min="129" max="130" width="12.73046875" bestFit="1" customWidth="1"/>
    <col min="131" max="131" width="63.46484375" bestFit="1" customWidth="1"/>
    <col min="132" max="143" width="12.73046875" bestFit="1" customWidth="1"/>
    <col min="144" max="144" width="25.19921875" bestFit="1" customWidth="1"/>
    <col min="145" max="155" width="12.73046875" bestFit="1" customWidth="1"/>
    <col min="156" max="156" width="25.19921875" bestFit="1" customWidth="1"/>
    <col min="157" max="159" width="12.73046875" bestFit="1" customWidth="1"/>
    <col min="160" max="160" width="25.53125" bestFit="1" customWidth="1"/>
    <col min="161" max="161" width="12.73046875" bestFit="1" customWidth="1"/>
    <col min="162" max="162" width="25.53125" bestFit="1" customWidth="1"/>
    <col min="163" max="167" width="12.73046875" bestFit="1" customWidth="1"/>
    <col min="168" max="168" width="38.46484375" bestFit="1" customWidth="1"/>
    <col min="169" max="173" width="12.73046875" bestFit="1" customWidth="1"/>
    <col min="174" max="174" width="25" bestFit="1" customWidth="1"/>
    <col min="175" max="196" width="12.73046875" bestFit="1" customWidth="1"/>
    <col min="197" max="197" width="25.796875" bestFit="1" customWidth="1"/>
    <col min="198" max="200" width="12.73046875" bestFit="1" customWidth="1"/>
    <col min="201" max="201" width="11.73046875" bestFit="1" customWidth="1"/>
    <col min="202" max="206" width="12.73046875" bestFit="1" customWidth="1"/>
    <col min="207" max="207" width="13.265625" bestFit="1" customWidth="1"/>
    <col min="208" max="208" width="12.19921875" bestFit="1" customWidth="1"/>
    <col min="209" max="210" width="12.53125" bestFit="1" customWidth="1"/>
    <col min="211" max="211" width="25.796875" bestFit="1" customWidth="1"/>
    <col min="212" max="212" width="12.53125" bestFit="1" customWidth="1"/>
    <col min="213" max="217" width="12.265625" bestFit="1" customWidth="1"/>
    <col min="218" max="218" width="24.73046875" bestFit="1" customWidth="1"/>
    <col min="219" max="219" width="12.265625" bestFit="1" customWidth="1"/>
    <col min="220" max="220" width="25.53125" bestFit="1" customWidth="1"/>
    <col min="221" max="221" width="10.73046875" bestFit="1" customWidth="1"/>
    <col min="222" max="222" width="27.19921875" bestFit="1" customWidth="1"/>
    <col min="223" max="223" width="13.73046875" bestFit="1" customWidth="1"/>
    <col min="224" max="224" width="12.796875" bestFit="1" customWidth="1"/>
    <col min="225" max="225" width="25.796875" bestFit="1" customWidth="1"/>
    <col min="226" max="226" width="53.46484375" bestFit="1" customWidth="1"/>
    <col min="227" max="227" width="12.796875" bestFit="1" customWidth="1"/>
    <col min="228" max="228" width="40" bestFit="1" customWidth="1"/>
    <col min="229" max="229" width="27.19921875" bestFit="1" customWidth="1"/>
    <col min="230" max="230" width="13.73046875" bestFit="1" customWidth="1"/>
    <col min="231" max="231" width="54" bestFit="1" customWidth="1"/>
    <col min="232" max="232" width="40.73046875" bestFit="1" customWidth="1"/>
    <col min="233" max="246" width="13.73046875" bestFit="1" customWidth="1"/>
    <col min="247" max="247" width="27.19921875" bestFit="1" customWidth="1"/>
    <col min="248" max="248" width="67.73046875" bestFit="1" customWidth="1"/>
    <col min="249" max="251" width="13.73046875" bestFit="1" customWidth="1"/>
    <col min="252" max="252" width="27.265625" bestFit="1" customWidth="1"/>
    <col min="253" max="253" width="40.796875" bestFit="1" customWidth="1"/>
    <col min="254" max="255" width="13.73046875" bestFit="1" customWidth="1"/>
    <col min="256" max="256" width="27.19921875" bestFit="1" customWidth="1"/>
    <col min="257" max="258" width="13.73046875" bestFit="1" customWidth="1"/>
    <col min="259" max="259" width="27.19921875" bestFit="1" customWidth="1"/>
    <col min="260" max="260" width="13.73046875" bestFit="1" customWidth="1"/>
    <col min="261" max="261" width="54.19921875" bestFit="1" customWidth="1"/>
    <col min="262" max="262" width="40.53125" bestFit="1" customWidth="1"/>
    <col min="263" max="267" width="13.73046875" bestFit="1" customWidth="1"/>
    <col min="268" max="269" width="40.73046875" bestFit="1" customWidth="1"/>
    <col min="270" max="270" width="13.73046875" bestFit="1" customWidth="1"/>
    <col min="271" max="271" width="66.53125" bestFit="1" customWidth="1"/>
    <col min="272" max="272" width="26.53125" bestFit="1" customWidth="1"/>
    <col min="273" max="273" width="13.73046875" bestFit="1" customWidth="1"/>
    <col min="274" max="274" width="40.53125" bestFit="1" customWidth="1"/>
    <col min="275" max="275" width="13.73046875" bestFit="1" customWidth="1"/>
    <col min="276" max="276" width="40.53125" bestFit="1" customWidth="1"/>
    <col min="277" max="277" width="27.19921875" bestFit="1" customWidth="1"/>
    <col min="278" max="281" width="13.73046875" bestFit="1" customWidth="1"/>
    <col min="282" max="282" width="40.53125" bestFit="1" customWidth="1"/>
    <col min="283" max="283" width="13.73046875" bestFit="1" customWidth="1"/>
    <col min="284" max="284" width="27.19921875" bestFit="1" customWidth="1"/>
    <col min="285" max="308" width="13.73046875" bestFit="1" customWidth="1"/>
    <col min="309" max="309" width="40.265625" bestFit="1" customWidth="1"/>
    <col min="310" max="310" width="13.73046875" bestFit="1" customWidth="1"/>
    <col min="311" max="311" width="13.53125" bestFit="1" customWidth="1"/>
    <col min="312" max="312" width="53.796875" bestFit="1" customWidth="1"/>
    <col min="313" max="313" width="27" bestFit="1" customWidth="1"/>
    <col min="314" max="314" width="40.265625" bestFit="1" customWidth="1"/>
    <col min="315" max="323" width="13.53125" bestFit="1" customWidth="1"/>
    <col min="324" max="324" width="26.73046875" bestFit="1" customWidth="1"/>
    <col min="325" max="325" width="13.53125" bestFit="1" customWidth="1"/>
    <col min="326" max="326" width="27" bestFit="1" customWidth="1"/>
    <col min="327" max="336" width="13.53125" bestFit="1" customWidth="1"/>
    <col min="337" max="337" width="27" bestFit="1" customWidth="1"/>
    <col min="338" max="343" width="13.53125" bestFit="1" customWidth="1"/>
    <col min="344" max="344" width="26.73046875" bestFit="1" customWidth="1"/>
    <col min="345" max="366" width="13.53125" bestFit="1" customWidth="1"/>
    <col min="367" max="367" width="39.46484375" bestFit="1" customWidth="1"/>
    <col min="368" max="368" width="13.53125" bestFit="1" customWidth="1"/>
    <col min="369" max="369" width="27" bestFit="1" customWidth="1"/>
    <col min="370" max="380" width="13.53125" bestFit="1" customWidth="1"/>
    <col min="381" max="382" width="13.265625" bestFit="1" customWidth="1"/>
    <col min="383" max="383" width="52" bestFit="1" customWidth="1"/>
    <col min="384" max="384" width="65.796875" bestFit="1" customWidth="1"/>
    <col min="385" max="390" width="13.265625" bestFit="1" customWidth="1"/>
    <col min="391" max="398" width="13.53125" bestFit="1" customWidth="1"/>
    <col min="399" max="399" width="40.46484375" bestFit="1" customWidth="1"/>
    <col min="400" max="400" width="13.53125" bestFit="1" customWidth="1"/>
    <col min="401" max="401" width="27" bestFit="1" customWidth="1"/>
    <col min="402" max="422" width="13.53125" bestFit="1" customWidth="1"/>
    <col min="423" max="423" width="12.796875" bestFit="1" customWidth="1"/>
    <col min="424" max="424" width="12.73046875" bestFit="1" customWidth="1"/>
    <col min="425" max="427" width="12.796875" bestFit="1" customWidth="1"/>
    <col min="428" max="428" width="12.73046875" bestFit="1" customWidth="1"/>
    <col min="429" max="441" width="12.46484375" bestFit="1" customWidth="1"/>
    <col min="442" max="442" width="26.19921875" bestFit="1" customWidth="1"/>
    <col min="443" max="447" width="13.19921875" bestFit="1" customWidth="1"/>
    <col min="448" max="448" width="13.46484375" bestFit="1" customWidth="1"/>
    <col min="449" max="449" width="13.265625" bestFit="1" customWidth="1"/>
    <col min="450" max="450" width="12.19921875" bestFit="1" customWidth="1"/>
    <col min="451" max="463" width="13.265625" bestFit="1" customWidth="1"/>
    <col min="464" max="466" width="12.46484375" bestFit="1" customWidth="1"/>
    <col min="467" max="471" width="12.796875" bestFit="1" customWidth="1"/>
    <col min="472" max="472" width="13.46484375" bestFit="1" customWidth="1"/>
    <col min="473" max="473" width="12.19921875" bestFit="1" customWidth="1"/>
    <col min="474" max="474" width="8.53125" customWidth="1"/>
    <col min="475" max="475" width="1.46484375" customWidth="1"/>
    <col min="476" max="477" width="13.73046875" bestFit="1" customWidth="1"/>
    <col min="478" max="478" width="12.796875" bestFit="1" customWidth="1"/>
    <col min="479" max="479" width="26.46484375" bestFit="1" customWidth="1"/>
    <col min="480" max="481" width="14" bestFit="1" customWidth="1"/>
    <col min="482" max="482" width="54.53125" bestFit="1" customWidth="1"/>
    <col min="483" max="483" width="41" bestFit="1" customWidth="1"/>
    <col min="484" max="484" width="38.53125" bestFit="1" customWidth="1"/>
    <col min="485" max="485" width="25.265625" bestFit="1" customWidth="1"/>
    <col min="486" max="486" width="24.796875" bestFit="1" customWidth="1"/>
    <col min="487" max="487" width="12.19921875" bestFit="1" customWidth="1"/>
    <col min="488" max="488" width="52" bestFit="1" customWidth="1"/>
    <col min="489" max="489" width="12.19921875" bestFit="1" customWidth="1"/>
    <col min="490" max="490" width="127.19921875" bestFit="1" customWidth="1"/>
    <col min="491" max="494" width="12.46484375" bestFit="1" customWidth="1"/>
    <col min="495" max="495" width="37.53125" bestFit="1" customWidth="1"/>
    <col min="496" max="496" width="26.265625" bestFit="1" customWidth="1"/>
    <col min="497" max="500" width="13.19921875" bestFit="1" customWidth="1"/>
    <col min="501" max="501" width="25.53125" bestFit="1" customWidth="1"/>
    <col min="502" max="503" width="12.73046875" bestFit="1" customWidth="1"/>
    <col min="504" max="504" width="38.796875" bestFit="1" customWidth="1"/>
    <col min="505" max="507" width="12.73046875" bestFit="1" customWidth="1"/>
    <col min="508" max="508" width="26.53125" bestFit="1" customWidth="1"/>
    <col min="509" max="510" width="12.73046875" bestFit="1" customWidth="1"/>
    <col min="511" max="511" width="66" bestFit="1" customWidth="1"/>
    <col min="512" max="512" width="12.73046875" bestFit="1" customWidth="1"/>
    <col min="513" max="513" width="13.796875" bestFit="1" customWidth="1"/>
    <col min="514" max="514" width="12.73046875" bestFit="1" customWidth="1"/>
    <col min="515" max="515" width="26" bestFit="1" customWidth="1"/>
    <col min="516" max="518" width="12.73046875" bestFit="1" customWidth="1"/>
    <col min="519" max="519" width="51.53125" bestFit="1" customWidth="1"/>
    <col min="520" max="522" width="12.73046875" bestFit="1" customWidth="1"/>
    <col min="523" max="523" width="39.19921875" bestFit="1" customWidth="1"/>
    <col min="524" max="527" width="12.73046875" bestFit="1" customWidth="1"/>
    <col min="528" max="528" width="66.19921875" bestFit="1" customWidth="1"/>
    <col min="529" max="531" width="12.73046875" bestFit="1" customWidth="1"/>
    <col min="532" max="532" width="38.53125" bestFit="1" customWidth="1"/>
    <col min="533" max="533" width="13.19921875" bestFit="1" customWidth="1"/>
    <col min="534" max="534" width="89.53125" bestFit="1" customWidth="1"/>
    <col min="535" max="535" width="13.19921875" bestFit="1" customWidth="1"/>
    <col min="536" max="536" width="26" bestFit="1" customWidth="1"/>
    <col min="537" max="537" width="39.73046875" bestFit="1" customWidth="1"/>
    <col min="538" max="539" width="13.19921875" bestFit="1" customWidth="1"/>
    <col min="540" max="544" width="12.19921875" bestFit="1" customWidth="1"/>
    <col min="545" max="545" width="76.19921875" bestFit="1" customWidth="1"/>
    <col min="546" max="546" width="12.19921875" bestFit="1" customWidth="1"/>
    <col min="547" max="547" width="12.53125" bestFit="1" customWidth="1"/>
    <col min="548" max="548" width="25.265625" bestFit="1" customWidth="1"/>
    <col min="549" max="549" width="12.53125" bestFit="1" customWidth="1"/>
    <col min="550" max="550" width="25.53125" bestFit="1" customWidth="1"/>
    <col min="551" max="556" width="12.53125" bestFit="1" customWidth="1"/>
    <col min="557" max="557" width="38.46484375" bestFit="1" customWidth="1"/>
    <col min="558" max="558" width="25.796875" bestFit="1" customWidth="1"/>
    <col min="559" max="559" width="25.265625" bestFit="1" customWidth="1"/>
    <col min="560" max="561" width="12.53125" bestFit="1" customWidth="1"/>
    <col min="562" max="564" width="13.265625" bestFit="1" customWidth="1"/>
    <col min="565" max="565" width="53.19921875" bestFit="1" customWidth="1"/>
    <col min="566" max="566" width="38.796875" bestFit="1" customWidth="1"/>
    <col min="567" max="570" width="12.796875" bestFit="1" customWidth="1"/>
    <col min="571" max="571" width="26.53125" bestFit="1" customWidth="1"/>
    <col min="572" max="576" width="12.796875" bestFit="1" customWidth="1"/>
    <col min="577" max="577" width="25.73046875" bestFit="1" customWidth="1"/>
    <col min="578" max="579" width="12.796875" bestFit="1" customWidth="1"/>
    <col min="580" max="587" width="13.19921875" bestFit="1" customWidth="1"/>
    <col min="588" max="599" width="12.73046875" bestFit="1" customWidth="1"/>
    <col min="600" max="600" width="50.73046875" bestFit="1" customWidth="1"/>
    <col min="601" max="602" width="12.73046875" bestFit="1" customWidth="1"/>
    <col min="603" max="603" width="63.46484375" bestFit="1" customWidth="1"/>
    <col min="604" max="615" width="12.73046875" bestFit="1" customWidth="1"/>
    <col min="616" max="616" width="25.19921875" bestFit="1" customWidth="1"/>
    <col min="617" max="627" width="12.73046875" bestFit="1" customWidth="1"/>
    <col min="628" max="628" width="25.19921875" bestFit="1" customWidth="1"/>
    <col min="629" max="631" width="12.73046875" bestFit="1" customWidth="1"/>
    <col min="632" max="632" width="25.53125" bestFit="1" customWidth="1"/>
    <col min="633" max="633" width="12.73046875" bestFit="1" customWidth="1"/>
    <col min="634" max="634" width="25.53125" bestFit="1" customWidth="1"/>
    <col min="635" max="639" width="12.73046875" bestFit="1" customWidth="1"/>
    <col min="640" max="640" width="38.46484375" bestFit="1" customWidth="1"/>
    <col min="641" max="645" width="12.73046875" bestFit="1" customWidth="1"/>
    <col min="646" max="646" width="25" bestFit="1" customWidth="1"/>
    <col min="647" max="668" width="12.73046875" bestFit="1" customWidth="1"/>
    <col min="669" max="669" width="25.796875" bestFit="1" customWidth="1"/>
    <col min="670" max="672" width="12.73046875" bestFit="1" customWidth="1"/>
    <col min="673" max="673" width="11.73046875" bestFit="1" customWidth="1"/>
    <col min="674" max="678" width="12.73046875" bestFit="1" customWidth="1"/>
    <col min="679" max="679" width="13.265625" bestFit="1" customWidth="1"/>
    <col min="680" max="680" width="12.19921875" bestFit="1" customWidth="1"/>
    <col min="681" max="682" width="12.53125" bestFit="1" customWidth="1"/>
    <col min="683" max="683" width="25.796875" bestFit="1" customWidth="1"/>
    <col min="684" max="684" width="12.53125" bestFit="1" customWidth="1"/>
    <col min="685" max="689" width="12.265625" bestFit="1" customWidth="1"/>
    <col min="690" max="690" width="24.73046875" bestFit="1" customWidth="1"/>
    <col min="691" max="691" width="12.265625" bestFit="1" customWidth="1"/>
    <col min="692" max="692" width="25.53125" bestFit="1" customWidth="1"/>
    <col min="693" max="693" width="7" customWidth="1"/>
    <col min="694" max="694" width="27.19921875" bestFit="1" customWidth="1"/>
    <col min="695" max="695" width="13.73046875" bestFit="1" customWidth="1"/>
    <col min="696" max="696" width="12.796875" bestFit="1" customWidth="1"/>
    <col min="697" max="697" width="25.796875" bestFit="1" customWidth="1"/>
    <col min="698" max="698" width="53.46484375" bestFit="1" customWidth="1"/>
    <col min="699" max="699" width="12.796875" bestFit="1" customWidth="1"/>
    <col min="700" max="700" width="40" bestFit="1" customWidth="1"/>
    <col min="701" max="701" width="27.19921875" bestFit="1" customWidth="1"/>
    <col min="702" max="702" width="13.73046875" bestFit="1" customWidth="1"/>
    <col min="703" max="703" width="54" bestFit="1" customWidth="1"/>
    <col min="704" max="704" width="40.73046875" bestFit="1" customWidth="1"/>
    <col min="705" max="718" width="13.73046875" bestFit="1" customWidth="1"/>
    <col min="719" max="719" width="27.19921875" bestFit="1" customWidth="1"/>
    <col min="720" max="720" width="67.73046875" bestFit="1" customWidth="1"/>
    <col min="721" max="723" width="13.73046875" bestFit="1" customWidth="1"/>
    <col min="724" max="724" width="27.265625" bestFit="1" customWidth="1"/>
    <col min="725" max="725" width="40.796875" bestFit="1" customWidth="1"/>
    <col min="726" max="727" width="13.73046875" bestFit="1" customWidth="1"/>
    <col min="728" max="728" width="27.19921875" bestFit="1" customWidth="1"/>
    <col min="729" max="730" width="13.73046875" bestFit="1" customWidth="1"/>
    <col min="731" max="731" width="27.19921875" bestFit="1" customWidth="1"/>
    <col min="732" max="732" width="13.73046875" bestFit="1" customWidth="1"/>
    <col min="733" max="733" width="54.19921875" bestFit="1" customWidth="1"/>
    <col min="734" max="734" width="40.53125" bestFit="1" customWidth="1"/>
    <col min="735" max="739" width="13.73046875" bestFit="1" customWidth="1"/>
    <col min="740" max="741" width="40.73046875" bestFit="1" customWidth="1"/>
    <col min="742" max="742" width="13.73046875" bestFit="1" customWidth="1"/>
    <col min="743" max="743" width="66.53125" bestFit="1" customWidth="1"/>
    <col min="744" max="744" width="26.53125" bestFit="1" customWidth="1"/>
    <col min="745" max="745" width="13.73046875" bestFit="1" customWidth="1"/>
    <col min="746" max="746" width="40.53125" bestFit="1" customWidth="1"/>
    <col min="747" max="747" width="13.73046875" bestFit="1" customWidth="1"/>
    <col min="748" max="748" width="40.53125" bestFit="1" customWidth="1"/>
    <col min="749" max="749" width="27.19921875" bestFit="1" customWidth="1"/>
    <col min="750" max="753" width="13.73046875" bestFit="1" customWidth="1"/>
    <col min="754" max="754" width="40.53125" bestFit="1" customWidth="1"/>
    <col min="755" max="755" width="13.73046875" bestFit="1" customWidth="1"/>
    <col min="756" max="756" width="27.19921875" bestFit="1" customWidth="1"/>
    <col min="757" max="780" width="13.73046875" bestFit="1" customWidth="1"/>
    <col min="781" max="781" width="40.265625" bestFit="1" customWidth="1"/>
    <col min="782" max="782" width="13.73046875" bestFit="1" customWidth="1"/>
    <col min="783" max="783" width="13.53125" bestFit="1" customWidth="1"/>
    <col min="784" max="784" width="53.796875" bestFit="1" customWidth="1"/>
    <col min="785" max="785" width="27" bestFit="1" customWidth="1"/>
    <col min="786" max="786" width="40.265625" bestFit="1" customWidth="1"/>
    <col min="787" max="795" width="13.53125" bestFit="1" customWidth="1"/>
    <col min="796" max="796" width="26.73046875" bestFit="1" customWidth="1"/>
    <col min="797" max="797" width="13.53125" bestFit="1" customWidth="1"/>
    <col min="798" max="798" width="27" bestFit="1" customWidth="1"/>
    <col min="799" max="808" width="13.53125" bestFit="1" customWidth="1"/>
    <col min="809" max="809" width="27" bestFit="1" customWidth="1"/>
    <col min="810" max="815" width="13.53125" bestFit="1" customWidth="1"/>
    <col min="816" max="816" width="26.73046875" bestFit="1" customWidth="1"/>
    <col min="817" max="838" width="13.53125" bestFit="1" customWidth="1"/>
    <col min="839" max="839" width="39.46484375" bestFit="1" customWidth="1"/>
    <col min="840" max="840" width="13.53125" bestFit="1" customWidth="1"/>
    <col min="841" max="841" width="27" bestFit="1" customWidth="1"/>
    <col min="842" max="852" width="13.53125" bestFit="1" customWidth="1"/>
    <col min="853" max="854" width="13.265625" bestFit="1" customWidth="1"/>
    <col min="855" max="855" width="52" bestFit="1" customWidth="1"/>
    <col min="856" max="856" width="65.796875" bestFit="1" customWidth="1"/>
    <col min="857" max="862" width="13.265625" bestFit="1" customWidth="1"/>
    <col min="863" max="870" width="13.53125" bestFit="1" customWidth="1"/>
    <col min="871" max="871" width="40.46484375" bestFit="1" customWidth="1"/>
    <col min="872" max="872" width="13.53125" bestFit="1" customWidth="1"/>
    <col min="873" max="873" width="27" bestFit="1" customWidth="1"/>
    <col min="874" max="894" width="13.53125" bestFit="1" customWidth="1"/>
    <col min="895" max="895" width="12.796875" bestFit="1" customWidth="1"/>
    <col min="896" max="896" width="12.73046875" bestFit="1" customWidth="1"/>
    <col min="897" max="899" width="12.796875" bestFit="1" customWidth="1"/>
    <col min="900" max="900" width="12.73046875" bestFit="1" customWidth="1"/>
    <col min="901" max="913" width="12.46484375" bestFit="1" customWidth="1"/>
    <col min="914" max="914" width="26.19921875" bestFit="1" customWidth="1"/>
    <col min="915" max="919" width="13.19921875" bestFit="1" customWidth="1"/>
    <col min="920" max="920" width="13.46484375" bestFit="1" customWidth="1"/>
    <col min="921" max="921" width="13.265625" bestFit="1" customWidth="1"/>
    <col min="922" max="922" width="12.19921875" bestFit="1" customWidth="1"/>
    <col min="923" max="935" width="13.265625" bestFit="1" customWidth="1"/>
    <col min="936" max="938" width="12.46484375" bestFit="1" customWidth="1"/>
    <col min="939" max="943" width="12.796875" bestFit="1" customWidth="1"/>
    <col min="944" max="944" width="13.46484375" bestFit="1" customWidth="1"/>
    <col min="945" max="945" width="7.46484375" customWidth="1"/>
    <col min="946" max="946" width="8.19921875" customWidth="1"/>
    <col min="947" max="947" width="1.46484375" customWidth="1"/>
    <col min="948" max="949" width="13.73046875" bestFit="1" customWidth="1"/>
    <col min="950" max="950" width="12.796875" bestFit="1" customWidth="1"/>
    <col min="951" max="951" width="26.46484375" bestFit="1" customWidth="1"/>
    <col min="952" max="953" width="14" bestFit="1" customWidth="1"/>
    <col min="954" max="954" width="54.53125" bestFit="1" customWidth="1"/>
    <col min="955" max="955" width="41" bestFit="1" customWidth="1"/>
    <col min="956" max="956" width="38.53125" bestFit="1" customWidth="1"/>
    <col min="957" max="957" width="25.265625" bestFit="1" customWidth="1"/>
    <col min="958" max="958" width="24.796875" bestFit="1" customWidth="1"/>
    <col min="959" max="959" width="12.19921875" bestFit="1" customWidth="1"/>
    <col min="960" max="960" width="52" bestFit="1" customWidth="1"/>
    <col min="961" max="961" width="12.19921875" bestFit="1" customWidth="1"/>
    <col min="962" max="962" width="127.19921875" bestFit="1" customWidth="1"/>
    <col min="963" max="966" width="12.46484375" bestFit="1" customWidth="1"/>
    <col min="967" max="967" width="37.53125" bestFit="1" customWidth="1"/>
    <col min="968" max="968" width="26.265625" bestFit="1" customWidth="1"/>
    <col min="969" max="972" width="13.19921875" bestFit="1" customWidth="1"/>
    <col min="973" max="973" width="25.53125" bestFit="1" customWidth="1"/>
    <col min="974" max="975" width="12.73046875" bestFit="1" customWidth="1"/>
    <col min="976" max="976" width="38.796875" bestFit="1" customWidth="1"/>
    <col min="977" max="979" width="12.73046875" bestFit="1" customWidth="1"/>
    <col min="980" max="980" width="26.53125" bestFit="1" customWidth="1"/>
    <col min="981" max="982" width="12.73046875" bestFit="1" customWidth="1"/>
    <col min="983" max="983" width="66" bestFit="1" customWidth="1"/>
    <col min="984" max="984" width="12.73046875" bestFit="1" customWidth="1"/>
    <col min="985" max="985" width="13.796875" bestFit="1" customWidth="1"/>
    <col min="986" max="986" width="12.73046875" bestFit="1" customWidth="1"/>
    <col min="987" max="987" width="26" bestFit="1" customWidth="1"/>
    <col min="988" max="990" width="12.73046875" bestFit="1" customWidth="1"/>
    <col min="991" max="991" width="51.53125" bestFit="1" customWidth="1"/>
    <col min="992" max="994" width="12.73046875" bestFit="1" customWidth="1"/>
    <col min="995" max="995" width="39.19921875" bestFit="1" customWidth="1"/>
    <col min="996" max="999" width="12.73046875" bestFit="1" customWidth="1"/>
    <col min="1000" max="1000" width="66.19921875" bestFit="1" customWidth="1"/>
    <col min="1001" max="1003" width="12.73046875" bestFit="1" customWidth="1"/>
    <col min="1004" max="1004" width="38.53125" bestFit="1" customWidth="1"/>
    <col min="1005" max="1005" width="13.19921875" bestFit="1" customWidth="1"/>
    <col min="1006" max="1006" width="89.53125" bestFit="1" customWidth="1"/>
    <col min="1007" max="1007" width="13.19921875" bestFit="1" customWidth="1"/>
    <col min="1008" max="1008" width="26" bestFit="1" customWidth="1"/>
    <col min="1009" max="1009" width="39.73046875" bestFit="1" customWidth="1"/>
    <col min="1010" max="1011" width="13.19921875" bestFit="1" customWidth="1"/>
    <col min="1012" max="1016" width="12.19921875" bestFit="1" customWidth="1"/>
    <col min="1017" max="1017" width="76.19921875" bestFit="1" customWidth="1"/>
    <col min="1018" max="1018" width="12.19921875" bestFit="1" customWidth="1"/>
    <col min="1019" max="1019" width="12.53125" bestFit="1" customWidth="1"/>
    <col min="1020" max="1020" width="25.265625" bestFit="1" customWidth="1"/>
    <col min="1021" max="1021" width="12.53125" bestFit="1" customWidth="1"/>
    <col min="1022" max="1022" width="25.53125" bestFit="1" customWidth="1"/>
    <col min="1023" max="1028" width="12.53125" bestFit="1" customWidth="1"/>
    <col min="1029" max="1029" width="38.46484375" bestFit="1" customWidth="1"/>
    <col min="1030" max="1030" width="25.796875" bestFit="1" customWidth="1"/>
    <col min="1031" max="1031" width="25.265625" bestFit="1" customWidth="1"/>
    <col min="1032" max="1033" width="12.53125" bestFit="1" customWidth="1"/>
    <col min="1034" max="1036" width="13.265625" bestFit="1" customWidth="1"/>
    <col min="1037" max="1037" width="53.19921875" bestFit="1" customWidth="1"/>
    <col min="1038" max="1038" width="38.796875" bestFit="1" customWidth="1"/>
    <col min="1039" max="1042" width="12.796875" bestFit="1" customWidth="1"/>
    <col min="1043" max="1043" width="26.53125" bestFit="1" customWidth="1"/>
    <col min="1044" max="1048" width="12.796875" bestFit="1" customWidth="1"/>
    <col min="1049" max="1049" width="25.73046875" bestFit="1" customWidth="1"/>
    <col min="1050" max="1051" width="12.796875" bestFit="1" customWidth="1"/>
    <col min="1052" max="1059" width="13.19921875" bestFit="1" customWidth="1"/>
    <col min="1060" max="1071" width="12.73046875" bestFit="1" customWidth="1"/>
    <col min="1072" max="1072" width="50.73046875" bestFit="1" customWidth="1"/>
    <col min="1073" max="1074" width="12.73046875" bestFit="1" customWidth="1"/>
    <col min="1075" max="1075" width="63.46484375" bestFit="1" customWidth="1"/>
    <col min="1076" max="1087" width="12.73046875" bestFit="1" customWidth="1"/>
    <col min="1088" max="1088" width="25.19921875" bestFit="1" customWidth="1"/>
    <col min="1089" max="1099" width="12.73046875" bestFit="1" customWidth="1"/>
    <col min="1100" max="1100" width="25.19921875" bestFit="1" customWidth="1"/>
    <col min="1101" max="1103" width="12.73046875" bestFit="1" customWidth="1"/>
    <col min="1104" max="1104" width="25.53125" bestFit="1" customWidth="1"/>
    <col min="1105" max="1105" width="12.73046875" bestFit="1" customWidth="1"/>
    <col min="1106" max="1106" width="25.53125" bestFit="1" customWidth="1"/>
    <col min="1107" max="1111" width="12.73046875" bestFit="1" customWidth="1"/>
    <col min="1112" max="1112" width="38.46484375" bestFit="1" customWidth="1"/>
    <col min="1113" max="1117" width="12.73046875" bestFit="1" customWidth="1"/>
    <col min="1118" max="1118" width="25" bestFit="1" customWidth="1"/>
    <col min="1119" max="1140" width="12.73046875" bestFit="1" customWidth="1"/>
    <col min="1141" max="1141" width="25.796875" bestFit="1" customWidth="1"/>
    <col min="1142" max="1144" width="12.73046875" bestFit="1" customWidth="1"/>
    <col min="1145" max="1145" width="11.73046875" bestFit="1" customWidth="1"/>
    <col min="1146" max="1150" width="12.73046875" bestFit="1" customWidth="1"/>
    <col min="1151" max="1151" width="13.265625" bestFit="1" customWidth="1"/>
    <col min="1152" max="1152" width="12.19921875" bestFit="1" customWidth="1"/>
    <col min="1153" max="1154" width="12.53125" bestFit="1" customWidth="1"/>
    <col min="1155" max="1155" width="25.796875" bestFit="1" customWidth="1"/>
    <col min="1156" max="1156" width="12.53125" bestFit="1" customWidth="1"/>
    <col min="1157" max="1161" width="12.265625" bestFit="1" customWidth="1"/>
    <col min="1162" max="1162" width="24.73046875" bestFit="1" customWidth="1"/>
    <col min="1163" max="1163" width="12.265625" bestFit="1" customWidth="1"/>
    <col min="1164" max="1164" width="25.53125" bestFit="1" customWidth="1"/>
    <col min="1165" max="1165" width="7" customWidth="1"/>
    <col min="1166" max="1166" width="27.19921875" bestFit="1" customWidth="1"/>
    <col min="1167" max="1167" width="13.73046875" bestFit="1" customWidth="1"/>
    <col min="1168" max="1168" width="12.796875" bestFit="1" customWidth="1"/>
    <col min="1169" max="1169" width="25.796875" bestFit="1" customWidth="1"/>
    <col min="1170" max="1170" width="53.46484375" bestFit="1" customWidth="1"/>
    <col min="1171" max="1171" width="12.796875" bestFit="1" customWidth="1"/>
    <col min="1172" max="1172" width="40" bestFit="1" customWidth="1"/>
    <col min="1173" max="1173" width="27.19921875" bestFit="1" customWidth="1"/>
    <col min="1174" max="1174" width="13.73046875" bestFit="1" customWidth="1"/>
    <col min="1175" max="1175" width="54" bestFit="1" customWidth="1"/>
    <col min="1176" max="1176" width="40.73046875" bestFit="1" customWidth="1"/>
    <col min="1177" max="1190" width="13.73046875" bestFit="1" customWidth="1"/>
    <col min="1191" max="1191" width="27.19921875" bestFit="1" customWidth="1"/>
    <col min="1192" max="1192" width="67.73046875" bestFit="1" customWidth="1"/>
    <col min="1193" max="1195" width="13.73046875" bestFit="1" customWidth="1"/>
    <col min="1196" max="1196" width="27.265625" bestFit="1" customWidth="1"/>
    <col min="1197" max="1197" width="40.796875" bestFit="1" customWidth="1"/>
    <col min="1198" max="1199" width="13.73046875" bestFit="1" customWidth="1"/>
    <col min="1200" max="1200" width="27.19921875" bestFit="1" customWidth="1"/>
    <col min="1201" max="1202" width="13.73046875" bestFit="1" customWidth="1"/>
    <col min="1203" max="1203" width="27.19921875" bestFit="1" customWidth="1"/>
    <col min="1204" max="1204" width="13.73046875" bestFit="1" customWidth="1"/>
    <col min="1205" max="1205" width="54.19921875" bestFit="1" customWidth="1"/>
    <col min="1206" max="1206" width="40.53125" bestFit="1" customWidth="1"/>
    <col min="1207" max="1211" width="13.73046875" bestFit="1" customWidth="1"/>
    <col min="1212" max="1213" width="40.73046875" bestFit="1" customWidth="1"/>
    <col min="1214" max="1214" width="13.73046875" bestFit="1" customWidth="1"/>
    <col min="1215" max="1215" width="66.53125" bestFit="1" customWidth="1"/>
    <col min="1216" max="1216" width="26.53125" bestFit="1" customWidth="1"/>
    <col min="1217" max="1217" width="13.73046875" bestFit="1" customWidth="1"/>
    <col min="1218" max="1218" width="40.53125" bestFit="1" customWidth="1"/>
    <col min="1219" max="1219" width="13.73046875" bestFit="1" customWidth="1"/>
    <col min="1220" max="1220" width="40.53125" bestFit="1" customWidth="1"/>
    <col min="1221" max="1221" width="27.19921875" bestFit="1" customWidth="1"/>
    <col min="1222" max="1225" width="13.73046875" bestFit="1" customWidth="1"/>
    <col min="1226" max="1226" width="40.53125" bestFit="1" customWidth="1"/>
    <col min="1227" max="1227" width="13.73046875" bestFit="1" customWidth="1"/>
    <col min="1228" max="1228" width="27.19921875" bestFit="1" customWidth="1"/>
    <col min="1229" max="1252" width="13.73046875" bestFit="1" customWidth="1"/>
    <col min="1253" max="1253" width="40.265625" bestFit="1" customWidth="1"/>
    <col min="1254" max="1254" width="13.73046875" bestFit="1" customWidth="1"/>
    <col min="1255" max="1255" width="13.53125" bestFit="1" customWidth="1"/>
    <col min="1256" max="1256" width="53.796875" bestFit="1" customWidth="1"/>
    <col min="1257" max="1257" width="27" bestFit="1" customWidth="1"/>
    <col min="1258" max="1258" width="40.265625" bestFit="1" customWidth="1"/>
    <col min="1259" max="1267" width="13.53125" bestFit="1" customWidth="1"/>
    <col min="1268" max="1268" width="26.73046875" bestFit="1" customWidth="1"/>
    <col min="1269" max="1269" width="13.53125" bestFit="1" customWidth="1"/>
    <col min="1270" max="1270" width="27" bestFit="1" customWidth="1"/>
    <col min="1271" max="1280" width="13.53125" bestFit="1" customWidth="1"/>
    <col min="1281" max="1281" width="27" bestFit="1" customWidth="1"/>
    <col min="1282" max="1287" width="13.53125" bestFit="1" customWidth="1"/>
    <col min="1288" max="1288" width="26.73046875" bestFit="1" customWidth="1"/>
    <col min="1289" max="1310" width="13.53125" bestFit="1" customWidth="1"/>
    <col min="1311" max="1311" width="39.46484375" bestFit="1" customWidth="1"/>
    <col min="1312" max="1312" width="13.53125" bestFit="1" customWidth="1"/>
    <col min="1313" max="1313" width="27" bestFit="1" customWidth="1"/>
    <col min="1314" max="1324" width="13.53125" bestFit="1" customWidth="1"/>
    <col min="1325" max="1326" width="13.265625" bestFit="1" customWidth="1"/>
    <col min="1327" max="1327" width="52" bestFit="1" customWidth="1"/>
    <col min="1328" max="1328" width="65.796875" bestFit="1" customWidth="1"/>
    <col min="1329" max="1334" width="13.265625" bestFit="1" customWidth="1"/>
    <col min="1335" max="1342" width="13.53125" bestFit="1" customWidth="1"/>
    <col min="1343" max="1343" width="40.46484375" bestFit="1" customWidth="1"/>
    <col min="1344" max="1344" width="13.53125" bestFit="1" customWidth="1"/>
    <col min="1345" max="1345" width="27" bestFit="1" customWidth="1"/>
    <col min="1346" max="1366" width="13.53125" bestFit="1" customWidth="1"/>
    <col min="1367" max="1367" width="12.796875" bestFit="1" customWidth="1"/>
    <col min="1368" max="1368" width="12.73046875" bestFit="1" customWidth="1"/>
    <col min="1369" max="1371" width="12.796875" bestFit="1" customWidth="1"/>
    <col min="1372" max="1372" width="12.73046875" bestFit="1" customWidth="1"/>
    <col min="1373" max="1385" width="12.46484375" bestFit="1" customWidth="1"/>
    <col min="1386" max="1386" width="26.19921875" bestFit="1" customWidth="1"/>
    <col min="1387" max="1391" width="13.19921875" bestFit="1" customWidth="1"/>
    <col min="1392" max="1392" width="13.46484375" bestFit="1" customWidth="1"/>
    <col min="1393" max="1393" width="13.265625" bestFit="1" customWidth="1"/>
    <col min="1394" max="1394" width="12.19921875" bestFit="1" customWidth="1"/>
    <col min="1395" max="1407" width="13.265625" bestFit="1" customWidth="1"/>
    <col min="1408" max="1410" width="12.46484375" bestFit="1" customWidth="1"/>
    <col min="1411" max="1415" width="12.796875" bestFit="1" customWidth="1"/>
    <col min="1416" max="1416" width="13.46484375" bestFit="1" customWidth="1"/>
    <col min="1417" max="1417" width="7.46484375" customWidth="1"/>
    <col min="1418" max="1418" width="10" bestFit="1" customWidth="1"/>
    <col min="1419" max="1419" width="1.46484375" customWidth="1"/>
    <col min="1420" max="1421" width="13.73046875" bestFit="1" customWidth="1"/>
    <col min="1422" max="1422" width="12.796875" bestFit="1" customWidth="1"/>
    <col min="1423" max="1423" width="26.46484375" bestFit="1" customWidth="1"/>
    <col min="1424" max="1425" width="14" bestFit="1" customWidth="1"/>
    <col min="1426" max="1426" width="54.53125" bestFit="1" customWidth="1"/>
    <col min="1427" max="1427" width="41" bestFit="1" customWidth="1"/>
    <col min="1428" max="1428" width="38.53125" bestFit="1" customWidth="1"/>
    <col min="1429" max="1429" width="25.265625" bestFit="1" customWidth="1"/>
    <col min="1430" max="1430" width="24.796875" bestFit="1" customWidth="1"/>
    <col min="1431" max="1431" width="12.19921875" bestFit="1" customWidth="1"/>
    <col min="1432" max="1432" width="52" bestFit="1" customWidth="1"/>
    <col min="1433" max="1433" width="12.19921875" bestFit="1" customWidth="1"/>
    <col min="1434" max="1434" width="127.19921875" bestFit="1" customWidth="1"/>
    <col min="1435" max="1438" width="12.46484375" bestFit="1" customWidth="1"/>
    <col min="1439" max="1439" width="37.53125" bestFit="1" customWidth="1"/>
    <col min="1440" max="1440" width="26.265625" bestFit="1" customWidth="1"/>
    <col min="1441" max="1444" width="13.19921875" bestFit="1" customWidth="1"/>
    <col min="1445" max="1445" width="25.53125" bestFit="1" customWidth="1"/>
    <col min="1446" max="1447" width="12.73046875" bestFit="1" customWidth="1"/>
    <col min="1448" max="1448" width="38.796875" bestFit="1" customWidth="1"/>
    <col min="1449" max="1451" width="12.73046875" bestFit="1" customWidth="1"/>
    <col min="1452" max="1452" width="26.53125" bestFit="1" customWidth="1"/>
    <col min="1453" max="1454" width="12.73046875" bestFit="1" customWidth="1"/>
    <col min="1455" max="1455" width="66" bestFit="1" customWidth="1"/>
    <col min="1456" max="1456" width="12.73046875" bestFit="1" customWidth="1"/>
    <col min="1457" max="1457" width="13.796875" bestFit="1" customWidth="1"/>
    <col min="1458" max="1458" width="12.73046875" bestFit="1" customWidth="1"/>
    <col min="1459" max="1459" width="26" bestFit="1" customWidth="1"/>
    <col min="1460" max="1462" width="12.73046875" bestFit="1" customWidth="1"/>
    <col min="1463" max="1463" width="51.53125" bestFit="1" customWidth="1"/>
    <col min="1464" max="1466" width="12.73046875" bestFit="1" customWidth="1"/>
    <col min="1467" max="1467" width="39.19921875" bestFit="1" customWidth="1"/>
    <col min="1468" max="1471" width="12.73046875" bestFit="1" customWidth="1"/>
    <col min="1472" max="1472" width="66.19921875" bestFit="1" customWidth="1"/>
    <col min="1473" max="1475" width="12.73046875" bestFit="1" customWidth="1"/>
    <col min="1476" max="1476" width="38.53125" bestFit="1" customWidth="1"/>
    <col min="1477" max="1477" width="13.19921875" bestFit="1" customWidth="1"/>
    <col min="1478" max="1478" width="89.53125" bestFit="1" customWidth="1"/>
    <col min="1479" max="1479" width="13.19921875" bestFit="1" customWidth="1"/>
    <col min="1480" max="1480" width="26" bestFit="1" customWidth="1"/>
    <col min="1481" max="1481" width="39.73046875" bestFit="1" customWidth="1"/>
    <col min="1482" max="1483" width="13.19921875" bestFit="1" customWidth="1"/>
    <col min="1484" max="1488" width="12.19921875" bestFit="1" customWidth="1"/>
    <col min="1489" max="1489" width="76.19921875" bestFit="1" customWidth="1"/>
    <col min="1490" max="1490" width="12.19921875" bestFit="1" customWidth="1"/>
    <col min="1491" max="1491" width="12.53125" bestFit="1" customWidth="1"/>
    <col min="1492" max="1492" width="25.265625" bestFit="1" customWidth="1"/>
    <col min="1493" max="1493" width="12.53125" bestFit="1" customWidth="1"/>
    <col min="1494" max="1494" width="25.53125" bestFit="1" customWidth="1"/>
    <col min="1495" max="1500" width="12.53125" bestFit="1" customWidth="1"/>
    <col min="1501" max="1501" width="38.46484375" bestFit="1" customWidth="1"/>
    <col min="1502" max="1502" width="25.796875" bestFit="1" customWidth="1"/>
    <col min="1503" max="1503" width="25.265625" bestFit="1" customWidth="1"/>
    <col min="1504" max="1505" width="12.53125" bestFit="1" customWidth="1"/>
    <col min="1506" max="1508" width="13.265625" bestFit="1" customWidth="1"/>
    <col min="1509" max="1509" width="53.19921875" bestFit="1" customWidth="1"/>
    <col min="1510" max="1510" width="38.796875" bestFit="1" customWidth="1"/>
    <col min="1511" max="1514" width="12.796875" bestFit="1" customWidth="1"/>
    <col min="1515" max="1515" width="26.53125" bestFit="1" customWidth="1"/>
    <col min="1516" max="1520" width="12.796875" bestFit="1" customWidth="1"/>
    <col min="1521" max="1521" width="25.73046875" bestFit="1" customWidth="1"/>
    <col min="1522" max="1523" width="12.796875" bestFit="1" customWidth="1"/>
    <col min="1524" max="1531" width="13.19921875" bestFit="1" customWidth="1"/>
    <col min="1532" max="1543" width="12.73046875" bestFit="1" customWidth="1"/>
    <col min="1544" max="1544" width="50.73046875" bestFit="1" customWidth="1"/>
    <col min="1545" max="1546" width="12.73046875" bestFit="1" customWidth="1"/>
    <col min="1547" max="1547" width="63.46484375" bestFit="1" customWidth="1"/>
    <col min="1548" max="1559" width="12.73046875" bestFit="1" customWidth="1"/>
    <col min="1560" max="1560" width="25.19921875" bestFit="1" customWidth="1"/>
    <col min="1561" max="1571" width="12.73046875" bestFit="1" customWidth="1"/>
    <col min="1572" max="1572" width="25.19921875" bestFit="1" customWidth="1"/>
    <col min="1573" max="1575" width="12.73046875" bestFit="1" customWidth="1"/>
    <col min="1576" max="1576" width="25.53125" bestFit="1" customWidth="1"/>
    <col min="1577" max="1577" width="12.73046875" bestFit="1" customWidth="1"/>
    <col min="1578" max="1578" width="25.53125" bestFit="1" customWidth="1"/>
    <col min="1579" max="1583" width="12.73046875" bestFit="1" customWidth="1"/>
    <col min="1584" max="1584" width="38.46484375" bestFit="1" customWidth="1"/>
    <col min="1585" max="1589" width="12.73046875" bestFit="1" customWidth="1"/>
    <col min="1590" max="1590" width="25" bestFit="1" customWidth="1"/>
    <col min="1591" max="1612" width="12.73046875" bestFit="1" customWidth="1"/>
    <col min="1613" max="1613" width="25.796875" bestFit="1" customWidth="1"/>
    <col min="1614" max="1616" width="12.73046875" bestFit="1" customWidth="1"/>
    <col min="1617" max="1617" width="11.73046875" bestFit="1" customWidth="1"/>
    <col min="1618" max="1622" width="12.73046875" bestFit="1" customWidth="1"/>
    <col min="1623" max="1623" width="13.265625" bestFit="1" customWidth="1"/>
    <col min="1624" max="1624" width="12.19921875" bestFit="1" customWidth="1"/>
    <col min="1625" max="1626" width="12.53125" bestFit="1" customWidth="1"/>
    <col min="1627" max="1627" width="25.796875" bestFit="1" customWidth="1"/>
    <col min="1628" max="1628" width="12.53125" bestFit="1" customWidth="1"/>
    <col min="1629" max="1633" width="12.265625" bestFit="1" customWidth="1"/>
    <col min="1634" max="1634" width="24.73046875" bestFit="1" customWidth="1"/>
    <col min="1635" max="1635" width="12.265625" bestFit="1" customWidth="1"/>
    <col min="1636" max="1636" width="25.53125" bestFit="1" customWidth="1"/>
    <col min="1637" max="1637" width="7" customWidth="1"/>
    <col min="1638" max="1638" width="27.19921875" bestFit="1" customWidth="1"/>
    <col min="1639" max="1639" width="13.73046875" bestFit="1" customWidth="1"/>
    <col min="1640" max="1640" width="12.796875" bestFit="1" customWidth="1"/>
    <col min="1641" max="1641" width="25.796875" bestFit="1" customWidth="1"/>
    <col min="1642" max="1642" width="53.46484375" bestFit="1" customWidth="1"/>
    <col min="1643" max="1643" width="12.796875" bestFit="1" customWidth="1"/>
    <col min="1644" max="1644" width="40" bestFit="1" customWidth="1"/>
    <col min="1645" max="1645" width="27.19921875" bestFit="1" customWidth="1"/>
    <col min="1646" max="1646" width="13.73046875" bestFit="1" customWidth="1"/>
    <col min="1647" max="1647" width="54" bestFit="1" customWidth="1"/>
    <col min="1648" max="1648" width="40.73046875" bestFit="1" customWidth="1"/>
    <col min="1649" max="1662" width="13.73046875" bestFit="1" customWidth="1"/>
    <col min="1663" max="1663" width="27.19921875" bestFit="1" customWidth="1"/>
    <col min="1664" max="1664" width="67.73046875" bestFit="1" customWidth="1"/>
    <col min="1665" max="1667" width="13.73046875" bestFit="1" customWidth="1"/>
    <col min="1668" max="1668" width="27.265625" bestFit="1" customWidth="1"/>
    <col min="1669" max="1669" width="40.796875" bestFit="1" customWidth="1"/>
    <col min="1670" max="1671" width="13.73046875" bestFit="1" customWidth="1"/>
    <col min="1672" max="1672" width="27.19921875" bestFit="1" customWidth="1"/>
    <col min="1673" max="1674" width="13.73046875" bestFit="1" customWidth="1"/>
    <col min="1675" max="1675" width="27.19921875" bestFit="1" customWidth="1"/>
    <col min="1676" max="1676" width="13.73046875" bestFit="1" customWidth="1"/>
    <col min="1677" max="1677" width="54.19921875" bestFit="1" customWidth="1"/>
    <col min="1678" max="1678" width="40.53125" bestFit="1" customWidth="1"/>
    <col min="1679" max="1683" width="13.73046875" bestFit="1" customWidth="1"/>
    <col min="1684" max="1685" width="40.73046875" bestFit="1" customWidth="1"/>
    <col min="1686" max="1686" width="13.73046875" bestFit="1" customWidth="1"/>
    <col min="1687" max="1687" width="66.53125" bestFit="1" customWidth="1"/>
    <col min="1688" max="1688" width="26.53125" bestFit="1" customWidth="1"/>
    <col min="1689" max="1689" width="13.73046875" bestFit="1" customWidth="1"/>
    <col min="1690" max="1690" width="40.53125" bestFit="1" customWidth="1"/>
    <col min="1691" max="1691" width="13.73046875" bestFit="1" customWidth="1"/>
    <col min="1692" max="1692" width="40.53125" bestFit="1" customWidth="1"/>
    <col min="1693" max="1693" width="27.19921875" bestFit="1" customWidth="1"/>
    <col min="1694" max="1697" width="13.73046875" bestFit="1" customWidth="1"/>
    <col min="1698" max="1698" width="40.53125" bestFit="1" customWidth="1"/>
    <col min="1699" max="1699" width="13.73046875" bestFit="1" customWidth="1"/>
    <col min="1700" max="1700" width="27.19921875" bestFit="1" customWidth="1"/>
    <col min="1701" max="1724" width="13.73046875" bestFit="1" customWidth="1"/>
    <col min="1725" max="1725" width="40.265625" bestFit="1" customWidth="1"/>
    <col min="1726" max="1726" width="13.73046875" bestFit="1" customWidth="1"/>
    <col min="1727" max="1727" width="13.53125" bestFit="1" customWidth="1"/>
    <col min="1728" max="1728" width="53.796875" bestFit="1" customWidth="1"/>
    <col min="1729" max="1729" width="27" bestFit="1" customWidth="1"/>
    <col min="1730" max="1730" width="40.265625" bestFit="1" customWidth="1"/>
    <col min="1731" max="1739" width="13.53125" bestFit="1" customWidth="1"/>
    <col min="1740" max="1740" width="26.73046875" bestFit="1" customWidth="1"/>
    <col min="1741" max="1741" width="13.53125" bestFit="1" customWidth="1"/>
    <col min="1742" max="1742" width="27" bestFit="1" customWidth="1"/>
    <col min="1743" max="1752" width="13.53125" bestFit="1" customWidth="1"/>
    <col min="1753" max="1753" width="27" bestFit="1" customWidth="1"/>
    <col min="1754" max="1759" width="13.53125" bestFit="1" customWidth="1"/>
    <col min="1760" max="1760" width="26.73046875" bestFit="1" customWidth="1"/>
    <col min="1761" max="1782" width="13.53125" bestFit="1" customWidth="1"/>
    <col min="1783" max="1783" width="39.46484375" bestFit="1" customWidth="1"/>
    <col min="1784" max="1784" width="13.53125" bestFit="1" customWidth="1"/>
    <col min="1785" max="1785" width="27" bestFit="1" customWidth="1"/>
    <col min="1786" max="1796" width="13.53125" bestFit="1" customWidth="1"/>
    <col min="1797" max="1798" width="13.265625" bestFit="1" customWidth="1"/>
    <col min="1799" max="1799" width="52" bestFit="1" customWidth="1"/>
    <col min="1800" max="1800" width="65.796875" bestFit="1" customWidth="1"/>
    <col min="1801" max="1806" width="13.265625" bestFit="1" customWidth="1"/>
    <col min="1807" max="1814" width="13.53125" bestFit="1" customWidth="1"/>
    <col min="1815" max="1815" width="40.46484375" bestFit="1" customWidth="1"/>
    <col min="1816" max="1816" width="13.53125" bestFit="1" customWidth="1"/>
    <col min="1817" max="1817" width="27" bestFit="1" customWidth="1"/>
    <col min="1818" max="1838" width="13.53125" bestFit="1" customWidth="1"/>
    <col min="1839" max="1839" width="12.796875" bestFit="1" customWidth="1"/>
    <col min="1840" max="1840" width="12.73046875" bestFit="1" customWidth="1"/>
    <col min="1841" max="1843" width="12.796875" bestFit="1" customWidth="1"/>
    <col min="1844" max="1844" width="12.73046875" bestFit="1" customWidth="1"/>
    <col min="1845" max="1857" width="12.46484375" bestFit="1" customWidth="1"/>
    <col min="1858" max="1858" width="26.19921875" bestFit="1" customWidth="1"/>
    <col min="1859" max="1863" width="13.19921875" bestFit="1" customWidth="1"/>
    <col min="1864" max="1864" width="13.46484375" bestFit="1" customWidth="1"/>
    <col min="1865" max="1865" width="13.265625" bestFit="1" customWidth="1"/>
    <col min="1866" max="1866" width="12.19921875" bestFit="1" customWidth="1"/>
    <col min="1867" max="1879" width="13.265625" bestFit="1" customWidth="1"/>
    <col min="1880" max="1882" width="12.46484375" bestFit="1" customWidth="1"/>
    <col min="1883" max="1887" width="12.796875" bestFit="1" customWidth="1"/>
    <col min="1888" max="1888" width="13.46484375" bestFit="1" customWidth="1"/>
    <col min="1889" max="1889" width="7.46484375" customWidth="1"/>
    <col min="1890" max="1890" width="31.19921875" bestFit="1" customWidth="1"/>
    <col min="1891" max="1891" width="15.53125" bestFit="1" customWidth="1"/>
    <col min="1892" max="1892" width="15.19921875" bestFit="1" customWidth="1"/>
    <col min="1893" max="1893" width="17" bestFit="1" customWidth="1"/>
  </cols>
  <sheetData>
    <row r="3" spans="1:6" s="11" customFormat="1" ht="28.5" x14ac:dyDescent="0.45">
      <c r="A3" s="19" t="s">
        <v>2112</v>
      </c>
      <c r="B3" s="20" t="s">
        <v>2115</v>
      </c>
      <c r="C3" s="20" t="s">
        <v>2116</v>
      </c>
      <c r="D3" s="21" t="s">
        <v>2114</v>
      </c>
      <c r="E3" s="21" t="s">
        <v>2117</v>
      </c>
      <c r="F3" t="s">
        <v>2133</v>
      </c>
    </row>
    <row r="4" spans="1:6" x14ac:dyDescent="0.45">
      <c r="A4" s="14" t="s">
        <v>64</v>
      </c>
      <c r="B4" s="18">
        <v>39.026315789473699</v>
      </c>
      <c r="C4" s="22">
        <v>0.437900128040973</v>
      </c>
      <c r="D4" s="16">
        <v>45.733918128654999</v>
      </c>
      <c r="E4" s="17">
        <v>0.466672633965867</v>
      </c>
      <c r="F4">
        <v>342</v>
      </c>
    </row>
    <row r="5" spans="1:6" x14ac:dyDescent="0.45">
      <c r="A5" s="15" t="s">
        <v>31</v>
      </c>
      <c r="B5" s="18">
        <v>39.026315789473699</v>
      </c>
      <c r="C5" s="22">
        <v>0.437900128040973</v>
      </c>
      <c r="D5" s="16">
        <v>45.733918128654999</v>
      </c>
      <c r="E5" s="17">
        <v>0.466672633965867</v>
      </c>
      <c r="F5">
        <v>342</v>
      </c>
    </row>
    <row r="6" spans="1:6" x14ac:dyDescent="0.45">
      <c r="A6" s="14" t="s">
        <v>90</v>
      </c>
      <c r="B6" s="18">
        <v>28.1279069767442</v>
      </c>
      <c r="C6" s="22">
        <v>0.11011523687579999</v>
      </c>
      <c r="D6" s="16">
        <v>34.8139534883721</v>
      </c>
      <c r="E6" s="17">
        <v>8.9330469029717197E-2</v>
      </c>
      <c r="F6">
        <v>86</v>
      </c>
    </row>
    <row r="7" spans="1:6" x14ac:dyDescent="0.45">
      <c r="A7" s="15" t="s">
        <v>31</v>
      </c>
      <c r="B7" s="18">
        <v>28.1279069767442</v>
      </c>
      <c r="C7" s="22">
        <v>0.11011523687579999</v>
      </c>
      <c r="D7" s="16">
        <v>34.8139534883721</v>
      </c>
      <c r="E7" s="17">
        <v>8.9330469029717197E-2</v>
      </c>
      <c r="F7">
        <v>86</v>
      </c>
    </row>
    <row r="8" spans="1:6" x14ac:dyDescent="0.45">
      <c r="A8" s="14" t="s">
        <v>354</v>
      </c>
      <c r="B8" s="18">
        <v>38</v>
      </c>
      <c r="C8" s="22">
        <v>1.2804097311139601E-3</v>
      </c>
      <c r="D8" s="16">
        <v>42</v>
      </c>
      <c r="E8" s="17">
        <v>1.2531328320802E-3</v>
      </c>
      <c r="F8">
        <v>1</v>
      </c>
    </row>
    <row r="9" spans="1:6" x14ac:dyDescent="0.45">
      <c r="A9" s="15" t="s">
        <v>31</v>
      </c>
      <c r="B9" s="18">
        <v>38</v>
      </c>
      <c r="C9" s="22">
        <v>1.2804097311139601E-3</v>
      </c>
      <c r="D9" s="16">
        <v>42</v>
      </c>
      <c r="E9" s="17">
        <v>1.2531328320802E-3</v>
      </c>
      <c r="F9">
        <v>1</v>
      </c>
    </row>
    <row r="10" spans="1:6" x14ac:dyDescent="0.45">
      <c r="A10" s="14" t="s">
        <v>1289</v>
      </c>
      <c r="B10" s="18">
        <v>28</v>
      </c>
      <c r="C10" s="22">
        <v>1.2804097311139601E-3</v>
      </c>
      <c r="D10" s="16">
        <v>33</v>
      </c>
      <c r="E10" s="17">
        <v>9.84604368063015E-4</v>
      </c>
      <c r="F10">
        <v>1</v>
      </c>
    </row>
    <row r="11" spans="1:6" x14ac:dyDescent="0.45">
      <c r="A11" s="15" t="s">
        <v>31</v>
      </c>
      <c r="B11" s="18">
        <v>28</v>
      </c>
      <c r="C11" s="22">
        <v>1.2804097311139601E-3</v>
      </c>
      <c r="D11" s="16">
        <v>33</v>
      </c>
      <c r="E11" s="17">
        <v>9.84604368063015E-4</v>
      </c>
      <c r="F11">
        <v>1</v>
      </c>
    </row>
    <row r="12" spans="1:6" x14ac:dyDescent="0.45">
      <c r="A12" s="14" t="s">
        <v>34</v>
      </c>
      <c r="B12" s="18">
        <v>36.928774928774899</v>
      </c>
      <c r="C12" s="22">
        <v>0.44942381562099898</v>
      </c>
      <c r="D12" s="16">
        <v>42.182336182336201</v>
      </c>
      <c r="E12" s="17">
        <v>0.44175915980427299</v>
      </c>
      <c r="F12">
        <v>351</v>
      </c>
    </row>
    <row r="13" spans="1:6" x14ac:dyDescent="0.45">
      <c r="A13" s="15" t="s">
        <v>31</v>
      </c>
      <c r="B13" s="18">
        <v>36.928774928774899</v>
      </c>
      <c r="C13" s="22">
        <v>0.44942381562099898</v>
      </c>
      <c r="D13" s="16">
        <v>42.182336182336201</v>
      </c>
      <c r="E13" s="17">
        <v>0.44175915980427299</v>
      </c>
      <c r="F13">
        <v>351</v>
      </c>
    </row>
    <row r="14" spans="1:6" x14ac:dyDescent="0.45">
      <c r="A14" s="14" t="s">
        <v>2113</v>
      </c>
      <c r="B14" s="18">
        <v>36.868117797695298</v>
      </c>
      <c r="C14" s="22">
        <v>1</v>
      </c>
      <c r="D14" s="16">
        <v>42.914212548015399</v>
      </c>
      <c r="E14" s="17">
        <v>1</v>
      </c>
      <c r="F14">
        <v>781</v>
      </c>
    </row>
    <row r="18" spans="1:32" x14ac:dyDescent="0.45">
      <c r="W18">
        <v>952</v>
      </c>
    </row>
    <row r="19" spans="1:32" x14ac:dyDescent="0.45">
      <c r="O19">
        <f>O38+O46</f>
        <v>392</v>
      </c>
      <c r="P19">
        <f>P38+P46</f>
        <v>304</v>
      </c>
      <c r="Q19">
        <f>Q38+Q46</f>
        <v>83</v>
      </c>
      <c r="W19">
        <f>O39+O47</f>
        <v>133</v>
      </c>
    </row>
    <row r="20" spans="1:32" x14ac:dyDescent="0.45">
      <c r="N20" s="51" t="s">
        <v>2178</v>
      </c>
      <c r="O20" s="51"/>
      <c r="P20" s="51"/>
      <c r="Q20" s="51"/>
      <c r="R20" s="51"/>
      <c r="S20" s="51"/>
      <c r="W20">
        <f>P39+P47</f>
        <v>67</v>
      </c>
    </row>
    <row r="21" spans="1:32" x14ac:dyDescent="0.45">
      <c r="N21" s="99"/>
      <c r="O21" s="99" t="s">
        <v>2177</v>
      </c>
      <c r="P21" s="99">
        <v>40</v>
      </c>
      <c r="Q21" s="99" t="s">
        <v>2146</v>
      </c>
      <c r="R21" s="99" t="s">
        <v>2125</v>
      </c>
      <c r="S21" s="51"/>
    </row>
    <row r="22" spans="1:32" x14ac:dyDescent="0.45">
      <c r="N22" s="92" t="s">
        <v>2175</v>
      </c>
      <c r="O22" s="92">
        <v>153</v>
      </c>
      <c r="P22" s="92">
        <v>217</v>
      </c>
      <c r="Q22" s="92">
        <v>292</v>
      </c>
      <c r="R22" s="92">
        <v>64</v>
      </c>
      <c r="S22" s="51"/>
    </row>
    <row r="23" spans="1:32" x14ac:dyDescent="0.45">
      <c r="N23" s="92" t="s">
        <v>2176</v>
      </c>
      <c r="O23" s="92">
        <v>329</v>
      </c>
      <c r="P23" s="92">
        <v>266</v>
      </c>
      <c r="Q23" s="92">
        <v>80</v>
      </c>
      <c r="R23" s="92">
        <v>952</v>
      </c>
      <c r="S23" s="51" t="s">
        <v>2186</v>
      </c>
    </row>
    <row r="24" spans="1:32" x14ac:dyDescent="0.45">
      <c r="O24">
        <f>O22-O23</f>
        <v>-176</v>
      </c>
      <c r="P24">
        <f t="shared" ref="P24" si="0">P22-P23</f>
        <v>-49</v>
      </c>
      <c r="Q24">
        <f>Q22-Q23</f>
        <v>212</v>
      </c>
      <c r="R24">
        <f>SUM(O24:Q24)</f>
        <v>-13</v>
      </c>
    </row>
    <row r="26" spans="1:32" x14ac:dyDescent="0.45">
      <c r="A26" s="32" t="s">
        <v>2132</v>
      </c>
      <c r="N26" t="s">
        <v>2179</v>
      </c>
    </row>
    <row r="27" spans="1:32" ht="14.65" thickBot="1" x14ac:dyDescent="0.5"/>
    <row r="28" spans="1:32" x14ac:dyDescent="0.45">
      <c r="A28" s="13" t="s">
        <v>7</v>
      </c>
      <c r="B28" t="s">
        <v>2130</v>
      </c>
      <c r="N28" s="90"/>
      <c r="O28" s="91" t="s">
        <v>2177</v>
      </c>
      <c r="P28" s="90">
        <v>40</v>
      </c>
      <c r="Q28" s="91" t="s">
        <v>2146</v>
      </c>
      <c r="R28" s="91" t="s">
        <v>2125</v>
      </c>
      <c r="S28" s="169" t="s">
        <v>2183</v>
      </c>
      <c r="T28" s="170"/>
      <c r="U28" s="170"/>
      <c r="V28" s="89" t="s">
        <v>2182</v>
      </c>
      <c r="W28" s="89" t="s">
        <v>2182</v>
      </c>
      <c r="X28" s="89" t="s">
        <v>2182</v>
      </c>
      <c r="Y28" s="89" t="s">
        <v>2182</v>
      </c>
      <c r="Z28" s="171" t="s">
        <v>2184</v>
      </c>
      <c r="AA28" s="172"/>
      <c r="AB28" s="173"/>
      <c r="AC28" s="179" t="s">
        <v>2185</v>
      </c>
      <c r="AD28" s="182"/>
      <c r="AE28" s="182"/>
      <c r="AF28" s="183"/>
    </row>
    <row r="29" spans="1:32" x14ac:dyDescent="0.45">
      <c r="N29" s="89" t="s">
        <v>2175</v>
      </c>
      <c r="O29" s="88">
        <v>24</v>
      </c>
      <c r="P29" s="88">
        <v>81</v>
      </c>
      <c r="Q29" s="88">
        <v>81</v>
      </c>
      <c r="R29" s="88">
        <v>0</v>
      </c>
      <c r="S29">
        <v>700</v>
      </c>
      <c r="T29">
        <v>1290</v>
      </c>
      <c r="U29">
        <v>1340</v>
      </c>
      <c r="V29" s="88">
        <f>O29*S29</f>
        <v>16800</v>
      </c>
      <c r="W29" s="88">
        <f>P29*T29</f>
        <v>104490</v>
      </c>
      <c r="X29" s="88">
        <f>Q29*U29</f>
        <v>108540</v>
      </c>
      <c r="Y29" s="100">
        <f>SUM(V29:X29)</f>
        <v>229830</v>
      </c>
      <c r="Z29" s="92">
        <v>1870</v>
      </c>
      <c r="AA29" s="92">
        <v>2070</v>
      </c>
      <c r="AB29" s="101">
        <v>2070</v>
      </c>
      <c r="AC29" s="103">
        <f>O29*Z29</f>
        <v>44880</v>
      </c>
      <c r="AD29" s="88">
        <f t="shared" ref="AD29:AE29" si="1">P29*AA29</f>
        <v>167670</v>
      </c>
      <c r="AE29" s="88">
        <f t="shared" si="1"/>
        <v>167670</v>
      </c>
      <c r="AF29" s="104">
        <f>SUM(AC29:AE29)</f>
        <v>380220</v>
      </c>
    </row>
    <row r="30" spans="1:32" ht="14.65" thickBot="1" x14ac:dyDescent="0.5">
      <c r="A30" s="13" t="s">
        <v>2112</v>
      </c>
      <c r="B30" t="s">
        <v>2126</v>
      </c>
      <c r="C30" t="s">
        <v>2128</v>
      </c>
      <c r="D30" t="s">
        <v>2127</v>
      </c>
      <c r="E30" t="s">
        <v>2129</v>
      </c>
      <c r="N30" s="89" t="s">
        <v>2176</v>
      </c>
      <c r="O30" s="88">
        <v>41</v>
      </c>
      <c r="P30" s="88">
        <v>136</v>
      </c>
      <c r="Q30" s="88">
        <v>87</v>
      </c>
      <c r="R30" s="88">
        <v>0</v>
      </c>
      <c r="V30" s="88">
        <f>O30*S29</f>
        <v>28700</v>
      </c>
      <c r="W30" s="88">
        <f t="shared" ref="W30:X30" si="2">P30*T29</f>
        <v>175440</v>
      </c>
      <c r="X30" s="88">
        <f t="shared" si="2"/>
        <v>116580</v>
      </c>
      <c r="Y30" s="100">
        <f>SUM(V30:X30)</f>
        <v>320720</v>
      </c>
      <c r="Z30" s="88"/>
      <c r="AA30" s="88"/>
      <c r="AB30" s="102"/>
      <c r="AC30" s="105">
        <f>O30*Z29</f>
        <v>76670</v>
      </c>
      <c r="AD30" s="106">
        <f t="shared" ref="AD30:AE30" si="3">P30*AA29</f>
        <v>281520</v>
      </c>
      <c r="AE30" s="106">
        <f t="shared" si="3"/>
        <v>180090</v>
      </c>
      <c r="AF30" s="107">
        <f>SUM(AC30:AE30)</f>
        <v>538280</v>
      </c>
    </row>
    <row r="31" spans="1:32" x14ac:dyDescent="0.45">
      <c r="A31" s="14" t="s">
        <v>31</v>
      </c>
      <c r="B31" s="29">
        <v>18037544</v>
      </c>
      <c r="C31" s="29">
        <v>151</v>
      </c>
      <c r="D31" s="29">
        <v>188</v>
      </c>
      <c r="E31" s="29">
        <v>294</v>
      </c>
      <c r="Y31" s="98">
        <f>Y30-Y29</f>
        <v>90890</v>
      </c>
      <c r="AF31" s="98">
        <f>AF30-AF29</f>
        <v>158060</v>
      </c>
    </row>
    <row r="32" spans="1:32" x14ac:dyDescent="0.45">
      <c r="A32" s="14" t="s">
        <v>2113</v>
      </c>
      <c r="B32" s="29">
        <v>18037544</v>
      </c>
      <c r="C32" s="29">
        <v>151</v>
      </c>
      <c r="D32" s="29">
        <v>188</v>
      </c>
      <c r="E32" s="29">
        <v>294</v>
      </c>
      <c r="Y32" s="117">
        <f>Y31*4</f>
        <v>363560</v>
      </c>
    </row>
    <row r="33" spans="1:32" x14ac:dyDescent="0.45">
      <c r="A33" s="14"/>
      <c r="B33" s="29"/>
      <c r="C33" s="29">
        <v>1870</v>
      </c>
      <c r="D33" s="29">
        <v>2070</v>
      </c>
      <c r="E33" s="29">
        <v>2070</v>
      </c>
      <c r="X33" s="93" t="s">
        <v>2191</v>
      </c>
      <c r="Y33" s="118">
        <f>Y32+AF31</f>
        <v>521620</v>
      </c>
    </row>
    <row r="34" spans="1:32" x14ac:dyDescent="0.45">
      <c r="A34" s="14"/>
      <c r="B34" s="29"/>
      <c r="C34" s="29">
        <f>C33*GETPIVOTDATA(" Cont 20'",$A$30)</f>
        <v>282370</v>
      </c>
      <c r="D34" s="29">
        <f>D33*GETPIVOTDATA("Cont 40'",$A$30)</f>
        <v>389160</v>
      </c>
      <c r="E34" s="29">
        <f>E33*GETPIVOTDATA("Cont 40hc ",$A$30)</f>
        <v>608580</v>
      </c>
      <c r="N34" t="s">
        <v>2180</v>
      </c>
    </row>
    <row r="35" spans="1:32" ht="14.65" thickBot="1" x14ac:dyDescent="0.5">
      <c r="A35" s="14"/>
      <c r="B35" s="29"/>
      <c r="C35" s="29"/>
      <c r="D35" s="44">
        <f>C34+D34+E34</f>
        <v>1280110</v>
      </c>
      <c r="E35" s="29"/>
    </row>
    <row r="36" spans="1:32" x14ac:dyDescent="0.45">
      <c r="A36" s="13" t="s">
        <v>7</v>
      </c>
      <c r="B36" t="s">
        <v>2125</v>
      </c>
      <c r="N36" s="90"/>
      <c r="O36" s="91" t="s">
        <v>2177</v>
      </c>
      <c r="P36" s="90">
        <v>40</v>
      </c>
      <c r="Q36" s="91" t="s">
        <v>2146</v>
      </c>
      <c r="R36" s="91" t="s">
        <v>2125</v>
      </c>
      <c r="S36" s="169" t="s">
        <v>2183</v>
      </c>
      <c r="T36" s="170"/>
      <c r="U36" s="170"/>
      <c r="V36" s="89" t="s">
        <v>2182</v>
      </c>
      <c r="W36" s="89" t="s">
        <v>2182</v>
      </c>
      <c r="X36" s="89" t="s">
        <v>2182</v>
      </c>
      <c r="Y36" s="89" t="s">
        <v>2182</v>
      </c>
      <c r="Z36" s="171" t="s">
        <v>2184</v>
      </c>
      <c r="AA36" s="172"/>
      <c r="AB36" s="173"/>
      <c r="AC36" s="174" t="s">
        <v>2185</v>
      </c>
      <c r="AD36" s="175"/>
      <c r="AE36" s="175"/>
      <c r="AF36" s="176"/>
    </row>
    <row r="37" spans="1:32" ht="14.65" thickBot="1" x14ac:dyDescent="0.5">
      <c r="M37">
        <v>305</v>
      </c>
      <c r="N37" s="89" t="s">
        <v>2175</v>
      </c>
      <c r="O37" s="111">
        <v>33</v>
      </c>
      <c r="P37" s="111">
        <v>23</v>
      </c>
      <c r="Q37" s="88">
        <v>113</v>
      </c>
      <c r="R37" s="88">
        <v>0</v>
      </c>
      <c r="S37" s="94">
        <v>900</v>
      </c>
      <c r="T37" s="94">
        <v>1400</v>
      </c>
      <c r="U37" s="95">
        <v>1400</v>
      </c>
      <c r="V37" s="88">
        <f>O37*S37</f>
        <v>29700</v>
      </c>
      <c r="W37" s="88">
        <f>P37*T37</f>
        <v>32200</v>
      </c>
      <c r="X37" s="88">
        <f>Q37*U37</f>
        <v>158200</v>
      </c>
      <c r="Y37" s="96">
        <f>SUM(V37:X37)</f>
        <v>220100</v>
      </c>
      <c r="Z37" s="92">
        <v>1870</v>
      </c>
      <c r="AA37" s="92">
        <v>2070</v>
      </c>
      <c r="AB37" s="101">
        <v>2070</v>
      </c>
      <c r="AC37" s="103">
        <f>O37*Z37</f>
        <v>61710</v>
      </c>
      <c r="AD37" s="88">
        <f t="shared" ref="AD37" si="4">P37*AA37</f>
        <v>47610</v>
      </c>
      <c r="AE37" s="88">
        <f t="shared" ref="AE37" si="5">Q37*AB37</f>
        <v>233910</v>
      </c>
      <c r="AF37" s="104">
        <f>SUM(AC37:AE37)</f>
        <v>343230</v>
      </c>
    </row>
    <row r="38" spans="1:32" ht="14.65" thickBot="1" x14ac:dyDescent="0.5">
      <c r="A38" t="s">
        <v>2131</v>
      </c>
      <c r="B38" t="s">
        <v>2126</v>
      </c>
      <c r="C38" t="s">
        <v>2144</v>
      </c>
      <c r="N38" s="109" t="s">
        <v>2187</v>
      </c>
      <c r="O38" s="115">
        <v>167</v>
      </c>
      <c r="P38" s="112">
        <v>67</v>
      </c>
      <c r="Q38" s="141">
        <v>4</v>
      </c>
      <c r="R38" s="89"/>
      <c r="V38" s="88">
        <f>O40*S37</f>
        <v>217800</v>
      </c>
      <c r="W38" s="88">
        <f>P40*T37</f>
        <v>147000</v>
      </c>
      <c r="X38" s="88">
        <f>Q38*U37</f>
        <v>5600</v>
      </c>
      <c r="Y38" s="96">
        <f>SUM(V38:X38)</f>
        <v>370400</v>
      </c>
      <c r="Z38" s="88"/>
      <c r="AA38" s="88"/>
      <c r="AB38" s="102"/>
      <c r="AC38" s="105">
        <f>Z37*O40</f>
        <v>452540</v>
      </c>
      <c r="AD38" s="106">
        <f>AA37*P40</f>
        <v>217350</v>
      </c>
      <c r="AE38" s="106">
        <f t="shared" ref="AE38" si="6">AB37*Q38</f>
        <v>8280</v>
      </c>
      <c r="AF38" s="107">
        <f>SUM(AC38:AE38)</f>
        <v>678170</v>
      </c>
    </row>
    <row r="39" spans="1:32" x14ac:dyDescent="0.45">
      <c r="A39">
        <v>420.77</v>
      </c>
      <c r="B39" s="29">
        <v>362093</v>
      </c>
      <c r="C39">
        <v>64</v>
      </c>
      <c r="M39">
        <v>460</v>
      </c>
      <c r="N39" s="109" t="s">
        <v>2188</v>
      </c>
      <c r="O39" s="116">
        <v>75</v>
      </c>
      <c r="P39" s="113">
        <v>38</v>
      </c>
      <c r="Q39" s="110"/>
      <c r="R39" s="89"/>
      <c r="T39" s="93" t="s">
        <v>2190</v>
      </c>
      <c r="Y39" s="97">
        <f>Y38-Y37</f>
        <v>150300</v>
      </c>
      <c r="AF39" s="108">
        <f>AF38-AF37</f>
        <v>334940</v>
      </c>
    </row>
    <row r="40" spans="1:32" ht="14.65" thickBot="1" x14ac:dyDescent="0.5">
      <c r="B40" s="29"/>
      <c r="O40" s="139">
        <f>SUM(O38:O39)</f>
        <v>242</v>
      </c>
      <c r="P40" s="140">
        <f>SUM(P38:P39)</f>
        <v>105</v>
      </c>
      <c r="R40" s="93"/>
      <c r="Y40" s="119">
        <f>Y39*4</f>
        <v>601200</v>
      </c>
    </row>
    <row r="41" spans="1:32" x14ac:dyDescent="0.45">
      <c r="B41" s="29"/>
      <c r="P41" s="93"/>
      <c r="S41">
        <f>(T41/2)/P39</f>
        <v>55.894736842105303</v>
      </c>
      <c r="T41">
        <v>4248</v>
      </c>
      <c r="Y41" s="118">
        <f>Y40+AF39</f>
        <v>936140</v>
      </c>
    </row>
    <row r="42" spans="1:32" ht="14.65" thickBot="1" x14ac:dyDescent="0.5">
      <c r="A42" s="33"/>
      <c r="B42" s="29"/>
      <c r="N42" s="93" t="s">
        <v>2181</v>
      </c>
      <c r="S42">
        <f>(T41/2)/O39</f>
        <v>28.32</v>
      </c>
    </row>
    <row r="43" spans="1:32" x14ac:dyDescent="0.45">
      <c r="S43" s="169" t="s">
        <v>2183</v>
      </c>
      <c r="T43" s="170"/>
      <c r="U43" s="170"/>
      <c r="V43" s="89" t="s">
        <v>2182</v>
      </c>
      <c r="W43" s="89" t="s">
        <v>2182</v>
      </c>
      <c r="X43" s="89" t="s">
        <v>2182</v>
      </c>
      <c r="Y43" s="89" t="s">
        <v>2182</v>
      </c>
      <c r="Z43" s="177" t="s">
        <v>2184</v>
      </c>
      <c r="AA43" s="178"/>
      <c r="AB43" s="178"/>
      <c r="AC43" s="179" t="s">
        <v>2185</v>
      </c>
      <c r="AD43" s="180"/>
      <c r="AE43" s="180"/>
      <c r="AF43" s="181"/>
    </row>
    <row r="44" spans="1:32" x14ac:dyDescent="0.45">
      <c r="B44" s="35" t="s">
        <v>2134</v>
      </c>
      <c r="C44" s="35" t="s">
        <v>2135</v>
      </c>
      <c r="N44" s="90"/>
      <c r="O44" s="91" t="s">
        <v>2177</v>
      </c>
      <c r="P44" s="90">
        <v>40</v>
      </c>
      <c r="Q44" s="91" t="s">
        <v>2146</v>
      </c>
      <c r="R44" s="91" t="s">
        <v>2125</v>
      </c>
      <c r="S44">
        <v>700</v>
      </c>
      <c r="T44">
        <v>1290</v>
      </c>
      <c r="U44">
        <v>1340</v>
      </c>
      <c r="V44" s="88">
        <f>O45*S44</f>
        <v>84000</v>
      </c>
      <c r="W44" s="88">
        <f>P45*T44</f>
        <v>250260</v>
      </c>
      <c r="X44" s="88">
        <f>Q45*U44</f>
        <v>239860</v>
      </c>
      <c r="Y44" s="100">
        <f>SUM(V44:X44)</f>
        <v>574120</v>
      </c>
      <c r="Z44" s="92">
        <v>1870</v>
      </c>
      <c r="AA44" s="92">
        <v>2070</v>
      </c>
      <c r="AB44" s="101">
        <v>2070</v>
      </c>
      <c r="AC44" s="103">
        <f>O45*Z44</f>
        <v>224400</v>
      </c>
      <c r="AD44" s="88">
        <f>P45*AA44</f>
        <v>401580</v>
      </c>
      <c r="AE44" s="88">
        <f>Q45*AB44</f>
        <v>370530</v>
      </c>
      <c r="AF44" s="104">
        <f>SUM(AC44:AE44)</f>
        <v>996510</v>
      </c>
    </row>
    <row r="45" spans="1:32" ht="14.65" thickBot="1" x14ac:dyDescent="0.5">
      <c r="B45" s="168">
        <v>20</v>
      </c>
      <c r="C45" s="35" t="s">
        <v>2136</v>
      </c>
      <c r="M45">
        <v>866</v>
      </c>
      <c r="N45" s="89" t="s">
        <v>2175</v>
      </c>
      <c r="O45" s="111">
        <v>120</v>
      </c>
      <c r="P45" s="111">
        <v>194</v>
      </c>
      <c r="Q45" s="88">
        <v>179</v>
      </c>
      <c r="R45" s="88">
        <v>64</v>
      </c>
      <c r="V45" s="88">
        <f>O48*S44</f>
        <v>198100</v>
      </c>
      <c r="W45" s="88">
        <f>P48*T44</f>
        <v>343140</v>
      </c>
      <c r="X45" s="88">
        <f>Q46*U44</f>
        <v>105860</v>
      </c>
      <c r="Y45" s="100">
        <f>SUM(V45:X45)</f>
        <v>647100</v>
      </c>
      <c r="Z45" s="88"/>
      <c r="AA45" s="88"/>
      <c r="AB45" s="102"/>
      <c r="AC45" s="105">
        <f>O48*Z44</f>
        <v>529210</v>
      </c>
      <c r="AD45" s="106">
        <f>P48*AA44</f>
        <v>550620</v>
      </c>
      <c r="AE45" s="106">
        <f>Q46*AB44</f>
        <v>163530</v>
      </c>
      <c r="AF45" s="107">
        <f>SUM(AC45:AE45)</f>
        <v>1243360</v>
      </c>
    </row>
    <row r="46" spans="1:32" x14ac:dyDescent="0.45">
      <c r="B46" s="168"/>
      <c r="C46" s="35" t="s">
        <v>2142</v>
      </c>
      <c r="N46" s="109" t="s">
        <v>2187</v>
      </c>
      <c r="O46" s="112">
        <v>225</v>
      </c>
      <c r="P46" s="112">
        <v>237</v>
      </c>
      <c r="Q46" s="110">
        <v>79</v>
      </c>
      <c r="R46" s="88"/>
      <c r="Y46" s="98">
        <f>Y45-Y44</f>
        <v>72980</v>
      </c>
      <c r="AF46" s="98">
        <f>AF45-AF44</f>
        <v>246850</v>
      </c>
    </row>
    <row r="47" spans="1:32" x14ac:dyDescent="0.45">
      <c r="B47" s="167">
        <v>40</v>
      </c>
      <c r="C47" s="35" t="s">
        <v>2137</v>
      </c>
      <c r="M47">
        <v>915</v>
      </c>
      <c r="N47" s="109" t="s">
        <v>2188</v>
      </c>
      <c r="O47" s="113">
        <v>58</v>
      </c>
      <c r="P47" s="113">
        <v>29</v>
      </c>
      <c r="Q47" s="110"/>
      <c r="R47" s="89"/>
      <c r="T47" s="93" t="s">
        <v>2189</v>
      </c>
      <c r="Y47" s="117">
        <f>Y46*4</f>
        <v>291920</v>
      </c>
      <c r="Z47" s="93" t="s">
        <v>2185</v>
      </c>
    </row>
    <row r="48" spans="1:32" ht="14.65" thickBot="1" x14ac:dyDescent="0.5">
      <c r="B48" s="167"/>
      <c r="C48" s="35" t="s">
        <v>2143</v>
      </c>
      <c r="O48" s="114">
        <f>SUM(O46:O47)</f>
        <v>283</v>
      </c>
      <c r="P48" s="114">
        <f>SUM(P46:P47)</f>
        <v>266</v>
      </c>
      <c r="R48" s="93"/>
      <c r="X48" s="51"/>
      <c r="Y48" s="118">
        <f>Y47+AF46</f>
        <v>538770</v>
      </c>
      <c r="Z48" s="51"/>
      <c r="AE48" s="51"/>
      <c r="AF48" s="97"/>
    </row>
    <row r="49" spans="1:27" x14ac:dyDescent="0.45">
      <c r="B49" s="167"/>
      <c r="C49" s="35" t="s">
        <v>2138</v>
      </c>
    </row>
    <row r="50" spans="1:27" x14ac:dyDescent="0.45">
      <c r="B50" s="168" t="s">
        <v>2139</v>
      </c>
      <c r="C50" s="35" t="s">
        <v>2140</v>
      </c>
      <c r="Y50" s="117"/>
    </row>
    <row r="51" spans="1:27" x14ac:dyDescent="0.45">
      <c r="B51" s="168"/>
      <c r="C51" s="35" t="s">
        <v>2138</v>
      </c>
    </row>
    <row r="52" spans="1:27" x14ac:dyDescent="0.45">
      <c r="B52" s="168"/>
      <c r="C52" s="35"/>
    </row>
    <row r="53" spans="1:27" ht="14.65" thickBot="1" x14ac:dyDescent="0.5">
      <c r="B53" s="168"/>
      <c r="C53" s="35" t="s">
        <v>2141</v>
      </c>
    </row>
    <row r="54" spans="1:27" ht="14.65" thickBot="1" x14ac:dyDescent="0.5">
      <c r="X54" s="121" t="s">
        <v>2192</v>
      </c>
      <c r="Y54" s="122">
        <f>Y41+Y48</f>
        <v>1474910</v>
      </c>
    </row>
    <row r="56" spans="1:27" x14ac:dyDescent="0.45">
      <c r="A56" s="52"/>
      <c r="B56" s="53"/>
      <c r="C56" s="54"/>
      <c r="K56" s="52"/>
      <c r="L56" s="53"/>
      <c r="M56" s="54"/>
    </row>
    <row r="57" spans="1:27" x14ac:dyDescent="0.45">
      <c r="A57" s="55"/>
      <c r="B57" s="56"/>
      <c r="C57" s="57"/>
      <c r="K57" s="55"/>
      <c r="L57" s="56"/>
      <c r="M57" s="57"/>
      <c r="AA57" s="120"/>
    </row>
    <row r="58" spans="1:27" x14ac:dyDescent="0.45">
      <c r="A58" s="55"/>
      <c r="B58" s="56"/>
      <c r="C58" s="57"/>
      <c r="K58" s="55"/>
      <c r="L58" s="56"/>
      <c r="M58" s="57"/>
      <c r="O58" s="52"/>
      <c r="P58" s="53"/>
      <c r="Q58" s="54"/>
    </row>
    <row r="59" spans="1:27" x14ac:dyDescent="0.45">
      <c r="A59" s="55"/>
      <c r="B59" s="56"/>
      <c r="C59" s="57"/>
      <c r="K59" s="55"/>
      <c r="L59" s="56"/>
      <c r="M59" s="57"/>
      <c r="O59" s="55"/>
      <c r="P59" s="56"/>
      <c r="Q59" s="57"/>
    </row>
    <row r="60" spans="1:27" x14ac:dyDescent="0.45">
      <c r="A60" s="55"/>
      <c r="B60" s="56"/>
      <c r="C60" s="57"/>
      <c r="K60" s="55"/>
      <c r="L60" s="56"/>
      <c r="M60" s="57"/>
      <c r="O60" s="55"/>
      <c r="P60" s="56"/>
      <c r="Q60" s="57"/>
    </row>
    <row r="61" spans="1:27" x14ac:dyDescent="0.45">
      <c r="A61" s="55"/>
      <c r="B61" s="56"/>
      <c r="C61" s="57"/>
      <c r="K61" s="55"/>
      <c r="L61" s="56"/>
      <c r="M61" s="57"/>
      <c r="O61" s="55"/>
      <c r="P61" s="56"/>
      <c r="Q61" s="57"/>
    </row>
    <row r="62" spans="1:27" x14ac:dyDescent="0.45">
      <c r="A62" s="55"/>
      <c r="B62" s="56"/>
      <c r="C62" s="57"/>
      <c r="K62" s="55"/>
      <c r="L62" s="56"/>
      <c r="M62" s="57"/>
      <c r="O62" s="55"/>
      <c r="P62" s="56"/>
      <c r="Q62" s="57"/>
    </row>
    <row r="63" spans="1:27" x14ac:dyDescent="0.45">
      <c r="A63" s="55"/>
      <c r="B63" s="56"/>
      <c r="C63" s="57"/>
      <c r="K63" s="55"/>
      <c r="L63" s="56"/>
      <c r="M63" s="57"/>
      <c r="O63" s="55"/>
      <c r="P63" s="56"/>
      <c r="Q63" s="57"/>
    </row>
    <row r="64" spans="1:27" x14ac:dyDescent="0.45">
      <c r="A64" s="55"/>
      <c r="B64" s="56"/>
      <c r="C64" s="57"/>
      <c r="K64" s="55"/>
      <c r="L64" s="56"/>
      <c r="M64" s="57"/>
      <c r="O64" s="55"/>
      <c r="P64" s="56"/>
      <c r="Q64" s="57"/>
    </row>
    <row r="65" spans="1:17" x14ac:dyDescent="0.45">
      <c r="A65" s="55"/>
      <c r="B65" s="56"/>
      <c r="C65" s="57"/>
      <c r="K65" s="55"/>
      <c r="L65" s="56"/>
      <c r="M65" s="57"/>
      <c r="O65" s="55"/>
      <c r="P65" s="56"/>
      <c r="Q65" s="57"/>
    </row>
    <row r="66" spans="1:17" x14ac:dyDescent="0.45">
      <c r="A66" s="55"/>
      <c r="B66" s="56"/>
      <c r="C66" s="57"/>
      <c r="K66" s="55"/>
      <c r="L66" s="56"/>
      <c r="M66" s="57"/>
      <c r="O66" s="55"/>
      <c r="P66" s="56"/>
      <c r="Q66" s="57"/>
    </row>
    <row r="67" spans="1:17" x14ac:dyDescent="0.45">
      <c r="A67" s="55"/>
      <c r="B67" s="56"/>
      <c r="C67" s="57"/>
      <c r="K67" s="55"/>
      <c r="L67" s="56"/>
      <c r="M67" s="57"/>
      <c r="N67">
        <f>M65*L65</f>
        <v>0</v>
      </c>
      <c r="O67" s="55"/>
      <c r="P67" s="56"/>
      <c r="Q67" s="57"/>
    </row>
    <row r="68" spans="1:17" x14ac:dyDescent="0.45">
      <c r="A68" s="55"/>
      <c r="B68" s="56"/>
      <c r="C68" s="57"/>
      <c r="K68" s="55"/>
      <c r="L68" s="56"/>
      <c r="M68" s="57"/>
      <c r="N68">
        <f t="shared" ref="N68:N70" si="7">M66*L66</f>
        <v>0</v>
      </c>
      <c r="O68" s="55"/>
      <c r="P68" s="56"/>
      <c r="Q68" s="57"/>
    </row>
    <row r="69" spans="1:17" x14ac:dyDescent="0.45">
      <c r="A69" s="55"/>
      <c r="B69" s="56"/>
      <c r="C69" s="57"/>
      <c r="K69" s="55"/>
      <c r="L69" s="56"/>
      <c r="M69" s="57"/>
      <c r="N69">
        <f t="shared" si="7"/>
        <v>0</v>
      </c>
      <c r="O69" s="55"/>
      <c r="P69" s="56"/>
      <c r="Q69" s="57"/>
    </row>
    <row r="70" spans="1:17" x14ac:dyDescent="0.45">
      <c r="A70" s="55"/>
      <c r="B70" s="56"/>
      <c r="C70" s="57"/>
      <c r="K70" s="55"/>
      <c r="L70" s="56"/>
      <c r="M70" s="57"/>
      <c r="N70">
        <f t="shared" si="7"/>
        <v>0</v>
      </c>
      <c r="O70" s="55"/>
      <c r="P70" s="56"/>
      <c r="Q70" s="57"/>
    </row>
    <row r="71" spans="1:17" x14ac:dyDescent="0.45">
      <c r="A71" s="55"/>
      <c r="B71" s="56"/>
      <c r="C71" s="57"/>
      <c r="K71" s="55"/>
      <c r="L71" s="56"/>
      <c r="M71" s="57"/>
      <c r="N71" s="45">
        <f>SUM(N67:N70)</f>
        <v>0</v>
      </c>
      <c r="O71" s="55"/>
      <c r="P71" s="56"/>
      <c r="Q71" s="57"/>
    </row>
    <row r="72" spans="1:17" x14ac:dyDescent="0.45">
      <c r="A72" s="55"/>
      <c r="B72" s="56"/>
      <c r="C72" s="57"/>
      <c r="K72" s="55"/>
      <c r="L72" s="56"/>
      <c r="M72" s="57"/>
      <c r="N72" s="29">
        <f>N71-D35</f>
        <v>-1280110</v>
      </c>
      <c r="O72" s="55"/>
      <c r="P72" s="56"/>
      <c r="Q72" s="57"/>
    </row>
    <row r="73" spans="1:17" x14ac:dyDescent="0.45">
      <c r="A73" s="58"/>
      <c r="B73" s="59"/>
      <c r="C73" s="60"/>
      <c r="K73" s="58"/>
      <c r="L73" s="59"/>
      <c r="M73" s="60"/>
      <c r="O73" s="55"/>
      <c r="P73" s="56"/>
      <c r="Q73" s="57"/>
    </row>
    <row r="74" spans="1:17" x14ac:dyDescent="0.45">
      <c r="O74" s="55"/>
      <c r="P74" s="56"/>
      <c r="Q74" s="57"/>
    </row>
    <row r="75" spans="1:17" x14ac:dyDescent="0.45">
      <c r="O75" s="58"/>
      <c r="P75" s="59"/>
      <c r="Q75" s="60"/>
    </row>
  </sheetData>
  <mergeCells count="12">
    <mergeCell ref="AC36:AF36"/>
    <mergeCell ref="S28:U28"/>
    <mergeCell ref="Z28:AB28"/>
    <mergeCell ref="Z43:AB43"/>
    <mergeCell ref="AC43:AF43"/>
    <mergeCell ref="AC28:AF28"/>
    <mergeCell ref="B47:B49"/>
    <mergeCell ref="B50:B53"/>
    <mergeCell ref="B45:B46"/>
    <mergeCell ref="S36:U36"/>
    <mergeCell ref="Z36:AB36"/>
    <mergeCell ref="S43:U43"/>
  </mergeCells>
  <pageMargins left="0.7" right="0.7" top="0.75" bottom="0.75" header="0.3" footer="0.3"/>
  <pageSetup paperSize="9" orientation="portrait" r:id="rId7"/>
  <drawing r:id="rId8"/>
  <extLst>
    <ext xmlns:x14="http://schemas.microsoft.com/office/spreadsheetml/2009/9/main" uri="{A8765BA9-456A-4dab-B4F3-ACF838C121DE}">
      <x14:slicerList>
        <x14:slicer r:id="rId9"/>
      </x14:slicerList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1:J22"/>
  <sheetViews>
    <sheetView workbookViewId="0">
      <selection activeCell="C18" sqref="C18"/>
    </sheetView>
  </sheetViews>
  <sheetFormatPr defaultRowHeight="14.25" x14ac:dyDescent="0.45"/>
  <cols>
    <col min="2" max="2" width="22.9296875" customWidth="1"/>
    <col min="3" max="3" width="24" customWidth="1"/>
    <col min="6" max="6" width="22.9296875" customWidth="1"/>
    <col min="7" max="7" width="18.796875" customWidth="1"/>
    <col min="8" max="8" width="21" customWidth="1"/>
    <col min="9" max="9" width="22.9296875" bestFit="1" customWidth="1"/>
    <col min="10" max="10" width="22.53125" bestFit="1" customWidth="1"/>
    <col min="11" max="11" width="22.53125" customWidth="1"/>
    <col min="12" max="12" width="12.9296875" customWidth="1"/>
    <col min="13" max="13" width="22.9296875" bestFit="1" customWidth="1"/>
    <col min="14" max="14" width="24" bestFit="1" customWidth="1"/>
    <col min="16" max="18" width="9" customWidth="1"/>
  </cols>
  <sheetData>
    <row r="1" spans="2:10" x14ac:dyDescent="0.45">
      <c r="B1" s="51" t="s">
        <v>2216</v>
      </c>
      <c r="F1" s="51" t="s">
        <v>2218</v>
      </c>
      <c r="I1" s="51" t="s">
        <v>2217</v>
      </c>
    </row>
    <row r="2" spans="2:10" x14ac:dyDescent="0.45">
      <c r="B2" s="13" t="s">
        <v>5</v>
      </c>
      <c r="C2" t="s">
        <v>31</v>
      </c>
      <c r="F2" s="13" t="s">
        <v>21</v>
      </c>
      <c r="G2" t="s">
        <v>2214</v>
      </c>
      <c r="I2" s="13" t="s">
        <v>5</v>
      </c>
      <c r="J2" t="s">
        <v>31</v>
      </c>
    </row>
    <row r="3" spans="2:10" x14ac:dyDescent="0.45">
      <c r="B3" s="13" t="s">
        <v>21</v>
      </c>
      <c r="C3" t="s">
        <v>2214</v>
      </c>
      <c r="F3" s="13" t="s">
        <v>5</v>
      </c>
      <c r="G3" t="s">
        <v>31</v>
      </c>
      <c r="I3" s="13" t="s">
        <v>21</v>
      </c>
      <c r="J3" t="s">
        <v>2214</v>
      </c>
    </row>
    <row r="5" spans="2:10" x14ac:dyDescent="0.45">
      <c r="B5" s="13" t="s">
        <v>2196</v>
      </c>
      <c r="C5" t="s">
        <v>2213</v>
      </c>
      <c r="F5" s="13" t="s">
        <v>2196</v>
      </c>
      <c r="G5" t="s">
        <v>2212</v>
      </c>
      <c r="I5" s="13" t="s">
        <v>2196</v>
      </c>
      <c r="J5" t="s">
        <v>2211</v>
      </c>
    </row>
    <row r="6" spans="2:10" x14ac:dyDescent="0.45">
      <c r="B6" s="14">
        <v>20</v>
      </c>
      <c r="C6">
        <v>118</v>
      </c>
      <c r="F6" s="14">
        <v>20</v>
      </c>
      <c r="G6">
        <v>105</v>
      </c>
      <c r="I6" s="14">
        <v>20</v>
      </c>
      <c r="J6">
        <v>114</v>
      </c>
    </row>
    <row r="7" spans="2:10" x14ac:dyDescent="0.45">
      <c r="B7" s="14">
        <v>40</v>
      </c>
      <c r="C7">
        <v>101</v>
      </c>
      <c r="F7" s="14">
        <v>40</v>
      </c>
      <c r="G7">
        <v>67</v>
      </c>
      <c r="I7" s="14">
        <v>40</v>
      </c>
      <c r="J7">
        <v>51</v>
      </c>
    </row>
    <row r="8" spans="2:10" x14ac:dyDescent="0.45">
      <c r="B8" s="14" t="s">
        <v>2139</v>
      </c>
      <c r="C8">
        <v>44</v>
      </c>
      <c r="F8" s="14" t="s">
        <v>2146</v>
      </c>
      <c r="G8">
        <v>51</v>
      </c>
      <c r="I8" s="14" t="s">
        <v>2146</v>
      </c>
      <c r="J8">
        <v>45</v>
      </c>
    </row>
    <row r="9" spans="2:10" x14ac:dyDescent="0.45">
      <c r="B9" s="14" t="s">
        <v>2197</v>
      </c>
      <c r="C9">
        <v>263</v>
      </c>
      <c r="F9" s="14" t="s">
        <v>2125</v>
      </c>
      <c r="G9">
        <v>216</v>
      </c>
      <c r="I9" s="14" t="s">
        <v>2125</v>
      </c>
      <c r="J9">
        <v>229</v>
      </c>
    </row>
    <row r="10" spans="2:10" x14ac:dyDescent="0.45">
      <c r="F10" s="14" t="s">
        <v>2197</v>
      </c>
      <c r="G10">
        <v>439</v>
      </c>
      <c r="I10" s="14" t="s">
        <v>2197</v>
      </c>
      <c r="J10">
        <v>439</v>
      </c>
    </row>
    <row r="12" spans="2:10" x14ac:dyDescent="0.45">
      <c r="B12" s="51" t="s">
        <v>2215</v>
      </c>
      <c r="F12" s="51" t="s">
        <v>2219</v>
      </c>
      <c r="I12" s="51" t="s">
        <v>2220</v>
      </c>
    </row>
    <row r="13" spans="2:10" x14ac:dyDescent="0.45">
      <c r="B13" s="13" t="s">
        <v>5</v>
      </c>
      <c r="C13" t="s">
        <v>31</v>
      </c>
      <c r="F13" s="13" t="s">
        <v>21</v>
      </c>
      <c r="G13" t="s">
        <v>64</v>
      </c>
      <c r="I13" s="13" t="s">
        <v>5</v>
      </c>
      <c r="J13" t="s">
        <v>31</v>
      </c>
    </row>
    <row r="14" spans="2:10" x14ac:dyDescent="0.45">
      <c r="B14" s="13" t="s">
        <v>21</v>
      </c>
      <c r="C14" t="s">
        <v>64</v>
      </c>
      <c r="F14" s="13" t="s">
        <v>5</v>
      </c>
      <c r="G14" t="s">
        <v>31</v>
      </c>
      <c r="I14" s="13" t="s">
        <v>21</v>
      </c>
      <c r="J14" t="s">
        <v>64</v>
      </c>
    </row>
    <row r="16" spans="2:10" x14ac:dyDescent="0.45">
      <c r="B16" s="13" t="s">
        <v>2196</v>
      </c>
      <c r="C16" t="s">
        <v>2213</v>
      </c>
      <c r="F16" s="13" t="s">
        <v>2196</v>
      </c>
      <c r="G16" t="s">
        <v>2212</v>
      </c>
      <c r="I16" s="13" t="s">
        <v>2196</v>
      </c>
      <c r="J16" t="s">
        <v>2211</v>
      </c>
    </row>
    <row r="17" spans="2:10" x14ac:dyDescent="0.45">
      <c r="B17" s="14">
        <v>20</v>
      </c>
      <c r="C17">
        <v>33</v>
      </c>
      <c r="F17" s="14">
        <v>40</v>
      </c>
      <c r="G17">
        <v>2</v>
      </c>
      <c r="I17" s="14">
        <v>20</v>
      </c>
      <c r="J17">
        <v>77</v>
      </c>
    </row>
    <row r="18" spans="2:10" x14ac:dyDescent="0.45">
      <c r="B18" s="14">
        <v>40</v>
      </c>
      <c r="C18">
        <v>23</v>
      </c>
      <c r="F18" s="14" t="s">
        <v>2145</v>
      </c>
      <c r="G18">
        <v>91</v>
      </c>
      <c r="I18" s="14">
        <v>40</v>
      </c>
      <c r="J18">
        <v>31</v>
      </c>
    </row>
    <row r="19" spans="2:10" x14ac:dyDescent="0.45">
      <c r="B19" s="14" t="s">
        <v>2139</v>
      </c>
      <c r="C19">
        <v>103</v>
      </c>
      <c r="F19" s="14" t="s">
        <v>2202</v>
      </c>
      <c r="G19">
        <v>63</v>
      </c>
      <c r="I19" s="14" t="s">
        <v>2146</v>
      </c>
      <c r="J19">
        <v>2</v>
      </c>
    </row>
    <row r="20" spans="2:10" x14ac:dyDescent="0.45">
      <c r="B20" s="14" t="s">
        <v>2197</v>
      </c>
      <c r="C20">
        <v>159</v>
      </c>
      <c r="F20" s="14" t="s">
        <v>2146</v>
      </c>
      <c r="G20">
        <v>3</v>
      </c>
      <c r="I20" s="14" t="s">
        <v>2125</v>
      </c>
      <c r="J20">
        <v>232</v>
      </c>
    </row>
    <row r="21" spans="2:10" x14ac:dyDescent="0.45">
      <c r="F21" s="14" t="s">
        <v>2125</v>
      </c>
      <c r="G21">
        <v>184</v>
      </c>
      <c r="I21" s="14" t="s">
        <v>2197</v>
      </c>
      <c r="J21">
        <v>342</v>
      </c>
    </row>
    <row r="22" spans="2:10" x14ac:dyDescent="0.45">
      <c r="F22" s="14" t="s">
        <v>2197</v>
      </c>
      <c r="G22">
        <v>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Pomocniczy</vt:lpstr>
      <vt:lpstr>Franchising old</vt:lpstr>
      <vt:lpstr>PL old</vt:lpstr>
      <vt:lpstr>Pomocniczy new</vt:lpstr>
      <vt:lpstr>Production Allocation - Initial</vt:lpstr>
      <vt:lpstr>Production Allocation - solutio</vt:lpstr>
      <vt:lpstr>Pivot Inga 1</vt:lpstr>
      <vt:lpstr>Pivot Inga 2</vt:lpstr>
      <vt:lpstr>Categories</vt:lpstr>
      <vt:lpstr>Inga Consolidation</vt:lpstr>
      <vt:lpstr>Franchising new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2017-01-19T09:17:24Z</dcterms:created>
  <dcterms:modified xsi:type="dcterms:W3CDTF">2025-05-19T13:44:50Z</dcterms:modified>
</cp:coreProperties>
</file>